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DataBook" defaultThemeVersion="124226"/>
  <mc:AlternateContent xmlns:mc="http://schemas.openxmlformats.org/markup-compatibility/2006">
    <mc:Choice Requires="x15">
      <x15ac:absPath xmlns:x15ac="http://schemas.microsoft.com/office/spreadsheetml/2010/11/ac" url="G:\Проекты\ССН Лопатино\SSN Lopatino\Конфигуратор\SSN\VU\"/>
    </mc:Choice>
  </mc:AlternateContent>
  <bookViews>
    <workbookView xWindow="390" yWindow="390" windowWidth="21600" windowHeight="8805" tabRatio="932" firstSheet="6" activeTab="15"/>
  </bookViews>
  <sheets>
    <sheet name="CommonTagsHMI" sheetId="69" r:id="rId1"/>
    <sheet name="AlphaCommonTagsHMI" sheetId="84" r:id="rId2"/>
    <sheet name="Иерархия" sheetId="20" r:id="rId3"/>
    <sheet name="Pic" sheetId="18" r:id="rId4"/>
    <sheet name="Интерфейс" sheetId="73" r:id="rId5"/>
    <sheet name="Интерфейс устройства" sheetId="81" r:id="rId6"/>
    <sheet name="Switch" sheetId="71" r:id="rId7"/>
    <sheet name="УСО" sheetId="41" r:id="rId8"/>
    <sheet name="Drop" sheetId="61" r:id="rId9"/>
    <sheet name="Конфигурация" sheetId="19" r:id="rId10"/>
    <sheet name="Модули" sheetId="67" r:id="rId11"/>
    <sheet name="HMI" sheetId="29" r:id="rId12"/>
    <sheet name="ИПдиапазоны" sheetId="40" r:id="rId13"/>
    <sheet name="ИПтипы" sheetId="77" r:id="rId14"/>
    <sheet name="ИП" sheetId="1" r:id="rId15"/>
    <sheet name="ДП" sheetId="3" r:id="rId16"/>
    <sheet name="ДВ" sheetId="2" r:id="rId17"/>
    <sheet name="АВ" sheetId="4" r:id="rId18"/>
    <sheet name="БИК" sheetId="80" r:id="rId19"/>
    <sheet name="Команды" sheetId="78" r:id="rId20"/>
    <sheet name="Логич" sheetId="47" r:id="rId21"/>
    <sheet name="Предел Парам" sheetId="14" r:id="rId22"/>
    <sheet name="ЗДВ" sheetId="9" r:id="rId23"/>
    <sheet name="ВСПОМ" sheetId="10" r:id="rId24"/>
    <sheet name="ВСПОМ_ГР" sheetId="48" r:id="rId25"/>
    <sheet name="ТаблСирен" sheetId="36" r:id="rId26"/>
    <sheet name="НПС" sheetId="7" r:id="rId27"/>
    <sheet name="НА" sheetId="8" r:id="rId28"/>
    <sheet name="Гот НА" sheetId="26" r:id="rId29"/>
    <sheet name="Станц Защ" sheetId="70" r:id="rId30"/>
    <sheet name="Защ НА" sheetId="65" r:id="rId31"/>
    <sheet name="САРД" sheetId="49" r:id="rId32"/>
    <sheet name="РД" sheetId="83" r:id="rId33"/>
    <sheet name="РВС" sheetId="68" r:id="rId34"/>
    <sheet name="ЧРП" sheetId="76" r:id="rId35"/>
    <sheet name="ТС" sheetId="16" r:id="rId36"/>
    <sheet name="ТИ" sheetId="17" r:id="rId37"/>
    <sheet name="ТУ" sheetId="63" r:id="rId38"/>
    <sheet name="ТР" sheetId="64" r:id="rId39"/>
    <sheet name="Системный" sheetId="62" r:id="rId40"/>
    <sheet name="КМД" sheetId="50" r:id="rId41"/>
    <sheet name="Уставки" sheetId="79" r:id="rId42"/>
    <sheet name="ДПС" sheetId="42" r:id="rId43"/>
  </sheets>
  <functionGroups builtInGroupCount="18"/>
  <externalReferences>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s>
  <definedNames>
    <definedName name="_xlnm._FilterDatabase" localSheetId="1" hidden="1">AlphaCommonTagsHMI!$A$2:$T$2</definedName>
    <definedName name="_xlnm._FilterDatabase" localSheetId="0" hidden="1">CommonTagsHMI!$A$2:$T$2</definedName>
    <definedName name="_xlnm._FilterDatabase" localSheetId="23" hidden="1">ВСПОМ!$A$1:$AZ$98</definedName>
    <definedName name="_xlnm._FilterDatabase" localSheetId="16" hidden="1">ДВ!$A$1:$H$227</definedName>
    <definedName name="_xlnm._FilterDatabase" localSheetId="15" hidden="1">ДП!$A$1:$S$2535</definedName>
    <definedName name="_xlnm._FilterDatabase" localSheetId="30" hidden="1">'Защ НА'!$A$1:$R$1550</definedName>
    <definedName name="_xlnm._FilterDatabase" localSheetId="2" hidden="1">Иерархия!$A$2:$C$20</definedName>
    <definedName name="_xlnm._FilterDatabase" localSheetId="14" hidden="1">ИП!$A$2:$BC$512</definedName>
    <definedName name="_xlnm._FilterDatabase" localSheetId="9" hidden="1">Конфигурация!$A$1:$D$49</definedName>
    <definedName name="_xlnm._FilterDatabase" localSheetId="20" hidden="1">Логич!$A$1:$M$257</definedName>
    <definedName name="_xlnm._FilterDatabase" localSheetId="10" hidden="1">Модули!$A$1:$M$1249</definedName>
    <definedName name="_xlnm._FilterDatabase" localSheetId="21" hidden="1">'Предел Парам'!$A$2:$J$1026</definedName>
    <definedName name="_xlnm._FilterDatabase" localSheetId="29" hidden="1">'Станц Защ'!$A$2:$S$78</definedName>
    <definedName name="_xlnm._FilterDatabase" localSheetId="35" hidden="1">ТС!$A$2:$J$2018</definedName>
    <definedName name="ActionIP" localSheetId="15">ИП!$BC$3:$BC$36</definedName>
    <definedName name="ActionIP" comment="Действия возникающие по аналоговому параметру" localSheetId="14">ИП!$BC$3:$BC$36</definedName>
    <definedName name="ActionsDP">Системный!$F$13:$F$26</definedName>
    <definedName name="IerarhiyaUr2" localSheetId="8">Иерархия!$B$2:$B$47</definedName>
    <definedName name="IerarhiyaUr2" localSheetId="29">Иерархия!$B$2:$B$47</definedName>
    <definedName name="IerarhiyaUr2">Иерархия!$B$2:$B$64</definedName>
    <definedName name="InterfacesName" localSheetId="5">'Интерфейс устройства'!$B$3:$B$210</definedName>
    <definedName name="InterfacesName">Интерфейс!$B$3:$B$18</definedName>
    <definedName name="InterfacesNum" localSheetId="5">'Интерфейс устройства'!$A$3:$A$210</definedName>
    <definedName name="InterfacesNum">Интерфейс!$A$3:$A$18</definedName>
    <definedName name="InterfacesPath" localSheetId="5">'Интерфейс устройства'!$D$3:$D$210</definedName>
    <definedName name="InterfacesPath">Интерфейс!$D$3:$D$18</definedName>
    <definedName name="INV">Системный!$D$3:$D$5</definedName>
    <definedName name="NameParam" localSheetId="17">АВ!$B:$B</definedName>
    <definedName name="NameParam" localSheetId="16">ДВ!$B:$B</definedName>
    <definedName name="NameParam" localSheetId="15">ДП!$B:$B</definedName>
    <definedName name="NameParam">ИП!$B:$B</definedName>
    <definedName name="Num" localSheetId="5">'Интерфейс устройства'!$A$3:$A$18</definedName>
    <definedName name="Num">Интерфейс!$A$3:$A$18</definedName>
    <definedName name="PicName">Pic!$B$2:$B$97</definedName>
    <definedName name="PicNum">Pic!$A$2:$A$97</definedName>
    <definedName name="RD_TABLE" localSheetId="20">Логич!$O$3:$O$5</definedName>
    <definedName name="RD_TABLE" localSheetId="29">'Станц Защ'!$AK$3:$AK$3</definedName>
    <definedName name="safeMNA1" localSheetId="28">'Гот НА'!$A$4:$C$51</definedName>
    <definedName name="safeMNA1" localSheetId="30">'Защ НА'!$A$4:$E$131</definedName>
    <definedName name="safeMNA10" localSheetId="28">'Гот НА'!$A$396:$C$443</definedName>
    <definedName name="safeMNA10" localSheetId="30">'Защ НА'!$A$1165:$E$1292</definedName>
    <definedName name="safeMNA11" localSheetId="28">'Гот НА'!$A$445:$C$492</definedName>
    <definedName name="safeMNA11" localSheetId="30">'Защ НА'!$A$1294:$E$1421</definedName>
    <definedName name="safeMNA12" localSheetId="28">'Гот НА'!$A$494:$C$541</definedName>
    <definedName name="safeMNA12" localSheetId="30">'Защ НА'!$A$1423:$E$1550</definedName>
    <definedName name="safeMNA13" localSheetId="28">'Гот НА'!$A$543:$C$590</definedName>
    <definedName name="safeMNA2" localSheetId="28">'Гот НА'!$A$53:$C$100</definedName>
    <definedName name="safeMNA2" localSheetId="30">'Защ НА'!$A$133:$E$260</definedName>
    <definedName name="safeMNA3" localSheetId="28">'Гот НА'!$A$102:$C$149</definedName>
    <definedName name="safeMNA3" localSheetId="30">'Защ НА'!$A$262:$E$389</definedName>
    <definedName name="safeMNA4" localSheetId="30">'Защ НА'!$A$391:$E$518</definedName>
    <definedName name="safeMNA5" localSheetId="28">'Гот НА'!$A$151:$C$198</definedName>
    <definedName name="safeMNA5" localSheetId="30">'Защ НА'!$A$520:$E$647</definedName>
    <definedName name="safeMNA6" localSheetId="28">'Гот НА'!$A$200:$C$247</definedName>
    <definedName name="safeMNA6" localSheetId="30">'Защ НА'!$A$649:$E$776</definedName>
    <definedName name="safeMNA7" localSheetId="28">'Гот НА'!$A$249:$C$296</definedName>
    <definedName name="safeMNA7" localSheetId="30">'Защ НА'!$A$778:$E$905</definedName>
    <definedName name="safeMNA8" localSheetId="28">'Гот НА'!$A$298:$C$345</definedName>
    <definedName name="safeMNA8" localSheetId="30">'Защ НА'!$A$907:$E$1034</definedName>
    <definedName name="safeMNA9" localSheetId="28">'Гот НА'!$A$347:$C$394</definedName>
    <definedName name="safeMNA9" localSheetId="30">'Защ НА'!$A$1036:$E$1163</definedName>
    <definedName name="SUBTYPE_BLOCK_NA1" localSheetId="30">'Защ НА'!$L$85:$L$101</definedName>
    <definedName name="SUBTYPE_ZASH_NA1" localSheetId="30">'Защ НА'!$H$85:$H$101</definedName>
    <definedName name="Type" localSheetId="8">Системный!$B$3:$B$31</definedName>
    <definedName name="Type" localSheetId="39">Системный!$B$3:$B$31</definedName>
    <definedName name="Type" localSheetId="29">Системный!$B$3:$B$31</definedName>
    <definedName name="Type">Системный!$B$3:$B$31</definedName>
    <definedName name="TYPE_BLOCK_NA1" localSheetId="30">'Защ НА'!$K$85:$K$101</definedName>
    <definedName name="TYPE_ZASH_NA1" localSheetId="30">'Защ НА'!$G$85:$G$101</definedName>
    <definedName name="ДПприор" localSheetId="39">Системный!$F$4:$F$7</definedName>
    <definedName name="ДПприор" localSheetId="29">Системный!$F$4:$F$7</definedName>
    <definedName name="ДПприор">Системный!$F$4:$F$7</definedName>
    <definedName name="ИПтип">ИПтипы!$B$4:$B$22</definedName>
    <definedName name="НазваниеДиап" localSheetId="8">ИПдиапазоны!$B$2:$B$33</definedName>
    <definedName name="НазваниеДиап" localSheetId="29">ИПдиапазоны!$B$2:$B$33</definedName>
    <definedName name="НазваниеДиап">ИПдиапазоны!$B$2:$B$33</definedName>
    <definedName name="Нконтр" localSheetId="1">#REF!</definedName>
    <definedName name="Нконтр">#REF!</definedName>
    <definedName name="Проверил" localSheetId="1">#REF!</definedName>
    <definedName name="Проверил">#REF!</definedName>
  </definedNames>
  <calcPr calcId="162913"/>
</workbook>
</file>

<file path=xl/calcChain.xml><?xml version="1.0" encoding="utf-8"?>
<calcChain xmlns="http://schemas.openxmlformats.org/spreadsheetml/2006/main">
  <c r="Y4" i="1" l="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3" i="1"/>
  <c r="C10" i="73" l="1"/>
  <c r="C9" i="73"/>
  <c r="C8" i="73"/>
  <c r="C4" i="73" l="1"/>
  <c r="C5" i="73"/>
  <c r="C6" i="73"/>
  <c r="C7" i="73"/>
  <c r="C3" i="73"/>
  <c r="C10" i="81"/>
  <c r="C9" i="81"/>
  <c r="C8" i="81"/>
  <c r="C7" i="81"/>
  <c r="C6" i="81"/>
  <c r="C5" i="81"/>
  <c r="C4" i="81"/>
  <c r="C3" i="81"/>
  <c r="L257" i="3" l="1"/>
  <c r="L258" i="3"/>
  <c r="L259" i="3"/>
  <c r="L260" i="3"/>
  <c r="L261" i="3"/>
  <c r="L262" i="3"/>
  <c r="L263" i="3"/>
  <c r="L264" i="3"/>
  <c r="L265" i="3"/>
  <c r="L266" i="3"/>
  <c r="L267" i="3"/>
  <c r="L268" i="3"/>
  <c r="L269" i="3"/>
  <c r="L270" i="3"/>
  <c r="L271" i="3"/>
  <c r="L233" i="3"/>
  <c r="L234" i="3"/>
  <c r="L212" i="3"/>
  <c r="L213" i="3"/>
  <c r="L214" i="3"/>
  <c r="L215" i="3"/>
  <c r="L216" i="3"/>
  <c r="L217" i="3"/>
  <c r="L218" i="3"/>
  <c r="L219" i="3"/>
  <c r="L220" i="3"/>
  <c r="L221" i="3"/>
  <c r="L222" i="3"/>
  <c r="L223" i="3"/>
  <c r="L224" i="3"/>
  <c r="L225" i="3"/>
  <c r="L226" i="3"/>
  <c r="L227" i="3"/>
  <c r="L228" i="3"/>
  <c r="L229" i="3"/>
  <c r="L230" i="3"/>
  <c r="L231" i="3"/>
  <c r="L232" i="3"/>
  <c r="L194" i="3"/>
  <c r="L195" i="3"/>
  <c r="L196" i="3"/>
  <c r="L197" i="3"/>
  <c r="L198" i="3"/>
  <c r="L199" i="3"/>
  <c r="L200" i="3"/>
  <c r="L201" i="3"/>
  <c r="L202" i="3"/>
  <c r="L203" i="3"/>
  <c r="L204" i="3"/>
  <c r="L205" i="3"/>
  <c r="L206" i="3"/>
  <c r="L207" i="3"/>
  <c r="L208" i="3"/>
  <c r="L209" i="3"/>
  <c r="L210" i="3"/>
  <c r="L211" i="3"/>
  <c r="L3" i="3" l="1"/>
  <c r="M3" i="3"/>
  <c r="N3" i="3"/>
  <c r="L4" i="3"/>
  <c r="M4" i="3"/>
  <c r="N4" i="3"/>
  <c r="L5" i="3"/>
  <c r="M5" i="3"/>
  <c r="N5" i="3"/>
  <c r="L6" i="3"/>
  <c r="M6" i="3"/>
  <c r="N6" i="3"/>
  <c r="L7" i="3"/>
  <c r="M7" i="3"/>
  <c r="N7" i="3"/>
  <c r="L8" i="3"/>
  <c r="M8" i="3"/>
  <c r="N8" i="3"/>
  <c r="L9" i="3"/>
  <c r="M9" i="3"/>
  <c r="N9" i="3"/>
  <c r="L10" i="3"/>
  <c r="M10" i="3"/>
  <c r="N10" i="3"/>
  <c r="L11" i="3"/>
  <c r="M11" i="3"/>
  <c r="N11" i="3"/>
  <c r="L12" i="3"/>
  <c r="M12" i="3"/>
  <c r="N12" i="3"/>
  <c r="L13" i="3"/>
  <c r="M13" i="3"/>
  <c r="N13" i="3"/>
  <c r="L14" i="3"/>
  <c r="M14" i="3"/>
  <c r="N14" i="3"/>
  <c r="L15" i="3"/>
  <c r="M15" i="3"/>
  <c r="N15" i="3"/>
  <c r="L16" i="3"/>
  <c r="M16" i="3"/>
  <c r="N16" i="3"/>
  <c r="L17" i="3"/>
  <c r="M17" i="3"/>
  <c r="N17" i="3"/>
  <c r="L18" i="3"/>
  <c r="M18" i="3"/>
  <c r="N18" i="3"/>
  <c r="L19" i="3"/>
  <c r="M19" i="3"/>
  <c r="N19" i="3"/>
  <c r="L20" i="3"/>
  <c r="M20" i="3"/>
  <c r="N20" i="3"/>
  <c r="L21" i="3"/>
  <c r="M21" i="3"/>
  <c r="N21" i="3"/>
  <c r="L22" i="3"/>
  <c r="M22" i="3"/>
  <c r="N22" i="3"/>
  <c r="L23" i="3"/>
  <c r="M23" i="3"/>
  <c r="N23" i="3"/>
  <c r="L24" i="3"/>
  <c r="M24" i="3"/>
  <c r="N24" i="3"/>
  <c r="L25" i="3"/>
  <c r="M25" i="3"/>
  <c r="N25" i="3"/>
  <c r="L26" i="3"/>
  <c r="M26" i="3"/>
  <c r="N26" i="3"/>
  <c r="L27" i="3"/>
  <c r="M27" i="3"/>
  <c r="N27" i="3"/>
  <c r="L28" i="3"/>
  <c r="M28" i="3"/>
  <c r="N28" i="3"/>
  <c r="L29" i="3"/>
  <c r="M29" i="3"/>
  <c r="N29" i="3"/>
  <c r="L30" i="3"/>
  <c r="M30" i="3"/>
  <c r="N30" i="3"/>
  <c r="L31" i="3"/>
  <c r="M31" i="3"/>
  <c r="N31" i="3"/>
  <c r="L32" i="3"/>
  <c r="M32" i="3"/>
  <c r="N32" i="3"/>
  <c r="L33" i="3"/>
  <c r="M33" i="3"/>
  <c r="N33" i="3"/>
  <c r="L34" i="3"/>
  <c r="M34" i="3"/>
  <c r="N34" i="3"/>
  <c r="L35" i="3"/>
  <c r="M35" i="3"/>
  <c r="N35" i="3"/>
  <c r="L36" i="3"/>
  <c r="M36" i="3"/>
  <c r="N36" i="3"/>
  <c r="L37" i="3"/>
  <c r="M37" i="3"/>
  <c r="N37" i="3"/>
  <c r="L38" i="3"/>
  <c r="M38" i="3"/>
  <c r="N38" i="3"/>
  <c r="L39" i="3"/>
  <c r="M39" i="3"/>
  <c r="N39" i="3"/>
  <c r="L40" i="3"/>
  <c r="M40" i="3"/>
  <c r="N40" i="3"/>
  <c r="L41" i="3"/>
  <c r="M41" i="3"/>
  <c r="N41" i="3"/>
  <c r="L42" i="3"/>
  <c r="M42" i="3"/>
  <c r="N42" i="3"/>
  <c r="L43" i="3"/>
  <c r="M43" i="3"/>
  <c r="N43" i="3"/>
  <c r="L44" i="3"/>
  <c r="M44" i="3"/>
  <c r="N44" i="3"/>
  <c r="L45" i="3"/>
  <c r="M45" i="3"/>
  <c r="N45" i="3"/>
  <c r="L46" i="3"/>
  <c r="M46" i="3"/>
  <c r="N46" i="3"/>
  <c r="L47" i="3"/>
  <c r="M47" i="3"/>
  <c r="N47" i="3"/>
  <c r="L48" i="3"/>
  <c r="M48" i="3"/>
  <c r="N48" i="3"/>
  <c r="L49" i="3"/>
  <c r="M49" i="3"/>
  <c r="N49" i="3"/>
  <c r="L50" i="3"/>
  <c r="M50" i="3"/>
  <c r="N50" i="3"/>
  <c r="L51" i="3"/>
  <c r="M51" i="3"/>
  <c r="N51" i="3"/>
  <c r="L52" i="3"/>
  <c r="M52" i="3"/>
  <c r="N52" i="3"/>
  <c r="L53" i="3"/>
  <c r="M53" i="3"/>
  <c r="N53" i="3"/>
  <c r="L54" i="3"/>
  <c r="M54" i="3"/>
  <c r="N54" i="3"/>
  <c r="L55" i="3"/>
  <c r="M55" i="3"/>
  <c r="N55" i="3"/>
  <c r="L56" i="3"/>
  <c r="M56" i="3"/>
  <c r="N56" i="3"/>
  <c r="L57" i="3"/>
  <c r="M57" i="3"/>
  <c r="N57" i="3"/>
  <c r="L58" i="3"/>
  <c r="M58" i="3"/>
  <c r="N58" i="3"/>
  <c r="L59" i="3"/>
  <c r="M59" i="3"/>
  <c r="N59" i="3"/>
  <c r="L60" i="3"/>
  <c r="M60" i="3"/>
  <c r="N60" i="3"/>
  <c r="L61" i="3"/>
  <c r="M61" i="3"/>
  <c r="N61" i="3"/>
  <c r="L62" i="3"/>
  <c r="M62" i="3"/>
  <c r="N62" i="3"/>
  <c r="L63" i="3"/>
  <c r="M63" i="3"/>
  <c r="N63" i="3"/>
  <c r="L64" i="3"/>
  <c r="M64" i="3"/>
  <c r="N64" i="3"/>
  <c r="L65" i="3"/>
  <c r="M65" i="3"/>
  <c r="N65" i="3"/>
  <c r="L66" i="3"/>
  <c r="M66" i="3"/>
  <c r="N66" i="3"/>
  <c r="L67" i="3"/>
  <c r="M67" i="3"/>
  <c r="N67" i="3"/>
  <c r="L68" i="3"/>
  <c r="M68" i="3"/>
  <c r="N68" i="3"/>
  <c r="L69" i="3"/>
  <c r="M69" i="3"/>
  <c r="N69" i="3"/>
  <c r="L70" i="3"/>
  <c r="M70" i="3"/>
  <c r="N70" i="3"/>
  <c r="L71" i="3"/>
  <c r="M71" i="3"/>
  <c r="N71" i="3"/>
  <c r="L72" i="3"/>
  <c r="M72" i="3"/>
  <c r="N72" i="3"/>
  <c r="L73" i="3"/>
  <c r="M73" i="3"/>
  <c r="N73" i="3"/>
  <c r="L74" i="3"/>
  <c r="M74" i="3"/>
  <c r="N74" i="3"/>
  <c r="L75" i="3"/>
  <c r="M75" i="3"/>
  <c r="N75" i="3"/>
  <c r="L76" i="3"/>
  <c r="M76" i="3"/>
  <c r="N76" i="3"/>
  <c r="L77" i="3"/>
  <c r="M77" i="3"/>
  <c r="N77" i="3"/>
  <c r="L78" i="3"/>
  <c r="M78" i="3"/>
  <c r="N78" i="3"/>
  <c r="L79" i="3"/>
  <c r="M79" i="3"/>
  <c r="N79" i="3"/>
  <c r="L80" i="3"/>
  <c r="M80" i="3"/>
  <c r="N80" i="3"/>
  <c r="L81" i="3"/>
  <c r="M81" i="3"/>
  <c r="N81" i="3"/>
  <c r="L82" i="3"/>
  <c r="M82" i="3"/>
  <c r="N82" i="3"/>
  <c r="L83" i="3"/>
  <c r="M83" i="3"/>
  <c r="N83" i="3"/>
  <c r="L84" i="3"/>
  <c r="M84" i="3"/>
  <c r="N84" i="3"/>
  <c r="L85" i="3"/>
  <c r="M85" i="3"/>
  <c r="N85" i="3"/>
  <c r="L86" i="3"/>
  <c r="M86" i="3"/>
  <c r="N86" i="3"/>
  <c r="L87" i="3"/>
  <c r="M87" i="3"/>
  <c r="N87" i="3"/>
  <c r="L88" i="3"/>
  <c r="M88" i="3"/>
  <c r="N88" i="3"/>
  <c r="L89" i="3"/>
  <c r="M89" i="3"/>
  <c r="N89" i="3"/>
  <c r="L90" i="3"/>
  <c r="M90" i="3"/>
  <c r="N90" i="3"/>
  <c r="L91" i="3"/>
  <c r="M91" i="3"/>
  <c r="N91" i="3"/>
  <c r="L92" i="3"/>
  <c r="M92" i="3"/>
  <c r="N92" i="3"/>
  <c r="L93" i="3"/>
  <c r="M93" i="3"/>
  <c r="N93" i="3"/>
  <c r="L94" i="3"/>
  <c r="M94" i="3"/>
  <c r="N94" i="3"/>
  <c r="L95" i="3"/>
  <c r="M95" i="3"/>
  <c r="N95" i="3"/>
  <c r="L96" i="3"/>
  <c r="M96" i="3"/>
  <c r="N96" i="3"/>
  <c r="L97" i="3"/>
  <c r="M97" i="3"/>
  <c r="N97" i="3"/>
  <c r="L98" i="3"/>
  <c r="M98" i="3"/>
  <c r="N98" i="3"/>
  <c r="L99" i="3"/>
  <c r="M99" i="3"/>
  <c r="N99" i="3"/>
  <c r="L100" i="3"/>
  <c r="M100" i="3"/>
  <c r="N100" i="3"/>
  <c r="L101" i="3"/>
  <c r="M101" i="3"/>
  <c r="N101" i="3"/>
  <c r="L102" i="3"/>
  <c r="M102" i="3"/>
  <c r="N102" i="3"/>
  <c r="L103" i="3"/>
  <c r="M103" i="3"/>
  <c r="N103" i="3"/>
  <c r="L104" i="3"/>
  <c r="M104" i="3"/>
  <c r="N104" i="3"/>
  <c r="L105" i="3"/>
  <c r="M105" i="3"/>
  <c r="N105" i="3"/>
  <c r="L106" i="3"/>
  <c r="M106" i="3"/>
  <c r="N106" i="3"/>
  <c r="L107" i="3"/>
  <c r="M107" i="3"/>
  <c r="N107" i="3"/>
  <c r="L108" i="3"/>
  <c r="M108" i="3"/>
  <c r="N108" i="3"/>
  <c r="L109" i="3"/>
  <c r="M109" i="3"/>
  <c r="N109" i="3"/>
  <c r="L110" i="3"/>
  <c r="M110" i="3"/>
  <c r="N110" i="3"/>
  <c r="L111" i="3"/>
  <c r="M111" i="3"/>
  <c r="N111" i="3"/>
  <c r="L112" i="3"/>
  <c r="M112" i="3"/>
  <c r="N112" i="3"/>
  <c r="L113" i="3"/>
  <c r="M113" i="3"/>
  <c r="N113" i="3"/>
  <c r="L114" i="3"/>
  <c r="M114" i="3"/>
  <c r="N114" i="3"/>
  <c r="L115" i="3"/>
  <c r="M115" i="3"/>
  <c r="N115" i="3"/>
  <c r="L116" i="3"/>
  <c r="M116" i="3"/>
  <c r="N116" i="3"/>
  <c r="L117" i="3"/>
  <c r="M117" i="3"/>
  <c r="N117" i="3"/>
  <c r="L118" i="3"/>
  <c r="M118" i="3"/>
  <c r="N118" i="3"/>
  <c r="L119" i="3"/>
  <c r="M119" i="3"/>
  <c r="N119" i="3"/>
  <c r="L120" i="3"/>
  <c r="M120" i="3"/>
  <c r="N120" i="3"/>
  <c r="L121" i="3"/>
  <c r="M121" i="3"/>
  <c r="N121" i="3"/>
  <c r="L122" i="3"/>
  <c r="M122" i="3"/>
  <c r="N122" i="3"/>
  <c r="L123" i="3"/>
  <c r="M123" i="3"/>
  <c r="N123" i="3"/>
  <c r="L124" i="3"/>
  <c r="M124" i="3"/>
  <c r="N124" i="3"/>
  <c r="L125" i="3"/>
  <c r="M125" i="3"/>
  <c r="N125" i="3"/>
  <c r="L126" i="3"/>
  <c r="M126" i="3"/>
  <c r="N126" i="3"/>
  <c r="L127" i="3"/>
  <c r="M127" i="3"/>
  <c r="N127" i="3"/>
  <c r="L128" i="3"/>
  <c r="M128" i="3"/>
  <c r="N128" i="3"/>
  <c r="L129" i="3"/>
  <c r="M129" i="3"/>
  <c r="N129" i="3"/>
  <c r="L130" i="3"/>
  <c r="M130" i="3"/>
  <c r="N130" i="3"/>
  <c r="L131" i="3"/>
  <c r="M131" i="3"/>
  <c r="N131" i="3"/>
  <c r="L132" i="3"/>
  <c r="M132" i="3"/>
  <c r="N132" i="3"/>
  <c r="L133" i="3"/>
  <c r="M133" i="3"/>
  <c r="N133" i="3"/>
  <c r="L134" i="3"/>
  <c r="M134" i="3"/>
  <c r="N134" i="3"/>
  <c r="L135" i="3"/>
  <c r="M135" i="3"/>
  <c r="N135" i="3"/>
  <c r="L136" i="3"/>
  <c r="M136" i="3"/>
  <c r="N136" i="3"/>
  <c r="L137" i="3"/>
  <c r="M137" i="3"/>
  <c r="N137" i="3"/>
  <c r="L138" i="3"/>
  <c r="M138" i="3"/>
  <c r="N138" i="3"/>
  <c r="L139" i="3"/>
  <c r="M139" i="3"/>
  <c r="N139" i="3"/>
  <c r="L140" i="3"/>
  <c r="M140" i="3"/>
  <c r="N140" i="3"/>
  <c r="L141" i="3"/>
  <c r="M141" i="3"/>
  <c r="N141" i="3"/>
  <c r="L142" i="3"/>
  <c r="M142" i="3"/>
  <c r="N142" i="3"/>
  <c r="L143" i="3"/>
  <c r="M143" i="3"/>
  <c r="N143" i="3"/>
  <c r="L144" i="3"/>
  <c r="M144" i="3"/>
  <c r="N144" i="3"/>
  <c r="L145" i="3"/>
  <c r="M145" i="3"/>
  <c r="N145" i="3"/>
  <c r="L146" i="3"/>
  <c r="M146" i="3"/>
  <c r="N146" i="3"/>
  <c r="L147" i="3"/>
  <c r="M147" i="3"/>
  <c r="N147" i="3"/>
  <c r="L148" i="3"/>
  <c r="M148" i="3"/>
  <c r="N148" i="3"/>
  <c r="L149" i="3"/>
  <c r="M149" i="3"/>
  <c r="N149" i="3"/>
  <c r="L150" i="3"/>
  <c r="M150" i="3"/>
  <c r="N150" i="3"/>
  <c r="L151" i="3"/>
  <c r="M151" i="3"/>
  <c r="N151" i="3"/>
  <c r="L152" i="3"/>
  <c r="M152" i="3"/>
  <c r="N152" i="3"/>
  <c r="L153" i="3"/>
  <c r="M153" i="3"/>
  <c r="N153" i="3"/>
  <c r="L154" i="3"/>
  <c r="M154" i="3"/>
  <c r="N154" i="3"/>
  <c r="L155" i="3"/>
  <c r="M155" i="3"/>
  <c r="N155" i="3"/>
  <c r="L156" i="3"/>
  <c r="M156" i="3"/>
  <c r="N156" i="3"/>
  <c r="L157" i="3"/>
  <c r="M157" i="3"/>
  <c r="N157" i="3"/>
  <c r="L158" i="3"/>
  <c r="M158" i="3"/>
  <c r="N158" i="3"/>
  <c r="L159" i="3"/>
  <c r="M159" i="3"/>
  <c r="N159" i="3"/>
  <c r="L160" i="3"/>
  <c r="M160" i="3"/>
  <c r="N160" i="3"/>
  <c r="L161" i="3"/>
  <c r="M161" i="3"/>
  <c r="N161" i="3"/>
  <c r="L162" i="3"/>
  <c r="M162" i="3"/>
  <c r="N162" i="3"/>
  <c r="L163" i="3"/>
  <c r="M163" i="3"/>
  <c r="N163" i="3"/>
  <c r="L164" i="3"/>
  <c r="M164" i="3"/>
  <c r="N164" i="3"/>
  <c r="L165" i="3"/>
  <c r="M165" i="3"/>
  <c r="N165" i="3"/>
  <c r="L166" i="3"/>
  <c r="M166" i="3"/>
  <c r="N166" i="3"/>
  <c r="L167" i="3"/>
  <c r="M167" i="3"/>
  <c r="N167" i="3"/>
  <c r="L168" i="3"/>
  <c r="M168" i="3"/>
  <c r="N168" i="3"/>
  <c r="L169" i="3"/>
  <c r="M169" i="3"/>
  <c r="N169" i="3"/>
  <c r="L170" i="3"/>
  <c r="M170" i="3"/>
  <c r="N170" i="3"/>
  <c r="L171" i="3"/>
  <c r="M171" i="3"/>
  <c r="N171" i="3"/>
  <c r="L172" i="3"/>
  <c r="M172" i="3"/>
  <c r="N172" i="3"/>
  <c r="L173" i="3"/>
  <c r="M173" i="3"/>
  <c r="N173" i="3"/>
  <c r="L174" i="3"/>
  <c r="M174" i="3"/>
  <c r="N174" i="3"/>
  <c r="L175" i="3"/>
  <c r="M175" i="3"/>
  <c r="N175" i="3"/>
  <c r="L176" i="3"/>
  <c r="M176" i="3"/>
  <c r="N176" i="3"/>
  <c r="L177" i="3"/>
  <c r="M177" i="3"/>
  <c r="N177" i="3"/>
  <c r="L178" i="3"/>
  <c r="M178" i="3"/>
  <c r="N178" i="3"/>
  <c r="L179" i="3"/>
  <c r="M179" i="3"/>
  <c r="N179" i="3"/>
  <c r="L180" i="3"/>
  <c r="M180" i="3"/>
  <c r="N180" i="3"/>
  <c r="L181" i="3"/>
  <c r="M181" i="3"/>
  <c r="N181" i="3"/>
  <c r="L182" i="3"/>
  <c r="M182" i="3"/>
  <c r="N182" i="3"/>
  <c r="L183" i="3"/>
  <c r="M183" i="3"/>
  <c r="N183" i="3"/>
  <c r="L184" i="3"/>
  <c r="M184" i="3"/>
  <c r="N184" i="3"/>
  <c r="L185" i="3"/>
  <c r="M185" i="3"/>
  <c r="N185" i="3"/>
  <c r="L186" i="3"/>
  <c r="M186" i="3"/>
  <c r="N186" i="3"/>
  <c r="L187" i="3"/>
  <c r="M187" i="3"/>
  <c r="N187" i="3"/>
  <c r="L188" i="3"/>
  <c r="M188" i="3"/>
  <c r="N188" i="3"/>
  <c r="L189" i="3"/>
  <c r="M189" i="3"/>
  <c r="N189" i="3"/>
  <c r="L190" i="3"/>
  <c r="M190" i="3"/>
  <c r="N190" i="3"/>
  <c r="L191" i="3"/>
  <c r="M191" i="3"/>
  <c r="N191" i="3"/>
  <c r="L192" i="3"/>
  <c r="M192" i="3"/>
  <c r="N192" i="3"/>
  <c r="L193" i="3"/>
  <c r="M193" i="3"/>
  <c r="N193" i="3"/>
  <c r="M194" i="3"/>
  <c r="N194" i="3"/>
  <c r="M195" i="3"/>
  <c r="N195" i="3"/>
  <c r="M196" i="3"/>
  <c r="N196" i="3"/>
  <c r="M197" i="3"/>
  <c r="N197" i="3"/>
  <c r="M198" i="3"/>
  <c r="N198" i="3"/>
  <c r="M199" i="3"/>
  <c r="N199" i="3"/>
  <c r="M200" i="3"/>
  <c r="N200" i="3"/>
  <c r="M201" i="3"/>
  <c r="N201" i="3"/>
  <c r="M202" i="3"/>
  <c r="N202" i="3"/>
  <c r="M203" i="3"/>
  <c r="N203" i="3"/>
  <c r="M204" i="3"/>
  <c r="N204" i="3"/>
  <c r="M205" i="3"/>
  <c r="N205" i="3"/>
  <c r="M206" i="3"/>
  <c r="N206" i="3"/>
  <c r="M207" i="3"/>
  <c r="N207" i="3"/>
  <c r="M208" i="3"/>
  <c r="N208" i="3"/>
  <c r="M209" i="3"/>
  <c r="N209" i="3"/>
  <c r="M210" i="3"/>
  <c r="N210" i="3"/>
  <c r="M211" i="3"/>
  <c r="N211" i="3"/>
  <c r="M212" i="3"/>
  <c r="N212" i="3"/>
  <c r="M213" i="3"/>
  <c r="N213" i="3"/>
  <c r="M214" i="3"/>
  <c r="N214" i="3"/>
  <c r="M215" i="3"/>
  <c r="N215" i="3"/>
  <c r="M216" i="3"/>
  <c r="N216" i="3"/>
  <c r="M217" i="3"/>
  <c r="N217" i="3"/>
  <c r="M218" i="3"/>
  <c r="N218" i="3"/>
  <c r="M219" i="3"/>
  <c r="N219" i="3"/>
  <c r="M220" i="3"/>
  <c r="N220" i="3"/>
  <c r="M221" i="3"/>
  <c r="N221" i="3"/>
  <c r="M222" i="3"/>
  <c r="N222" i="3"/>
  <c r="M223" i="3"/>
  <c r="N223" i="3"/>
  <c r="M224" i="3"/>
  <c r="N224" i="3"/>
  <c r="M225" i="3"/>
  <c r="N225" i="3"/>
  <c r="M226" i="3"/>
  <c r="N226" i="3"/>
  <c r="M227" i="3"/>
  <c r="N227" i="3"/>
  <c r="M228" i="3"/>
  <c r="N228" i="3"/>
  <c r="M229" i="3"/>
  <c r="N229" i="3"/>
  <c r="M230" i="3"/>
  <c r="N230" i="3"/>
  <c r="M231" i="3"/>
  <c r="N231" i="3"/>
  <c r="M232" i="3"/>
  <c r="N232" i="3"/>
  <c r="M233" i="3"/>
  <c r="N233" i="3"/>
  <c r="M234" i="3"/>
  <c r="N234" i="3"/>
  <c r="L235" i="3"/>
  <c r="M235" i="3"/>
  <c r="N235" i="3"/>
  <c r="L236" i="3"/>
  <c r="M236" i="3"/>
  <c r="N236" i="3"/>
  <c r="L237" i="3"/>
  <c r="M237" i="3"/>
  <c r="N237" i="3"/>
  <c r="L238" i="3"/>
  <c r="M238" i="3"/>
  <c r="N238" i="3"/>
  <c r="L239" i="3"/>
  <c r="M239" i="3"/>
  <c r="N239" i="3"/>
  <c r="L240" i="3"/>
  <c r="M240" i="3"/>
  <c r="N240" i="3"/>
  <c r="L241" i="3"/>
  <c r="M241" i="3"/>
  <c r="N241" i="3"/>
  <c r="L242" i="3"/>
  <c r="M242" i="3"/>
  <c r="N242" i="3"/>
  <c r="L243" i="3"/>
  <c r="M243" i="3"/>
  <c r="N243" i="3"/>
  <c r="L244" i="3"/>
  <c r="M244" i="3"/>
  <c r="N244" i="3"/>
  <c r="L245" i="3"/>
  <c r="M245" i="3"/>
  <c r="N245" i="3"/>
  <c r="L246" i="3"/>
  <c r="M246" i="3"/>
  <c r="N246" i="3"/>
  <c r="L247" i="3"/>
  <c r="M247" i="3"/>
  <c r="N247" i="3"/>
  <c r="L248" i="3"/>
  <c r="M248" i="3"/>
  <c r="N248" i="3"/>
  <c r="L249" i="3"/>
  <c r="M249" i="3"/>
  <c r="N249" i="3"/>
  <c r="L250" i="3"/>
  <c r="M250" i="3"/>
  <c r="N250" i="3"/>
  <c r="L251" i="3"/>
  <c r="M251" i="3"/>
  <c r="N251" i="3"/>
  <c r="L252" i="3"/>
  <c r="M252" i="3"/>
  <c r="N252" i="3"/>
  <c r="L253" i="3"/>
  <c r="M253" i="3"/>
  <c r="N253" i="3"/>
  <c r="L254" i="3"/>
  <c r="M254" i="3"/>
  <c r="N254" i="3"/>
  <c r="L255" i="3"/>
  <c r="M255" i="3"/>
  <c r="N255" i="3"/>
  <c r="L256" i="3"/>
  <c r="M256" i="3"/>
  <c r="N256" i="3"/>
  <c r="M257" i="3"/>
  <c r="N257" i="3"/>
  <c r="M258" i="3"/>
  <c r="N258" i="3"/>
  <c r="M259" i="3"/>
  <c r="N259" i="3"/>
  <c r="M260" i="3"/>
  <c r="N260" i="3"/>
  <c r="M261" i="3"/>
  <c r="N261" i="3"/>
  <c r="M262" i="3"/>
  <c r="N262" i="3"/>
  <c r="M263" i="3"/>
  <c r="N263" i="3"/>
  <c r="M264" i="3"/>
  <c r="N264" i="3"/>
  <c r="M265" i="3"/>
  <c r="N265" i="3"/>
  <c r="M266" i="3"/>
  <c r="N266" i="3"/>
  <c r="M267" i="3"/>
  <c r="N267" i="3"/>
  <c r="M268" i="3"/>
  <c r="N268" i="3"/>
  <c r="M269" i="3"/>
  <c r="N269" i="3"/>
  <c r="M270" i="3"/>
  <c r="N270" i="3"/>
  <c r="M271" i="3"/>
  <c r="N271" i="3"/>
  <c r="L272" i="3"/>
  <c r="M272" i="3"/>
  <c r="N272" i="3"/>
  <c r="L273" i="3"/>
  <c r="M273" i="3"/>
  <c r="N273" i="3"/>
  <c r="L274" i="3"/>
  <c r="M274" i="3"/>
  <c r="N274" i="3"/>
  <c r="L275" i="3"/>
  <c r="M275" i="3"/>
  <c r="N275" i="3"/>
  <c r="L276" i="3"/>
  <c r="M276" i="3"/>
  <c r="N276" i="3"/>
  <c r="L277" i="3"/>
  <c r="M277" i="3"/>
  <c r="N277" i="3"/>
  <c r="L278" i="3"/>
  <c r="M278" i="3"/>
  <c r="N278" i="3"/>
  <c r="L279" i="3"/>
  <c r="M279" i="3"/>
  <c r="N279" i="3"/>
  <c r="L280" i="3"/>
  <c r="M280" i="3"/>
  <c r="N280" i="3"/>
  <c r="L281" i="3"/>
  <c r="M281" i="3"/>
  <c r="N281" i="3"/>
  <c r="L282" i="3"/>
  <c r="M282" i="3"/>
  <c r="N282" i="3"/>
  <c r="L283" i="3"/>
  <c r="M283" i="3"/>
  <c r="N283" i="3"/>
  <c r="L284" i="3"/>
  <c r="M284" i="3"/>
  <c r="N284" i="3"/>
  <c r="L285" i="3"/>
  <c r="M285" i="3"/>
  <c r="N285" i="3"/>
  <c r="L286" i="3"/>
  <c r="M286" i="3"/>
  <c r="N286" i="3"/>
  <c r="L287" i="3"/>
  <c r="M287" i="3"/>
  <c r="N287" i="3"/>
  <c r="L288" i="3"/>
  <c r="M288" i="3"/>
  <c r="N288" i="3"/>
  <c r="L289" i="3"/>
  <c r="M289" i="3"/>
  <c r="N289" i="3"/>
  <c r="L290" i="3"/>
  <c r="M290" i="3"/>
  <c r="N290" i="3"/>
  <c r="L291" i="3"/>
  <c r="M291" i="3"/>
  <c r="N291" i="3"/>
  <c r="L292" i="3"/>
  <c r="M292" i="3"/>
  <c r="N292" i="3"/>
  <c r="L293" i="3"/>
  <c r="M293" i="3"/>
  <c r="N293" i="3"/>
  <c r="L294" i="3"/>
  <c r="M294" i="3"/>
  <c r="N294" i="3"/>
  <c r="L295" i="3"/>
  <c r="M295" i="3"/>
  <c r="N295" i="3"/>
  <c r="L296" i="3"/>
  <c r="M296" i="3"/>
  <c r="N296" i="3"/>
  <c r="L297" i="3"/>
  <c r="M297" i="3"/>
  <c r="N297" i="3"/>
  <c r="L298" i="3"/>
  <c r="M298" i="3"/>
  <c r="N298" i="3"/>
  <c r="L299" i="3"/>
  <c r="M299" i="3"/>
  <c r="N299" i="3"/>
  <c r="L300" i="3"/>
  <c r="M300" i="3"/>
  <c r="N300" i="3"/>
  <c r="L301" i="3"/>
  <c r="M301" i="3"/>
  <c r="N301" i="3"/>
  <c r="L302" i="3"/>
  <c r="M302" i="3"/>
  <c r="N302" i="3"/>
  <c r="L303" i="3"/>
  <c r="M303" i="3"/>
  <c r="N303" i="3"/>
  <c r="L304" i="3"/>
  <c r="M304" i="3"/>
  <c r="N304" i="3"/>
  <c r="L305" i="3"/>
  <c r="M305" i="3"/>
  <c r="N305" i="3"/>
  <c r="L306" i="3"/>
  <c r="M306" i="3"/>
  <c r="N306" i="3"/>
  <c r="L307" i="3"/>
  <c r="M307" i="3"/>
  <c r="N307" i="3"/>
  <c r="L308" i="3"/>
  <c r="M308" i="3"/>
  <c r="N308" i="3"/>
  <c r="L309" i="3"/>
  <c r="M309" i="3"/>
  <c r="N309" i="3"/>
  <c r="L310" i="3"/>
  <c r="M310" i="3"/>
  <c r="N310" i="3"/>
  <c r="L311" i="3"/>
  <c r="M311" i="3"/>
  <c r="N311" i="3"/>
  <c r="L312" i="3"/>
  <c r="M312" i="3"/>
  <c r="N312" i="3"/>
  <c r="L313" i="3"/>
  <c r="M313" i="3"/>
  <c r="N313" i="3"/>
  <c r="L314" i="3"/>
  <c r="M314" i="3"/>
  <c r="N314" i="3"/>
  <c r="L315" i="3"/>
  <c r="M315" i="3"/>
  <c r="N315" i="3"/>
  <c r="L316" i="3"/>
  <c r="M316" i="3"/>
  <c r="N316" i="3"/>
  <c r="L317" i="3"/>
  <c r="M317" i="3"/>
  <c r="N317" i="3"/>
  <c r="L318" i="3"/>
  <c r="M318" i="3"/>
  <c r="N318" i="3"/>
  <c r="L319" i="3"/>
  <c r="M319" i="3"/>
  <c r="N319" i="3"/>
  <c r="L320" i="3"/>
  <c r="M320" i="3"/>
  <c r="N320" i="3"/>
  <c r="L321" i="3"/>
  <c r="M321" i="3"/>
  <c r="N321" i="3"/>
  <c r="L322" i="3"/>
  <c r="M322" i="3"/>
  <c r="N322" i="3"/>
  <c r="L323" i="3"/>
  <c r="M323" i="3"/>
  <c r="N323" i="3"/>
  <c r="L324" i="3"/>
  <c r="M324" i="3"/>
  <c r="N324" i="3"/>
  <c r="L325" i="3"/>
  <c r="M325" i="3"/>
  <c r="N325" i="3"/>
  <c r="L326" i="3"/>
  <c r="M326" i="3"/>
  <c r="N326" i="3"/>
  <c r="L327" i="3"/>
  <c r="M327" i="3"/>
  <c r="N327" i="3"/>
  <c r="L328" i="3"/>
  <c r="M328" i="3"/>
  <c r="N328" i="3"/>
  <c r="L329" i="3"/>
  <c r="M329" i="3"/>
  <c r="N329" i="3"/>
  <c r="L330" i="3"/>
  <c r="M330" i="3"/>
  <c r="N330" i="3"/>
  <c r="L331" i="3"/>
  <c r="M331" i="3"/>
  <c r="N331" i="3"/>
  <c r="L332" i="3"/>
  <c r="M332" i="3"/>
  <c r="N332" i="3"/>
  <c r="L333" i="3"/>
  <c r="M333" i="3"/>
  <c r="N333" i="3"/>
  <c r="L334" i="3"/>
  <c r="M334" i="3"/>
  <c r="N334" i="3"/>
  <c r="L335" i="3"/>
  <c r="M335" i="3"/>
  <c r="N335" i="3"/>
  <c r="L336" i="3"/>
  <c r="M336" i="3"/>
  <c r="N336" i="3"/>
  <c r="L337" i="3"/>
  <c r="M337" i="3"/>
  <c r="N337" i="3"/>
  <c r="L338" i="3"/>
  <c r="M338" i="3"/>
  <c r="N338" i="3"/>
  <c r="L339" i="3"/>
  <c r="M339" i="3"/>
  <c r="N339" i="3"/>
  <c r="L340" i="3"/>
  <c r="M340" i="3"/>
  <c r="N340" i="3"/>
  <c r="L341" i="3"/>
  <c r="M341" i="3"/>
  <c r="N341" i="3"/>
  <c r="L342" i="3"/>
  <c r="M342" i="3"/>
  <c r="N342" i="3"/>
  <c r="L343" i="3"/>
  <c r="M343" i="3"/>
  <c r="N343" i="3"/>
  <c r="L344" i="3"/>
  <c r="M344" i="3"/>
  <c r="N344" i="3"/>
  <c r="L345" i="3"/>
  <c r="M345" i="3"/>
  <c r="N345" i="3"/>
  <c r="L346" i="3"/>
  <c r="M346" i="3"/>
  <c r="N346" i="3"/>
  <c r="L347" i="3"/>
  <c r="M347" i="3"/>
  <c r="N347" i="3"/>
  <c r="L348" i="3"/>
  <c r="M348" i="3"/>
  <c r="N348" i="3"/>
  <c r="L349" i="3"/>
  <c r="M349" i="3"/>
  <c r="N349" i="3"/>
  <c r="L350" i="3"/>
  <c r="M350" i="3"/>
  <c r="N350" i="3"/>
  <c r="L351" i="3"/>
  <c r="M351" i="3"/>
  <c r="N351" i="3"/>
  <c r="L352" i="3"/>
  <c r="M352" i="3"/>
  <c r="N352" i="3"/>
  <c r="L353" i="3"/>
  <c r="M353" i="3"/>
  <c r="N353" i="3"/>
  <c r="L354" i="3"/>
  <c r="M354" i="3"/>
  <c r="N354" i="3"/>
  <c r="L355" i="3"/>
  <c r="M355" i="3"/>
  <c r="N355" i="3"/>
  <c r="L356" i="3"/>
  <c r="M356" i="3"/>
  <c r="N356" i="3"/>
  <c r="L357" i="3"/>
  <c r="M357" i="3"/>
  <c r="N357" i="3"/>
  <c r="L358" i="3"/>
  <c r="M358" i="3"/>
  <c r="N358" i="3"/>
  <c r="L359" i="3"/>
  <c r="M359" i="3"/>
  <c r="N359" i="3"/>
  <c r="L360" i="3"/>
  <c r="M360" i="3"/>
  <c r="N360" i="3"/>
  <c r="L361" i="3"/>
  <c r="M361" i="3"/>
  <c r="N361" i="3"/>
  <c r="L362" i="3"/>
  <c r="M362" i="3"/>
  <c r="N362" i="3"/>
  <c r="L363" i="3"/>
  <c r="M363" i="3"/>
  <c r="N363" i="3"/>
  <c r="L364" i="3"/>
  <c r="M364" i="3"/>
  <c r="N364" i="3"/>
  <c r="L365" i="3"/>
  <c r="M365" i="3"/>
  <c r="N365" i="3"/>
  <c r="L366" i="3"/>
  <c r="M366" i="3"/>
  <c r="N366" i="3"/>
  <c r="L367" i="3"/>
  <c r="M367" i="3"/>
  <c r="N367" i="3"/>
  <c r="L368" i="3"/>
  <c r="M368" i="3"/>
  <c r="N368" i="3"/>
  <c r="L369" i="3"/>
  <c r="M369" i="3"/>
  <c r="N369" i="3"/>
  <c r="L370" i="3"/>
  <c r="M370" i="3"/>
  <c r="N370" i="3"/>
  <c r="L371" i="3"/>
  <c r="M371" i="3"/>
  <c r="N371" i="3"/>
  <c r="L372" i="3"/>
  <c r="M372" i="3"/>
  <c r="N372" i="3"/>
  <c r="L373" i="3"/>
  <c r="M373" i="3"/>
  <c r="N373" i="3"/>
  <c r="L374" i="3"/>
  <c r="M374" i="3"/>
  <c r="N374" i="3"/>
  <c r="L375" i="3"/>
  <c r="M375" i="3"/>
  <c r="N375" i="3"/>
  <c r="L376" i="3"/>
  <c r="M376" i="3"/>
  <c r="N376" i="3"/>
  <c r="L377" i="3"/>
  <c r="M377" i="3"/>
  <c r="N377" i="3"/>
  <c r="L378" i="3"/>
  <c r="M378" i="3"/>
  <c r="N378" i="3"/>
  <c r="L379" i="3"/>
  <c r="M379" i="3"/>
  <c r="N379" i="3"/>
  <c r="L380" i="3"/>
  <c r="M380" i="3"/>
  <c r="N380" i="3"/>
  <c r="L381" i="3"/>
  <c r="M381" i="3"/>
  <c r="N381" i="3"/>
  <c r="L382" i="3"/>
  <c r="M382" i="3"/>
  <c r="N382" i="3"/>
  <c r="L383" i="3"/>
  <c r="M383" i="3"/>
  <c r="N383" i="3"/>
  <c r="L384" i="3"/>
  <c r="M384" i="3"/>
  <c r="N384" i="3"/>
  <c r="L385" i="3"/>
  <c r="M385" i="3"/>
  <c r="N385" i="3"/>
  <c r="L386" i="3"/>
  <c r="M386" i="3"/>
  <c r="N386" i="3"/>
  <c r="L387" i="3"/>
  <c r="M387" i="3"/>
  <c r="N387" i="3"/>
  <c r="L388" i="3"/>
  <c r="M388" i="3"/>
  <c r="N388" i="3"/>
  <c r="L389" i="3"/>
  <c r="M389" i="3"/>
  <c r="N389" i="3"/>
  <c r="L390" i="3"/>
  <c r="M390" i="3"/>
  <c r="N390" i="3"/>
  <c r="L391" i="3"/>
  <c r="M391" i="3"/>
  <c r="N391" i="3"/>
  <c r="L392" i="3"/>
  <c r="M392" i="3"/>
  <c r="N392" i="3"/>
  <c r="L393" i="3"/>
  <c r="M393" i="3"/>
  <c r="N393" i="3"/>
  <c r="L394" i="3"/>
  <c r="M394" i="3"/>
  <c r="N394" i="3"/>
  <c r="L395" i="3"/>
  <c r="M395" i="3"/>
  <c r="N395" i="3"/>
  <c r="L396" i="3"/>
  <c r="M396" i="3"/>
  <c r="N396" i="3"/>
  <c r="L397" i="3"/>
  <c r="M397" i="3"/>
  <c r="N397" i="3"/>
  <c r="L398" i="3"/>
  <c r="M398" i="3"/>
  <c r="N398" i="3"/>
  <c r="L399" i="3"/>
  <c r="M399" i="3"/>
  <c r="N399" i="3"/>
  <c r="L400" i="3"/>
  <c r="M400" i="3"/>
  <c r="N400" i="3"/>
  <c r="L401" i="3"/>
  <c r="M401" i="3"/>
  <c r="N401" i="3"/>
  <c r="L402" i="3"/>
  <c r="M402" i="3"/>
  <c r="N402" i="3"/>
  <c r="L403" i="3"/>
  <c r="M403" i="3"/>
  <c r="N403" i="3"/>
  <c r="L404" i="3"/>
  <c r="M404" i="3"/>
  <c r="N404" i="3"/>
  <c r="L405" i="3"/>
  <c r="M405" i="3"/>
  <c r="N405" i="3"/>
  <c r="L406" i="3"/>
  <c r="M406" i="3"/>
  <c r="N406" i="3"/>
  <c r="L407" i="3"/>
  <c r="M407" i="3"/>
  <c r="N407" i="3"/>
  <c r="L408" i="3"/>
  <c r="M408" i="3"/>
  <c r="N408" i="3"/>
  <c r="L409" i="3"/>
  <c r="M409" i="3"/>
  <c r="N409" i="3"/>
  <c r="L410" i="3"/>
  <c r="M410" i="3"/>
  <c r="N410" i="3"/>
  <c r="L411" i="3"/>
  <c r="M411" i="3"/>
  <c r="N411" i="3"/>
  <c r="L412" i="3"/>
  <c r="M412" i="3"/>
  <c r="N412" i="3"/>
  <c r="L413" i="3"/>
  <c r="M413" i="3"/>
  <c r="N413" i="3"/>
  <c r="L414" i="3"/>
  <c r="M414" i="3"/>
  <c r="N414" i="3"/>
  <c r="L415" i="3"/>
  <c r="M415" i="3"/>
  <c r="N415" i="3"/>
  <c r="L416" i="3"/>
  <c r="M416" i="3"/>
  <c r="N416" i="3"/>
  <c r="L417" i="3"/>
  <c r="M417" i="3"/>
  <c r="N417" i="3"/>
  <c r="L418" i="3"/>
  <c r="M418" i="3"/>
  <c r="N418" i="3"/>
  <c r="L419" i="3"/>
  <c r="M419" i="3"/>
  <c r="N419" i="3"/>
  <c r="L420" i="3"/>
  <c r="M420" i="3"/>
  <c r="N420" i="3"/>
  <c r="L421" i="3"/>
  <c r="M421" i="3"/>
  <c r="N421" i="3"/>
  <c r="L422" i="3"/>
  <c r="M422" i="3"/>
  <c r="N422" i="3"/>
  <c r="L423" i="3"/>
  <c r="M423" i="3"/>
  <c r="N423" i="3"/>
  <c r="L424" i="3"/>
  <c r="M424" i="3"/>
  <c r="N424" i="3"/>
  <c r="L425" i="3"/>
  <c r="M425" i="3"/>
  <c r="N425" i="3"/>
  <c r="L426" i="3"/>
  <c r="M426" i="3"/>
  <c r="N426" i="3"/>
  <c r="L427" i="3"/>
  <c r="M427" i="3"/>
  <c r="N427" i="3"/>
  <c r="L428" i="3"/>
  <c r="M428" i="3"/>
  <c r="N428" i="3"/>
  <c r="L429" i="3"/>
  <c r="M429" i="3"/>
  <c r="N429" i="3"/>
  <c r="L430" i="3"/>
  <c r="M430" i="3"/>
  <c r="N430" i="3"/>
  <c r="L431" i="3"/>
  <c r="M431" i="3"/>
  <c r="N431" i="3"/>
  <c r="L432" i="3"/>
  <c r="M432" i="3"/>
  <c r="N432" i="3"/>
  <c r="L433" i="3"/>
  <c r="M433" i="3"/>
  <c r="N433" i="3"/>
  <c r="L434" i="3"/>
  <c r="M434" i="3"/>
  <c r="N434" i="3"/>
  <c r="L435" i="3"/>
  <c r="M435" i="3"/>
  <c r="N435" i="3"/>
  <c r="L436" i="3"/>
  <c r="M436" i="3"/>
  <c r="N436" i="3"/>
  <c r="L437" i="3"/>
  <c r="M437" i="3"/>
  <c r="N437" i="3"/>
  <c r="L438" i="3"/>
  <c r="M438" i="3"/>
  <c r="N438" i="3"/>
  <c r="L439" i="3"/>
  <c r="M439" i="3"/>
  <c r="N439" i="3"/>
  <c r="L440" i="3"/>
  <c r="M440" i="3"/>
  <c r="N440" i="3"/>
  <c r="L441" i="3"/>
  <c r="M441" i="3"/>
  <c r="N441" i="3"/>
  <c r="L442" i="3"/>
  <c r="M442" i="3"/>
  <c r="N442" i="3"/>
  <c r="L443" i="3"/>
  <c r="M443" i="3"/>
  <c r="N443" i="3"/>
  <c r="L444" i="3"/>
  <c r="M444" i="3"/>
  <c r="N444" i="3"/>
  <c r="L445" i="3"/>
  <c r="M445" i="3"/>
  <c r="N445" i="3"/>
  <c r="L446" i="3"/>
  <c r="M446" i="3"/>
  <c r="N446" i="3"/>
  <c r="L447" i="3"/>
  <c r="M447" i="3"/>
  <c r="N447" i="3"/>
  <c r="L448" i="3"/>
  <c r="M448" i="3"/>
  <c r="N448" i="3"/>
  <c r="L449" i="3"/>
  <c r="M449" i="3"/>
  <c r="N449" i="3"/>
  <c r="L450" i="3"/>
  <c r="M450" i="3"/>
  <c r="N450" i="3"/>
  <c r="L451" i="3"/>
  <c r="M451" i="3"/>
  <c r="N451" i="3"/>
  <c r="L452" i="3"/>
  <c r="M452" i="3"/>
  <c r="N452" i="3"/>
  <c r="L453" i="3"/>
  <c r="M453" i="3"/>
  <c r="N453" i="3"/>
  <c r="L454" i="3"/>
  <c r="M454" i="3"/>
  <c r="N454" i="3"/>
  <c r="L455" i="3"/>
  <c r="M455" i="3"/>
  <c r="N455" i="3"/>
  <c r="L456" i="3"/>
  <c r="M456" i="3"/>
  <c r="N456" i="3"/>
  <c r="L457" i="3"/>
  <c r="M457" i="3"/>
  <c r="N457" i="3"/>
  <c r="L458" i="3"/>
  <c r="M458" i="3"/>
  <c r="N458" i="3"/>
  <c r="L459" i="3"/>
  <c r="M459" i="3"/>
  <c r="N459" i="3"/>
  <c r="L460" i="3"/>
  <c r="M460" i="3"/>
  <c r="N460" i="3"/>
  <c r="L461" i="3"/>
  <c r="M461" i="3"/>
  <c r="N461" i="3"/>
  <c r="L462" i="3"/>
  <c r="M462" i="3"/>
  <c r="N462" i="3"/>
  <c r="L463" i="3"/>
  <c r="M463" i="3"/>
  <c r="N463" i="3"/>
  <c r="L464" i="3"/>
  <c r="M464" i="3"/>
  <c r="N464" i="3"/>
  <c r="L465" i="3"/>
  <c r="M465" i="3"/>
  <c r="N465" i="3"/>
  <c r="L466" i="3"/>
  <c r="M466" i="3"/>
  <c r="N466" i="3"/>
  <c r="L467" i="3"/>
  <c r="M467" i="3"/>
  <c r="N467" i="3"/>
  <c r="L468" i="3"/>
  <c r="M468" i="3"/>
  <c r="N468" i="3"/>
  <c r="L469" i="3"/>
  <c r="M469" i="3"/>
  <c r="N469" i="3"/>
  <c r="L470" i="3"/>
  <c r="M470" i="3"/>
  <c r="N470" i="3"/>
  <c r="L471" i="3"/>
  <c r="M471" i="3"/>
  <c r="N471" i="3"/>
  <c r="L472" i="3"/>
  <c r="M472" i="3"/>
  <c r="N472" i="3"/>
  <c r="L473" i="3"/>
  <c r="M473" i="3"/>
  <c r="N473" i="3"/>
  <c r="L474" i="3"/>
  <c r="M474" i="3"/>
  <c r="N474" i="3"/>
  <c r="L475" i="3"/>
  <c r="M475" i="3"/>
  <c r="N475" i="3"/>
  <c r="L476" i="3"/>
  <c r="M476" i="3"/>
  <c r="N476" i="3"/>
  <c r="L477" i="3"/>
  <c r="M477" i="3"/>
  <c r="N477" i="3"/>
  <c r="L478" i="3"/>
  <c r="M478" i="3"/>
  <c r="N478" i="3"/>
  <c r="L479" i="3"/>
  <c r="M479" i="3"/>
  <c r="N479" i="3"/>
  <c r="L480" i="3"/>
  <c r="M480" i="3"/>
  <c r="N480" i="3"/>
  <c r="L481" i="3"/>
  <c r="M481" i="3"/>
  <c r="N481" i="3"/>
  <c r="L482" i="3"/>
  <c r="M482" i="3"/>
  <c r="N482" i="3"/>
  <c r="L483" i="3"/>
  <c r="M483" i="3"/>
  <c r="N483" i="3"/>
  <c r="L484" i="3"/>
  <c r="M484" i="3"/>
  <c r="N484" i="3"/>
  <c r="L485" i="3"/>
  <c r="M485" i="3"/>
  <c r="N485" i="3"/>
  <c r="L486" i="3"/>
  <c r="M486" i="3"/>
  <c r="N486" i="3"/>
  <c r="L487" i="3"/>
  <c r="M487" i="3"/>
  <c r="N487" i="3"/>
  <c r="L488" i="3"/>
  <c r="M488" i="3"/>
  <c r="N488" i="3"/>
  <c r="L489" i="3"/>
  <c r="M489" i="3"/>
  <c r="N489" i="3"/>
  <c r="L490" i="3"/>
  <c r="M490" i="3"/>
  <c r="N490" i="3"/>
  <c r="L491" i="3"/>
  <c r="M491" i="3"/>
  <c r="N491" i="3"/>
  <c r="L492" i="3"/>
  <c r="M492" i="3"/>
  <c r="N492" i="3"/>
  <c r="L493" i="3"/>
  <c r="M493" i="3"/>
  <c r="N493" i="3"/>
  <c r="L494" i="3"/>
  <c r="M494" i="3"/>
  <c r="N494" i="3"/>
  <c r="L495" i="3"/>
  <c r="M495" i="3"/>
  <c r="N495" i="3"/>
  <c r="L496" i="3"/>
  <c r="M496" i="3"/>
  <c r="N496" i="3"/>
  <c r="L497" i="3"/>
  <c r="M497" i="3"/>
  <c r="N497" i="3"/>
  <c r="L498" i="3"/>
  <c r="M498" i="3"/>
  <c r="N498" i="3"/>
  <c r="L499" i="3"/>
  <c r="M499" i="3"/>
  <c r="N499" i="3"/>
  <c r="L500" i="3"/>
  <c r="M500" i="3"/>
  <c r="N500" i="3"/>
  <c r="L501" i="3"/>
  <c r="M501" i="3"/>
  <c r="N501" i="3"/>
  <c r="L502" i="3"/>
  <c r="M502" i="3"/>
  <c r="N502" i="3"/>
  <c r="L503" i="3"/>
  <c r="M503" i="3"/>
  <c r="N503" i="3"/>
  <c r="L504" i="3"/>
  <c r="M504" i="3"/>
  <c r="N504" i="3"/>
  <c r="L505" i="3"/>
  <c r="M505" i="3"/>
  <c r="N505" i="3"/>
  <c r="L506" i="3"/>
  <c r="M506" i="3"/>
  <c r="N506" i="3"/>
  <c r="L507" i="3"/>
  <c r="M507" i="3"/>
  <c r="N507" i="3"/>
  <c r="L508" i="3"/>
  <c r="M508" i="3"/>
  <c r="N508" i="3"/>
  <c r="L509" i="3"/>
  <c r="M509" i="3"/>
  <c r="N509" i="3"/>
  <c r="L510" i="3"/>
  <c r="M510" i="3"/>
  <c r="N510" i="3"/>
  <c r="L511" i="3"/>
  <c r="M511" i="3"/>
  <c r="N511" i="3"/>
  <c r="L512" i="3"/>
  <c r="M512" i="3"/>
  <c r="N512" i="3"/>
  <c r="L513" i="3"/>
  <c r="M513" i="3"/>
  <c r="N513" i="3"/>
  <c r="L514" i="3"/>
  <c r="M514" i="3"/>
  <c r="N514" i="3"/>
  <c r="L515" i="3"/>
  <c r="M515" i="3"/>
  <c r="N515" i="3"/>
  <c r="L516" i="3"/>
  <c r="M516" i="3"/>
  <c r="N516" i="3"/>
  <c r="L517" i="3"/>
  <c r="M517" i="3"/>
  <c r="N517" i="3"/>
  <c r="L518" i="3"/>
  <c r="M518" i="3"/>
  <c r="N518" i="3"/>
  <c r="L519" i="3"/>
  <c r="M519" i="3"/>
  <c r="N519" i="3"/>
  <c r="L520" i="3"/>
  <c r="M520" i="3"/>
  <c r="N520" i="3"/>
  <c r="L521" i="3"/>
  <c r="M521" i="3"/>
  <c r="N521" i="3"/>
  <c r="L522" i="3"/>
  <c r="M522" i="3"/>
  <c r="N522" i="3"/>
  <c r="L523" i="3"/>
  <c r="M523" i="3"/>
  <c r="N523" i="3"/>
  <c r="L524" i="3"/>
  <c r="M524" i="3"/>
  <c r="N524" i="3"/>
  <c r="L525" i="3"/>
  <c r="M525" i="3"/>
  <c r="N525" i="3"/>
  <c r="L526" i="3"/>
  <c r="M526" i="3"/>
  <c r="N526" i="3"/>
  <c r="L527" i="3"/>
  <c r="M527" i="3"/>
  <c r="N527" i="3"/>
  <c r="L528" i="3"/>
  <c r="M528" i="3"/>
  <c r="N528" i="3"/>
  <c r="L529" i="3"/>
  <c r="M529" i="3"/>
  <c r="N529" i="3"/>
  <c r="L530" i="3"/>
  <c r="M530" i="3"/>
  <c r="N530" i="3"/>
  <c r="L531" i="3"/>
  <c r="M531" i="3"/>
  <c r="N531" i="3"/>
  <c r="L532" i="3"/>
  <c r="M532" i="3"/>
  <c r="N532" i="3"/>
  <c r="L533" i="3"/>
  <c r="M533" i="3"/>
  <c r="N533" i="3"/>
  <c r="L534" i="3"/>
  <c r="M534" i="3"/>
  <c r="N534" i="3"/>
  <c r="L535" i="3"/>
  <c r="M535" i="3"/>
  <c r="N535" i="3"/>
  <c r="L536" i="3"/>
  <c r="M536" i="3"/>
  <c r="N536" i="3"/>
  <c r="L537" i="3"/>
  <c r="M537" i="3"/>
  <c r="N537" i="3"/>
  <c r="L538" i="3"/>
  <c r="M538" i="3"/>
  <c r="N538" i="3"/>
  <c r="L539" i="3"/>
  <c r="M539" i="3"/>
  <c r="N539" i="3"/>
  <c r="L540" i="3"/>
  <c r="M540" i="3"/>
  <c r="N540" i="3"/>
  <c r="L541" i="3"/>
  <c r="M541" i="3"/>
  <c r="N541" i="3"/>
  <c r="L542" i="3"/>
  <c r="M542" i="3"/>
  <c r="N542" i="3"/>
  <c r="L543" i="3"/>
  <c r="M543" i="3"/>
  <c r="N543" i="3"/>
  <c r="L544" i="3"/>
  <c r="M544" i="3"/>
  <c r="N544" i="3"/>
  <c r="L545" i="3"/>
  <c r="M545" i="3"/>
  <c r="N545" i="3"/>
  <c r="L546" i="3"/>
  <c r="M546" i="3"/>
  <c r="N546" i="3"/>
  <c r="L547" i="3"/>
  <c r="M547" i="3"/>
  <c r="N547" i="3"/>
  <c r="L548" i="3"/>
  <c r="M548" i="3"/>
  <c r="N548" i="3"/>
  <c r="L549" i="3"/>
  <c r="M549" i="3"/>
  <c r="N549" i="3"/>
  <c r="L550" i="3"/>
  <c r="M550" i="3"/>
  <c r="N550" i="3"/>
  <c r="L551" i="3"/>
  <c r="M551" i="3"/>
  <c r="N551" i="3"/>
  <c r="L552" i="3"/>
  <c r="M552" i="3"/>
  <c r="N552" i="3"/>
  <c r="L553" i="3"/>
  <c r="M553" i="3"/>
  <c r="N553" i="3"/>
  <c r="L554" i="3"/>
  <c r="M554" i="3"/>
  <c r="N554" i="3"/>
  <c r="L555" i="3"/>
  <c r="M555" i="3"/>
  <c r="N555" i="3"/>
  <c r="L556" i="3"/>
  <c r="M556" i="3"/>
  <c r="N556" i="3"/>
  <c r="L557" i="3"/>
  <c r="M557" i="3"/>
  <c r="N557" i="3"/>
  <c r="L558" i="3"/>
  <c r="M558" i="3"/>
  <c r="N558" i="3"/>
  <c r="L559" i="3"/>
  <c r="M559" i="3"/>
  <c r="N559" i="3"/>
  <c r="L560" i="3"/>
  <c r="M560" i="3"/>
  <c r="N560" i="3"/>
  <c r="L561" i="3"/>
  <c r="M561" i="3"/>
  <c r="N561" i="3"/>
  <c r="L562" i="3"/>
  <c r="M562" i="3"/>
  <c r="N562" i="3"/>
  <c r="L563" i="3"/>
  <c r="M563" i="3"/>
  <c r="N563" i="3"/>
  <c r="L564" i="3"/>
  <c r="M564" i="3"/>
  <c r="N564" i="3"/>
  <c r="L565" i="3"/>
  <c r="M565" i="3"/>
  <c r="N565" i="3"/>
  <c r="L566" i="3"/>
  <c r="M566" i="3"/>
  <c r="N566" i="3"/>
  <c r="L567" i="3"/>
  <c r="M567" i="3"/>
  <c r="N567" i="3"/>
  <c r="L568" i="3"/>
  <c r="M568" i="3"/>
  <c r="N568" i="3"/>
  <c r="L569" i="3"/>
  <c r="M569" i="3"/>
  <c r="N569" i="3"/>
  <c r="L570" i="3"/>
  <c r="M570" i="3"/>
  <c r="N570" i="3"/>
  <c r="L571" i="3"/>
  <c r="M571" i="3"/>
  <c r="N571" i="3"/>
  <c r="L572" i="3"/>
  <c r="M572" i="3"/>
  <c r="N572" i="3"/>
  <c r="L573" i="3"/>
  <c r="M573" i="3"/>
  <c r="N573" i="3"/>
  <c r="L574" i="3"/>
  <c r="M574" i="3"/>
  <c r="N574" i="3"/>
  <c r="L575" i="3"/>
  <c r="M575" i="3"/>
  <c r="N575" i="3"/>
  <c r="L576" i="3"/>
  <c r="M576" i="3"/>
  <c r="N576" i="3"/>
  <c r="L577" i="3"/>
  <c r="M577" i="3"/>
  <c r="N577" i="3"/>
  <c r="L578" i="3"/>
  <c r="M578" i="3"/>
  <c r="N578" i="3"/>
  <c r="L579" i="3"/>
  <c r="M579" i="3"/>
  <c r="N579" i="3"/>
  <c r="L580" i="3"/>
  <c r="M580" i="3"/>
  <c r="N580" i="3"/>
  <c r="L581" i="3"/>
  <c r="M581" i="3"/>
  <c r="N581" i="3"/>
  <c r="L582" i="3"/>
  <c r="M582" i="3"/>
  <c r="N582" i="3"/>
  <c r="L583" i="3"/>
  <c r="M583" i="3"/>
  <c r="N583" i="3"/>
  <c r="L584" i="3"/>
  <c r="M584" i="3"/>
  <c r="N584" i="3"/>
  <c r="L585" i="3"/>
  <c r="M585" i="3"/>
  <c r="N585" i="3"/>
  <c r="L586" i="3"/>
  <c r="M586" i="3"/>
  <c r="N586" i="3"/>
  <c r="L587" i="3"/>
  <c r="M587" i="3"/>
  <c r="N587" i="3"/>
  <c r="L588" i="3"/>
  <c r="M588" i="3"/>
  <c r="N588" i="3"/>
  <c r="L589" i="3"/>
  <c r="M589" i="3"/>
  <c r="N589" i="3"/>
  <c r="L590" i="3"/>
  <c r="M590" i="3"/>
  <c r="N590" i="3"/>
  <c r="L591" i="3"/>
  <c r="M591" i="3"/>
  <c r="N591" i="3"/>
  <c r="L592" i="3"/>
  <c r="M592" i="3"/>
  <c r="N592" i="3"/>
  <c r="L593" i="3"/>
  <c r="M593" i="3"/>
  <c r="N593" i="3"/>
  <c r="L594" i="3"/>
  <c r="M594" i="3"/>
  <c r="N594" i="3"/>
  <c r="L595" i="3"/>
  <c r="M595" i="3"/>
  <c r="N595" i="3"/>
  <c r="L596" i="3"/>
  <c r="M596" i="3"/>
  <c r="N596" i="3"/>
  <c r="L597" i="3"/>
  <c r="M597" i="3"/>
  <c r="N597" i="3"/>
  <c r="L598" i="3"/>
  <c r="M598" i="3"/>
  <c r="N598" i="3"/>
  <c r="L599" i="3"/>
  <c r="M599" i="3"/>
  <c r="N599" i="3"/>
  <c r="L600" i="3"/>
  <c r="M600" i="3"/>
  <c r="N600" i="3"/>
  <c r="L601" i="3"/>
  <c r="M601" i="3"/>
  <c r="N601" i="3"/>
  <c r="L602" i="3"/>
  <c r="M602" i="3"/>
  <c r="N602" i="3"/>
  <c r="L603" i="3"/>
  <c r="M603" i="3"/>
  <c r="N603" i="3"/>
  <c r="L604" i="3"/>
  <c r="M604" i="3"/>
  <c r="N604" i="3"/>
  <c r="L605" i="3"/>
  <c r="M605" i="3"/>
  <c r="N605" i="3"/>
  <c r="L606" i="3"/>
  <c r="M606" i="3"/>
  <c r="N606" i="3"/>
  <c r="L607" i="3"/>
  <c r="M607" i="3"/>
  <c r="N607" i="3"/>
  <c r="L608" i="3"/>
  <c r="M608" i="3"/>
  <c r="N608" i="3"/>
  <c r="L609" i="3"/>
  <c r="M609" i="3"/>
  <c r="N609" i="3"/>
  <c r="L610" i="3"/>
  <c r="M610" i="3"/>
  <c r="N610" i="3"/>
  <c r="L611" i="3"/>
  <c r="M611" i="3"/>
  <c r="N611" i="3"/>
  <c r="L612" i="3"/>
  <c r="M612" i="3"/>
  <c r="N612" i="3"/>
  <c r="L613" i="3"/>
  <c r="M613" i="3"/>
  <c r="N613" i="3"/>
  <c r="L614" i="3"/>
  <c r="M614" i="3"/>
  <c r="N614" i="3"/>
  <c r="L615" i="3"/>
  <c r="M615" i="3"/>
  <c r="N615" i="3"/>
  <c r="L616" i="3"/>
  <c r="M616" i="3"/>
  <c r="N616" i="3"/>
  <c r="L617" i="3"/>
  <c r="M617" i="3"/>
  <c r="N617" i="3"/>
  <c r="L618" i="3"/>
  <c r="M618" i="3"/>
  <c r="N618" i="3"/>
  <c r="L619" i="3"/>
  <c r="M619" i="3"/>
  <c r="N619" i="3"/>
  <c r="L620" i="3"/>
  <c r="M620" i="3"/>
  <c r="N620" i="3"/>
  <c r="L621" i="3"/>
  <c r="M621" i="3"/>
  <c r="N621" i="3"/>
  <c r="L622" i="3"/>
  <c r="M622" i="3"/>
  <c r="N622" i="3"/>
  <c r="L623" i="3"/>
  <c r="M623" i="3"/>
  <c r="N623" i="3"/>
  <c r="L624" i="3"/>
  <c r="M624" i="3"/>
  <c r="N624" i="3"/>
  <c r="L625" i="3"/>
  <c r="M625" i="3"/>
  <c r="N625" i="3"/>
  <c r="L626" i="3"/>
  <c r="M626" i="3"/>
  <c r="N626" i="3"/>
  <c r="L627" i="3"/>
  <c r="M627" i="3"/>
  <c r="N627" i="3"/>
  <c r="L628" i="3"/>
  <c r="M628" i="3"/>
  <c r="N628" i="3"/>
  <c r="L629" i="3"/>
  <c r="M629" i="3"/>
  <c r="N629" i="3"/>
  <c r="L630" i="3"/>
  <c r="M630" i="3"/>
  <c r="N630" i="3"/>
  <c r="L631" i="3"/>
  <c r="M631" i="3"/>
  <c r="N631" i="3"/>
  <c r="L632" i="3"/>
  <c r="M632" i="3"/>
  <c r="N632" i="3"/>
  <c r="L633" i="3"/>
  <c r="M633" i="3"/>
  <c r="N633" i="3"/>
  <c r="L634" i="3"/>
  <c r="M634" i="3"/>
  <c r="N634" i="3"/>
  <c r="L635" i="3"/>
  <c r="M635" i="3"/>
  <c r="N635" i="3"/>
  <c r="L636" i="3"/>
  <c r="M636" i="3"/>
  <c r="N636" i="3"/>
  <c r="L637" i="3"/>
  <c r="M637" i="3"/>
  <c r="N637" i="3"/>
  <c r="L638" i="3"/>
  <c r="M638" i="3"/>
  <c r="N638" i="3"/>
  <c r="L639" i="3"/>
  <c r="M639" i="3"/>
  <c r="N639" i="3"/>
  <c r="L640" i="3"/>
  <c r="M640" i="3"/>
  <c r="N640" i="3"/>
  <c r="L641" i="3"/>
  <c r="M641" i="3"/>
  <c r="N641" i="3"/>
  <c r="L642" i="3"/>
  <c r="M642" i="3"/>
  <c r="N642" i="3"/>
  <c r="L643" i="3"/>
  <c r="M643" i="3"/>
  <c r="N643" i="3"/>
  <c r="L644" i="3"/>
  <c r="M644" i="3"/>
  <c r="N644" i="3"/>
  <c r="L645" i="3"/>
  <c r="M645" i="3"/>
  <c r="N645" i="3"/>
  <c r="L646" i="3"/>
  <c r="M646" i="3"/>
  <c r="N646" i="3"/>
  <c r="L647" i="3"/>
  <c r="M647" i="3"/>
  <c r="N647" i="3"/>
  <c r="L648" i="3"/>
  <c r="M648" i="3"/>
  <c r="N648" i="3"/>
  <c r="L649" i="3"/>
  <c r="M649" i="3"/>
  <c r="N649" i="3"/>
  <c r="L650" i="3"/>
  <c r="M650" i="3"/>
  <c r="N650" i="3"/>
  <c r="L651" i="3"/>
  <c r="M651" i="3"/>
  <c r="N651" i="3"/>
  <c r="L652" i="3"/>
  <c r="M652" i="3"/>
  <c r="N652" i="3"/>
  <c r="L653" i="3"/>
  <c r="M653" i="3"/>
  <c r="N653" i="3"/>
  <c r="L654" i="3"/>
  <c r="M654" i="3"/>
  <c r="N654" i="3"/>
  <c r="L655" i="3"/>
  <c r="M655" i="3"/>
  <c r="N655" i="3"/>
  <c r="L656" i="3"/>
  <c r="M656" i="3"/>
  <c r="N656" i="3"/>
  <c r="L657" i="3"/>
  <c r="M657" i="3"/>
  <c r="N657" i="3"/>
  <c r="L658" i="3"/>
  <c r="M658" i="3"/>
  <c r="N658" i="3"/>
  <c r="L659" i="3"/>
  <c r="M659" i="3"/>
  <c r="N659" i="3"/>
  <c r="L660" i="3"/>
  <c r="M660" i="3"/>
  <c r="N660" i="3"/>
  <c r="L661" i="3"/>
  <c r="M661" i="3"/>
  <c r="N661" i="3"/>
  <c r="L662" i="3"/>
  <c r="M662" i="3"/>
  <c r="N662" i="3"/>
  <c r="L663" i="3"/>
  <c r="M663" i="3"/>
  <c r="N663" i="3"/>
  <c r="L664" i="3"/>
  <c r="M664" i="3"/>
  <c r="N664" i="3"/>
  <c r="L665" i="3"/>
  <c r="M665" i="3"/>
  <c r="N665" i="3"/>
  <c r="L666" i="3"/>
  <c r="M666" i="3"/>
  <c r="N666" i="3"/>
  <c r="L667" i="3"/>
  <c r="M667" i="3"/>
  <c r="N667" i="3"/>
  <c r="L668" i="3"/>
  <c r="M668" i="3"/>
  <c r="N668" i="3"/>
  <c r="L669" i="3"/>
  <c r="M669" i="3"/>
  <c r="N669" i="3"/>
  <c r="L670" i="3"/>
  <c r="M670" i="3"/>
  <c r="N670" i="3"/>
  <c r="L671" i="3"/>
  <c r="M671" i="3"/>
  <c r="N671" i="3"/>
  <c r="L672" i="3"/>
  <c r="M672" i="3"/>
  <c r="N672" i="3"/>
  <c r="L673" i="3"/>
  <c r="M673" i="3"/>
  <c r="N673" i="3"/>
  <c r="L674" i="3"/>
  <c r="M674" i="3"/>
  <c r="N674" i="3"/>
  <c r="L675" i="3"/>
  <c r="M675" i="3"/>
  <c r="N675" i="3"/>
  <c r="L676" i="3"/>
  <c r="M676" i="3"/>
  <c r="N676" i="3"/>
  <c r="L677" i="3"/>
  <c r="M677" i="3"/>
  <c r="N677" i="3"/>
  <c r="L678" i="3"/>
  <c r="M678" i="3"/>
  <c r="N678" i="3"/>
  <c r="L679" i="3"/>
  <c r="M679" i="3"/>
  <c r="N679" i="3"/>
  <c r="L680" i="3"/>
  <c r="M680" i="3"/>
  <c r="N680" i="3"/>
  <c r="L681" i="3"/>
  <c r="M681" i="3"/>
  <c r="N681" i="3"/>
  <c r="L682" i="3"/>
  <c r="M682" i="3"/>
  <c r="N682" i="3"/>
  <c r="L683" i="3"/>
  <c r="M683" i="3"/>
  <c r="N683" i="3"/>
  <c r="L684" i="3"/>
  <c r="M684" i="3"/>
  <c r="N684" i="3"/>
  <c r="L685" i="3"/>
  <c r="M685" i="3"/>
  <c r="N685" i="3"/>
  <c r="L686" i="3"/>
  <c r="M686" i="3"/>
  <c r="N686" i="3"/>
  <c r="L687" i="3"/>
  <c r="M687" i="3"/>
  <c r="N687" i="3"/>
  <c r="L688" i="3"/>
  <c r="M688" i="3"/>
  <c r="N688" i="3"/>
  <c r="L689" i="3"/>
  <c r="M689" i="3"/>
  <c r="N689" i="3"/>
  <c r="L690" i="3"/>
  <c r="M690" i="3"/>
  <c r="N690" i="3"/>
  <c r="L691" i="3"/>
  <c r="M691" i="3"/>
  <c r="N691" i="3"/>
  <c r="L692" i="3"/>
  <c r="M692" i="3"/>
  <c r="N692" i="3"/>
  <c r="L693" i="3"/>
  <c r="M693" i="3"/>
  <c r="N693" i="3"/>
  <c r="L694" i="3"/>
  <c r="M694" i="3"/>
  <c r="N694" i="3"/>
  <c r="L695" i="3"/>
  <c r="M695" i="3"/>
  <c r="N695" i="3"/>
  <c r="L696" i="3"/>
  <c r="M696" i="3"/>
  <c r="N696" i="3"/>
  <c r="L697" i="3"/>
  <c r="M697" i="3"/>
  <c r="N697" i="3"/>
  <c r="L698" i="3"/>
  <c r="M698" i="3"/>
  <c r="N698" i="3"/>
  <c r="L699" i="3"/>
  <c r="M699" i="3"/>
  <c r="N699" i="3"/>
  <c r="L700" i="3"/>
  <c r="M700" i="3"/>
  <c r="N700" i="3"/>
  <c r="L701" i="3"/>
  <c r="M701" i="3"/>
  <c r="N701" i="3"/>
  <c r="L702" i="3"/>
  <c r="M702" i="3"/>
  <c r="N702" i="3"/>
  <c r="L703" i="3"/>
  <c r="M703" i="3"/>
  <c r="N703" i="3"/>
  <c r="L704" i="3"/>
  <c r="M704" i="3"/>
  <c r="N704" i="3"/>
  <c r="L705" i="3"/>
  <c r="M705" i="3"/>
  <c r="N705" i="3"/>
  <c r="L706" i="3"/>
  <c r="M706" i="3"/>
  <c r="N706" i="3"/>
  <c r="L707" i="3"/>
  <c r="M707" i="3"/>
  <c r="N707" i="3"/>
  <c r="L708" i="3"/>
  <c r="M708" i="3"/>
  <c r="N708" i="3"/>
  <c r="L709" i="3"/>
  <c r="M709" i="3"/>
  <c r="N709" i="3"/>
  <c r="L710" i="3"/>
  <c r="M710" i="3"/>
  <c r="N710" i="3"/>
  <c r="L711" i="3"/>
  <c r="M711" i="3"/>
  <c r="N711" i="3"/>
  <c r="L712" i="3"/>
  <c r="M712" i="3"/>
  <c r="N712" i="3"/>
  <c r="L713" i="3"/>
  <c r="M713" i="3"/>
  <c r="N713" i="3"/>
  <c r="L714" i="3"/>
  <c r="M714" i="3"/>
  <c r="N714" i="3"/>
  <c r="L715" i="3"/>
  <c r="M715" i="3"/>
  <c r="N715" i="3"/>
  <c r="L716" i="3"/>
  <c r="M716" i="3"/>
  <c r="N716" i="3"/>
  <c r="L717" i="3"/>
  <c r="M717" i="3"/>
  <c r="N717" i="3"/>
  <c r="L718" i="3"/>
  <c r="M718" i="3"/>
  <c r="N718" i="3"/>
  <c r="L719" i="3"/>
  <c r="M719" i="3"/>
  <c r="N719" i="3"/>
  <c r="L720" i="3"/>
  <c r="M720" i="3"/>
  <c r="N720" i="3"/>
  <c r="L721" i="3"/>
  <c r="M721" i="3"/>
  <c r="N721" i="3"/>
  <c r="L722" i="3"/>
  <c r="M722" i="3"/>
  <c r="N722" i="3"/>
  <c r="L723" i="3"/>
  <c r="M723" i="3"/>
  <c r="N723" i="3"/>
  <c r="L724" i="3"/>
  <c r="M724" i="3"/>
  <c r="N724" i="3"/>
  <c r="L725" i="3"/>
  <c r="M725" i="3"/>
  <c r="N725" i="3"/>
  <c r="L726" i="3"/>
  <c r="M726" i="3"/>
  <c r="N726" i="3"/>
  <c r="L727" i="3"/>
  <c r="M727" i="3"/>
  <c r="N727" i="3"/>
  <c r="L728" i="3"/>
  <c r="M728" i="3"/>
  <c r="N728" i="3"/>
  <c r="L729" i="3"/>
  <c r="M729" i="3"/>
  <c r="N729" i="3"/>
  <c r="L730" i="3"/>
  <c r="M730" i="3"/>
  <c r="N730" i="3"/>
  <c r="L731" i="3"/>
  <c r="M731" i="3"/>
  <c r="N731" i="3"/>
  <c r="L732" i="3"/>
  <c r="M732" i="3"/>
  <c r="N732" i="3"/>
  <c r="L733" i="3"/>
  <c r="M733" i="3"/>
  <c r="N733" i="3"/>
  <c r="L734" i="3"/>
  <c r="M734" i="3"/>
  <c r="N734" i="3"/>
  <c r="L735" i="3"/>
  <c r="M735" i="3"/>
  <c r="N735" i="3"/>
  <c r="L736" i="3"/>
  <c r="M736" i="3"/>
  <c r="N736" i="3"/>
  <c r="L737" i="3"/>
  <c r="M737" i="3"/>
  <c r="N737" i="3"/>
  <c r="L738" i="3"/>
  <c r="M738" i="3"/>
  <c r="N738" i="3"/>
  <c r="L739" i="3"/>
  <c r="M739" i="3"/>
  <c r="N739" i="3"/>
  <c r="L740" i="3"/>
  <c r="M740" i="3"/>
  <c r="N740" i="3"/>
  <c r="L741" i="3"/>
  <c r="M741" i="3"/>
  <c r="N741" i="3"/>
  <c r="L742" i="3"/>
  <c r="M742" i="3"/>
  <c r="N742" i="3"/>
  <c r="L743" i="3"/>
  <c r="M743" i="3"/>
  <c r="N743" i="3"/>
  <c r="L744" i="3"/>
  <c r="M744" i="3"/>
  <c r="N744" i="3"/>
  <c r="L745" i="3"/>
  <c r="M745" i="3"/>
  <c r="N745" i="3"/>
  <c r="L746" i="3"/>
  <c r="M746" i="3"/>
  <c r="N746" i="3"/>
  <c r="L747" i="3"/>
  <c r="M747" i="3"/>
  <c r="N747" i="3"/>
  <c r="L748" i="3"/>
  <c r="M748" i="3"/>
  <c r="N748" i="3"/>
  <c r="L749" i="3"/>
  <c r="M749" i="3"/>
  <c r="N749" i="3"/>
  <c r="L750" i="3"/>
  <c r="M750" i="3"/>
  <c r="N750" i="3"/>
  <c r="L751" i="3"/>
  <c r="M751" i="3"/>
  <c r="N751" i="3"/>
  <c r="L752" i="3"/>
  <c r="M752" i="3"/>
  <c r="N752" i="3"/>
  <c r="L753" i="3"/>
  <c r="M753" i="3"/>
  <c r="N753" i="3"/>
  <c r="L754" i="3"/>
  <c r="M754" i="3"/>
  <c r="N754" i="3"/>
  <c r="L755" i="3"/>
  <c r="M755" i="3"/>
  <c r="N755" i="3"/>
  <c r="L756" i="3"/>
  <c r="M756" i="3"/>
  <c r="N756" i="3"/>
  <c r="L757" i="3"/>
  <c r="M757" i="3"/>
  <c r="N757" i="3"/>
  <c r="L758" i="3"/>
  <c r="M758" i="3"/>
  <c r="N758" i="3"/>
  <c r="L759" i="3"/>
  <c r="M759" i="3"/>
  <c r="N759" i="3"/>
  <c r="L760" i="3"/>
  <c r="M760" i="3"/>
  <c r="N760" i="3"/>
  <c r="L761" i="3"/>
  <c r="M761" i="3"/>
  <c r="N761" i="3"/>
  <c r="L762" i="3"/>
  <c r="M762" i="3"/>
  <c r="N762" i="3"/>
  <c r="L763" i="3"/>
  <c r="M763" i="3"/>
  <c r="N763" i="3"/>
  <c r="L764" i="3"/>
  <c r="M764" i="3"/>
  <c r="N764" i="3"/>
  <c r="L765" i="3"/>
  <c r="M765" i="3"/>
  <c r="N765" i="3"/>
  <c r="L766" i="3"/>
  <c r="M766" i="3"/>
  <c r="N766" i="3"/>
  <c r="L767" i="3"/>
  <c r="M767" i="3"/>
  <c r="N767" i="3"/>
  <c r="L768" i="3"/>
  <c r="M768" i="3"/>
  <c r="N768" i="3"/>
  <c r="L769" i="3"/>
  <c r="M769" i="3"/>
  <c r="N769" i="3"/>
  <c r="L770" i="3"/>
  <c r="M770" i="3"/>
  <c r="N770" i="3"/>
  <c r="L771" i="3"/>
  <c r="M771" i="3"/>
  <c r="N771" i="3"/>
  <c r="L772" i="3"/>
  <c r="M772" i="3"/>
  <c r="N772" i="3"/>
  <c r="L773" i="3"/>
  <c r="M773" i="3"/>
  <c r="N773" i="3"/>
  <c r="L774" i="3"/>
  <c r="M774" i="3"/>
  <c r="N774" i="3"/>
  <c r="L775" i="3"/>
  <c r="M775" i="3"/>
  <c r="N775" i="3"/>
  <c r="L776" i="3"/>
  <c r="M776" i="3"/>
  <c r="N776" i="3"/>
  <c r="L777" i="3"/>
  <c r="M777" i="3"/>
  <c r="N777" i="3"/>
  <c r="L778" i="3"/>
  <c r="M778" i="3"/>
  <c r="N778" i="3"/>
  <c r="L779" i="3"/>
  <c r="M779" i="3"/>
  <c r="N779" i="3"/>
  <c r="L780" i="3"/>
  <c r="M780" i="3"/>
  <c r="N780" i="3"/>
  <c r="L781" i="3"/>
  <c r="M781" i="3"/>
  <c r="N781" i="3"/>
  <c r="L782" i="3"/>
  <c r="M782" i="3"/>
  <c r="N782" i="3"/>
  <c r="L783" i="3"/>
  <c r="M783" i="3"/>
  <c r="N783" i="3"/>
  <c r="L784" i="3"/>
  <c r="M784" i="3"/>
  <c r="N784" i="3"/>
  <c r="L785" i="3"/>
  <c r="M785" i="3"/>
  <c r="N785" i="3"/>
  <c r="L786" i="3"/>
  <c r="M786" i="3"/>
  <c r="N786" i="3"/>
  <c r="L787" i="3"/>
  <c r="M787" i="3"/>
  <c r="N787" i="3"/>
  <c r="L788" i="3"/>
  <c r="M788" i="3"/>
  <c r="N788" i="3"/>
  <c r="L789" i="3"/>
  <c r="M789" i="3"/>
  <c r="N789" i="3"/>
  <c r="L790" i="3"/>
  <c r="M790" i="3"/>
  <c r="N790" i="3"/>
  <c r="L791" i="3"/>
  <c r="M791" i="3"/>
  <c r="N791" i="3"/>
  <c r="L792" i="3"/>
  <c r="M792" i="3"/>
  <c r="N792" i="3"/>
  <c r="L793" i="3"/>
  <c r="M793" i="3"/>
  <c r="N793" i="3"/>
  <c r="L794" i="3"/>
  <c r="M794" i="3"/>
  <c r="N794" i="3"/>
  <c r="L795" i="3"/>
  <c r="M795" i="3"/>
  <c r="N795" i="3"/>
  <c r="L796" i="3"/>
  <c r="M796" i="3"/>
  <c r="N796" i="3"/>
  <c r="L797" i="3"/>
  <c r="M797" i="3"/>
  <c r="N797" i="3"/>
  <c r="L798" i="3"/>
  <c r="M798" i="3"/>
  <c r="N798" i="3"/>
  <c r="L799" i="3"/>
  <c r="M799" i="3"/>
  <c r="N799" i="3"/>
  <c r="L800" i="3"/>
  <c r="M800" i="3"/>
  <c r="N800" i="3"/>
  <c r="L801" i="3"/>
  <c r="M801" i="3"/>
  <c r="N801" i="3"/>
  <c r="L802" i="3"/>
  <c r="M802" i="3"/>
  <c r="N802" i="3"/>
  <c r="L803" i="3"/>
  <c r="M803" i="3"/>
  <c r="N803" i="3"/>
  <c r="L804" i="3"/>
  <c r="M804" i="3"/>
  <c r="N804" i="3"/>
  <c r="L805" i="3"/>
  <c r="M805" i="3"/>
  <c r="N805" i="3"/>
  <c r="L806" i="3"/>
  <c r="M806" i="3"/>
  <c r="N806" i="3"/>
  <c r="L807" i="3"/>
  <c r="M807" i="3"/>
  <c r="N807" i="3"/>
  <c r="L808" i="3"/>
  <c r="M808" i="3"/>
  <c r="N808" i="3"/>
  <c r="L809" i="3"/>
  <c r="M809" i="3"/>
  <c r="N809" i="3"/>
  <c r="L810" i="3"/>
  <c r="M810" i="3"/>
  <c r="N810" i="3"/>
  <c r="L811" i="3"/>
  <c r="M811" i="3"/>
  <c r="N811" i="3"/>
  <c r="L812" i="3"/>
  <c r="M812" i="3"/>
  <c r="N812" i="3"/>
  <c r="L813" i="3"/>
  <c r="M813" i="3"/>
  <c r="N813" i="3"/>
  <c r="L814" i="3"/>
  <c r="M814" i="3"/>
  <c r="N814" i="3"/>
  <c r="L815" i="3"/>
  <c r="M815" i="3"/>
  <c r="N815" i="3"/>
  <c r="L816" i="3"/>
  <c r="M816" i="3"/>
  <c r="N816" i="3"/>
  <c r="L817" i="3"/>
  <c r="M817" i="3"/>
  <c r="N817" i="3"/>
  <c r="L818" i="3"/>
  <c r="M818" i="3"/>
  <c r="N818" i="3"/>
  <c r="L819" i="3"/>
  <c r="M819" i="3"/>
  <c r="N819" i="3"/>
  <c r="L820" i="3"/>
  <c r="M820" i="3"/>
  <c r="N820" i="3"/>
  <c r="L821" i="3"/>
  <c r="M821" i="3"/>
  <c r="N821" i="3"/>
  <c r="L822" i="3"/>
  <c r="M822" i="3"/>
  <c r="N822" i="3"/>
  <c r="L823" i="3"/>
  <c r="M823" i="3"/>
  <c r="N823" i="3"/>
  <c r="L824" i="3"/>
  <c r="M824" i="3"/>
  <c r="N824" i="3"/>
  <c r="L825" i="3"/>
  <c r="M825" i="3"/>
  <c r="N825" i="3"/>
  <c r="L826" i="3"/>
  <c r="M826" i="3"/>
  <c r="N826" i="3"/>
  <c r="L827" i="3"/>
  <c r="M827" i="3"/>
  <c r="N827" i="3"/>
  <c r="L828" i="3"/>
  <c r="M828" i="3"/>
  <c r="N828" i="3"/>
  <c r="L829" i="3"/>
  <c r="M829" i="3"/>
  <c r="N829" i="3"/>
  <c r="L830" i="3"/>
  <c r="M830" i="3"/>
  <c r="N830" i="3"/>
  <c r="L831" i="3"/>
  <c r="M831" i="3"/>
  <c r="N831" i="3"/>
  <c r="L832" i="3"/>
  <c r="M832" i="3"/>
  <c r="N832" i="3"/>
  <c r="L833" i="3"/>
  <c r="M833" i="3"/>
  <c r="N833" i="3"/>
  <c r="L834" i="3"/>
  <c r="M834" i="3"/>
  <c r="N834" i="3"/>
  <c r="L835" i="3"/>
  <c r="M835" i="3"/>
  <c r="N835" i="3"/>
  <c r="L836" i="3"/>
  <c r="M836" i="3"/>
  <c r="N836" i="3"/>
  <c r="L837" i="3"/>
  <c r="M837" i="3"/>
  <c r="N837" i="3"/>
  <c r="L838" i="3"/>
  <c r="M838" i="3"/>
  <c r="N838" i="3"/>
  <c r="L839" i="3"/>
  <c r="M839" i="3"/>
  <c r="N839" i="3"/>
  <c r="L840" i="3"/>
  <c r="M840" i="3"/>
  <c r="N840" i="3"/>
  <c r="L841" i="3"/>
  <c r="M841" i="3"/>
  <c r="N841" i="3"/>
  <c r="L842" i="3"/>
  <c r="M842" i="3"/>
  <c r="N842" i="3"/>
  <c r="L843" i="3"/>
  <c r="M843" i="3"/>
  <c r="N843" i="3"/>
  <c r="L844" i="3"/>
  <c r="M844" i="3"/>
  <c r="N844" i="3"/>
  <c r="L845" i="3"/>
  <c r="M845" i="3"/>
  <c r="N845" i="3"/>
  <c r="L846" i="3"/>
  <c r="M846" i="3"/>
  <c r="N846" i="3"/>
  <c r="L847" i="3"/>
  <c r="M847" i="3"/>
  <c r="N847" i="3"/>
  <c r="L848" i="3"/>
  <c r="M848" i="3"/>
  <c r="N848" i="3"/>
  <c r="L849" i="3"/>
  <c r="M849" i="3"/>
  <c r="N849" i="3"/>
  <c r="L850" i="3"/>
  <c r="M850" i="3"/>
  <c r="N850" i="3"/>
  <c r="L851" i="3"/>
  <c r="M851" i="3"/>
  <c r="N851" i="3"/>
  <c r="L852" i="3"/>
  <c r="M852" i="3"/>
  <c r="N852" i="3"/>
  <c r="L853" i="3"/>
  <c r="M853" i="3"/>
  <c r="N853" i="3"/>
  <c r="L854" i="3"/>
  <c r="M854" i="3"/>
  <c r="N854" i="3"/>
  <c r="L855" i="3"/>
  <c r="M855" i="3"/>
  <c r="N855" i="3"/>
  <c r="L856" i="3"/>
  <c r="M856" i="3"/>
  <c r="N856" i="3"/>
  <c r="L857" i="3"/>
  <c r="M857" i="3"/>
  <c r="N857" i="3"/>
  <c r="L858" i="3"/>
  <c r="M858" i="3"/>
  <c r="N858" i="3"/>
  <c r="L859" i="3"/>
  <c r="M859" i="3"/>
  <c r="N859" i="3"/>
  <c r="L860" i="3"/>
  <c r="M860" i="3"/>
  <c r="N860" i="3"/>
  <c r="L861" i="3"/>
  <c r="M861" i="3"/>
  <c r="N861" i="3"/>
  <c r="L862" i="3"/>
  <c r="M862" i="3"/>
  <c r="N862" i="3"/>
  <c r="L863" i="3"/>
  <c r="M863" i="3"/>
  <c r="N863" i="3"/>
  <c r="L864" i="3"/>
  <c r="M864" i="3"/>
  <c r="N864" i="3"/>
  <c r="L865" i="3"/>
  <c r="M865" i="3"/>
  <c r="N865" i="3"/>
  <c r="L866" i="3"/>
  <c r="M866" i="3"/>
  <c r="N866" i="3"/>
  <c r="L867" i="3"/>
  <c r="M867" i="3"/>
  <c r="N867" i="3"/>
  <c r="L868" i="3"/>
  <c r="M868" i="3"/>
  <c r="N868" i="3"/>
  <c r="L869" i="3"/>
  <c r="M869" i="3"/>
  <c r="N869" i="3"/>
  <c r="L870" i="3"/>
  <c r="M870" i="3"/>
  <c r="N870" i="3"/>
  <c r="L871" i="3"/>
  <c r="M871" i="3"/>
  <c r="N871" i="3"/>
  <c r="L872" i="3"/>
  <c r="M872" i="3"/>
  <c r="N872" i="3"/>
  <c r="L873" i="3"/>
  <c r="M873" i="3"/>
  <c r="N873" i="3"/>
  <c r="L874" i="3"/>
  <c r="M874" i="3"/>
  <c r="N874" i="3"/>
  <c r="L875" i="3"/>
  <c r="M875" i="3"/>
  <c r="N875" i="3"/>
  <c r="L876" i="3"/>
  <c r="M876" i="3"/>
  <c r="N876" i="3"/>
  <c r="L877" i="3"/>
  <c r="M877" i="3"/>
  <c r="N877" i="3"/>
  <c r="L878" i="3"/>
  <c r="M878" i="3"/>
  <c r="N878" i="3"/>
  <c r="L879" i="3"/>
  <c r="M879" i="3"/>
  <c r="N879" i="3"/>
  <c r="L880" i="3"/>
  <c r="M880" i="3"/>
  <c r="N880" i="3"/>
  <c r="L881" i="3"/>
  <c r="M881" i="3"/>
  <c r="N881" i="3"/>
  <c r="L882" i="3"/>
  <c r="M882" i="3"/>
  <c r="N882" i="3"/>
  <c r="L883" i="3"/>
  <c r="M883" i="3"/>
  <c r="N883" i="3"/>
  <c r="L884" i="3"/>
  <c r="M884" i="3"/>
  <c r="N884" i="3"/>
  <c r="L885" i="3"/>
  <c r="M885" i="3"/>
  <c r="N885" i="3"/>
  <c r="L886" i="3"/>
  <c r="M886" i="3"/>
  <c r="N886" i="3"/>
  <c r="L887" i="3"/>
  <c r="M887" i="3"/>
  <c r="N887" i="3"/>
  <c r="L888" i="3"/>
  <c r="M888" i="3"/>
  <c r="N888" i="3"/>
  <c r="L889" i="3"/>
  <c r="M889" i="3"/>
  <c r="N889" i="3"/>
  <c r="L890" i="3"/>
  <c r="M890" i="3"/>
  <c r="N890" i="3"/>
  <c r="L891" i="3"/>
  <c r="M891" i="3"/>
  <c r="N891" i="3"/>
  <c r="L892" i="3"/>
  <c r="M892" i="3"/>
  <c r="N892" i="3"/>
  <c r="L893" i="3"/>
  <c r="M893" i="3"/>
  <c r="N893" i="3"/>
  <c r="L894" i="3"/>
  <c r="M894" i="3"/>
  <c r="N894" i="3"/>
  <c r="L895" i="3"/>
  <c r="M895" i="3"/>
  <c r="N895" i="3"/>
  <c r="L896" i="3"/>
  <c r="M896" i="3"/>
  <c r="N896" i="3"/>
  <c r="L897" i="3"/>
  <c r="M897" i="3"/>
  <c r="N897" i="3"/>
  <c r="L898" i="3"/>
  <c r="M898" i="3"/>
  <c r="N898" i="3"/>
  <c r="L899" i="3"/>
  <c r="M899" i="3"/>
  <c r="N899" i="3"/>
  <c r="L900" i="3"/>
  <c r="M900" i="3"/>
  <c r="N900" i="3"/>
  <c r="L901" i="3"/>
  <c r="M901" i="3"/>
  <c r="N901" i="3"/>
  <c r="L902" i="3"/>
  <c r="M902" i="3"/>
  <c r="N902" i="3"/>
  <c r="L903" i="3"/>
  <c r="M903" i="3"/>
  <c r="N903" i="3"/>
  <c r="L904" i="3"/>
  <c r="M904" i="3"/>
  <c r="N904" i="3"/>
  <c r="L905" i="3"/>
  <c r="M905" i="3"/>
  <c r="N905" i="3"/>
  <c r="L906" i="3"/>
  <c r="M906" i="3"/>
  <c r="N906" i="3"/>
  <c r="L907" i="3"/>
  <c r="M907" i="3"/>
  <c r="N907" i="3"/>
  <c r="L908" i="3"/>
  <c r="M908" i="3"/>
  <c r="N908" i="3"/>
  <c r="L909" i="3"/>
  <c r="M909" i="3"/>
  <c r="N909" i="3"/>
  <c r="L910" i="3"/>
  <c r="M910" i="3"/>
  <c r="N910" i="3"/>
  <c r="L911" i="3"/>
  <c r="M911" i="3"/>
  <c r="N911" i="3"/>
  <c r="L912" i="3"/>
  <c r="M912" i="3"/>
  <c r="N912" i="3"/>
  <c r="L913" i="3"/>
  <c r="M913" i="3"/>
  <c r="N913" i="3"/>
  <c r="L914" i="3"/>
  <c r="M914" i="3"/>
  <c r="N914" i="3"/>
  <c r="L915" i="3"/>
  <c r="M915" i="3"/>
  <c r="N915" i="3"/>
  <c r="L916" i="3"/>
  <c r="M916" i="3"/>
  <c r="N916" i="3"/>
  <c r="L917" i="3"/>
  <c r="M917" i="3"/>
  <c r="N917" i="3"/>
  <c r="L918" i="3"/>
  <c r="M918" i="3"/>
  <c r="N918" i="3"/>
  <c r="L919" i="3"/>
  <c r="M919" i="3"/>
  <c r="N919" i="3"/>
  <c r="L920" i="3"/>
  <c r="M920" i="3"/>
  <c r="N920" i="3"/>
  <c r="L921" i="3"/>
  <c r="M921" i="3"/>
  <c r="N921" i="3"/>
  <c r="L922" i="3"/>
  <c r="M922" i="3"/>
  <c r="N922" i="3"/>
  <c r="L923" i="3"/>
  <c r="M923" i="3"/>
  <c r="N923" i="3"/>
  <c r="L924" i="3"/>
  <c r="M924" i="3"/>
  <c r="N924" i="3"/>
  <c r="L925" i="3"/>
  <c r="M925" i="3"/>
  <c r="N925" i="3"/>
  <c r="L926" i="3"/>
  <c r="M926" i="3"/>
  <c r="N926" i="3"/>
  <c r="L927" i="3"/>
  <c r="M927" i="3"/>
  <c r="N927" i="3"/>
  <c r="L928" i="3"/>
  <c r="M928" i="3"/>
  <c r="N928" i="3"/>
  <c r="L929" i="3"/>
  <c r="M929" i="3"/>
  <c r="N929" i="3"/>
  <c r="L930" i="3"/>
  <c r="M930" i="3"/>
  <c r="N930" i="3"/>
  <c r="L931" i="3"/>
  <c r="M931" i="3"/>
  <c r="N931" i="3"/>
  <c r="L932" i="3"/>
  <c r="M932" i="3"/>
  <c r="N932" i="3"/>
  <c r="L933" i="3"/>
  <c r="M933" i="3"/>
  <c r="N933" i="3"/>
  <c r="L934" i="3"/>
  <c r="M934" i="3"/>
  <c r="N934" i="3"/>
  <c r="L935" i="3"/>
  <c r="M935" i="3"/>
  <c r="N935" i="3"/>
  <c r="L936" i="3"/>
  <c r="M936" i="3"/>
  <c r="N936" i="3"/>
  <c r="L937" i="3"/>
  <c r="M937" i="3"/>
  <c r="N937" i="3"/>
  <c r="L938" i="3"/>
  <c r="M938" i="3"/>
  <c r="N938" i="3"/>
  <c r="L939" i="3"/>
  <c r="M939" i="3"/>
  <c r="N939" i="3"/>
  <c r="L940" i="3"/>
  <c r="M940" i="3"/>
  <c r="N940" i="3"/>
  <c r="L941" i="3"/>
  <c r="M941" i="3"/>
  <c r="N941" i="3"/>
  <c r="L942" i="3"/>
  <c r="M942" i="3"/>
  <c r="N942" i="3"/>
  <c r="L943" i="3"/>
  <c r="M943" i="3"/>
  <c r="N943" i="3"/>
  <c r="L944" i="3"/>
  <c r="M944" i="3"/>
  <c r="N944" i="3"/>
  <c r="L945" i="3"/>
  <c r="M945" i="3"/>
  <c r="N945" i="3"/>
  <c r="L946" i="3"/>
  <c r="M946" i="3"/>
  <c r="N946" i="3"/>
  <c r="L947" i="3"/>
  <c r="M947" i="3"/>
  <c r="N947" i="3"/>
  <c r="L948" i="3"/>
  <c r="M948" i="3"/>
  <c r="N948" i="3"/>
  <c r="L949" i="3"/>
  <c r="M949" i="3"/>
  <c r="N949" i="3"/>
  <c r="L950" i="3"/>
  <c r="M950" i="3"/>
  <c r="N950" i="3"/>
  <c r="L951" i="3"/>
  <c r="M951" i="3"/>
  <c r="N951" i="3"/>
  <c r="L952" i="3"/>
  <c r="M952" i="3"/>
  <c r="N952" i="3"/>
  <c r="L953" i="3"/>
  <c r="M953" i="3"/>
  <c r="N953" i="3"/>
  <c r="L954" i="3"/>
  <c r="M954" i="3"/>
  <c r="N954" i="3"/>
  <c r="L955" i="3"/>
  <c r="M955" i="3"/>
  <c r="N955" i="3"/>
  <c r="L956" i="3"/>
  <c r="M956" i="3"/>
  <c r="N956" i="3"/>
  <c r="L957" i="3"/>
  <c r="M957" i="3"/>
  <c r="N957" i="3"/>
  <c r="L958" i="3"/>
  <c r="M958" i="3"/>
  <c r="N958" i="3"/>
  <c r="L959" i="3"/>
  <c r="M959" i="3"/>
  <c r="N959" i="3"/>
  <c r="L960" i="3"/>
  <c r="M960" i="3"/>
  <c r="N960" i="3"/>
  <c r="L961" i="3"/>
  <c r="M961" i="3"/>
  <c r="N961" i="3"/>
  <c r="L962" i="3"/>
  <c r="M962" i="3"/>
  <c r="N962" i="3"/>
  <c r="L963" i="3"/>
  <c r="M963" i="3"/>
  <c r="N963" i="3"/>
  <c r="L964" i="3"/>
  <c r="M964" i="3"/>
  <c r="N964" i="3"/>
  <c r="L965" i="3"/>
  <c r="M965" i="3"/>
  <c r="N965" i="3"/>
  <c r="L966" i="3"/>
  <c r="M966" i="3"/>
  <c r="N966" i="3"/>
  <c r="L967" i="3"/>
  <c r="M967" i="3"/>
  <c r="N967" i="3"/>
  <c r="L968" i="3"/>
  <c r="M968" i="3"/>
  <c r="N968" i="3"/>
  <c r="L969" i="3"/>
  <c r="M969" i="3"/>
  <c r="N969" i="3"/>
  <c r="L970" i="3"/>
  <c r="M970" i="3"/>
  <c r="N970" i="3"/>
  <c r="L971" i="3"/>
  <c r="M971" i="3"/>
  <c r="N971" i="3"/>
  <c r="L972" i="3"/>
  <c r="M972" i="3"/>
  <c r="N972" i="3"/>
  <c r="L973" i="3"/>
  <c r="M973" i="3"/>
  <c r="N973" i="3"/>
  <c r="L974" i="3"/>
  <c r="M974" i="3"/>
  <c r="N974" i="3"/>
  <c r="L975" i="3"/>
  <c r="M975" i="3"/>
  <c r="N975" i="3"/>
  <c r="L976" i="3"/>
  <c r="M976" i="3"/>
  <c r="N976" i="3"/>
  <c r="L977" i="3"/>
  <c r="M977" i="3"/>
  <c r="N977" i="3"/>
  <c r="L978" i="3"/>
  <c r="M978" i="3"/>
  <c r="N978" i="3"/>
  <c r="L979" i="3"/>
  <c r="M979" i="3"/>
  <c r="N979" i="3"/>
  <c r="L980" i="3"/>
  <c r="M980" i="3"/>
  <c r="N980" i="3"/>
  <c r="L981" i="3"/>
  <c r="M981" i="3"/>
  <c r="N981" i="3"/>
  <c r="L982" i="3"/>
  <c r="M982" i="3"/>
  <c r="N982" i="3"/>
  <c r="L983" i="3"/>
  <c r="M983" i="3"/>
  <c r="N983" i="3"/>
  <c r="L984" i="3"/>
  <c r="M984" i="3"/>
  <c r="N984" i="3"/>
  <c r="L985" i="3"/>
  <c r="M985" i="3"/>
  <c r="N985" i="3"/>
  <c r="L986" i="3"/>
  <c r="M986" i="3"/>
  <c r="N986" i="3"/>
  <c r="L987" i="3"/>
  <c r="M987" i="3"/>
  <c r="N987" i="3"/>
  <c r="L988" i="3"/>
  <c r="M988" i="3"/>
  <c r="N988" i="3"/>
  <c r="L989" i="3"/>
  <c r="M989" i="3"/>
  <c r="N989" i="3"/>
  <c r="L990" i="3"/>
  <c r="M990" i="3"/>
  <c r="N990" i="3"/>
  <c r="L991" i="3"/>
  <c r="M991" i="3"/>
  <c r="N991" i="3"/>
  <c r="L992" i="3"/>
  <c r="M992" i="3"/>
  <c r="N992" i="3"/>
  <c r="L993" i="3"/>
  <c r="M993" i="3"/>
  <c r="N993" i="3"/>
  <c r="L994" i="3"/>
  <c r="M994" i="3"/>
  <c r="N994" i="3"/>
  <c r="L995" i="3"/>
  <c r="M995" i="3"/>
  <c r="N995" i="3"/>
  <c r="L996" i="3"/>
  <c r="M996" i="3"/>
  <c r="N996" i="3"/>
  <c r="L997" i="3"/>
  <c r="M997" i="3"/>
  <c r="N997" i="3"/>
  <c r="L998" i="3"/>
  <c r="M998" i="3"/>
  <c r="N998" i="3"/>
  <c r="L999" i="3"/>
  <c r="M999" i="3"/>
  <c r="N999" i="3"/>
  <c r="L1000" i="3"/>
  <c r="M1000" i="3"/>
  <c r="N1000" i="3"/>
  <c r="L1001" i="3"/>
  <c r="M1001" i="3"/>
  <c r="N1001" i="3"/>
  <c r="L1002" i="3"/>
  <c r="M1002" i="3"/>
  <c r="N1002" i="3"/>
  <c r="L1003" i="3"/>
  <c r="M1003" i="3"/>
  <c r="N1003" i="3"/>
  <c r="L1004" i="3"/>
  <c r="M1004" i="3"/>
  <c r="N1004" i="3"/>
  <c r="L1005" i="3"/>
  <c r="M1005" i="3"/>
  <c r="N1005" i="3"/>
  <c r="L1006" i="3"/>
  <c r="M1006" i="3"/>
  <c r="N1006" i="3"/>
  <c r="L1007" i="3"/>
  <c r="M1007" i="3"/>
  <c r="N1007" i="3"/>
  <c r="L1008" i="3"/>
  <c r="M1008" i="3"/>
  <c r="N1008" i="3"/>
  <c r="L1009" i="3"/>
  <c r="M1009" i="3"/>
  <c r="N1009" i="3"/>
  <c r="L1010" i="3"/>
  <c r="M1010" i="3"/>
  <c r="N1010" i="3"/>
  <c r="L1011" i="3"/>
  <c r="M1011" i="3"/>
  <c r="N1011" i="3"/>
  <c r="L1012" i="3"/>
  <c r="M1012" i="3"/>
  <c r="N1012" i="3"/>
  <c r="L1013" i="3"/>
  <c r="M1013" i="3"/>
  <c r="N1013" i="3"/>
  <c r="L1014" i="3"/>
  <c r="M1014" i="3"/>
  <c r="N1014" i="3"/>
  <c r="L1015" i="3"/>
  <c r="M1015" i="3"/>
  <c r="N1015" i="3"/>
  <c r="L1016" i="3"/>
  <c r="M1016" i="3"/>
  <c r="N1016" i="3"/>
  <c r="L1017" i="3"/>
  <c r="M1017" i="3"/>
  <c r="N1017" i="3"/>
  <c r="L1018" i="3"/>
  <c r="M1018" i="3"/>
  <c r="N1018" i="3"/>
  <c r="L1019" i="3"/>
  <c r="M1019" i="3"/>
  <c r="N1019" i="3"/>
  <c r="L1020" i="3"/>
  <c r="M1020" i="3"/>
  <c r="N1020" i="3"/>
  <c r="L1021" i="3"/>
  <c r="M1021" i="3"/>
  <c r="N1021" i="3"/>
  <c r="L1022" i="3"/>
  <c r="M1022" i="3"/>
  <c r="N1022" i="3"/>
  <c r="L1023" i="3"/>
  <c r="M1023" i="3"/>
  <c r="N1023" i="3"/>
  <c r="L1024" i="3"/>
  <c r="M1024" i="3"/>
  <c r="N1024" i="3"/>
  <c r="L1025" i="3"/>
  <c r="M1025" i="3"/>
  <c r="N1025" i="3"/>
  <c r="L1026" i="3"/>
  <c r="M1026" i="3"/>
  <c r="N1026" i="3"/>
  <c r="L1027" i="3"/>
  <c r="M1027" i="3"/>
  <c r="N1027" i="3"/>
  <c r="L1028" i="3"/>
  <c r="M1028" i="3"/>
  <c r="N1028" i="3"/>
  <c r="L1029" i="3"/>
  <c r="M1029" i="3"/>
  <c r="N1029" i="3"/>
  <c r="L1030" i="3"/>
  <c r="M1030" i="3"/>
  <c r="N1030" i="3"/>
  <c r="L1031" i="3"/>
  <c r="M1031" i="3"/>
  <c r="N1031" i="3"/>
  <c r="L1032" i="3"/>
  <c r="M1032" i="3"/>
  <c r="N1032" i="3"/>
  <c r="L1033" i="3"/>
  <c r="M1033" i="3"/>
  <c r="N1033" i="3"/>
  <c r="L1034" i="3"/>
  <c r="M1034" i="3"/>
  <c r="N1034" i="3"/>
  <c r="L1035" i="3"/>
  <c r="M1035" i="3"/>
  <c r="N1035" i="3"/>
  <c r="L1036" i="3"/>
  <c r="M1036" i="3"/>
  <c r="N1036" i="3"/>
  <c r="L1037" i="3"/>
  <c r="M1037" i="3"/>
  <c r="N1037" i="3"/>
  <c r="L1038" i="3"/>
  <c r="M1038" i="3"/>
  <c r="N1038" i="3"/>
  <c r="L1039" i="3"/>
  <c r="M1039" i="3"/>
  <c r="N1039" i="3"/>
  <c r="L1040" i="3"/>
  <c r="M1040" i="3"/>
  <c r="N1040" i="3"/>
  <c r="L1041" i="3"/>
  <c r="M1041" i="3"/>
  <c r="N1041" i="3"/>
  <c r="L1042" i="3"/>
  <c r="M1042" i="3"/>
  <c r="N1042" i="3"/>
  <c r="L1043" i="3"/>
  <c r="M1043" i="3"/>
  <c r="N1043" i="3"/>
  <c r="L1044" i="3"/>
  <c r="M1044" i="3"/>
  <c r="N1044" i="3"/>
  <c r="L1045" i="3"/>
  <c r="M1045" i="3"/>
  <c r="N1045" i="3"/>
  <c r="L1046" i="3"/>
  <c r="M1046" i="3"/>
  <c r="N1046" i="3"/>
  <c r="L1047" i="3"/>
  <c r="M1047" i="3"/>
  <c r="N1047" i="3"/>
  <c r="L1048" i="3"/>
  <c r="M1048" i="3"/>
  <c r="N1048" i="3"/>
  <c r="L1049" i="3"/>
  <c r="M1049" i="3"/>
  <c r="N1049" i="3"/>
  <c r="L1050" i="3"/>
  <c r="M1050" i="3"/>
  <c r="N1050" i="3"/>
  <c r="L1051" i="3"/>
  <c r="M1051" i="3"/>
  <c r="N1051" i="3"/>
  <c r="L1052" i="3"/>
  <c r="M1052" i="3"/>
  <c r="N1052" i="3"/>
  <c r="L1053" i="3"/>
  <c r="M1053" i="3"/>
  <c r="N1053" i="3"/>
  <c r="L1054" i="3"/>
  <c r="M1054" i="3"/>
  <c r="N1054" i="3"/>
  <c r="L1055" i="3"/>
  <c r="M1055" i="3"/>
  <c r="N1055" i="3"/>
  <c r="L1056" i="3"/>
  <c r="M1056" i="3"/>
  <c r="N1056" i="3"/>
  <c r="L1057" i="3"/>
  <c r="M1057" i="3"/>
  <c r="N1057" i="3"/>
  <c r="L1058" i="3"/>
  <c r="M1058" i="3"/>
  <c r="N1058" i="3"/>
  <c r="L1059" i="3"/>
  <c r="M1059" i="3"/>
  <c r="N1059" i="3"/>
  <c r="L1060" i="3"/>
  <c r="M1060" i="3"/>
  <c r="N1060" i="3"/>
  <c r="L1061" i="3"/>
  <c r="M1061" i="3"/>
  <c r="N1061" i="3"/>
  <c r="L1062" i="3"/>
  <c r="M1062" i="3"/>
  <c r="N1062" i="3"/>
  <c r="L1063" i="3"/>
  <c r="M1063" i="3"/>
  <c r="N1063" i="3"/>
  <c r="L1064" i="3"/>
  <c r="M1064" i="3"/>
  <c r="N1064" i="3"/>
  <c r="L1065" i="3"/>
  <c r="M1065" i="3"/>
  <c r="N1065" i="3"/>
  <c r="L1066" i="3"/>
  <c r="M1066" i="3"/>
  <c r="N1066" i="3"/>
  <c r="L1067" i="3"/>
  <c r="M1067" i="3"/>
  <c r="N1067" i="3"/>
  <c r="L1068" i="3"/>
  <c r="M1068" i="3"/>
  <c r="N1068" i="3"/>
  <c r="L1069" i="3"/>
  <c r="M1069" i="3"/>
  <c r="N1069" i="3"/>
  <c r="L1070" i="3"/>
  <c r="M1070" i="3"/>
  <c r="N1070" i="3"/>
  <c r="L1071" i="3"/>
  <c r="M1071" i="3"/>
  <c r="N1071" i="3"/>
  <c r="L1072" i="3"/>
  <c r="M1072" i="3"/>
  <c r="N1072" i="3"/>
  <c r="L1073" i="3"/>
  <c r="M1073" i="3"/>
  <c r="N1073" i="3"/>
  <c r="L1074" i="3"/>
  <c r="M1074" i="3"/>
  <c r="N1074" i="3"/>
  <c r="L1075" i="3"/>
  <c r="M1075" i="3"/>
  <c r="N1075" i="3"/>
  <c r="L1076" i="3"/>
  <c r="M1076" i="3"/>
  <c r="N1076" i="3"/>
  <c r="L1077" i="3"/>
  <c r="M1077" i="3"/>
  <c r="N1077" i="3"/>
  <c r="L1078" i="3"/>
  <c r="M1078" i="3"/>
  <c r="N1078" i="3"/>
  <c r="L1079" i="3"/>
  <c r="M1079" i="3"/>
  <c r="N1079" i="3"/>
  <c r="L1080" i="3"/>
  <c r="M1080" i="3"/>
  <c r="N1080" i="3"/>
  <c r="L1081" i="3"/>
  <c r="M1081" i="3"/>
  <c r="N1081" i="3"/>
  <c r="L1082" i="3"/>
  <c r="M1082" i="3"/>
  <c r="N1082" i="3"/>
  <c r="L1083" i="3"/>
  <c r="M1083" i="3"/>
  <c r="N1083" i="3"/>
  <c r="L1084" i="3"/>
  <c r="M1084" i="3"/>
  <c r="N1084" i="3"/>
  <c r="L1085" i="3"/>
  <c r="M1085" i="3"/>
  <c r="N1085" i="3"/>
  <c r="L1086" i="3"/>
  <c r="M1086" i="3"/>
  <c r="N1086" i="3"/>
  <c r="L1087" i="3"/>
  <c r="M1087" i="3"/>
  <c r="N1087" i="3"/>
  <c r="L1088" i="3"/>
  <c r="M1088" i="3"/>
  <c r="N1088" i="3"/>
  <c r="L1089" i="3"/>
  <c r="M1089" i="3"/>
  <c r="N1089" i="3"/>
  <c r="L1090" i="3"/>
  <c r="M1090" i="3"/>
  <c r="N1090" i="3"/>
  <c r="L1091" i="3"/>
  <c r="M1091" i="3"/>
  <c r="N1091" i="3"/>
  <c r="L1092" i="3"/>
  <c r="M1092" i="3"/>
  <c r="N1092" i="3"/>
  <c r="L1093" i="3"/>
  <c r="M1093" i="3"/>
  <c r="N1093" i="3"/>
  <c r="L1094" i="3"/>
  <c r="M1094" i="3"/>
  <c r="N1094" i="3"/>
  <c r="L1095" i="3"/>
  <c r="M1095" i="3"/>
  <c r="N1095" i="3"/>
  <c r="L1096" i="3"/>
  <c r="M1096" i="3"/>
  <c r="N1096" i="3"/>
  <c r="L1097" i="3"/>
  <c r="M1097" i="3"/>
  <c r="N1097" i="3"/>
  <c r="L1098" i="3"/>
  <c r="M1098" i="3"/>
  <c r="N1098" i="3"/>
  <c r="L1099" i="3"/>
  <c r="M1099" i="3"/>
  <c r="N1099" i="3"/>
  <c r="L1100" i="3"/>
  <c r="M1100" i="3"/>
  <c r="N1100" i="3"/>
  <c r="L1101" i="3"/>
  <c r="M1101" i="3"/>
  <c r="N1101" i="3"/>
  <c r="L1102" i="3"/>
  <c r="M1102" i="3"/>
  <c r="N1102" i="3"/>
  <c r="L1103" i="3"/>
  <c r="M1103" i="3"/>
  <c r="N1103" i="3"/>
  <c r="L1104" i="3"/>
  <c r="M1104" i="3"/>
  <c r="N1104" i="3"/>
  <c r="L1105" i="3"/>
  <c r="M1105" i="3"/>
  <c r="N1105" i="3"/>
  <c r="L1106" i="3"/>
  <c r="M1106" i="3"/>
  <c r="N1106" i="3"/>
  <c r="L1107" i="3"/>
  <c r="M1107" i="3"/>
  <c r="N1107" i="3"/>
  <c r="L1108" i="3"/>
  <c r="M1108" i="3"/>
  <c r="N1108" i="3"/>
  <c r="L1109" i="3"/>
  <c r="M1109" i="3"/>
  <c r="N1109" i="3"/>
  <c r="L1110" i="3"/>
  <c r="M1110" i="3"/>
  <c r="N1110" i="3"/>
  <c r="L1111" i="3"/>
  <c r="M1111" i="3"/>
  <c r="N1111" i="3"/>
  <c r="L1112" i="3"/>
  <c r="M1112" i="3"/>
  <c r="N1112" i="3"/>
  <c r="L1113" i="3"/>
  <c r="M1113" i="3"/>
  <c r="N1113" i="3"/>
  <c r="L1114" i="3"/>
  <c r="M1114" i="3"/>
  <c r="N1114" i="3"/>
  <c r="L1115" i="3"/>
  <c r="M1115" i="3"/>
  <c r="N1115" i="3"/>
  <c r="L1116" i="3"/>
  <c r="M1116" i="3"/>
  <c r="N1116" i="3"/>
  <c r="L1117" i="3"/>
  <c r="M1117" i="3"/>
  <c r="N1117" i="3"/>
  <c r="L1118" i="3"/>
  <c r="M1118" i="3"/>
  <c r="N1118" i="3"/>
  <c r="L1119" i="3"/>
  <c r="M1119" i="3"/>
  <c r="N1119" i="3"/>
  <c r="L1120" i="3"/>
  <c r="M1120" i="3"/>
  <c r="N1120" i="3"/>
  <c r="L1121" i="3"/>
  <c r="M1121" i="3"/>
  <c r="N1121" i="3"/>
  <c r="L1122" i="3"/>
  <c r="M1122" i="3"/>
  <c r="N1122" i="3"/>
  <c r="L1123" i="3"/>
  <c r="M1123" i="3"/>
  <c r="N1123" i="3"/>
  <c r="L1124" i="3"/>
  <c r="M1124" i="3"/>
  <c r="N1124" i="3"/>
  <c r="L1125" i="3"/>
  <c r="M1125" i="3"/>
  <c r="N1125" i="3"/>
  <c r="L1126" i="3"/>
  <c r="M1126" i="3"/>
  <c r="N1126" i="3"/>
  <c r="L1127" i="3"/>
  <c r="M1127" i="3"/>
  <c r="N1127" i="3"/>
  <c r="L1128" i="3"/>
  <c r="M1128" i="3"/>
  <c r="N1128" i="3"/>
  <c r="L1129" i="3"/>
  <c r="M1129" i="3"/>
  <c r="N1129" i="3"/>
  <c r="L1130" i="3"/>
  <c r="M1130" i="3"/>
  <c r="N1130" i="3"/>
  <c r="L1131" i="3"/>
  <c r="M1131" i="3"/>
  <c r="N1131" i="3"/>
  <c r="L1132" i="3"/>
  <c r="M1132" i="3"/>
  <c r="N1132" i="3"/>
  <c r="L1133" i="3"/>
  <c r="M1133" i="3"/>
  <c r="N1133" i="3"/>
  <c r="L1134" i="3"/>
  <c r="M1134" i="3"/>
  <c r="N1134" i="3"/>
  <c r="L1135" i="3"/>
  <c r="M1135" i="3"/>
  <c r="N1135" i="3"/>
  <c r="L1136" i="3"/>
  <c r="M1136" i="3"/>
  <c r="N1136" i="3"/>
  <c r="L1137" i="3"/>
  <c r="M1137" i="3"/>
  <c r="N1137" i="3"/>
  <c r="L1138" i="3"/>
  <c r="M1138" i="3"/>
  <c r="N1138" i="3"/>
  <c r="L1139" i="3"/>
  <c r="M1139" i="3"/>
  <c r="N1139" i="3"/>
  <c r="L1140" i="3"/>
  <c r="M1140" i="3"/>
  <c r="N1140" i="3"/>
  <c r="L1141" i="3"/>
  <c r="M1141" i="3"/>
  <c r="N1141" i="3"/>
  <c r="L1142" i="3"/>
  <c r="M1142" i="3"/>
  <c r="N1142" i="3"/>
  <c r="L1143" i="3"/>
  <c r="M1143" i="3"/>
  <c r="N1143" i="3"/>
  <c r="L1144" i="3"/>
  <c r="M1144" i="3"/>
  <c r="N1144" i="3"/>
  <c r="L1145" i="3"/>
  <c r="M1145" i="3"/>
  <c r="N1145" i="3"/>
  <c r="L1146" i="3"/>
  <c r="M1146" i="3"/>
  <c r="N1146" i="3"/>
  <c r="L1147" i="3"/>
  <c r="M1147" i="3"/>
  <c r="N1147" i="3"/>
  <c r="L1148" i="3"/>
  <c r="M1148" i="3"/>
  <c r="N1148" i="3"/>
  <c r="L1149" i="3"/>
  <c r="M1149" i="3"/>
  <c r="N1149" i="3"/>
  <c r="L1150" i="3"/>
  <c r="M1150" i="3"/>
  <c r="N1150" i="3"/>
  <c r="L1151" i="3"/>
  <c r="M1151" i="3"/>
  <c r="N1151" i="3"/>
  <c r="L1152" i="3"/>
  <c r="M1152" i="3"/>
  <c r="N1152" i="3"/>
  <c r="L1153" i="3"/>
  <c r="M1153" i="3"/>
  <c r="N1153" i="3"/>
  <c r="L1154" i="3"/>
  <c r="M1154" i="3"/>
  <c r="N1154" i="3"/>
  <c r="L1155" i="3"/>
  <c r="M1155" i="3"/>
  <c r="N1155" i="3"/>
  <c r="L1156" i="3"/>
  <c r="M1156" i="3"/>
  <c r="N1156" i="3"/>
  <c r="L1157" i="3"/>
  <c r="M1157" i="3"/>
  <c r="N1157" i="3"/>
  <c r="L1158" i="3"/>
  <c r="M1158" i="3"/>
  <c r="N1158" i="3"/>
  <c r="L1159" i="3"/>
  <c r="M1159" i="3"/>
  <c r="N1159" i="3"/>
  <c r="L1160" i="3"/>
  <c r="M1160" i="3"/>
  <c r="N1160" i="3"/>
  <c r="L1161" i="3"/>
  <c r="M1161" i="3"/>
  <c r="N1161" i="3"/>
  <c r="L1162" i="3"/>
  <c r="M1162" i="3"/>
  <c r="N1162" i="3"/>
  <c r="L1163" i="3"/>
  <c r="M1163" i="3"/>
  <c r="N1163" i="3"/>
  <c r="L1164" i="3"/>
  <c r="M1164" i="3"/>
  <c r="N1164" i="3"/>
  <c r="L1165" i="3"/>
  <c r="M1165" i="3"/>
  <c r="N1165" i="3"/>
  <c r="L1166" i="3"/>
  <c r="M1166" i="3"/>
  <c r="N1166" i="3"/>
  <c r="L1167" i="3"/>
  <c r="M1167" i="3"/>
  <c r="N1167" i="3"/>
  <c r="L1168" i="3"/>
  <c r="M1168" i="3"/>
  <c r="N1168" i="3"/>
  <c r="L1169" i="3"/>
  <c r="M1169" i="3"/>
  <c r="N1169" i="3"/>
  <c r="L1170" i="3"/>
  <c r="M1170" i="3"/>
  <c r="N1170" i="3"/>
  <c r="L1171" i="3"/>
  <c r="M1171" i="3"/>
  <c r="N1171" i="3"/>
  <c r="L1172" i="3"/>
  <c r="M1172" i="3"/>
  <c r="N1172" i="3"/>
  <c r="L1173" i="3"/>
  <c r="M1173" i="3"/>
  <c r="N1173" i="3"/>
  <c r="L1174" i="3"/>
  <c r="M1174" i="3"/>
  <c r="N1174" i="3"/>
  <c r="L1175" i="3"/>
  <c r="M1175" i="3"/>
  <c r="N1175" i="3"/>
  <c r="L1176" i="3"/>
  <c r="M1176" i="3"/>
  <c r="N1176" i="3"/>
  <c r="L1177" i="3"/>
  <c r="M1177" i="3"/>
  <c r="N1177" i="3"/>
  <c r="L1178" i="3"/>
  <c r="M1178" i="3"/>
  <c r="N1178" i="3"/>
  <c r="L1179" i="3"/>
  <c r="M1179" i="3"/>
  <c r="N1179" i="3"/>
  <c r="L1180" i="3"/>
  <c r="M1180" i="3"/>
  <c r="N1180" i="3"/>
  <c r="L1181" i="3"/>
  <c r="M1181" i="3"/>
  <c r="N1181" i="3"/>
  <c r="L1182" i="3"/>
  <c r="M1182" i="3"/>
  <c r="N1182" i="3"/>
  <c r="L1183" i="3"/>
  <c r="M1183" i="3"/>
  <c r="N1183" i="3"/>
  <c r="L1184" i="3"/>
  <c r="M1184" i="3"/>
  <c r="N1184" i="3"/>
  <c r="L1185" i="3"/>
  <c r="M1185" i="3"/>
  <c r="N1185" i="3"/>
  <c r="L1186" i="3"/>
  <c r="M1186" i="3"/>
  <c r="N1186" i="3"/>
  <c r="L1187" i="3"/>
  <c r="M1187" i="3"/>
  <c r="N1187" i="3"/>
  <c r="L1188" i="3"/>
  <c r="M1188" i="3"/>
  <c r="N1188" i="3"/>
  <c r="L1189" i="3"/>
  <c r="M1189" i="3"/>
  <c r="N1189" i="3"/>
  <c r="L1190" i="3"/>
  <c r="M1190" i="3"/>
  <c r="N1190" i="3"/>
  <c r="L1191" i="3"/>
  <c r="M1191" i="3"/>
  <c r="N1191" i="3"/>
  <c r="L1192" i="3"/>
  <c r="M1192" i="3"/>
  <c r="N1192" i="3"/>
  <c r="L1193" i="3"/>
  <c r="M1193" i="3"/>
  <c r="N1193" i="3"/>
  <c r="L1194" i="3"/>
  <c r="M1194" i="3"/>
  <c r="N1194" i="3"/>
  <c r="L1195" i="3"/>
  <c r="M1195" i="3"/>
  <c r="N1195" i="3"/>
  <c r="L1196" i="3"/>
  <c r="M1196" i="3"/>
  <c r="N1196" i="3"/>
  <c r="L1197" i="3"/>
  <c r="M1197" i="3"/>
  <c r="N1197" i="3"/>
  <c r="L1198" i="3"/>
  <c r="M1198" i="3"/>
  <c r="N1198" i="3"/>
  <c r="L1199" i="3"/>
  <c r="M1199" i="3"/>
  <c r="N1199" i="3"/>
  <c r="L1200" i="3"/>
  <c r="M1200" i="3"/>
  <c r="N1200" i="3"/>
  <c r="L1201" i="3"/>
  <c r="M1201" i="3"/>
  <c r="N1201" i="3"/>
  <c r="L1202" i="3"/>
  <c r="M1202" i="3"/>
  <c r="N1202" i="3"/>
  <c r="L1203" i="3"/>
  <c r="M1203" i="3"/>
  <c r="N1203" i="3"/>
  <c r="L1204" i="3"/>
  <c r="M1204" i="3"/>
  <c r="N1204" i="3"/>
  <c r="L1205" i="3"/>
  <c r="M1205" i="3"/>
  <c r="N1205" i="3"/>
  <c r="L1206" i="3"/>
  <c r="M1206" i="3"/>
  <c r="N1206" i="3"/>
  <c r="L1207" i="3"/>
  <c r="M1207" i="3"/>
  <c r="N1207" i="3"/>
  <c r="L1208" i="3"/>
  <c r="M1208" i="3"/>
  <c r="N1208" i="3"/>
  <c r="L1209" i="3"/>
  <c r="M1209" i="3"/>
  <c r="N1209" i="3"/>
  <c r="L1210" i="3"/>
  <c r="M1210" i="3"/>
  <c r="N1210" i="3"/>
  <c r="L1211" i="3"/>
  <c r="M1211" i="3"/>
  <c r="N1211" i="3"/>
  <c r="L1212" i="3"/>
  <c r="M1212" i="3"/>
  <c r="N1212" i="3"/>
  <c r="L1213" i="3"/>
  <c r="M1213" i="3"/>
  <c r="N1213" i="3"/>
  <c r="L1214" i="3"/>
  <c r="M1214" i="3"/>
  <c r="N1214" i="3"/>
  <c r="L1215" i="3"/>
  <c r="M1215" i="3"/>
  <c r="N1215" i="3"/>
  <c r="L1216" i="3"/>
  <c r="M1216" i="3"/>
  <c r="N1216" i="3"/>
  <c r="L1217" i="3"/>
  <c r="M1217" i="3"/>
  <c r="N1217" i="3"/>
  <c r="L1218" i="3"/>
  <c r="M1218" i="3"/>
  <c r="N1218" i="3"/>
  <c r="L1219" i="3"/>
  <c r="M1219" i="3"/>
  <c r="N1219" i="3"/>
  <c r="L1220" i="3"/>
  <c r="M1220" i="3"/>
  <c r="N1220" i="3"/>
  <c r="L1221" i="3"/>
  <c r="M1221" i="3"/>
  <c r="N1221" i="3"/>
  <c r="L1222" i="3"/>
  <c r="M1222" i="3"/>
  <c r="N1222" i="3"/>
  <c r="L1223" i="3"/>
  <c r="M1223" i="3"/>
  <c r="N1223" i="3"/>
  <c r="L1224" i="3"/>
  <c r="M1224" i="3"/>
  <c r="N1224" i="3"/>
  <c r="L1225" i="3"/>
  <c r="M1225" i="3"/>
  <c r="N1225" i="3"/>
  <c r="L1226" i="3"/>
  <c r="M1226" i="3"/>
  <c r="N1226" i="3"/>
  <c r="L1227" i="3"/>
  <c r="M1227" i="3"/>
  <c r="N1227" i="3"/>
  <c r="L1228" i="3"/>
  <c r="M1228" i="3"/>
  <c r="N1228" i="3"/>
  <c r="L1229" i="3"/>
  <c r="M1229" i="3"/>
  <c r="N1229" i="3"/>
  <c r="L1230" i="3"/>
  <c r="M1230" i="3"/>
  <c r="N1230" i="3"/>
  <c r="L1231" i="3"/>
  <c r="M1231" i="3"/>
  <c r="N1231" i="3"/>
  <c r="L1232" i="3"/>
  <c r="M1232" i="3"/>
  <c r="N1232" i="3"/>
  <c r="L1233" i="3"/>
  <c r="M1233" i="3"/>
  <c r="N1233" i="3"/>
  <c r="L1234" i="3"/>
  <c r="M1234" i="3"/>
  <c r="N1234" i="3"/>
  <c r="L1235" i="3"/>
  <c r="M1235" i="3"/>
  <c r="N1235" i="3"/>
  <c r="L1236" i="3"/>
  <c r="M1236" i="3"/>
  <c r="N1236" i="3"/>
  <c r="L1237" i="3"/>
  <c r="M1237" i="3"/>
  <c r="N1237" i="3"/>
  <c r="L1238" i="3"/>
  <c r="M1238" i="3"/>
  <c r="N1238" i="3"/>
  <c r="L1239" i="3"/>
  <c r="M1239" i="3"/>
  <c r="N1239" i="3"/>
  <c r="L1240" i="3"/>
  <c r="M1240" i="3"/>
  <c r="N1240" i="3"/>
  <c r="L1241" i="3"/>
  <c r="M1241" i="3"/>
  <c r="N1241" i="3"/>
  <c r="L1242" i="3"/>
  <c r="M1242" i="3"/>
  <c r="N1242" i="3"/>
  <c r="L1243" i="3"/>
  <c r="M1243" i="3"/>
  <c r="N1243" i="3"/>
  <c r="L1244" i="3"/>
  <c r="M1244" i="3"/>
  <c r="N1244" i="3"/>
  <c r="L1245" i="3"/>
  <c r="M1245" i="3"/>
  <c r="N1245" i="3"/>
  <c r="L1246" i="3"/>
  <c r="M1246" i="3"/>
  <c r="N1246" i="3"/>
  <c r="L1247" i="3"/>
  <c r="M1247" i="3"/>
  <c r="N1247" i="3"/>
  <c r="L1248" i="3"/>
  <c r="M1248" i="3"/>
  <c r="N1248" i="3"/>
  <c r="L1249" i="3"/>
  <c r="M1249" i="3"/>
  <c r="N1249" i="3"/>
  <c r="L1250" i="3"/>
  <c r="M1250" i="3"/>
  <c r="N1250" i="3"/>
  <c r="L1251" i="3"/>
  <c r="M1251" i="3"/>
  <c r="N1251" i="3"/>
  <c r="L1252" i="3"/>
  <c r="M1252" i="3"/>
  <c r="N1252" i="3"/>
  <c r="L1253" i="3"/>
  <c r="M1253" i="3"/>
  <c r="N1253" i="3"/>
  <c r="L1254" i="3"/>
  <c r="M1254" i="3"/>
  <c r="N1254" i="3"/>
  <c r="L1255" i="3"/>
  <c r="M1255" i="3"/>
  <c r="N1255" i="3"/>
  <c r="L1256" i="3"/>
  <c r="M1256" i="3"/>
  <c r="N1256" i="3"/>
  <c r="L1257" i="3"/>
  <c r="M1257" i="3"/>
  <c r="N1257" i="3"/>
  <c r="L1258" i="3"/>
  <c r="M1258" i="3"/>
  <c r="N1258" i="3"/>
  <c r="L1259" i="3"/>
  <c r="M1259" i="3"/>
  <c r="N1259" i="3"/>
  <c r="L1260" i="3"/>
  <c r="M1260" i="3"/>
  <c r="N1260" i="3"/>
  <c r="L1261" i="3"/>
  <c r="M1261" i="3"/>
  <c r="N1261" i="3"/>
  <c r="L1262" i="3"/>
  <c r="M1262" i="3"/>
  <c r="N1262" i="3"/>
  <c r="L1263" i="3"/>
  <c r="M1263" i="3"/>
  <c r="N1263" i="3"/>
  <c r="L1264" i="3"/>
  <c r="M1264" i="3"/>
  <c r="N1264" i="3"/>
  <c r="L1265" i="3"/>
  <c r="M1265" i="3"/>
  <c r="N1265" i="3"/>
  <c r="L1266" i="3"/>
  <c r="M1266" i="3"/>
  <c r="N1266" i="3"/>
  <c r="L1267" i="3"/>
  <c r="M1267" i="3"/>
  <c r="N1267" i="3"/>
  <c r="L1268" i="3"/>
  <c r="M1268" i="3"/>
  <c r="N1268" i="3"/>
  <c r="L1269" i="3"/>
  <c r="M1269" i="3"/>
  <c r="N1269" i="3"/>
  <c r="L1270" i="3"/>
  <c r="M1270" i="3"/>
  <c r="N1270" i="3"/>
  <c r="L1271" i="3"/>
  <c r="M1271" i="3"/>
  <c r="N1271" i="3"/>
  <c r="L1272" i="3"/>
  <c r="M1272" i="3"/>
  <c r="N1272" i="3"/>
  <c r="L1273" i="3"/>
  <c r="M1273" i="3"/>
  <c r="N1273" i="3"/>
  <c r="L1274" i="3"/>
  <c r="M1274" i="3"/>
  <c r="N1274" i="3"/>
  <c r="L1275" i="3"/>
  <c r="M1275" i="3"/>
  <c r="N1275" i="3"/>
  <c r="L1276" i="3"/>
  <c r="M1276" i="3"/>
  <c r="N1276" i="3"/>
  <c r="L1277" i="3"/>
  <c r="M1277" i="3"/>
  <c r="N1277" i="3"/>
  <c r="L1278" i="3"/>
  <c r="M1278" i="3"/>
  <c r="N1278" i="3"/>
  <c r="L1279" i="3"/>
  <c r="M1279" i="3"/>
  <c r="N1279" i="3"/>
  <c r="L1280" i="3"/>
  <c r="M1280" i="3"/>
  <c r="N1280" i="3"/>
  <c r="L1281" i="3"/>
  <c r="M1281" i="3"/>
  <c r="N1281" i="3"/>
  <c r="L1282" i="3"/>
  <c r="M1282" i="3"/>
  <c r="N1282" i="3"/>
  <c r="L1283" i="3"/>
  <c r="M1283" i="3"/>
  <c r="N1283" i="3"/>
  <c r="L1284" i="3"/>
  <c r="M1284" i="3"/>
  <c r="N1284" i="3"/>
  <c r="L1285" i="3"/>
  <c r="M1285" i="3"/>
  <c r="N1285" i="3"/>
  <c r="L1286" i="3"/>
  <c r="M1286" i="3"/>
  <c r="N1286" i="3"/>
  <c r="L1287" i="3"/>
  <c r="M1287" i="3"/>
  <c r="N1287" i="3"/>
  <c r="L1288" i="3"/>
  <c r="M1288" i="3"/>
  <c r="N1288" i="3"/>
  <c r="L1289" i="3"/>
  <c r="M1289" i="3"/>
  <c r="N1289" i="3"/>
  <c r="L1290" i="3"/>
  <c r="M1290" i="3"/>
  <c r="N1290" i="3"/>
  <c r="L1291" i="3"/>
  <c r="M1291" i="3"/>
  <c r="N1291" i="3"/>
  <c r="L1292" i="3"/>
  <c r="M1292" i="3"/>
  <c r="N1292" i="3"/>
  <c r="L1293" i="3"/>
  <c r="M1293" i="3"/>
  <c r="N1293" i="3"/>
  <c r="L1294" i="3"/>
  <c r="M1294" i="3"/>
  <c r="N1294" i="3"/>
  <c r="L1295" i="3"/>
  <c r="M1295" i="3"/>
  <c r="N1295" i="3"/>
  <c r="L1296" i="3"/>
  <c r="M1296" i="3"/>
  <c r="N1296" i="3"/>
  <c r="L1297" i="3"/>
  <c r="M1297" i="3"/>
  <c r="N1297" i="3"/>
  <c r="L1298" i="3"/>
  <c r="M1298" i="3"/>
  <c r="N1298" i="3"/>
  <c r="L1299" i="3"/>
  <c r="M1299" i="3"/>
  <c r="N1299" i="3"/>
  <c r="L1300" i="3"/>
  <c r="M1300" i="3"/>
  <c r="N1300" i="3"/>
  <c r="L1301" i="3"/>
  <c r="M1301" i="3"/>
  <c r="N1301" i="3"/>
  <c r="L1302" i="3"/>
  <c r="M1302" i="3"/>
  <c r="N1302" i="3"/>
  <c r="L1303" i="3"/>
  <c r="M1303" i="3"/>
  <c r="N1303" i="3"/>
  <c r="L1304" i="3"/>
  <c r="M1304" i="3"/>
  <c r="N1304" i="3"/>
  <c r="L1305" i="3"/>
  <c r="M1305" i="3"/>
  <c r="N1305" i="3"/>
  <c r="L1306" i="3"/>
  <c r="M1306" i="3"/>
  <c r="N1306" i="3"/>
  <c r="L1307" i="3"/>
  <c r="M1307" i="3"/>
  <c r="N1307" i="3"/>
  <c r="L1308" i="3"/>
  <c r="M1308" i="3"/>
  <c r="N1308" i="3"/>
  <c r="L1309" i="3"/>
  <c r="M1309" i="3"/>
  <c r="N1309" i="3"/>
  <c r="L1310" i="3"/>
  <c r="M1310" i="3"/>
  <c r="N1310" i="3"/>
  <c r="L1311" i="3"/>
  <c r="M1311" i="3"/>
  <c r="N1311" i="3"/>
  <c r="L1312" i="3"/>
  <c r="M1312" i="3"/>
  <c r="N1312" i="3"/>
  <c r="L1313" i="3"/>
  <c r="M1313" i="3"/>
  <c r="N1313" i="3"/>
  <c r="L1314" i="3"/>
  <c r="M1314" i="3"/>
  <c r="N1314" i="3"/>
  <c r="L1315" i="3"/>
  <c r="M1315" i="3"/>
  <c r="N1315" i="3"/>
  <c r="L1316" i="3"/>
  <c r="M1316" i="3"/>
  <c r="N1316" i="3"/>
  <c r="L1317" i="3"/>
  <c r="M1317" i="3"/>
  <c r="N1317" i="3"/>
  <c r="L1318" i="3"/>
  <c r="M1318" i="3"/>
  <c r="N1318" i="3"/>
  <c r="L1319" i="3"/>
  <c r="M1319" i="3"/>
  <c r="N1319" i="3"/>
  <c r="L1320" i="3"/>
  <c r="M1320" i="3"/>
  <c r="N1320" i="3"/>
  <c r="L1321" i="3"/>
  <c r="M1321" i="3"/>
  <c r="N1321" i="3"/>
  <c r="L1322" i="3"/>
  <c r="M1322" i="3"/>
  <c r="N1322" i="3"/>
  <c r="L1323" i="3"/>
  <c r="M1323" i="3"/>
  <c r="N1323" i="3"/>
  <c r="L1324" i="3"/>
  <c r="M1324" i="3"/>
  <c r="N1324" i="3"/>
  <c r="L1325" i="3"/>
  <c r="M1325" i="3"/>
  <c r="N1325" i="3"/>
  <c r="L1326" i="3"/>
  <c r="M1326" i="3"/>
  <c r="N1326" i="3"/>
  <c r="L1327" i="3"/>
  <c r="M1327" i="3"/>
  <c r="N1327" i="3"/>
  <c r="L1328" i="3"/>
  <c r="M1328" i="3"/>
  <c r="N1328" i="3"/>
  <c r="L1329" i="3"/>
  <c r="M1329" i="3"/>
  <c r="N1329" i="3"/>
  <c r="L1330" i="3"/>
  <c r="M1330" i="3"/>
  <c r="N1330" i="3"/>
  <c r="L1331" i="3"/>
  <c r="M1331" i="3"/>
  <c r="N1331" i="3"/>
  <c r="L1332" i="3"/>
  <c r="M1332" i="3"/>
  <c r="N1332" i="3"/>
  <c r="L1333" i="3"/>
  <c r="M1333" i="3"/>
  <c r="N1333" i="3"/>
  <c r="L1334" i="3"/>
  <c r="M1334" i="3"/>
  <c r="N1334" i="3"/>
  <c r="L1335" i="3"/>
  <c r="M1335" i="3"/>
  <c r="N1335" i="3"/>
  <c r="L1336" i="3"/>
  <c r="M1336" i="3"/>
  <c r="N1336" i="3"/>
  <c r="L1337" i="3"/>
  <c r="M1337" i="3"/>
  <c r="N1337" i="3"/>
  <c r="L1338" i="3"/>
  <c r="M1338" i="3"/>
  <c r="N1338" i="3"/>
  <c r="L1339" i="3"/>
  <c r="M1339" i="3"/>
  <c r="N1339" i="3"/>
  <c r="L1340" i="3"/>
  <c r="M1340" i="3"/>
  <c r="N1340" i="3"/>
  <c r="L1341" i="3"/>
  <c r="M1341" i="3"/>
  <c r="N1341" i="3"/>
  <c r="L1342" i="3"/>
  <c r="M1342" i="3"/>
  <c r="N1342" i="3"/>
  <c r="L1343" i="3"/>
  <c r="M1343" i="3"/>
  <c r="N1343" i="3"/>
  <c r="L1344" i="3"/>
  <c r="M1344" i="3"/>
  <c r="N1344" i="3"/>
  <c r="L1345" i="3"/>
  <c r="M1345" i="3"/>
  <c r="N1345" i="3"/>
  <c r="L1346" i="3"/>
  <c r="M1346" i="3"/>
  <c r="N1346" i="3"/>
  <c r="L1347" i="3"/>
  <c r="M1347" i="3"/>
  <c r="N1347" i="3"/>
  <c r="L1348" i="3"/>
  <c r="M1348" i="3"/>
  <c r="N1348" i="3"/>
  <c r="L1349" i="3"/>
  <c r="M1349" i="3"/>
  <c r="N1349" i="3"/>
  <c r="L1350" i="3"/>
  <c r="M1350" i="3"/>
  <c r="N1350" i="3"/>
  <c r="L1351" i="3"/>
  <c r="M1351" i="3"/>
  <c r="N1351" i="3"/>
  <c r="L1352" i="3"/>
  <c r="M1352" i="3"/>
  <c r="N1352" i="3"/>
  <c r="L1353" i="3"/>
  <c r="M1353" i="3"/>
  <c r="N1353" i="3"/>
  <c r="L1354" i="3"/>
  <c r="M1354" i="3"/>
  <c r="N1354" i="3"/>
  <c r="L1355" i="3"/>
  <c r="M1355" i="3"/>
  <c r="N1355" i="3"/>
  <c r="L1356" i="3"/>
  <c r="M1356" i="3"/>
  <c r="N1356" i="3"/>
  <c r="L1357" i="3"/>
  <c r="M1357" i="3"/>
  <c r="N1357" i="3"/>
  <c r="L1358" i="3"/>
  <c r="M1358" i="3"/>
  <c r="N1358" i="3"/>
  <c r="L1359" i="3"/>
  <c r="M1359" i="3"/>
  <c r="N1359" i="3"/>
  <c r="L1360" i="3"/>
  <c r="M1360" i="3"/>
  <c r="N1360" i="3"/>
  <c r="L1361" i="3"/>
  <c r="M1361" i="3"/>
  <c r="N1361" i="3"/>
  <c r="L1362" i="3"/>
  <c r="M1362" i="3"/>
  <c r="N1362" i="3"/>
  <c r="L1363" i="3"/>
  <c r="M1363" i="3"/>
  <c r="N1363" i="3"/>
  <c r="L1364" i="3"/>
  <c r="M1364" i="3"/>
  <c r="N1364" i="3"/>
  <c r="L1365" i="3"/>
  <c r="M1365" i="3"/>
  <c r="N1365" i="3"/>
  <c r="L1366" i="3"/>
  <c r="M1366" i="3"/>
  <c r="N1366" i="3"/>
  <c r="L1367" i="3"/>
  <c r="M1367" i="3"/>
  <c r="N1367" i="3"/>
  <c r="L1368" i="3"/>
  <c r="M1368" i="3"/>
  <c r="N1368" i="3"/>
  <c r="L1369" i="3"/>
  <c r="M1369" i="3"/>
  <c r="N1369" i="3"/>
  <c r="L1370" i="3"/>
  <c r="M1370" i="3"/>
  <c r="N1370" i="3"/>
  <c r="L1371" i="3"/>
  <c r="M1371" i="3"/>
  <c r="N1371" i="3"/>
  <c r="L1372" i="3"/>
  <c r="M1372" i="3"/>
  <c r="N1372" i="3"/>
  <c r="L1373" i="3"/>
  <c r="M1373" i="3"/>
  <c r="N1373" i="3"/>
  <c r="L1374" i="3"/>
  <c r="M1374" i="3"/>
  <c r="N1374" i="3"/>
  <c r="L1375" i="3"/>
  <c r="M1375" i="3"/>
  <c r="N1375" i="3"/>
  <c r="L1376" i="3"/>
  <c r="M1376" i="3"/>
  <c r="N1376" i="3"/>
  <c r="L1377" i="3"/>
  <c r="M1377" i="3"/>
  <c r="N1377" i="3"/>
  <c r="L1378" i="3"/>
  <c r="M1378" i="3"/>
  <c r="N1378" i="3"/>
  <c r="L1379" i="3"/>
  <c r="M1379" i="3"/>
  <c r="N1379" i="3"/>
  <c r="L1380" i="3"/>
  <c r="M1380" i="3"/>
  <c r="N1380" i="3"/>
  <c r="L1381" i="3"/>
  <c r="M1381" i="3"/>
  <c r="N1381" i="3"/>
  <c r="L1382" i="3"/>
  <c r="M1382" i="3"/>
  <c r="N1382" i="3"/>
  <c r="L1383" i="3"/>
  <c r="M1383" i="3"/>
  <c r="N1383" i="3"/>
  <c r="L1384" i="3"/>
  <c r="M1384" i="3"/>
  <c r="N1384" i="3"/>
  <c r="L1385" i="3"/>
  <c r="M1385" i="3"/>
  <c r="N1385" i="3"/>
  <c r="L1386" i="3"/>
  <c r="M1386" i="3"/>
  <c r="N1386" i="3"/>
  <c r="L1387" i="3"/>
  <c r="M1387" i="3"/>
  <c r="N1387" i="3"/>
  <c r="L1388" i="3"/>
  <c r="M1388" i="3"/>
  <c r="N1388" i="3"/>
  <c r="L1389" i="3"/>
  <c r="M1389" i="3"/>
  <c r="N1389" i="3"/>
  <c r="L1390" i="3"/>
  <c r="M1390" i="3"/>
  <c r="N1390" i="3"/>
  <c r="L1391" i="3"/>
  <c r="M1391" i="3"/>
  <c r="N1391" i="3"/>
  <c r="L1392" i="3"/>
  <c r="M1392" i="3"/>
  <c r="N1392" i="3"/>
  <c r="L1393" i="3"/>
  <c r="M1393" i="3"/>
  <c r="N1393" i="3"/>
  <c r="L1394" i="3"/>
  <c r="M1394" i="3"/>
  <c r="N1394" i="3"/>
  <c r="L1395" i="3"/>
  <c r="M1395" i="3"/>
  <c r="N1395" i="3"/>
  <c r="L1396" i="3"/>
  <c r="M1396" i="3"/>
  <c r="N1396" i="3"/>
  <c r="L1397" i="3"/>
  <c r="M1397" i="3"/>
  <c r="N1397" i="3"/>
  <c r="L1398" i="3"/>
  <c r="M1398" i="3"/>
  <c r="N1398" i="3"/>
  <c r="L1399" i="3"/>
  <c r="M1399" i="3"/>
  <c r="N1399" i="3"/>
  <c r="L1400" i="3"/>
  <c r="M1400" i="3"/>
  <c r="N1400" i="3"/>
  <c r="L1401" i="3"/>
  <c r="M1401" i="3"/>
  <c r="N1401" i="3"/>
  <c r="L1402" i="3"/>
  <c r="M1402" i="3"/>
  <c r="N1402" i="3"/>
  <c r="L1403" i="3"/>
  <c r="M1403" i="3"/>
  <c r="N1403" i="3"/>
  <c r="L1404" i="3"/>
  <c r="M1404" i="3"/>
  <c r="N1404" i="3"/>
  <c r="L1405" i="3"/>
  <c r="M1405" i="3"/>
  <c r="N1405" i="3"/>
  <c r="L1406" i="3"/>
  <c r="M1406" i="3"/>
  <c r="N1406" i="3"/>
  <c r="L1407" i="3"/>
  <c r="M1407" i="3"/>
  <c r="N1407" i="3"/>
  <c r="L1408" i="3"/>
  <c r="M1408" i="3"/>
  <c r="N1408" i="3"/>
  <c r="L1409" i="3"/>
  <c r="M1409" i="3"/>
  <c r="N1409" i="3"/>
  <c r="L1410" i="3"/>
  <c r="M1410" i="3"/>
  <c r="N1410" i="3"/>
  <c r="L1411" i="3"/>
  <c r="M1411" i="3"/>
  <c r="N1411" i="3"/>
  <c r="L1412" i="3"/>
  <c r="M1412" i="3"/>
  <c r="N1412" i="3"/>
  <c r="L1413" i="3"/>
  <c r="M1413" i="3"/>
  <c r="N1413" i="3"/>
  <c r="L1414" i="3"/>
  <c r="M1414" i="3"/>
  <c r="N1414" i="3"/>
  <c r="L1415" i="3"/>
  <c r="M1415" i="3"/>
  <c r="N1415" i="3"/>
  <c r="L1416" i="3"/>
  <c r="M1416" i="3"/>
  <c r="N1416" i="3"/>
  <c r="L1417" i="3"/>
  <c r="M1417" i="3"/>
  <c r="N1417" i="3"/>
  <c r="L1418" i="3"/>
  <c r="M1418" i="3"/>
  <c r="N1418" i="3"/>
  <c r="L1419" i="3"/>
  <c r="M1419" i="3"/>
  <c r="N1419" i="3"/>
  <c r="L1420" i="3"/>
  <c r="M1420" i="3"/>
  <c r="N1420" i="3"/>
  <c r="L1421" i="3"/>
  <c r="M1421" i="3"/>
  <c r="N1421" i="3"/>
  <c r="L1422" i="3"/>
  <c r="M1422" i="3"/>
  <c r="N1422" i="3"/>
  <c r="L1423" i="3"/>
  <c r="M1423" i="3"/>
  <c r="N1423" i="3"/>
  <c r="L1424" i="3"/>
  <c r="M1424" i="3"/>
  <c r="N1424" i="3"/>
  <c r="L1425" i="3"/>
  <c r="M1425" i="3"/>
  <c r="N1425" i="3"/>
  <c r="L1426" i="3"/>
  <c r="M1426" i="3"/>
  <c r="N1426" i="3"/>
  <c r="L1427" i="3"/>
  <c r="M1427" i="3"/>
  <c r="N1427" i="3"/>
  <c r="L1428" i="3"/>
  <c r="M1428" i="3"/>
  <c r="N1428" i="3"/>
  <c r="L1429" i="3"/>
  <c r="M1429" i="3"/>
  <c r="N1429" i="3"/>
  <c r="L1430" i="3"/>
  <c r="M1430" i="3"/>
  <c r="N1430" i="3"/>
  <c r="L1431" i="3"/>
  <c r="M1431" i="3"/>
  <c r="N1431" i="3"/>
  <c r="L1432" i="3"/>
  <c r="M1432" i="3"/>
  <c r="N1432" i="3"/>
  <c r="L1433" i="3"/>
  <c r="M1433" i="3"/>
  <c r="N1433" i="3"/>
  <c r="L1434" i="3"/>
  <c r="M1434" i="3"/>
  <c r="N1434" i="3"/>
  <c r="L1435" i="3"/>
  <c r="M1435" i="3"/>
  <c r="N1435" i="3"/>
  <c r="L1436" i="3"/>
  <c r="M1436" i="3"/>
  <c r="N1436" i="3"/>
  <c r="L1437" i="3"/>
  <c r="M1437" i="3"/>
  <c r="N1437" i="3"/>
  <c r="L1438" i="3"/>
  <c r="M1438" i="3"/>
  <c r="N1438" i="3"/>
  <c r="L1439" i="3"/>
  <c r="M1439" i="3"/>
  <c r="N1439" i="3"/>
  <c r="L1440" i="3"/>
  <c r="M1440" i="3"/>
  <c r="N1440" i="3"/>
  <c r="L1441" i="3"/>
  <c r="M1441" i="3"/>
  <c r="N1441" i="3"/>
  <c r="L1442" i="3"/>
  <c r="M1442" i="3"/>
  <c r="N1442" i="3"/>
  <c r="L1443" i="3"/>
  <c r="M1443" i="3"/>
  <c r="N1443" i="3"/>
  <c r="L1444" i="3"/>
  <c r="M1444" i="3"/>
  <c r="N1444" i="3"/>
  <c r="L1445" i="3"/>
  <c r="M1445" i="3"/>
  <c r="N1445" i="3"/>
  <c r="L1446" i="3"/>
  <c r="M1446" i="3"/>
  <c r="N1446" i="3"/>
  <c r="L1447" i="3"/>
  <c r="M1447" i="3"/>
  <c r="N1447" i="3"/>
  <c r="L1448" i="3"/>
  <c r="M1448" i="3"/>
  <c r="N1448" i="3"/>
  <c r="L1449" i="3"/>
  <c r="M1449" i="3"/>
  <c r="N1449" i="3"/>
  <c r="L1450" i="3"/>
  <c r="M1450" i="3"/>
  <c r="N1450" i="3"/>
  <c r="L1451" i="3"/>
  <c r="M1451" i="3"/>
  <c r="N1451" i="3"/>
  <c r="L1452" i="3"/>
  <c r="M1452" i="3"/>
  <c r="N1452" i="3"/>
  <c r="L1453" i="3"/>
  <c r="M1453" i="3"/>
  <c r="N1453" i="3"/>
  <c r="L1454" i="3"/>
  <c r="M1454" i="3"/>
  <c r="N1454" i="3"/>
  <c r="L1455" i="3"/>
  <c r="M1455" i="3"/>
  <c r="N1455" i="3"/>
  <c r="L1456" i="3"/>
  <c r="M1456" i="3"/>
  <c r="N1456" i="3"/>
  <c r="L1457" i="3"/>
  <c r="M1457" i="3"/>
  <c r="N1457" i="3"/>
  <c r="L1458" i="3"/>
  <c r="M1458" i="3"/>
  <c r="N1458" i="3"/>
  <c r="L1459" i="3"/>
  <c r="M1459" i="3"/>
  <c r="N1459" i="3"/>
  <c r="L1460" i="3"/>
  <c r="M1460" i="3"/>
  <c r="N1460" i="3"/>
  <c r="L1461" i="3"/>
  <c r="M1461" i="3"/>
  <c r="N1461" i="3"/>
  <c r="L1462" i="3"/>
  <c r="M1462" i="3"/>
  <c r="N1462" i="3"/>
  <c r="L1463" i="3"/>
  <c r="M1463" i="3"/>
  <c r="N1463" i="3"/>
  <c r="L1464" i="3"/>
  <c r="M1464" i="3"/>
  <c r="N1464" i="3"/>
  <c r="L1465" i="3"/>
  <c r="M1465" i="3"/>
  <c r="N1465" i="3"/>
  <c r="L1466" i="3"/>
  <c r="M1466" i="3"/>
  <c r="N1466" i="3"/>
  <c r="L1467" i="3"/>
  <c r="M1467" i="3"/>
  <c r="N1467" i="3"/>
  <c r="L1468" i="3"/>
  <c r="M1468" i="3"/>
  <c r="N1468" i="3"/>
  <c r="L1469" i="3"/>
  <c r="M1469" i="3"/>
  <c r="N1469" i="3"/>
  <c r="L1470" i="3"/>
  <c r="M1470" i="3"/>
  <c r="N1470" i="3"/>
  <c r="L1471" i="3"/>
  <c r="M1471" i="3"/>
  <c r="N1471" i="3"/>
  <c r="L1472" i="3"/>
  <c r="M1472" i="3"/>
  <c r="N1472" i="3"/>
  <c r="L1473" i="3"/>
  <c r="M1473" i="3"/>
  <c r="N1473" i="3"/>
  <c r="L1474" i="3"/>
  <c r="M1474" i="3"/>
  <c r="N1474" i="3"/>
  <c r="L1475" i="3"/>
  <c r="M1475" i="3"/>
  <c r="N1475" i="3"/>
  <c r="L1476" i="3"/>
  <c r="M1476" i="3"/>
  <c r="N1476" i="3"/>
  <c r="L1477" i="3"/>
  <c r="M1477" i="3"/>
  <c r="N1477" i="3"/>
  <c r="L1478" i="3"/>
  <c r="M1478" i="3"/>
  <c r="N1478" i="3"/>
  <c r="L1479" i="3"/>
  <c r="M1479" i="3"/>
  <c r="N1479" i="3"/>
  <c r="L1480" i="3"/>
  <c r="M1480" i="3"/>
  <c r="N1480" i="3"/>
  <c r="L1481" i="3"/>
  <c r="M1481" i="3"/>
  <c r="N1481" i="3"/>
  <c r="L1482" i="3"/>
  <c r="M1482" i="3"/>
  <c r="N1482" i="3"/>
  <c r="L1483" i="3"/>
  <c r="M1483" i="3"/>
  <c r="N1483" i="3"/>
  <c r="L1484" i="3"/>
  <c r="M1484" i="3"/>
  <c r="N1484" i="3"/>
  <c r="L1485" i="3"/>
  <c r="M1485" i="3"/>
  <c r="N1485" i="3"/>
  <c r="L1486" i="3"/>
  <c r="M1486" i="3"/>
  <c r="N1486" i="3"/>
  <c r="L1487" i="3"/>
  <c r="M1487" i="3"/>
  <c r="N1487" i="3"/>
  <c r="L1488" i="3"/>
  <c r="M1488" i="3"/>
  <c r="N1488" i="3"/>
  <c r="L1489" i="3"/>
  <c r="M1489" i="3"/>
  <c r="N1489" i="3"/>
  <c r="L1490" i="3"/>
  <c r="M1490" i="3"/>
  <c r="N1490" i="3"/>
  <c r="L1491" i="3"/>
  <c r="M1491" i="3"/>
  <c r="N1491" i="3"/>
  <c r="L1492" i="3"/>
  <c r="M1492" i="3"/>
  <c r="N1492" i="3"/>
  <c r="L1493" i="3"/>
  <c r="M1493" i="3"/>
  <c r="N1493" i="3"/>
  <c r="L1494" i="3"/>
  <c r="M1494" i="3"/>
  <c r="N1494" i="3"/>
  <c r="L1495" i="3"/>
  <c r="M1495" i="3"/>
  <c r="N1495" i="3"/>
  <c r="L1496" i="3"/>
  <c r="M1496" i="3"/>
  <c r="N1496" i="3"/>
  <c r="L1497" i="3"/>
  <c r="M1497" i="3"/>
  <c r="N1497" i="3"/>
  <c r="L1498" i="3"/>
  <c r="M1498" i="3"/>
  <c r="N1498" i="3"/>
  <c r="L1499" i="3"/>
  <c r="M1499" i="3"/>
  <c r="N1499" i="3"/>
  <c r="L1500" i="3"/>
  <c r="M1500" i="3"/>
  <c r="N1500" i="3"/>
  <c r="L1501" i="3"/>
  <c r="M1501" i="3"/>
  <c r="N1501" i="3"/>
  <c r="L1502" i="3"/>
  <c r="M1502" i="3"/>
  <c r="N1502" i="3"/>
  <c r="L1503" i="3"/>
  <c r="M1503" i="3"/>
  <c r="N1503" i="3"/>
  <c r="L1504" i="3"/>
  <c r="M1504" i="3"/>
  <c r="N1504" i="3"/>
  <c r="L1505" i="3"/>
  <c r="M1505" i="3"/>
  <c r="N1505" i="3"/>
  <c r="L1506" i="3"/>
  <c r="M1506" i="3"/>
  <c r="N1506" i="3"/>
  <c r="L1507" i="3"/>
  <c r="M1507" i="3"/>
  <c r="N1507" i="3"/>
  <c r="L1508" i="3"/>
  <c r="M1508" i="3"/>
  <c r="N1508" i="3"/>
  <c r="L1509" i="3"/>
  <c r="M1509" i="3"/>
  <c r="N1509" i="3"/>
  <c r="L1510" i="3"/>
  <c r="M1510" i="3"/>
  <c r="N1510" i="3"/>
  <c r="L1511" i="3"/>
  <c r="M1511" i="3"/>
  <c r="N1511" i="3"/>
  <c r="L1512" i="3"/>
  <c r="M1512" i="3"/>
  <c r="N1512" i="3"/>
  <c r="L1513" i="3"/>
  <c r="M1513" i="3"/>
  <c r="N1513" i="3"/>
  <c r="L1514" i="3"/>
  <c r="M1514" i="3"/>
  <c r="N1514" i="3"/>
  <c r="L1515" i="3"/>
  <c r="M1515" i="3"/>
  <c r="N1515" i="3"/>
  <c r="L1516" i="3"/>
  <c r="M1516" i="3"/>
  <c r="N1516" i="3"/>
  <c r="L1517" i="3"/>
  <c r="M1517" i="3"/>
  <c r="N1517" i="3"/>
  <c r="L1518" i="3"/>
  <c r="M1518" i="3"/>
  <c r="N1518" i="3"/>
  <c r="L1519" i="3"/>
  <c r="M1519" i="3"/>
  <c r="N1519" i="3"/>
  <c r="L1520" i="3"/>
  <c r="M1520" i="3"/>
  <c r="N1520" i="3"/>
  <c r="L1521" i="3"/>
  <c r="M1521" i="3"/>
  <c r="N1521" i="3"/>
  <c r="L1522" i="3"/>
  <c r="M1522" i="3"/>
  <c r="N1522" i="3"/>
  <c r="L1523" i="3"/>
  <c r="M1523" i="3"/>
  <c r="N1523" i="3"/>
  <c r="L1524" i="3"/>
  <c r="M1524" i="3"/>
  <c r="N1524" i="3"/>
  <c r="L1525" i="3"/>
  <c r="M1525" i="3"/>
  <c r="N1525" i="3"/>
  <c r="L1526" i="3"/>
  <c r="M1526" i="3"/>
  <c r="N1526" i="3"/>
  <c r="L1527" i="3"/>
  <c r="M1527" i="3"/>
  <c r="N1527" i="3"/>
  <c r="L1528" i="3"/>
  <c r="M1528" i="3"/>
  <c r="N1528" i="3"/>
  <c r="L1529" i="3"/>
  <c r="M1529" i="3"/>
  <c r="N1529" i="3"/>
  <c r="L1530" i="3"/>
  <c r="M1530" i="3"/>
  <c r="N1530" i="3"/>
  <c r="L1531" i="3"/>
  <c r="M1531" i="3"/>
  <c r="N1531" i="3"/>
  <c r="L1532" i="3"/>
  <c r="M1532" i="3"/>
  <c r="N1532" i="3"/>
  <c r="L1533" i="3"/>
  <c r="M1533" i="3"/>
  <c r="N1533" i="3"/>
  <c r="L1534" i="3"/>
  <c r="M1534" i="3"/>
  <c r="N1534" i="3"/>
  <c r="L1535" i="3"/>
  <c r="M1535" i="3"/>
  <c r="N1535" i="3"/>
  <c r="L1536" i="3"/>
  <c r="M1536" i="3"/>
  <c r="N1536" i="3"/>
  <c r="L1537" i="3"/>
  <c r="M1537" i="3"/>
  <c r="N1537" i="3"/>
  <c r="L1538" i="3"/>
  <c r="M1538" i="3"/>
  <c r="N1538" i="3"/>
  <c r="L1539" i="3"/>
  <c r="M1539" i="3"/>
  <c r="N1539" i="3"/>
  <c r="L1540" i="3"/>
  <c r="M1540" i="3"/>
  <c r="N1540" i="3"/>
  <c r="L1541" i="3"/>
  <c r="M1541" i="3"/>
  <c r="N1541" i="3"/>
  <c r="L1542" i="3"/>
  <c r="M1542" i="3"/>
  <c r="N1542" i="3"/>
  <c r="L1543" i="3"/>
  <c r="M1543" i="3"/>
  <c r="N1543" i="3"/>
  <c r="L1544" i="3"/>
  <c r="M1544" i="3"/>
  <c r="N1544" i="3"/>
  <c r="L1545" i="3"/>
  <c r="M1545" i="3"/>
  <c r="N1545" i="3"/>
  <c r="L1546" i="3"/>
  <c r="M1546" i="3"/>
  <c r="N1546" i="3"/>
  <c r="L1547" i="3"/>
  <c r="M1547" i="3"/>
  <c r="N1547" i="3"/>
  <c r="L1548" i="3"/>
  <c r="M1548" i="3"/>
  <c r="N1548" i="3"/>
  <c r="L1549" i="3"/>
  <c r="M1549" i="3"/>
  <c r="N1549" i="3"/>
  <c r="L1550" i="3"/>
  <c r="M1550" i="3"/>
  <c r="N1550" i="3"/>
  <c r="L1551" i="3"/>
  <c r="M1551" i="3"/>
  <c r="N1551" i="3"/>
  <c r="L1552" i="3"/>
  <c r="M1552" i="3"/>
  <c r="N1552" i="3"/>
  <c r="L1553" i="3"/>
  <c r="M1553" i="3"/>
  <c r="N1553" i="3"/>
  <c r="L1554" i="3"/>
  <c r="M1554" i="3"/>
  <c r="N1554" i="3"/>
  <c r="L1555" i="3"/>
  <c r="M1555" i="3"/>
  <c r="N1555" i="3"/>
  <c r="L1556" i="3"/>
  <c r="M1556" i="3"/>
  <c r="N1556" i="3"/>
  <c r="L1557" i="3"/>
  <c r="M1557" i="3"/>
  <c r="N1557" i="3"/>
  <c r="L1558" i="3"/>
  <c r="M1558" i="3"/>
  <c r="N1558" i="3"/>
  <c r="L1559" i="3"/>
  <c r="M1559" i="3"/>
  <c r="N1559" i="3"/>
  <c r="L1560" i="3"/>
  <c r="M1560" i="3"/>
  <c r="N1560" i="3"/>
  <c r="L1561" i="3"/>
  <c r="M1561" i="3"/>
  <c r="N1561" i="3"/>
  <c r="L1562" i="3"/>
  <c r="M1562" i="3"/>
  <c r="N1562" i="3"/>
  <c r="L1563" i="3"/>
  <c r="M1563" i="3"/>
  <c r="N1563" i="3"/>
  <c r="L1564" i="3"/>
  <c r="M1564" i="3"/>
  <c r="N1564" i="3"/>
  <c r="L1565" i="3"/>
  <c r="M1565" i="3"/>
  <c r="N1565" i="3"/>
  <c r="L1566" i="3"/>
  <c r="M1566" i="3"/>
  <c r="N1566" i="3"/>
  <c r="L1567" i="3"/>
  <c r="M1567" i="3"/>
  <c r="N1567" i="3"/>
  <c r="L1568" i="3"/>
  <c r="M1568" i="3"/>
  <c r="N1568" i="3"/>
  <c r="L1569" i="3"/>
  <c r="M1569" i="3"/>
  <c r="N1569" i="3"/>
  <c r="L1570" i="3"/>
  <c r="M1570" i="3"/>
  <c r="N1570" i="3"/>
  <c r="L1571" i="3"/>
  <c r="M1571" i="3"/>
  <c r="N1571" i="3"/>
  <c r="L1572" i="3"/>
  <c r="M1572" i="3"/>
  <c r="N1572" i="3"/>
  <c r="L1573" i="3"/>
  <c r="M1573" i="3"/>
  <c r="N1573" i="3"/>
  <c r="L1574" i="3"/>
  <c r="M1574" i="3"/>
  <c r="N1574" i="3"/>
  <c r="L1575" i="3"/>
  <c r="M1575" i="3"/>
  <c r="N1575" i="3"/>
  <c r="L1576" i="3"/>
  <c r="M1576" i="3"/>
  <c r="N1576" i="3"/>
  <c r="L1577" i="3"/>
  <c r="M1577" i="3"/>
  <c r="N1577" i="3"/>
  <c r="L1578" i="3"/>
  <c r="M1578" i="3"/>
  <c r="N1578" i="3"/>
  <c r="L1579" i="3"/>
  <c r="M1579" i="3"/>
  <c r="N1579" i="3"/>
  <c r="L1580" i="3"/>
  <c r="M1580" i="3"/>
  <c r="N1580" i="3"/>
  <c r="L1581" i="3"/>
  <c r="M1581" i="3"/>
  <c r="N1581" i="3"/>
  <c r="L1582" i="3"/>
  <c r="M1582" i="3"/>
  <c r="N1582" i="3"/>
  <c r="L1583" i="3"/>
  <c r="M1583" i="3"/>
  <c r="N1583" i="3"/>
  <c r="L1584" i="3"/>
  <c r="M1584" i="3"/>
  <c r="N1584" i="3"/>
  <c r="L1585" i="3"/>
  <c r="M1585" i="3"/>
  <c r="N1585" i="3"/>
  <c r="L1586" i="3"/>
  <c r="M1586" i="3"/>
  <c r="N1586" i="3"/>
  <c r="L1587" i="3"/>
  <c r="M1587" i="3"/>
  <c r="N1587" i="3"/>
  <c r="L1588" i="3"/>
  <c r="M1588" i="3"/>
  <c r="N1588" i="3"/>
  <c r="L1589" i="3"/>
  <c r="M1589" i="3"/>
  <c r="N1589" i="3"/>
  <c r="L1590" i="3"/>
  <c r="M1590" i="3"/>
  <c r="N1590" i="3"/>
  <c r="L1591" i="3"/>
  <c r="M1591" i="3"/>
  <c r="N1591" i="3"/>
  <c r="L1592" i="3"/>
  <c r="M1592" i="3"/>
  <c r="N1592" i="3"/>
  <c r="L1593" i="3"/>
  <c r="M1593" i="3"/>
  <c r="N1593" i="3"/>
  <c r="L1594" i="3"/>
  <c r="M1594" i="3"/>
  <c r="N1594" i="3"/>
  <c r="L1595" i="3"/>
  <c r="M1595" i="3"/>
  <c r="N1595" i="3"/>
  <c r="L1596" i="3"/>
  <c r="M1596" i="3"/>
  <c r="N1596" i="3"/>
  <c r="L1597" i="3"/>
  <c r="M1597" i="3"/>
  <c r="N1597" i="3"/>
  <c r="L1598" i="3"/>
  <c r="M1598" i="3"/>
  <c r="N1598" i="3"/>
  <c r="L1599" i="3"/>
  <c r="M1599" i="3"/>
  <c r="N1599" i="3"/>
  <c r="L1600" i="3"/>
  <c r="M1600" i="3"/>
  <c r="N1600" i="3"/>
  <c r="L1601" i="3"/>
  <c r="M1601" i="3"/>
  <c r="N1601" i="3"/>
  <c r="L1602" i="3"/>
  <c r="M1602" i="3"/>
  <c r="N1602" i="3"/>
  <c r="L1603" i="3"/>
  <c r="M1603" i="3"/>
  <c r="N1603" i="3"/>
  <c r="L1604" i="3"/>
  <c r="M1604" i="3"/>
  <c r="N1604" i="3"/>
  <c r="L1605" i="3"/>
  <c r="M1605" i="3"/>
  <c r="N1605" i="3"/>
  <c r="L1606" i="3"/>
  <c r="M1606" i="3"/>
  <c r="N1606" i="3"/>
  <c r="L1607" i="3"/>
  <c r="M1607" i="3"/>
  <c r="N1607" i="3"/>
  <c r="L1608" i="3"/>
  <c r="M1608" i="3"/>
  <c r="N1608" i="3"/>
  <c r="L1609" i="3"/>
  <c r="M1609" i="3"/>
  <c r="N1609" i="3"/>
  <c r="L1610" i="3"/>
  <c r="M1610" i="3"/>
  <c r="N1610" i="3"/>
  <c r="L1611" i="3"/>
  <c r="M1611" i="3"/>
  <c r="N1611" i="3"/>
  <c r="L1612" i="3"/>
  <c r="M1612" i="3"/>
  <c r="N1612" i="3"/>
  <c r="L1613" i="3"/>
  <c r="M1613" i="3"/>
  <c r="N1613" i="3"/>
  <c r="L1614" i="3"/>
  <c r="M1614" i="3"/>
  <c r="N1614" i="3"/>
  <c r="L1615" i="3"/>
  <c r="M1615" i="3"/>
  <c r="N1615" i="3"/>
  <c r="L1616" i="3"/>
  <c r="M1616" i="3"/>
  <c r="N1616" i="3"/>
  <c r="L1617" i="3"/>
  <c r="M1617" i="3"/>
  <c r="N1617" i="3"/>
  <c r="L1618" i="3"/>
  <c r="M1618" i="3"/>
  <c r="N1618" i="3"/>
  <c r="L1619" i="3"/>
  <c r="M1619" i="3"/>
  <c r="N1619" i="3"/>
  <c r="L1620" i="3"/>
  <c r="M1620" i="3"/>
  <c r="N1620" i="3"/>
  <c r="L1621" i="3"/>
  <c r="M1621" i="3"/>
  <c r="N1621" i="3"/>
  <c r="L1622" i="3"/>
  <c r="M1622" i="3"/>
  <c r="N1622" i="3"/>
  <c r="L1623" i="3"/>
  <c r="M1623" i="3"/>
  <c r="N1623" i="3"/>
  <c r="L1624" i="3"/>
  <c r="M1624" i="3"/>
  <c r="N1624" i="3"/>
  <c r="L1625" i="3"/>
  <c r="M1625" i="3"/>
  <c r="N1625" i="3"/>
  <c r="L1626" i="3"/>
  <c r="M1626" i="3"/>
  <c r="N1626" i="3"/>
  <c r="L1627" i="3"/>
  <c r="M1627" i="3"/>
  <c r="N1627" i="3"/>
  <c r="L1628" i="3"/>
  <c r="M1628" i="3"/>
  <c r="N1628" i="3"/>
  <c r="L1629" i="3"/>
  <c r="M1629" i="3"/>
  <c r="N1629" i="3"/>
  <c r="L1630" i="3"/>
  <c r="M1630" i="3"/>
  <c r="N1630" i="3"/>
  <c r="L1631" i="3"/>
  <c r="M1631" i="3"/>
  <c r="N1631" i="3"/>
  <c r="L1632" i="3"/>
  <c r="M1632" i="3"/>
  <c r="N1632" i="3"/>
  <c r="L1633" i="3"/>
  <c r="M1633" i="3"/>
  <c r="N1633" i="3"/>
  <c r="L1634" i="3"/>
  <c r="M1634" i="3"/>
  <c r="N1634" i="3"/>
  <c r="L1635" i="3"/>
  <c r="M1635" i="3"/>
  <c r="N1635" i="3"/>
  <c r="L1636" i="3"/>
  <c r="M1636" i="3"/>
  <c r="N1636" i="3"/>
  <c r="L1637" i="3"/>
  <c r="M1637" i="3"/>
  <c r="N1637" i="3"/>
  <c r="L1638" i="3"/>
  <c r="M1638" i="3"/>
  <c r="N1638" i="3"/>
  <c r="L1639" i="3"/>
  <c r="M1639" i="3"/>
  <c r="N1639" i="3"/>
  <c r="L1640" i="3"/>
  <c r="M1640" i="3"/>
  <c r="N1640" i="3"/>
  <c r="L1641" i="3"/>
  <c r="M1641" i="3"/>
  <c r="N1641" i="3"/>
  <c r="L1642" i="3"/>
  <c r="M1642" i="3"/>
  <c r="N1642" i="3"/>
  <c r="L1643" i="3"/>
  <c r="M1643" i="3"/>
  <c r="N1643" i="3"/>
  <c r="L1644" i="3"/>
  <c r="M1644" i="3"/>
  <c r="N1644" i="3"/>
  <c r="L1645" i="3"/>
  <c r="M1645" i="3"/>
  <c r="N1645" i="3"/>
  <c r="L1646" i="3"/>
  <c r="M1646" i="3"/>
  <c r="N1646" i="3"/>
  <c r="L1647" i="3"/>
  <c r="M1647" i="3"/>
  <c r="N1647" i="3"/>
  <c r="L1648" i="3"/>
  <c r="M1648" i="3"/>
  <c r="N1648" i="3"/>
  <c r="L1649" i="3"/>
  <c r="M1649" i="3"/>
  <c r="N1649" i="3"/>
  <c r="L1650" i="3"/>
  <c r="M1650" i="3"/>
  <c r="N1650" i="3"/>
  <c r="L1651" i="3"/>
  <c r="M1651" i="3"/>
  <c r="N1651" i="3"/>
  <c r="L1652" i="3"/>
  <c r="M1652" i="3"/>
  <c r="N1652" i="3"/>
  <c r="L1653" i="3"/>
  <c r="M1653" i="3"/>
  <c r="N1653" i="3"/>
  <c r="L1654" i="3"/>
  <c r="M1654" i="3"/>
  <c r="N1654" i="3"/>
  <c r="L1655" i="3"/>
  <c r="M1655" i="3"/>
  <c r="N1655" i="3"/>
  <c r="L1656" i="3"/>
  <c r="M1656" i="3"/>
  <c r="N1656" i="3"/>
  <c r="L1657" i="3"/>
  <c r="M1657" i="3"/>
  <c r="N1657" i="3"/>
  <c r="L1658" i="3"/>
  <c r="M1658" i="3"/>
  <c r="N1658" i="3"/>
  <c r="L1659" i="3"/>
  <c r="M1659" i="3"/>
  <c r="N1659" i="3"/>
  <c r="L1660" i="3"/>
  <c r="M1660" i="3"/>
  <c r="N1660" i="3"/>
  <c r="L1661" i="3"/>
  <c r="M1661" i="3"/>
  <c r="N1661" i="3"/>
  <c r="L1662" i="3"/>
  <c r="M1662" i="3"/>
  <c r="N1662" i="3"/>
  <c r="L1663" i="3"/>
  <c r="M1663" i="3"/>
  <c r="N1663" i="3"/>
  <c r="L1664" i="3"/>
  <c r="M1664" i="3"/>
  <c r="N1664" i="3"/>
  <c r="L1665" i="3"/>
  <c r="M1665" i="3"/>
  <c r="N1665" i="3"/>
  <c r="L1666" i="3"/>
  <c r="M1666" i="3"/>
  <c r="N1666" i="3"/>
  <c r="L1667" i="3"/>
  <c r="M1667" i="3"/>
  <c r="N1667" i="3"/>
  <c r="L1668" i="3"/>
  <c r="M1668" i="3"/>
  <c r="N1668" i="3"/>
  <c r="L1669" i="3"/>
  <c r="M1669" i="3"/>
  <c r="N1669" i="3"/>
  <c r="L1670" i="3"/>
  <c r="M1670" i="3"/>
  <c r="N1670" i="3"/>
  <c r="L1671" i="3"/>
  <c r="M1671" i="3"/>
  <c r="N1671" i="3"/>
  <c r="L1672" i="3"/>
  <c r="M1672" i="3"/>
  <c r="N1672" i="3"/>
  <c r="L1673" i="3"/>
  <c r="M1673" i="3"/>
  <c r="N1673" i="3"/>
  <c r="L1674" i="3"/>
  <c r="M1674" i="3"/>
  <c r="N1674" i="3"/>
  <c r="L1675" i="3"/>
  <c r="M1675" i="3"/>
  <c r="N1675" i="3"/>
  <c r="L1676" i="3"/>
  <c r="M1676" i="3"/>
  <c r="N1676" i="3"/>
  <c r="L1677" i="3"/>
  <c r="M1677" i="3"/>
  <c r="N1677" i="3"/>
  <c r="L1678" i="3"/>
  <c r="M1678" i="3"/>
  <c r="N1678" i="3"/>
  <c r="L1679" i="3"/>
  <c r="M1679" i="3"/>
  <c r="N1679" i="3"/>
  <c r="L1680" i="3"/>
  <c r="M1680" i="3"/>
  <c r="N1680" i="3"/>
  <c r="L1681" i="3"/>
  <c r="M1681" i="3"/>
  <c r="N1681" i="3"/>
  <c r="L1682" i="3"/>
  <c r="M1682" i="3"/>
  <c r="N1682" i="3"/>
  <c r="L1683" i="3"/>
  <c r="M1683" i="3"/>
  <c r="N1683" i="3"/>
  <c r="L1684" i="3"/>
  <c r="M1684" i="3"/>
  <c r="N1684" i="3"/>
  <c r="L1685" i="3"/>
  <c r="M1685" i="3"/>
  <c r="N1685" i="3"/>
  <c r="L1686" i="3"/>
  <c r="M1686" i="3"/>
  <c r="N1686" i="3"/>
  <c r="L1687" i="3"/>
  <c r="M1687" i="3"/>
  <c r="N1687" i="3"/>
  <c r="L1688" i="3"/>
  <c r="M1688" i="3"/>
  <c r="N1688" i="3"/>
  <c r="L1689" i="3"/>
  <c r="M1689" i="3"/>
  <c r="N1689" i="3"/>
  <c r="L1690" i="3"/>
  <c r="M1690" i="3"/>
  <c r="N1690" i="3"/>
  <c r="L1691" i="3"/>
  <c r="M1691" i="3"/>
  <c r="N1691" i="3"/>
  <c r="L1692" i="3"/>
  <c r="M1692" i="3"/>
  <c r="N1692" i="3"/>
  <c r="L1693" i="3"/>
  <c r="M1693" i="3"/>
  <c r="N1693" i="3"/>
  <c r="L1694" i="3"/>
  <c r="M1694" i="3"/>
  <c r="N1694" i="3"/>
  <c r="L1695" i="3"/>
  <c r="M1695" i="3"/>
  <c r="N1695" i="3"/>
  <c r="L1696" i="3"/>
  <c r="M1696" i="3"/>
  <c r="N1696" i="3"/>
  <c r="L1697" i="3"/>
  <c r="M1697" i="3"/>
  <c r="N1697" i="3"/>
  <c r="L1698" i="3"/>
  <c r="M1698" i="3"/>
  <c r="N1698" i="3"/>
  <c r="L1699" i="3"/>
  <c r="M1699" i="3"/>
  <c r="N1699" i="3"/>
  <c r="L1700" i="3"/>
  <c r="M1700" i="3"/>
  <c r="N1700" i="3"/>
  <c r="L1701" i="3"/>
  <c r="M1701" i="3"/>
  <c r="N1701" i="3"/>
  <c r="L1702" i="3"/>
  <c r="M1702" i="3"/>
  <c r="N1702" i="3"/>
  <c r="L1703" i="3"/>
  <c r="M1703" i="3"/>
  <c r="N1703" i="3"/>
  <c r="L1704" i="3"/>
  <c r="M1704" i="3"/>
  <c r="N1704" i="3"/>
  <c r="L1705" i="3"/>
  <c r="M1705" i="3"/>
  <c r="N1705" i="3"/>
  <c r="L1706" i="3"/>
  <c r="M1706" i="3"/>
  <c r="N1706" i="3"/>
  <c r="L1707" i="3"/>
  <c r="M1707" i="3"/>
  <c r="N1707" i="3"/>
  <c r="L1708" i="3"/>
  <c r="M1708" i="3"/>
  <c r="N1708" i="3"/>
  <c r="L1709" i="3"/>
  <c r="M1709" i="3"/>
  <c r="N1709" i="3"/>
  <c r="L1710" i="3"/>
  <c r="M1710" i="3"/>
  <c r="N1710" i="3"/>
  <c r="L1711" i="3"/>
  <c r="M1711" i="3"/>
  <c r="N1711" i="3"/>
  <c r="L1712" i="3"/>
  <c r="M1712" i="3"/>
  <c r="N1712" i="3"/>
  <c r="L1713" i="3"/>
  <c r="M1713" i="3"/>
  <c r="N1713" i="3"/>
  <c r="L1714" i="3"/>
  <c r="M1714" i="3"/>
  <c r="N1714" i="3"/>
  <c r="L1715" i="3"/>
  <c r="M1715" i="3"/>
  <c r="N1715" i="3"/>
  <c r="L1716" i="3"/>
  <c r="M1716" i="3"/>
  <c r="N1716" i="3"/>
  <c r="L1717" i="3"/>
  <c r="M1717" i="3"/>
  <c r="N1717" i="3"/>
  <c r="L1718" i="3"/>
  <c r="M1718" i="3"/>
  <c r="N1718" i="3"/>
  <c r="L1719" i="3"/>
  <c r="M1719" i="3"/>
  <c r="N1719" i="3"/>
  <c r="L1720" i="3"/>
  <c r="M1720" i="3"/>
  <c r="N1720" i="3"/>
  <c r="L1721" i="3"/>
  <c r="M1721" i="3"/>
  <c r="N1721" i="3"/>
  <c r="L1722" i="3"/>
  <c r="M1722" i="3"/>
  <c r="N1722" i="3"/>
  <c r="L1723" i="3"/>
  <c r="M1723" i="3"/>
  <c r="N1723" i="3"/>
  <c r="L1724" i="3"/>
  <c r="M1724" i="3"/>
  <c r="N1724" i="3"/>
  <c r="L1725" i="3"/>
  <c r="M1725" i="3"/>
  <c r="N1725" i="3"/>
  <c r="L1726" i="3"/>
  <c r="M1726" i="3"/>
  <c r="N1726" i="3"/>
  <c r="L1727" i="3"/>
  <c r="M1727" i="3"/>
  <c r="N1727" i="3"/>
  <c r="L1728" i="3"/>
  <c r="M1728" i="3"/>
  <c r="N1728" i="3"/>
  <c r="L1729" i="3"/>
  <c r="M1729" i="3"/>
  <c r="N1729" i="3"/>
  <c r="L1730" i="3"/>
  <c r="M1730" i="3"/>
  <c r="N1730" i="3"/>
  <c r="L1731" i="3"/>
  <c r="M1731" i="3"/>
  <c r="N1731" i="3"/>
  <c r="L1732" i="3"/>
  <c r="M1732" i="3"/>
  <c r="N1732" i="3"/>
  <c r="L1733" i="3"/>
  <c r="M1733" i="3"/>
  <c r="N1733" i="3"/>
  <c r="L1734" i="3"/>
  <c r="M1734" i="3"/>
  <c r="N1734" i="3"/>
  <c r="L1735" i="3"/>
  <c r="M1735" i="3"/>
  <c r="N1735" i="3"/>
  <c r="L1736" i="3"/>
  <c r="M1736" i="3"/>
  <c r="N1736" i="3"/>
  <c r="L1737" i="3"/>
  <c r="M1737" i="3"/>
  <c r="N1737" i="3"/>
  <c r="L1738" i="3"/>
  <c r="M1738" i="3"/>
  <c r="N1738" i="3"/>
  <c r="L1739" i="3"/>
  <c r="M1739" i="3"/>
  <c r="N1739" i="3"/>
  <c r="L1740" i="3"/>
  <c r="M1740" i="3"/>
  <c r="N1740" i="3"/>
  <c r="L1741" i="3"/>
  <c r="M1741" i="3"/>
  <c r="N1741" i="3"/>
  <c r="L1742" i="3"/>
  <c r="M1742" i="3"/>
  <c r="N1742" i="3"/>
  <c r="L1743" i="3"/>
  <c r="M1743" i="3"/>
  <c r="N1743" i="3"/>
  <c r="L1744" i="3"/>
  <c r="M1744" i="3"/>
  <c r="N1744" i="3"/>
  <c r="L1745" i="3"/>
  <c r="M1745" i="3"/>
  <c r="N1745" i="3"/>
  <c r="L1746" i="3"/>
  <c r="M1746" i="3"/>
  <c r="N1746" i="3"/>
  <c r="L1747" i="3"/>
  <c r="M1747" i="3"/>
  <c r="N1747" i="3"/>
  <c r="L1748" i="3"/>
  <c r="M1748" i="3"/>
  <c r="N1748" i="3"/>
  <c r="L1749" i="3"/>
  <c r="M1749" i="3"/>
  <c r="N1749" i="3"/>
  <c r="L1750" i="3"/>
  <c r="M1750" i="3"/>
  <c r="N1750" i="3"/>
  <c r="L1751" i="3"/>
  <c r="M1751" i="3"/>
  <c r="N1751" i="3"/>
  <c r="L1752" i="3"/>
  <c r="M1752" i="3"/>
  <c r="N1752" i="3"/>
  <c r="L1753" i="3"/>
  <c r="M1753" i="3"/>
  <c r="N1753" i="3"/>
  <c r="L1754" i="3"/>
  <c r="M1754" i="3"/>
  <c r="N1754" i="3"/>
  <c r="L1755" i="3"/>
  <c r="M1755" i="3"/>
  <c r="N1755" i="3"/>
  <c r="L1756" i="3"/>
  <c r="M1756" i="3"/>
  <c r="N1756" i="3"/>
  <c r="L1757" i="3"/>
  <c r="M1757" i="3"/>
  <c r="N1757" i="3"/>
  <c r="L1758" i="3"/>
  <c r="M1758" i="3"/>
  <c r="N1758" i="3"/>
  <c r="L1759" i="3"/>
  <c r="M1759" i="3"/>
  <c r="N1759" i="3"/>
  <c r="L1760" i="3"/>
  <c r="M1760" i="3"/>
  <c r="N1760" i="3"/>
  <c r="L1761" i="3"/>
  <c r="M1761" i="3"/>
  <c r="N1761" i="3"/>
  <c r="L1762" i="3"/>
  <c r="M1762" i="3"/>
  <c r="N1762" i="3"/>
  <c r="L1763" i="3"/>
  <c r="M1763" i="3"/>
  <c r="N1763" i="3"/>
  <c r="L1764" i="3"/>
  <c r="M1764" i="3"/>
  <c r="N1764" i="3"/>
  <c r="L1765" i="3"/>
  <c r="M1765" i="3"/>
  <c r="N1765" i="3"/>
  <c r="L1766" i="3"/>
  <c r="M1766" i="3"/>
  <c r="N1766" i="3"/>
  <c r="L1767" i="3"/>
  <c r="M1767" i="3"/>
  <c r="N1767" i="3"/>
  <c r="L1768" i="3"/>
  <c r="M1768" i="3"/>
  <c r="N1768" i="3"/>
  <c r="L1769" i="3"/>
  <c r="M1769" i="3"/>
  <c r="N1769" i="3"/>
  <c r="L1770" i="3"/>
  <c r="M1770" i="3"/>
  <c r="N1770" i="3"/>
  <c r="L1771" i="3"/>
  <c r="M1771" i="3"/>
  <c r="N1771" i="3"/>
  <c r="L1772" i="3"/>
  <c r="M1772" i="3"/>
  <c r="N1772" i="3"/>
  <c r="L1773" i="3"/>
  <c r="M1773" i="3"/>
  <c r="N1773" i="3"/>
  <c r="L1774" i="3"/>
  <c r="M1774" i="3"/>
  <c r="N1774" i="3"/>
  <c r="L1775" i="3"/>
  <c r="M1775" i="3"/>
  <c r="N1775" i="3"/>
  <c r="L1776" i="3"/>
  <c r="M1776" i="3"/>
  <c r="N1776" i="3"/>
  <c r="L1777" i="3"/>
  <c r="M1777" i="3"/>
  <c r="N1777" i="3"/>
  <c r="L1778" i="3"/>
  <c r="M1778" i="3"/>
  <c r="N1778" i="3"/>
  <c r="L1779" i="3"/>
  <c r="M1779" i="3"/>
  <c r="N1779" i="3"/>
  <c r="L1780" i="3"/>
  <c r="M1780" i="3"/>
  <c r="N1780" i="3"/>
  <c r="L1781" i="3"/>
  <c r="M1781" i="3"/>
  <c r="N1781" i="3"/>
  <c r="L1782" i="3"/>
  <c r="M1782" i="3"/>
  <c r="N1782" i="3"/>
  <c r="L1783" i="3"/>
  <c r="M1783" i="3"/>
  <c r="N1783" i="3"/>
  <c r="L1784" i="3"/>
  <c r="M1784" i="3"/>
  <c r="N1784" i="3"/>
  <c r="L1785" i="3"/>
  <c r="M1785" i="3"/>
  <c r="N1785" i="3"/>
  <c r="L1786" i="3"/>
  <c r="M1786" i="3"/>
  <c r="N1786" i="3"/>
  <c r="L1787" i="3"/>
  <c r="M1787" i="3"/>
  <c r="N1787" i="3"/>
  <c r="L1788" i="3"/>
  <c r="M1788" i="3"/>
  <c r="N1788" i="3"/>
  <c r="L1789" i="3"/>
  <c r="M1789" i="3"/>
  <c r="N1789" i="3"/>
  <c r="L1790" i="3"/>
  <c r="M1790" i="3"/>
  <c r="N1790" i="3"/>
  <c r="L1791" i="3"/>
  <c r="M1791" i="3"/>
  <c r="N1791" i="3"/>
  <c r="L1792" i="3"/>
  <c r="M1792" i="3"/>
  <c r="N1792" i="3"/>
  <c r="L1793" i="3"/>
  <c r="M1793" i="3"/>
  <c r="N1793" i="3"/>
  <c r="L1794" i="3"/>
  <c r="M1794" i="3"/>
  <c r="N1794" i="3"/>
  <c r="L1795" i="3"/>
  <c r="M1795" i="3"/>
  <c r="N1795" i="3"/>
  <c r="L1796" i="3"/>
  <c r="M1796" i="3"/>
  <c r="N1796" i="3"/>
  <c r="L1797" i="3"/>
  <c r="M1797" i="3"/>
  <c r="N1797" i="3"/>
  <c r="L1798" i="3"/>
  <c r="M1798" i="3"/>
  <c r="N1798" i="3"/>
  <c r="L1799" i="3"/>
  <c r="M1799" i="3"/>
  <c r="N1799" i="3"/>
  <c r="L1800" i="3"/>
  <c r="M1800" i="3"/>
  <c r="N1800" i="3"/>
  <c r="L1801" i="3"/>
  <c r="M1801" i="3"/>
  <c r="N1801" i="3"/>
  <c r="L1802" i="3"/>
  <c r="M1802" i="3"/>
  <c r="N1802" i="3"/>
  <c r="L1803" i="3"/>
  <c r="M1803" i="3"/>
  <c r="N1803" i="3"/>
  <c r="L1804" i="3"/>
  <c r="M1804" i="3"/>
  <c r="N1804" i="3"/>
  <c r="L1805" i="3"/>
  <c r="M1805" i="3"/>
  <c r="N1805" i="3"/>
  <c r="L1806" i="3"/>
  <c r="M1806" i="3"/>
  <c r="N1806" i="3"/>
  <c r="L1807" i="3"/>
  <c r="M1807" i="3"/>
  <c r="N1807" i="3"/>
  <c r="L1808" i="3"/>
  <c r="M1808" i="3"/>
  <c r="N1808" i="3"/>
  <c r="L1809" i="3"/>
  <c r="M1809" i="3"/>
  <c r="N1809" i="3"/>
  <c r="L1810" i="3"/>
  <c r="M1810" i="3"/>
  <c r="N1810" i="3"/>
  <c r="L1811" i="3"/>
  <c r="M1811" i="3"/>
  <c r="N1811" i="3"/>
  <c r="L1812" i="3"/>
  <c r="M1812" i="3"/>
  <c r="N1812" i="3"/>
  <c r="L1813" i="3"/>
  <c r="M1813" i="3"/>
  <c r="N1813" i="3"/>
  <c r="L1814" i="3"/>
  <c r="M1814" i="3"/>
  <c r="N1814" i="3"/>
  <c r="L1815" i="3"/>
  <c r="M1815" i="3"/>
  <c r="N1815" i="3"/>
  <c r="L1816" i="3"/>
  <c r="M1816" i="3"/>
  <c r="N1816" i="3"/>
  <c r="L1817" i="3"/>
  <c r="M1817" i="3"/>
  <c r="N1817" i="3"/>
  <c r="L1818" i="3"/>
  <c r="M1818" i="3"/>
  <c r="N1818" i="3"/>
  <c r="L1819" i="3"/>
  <c r="M1819" i="3"/>
  <c r="N1819" i="3"/>
  <c r="L1820" i="3"/>
  <c r="M1820" i="3"/>
  <c r="N1820" i="3"/>
  <c r="L1821" i="3"/>
  <c r="M1821" i="3"/>
  <c r="N1821" i="3"/>
  <c r="L1822" i="3"/>
  <c r="M1822" i="3"/>
  <c r="N1822" i="3"/>
  <c r="L1823" i="3"/>
  <c r="M1823" i="3"/>
  <c r="N1823" i="3"/>
  <c r="L1824" i="3"/>
  <c r="M1824" i="3"/>
  <c r="N1824" i="3"/>
  <c r="L1825" i="3"/>
  <c r="M1825" i="3"/>
  <c r="N1825" i="3"/>
  <c r="L1826" i="3"/>
  <c r="M1826" i="3"/>
  <c r="N1826" i="3"/>
  <c r="L1827" i="3"/>
  <c r="M1827" i="3"/>
  <c r="N1827" i="3"/>
  <c r="L1828" i="3"/>
  <c r="M1828" i="3"/>
  <c r="N1828" i="3"/>
  <c r="L1829" i="3"/>
  <c r="M1829" i="3"/>
  <c r="N1829" i="3"/>
  <c r="L1830" i="3"/>
  <c r="M1830" i="3"/>
  <c r="N1830" i="3"/>
  <c r="L1831" i="3"/>
  <c r="M1831" i="3"/>
  <c r="N1831" i="3"/>
  <c r="L1832" i="3"/>
  <c r="M1832" i="3"/>
  <c r="N1832" i="3"/>
  <c r="L1833" i="3"/>
  <c r="M1833" i="3"/>
  <c r="N1833" i="3"/>
  <c r="L1834" i="3"/>
  <c r="M1834" i="3"/>
  <c r="N1834" i="3"/>
  <c r="L1835" i="3"/>
  <c r="M1835" i="3"/>
  <c r="N1835" i="3"/>
  <c r="L1836" i="3"/>
  <c r="M1836" i="3"/>
  <c r="N1836" i="3"/>
  <c r="L1837" i="3"/>
  <c r="M1837" i="3"/>
  <c r="N1837" i="3"/>
  <c r="L1838" i="3"/>
  <c r="M1838" i="3"/>
  <c r="N1838" i="3"/>
  <c r="L1839" i="3"/>
  <c r="M1839" i="3"/>
  <c r="N1839" i="3"/>
  <c r="L1840" i="3"/>
  <c r="M1840" i="3"/>
  <c r="N1840" i="3"/>
  <c r="L1841" i="3"/>
  <c r="M1841" i="3"/>
  <c r="N1841" i="3"/>
  <c r="L1842" i="3"/>
  <c r="M1842" i="3"/>
  <c r="N1842" i="3"/>
  <c r="L1843" i="3"/>
  <c r="M1843" i="3"/>
  <c r="N1843" i="3"/>
  <c r="L1844" i="3"/>
  <c r="M1844" i="3"/>
  <c r="N1844" i="3"/>
  <c r="L1845" i="3"/>
  <c r="M1845" i="3"/>
  <c r="N1845" i="3"/>
  <c r="L1846" i="3"/>
  <c r="M1846" i="3"/>
  <c r="N1846" i="3"/>
  <c r="L1847" i="3"/>
  <c r="M1847" i="3"/>
  <c r="N1847" i="3"/>
  <c r="L1848" i="3"/>
  <c r="M1848" i="3"/>
  <c r="N1848" i="3"/>
  <c r="L1849" i="3"/>
  <c r="M1849" i="3"/>
  <c r="N1849" i="3"/>
  <c r="L1850" i="3"/>
  <c r="M1850" i="3"/>
  <c r="N1850" i="3"/>
  <c r="L1851" i="3"/>
  <c r="M1851" i="3"/>
  <c r="N1851" i="3"/>
  <c r="L1852" i="3"/>
  <c r="M1852" i="3"/>
  <c r="N1852" i="3"/>
  <c r="L1853" i="3"/>
  <c r="M1853" i="3"/>
  <c r="N1853" i="3"/>
  <c r="L1854" i="3"/>
  <c r="M1854" i="3"/>
  <c r="N1854" i="3"/>
  <c r="L1855" i="3"/>
  <c r="M1855" i="3"/>
  <c r="N1855" i="3"/>
  <c r="L1856" i="3"/>
  <c r="M1856" i="3"/>
  <c r="N1856" i="3"/>
  <c r="L1857" i="3"/>
  <c r="M1857" i="3"/>
  <c r="N1857" i="3"/>
  <c r="L1858" i="3"/>
  <c r="M1858" i="3"/>
  <c r="N1858" i="3"/>
  <c r="L1859" i="3"/>
  <c r="M1859" i="3"/>
  <c r="N1859" i="3"/>
  <c r="L1860" i="3"/>
  <c r="M1860" i="3"/>
  <c r="N1860" i="3"/>
  <c r="L1861" i="3"/>
  <c r="M1861" i="3"/>
  <c r="N1861" i="3"/>
  <c r="L1862" i="3"/>
  <c r="M1862" i="3"/>
  <c r="N1862" i="3"/>
  <c r="L1863" i="3"/>
  <c r="M1863" i="3"/>
  <c r="N1863" i="3"/>
  <c r="L1864" i="3"/>
  <c r="M1864" i="3"/>
  <c r="N1864" i="3"/>
  <c r="L1865" i="3"/>
  <c r="M1865" i="3"/>
  <c r="N1865" i="3"/>
  <c r="L1866" i="3"/>
  <c r="M1866" i="3"/>
  <c r="N1866" i="3"/>
  <c r="L1867" i="3"/>
  <c r="M1867" i="3"/>
  <c r="N1867" i="3"/>
  <c r="L1868" i="3"/>
  <c r="M1868" i="3"/>
  <c r="N1868" i="3"/>
  <c r="L1869" i="3"/>
  <c r="M1869" i="3"/>
  <c r="N1869" i="3"/>
  <c r="L1870" i="3"/>
  <c r="M1870" i="3"/>
  <c r="N1870" i="3"/>
  <c r="L1871" i="3"/>
  <c r="M1871" i="3"/>
  <c r="N1871" i="3"/>
  <c r="L1872" i="3"/>
  <c r="M1872" i="3"/>
  <c r="N1872" i="3"/>
  <c r="L1873" i="3"/>
  <c r="M1873" i="3"/>
  <c r="N1873" i="3"/>
  <c r="L1874" i="3"/>
  <c r="M1874" i="3"/>
  <c r="N1874" i="3"/>
  <c r="L1875" i="3"/>
  <c r="M1875" i="3"/>
  <c r="N1875" i="3"/>
  <c r="L1876" i="3"/>
  <c r="M1876" i="3"/>
  <c r="N1876" i="3"/>
  <c r="L1877" i="3"/>
  <c r="M1877" i="3"/>
  <c r="N1877" i="3"/>
  <c r="L1878" i="3"/>
  <c r="M1878" i="3"/>
  <c r="N1878" i="3"/>
  <c r="L1879" i="3"/>
  <c r="M1879" i="3"/>
  <c r="N1879" i="3"/>
  <c r="L1880" i="3"/>
  <c r="M1880" i="3"/>
  <c r="N1880" i="3"/>
  <c r="L1881" i="3"/>
  <c r="M1881" i="3"/>
  <c r="N1881" i="3"/>
  <c r="L1882" i="3"/>
  <c r="M1882" i="3"/>
  <c r="N1882" i="3"/>
  <c r="L1883" i="3"/>
  <c r="M1883" i="3"/>
  <c r="N1883" i="3"/>
  <c r="L1884" i="3"/>
  <c r="M1884" i="3"/>
  <c r="N1884" i="3"/>
  <c r="L1885" i="3"/>
  <c r="M1885" i="3"/>
  <c r="N1885" i="3"/>
  <c r="L1886" i="3"/>
  <c r="M1886" i="3"/>
  <c r="N1886" i="3"/>
  <c r="L1887" i="3"/>
  <c r="M1887" i="3"/>
  <c r="N1887" i="3"/>
  <c r="L1888" i="3"/>
  <c r="M1888" i="3"/>
  <c r="N1888" i="3"/>
  <c r="L1889" i="3"/>
  <c r="M1889" i="3"/>
  <c r="N1889" i="3"/>
  <c r="L1890" i="3"/>
  <c r="M1890" i="3"/>
  <c r="N1890" i="3"/>
  <c r="L1891" i="3"/>
  <c r="M1891" i="3"/>
  <c r="N1891" i="3"/>
  <c r="L1892" i="3"/>
  <c r="M1892" i="3"/>
  <c r="N1892" i="3"/>
  <c r="L1893" i="3"/>
  <c r="M1893" i="3"/>
  <c r="N1893" i="3"/>
  <c r="L1894" i="3"/>
  <c r="M1894" i="3"/>
  <c r="N1894" i="3"/>
  <c r="L1895" i="3"/>
  <c r="M1895" i="3"/>
  <c r="N1895" i="3"/>
  <c r="L1896" i="3"/>
  <c r="M1896" i="3"/>
  <c r="N1896" i="3"/>
  <c r="L1897" i="3"/>
  <c r="M1897" i="3"/>
  <c r="N1897" i="3"/>
  <c r="L1898" i="3"/>
  <c r="M1898" i="3"/>
  <c r="N1898" i="3"/>
  <c r="L1899" i="3"/>
  <c r="M1899" i="3"/>
  <c r="N1899" i="3"/>
  <c r="L1900" i="3"/>
  <c r="M1900" i="3"/>
  <c r="N1900" i="3"/>
  <c r="L1901" i="3"/>
  <c r="M1901" i="3"/>
  <c r="N1901" i="3"/>
  <c r="L1902" i="3"/>
  <c r="M1902" i="3"/>
  <c r="N1902" i="3"/>
  <c r="L1903" i="3"/>
  <c r="M1903" i="3"/>
  <c r="N1903" i="3"/>
  <c r="L1904" i="3"/>
  <c r="M1904" i="3"/>
  <c r="N1904" i="3"/>
  <c r="L1905" i="3"/>
  <c r="M1905" i="3"/>
  <c r="N1905" i="3"/>
  <c r="L1906" i="3"/>
  <c r="M1906" i="3"/>
  <c r="N1906" i="3"/>
  <c r="L1907" i="3"/>
  <c r="M1907" i="3"/>
  <c r="N1907" i="3"/>
  <c r="L1908" i="3"/>
  <c r="M1908" i="3"/>
  <c r="N1908" i="3"/>
  <c r="L1909" i="3"/>
  <c r="M1909" i="3"/>
  <c r="N1909" i="3"/>
  <c r="L1910" i="3"/>
  <c r="M1910" i="3"/>
  <c r="N1910" i="3"/>
  <c r="L1911" i="3"/>
  <c r="M1911" i="3"/>
  <c r="N1911" i="3"/>
  <c r="L1912" i="3"/>
  <c r="M1912" i="3"/>
  <c r="N1912" i="3"/>
  <c r="L1913" i="3"/>
  <c r="M1913" i="3"/>
  <c r="N1913" i="3"/>
  <c r="L1914" i="3"/>
  <c r="M1914" i="3"/>
  <c r="N1914" i="3"/>
  <c r="L1915" i="3"/>
  <c r="M1915" i="3"/>
  <c r="N1915" i="3"/>
  <c r="L1916" i="3"/>
  <c r="M1916" i="3"/>
  <c r="N1916" i="3"/>
  <c r="L1917" i="3"/>
  <c r="M1917" i="3"/>
  <c r="N1917" i="3"/>
  <c r="L1918" i="3"/>
  <c r="M1918" i="3"/>
  <c r="N1918" i="3"/>
  <c r="L1919" i="3"/>
  <c r="M1919" i="3"/>
  <c r="N1919" i="3"/>
  <c r="L1920" i="3"/>
  <c r="M1920" i="3"/>
  <c r="N1920" i="3"/>
  <c r="L1921" i="3"/>
  <c r="M1921" i="3"/>
  <c r="N1921" i="3"/>
  <c r="L1922" i="3"/>
  <c r="M1922" i="3"/>
  <c r="N1922" i="3"/>
  <c r="L1923" i="3"/>
  <c r="M1923" i="3"/>
  <c r="N1923" i="3"/>
  <c r="L1924" i="3"/>
  <c r="M1924" i="3"/>
  <c r="N1924" i="3"/>
  <c r="L1925" i="3"/>
  <c r="M1925" i="3"/>
  <c r="N1925" i="3"/>
  <c r="L1926" i="3"/>
  <c r="M1926" i="3"/>
  <c r="N1926" i="3"/>
  <c r="L1927" i="3"/>
  <c r="M1927" i="3"/>
  <c r="N1927" i="3"/>
  <c r="L1928" i="3"/>
  <c r="M1928" i="3"/>
  <c r="N1928" i="3"/>
  <c r="L1929" i="3"/>
  <c r="M1929" i="3"/>
  <c r="N1929" i="3"/>
  <c r="L1930" i="3"/>
  <c r="M1930" i="3"/>
  <c r="N1930" i="3"/>
  <c r="L1931" i="3"/>
  <c r="M1931" i="3"/>
  <c r="N1931" i="3"/>
  <c r="L1932" i="3"/>
  <c r="M1932" i="3"/>
  <c r="N1932" i="3"/>
  <c r="L1933" i="3"/>
  <c r="M1933" i="3"/>
  <c r="N1933" i="3"/>
  <c r="L1934" i="3"/>
  <c r="M1934" i="3"/>
  <c r="N1934" i="3"/>
  <c r="L1935" i="3"/>
  <c r="M1935" i="3"/>
  <c r="N1935" i="3"/>
  <c r="L1936" i="3"/>
  <c r="M1936" i="3"/>
  <c r="N1936" i="3"/>
  <c r="L1937" i="3"/>
  <c r="M1937" i="3"/>
  <c r="N1937" i="3"/>
  <c r="L1938" i="3"/>
  <c r="M1938" i="3"/>
  <c r="N1938" i="3"/>
  <c r="L1939" i="3"/>
  <c r="M1939" i="3"/>
  <c r="N1939" i="3"/>
  <c r="L1940" i="3"/>
  <c r="M1940" i="3"/>
  <c r="N1940" i="3"/>
  <c r="L1941" i="3"/>
  <c r="M1941" i="3"/>
  <c r="N1941" i="3"/>
  <c r="L1942" i="3"/>
  <c r="M1942" i="3"/>
  <c r="N1942" i="3"/>
  <c r="L1943" i="3"/>
  <c r="M1943" i="3"/>
  <c r="N1943" i="3"/>
  <c r="L1944" i="3"/>
  <c r="M1944" i="3"/>
  <c r="N1944" i="3"/>
  <c r="L1945" i="3"/>
  <c r="M1945" i="3"/>
  <c r="N1945" i="3"/>
  <c r="L1946" i="3"/>
  <c r="M1946" i="3"/>
  <c r="N1946" i="3"/>
  <c r="L1947" i="3"/>
  <c r="M1947" i="3"/>
  <c r="N1947" i="3"/>
  <c r="L1948" i="3"/>
  <c r="M1948" i="3"/>
  <c r="N1948" i="3"/>
  <c r="L1949" i="3"/>
  <c r="M1949" i="3"/>
  <c r="N1949" i="3"/>
  <c r="L1950" i="3"/>
  <c r="M1950" i="3"/>
  <c r="N1950" i="3"/>
  <c r="L1951" i="3"/>
  <c r="M1951" i="3"/>
  <c r="N1951" i="3"/>
  <c r="L1952" i="3"/>
  <c r="M1952" i="3"/>
  <c r="N1952" i="3"/>
  <c r="L1953" i="3"/>
  <c r="M1953" i="3"/>
  <c r="N1953" i="3"/>
  <c r="L1954" i="3"/>
  <c r="M1954" i="3"/>
  <c r="N1954" i="3"/>
  <c r="L1955" i="3"/>
  <c r="M1955" i="3"/>
  <c r="N1955" i="3"/>
  <c r="L1956" i="3"/>
  <c r="M1956" i="3"/>
  <c r="N1956" i="3"/>
  <c r="L1957" i="3"/>
  <c r="M1957" i="3"/>
  <c r="N1957" i="3"/>
  <c r="L1958" i="3"/>
  <c r="M1958" i="3"/>
  <c r="N1958" i="3"/>
  <c r="L1959" i="3"/>
  <c r="M1959" i="3"/>
  <c r="N1959" i="3"/>
  <c r="L1960" i="3"/>
  <c r="M1960" i="3"/>
  <c r="N1960" i="3"/>
  <c r="L1961" i="3"/>
  <c r="M1961" i="3"/>
  <c r="N1961" i="3"/>
  <c r="L1962" i="3"/>
  <c r="M1962" i="3"/>
  <c r="N1962" i="3"/>
  <c r="L1963" i="3"/>
  <c r="M1963" i="3"/>
  <c r="N1963" i="3"/>
  <c r="L1964" i="3"/>
  <c r="M1964" i="3"/>
  <c r="N1964" i="3"/>
  <c r="L1965" i="3"/>
  <c r="M1965" i="3"/>
  <c r="N1965" i="3"/>
  <c r="L1966" i="3"/>
  <c r="M1966" i="3"/>
  <c r="N1966" i="3"/>
  <c r="L1967" i="3"/>
  <c r="M1967" i="3"/>
  <c r="N1967" i="3"/>
  <c r="L1968" i="3"/>
  <c r="M1968" i="3"/>
  <c r="N1968" i="3"/>
  <c r="L1969" i="3"/>
  <c r="M1969" i="3"/>
  <c r="N1969" i="3"/>
  <c r="L1970" i="3"/>
  <c r="M1970" i="3"/>
  <c r="N1970" i="3"/>
  <c r="L1971" i="3"/>
  <c r="M1971" i="3"/>
  <c r="N1971" i="3"/>
  <c r="L1972" i="3"/>
  <c r="M1972" i="3"/>
  <c r="N1972" i="3"/>
  <c r="L1973" i="3"/>
  <c r="M1973" i="3"/>
  <c r="N1973" i="3"/>
  <c r="L1974" i="3"/>
  <c r="M1974" i="3"/>
  <c r="N1974" i="3"/>
  <c r="L1975" i="3"/>
  <c r="M1975" i="3"/>
  <c r="N1975" i="3"/>
  <c r="L1976" i="3"/>
  <c r="M1976" i="3"/>
  <c r="N1976" i="3"/>
  <c r="L1977" i="3"/>
  <c r="M1977" i="3"/>
  <c r="N1977" i="3"/>
  <c r="L1978" i="3"/>
  <c r="M1978" i="3"/>
  <c r="N1978" i="3"/>
  <c r="L1979" i="3"/>
  <c r="M1979" i="3"/>
  <c r="N1979" i="3"/>
  <c r="L1980" i="3"/>
  <c r="M1980" i="3"/>
  <c r="N1980" i="3"/>
  <c r="L1981" i="3"/>
  <c r="M1981" i="3"/>
  <c r="N1981" i="3"/>
  <c r="L1982" i="3"/>
  <c r="M1982" i="3"/>
  <c r="N1982" i="3"/>
  <c r="L1983" i="3"/>
  <c r="M1983" i="3"/>
  <c r="N1983" i="3"/>
  <c r="L1984" i="3"/>
  <c r="M1984" i="3"/>
  <c r="N1984" i="3"/>
  <c r="L1985" i="3"/>
  <c r="M1985" i="3"/>
  <c r="N1985" i="3"/>
  <c r="L1986" i="3"/>
  <c r="M1986" i="3"/>
  <c r="N1986" i="3"/>
  <c r="L1987" i="3"/>
  <c r="M1987" i="3"/>
  <c r="N1987" i="3"/>
  <c r="L1988" i="3"/>
  <c r="M1988" i="3"/>
  <c r="N1988" i="3"/>
  <c r="L1989" i="3"/>
  <c r="M1989" i="3"/>
  <c r="N1989" i="3"/>
  <c r="L1990" i="3"/>
  <c r="M1990" i="3"/>
  <c r="N1990" i="3"/>
  <c r="L1991" i="3"/>
  <c r="M1991" i="3"/>
  <c r="N1991" i="3"/>
  <c r="L1992" i="3"/>
  <c r="M1992" i="3"/>
  <c r="N1992" i="3"/>
  <c r="L1993" i="3"/>
  <c r="M1993" i="3"/>
  <c r="N1993" i="3"/>
  <c r="L1994" i="3"/>
  <c r="M1994" i="3"/>
  <c r="N1994" i="3"/>
  <c r="L1995" i="3"/>
  <c r="M1995" i="3"/>
  <c r="N1995" i="3"/>
  <c r="L1996" i="3"/>
  <c r="M1996" i="3"/>
  <c r="N1996" i="3"/>
  <c r="L1997" i="3"/>
  <c r="M1997" i="3"/>
  <c r="N1997" i="3"/>
  <c r="L1998" i="3"/>
  <c r="M1998" i="3"/>
  <c r="N1998" i="3"/>
  <c r="L1999" i="3"/>
  <c r="M1999" i="3"/>
  <c r="N1999" i="3"/>
  <c r="L2000" i="3"/>
  <c r="M2000" i="3"/>
  <c r="N2000" i="3"/>
  <c r="L2001" i="3"/>
  <c r="M2001" i="3"/>
  <c r="N2001" i="3"/>
  <c r="L2002" i="3"/>
  <c r="M2002" i="3"/>
  <c r="N2002" i="3"/>
  <c r="L2003" i="3"/>
  <c r="M2003" i="3"/>
  <c r="N2003" i="3"/>
  <c r="L2004" i="3"/>
  <c r="M2004" i="3"/>
  <c r="N2004" i="3"/>
  <c r="L2005" i="3"/>
  <c r="M2005" i="3"/>
  <c r="N2005" i="3"/>
  <c r="L2006" i="3"/>
  <c r="M2006" i="3"/>
  <c r="N2006" i="3"/>
  <c r="L2007" i="3"/>
  <c r="M2007" i="3"/>
  <c r="N2007" i="3"/>
  <c r="L2008" i="3"/>
  <c r="M2008" i="3"/>
  <c r="N2008" i="3"/>
  <c r="L2009" i="3"/>
  <c r="M2009" i="3"/>
  <c r="N2009" i="3"/>
  <c r="L2010" i="3"/>
  <c r="M2010" i="3"/>
  <c r="N2010" i="3"/>
  <c r="L2011" i="3"/>
  <c r="M2011" i="3"/>
  <c r="N2011" i="3"/>
  <c r="L2012" i="3"/>
  <c r="M2012" i="3"/>
  <c r="N2012" i="3"/>
  <c r="L2013" i="3"/>
  <c r="M2013" i="3"/>
  <c r="N2013" i="3"/>
  <c r="L2014" i="3"/>
  <c r="M2014" i="3"/>
  <c r="N2014" i="3"/>
  <c r="L2015" i="3"/>
  <c r="M2015" i="3"/>
  <c r="N2015" i="3"/>
  <c r="L2016" i="3"/>
  <c r="M2016" i="3"/>
  <c r="N2016" i="3"/>
  <c r="L2017" i="3"/>
  <c r="M2017" i="3"/>
  <c r="N2017" i="3"/>
  <c r="L2018" i="3"/>
  <c r="M2018" i="3"/>
  <c r="N2018" i="3"/>
  <c r="L2019" i="3"/>
  <c r="M2019" i="3"/>
  <c r="N2019" i="3"/>
  <c r="L2020" i="3"/>
  <c r="M2020" i="3"/>
  <c r="N2020" i="3"/>
  <c r="L2021" i="3"/>
  <c r="M2021" i="3"/>
  <c r="N2021" i="3"/>
  <c r="L2022" i="3"/>
  <c r="M2022" i="3"/>
  <c r="N2022" i="3"/>
  <c r="L2023" i="3"/>
  <c r="M2023" i="3"/>
  <c r="N2023" i="3"/>
  <c r="L2024" i="3"/>
  <c r="M2024" i="3"/>
  <c r="N2024" i="3"/>
  <c r="L2025" i="3"/>
  <c r="M2025" i="3"/>
  <c r="N2025" i="3"/>
  <c r="L2026" i="3"/>
  <c r="M2026" i="3"/>
  <c r="N2026" i="3"/>
  <c r="L2027" i="3"/>
  <c r="M2027" i="3"/>
  <c r="N2027" i="3"/>
  <c r="L2028" i="3"/>
  <c r="M2028" i="3"/>
  <c r="N2028" i="3"/>
  <c r="L2029" i="3"/>
  <c r="M2029" i="3"/>
  <c r="N2029" i="3"/>
  <c r="L2030" i="3"/>
  <c r="M2030" i="3"/>
  <c r="N2030" i="3"/>
  <c r="L2031" i="3"/>
  <c r="M2031" i="3"/>
  <c r="N2031" i="3"/>
  <c r="L2032" i="3"/>
  <c r="M2032" i="3"/>
  <c r="N2032" i="3"/>
  <c r="L2033" i="3"/>
  <c r="M2033" i="3"/>
  <c r="N2033" i="3"/>
  <c r="L2034" i="3"/>
  <c r="M2034" i="3"/>
  <c r="N2034" i="3"/>
  <c r="L2035" i="3"/>
  <c r="M2035" i="3"/>
  <c r="N2035" i="3"/>
  <c r="L2036" i="3"/>
  <c r="M2036" i="3"/>
  <c r="N2036" i="3"/>
  <c r="L2037" i="3"/>
  <c r="M2037" i="3"/>
  <c r="N2037" i="3"/>
  <c r="L2038" i="3"/>
  <c r="M2038" i="3"/>
  <c r="N2038" i="3"/>
  <c r="L2039" i="3"/>
  <c r="M2039" i="3"/>
  <c r="N2039" i="3"/>
  <c r="L2040" i="3"/>
  <c r="M2040" i="3"/>
  <c r="N2040" i="3"/>
  <c r="L2041" i="3"/>
  <c r="M2041" i="3"/>
  <c r="N2041" i="3"/>
  <c r="L2042" i="3"/>
  <c r="M2042" i="3"/>
  <c r="N2042" i="3"/>
  <c r="L2043" i="3"/>
  <c r="M2043" i="3"/>
  <c r="N2043" i="3"/>
  <c r="L2044" i="3"/>
  <c r="M2044" i="3"/>
  <c r="N2044" i="3"/>
  <c r="L2045" i="3"/>
  <c r="M2045" i="3"/>
  <c r="N2045" i="3"/>
  <c r="L2046" i="3"/>
  <c r="M2046" i="3"/>
  <c r="N2046" i="3"/>
  <c r="L2047" i="3"/>
  <c r="M2047" i="3"/>
  <c r="N2047" i="3"/>
  <c r="L2048" i="3"/>
  <c r="M2048" i="3"/>
  <c r="N2048" i="3"/>
  <c r="L2049" i="3"/>
  <c r="M2049" i="3"/>
  <c r="N2049" i="3"/>
  <c r="L2050" i="3"/>
  <c r="M2050" i="3"/>
  <c r="N2050" i="3"/>
  <c r="L2051" i="3"/>
  <c r="M2051" i="3"/>
  <c r="N2051" i="3"/>
  <c r="L2052" i="3"/>
  <c r="M2052" i="3"/>
  <c r="N2052" i="3"/>
  <c r="L2053" i="3"/>
  <c r="M2053" i="3"/>
  <c r="N2053" i="3"/>
  <c r="L2054" i="3"/>
  <c r="M2054" i="3"/>
  <c r="N2054" i="3"/>
  <c r="L2055" i="3"/>
  <c r="M2055" i="3"/>
  <c r="N2055" i="3"/>
  <c r="L2056" i="3"/>
  <c r="M2056" i="3"/>
  <c r="N2056" i="3"/>
  <c r="L2057" i="3"/>
  <c r="M2057" i="3"/>
  <c r="N2057" i="3"/>
  <c r="L2058" i="3"/>
  <c r="M2058" i="3"/>
  <c r="N2058" i="3"/>
  <c r="L2059" i="3"/>
  <c r="M2059" i="3"/>
  <c r="N2059" i="3"/>
  <c r="L2060" i="3"/>
  <c r="M2060" i="3"/>
  <c r="N2060" i="3"/>
  <c r="L2061" i="3"/>
  <c r="M2061" i="3"/>
  <c r="N2061" i="3"/>
  <c r="L2062" i="3"/>
  <c r="M2062" i="3"/>
  <c r="N2062" i="3"/>
  <c r="L2063" i="3"/>
  <c r="M2063" i="3"/>
  <c r="N2063" i="3"/>
  <c r="L2064" i="3"/>
  <c r="M2064" i="3"/>
  <c r="N2064" i="3"/>
  <c r="L2065" i="3"/>
  <c r="M2065" i="3"/>
  <c r="N2065" i="3"/>
  <c r="L2066" i="3"/>
  <c r="M2066" i="3"/>
  <c r="N2066" i="3"/>
  <c r="L2067" i="3"/>
  <c r="M2067" i="3"/>
  <c r="N2067" i="3"/>
  <c r="L2068" i="3"/>
  <c r="M2068" i="3"/>
  <c r="N2068" i="3"/>
  <c r="L2069" i="3"/>
  <c r="M2069" i="3"/>
  <c r="N2069" i="3"/>
  <c r="L2070" i="3"/>
  <c r="M2070" i="3"/>
  <c r="N2070" i="3"/>
  <c r="L2071" i="3"/>
  <c r="M2071" i="3"/>
  <c r="N2071" i="3"/>
  <c r="L2072" i="3"/>
  <c r="M2072" i="3"/>
  <c r="N2072" i="3"/>
  <c r="L2073" i="3"/>
  <c r="M2073" i="3"/>
  <c r="N2073" i="3"/>
  <c r="L2074" i="3"/>
  <c r="M2074" i="3"/>
  <c r="N2074" i="3"/>
  <c r="L2075" i="3"/>
  <c r="M2075" i="3"/>
  <c r="N2075" i="3"/>
  <c r="L2076" i="3"/>
  <c r="M2076" i="3"/>
  <c r="N2076" i="3"/>
  <c r="L2077" i="3"/>
  <c r="M2077" i="3"/>
  <c r="N2077" i="3"/>
  <c r="L2078" i="3"/>
  <c r="M2078" i="3"/>
  <c r="N2078" i="3"/>
  <c r="L2079" i="3"/>
  <c r="M2079" i="3"/>
  <c r="N2079" i="3"/>
  <c r="L2080" i="3"/>
  <c r="M2080" i="3"/>
  <c r="N2080" i="3"/>
  <c r="L2081" i="3"/>
  <c r="M2081" i="3"/>
  <c r="N2081" i="3"/>
  <c r="L2082" i="3"/>
  <c r="M2082" i="3"/>
  <c r="N2082" i="3"/>
  <c r="L2083" i="3"/>
  <c r="M2083" i="3"/>
  <c r="N2083" i="3"/>
  <c r="L2084" i="3"/>
  <c r="M2084" i="3"/>
  <c r="N2084" i="3"/>
  <c r="L2085" i="3"/>
  <c r="M2085" i="3"/>
  <c r="N2085" i="3"/>
  <c r="L2086" i="3"/>
  <c r="M2086" i="3"/>
  <c r="N2086" i="3"/>
  <c r="L2087" i="3"/>
  <c r="M2087" i="3"/>
  <c r="N2087" i="3"/>
  <c r="L2088" i="3"/>
  <c r="M2088" i="3"/>
  <c r="N2088" i="3"/>
  <c r="L2089" i="3"/>
  <c r="M2089" i="3"/>
  <c r="N2089" i="3"/>
  <c r="L2090" i="3"/>
  <c r="M2090" i="3"/>
  <c r="N2090" i="3"/>
  <c r="L2091" i="3"/>
  <c r="M2091" i="3"/>
  <c r="N2091" i="3"/>
  <c r="L2092" i="3"/>
  <c r="M2092" i="3"/>
  <c r="N2092" i="3"/>
  <c r="L2093" i="3"/>
  <c r="M2093" i="3"/>
  <c r="N2093" i="3"/>
  <c r="L2094" i="3"/>
  <c r="M2094" i="3"/>
  <c r="N2094" i="3"/>
  <c r="L2095" i="3"/>
  <c r="M2095" i="3"/>
  <c r="N2095" i="3"/>
  <c r="L2096" i="3"/>
  <c r="M2096" i="3"/>
  <c r="N2096" i="3"/>
  <c r="L2097" i="3"/>
  <c r="M2097" i="3"/>
  <c r="N2097" i="3"/>
  <c r="L2098" i="3"/>
  <c r="M2098" i="3"/>
  <c r="N2098" i="3"/>
  <c r="L2099" i="3"/>
  <c r="M2099" i="3"/>
  <c r="N2099" i="3"/>
  <c r="L2100" i="3"/>
  <c r="M2100" i="3"/>
  <c r="N2100" i="3"/>
  <c r="L2101" i="3"/>
  <c r="M2101" i="3"/>
  <c r="N2101" i="3"/>
  <c r="L2102" i="3"/>
  <c r="M2102" i="3"/>
  <c r="N2102" i="3"/>
  <c r="L2103" i="3"/>
  <c r="M2103" i="3"/>
  <c r="N2103" i="3"/>
  <c r="L2104" i="3"/>
  <c r="M2104" i="3"/>
  <c r="N2104" i="3"/>
  <c r="L2105" i="3"/>
  <c r="M2105" i="3"/>
  <c r="N2105" i="3"/>
  <c r="L2106" i="3"/>
  <c r="M2106" i="3"/>
  <c r="N2106" i="3"/>
  <c r="L2107" i="3"/>
  <c r="M2107" i="3"/>
  <c r="N2107" i="3"/>
  <c r="L2108" i="3"/>
  <c r="M2108" i="3"/>
  <c r="N2108" i="3"/>
  <c r="L2109" i="3"/>
  <c r="M2109" i="3"/>
  <c r="N2109" i="3"/>
  <c r="L2110" i="3"/>
  <c r="M2110" i="3"/>
  <c r="N2110" i="3"/>
  <c r="L2111" i="3"/>
  <c r="M2111" i="3"/>
  <c r="N2111" i="3"/>
  <c r="L2112" i="3"/>
  <c r="M2112" i="3"/>
  <c r="N2112" i="3"/>
  <c r="L2113" i="3"/>
  <c r="M2113" i="3"/>
  <c r="N2113" i="3"/>
  <c r="L2114" i="3"/>
  <c r="M2114" i="3"/>
  <c r="N2114" i="3"/>
  <c r="L2115" i="3"/>
  <c r="M2115" i="3"/>
  <c r="N2115" i="3"/>
  <c r="L2116" i="3"/>
  <c r="M2116" i="3"/>
  <c r="N2116" i="3"/>
  <c r="L2117" i="3"/>
  <c r="M2117" i="3"/>
  <c r="N2117" i="3"/>
  <c r="L2118" i="3"/>
  <c r="M2118" i="3"/>
  <c r="N2118" i="3"/>
  <c r="L2119" i="3"/>
  <c r="M2119" i="3"/>
  <c r="N2119" i="3"/>
  <c r="L2120" i="3"/>
  <c r="M2120" i="3"/>
  <c r="N2120" i="3"/>
  <c r="L2121" i="3"/>
  <c r="M2121" i="3"/>
  <c r="N2121" i="3"/>
  <c r="L2122" i="3"/>
  <c r="M2122" i="3"/>
  <c r="N2122" i="3"/>
  <c r="L2123" i="3"/>
  <c r="M2123" i="3"/>
  <c r="N2123" i="3"/>
  <c r="L2124" i="3"/>
  <c r="M2124" i="3"/>
  <c r="N2124" i="3"/>
  <c r="L2125" i="3"/>
  <c r="M2125" i="3"/>
  <c r="N2125" i="3"/>
  <c r="L2126" i="3"/>
  <c r="M2126" i="3"/>
  <c r="N2126" i="3"/>
  <c r="L2127" i="3"/>
  <c r="M2127" i="3"/>
  <c r="N2127" i="3"/>
  <c r="L2128" i="3"/>
  <c r="M2128" i="3"/>
  <c r="N2128" i="3"/>
  <c r="L2129" i="3"/>
  <c r="M2129" i="3"/>
  <c r="N2129" i="3"/>
  <c r="L2130" i="3"/>
  <c r="M2130" i="3"/>
  <c r="N2130" i="3"/>
  <c r="L2131" i="3"/>
  <c r="M2131" i="3"/>
  <c r="N2131" i="3"/>
  <c r="L2132" i="3"/>
  <c r="M2132" i="3"/>
  <c r="N2132" i="3"/>
  <c r="L2133" i="3"/>
  <c r="M2133" i="3"/>
  <c r="N2133" i="3"/>
  <c r="L2134" i="3"/>
  <c r="M2134" i="3"/>
  <c r="N2134" i="3"/>
  <c r="L2135" i="3"/>
  <c r="M2135" i="3"/>
  <c r="N2135" i="3"/>
  <c r="L2136" i="3"/>
  <c r="M2136" i="3"/>
  <c r="N2136" i="3"/>
  <c r="L2137" i="3"/>
  <c r="M2137" i="3"/>
  <c r="N2137" i="3"/>
  <c r="L2138" i="3"/>
  <c r="M2138" i="3"/>
  <c r="N2138" i="3"/>
  <c r="L2139" i="3"/>
  <c r="M2139" i="3"/>
  <c r="N2139" i="3"/>
  <c r="L2140" i="3"/>
  <c r="M2140" i="3"/>
  <c r="N2140" i="3"/>
  <c r="L2141" i="3"/>
  <c r="M2141" i="3"/>
  <c r="N2141" i="3"/>
  <c r="L2142" i="3"/>
  <c r="M2142" i="3"/>
  <c r="N2142" i="3"/>
  <c r="L2143" i="3"/>
  <c r="M2143" i="3"/>
  <c r="N2143" i="3"/>
  <c r="L2144" i="3"/>
  <c r="M2144" i="3"/>
  <c r="N2144" i="3"/>
  <c r="L2145" i="3"/>
  <c r="M2145" i="3"/>
  <c r="N2145" i="3"/>
  <c r="L2146" i="3"/>
  <c r="M2146" i="3"/>
  <c r="N2146" i="3"/>
  <c r="L2147" i="3"/>
  <c r="M2147" i="3"/>
  <c r="N2147" i="3"/>
  <c r="L2148" i="3"/>
  <c r="M2148" i="3"/>
  <c r="N2148" i="3"/>
  <c r="L2149" i="3"/>
  <c r="M2149" i="3"/>
  <c r="N2149" i="3"/>
  <c r="L2150" i="3"/>
  <c r="M2150" i="3"/>
  <c r="N2150" i="3"/>
  <c r="L2151" i="3"/>
  <c r="M2151" i="3"/>
  <c r="N2151" i="3"/>
  <c r="L2152" i="3"/>
  <c r="M2152" i="3"/>
  <c r="N2152" i="3"/>
  <c r="L2153" i="3"/>
  <c r="M2153" i="3"/>
  <c r="N2153" i="3"/>
  <c r="L2154" i="3"/>
  <c r="M2154" i="3"/>
  <c r="N2154" i="3"/>
  <c r="L2155" i="3"/>
  <c r="M2155" i="3"/>
  <c r="N2155" i="3"/>
  <c r="L2156" i="3"/>
  <c r="M2156" i="3"/>
  <c r="N2156" i="3"/>
  <c r="L2157" i="3"/>
  <c r="M2157" i="3"/>
  <c r="N2157" i="3"/>
  <c r="L2158" i="3"/>
  <c r="M2158" i="3"/>
  <c r="N2158" i="3"/>
  <c r="L2159" i="3"/>
  <c r="M2159" i="3"/>
  <c r="N2159" i="3"/>
  <c r="L2160" i="3"/>
  <c r="M2160" i="3"/>
  <c r="N2160" i="3"/>
  <c r="L2161" i="3"/>
  <c r="M2161" i="3"/>
  <c r="N2161" i="3"/>
  <c r="L2162" i="3"/>
  <c r="M2162" i="3"/>
  <c r="N2162" i="3"/>
  <c r="L2163" i="3"/>
  <c r="M2163" i="3"/>
  <c r="N2163" i="3"/>
  <c r="L2164" i="3"/>
  <c r="M2164" i="3"/>
  <c r="N2164" i="3"/>
  <c r="L2165" i="3"/>
  <c r="M2165" i="3"/>
  <c r="N2165" i="3"/>
  <c r="L2166" i="3"/>
  <c r="M2166" i="3"/>
  <c r="N2166" i="3"/>
  <c r="L2167" i="3"/>
  <c r="M2167" i="3"/>
  <c r="N2167" i="3"/>
  <c r="L2168" i="3"/>
  <c r="M2168" i="3"/>
  <c r="N2168" i="3"/>
  <c r="L2169" i="3"/>
  <c r="M2169" i="3"/>
  <c r="N2169" i="3"/>
  <c r="L2170" i="3"/>
  <c r="M2170" i="3"/>
  <c r="N2170" i="3"/>
  <c r="L2171" i="3"/>
  <c r="M2171" i="3"/>
  <c r="N2171" i="3"/>
  <c r="L2172" i="3"/>
  <c r="M2172" i="3"/>
  <c r="N2172" i="3"/>
  <c r="L2173" i="3"/>
  <c r="M2173" i="3"/>
  <c r="N2173" i="3"/>
  <c r="L2174" i="3"/>
  <c r="M2174" i="3"/>
  <c r="N2174" i="3"/>
  <c r="L2175" i="3"/>
  <c r="M2175" i="3"/>
  <c r="N2175" i="3"/>
  <c r="L2176" i="3"/>
  <c r="M2176" i="3"/>
  <c r="N2176" i="3"/>
  <c r="L2177" i="3"/>
  <c r="M2177" i="3"/>
  <c r="N2177" i="3"/>
  <c r="L2178" i="3"/>
  <c r="M2178" i="3"/>
  <c r="N2178" i="3"/>
  <c r="L2179" i="3"/>
  <c r="M2179" i="3"/>
  <c r="N2179" i="3"/>
  <c r="L2180" i="3"/>
  <c r="M2180" i="3"/>
  <c r="N2180" i="3"/>
  <c r="L2181" i="3"/>
  <c r="M2181" i="3"/>
  <c r="N2181" i="3"/>
  <c r="L2182" i="3"/>
  <c r="M2182" i="3"/>
  <c r="N2182" i="3"/>
  <c r="L2183" i="3"/>
  <c r="M2183" i="3"/>
  <c r="N2183" i="3"/>
  <c r="L2184" i="3"/>
  <c r="M2184" i="3"/>
  <c r="N2184" i="3"/>
  <c r="L2185" i="3"/>
  <c r="M2185" i="3"/>
  <c r="N2185" i="3"/>
  <c r="L2186" i="3"/>
  <c r="M2186" i="3"/>
  <c r="N2186" i="3"/>
  <c r="L2187" i="3"/>
  <c r="M2187" i="3"/>
  <c r="N2187" i="3"/>
  <c r="L2188" i="3"/>
  <c r="M2188" i="3"/>
  <c r="N2188" i="3"/>
  <c r="L2189" i="3"/>
  <c r="M2189" i="3"/>
  <c r="N2189" i="3"/>
  <c r="L2190" i="3"/>
  <c r="M2190" i="3"/>
  <c r="N2190" i="3"/>
  <c r="L2191" i="3"/>
  <c r="M2191" i="3"/>
  <c r="N2191" i="3"/>
  <c r="L2192" i="3"/>
  <c r="M2192" i="3"/>
  <c r="N2192" i="3"/>
  <c r="L2193" i="3"/>
  <c r="M2193" i="3"/>
  <c r="N2193" i="3"/>
  <c r="L2194" i="3"/>
  <c r="M2194" i="3"/>
  <c r="N2194" i="3"/>
  <c r="L2195" i="3"/>
  <c r="M2195" i="3"/>
  <c r="N2195" i="3"/>
  <c r="L2196" i="3"/>
  <c r="M2196" i="3"/>
  <c r="N2196" i="3"/>
  <c r="L2197" i="3"/>
  <c r="M2197" i="3"/>
  <c r="N2197" i="3"/>
  <c r="L2198" i="3"/>
  <c r="M2198" i="3"/>
  <c r="N2198" i="3"/>
  <c r="L2199" i="3"/>
  <c r="M2199" i="3"/>
  <c r="N2199" i="3"/>
  <c r="L2200" i="3"/>
  <c r="M2200" i="3"/>
  <c r="N2200" i="3"/>
  <c r="L2201" i="3"/>
  <c r="M2201" i="3"/>
  <c r="N2201" i="3"/>
  <c r="L2202" i="3"/>
  <c r="M2202" i="3"/>
  <c r="N2202" i="3"/>
  <c r="L2203" i="3"/>
  <c r="M2203" i="3"/>
  <c r="N2203" i="3"/>
  <c r="L2204" i="3"/>
  <c r="M2204" i="3"/>
  <c r="N2204" i="3"/>
  <c r="L2205" i="3"/>
  <c r="M2205" i="3"/>
  <c r="N2205" i="3"/>
  <c r="L2206" i="3"/>
  <c r="M2206" i="3"/>
  <c r="N2206" i="3"/>
  <c r="L2207" i="3"/>
  <c r="M2207" i="3"/>
  <c r="N2207" i="3"/>
  <c r="L2208" i="3"/>
  <c r="M2208" i="3"/>
  <c r="N2208" i="3"/>
  <c r="L2209" i="3"/>
  <c r="M2209" i="3"/>
  <c r="N2209" i="3"/>
  <c r="L2210" i="3"/>
  <c r="M2210" i="3"/>
  <c r="N2210" i="3"/>
  <c r="L2211" i="3"/>
  <c r="M2211" i="3"/>
  <c r="N2211" i="3"/>
  <c r="L2212" i="3"/>
  <c r="M2212" i="3"/>
  <c r="N2212" i="3"/>
  <c r="L2213" i="3"/>
  <c r="M2213" i="3"/>
  <c r="N2213" i="3"/>
  <c r="L2214" i="3"/>
  <c r="M2214" i="3"/>
  <c r="N2214" i="3"/>
  <c r="L2215" i="3"/>
  <c r="M2215" i="3"/>
  <c r="N2215" i="3"/>
  <c r="L2216" i="3"/>
  <c r="M2216" i="3"/>
  <c r="N2216" i="3"/>
  <c r="L2217" i="3"/>
  <c r="M2217" i="3"/>
  <c r="N2217" i="3"/>
  <c r="L2218" i="3"/>
  <c r="M2218" i="3"/>
  <c r="N2218" i="3"/>
  <c r="L2219" i="3"/>
  <c r="M2219" i="3"/>
  <c r="N2219" i="3"/>
  <c r="L2220" i="3"/>
  <c r="M2220" i="3"/>
  <c r="N2220" i="3"/>
  <c r="L2221" i="3"/>
  <c r="M2221" i="3"/>
  <c r="N2221" i="3"/>
  <c r="L2222" i="3"/>
  <c r="M2222" i="3"/>
  <c r="N2222" i="3"/>
  <c r="L2223" i="3"/>
  <c r="M2223" i="3"/>
  <c r="N2223" i="3"/>
  <c r="L2224" i="3"/>
  <c r="M2224" i="3"/>
  <c r="N2224" i="3"/>
  <c r="L2225" i="3"/>
  <c r="M2225" i="3"/>
  <c r="N2225" i="3"/>
  <c r="L2226" i="3"/>
  <c r="M2226" i="3"/>
  <c r="N2226" i="3"/>
  <c r="L2227" i="3"/>
  <c r="M2227" i="3"/>
  <c r="N2227" i="3"/>
  <c r="L2228" i="3"/>
  <c r="M2228" i="3"/>
  <c r="N2228" i="3"/>
  <c r="L2229" i="3"/>
  <c r="M2229" i="3"/>
  <c r="N2229" i="3"/>
  <c r="L2230" i="3"/>
  <c r="M2230" i="3"/>
  <c r="N2230" i="3"/>
  <c r="L2231" i="3"/>
  <c r="M2231" i="3"/>
  <c r="N2231" i="3"/>
  <c r="L2232" i="3"/>
  <c r="M2232" i="3"/>
  <c r="N2232" i="3"/>
  <c r="L2233" i="3"/>
  <c r="M2233" i="3"/>
  <c r="N2233" i="3"/>
  <c r="L2234" i="3"/>
  <c r="M2234" i="3"/>
  <c r="N2234" i="3"/>
  <c r="L2235" i="3"/>
  <c r="M2235" i="3"/>
  <c r="N2235" i="3"/>
  <c r="L2236" i="3"/>
  <c r="M2236" i="3"/>
  <c r="N2236" i="3"/>
  <c r="L2237" i="3"/>
  <c r="M2237" i="3"/>
  <c r="N2237" i="3"/>
  <c r="L2238" i="3"/>
  <c r="M2238" i="3"/>
  <c r="N2238" i="3"/>
  <c r="L2239" i="3"/>
  <c r="M2239" i="3"/>
  <c r="N2239" i="3"/>
  <c r="L2240" i="3"/>
  <c r="M2240" i="3"/>
  <c r="N2240" i="3"/>
  <c r="L2241" i="3"/>
  <c r="M2241" i="3"/>
  <c r="N2241" i="3"/>
  <c r="L2242" i="3"/>
  <c r="M2242" i="3"/>
  <c r="N2242" i="3"/>
  <c r="L2243" i="3"/>
  <c r="M2243" i="3"/>
  <c r="N2243" i="3"/>
  <c r="L2244" i="3"/>
  <c r="M2244" i="3"/>
  <c r="N2244" i="3"/>
  <c r="L2245" i="3"/>
  <c r="M2245" i="3"/>
  <c r="N2245" i="3"/>
  <c r="L2246" i="3"/>
  <c r="M2246" i="3"/>
  <c r="N2246" i="3"/>
  <c r="L2247" i="3"/>
  <c r="M2247" i="3"/>
  <c r="N2247" i="3"/>
  <c r="L2248" i="3"/>
  <c r="M2248" i="3"/>
  <c r="N2248" i="3"/>
  <c r="L2249" i="3"/>
  <c r="M2249" i="3"/>
  <c r="N2249" i="3"/>
  <c r="L2250" i="3"/>
  <c r="M2250" i="3"/>
  <c r="N2250" i="3"/>
  <c r="L2251" i="3"/>
  <c r="M2251" i="3"/>
  <c r="N2251" i="3"/>
  <c r="L2252" i="3"/>
  <c r="M2252" i="3"/>
  <c r="N2252" i="3"/>
  <c r="L2253" i="3"/>
  <c r="M2253" i="3"/>
  <c r="N2253" i="3"/>
  <c r="L2254" i="3"/>
  <c r="M2254" i="3"/>
  <c r="N2254" i="3"/>
  <c r="L2255" i="3"/>
  <c r="M2255" i="3"/>
  <c r="N2255" i="3"/>
  <c r="L2256" i="3"/>
  <c r="M2256" i="3"/>
  <c r="N2256" i="3"/>
  <c r="L2257" i="3"/>
  <c r="M2257" i="3"/>
  <c r="N2257" i="3"/>
  <c r="L2258" i="3"/>
  <c r="M2258" i="3"/>
  <c r="N2258" i="3"/>
  <c r="L2259" i="3"/>
  <c r="M2259" i="3"/>
  <c r="N2259" i="3"/>
  <c r="L2260" i="3"/>
  <c r="M2260" i="3"/>
  <c r="N2260" i="3"/>
  <c r="L2261" i="3"/>
  <c r="M2261" i="3"/>
  <c r="N2261" i="3"/>
  <c r="L2262" i="3"/>
  <c r="M2262" i="3"/>
  <c r="N2262" i="3"/>
  <c r="L2263" i="3"/>
  <c r="M2263" i="3"/>
  <c r="N2263" i="3"/>
  <c r="L2264" i="3"/>
  <c r="M2264" i="3"/>
  <c r="N2264" i="3"/>
  <c r="L2265" i="3"/>
  <c r="M2265" i="3"/>
  <c r="N2265" i="3"/>
  <c r="L2266" i="3"/>
  <c r="M2266" i="3"/>
  <c r="N2266" i="3"/>
  <c r="L2267" i="3"/>
  <c r="M2267" i="3"/>
  <c r="N2267" i="3"/>
  <c r="L2268" i="3"/>
  <c r="M2268" i="3"/>
  <c r="N2268" i="3"/>
  <c r="L2269" i="3"/>
  <c r="M2269" i="3"/>
  <c r="N2269" i="3"/>
  <c r="L2270" i="3"/>
  <c r="M2270" i="3"/>
  <c r="N2270" i="3"/>
  <c r="L2271" i="3"/>
  <c r="M2271" i="3"/>
  <c r="N2271" i="3"/>
  <c r="L2272" i="3"/>
  <c r="M2272" i="3"/>
  <c r="N2272" i="3"/>
  <c r="L2273" i="3"/>
  <c r="M2273" i="3"/>
  <c r="N2273" i="3"/>
  <c r="L2274" i="3"/>
  <c r="M2274" i="3"/>
  <c r="N2274" i="3"/>
  <c r="L2275" i="3"/>
  <c r="M2275" i="3"/>
  <c r="N2275" i="3"/>
  <c r="L2276" i="3"/>
  <c r="M2276" i="3"/>
  <c r="N2276" i="3"/>
  <c r="L2277" i="3"/>
  <c r="M2277" i="3"/>
  <c r="N2277" i="3"/>
  <c r="L2278" i="3"/>
  <c r="M2278" i="3"/>
  <c r="N2278" i="3"/>
  <c r="L2279" i="3"/>
  <c r="M2279" i="3"/>
  <c r="N2279" i="3"/>
  <c r="L2280" i="3"/>
  <c r="M2280" i="3"/>
  <c r="N2280" i="3"/>
  <c r="L2281" i="3"/>
  <c r="M2281" i="3"/>
  <c r="N2281" i="3"/>
  <c r="L2282" i="3"/>
  <c r="M2282" i="3"/>
  <c r="N2282" i="3"/>
  <c r="L2283" i="3"/>
  <c r="M2283" i="3"/>
  <c r="N2283" i="3"/>
  <c r="L2284" i="3"/>
  <c r="M2284" i="3"/>
  <c r="N2284" i="3"/>
  <c r="L2285" i="3"/>
  <c r="M2285" i="3"/>
  <c r="N2285" i="3"/>
  <c r="L2286" i="3"/>
  <c r="M2286" i="3"/>
  <c r="N2286" i="3"/>
  <c r="L2287" i="3"/>
  <c r="M2287" i="3"/>
  <c r="N2287" i="3"/>
  <c r="L2288" i="3"/>
  <c r="M2288" i="3"/>
  <c r="N2288" i="3"/>
  <c r="L2289" i="3"/>
  <c r="M2289" i="3"/>
  <c r="N2289" i="3"/>
  <c r="L2290" i="3"/>
  <c r="M2290" i="3"/>
  <c r="N2290" i="3"/>
  <c r="L2291" i="3"/>
  <c r="M2291" i="3"/>
  <c r="N2291" i="3"/>
  <c r="L2292" i="3"/>
  <c r="M2292" i="3"/>
  <c r="N2292" i="3"/>
  <c r="L2293" i="3"/>
  <c r="M2293" i="3"/>
  <c r="N2293" i="3"/>
  <c r="L2294" i="3"/>
  <c r="M2294" i="3"/>
  <c r="N2294" i="3"/>
  <c r="L2295" i="3"/>
  <c r="M2295" i="3"/>
  <c r="N2295" i="3"/>
  <c r="L2296" i="3"/>
  <c r="M2296" i="3"/>
  <c r="N2296" i="3"/>
  <c r="L2297" i="3"/>
  <c r="M2297" i="3"/>
  <c r="N2297" i="3"/>
  <c r="L2298" i="3"/>
  <c r="M2298" i="3"/>
  <c r="N2298" i="3"/>
  <c r="L2299" i="3"/>
  <c r="M2299" i="3"/>
  <c r="N2299" i="3"/>
  <c r="L2300" i="3"/>
  <c r="M2300" i="3"/>
  <c r="N2300" i="3"/>
  <c r="L2301" i="3"/>
  <c r="M2301" i="3"/>
  <c r="N2301" i="3"/>
  <c r="L2302" i="3"/>
  <c r="M2302" i="3"/>
  <c r="N2302" i="3"/>
  <c r="L2303" i="3"/>
  <c r="M2303" i="3"/>
  <c r="N2303" i="3"/>
  <c r="L2304" i="3"/>
  <c r="M2304" i="3"/>
  <c r="N2304" i="3"/>
  <c r="L2305" i="3"/>
  <c r="M2305" i="3"/>
  <c r="N2305" i="3"/>
  <c r="L2306" i="3"/>
  <c r="M2306" i="3"/>
  <c r="N2306" i="3"/>
  <c r="L2307" i="3"/>
  <c r="M2307" i="3"/>
  <c r="N2307" i="3"/>
  <c r="L2308" i="3"/>
  <c r="M2308" i="3"/>
  <c r="N2308" i="3"/>
  <c r="L2309" i="3"/>
  <c r="M2309" i="3"/>
  <c r="N2309" i="3"/>
  <c r="L2310" i="3"/>
  <c r="M2310" i="3"/>
  <c r="N2310" i="3"/>
  <c r="L2311" i="3"/>
  <c r="M2311" i="3"/>
  <c r="N2311" i="3"/>
  <c r="L2312" i="3"/>
  <c r="M2312" i="3"/>
  <c r="N2312" i="3"/>
  <c r="L2313" i="3"/>
  <c r="M2313" i="3"/>
  <c r="N2313" i="3"/>
  <c r="L2314" i="3"/>
  <c r="M2314" i="3"/>
  <c r="N2314" i="3"/>
  <c r="L2315" i="3"/>
  <c r="M2315" i="3"/>
  <c r="N2315" i="3"/>
  <c r="L2316" i="3"/>
  <c r="M2316" i="3"/>
  <c r="N2316" i="3"/>
  <c r="L2317" i="3"/>
  <c r="M2317" i="3"/>
  <c r="N2317" i="3"/>
  <c r="L2318" i="3"/>
  <c r="M2318" i="3"/>
  <c r="N2318" i="3"/>
  <c r="L2319" i="3"/>
  <c r="M2319" i="3"/>
  <c r="N2319" i="3"/>
  <c r="L2320" i="3"/>
  <c r="M2320" i="3"/>
  <c r="N2320" i="3"/>
  <c r="L2321" i="3"/>
  <c r="M2321" i="3"/>
  <c r="N2321" i="3"/>
  <c r="L2322" i="3"/>
  <c r="M2322" i="3"/>
  <c r="N2322" i="3"/>
  <c r="L2323" i="3"/>
  <c r="M2323" i="3"/>
  <c r="N2323" i="3"/>
  <c r="L2324" i="3"/>
  <c r="M2324" i="3"/>
  <c r="N2324" i="3"/>
  <c r="L2325" i="3"/>
  <c r="M2325" i="3"/>
  <c r="N2325" i="3"/>
  <c r="L2326" i="3"/>
  <c r="M2326" i="3"/>
  <c r="N2326" i="3"/>
  <c r="L2327" i="3"/>
  <c r="M2327" i="3"/>
  <c r="N2327" i="3"/>
  <c r="L2328" i="3"/>
  <c r="M2328" i="3"/>
  <c r="N2328" i="3"/>
  <c r="L2329" i="3"/>
  <c r="M2329" i="3"/>
  <c r="N2329" i="3"/>
  <c r="L2330" i="3"/>
  <c r="M2330" i="3"/>
  <c r="N2330" i="3"/>
  <c r="L2331" i="3"/>
  <c r="M2331" i="3"/>
  <c r="N2331" i="3"/>
  <c r="L2332" i="3"/>
  <c r="M2332" i="3"/>
  <c r="N2332" i="3"/>
  <c r="L2333" i="3"/>
  <c r="M2333" i="3"/>
  <c r="N2333" i="3"/>
  <c r="L2334" i="3"/>
  <c r="M2334" i="3"/>
  <c r="N2334" i="3"/>
  <c r="L2335" i="3"/>
  <c r="M2335" i="3"/>
  <c r="N2335" i="3"/>
  <c r="L2336" i="3"/>
  <c r="M2336" i="3"/>
  <c r="N2336" i="3"/>
  <c r="L2337" i="3"/>
  <c r="M2337" i="3"/>
  <c r="N2337" i="3"/>
  <c r="L2338" i="3"/>
  <c r="M2338" i="3"/>
  <c r="N2338" i="3"/>
  <c r="L2339" i="3"/>
  <c r="M2339" i="3"/>
  <c r="N2339" i="3"/>
  <c r="L2340" i="3"/>
  <c r="M2340" i="3"/>
  <c r="N2340" i="3"/>
  <c r="L2341" i="3"/>
  <c r="M2341" i="3"/>
  <c r="N2341" i="3"/>
  <c r="L2342" i="3"/>
  <c r="M2342" i="3"/>
  <c r="N2342" i="3"/>
  <c r="L2343" i="3"/>
  <c r="M2343" i="3"/>
  <c r="N2343" i="3"/>
  <c r="L2344" i="3"/>
  <c r="M2344" i="3"/>
  <c r="N2344" i="3"/>
  <c r="L2345" i="3"/>
  <c r="M2345" i="3"/>
  <c r="N2345" i="3"/>
  <c r="L2346" i="3"/>
  <c r="M2346" i="3"/>
  <c r="N2346" i="3"/>
  <c r="L2347" i="3"/>
  <c r="M2347" i="3"/>
  <c r="N2347" i="3"/>
  <c r="L2348" i="3"/>
  <c r="M2348" i="3"/>
  <c r="N2348" i="3"/>
  <c r="L2349" i="3"/>
  <c r="M2349" i="3"/>
  <c r="N2349" i="3"/>
  <c r="L2350" i="3"/>
  <c r="M2350" i="3"/>
  <c r="N2350" i="3"/>
  <c r="L2351" i="3"/>
  <c r="M2351" i="3"/>
  <c r="N2351" i="3"/>
  <c r="L2352" i="3"/>
  <c r="M2352" i="3"/>
  <c r="N2352" i="3"/>
  <c r="L2353" i="3"/>
  <c r="M2353" i="3"/>
  <c r="N2353" i="3"/>
  <c r="L2354" i="3"/>
  <c r="M2354" i="3"/>
  <c r="N2354" i="3"/>
  <c r="L2355" i="3"/>
  <c r="M2355" i="3"/>
  <c r="N2355" i="3"/>
  <c r="L2356" i="3"/>
  <c r="M2356" i="3"/>
  <c r="N2356" i="3"/>
  <c r="L2357" i="3"/>
  <c r="M2357" i="3"/>
  <c r="N2357" i="3"/>
  <c r="L2358" i="3"/>
  <c r="M2358" i="3"/>
  <c r="N2358" i="3"/>
  <c r="L2359" i="3"/>
  <c r="M2359" i="3"/>
  <c r="N2359" i="3"/>
  <c r="L2360" i="3"/>
  <c r="M2360" i="3"/>
  <c r="N2360" i="3"/>
  <c r="L2361" i="3"/>
  <c r="M2361" i="3"/>
  <c r="N2361" i="3"/>
  <c r="L2362" i="3"/>
  <c r="M2362" i="3"/>
  <c r="N2362" i="3"/>
  <c r="L2363" i="3"/>
  <c r="M2363" i="3"/>
  <c r="N2363" i="3"/>
  <c r="L2364" i="3"/>
  <c r="M2364" i="3"/>
  <c r="N2364" i="3"/>
  <c r="L2365" i="3"/>
  <c r="M2365" i="3"/>
  <c r="N2365" i="3"/>
  <c r="L2366" i="3"/>
  <c r="M2366" i="3"/>
  <c r="N2366" i="3"/>
  <c r="L2367" i="3"/>
  <c r="M2367" i="3"/>
  <c r="N2367" i="3"/>
  <c r="L2368" i="3"/>
  <c r="M2368" i="3"/>
  <c r="N2368" i="3"/>
  <c r="L2369" i="3"/>
  <c r="M2369" i="3"/>
  <c r="N2369" i="3"/>
  <c r="L2370" i="3"/>
  <c r="M2370" i="3"/>
  <c r="N2370" i="3"/>
  <c r="L2371" i="3"/>
  <c r="M2371" i="3"/>
  <c r="N2371" i="3"/>
  <c r="L2372" i="3"/>
  <c r="M2372" i="3"/>
  <c r="N2372" i="3"/>
  <c r="L2373" i="3"/>
  <c r="M2373" i="3"/>
  <c r="N2373" i="3"/>
  <c r="L2374" i="3"/>
  <c r="M2374" i="3"/>
  <c r="N2374" i="3"/>
  <c r="L2375" i="3"/>
  <c r="M2375" i="3"/>
  <c r="N2375" i="3"/>
  <c r="L2376" i="3"/>
  <c r="M2376" i="3"/>
  <c r="N2376" i="3"/>
  <c r="L2377" i="3"/>
  <c r="M2377" i="3"/>
  <c r="N2377" i="3"/>
  <c r="L2378" i="3"/>
  <c r="M2378" i="3"/>
  <c r="N2378" i="3"/>
  <c r="L2379" i="3"/>
  <c r="M2379" i="3"/>
  <c r="N2379" i="3"/>
  <c r="L2380" i="3"/>
  <c r="M2380" i="3"/>
  <c r="N2380" i="3"/>
  <c r="L2381" i="3"/>
  <c r="M2381" i="3"/>
  <c r="N2381" i="3"/>
  <c r="L2382" i="3"/>
  <c r="M2382" i="3"/>
  <c r="N2382" i="3"/>
  <c r="L2383" i="3"/>
  <c r="M2383" i="3"/>
  <c r="N2383" i="3"/>
  <c r="L2384" i="3"/>
  <c r="M2384" i="3"/>
  <c r="N2384" i="3"/>
  <c r="L2385" i="3"/>
  <c r="M2385" i="3"/>
  <c r="N2385" i="3"/>
  <c r="L2386" i="3"/>
  <c r="M2386" i="3"/>
  <c r="N2386" i="3"/>
  <c r="L2387" i="3"/>
  <c r="M2387" i="3"/>
  <c r="N2387" i="3"/>
  <c r="L2388" i="3"/>
  <c r="M2388" i="3"/>
  <c r="N2388" i="3"/>
  <c r="L2389" i="3"/>
  <c r="M2389" i="3"/>
  <c r="N2389" i="3"/>
  <c r="L2390" i="3"/>
  <c r="M2390" i="3"/>
  <c r="N2390" i="3"/>
  <c r="L2391" i="3"/>
  <c r="M2391" i="3"/>
  <c r="N2391" i="3"/>
  <c r="L2392" i="3"/>
  <c r="M2392" i="3"/>
  <c r="N2392" i="3"/>
  <c r="L2393" i="3"/>
  <c r="M2393" i="3"/>
  <c r="N2393" i="3"/>
  <c r="L2394" i="3"/>
  <c r="M2394" i="3"/>
  <c r="N2394" i="3"/>
  <c r="L2395" i="3"/>
  <c r="M2395" i="3"/>
  <c r="N2395" i="3"/>
  <c r="L2396" i="3"/>
  <c r="M2396" i="3"/>
  <c r="N2396" i="3"/>
  <c r="L2397" i="3"/>
  <c r="M2397" i="3"/>
  <c r="N2397" i="3"/>
  <c r="L2398" i="3"/>
  <c r="M2398" i="3"/>
  <c r="N2398" i="3"/>
  <c r="L2399" i="3"/>
  <c r="M2399" i="3"/>
  <c r="N2399" i="3"/>
  <c r="L2400" i="3"/>
  <c r="M2400" i="3"/>
  <c r="N2400" i="3"/>
  <c r="L2401" i="3"/>
  <c r="M2401" i="3"/>
  <c r="N2401" i="3"/>
  <c r="L2402" i="3"/>
  <c r="M2402" i="3"/>
  <c r="N2402" i="3"/>
  <c r="L2403" i="3"/>
  <c r="M2403" i="3"/>
  <c r="N2403" i="3"/>
  <c r="L2404" i="3"/>
  <c r="M2404" i="3"/>
  <c r="N2404" i="3"/>
  <c r="L2405" i="3"/>
  <c r="M2405" i="3"/>
  <c r="N2405" i="3"/>
  <c r="L2406" i="3"/>
  <c r="M2406" i="3"/>
  <c r="N2406" i="3"/>
  <c r="L2407" i="3"/>
  <c r="M2407" i="3"/>
  <c r="N2407" i="3"/>
  <c r="L2408" i="3"/>
  <c r="M2408" i="3"/>
  <c r="N2408" i="3"/>
  <c r="L2409" i="3"/>
  <c r="M2409" i="3"/>
  <c r="N2409" i="3"/>
  <c r="L2410" i="3"/>
  <c r="M2410" i="3"/>
  <c r="N2410" i="3"/>
  <c r="L2411" i="3"/>
  <c r="M2411" i="3"/>
  <c r="N2411" i="3"/>
  <c r="L2412" i="3"/>
  <c r="M2412" i="3"/>
  <c r="N2412" i="3"/>
  <c r="L2413" i="3"/>
  <c r="M2413" i="3"/>
  <c r="N2413" i="3"/>
  <c r="L2414" i="3"/>
  <c r="M2414" i="3"/>
  <c r="N2414" i="3"/>
  <c r="L2415" i="3"/>
  <c r="M2415" i="3"/>
  <c r="N2415" i="3"/>
  <c r="L2416" i="3"/>
  <c r="M2416" i="3"/>
  <c r="N2416" i="3"/>
  <c r="L2417" i="3"/>
  <c r="M2417" i="3"/>
  <c r="N2417" i="3"/>
  <c r="L2418" i="3"/>
  <c r="M2418" i="3"/>
  <c r="N2418" i="3"/>
  <c r="L2419" i="3"/>
  <c r="M2419" i="3"/>
  <c r="N2419" i="3"/>
  <c r="L2420" i="3"/>
  <c r="M2420" i="3"/>
  <c r="N2420" i="3"/>
  <c r="L2421" i="3"/>
  <c r="M2421" i="3"/>
  <c r="N2421" i="3"/>
  <c r="L2422" i="3"/>
  <c r="M2422" i="3"/>
  <c r="N2422" i="3"/>
  <c r="L2423" i="3"/>
  <c r="M2423" i="3"/>
  <c r="N2423" i="3"/>
  <c r="L2424" i="3"/>
  <c r="M2424" i="3"/>
  <c r="N2424" i="3"/>
  <c r="L2425" i="3"/>
  <c r="M2425" i="3"/>
  <c r="N2425" i="3"/>
  <c r="L2426" i="3"/>
  <c r="M2426" i="3"/>
  <c r="N2426" i="3"/>
  <c r="L2427" i="3"/>
  <c r="M2427" i="3"/>
  <c r="N2427" i="3"/>
  <c r="L2428" i="3"/>
  <c r="M2428" i="3"/>
  <c r="N2428" i="3"/>
  <c r="L2429" i="3"/>
  <c r="M2429" i="3"/>
  <c r="N2429" i="3"/>
  <c r="L2430" i="3"/>
  <c r="M2430" i="3"/>
  <c r="N2430" i="3"/>
  <c r="L2431" i="3"/>
  <c r="M2431" i="3"/>
  <c r="N2431" i="3"/>
  <c r="L2432" i="3"/>
  <c r="M2432" i="3"/>
  <c r="N2432" i="3"/>
  <c r="L2433" i="3"/>
  <c r="M2433" i="3"/>
  <c r="N2433" i="3"/>
  <c r="L2434" i="3"/>
  <c r="M2434" i="3"/>
  <c r="N2434" i="3"/>
  <c r="L2435" i="3"/>
  <c r="M2435" i="3"/>
  <c r="N2435" i="3"/>
  <c r="L2436" i="3"/>
  <c r="M2436" i="3"/>
  <c r="N2436" i="3"/>
  <c r="L2437" i="3"/>
  <c r="M2437" i="3"/>
  <c r="N2437" i="3"/>
  <c r="L2438" i="3"/>
  <c r="M2438" i="3"/>
  <c r="N2438" i="3"/>
  <c r="L2439" i="3"/>
  <c r="M2439" i="3"/>
  <c r="N2439" i="3"/>
  <c r="L2440" i="3"/>
  <c r="M2440" i="3"/>
  <c r="N2440" i="3"/>
  <c r="L2441" i="3"/>
  <c r="M2441" i="3"/>
  <c r="N2441" i="3"/>
  <c r="L2442" i="3"/>
  <c r="M2442" i="3"/>
  <c r="N2442" i="3"/>
  <c r="L2443" i="3"/>
  <c r="M2443" i="3"/>
  <c r="N2443" i="3"/>
  <c r="L2444" i="3"/>
  <c r="M2444" i="3"/>
  <c r="N2444" i="3"/>
  <c r="L2445" i="3"/>
  <c r="M2445" i="3"/>
  <c r="N2445" i="3"/>
  <c r="L2446" i="3"/>
  <c r="M2446" i="3"/>
  <c r="N2446" i="3"/>
  <c r="L2447" i="3"/>
  <c r="M2447" i="3"/>
  <c r="N2447" i="3"/>
  <c r="L2448" i="3"/>
  <c r="M2448" i="3"/>
  <c r="N2448" i="3"/>
  <c r="L2449" i="3"/>
  <c r="M2449" i="3"/>
  <c r="N2449" i="3"/>
  <c r="L2450" i="3"/>
  <c r="M2450" i="3"/>
  <c r="N2450" i="3"/>
  <c r="L2451" i="3"/>
  <c r="M2451" i="3"/>
  <c r="N2451" i="3"/>
  <c r="L2452" i="3"/>
  <c r="M2452" i="3"/>
  <c r="N2452" i="3"/>
  <c r="L2453" i="3"/>
  <c r="M2453" i="3"/>
  <c r="N2453" i="3"/>
  <c r="L2454" i="3"/>
  <c r="M2454" i="3"/>
  <c r="N2454" i="3"/>
  <c r="L2455" i="3"/>
  <c r="M2455" i="3"/>
  <c r="N2455" i="3"/>
  <c r="L2456" i="3"/>
  <c r="M2456" i="3"/>
  <c r="N2456" i="3"/>
  <c r="L2457" i="3"/>
  <c r="M2457" i="3"/>
  <c r="N2457" i="3"/>
  <c r="L2458" i="3"/>
  <c r="M2458" i="3"/>
  <c r="N2458" i="3"/>
  <c r="L2459" i="3"/>
  <c r="M2459" i="3"/>
  <c r="N2459" i="3"/>
  <c r="L2460" i="3"/>
  <c r="M2460" i="3"/>
  <c r="N2460" i="3"/>
  <c r="L2461" i="3"/>
  <c r="M2461" i="3"/>
  <c r="N2461" i="3"/>
  <c r="L2462" i="3"/>
  <c r="M2462" i="3"/>
  <c r="N2462" i="3"/>
  <c r="L2463" i="3"/>
  <c r="M2463" i="3"/>
  <c r="N2463" i="3"/>
  <c r="L2464" i="3"/>
  <c r="M2464" i="3"/>
  <c r="N2464" i="3"/>
  <c r="L2465" i="3"/>
  <c r="M2465" i="3"/>
  <c r="N2465" i="3"/>
  <c r="L2466" i="3"/>
  <c r="M2466" i="3"/>
  <c r="N2466" i="3"/>
  <c r="L2467" i="3"/>
  <c r="M2467" i="3"/>
  <c r="N2467" i="3"/>
  <c r="L2468" i="3"/>
  <c r="M2468" i="3"/>
  <c r="N2468" i="3"/>
  <c r="L2469" i="3"/>
  <c r="M2469" i="3"/>
  <c r="N2469" i="3"/>
  <c r="L2470" i="3"/>
  <c r="M2470" i="3"/>
  <c r="N2470" i="3"/>
  <c r="L2471" i="3"/>
  <c r="M2471" i="3"/>
  <c r="N2471" i="3"/>
  <c r="L2472" i="3"/>
  <c r="M2472" i="3"/>
  <c r="N2472" i="3"/>
  <c r="L2473" i="3"/>
  <c r="M2473" i="3"/>
  <c r="N2473" i="3"/>
  <c r="L2474" i="3"/>
  <c r="M2474" i="3"/>
  <c r="N2474" i="3"/>
  <c r="L2475" i="3"/>
  <c r="M2475" i="3"/>
  <c r="N2475" i="3"/>
  <c r="L2476" i="3"/>
  <c r="M2476" i="3"/>
  <c r="N2476" i="3"/>
  <c r="L2477" i="3"/>
  <c r="M2477" i="3"/>
  <c r="N2477" i="3"/>
  <c r="L2478" i="3"/>
  <c r="M2478" i="3"/>
  <c r="N2478" i="3"/>
  <c r="L2479" i="3"/>
  <c r="M2479" i="3"/>
  <c r="N2479" i="3"/>
  <c r="L2480" i="3"/>
  <c r="M2480" i="3"/>
  <c r="N2480" i="3"/>
  <c r="L2481" i="3"/>
  <c r="M2481" i="3"/>
  <c r="N2481" i="3"/>
  <c r="L2482" i="3"/>
  <c r="M2482" i="3"/>
  <c r="N2482" i="3"/>
  <c r="L2483" i="3"/>
  <c r="M2483" i="3"/>
  <c r="N2483" i="3"/>
  <c r="L2484" i="3"/>
  <c r="M2484" i="3"/>
  <c r="N2484" i="3"/>
  <c r="L2485" i="3"/>
  <c r="M2485" i="3"/>
  <c r="N2485" i="3"/>
  <c r="L2486" i="3"/>
  <c r="M2486" i="3"/>
  <c r="N2486" i="3"/>
  <c r="L2487" i="3"/>
  <c r="M2487" i="3"/>
  <c r="N2487" i="3"/>
  <c r="L2488" i="3"/>
  <c r="M2488" i="3"/>
  <c r="N2488" i="3"/>
  <c r="L2489" i="3"/>
  <c r="M2489" i="3"/>
  <c r="N2489" i="3"/>
  <c r="L2490" i="3"/>
  <c r="M2490" i="3"/>
  <c r="N2490" i="3"/>
  <c r="L2491" i="3"/>
  <c r="M2491" i="3"/>
  <c r="N2491" i="3"/>
  <c r="L2492" i="3"/>
  <c r="M2492" i="3"/>
  <c r="N2492" i="3"/>
  <c r="L2493" i="3"/>
  <c r="M2493" i="3"/>
  <c r="N2493" i="3"/>
  <c r="L2494" i="3"/>
  <c r="M2494" i="3"/>
  <c r="N2494" i="3"/>
  <c r="L2495" i="3"/>
  <c r="M2495" i="3"/>
  <c r="N2495" i="3"/>
  <c r="L2496" i="3"/>
  <c r="M2496" i="3"/>
  <c r="N2496" i="3"/>
  <c r="L2497" i="3"/>
  <c r="M2497" i="3"/>
  <c r="N2497" i="3"/>
  <c r="L2498" i="3"/>
  <c r="M2498" i="3"/>
  <c r="N2498" i="3"/>
  <c r="L2499" i="3"/>
  <c r="M2499" i="3"/>
  <c r="N2499" i="3"/>
  <c r="L2500" i="3"/>
  <c r="M2500" i="3"/>
  <c r="N2500" i="3"/>
  <c r="L2501" i="3"/>
  <c r="M2501" i="3"/>
  <c r="N2501" i="3"/>
  <c r="L2502" i="3"/>
  <c r="M2502" i="3"/>
  <c r="N2502" i="3"/>
  <c r="L2503" i="3"/>
  <c r="M2503" i="3"/>
  <c r="N2503" i="3"/>
  <c r="L2504" i="3"/>
  <c r="M2504" i="3"/>
  <c r="N2504" i="3"/>
  <c r="L2505" i="3"/>
  <c r="M2505" i="3"/>
  <c r="N2505" i="3"/>
  <c r="L2506" i="3"/>
  <c r="M2506" i="3"/>
  <c r="N2506" i="3"/>
  <c r="L2507" i="3"/>
  <c r="M2507" i="3"/>
  <c r="N2507" i="3"/>
  <c r="L2508" i="3"/>
  <c r="M2508" i="3"/>
  <c r="N2508" i="3"/>
  <c r="L2509" i="3"/>
  <c r="M2509" i="3"/>
  <c r="N2509" i="3"/>
  <c r="L2510" i="3"/>
  <c r="M2510" i="3"/>
  <c r="N2510" i="3"/>
  <c r="L2511" i="3"/>
  <c r="M2511" i="3"/>
  <c r="N2511" i="3"/>
  <c r="L2512" i="3"/>
  <c r="M2512" i="3"/>
  <c r="N2512" i="3"/>
  <c r="L2513" i="3"/>
  <c r="M2513" i="3"/>
  <c r="N2513" i="3"/>
  <c r="L2514" i="3"/>
  <c r="M2514" i="3"/>
  <c r="N2514" i="3"/>
  <c r="L2515" i="3"/>
  <c r="M2515" i="3"/>
  <c r="N2515" i="3"/>
  <c r="L2516" i="3"/>
  <c r="M2516" i="3"/>
  <c r="N2516" i="3"/>
  <c r="L2517" i="3"/>
  <c r="M2517" i="3"/>
  <c r="N2517" i="3"/>
  <c r="L2518" i="3"/>
  <c r="M2518" i="3"/>
  <c r="N2518" i="3"/>
  <c r="L2519" i="3"/>
  <c r="M2519" i="3"/>
  <c r="N2519" i="3"/>
  <c r="L2520" i="3"/>
  <c r="M2520" i="3"/>
  <c r="N2520" i="3"/>
  <c r="L2521" i="3"/>
  <c r="M2521" i="3"/>
  <c r="N2521" i="3"/>
  <c r="L2522" i="3"/>
  <c r="M2522" i="3"/>
  <c r="N2522" i="3"/>
  <c r="L2523" i="3"/>
  <c r="M2523" i="3"/>
  <c r="N2523" i="3"/>
  <c r="L2524" i="3"/>
  <c r="M2524" i="3"/>
  <c r="N2524" i="3"/>
  <c r="L2525" i="3"/>
  <c r="M2525" i="3"/>
  <c r="N2525" i="3"/>
  <c r="L2526" i="3"/>
  <c r="M2526" i="3"/>
  <c r="N2526" i="3"/>
  <c r="L2527" i="3"/>
  <c r="M2527" i="3"/>
  <c r="N2527" i="3"/>
  <c r="L2528" i="3"/>
  <c r="M2528" i="3"/>
  <c r="N2528" i="3"/>
  <c r="L2529" i="3"/>
  <c r="M2529" i="3"/>
  <c r="N2529" i="3"/>
  <c r="L2530" i="3"/>
  <c r="M2530" i="3"/>
  <c r="N2530" i="3"/>
  <c r="L2531" i="3"/>
  <c r="M2531" i="3"/>
  <c r="N2531" i="3"/>
  <c r="L2532" i="3"/>
  <c r="M2532" i="3"/>
  <c r="N2532" i="3"/>
  <c r="L2533" i="3"/>
  <c r="M2533" i="3"/>
  <c r="N2533" i="3"/>
  <c r="L2534" i="3"/>
  <c r="M2534" i="3"/>
  <c r="N2534" i="3"/>
  <c r="L2535" i="3"/>
  <c r="M2535" i="3"/>
  <c r="N2535" i="3"/>
  <c r="N2" i="3"/>
  <c r="M2" i="3"/>
  <c r="L2" i="3"/>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3" i="1"/>
  <c r="AT4" i="1"/>
  <c r="BC4" i="1" s="1"/>
  <c r="AT5" i="1"/>
  <c r="BC5" i="1" s="1"/>
  <c r="AT6" i="1"/>
  <c r="BB6" i="1" s="1"/>
  <c r="AT7" i="1"/>
  <c r="BB7" i="1" s="1"/>
  <c r="AT8" i="1"/>
  <c r="BB8" i="1" s="1"/>
  <c r="AT9" i="1"/>
  <c r="BC9" i="1" s="1"/>
  <c r="AT10" i="1"/>
  <c r="BB10" i="1" s="1"/>
  <c r="AT11" i="1"/>
  <c r="BB11" i="1" s="1"/>
  <c r="AT12" i="1"/>
  <c r="BC12" i="1" s="1"/>
  <c r="AT13" i="1"/>
  <c r="BC13" i="1" s="1"/>
  <c r="AT14" i="1"/>
  <c r="BB14" i="1" s="1"/>
  <c r="AT15" i="1"/>
  <c r="BB15" i="1" s="1"/>
  <c r="AT16" i="1"/>
  <c r="BB16" i="1" s="1"/>
  <c r="AT17" i="1"/>
  <c r="BC17" i="1" s="1"/>
  <c r="AT18" i="1"/>
  <c r="BB18" i="1" s="1"/>
  <c r="AT19" i="1"/>
  <c r="BB19" i="1" s="1"/>
  <c r="AT20" i="1"/>
  <c r="BC20" i="1" s="1"/>
  <c r="AT21" i="1"/>
  <c r="BC21" i="1" s="1"/>
  <c r="AT22" i="1"/>
  <c r="BB22" i="1" s="1"/>
  <c r="AT23" i="1"/>
  <c r="BB23" i="1" s="1"/>
  <c r="AT24" i="1"/>
  <c r="BB24" i="1" s="1"/>
  <c r="AT25" i="1"/>
  <c r="BC25" i="1" s="1"/>
  <c r="AT26" i="1"/>
  <c r="BB26" i="1" s="1"/>
  <c r="AT27" i="1"/>
  <c r="BB27" i="1" s="1"/>
  <c r="AT28" i="1"/>
  <c r="BC28" i="1" s="1"/>
  <c r="AT29" i="1"/>
  <c r="BC29" i="1" s="1"/>
  <c r="AT30" i="1"/>
  <c r="BB30" i="1" s="1"/>
  <c r="AT31" i="1"/>
  <c r="BB31" i="1" s="1"/>
  <c r="AT32" i="1"/>
  <c r="BB32" i="1" s="1"/>
  <c r="AT33" i="1"/>
  <c r="BC33" i="1" s="1"/>
  <c r="AT34" i="1"/>
  <c r="BB34" i="1" s="1"/>
  <c r="AT35" i="1"/>
  <c r="BB35" i="1" s="1"/>
  <c r="AT36" i="1"/>
  <c r="BC36" i="1" s="1"/>
  <c r="AT37" i="1"/>
  <c r="BC37" i="1" s="1"/>
  <c r="AT38" i="1"/>
  <c r="BB38" i="1" s="1"/>
  <c r="AT39" i="1"/>
  <c r="BB39" i="1" s="1"/>
  <c r="AT40" i="1"/>
  <c r="BB40" i="1" s="1"/>
  <c r="AT41" i="1"/>
  <c r="BC41" i="1" s="1"/>
  <c r="AT42" i="1"/>
  <c r="BB42" i="1" s="1"/>
  <c r="AT43" i="1"/>
  <c r="BB43" i="1" s="1"/>
  <c r="AT44" i="1"/>
  <c r="BC44" i="1" s="1"/>
  <c r="AT45" i="1"/>
  <c r="BC45" i="1" s="1"/>
  <c r="AT46" i="1"/>
  <c r="BB46" i="1" s="1"/>
  <c r="AT47" i="1"/>
  <c r="BB47" i="1" s="1"/>
  <c r="AT48" i="1"/>
  <c r="BB48" i="1" s="1"/>
  <c r="AT49" i="1"/>
  <c r="BC49" i="1" s="1"/>
  <c r="AT50" i="1"/>
  <c r="BB50" i="1" s="1"/>
  <c r="AT51" i="1"/>
  <c r="BB51" i="1" s="1"/>
  <c r="AT52" i="1"/>
  <c r="BC52" i="1" s="1"/>
  <c r="AT53" i="1"/>
  <c r="BC53" i="1" s="1"/>
  <c r="AT54" i="1"/>
  <c r="BB54" i="1" s="1"/>
  <c r="AT55" i="1"/>
  <c r="BB55" i="1" s="1"/>
  <c r="AT56" i="1"/>
  <c r="BB56" i="1" s="1"/>
  <c r="AT57" i="1"/>
  <c r="BC57" i="1" s="1"/>
  <c r="AT58" i="1"/>
  <c r="BB58" i="1" s="1"/>
  <c r="AT59" i="1"/>
  <c r="BB59" i="1" s="1"/>
  <c r="AT60" i="1"/>
  <c r="BC60" i="1" s="1"/>
  <c r="AT61" i="1"/>
  <c r="BC61" i="1" s="1"/>
  <c r="AT62" i="1"/>
  <c r="BB62" i="1" s="1"/>
  <c r="AT63" i="1"/>
  <c r="BB63" i="1" s="1"/>
  <c r="AT64" i="1"/>
  <c r="BB64" i="1" s="1"/>
  <c r="AT65" i="1"/>
  <c r="BC65" i="1" s="1"/>
  <c r="AT66" i="1"/>
  <c r="BB66" i="1" s="1"/>
  <c r="AT67" i="1"/>
  <c r="BB67" i="1" s="1"/>
  <c r="AT68" i="1"/>
  <c r="BC68" i="1" s="1"/>
  <c r="AT69" i="1"/>
  <c r="BC69" i="1" s="1"/>
  <c r="AT70" i="1"/>
  <c r="BB70" i="1" s="1"/>
  <c r="AT71" i="1"/>
  <c r="BB71" i="1" s="1"/>
  <c r="AT72" i="1"/>
  <c r="BB72" i="1" s="1"/>
  <c r="AT73" i="1"/>
  <c r="BC73" i="1" s="1"/>
  <c r="AT74" i="1"/>
  <c r="BB74" i="1" s="1"/>
  <c r="AT75" i="1"/>
  <c r="BB75" i="1" s="1"/>
  <c r="AT76" i="1"/>
  <c r="BC76" i="1" s="1"/>
  <c r="AT77" i="1"/>
  <c r="BC77" i="1" s="1"/>
  <c r="AT78" i="1"/>
  <c r="BB78" i="1" s="1"/>
  <c r="AT79" i="1"/>
  <c r="BB79" i="1" s="1"/>
  <c r="AT80" i="1"/>
  <c r="BB80" i="1" s="1"/>
  <c r="AT81" i="1"/>
  <c r="BC81" i="1" s="1"/>
  <c r="AT82" i="1"/>
  <c r="BB82" i="1" s="1"/>
  <c r="AT83" i="1"/>
  <c r="BB83" i="1" s="1"/>
  <c r="AT84" i="1"/>
  <c r="BC84" i="1" s="1"/>
  <c r="AT85" i="1"/>
  <c r="BC85" i="1" s="1"/>
  <c r="AT86" i="1"/>
  <c r="BB86" i="1" s="1"/>
  <c r="AT87" i="1"/>
  <c r="BB87" i="1" s="1"/>
  <c r="AT88" i="1"/>
  <c r="BB88" i="1" s="1"/>
  <c r="AT89" i="1"/>
  <c r="BC89" i="1" s="1"/>
  <c r="AT90" i="1"/>
  <c r="BB90" i="1" s="1"/>
  <c r="AT91" i="1"/>
  <c r="BB91" i="1" s="1"/>
  <c r="AT92" i="1"/>
  <c r="BC92" i="1" s="1"/>
  <c r="AT93" i="1"/>
  <c r="BC93" i="1" s="1"/>
  <c r="AT94" i="1"/>
  <c r="BB94" i="1" s="1"/>
  <c r="AT95" i="1"/>
  <c r="BB95" i="1" s="1"/>
  <c r="AT96" i="1"/>
  <c r="BB96" i="1" s="1"/>
  <c r="AT97" i="1"/>
  <c r="BC97" i="1" s="1"/>
  <c r="AT98" i="1"/>
  <c r="BC98" i="1" s="1"/>
  <c r="AT99" i="1"/>
  <c r="BC99" i="1" s="1"/>
  <c r="AT100" i="1"/>
  <c r="AT101" i="1"/>
  <c r="AT102" i="1"/>
  <c r="AT103" i="1"/>
  <c r="AT104" i="1"/>
  <c r="AT105" i="1"/>
  <c r="AT3" i="1"/>
  <c r="BB3" i="1" s="1"/>
  <c r="BB99" i="1" l="1"/>
  <c r="BB98" i="1"/>
  <c r="BC56" i="1"/>
  <c r="BB45" i="1"/>
  <c r="BC48" i="1"/>
  <c r="BB13" i="1"/>
  <c r="BC88" i="1"/>
  <c r="BC24" i="1"/>
  <c r="BC80" i="1"/>
  <c r="BC16" i="1"/>
  <c r="BB77" i="1"/>
  <c r="BB69" i="1"/>
  <c r="BB37" i="1"/>
  <c r="BB5" i="1"/>
  <c r="BC72" i="1"/>
  <c r="BC40" i="1"/>
  <c r="BC8" i="1"/>
  <c r="BB93" i="1"/>
  <c r="BB61" i="1"/>
  <c r="BB29" i="1"/>
  <c r="BC96" i="1"/>
  <c r="BC64" i="1"/>
  <c r="BC32" i="1"/>
  <c r="BB85" i="1"/>
  <c r="BB53" i="1"/>
  <c r="BB21" i="1"/>
  <c r="BB92" i="1"/>
  <c r="BB84" i="1"/>
  <c r="BB76" i="1"/>
  <c r="BB68" i="1"/>
  <c r="BB60" i="1"/>
  <c r="BB52" i="1"/>
  <c r="BB44" i="1"/>
  <c r="BB36" i="1"/>
  <c r="BB28" i="1"/>
  <c r="BB20" i="1"/>
  <c r="BB12" i="1"/>
  <c r="BB4" i="1"/>
  <c r="BB97" i="1"/>
  <c r="BB89" i="1"/>
  <c r="BB81" i="1"/>
  <c r="BB73" i="1"/>
  <c r="BB65" i="1"/>
  <c r="BB57" i="1"/>
  <c r="BB49" i="1"/>
  <c r="BB41" i="1"/>
  <c r="BB33" i="1"/>
  <c r="BB25" i="1"/>
  <c r="BB17" i="1"/>
  <c r="BB9" i="1"/>
  <c r="BC95" i="1"/>
  <c r="BC91" i="1"/>
  <c r="BC87" i="1"/>
  <c r="BC83" i="1"/>
  <c r="BC79" i="1"/>
  <c r="BC75" i="1"/>
  <c r="BC71" i="1"/>
  <c r="BC67" i="1"/>
  <c r="BC63" i="1"/>
  <c r="BC59" i="1"/>
  <c r="BC55" i="1"/>
  <c r="BC51" i="1"/>
  <c r="BC47" i="1"/>
  <c r="BC43" i="1"/>
  <c r="BC39" i="1"/>
  <c r="BC35" i="1"/>
  <c r="BC31" i="1"/>
  <c r="BC27" i="1"/>
  <c r="BC23" i="1"/>
  <c r="BC19" i="1"/>
  <c r="BC15" i="1"/>
  <c r="BC11" i="1"/>
  <c r="BC7" i="1"/>
  <c r="BC94" i="1"/>
  <c r="BC90" i="1"/>
  <c r="BC86" i="1"/>
  <c r="BC82" i="1"/>
  <c r="BC78" i="1"/>
  <c r="BC74" i="1"/>
  <c r="BC70" i="1"/>
  <c r="BC66" i="1"/>
  <c r="BC62" i="1"/>
  <c r="BC58" i="1"/>
  <c r="BC54" i="1"/>
  <c r="BC50" i="1"/>
  <c r="BC46" i="1"/>
  <c r="BC42" i="1"/>
  <c r="BC38" i="1"/>
  <c r="BC34" i="1"/>
  <c r="BC30" i="1"/>
  <c r="BC26" i="1"/>
  <c r="BC22" i="1"/>
  <c r="BC18" i="1"/>
  <c r="BC14" i="1"/>
  <c r="BC10" i="1"/>
  <c r="BC6" i="1"/>
  <c r="BC3" i="1"/>
  <c r="B103" i="79" l="1"/>
  <c r="B102" i="79"/>
  <c r="B101" i="79"/>
  <c r="B100" i="79"/>
  <c r="B99" i="79"/>
  <c r="B98" i="79"/>
  <c r="B97" i="79"/>
  <c r="B96" i="79"/>
  <c r="B95" i="79"/>
  <c r="B94" i="79"/>
  <c r="B93" i="79"/>
  <c r="B92" i="79"/>
  <c r="B91" i="79"/>
  <c r="C249" i="63"/>
  <c r="C248" i="63"/>
  <c r="C247" i="63"/>
  <c r="C246" i="63"/>
  <c r="C245" i="63"/>
  <c r="C244" i="63"/>
  <c r="C240" i="63"/>
  <c r="C239" i="63"/>
  <c r="C238" i="63"/>
  <c r="C237" i="63"/>
  <c r="C236" i="63"/>
  <c r="C235" i="63"/>
  <c r="C231" i="63"/>
  <c r="C230" i="63"/>
  <c r="C229" i="63"/>
  <c r="C228" i="63"/>
  <c r="C227" i="63"/>
  <c r="C226" i="63"/>
  <c r="C222" i="63"/>
  <c r="C221" i="63"/>
  <c r="C220" i="63"/>
  <c r="C219" i="63"/>
  <c r="C218" i="63"/>
  <c r="C217" i="63"/>
  <c r="C213" i="63"/>
  <c r="C212" i="63"/>
  <c r="C211" i="63"/>
  <c r="C210" i="63"/>
  <c r="C209" i="63"/>
  <c r="C208" i="63"/>
  <c r="C204" i="63"/>
  <c r="C203" i="63"/>
  <c r="C202" i="63"/>
  <c r="C201" i="63"/>
  <c r="C200" i="63"/>
  <c r="C199" i="63"/>
  <c r="C195" i="63"/>
  <c r="C194" i="63"/>
  <c r="C193" i="63"/>
  <c r="C192" i="63"/>
  <c r="C191" i="63"/>
  <c r="C190" i="63"/>
  <c r="C186" i="63"/>
  <c r="C185" i="63"/>
  <c r="C184" i="63"/>
  <c r="C183" i="63"/>
  <c r="C182" i="63"/>
  <c r="C181" i="63"/>
  <c r="C177" i="63"/>
  <c r="C176" i="63"/>
  <c r="C175" i="63"/>
  <c r="C174" i="63"/>
  <c r="C173" i="63"/>
  <c r="C172" i="63"/>
  <c r="C168" i="63"/>
  <c r="C167" i="63"/>
  <c r="C166" i="63"/>
  <c r="C165" i="63"/>
  <c r="C164" i="63"/>
  <c r="C163" i="63"/>
  <c r="C159" i="63"/>
  <c r="C158" i="63"/>
  <c r="C157" i="63"/>
  <c r="C156" i="63"/>
  <c r="C155" i="63"/>
  <c r="C154" i="63"/>
  <c r="C150" i="63"/>
  <c r="C149" i="63"/>
  <c r="C148" i="63"/>
  <c r="C147" i="63"/>
  <c r="C146" i="63"/>
  <c r="C145" i="63"/>
  <c r="C141" i="63"/>
  <c r="C140" i="63"/>
  <c r="C139" i="63"/>
  <c r="C138" i="63"/>
  <c r="C137" i="63"/>
  <c r="C136" i="63"/>
  <c r="C132" i="63"/>
  <c r="C131" i="63"/>
  <c r="C130" i="63"/>
  <c r="C129" i="63"/>
  <c r="C128" i="63"/>
  <c r="C127" i="63"/>
  <c r="C123" i="63"/>
  <c r="C122" i="63"/>
  <c r="C121" i="63"/>
  <c r="C120" i="63"/>
  <c r="C119" i="63"/>
  <c r="C118" i="63"/>
  <c r="C114" i="63"/>
  <c r="C113" i="63"/>
  <c r="C112" i="63"/>
  <c r="C111" i="63"/>
  <c r="C110" i="63"/>
  <c r="C109" i="63"/>
  <c r="C105" i="63"/>
  <c r="C104" i="63"/>
  <c r="C103" i="63"/>
  <c r="C102" i="63"/>
  <c r="C101" i="63"/>
  <c r="C100" i="63"/>
  <c r="C96" i="63"/>
  <c r="C95" i="63"/>
  <c r="C94" i="63"/>
  <c r="C93" i="63"/>
  <c r="C92" i="63"/>
  <c r="C91" i="63"/>
  <c r="C87" i="63"/>
  <c r="C86" i="63"/>
  <c r="C85" i="63"/>
  <c r="C84" i="63"/>
  <c r="C83" i="63"/>
  <c r="C82" i="63"/>
  <c r="C78" i="63"/>
  <c r="C77" i="63"/>
  <c r="C76" i="63"/>
  <c r="C75" i="63"/>
  <c r="C74" i="63"/>
  <c r="C73" i="63"/>
  <c r="C69" i="63"/>
  <c r="C68" i="63"/>
  <c r="C67" i="63"/>
  <c r="C66" i="63"/>
  <c r="C65" i="63"/>
  <c r="C64" i="63"/>
  <c r="C1103" i="16"/>
  <c r="C1102" i="16"/>
  <c r="C1101" i="16"/>
  <c r="C1098" i="16"/>
  <c r="C1097" i="16"/>
  <c r="C1092" i="16"/>
  <c r="C1085" i="16"/>
  <c r="C1084" i="16"/>
  <c r="C1083" i="16"/>
  <c r="C1080" i="16"/>
  <c r="C1079" i="16"/>
  <c r="C1074" i="16"/>
  <c r="C1067" i="16"/>
  <c r="C1066" i="16"/>
  <c r="C1065" i="16"/>
  <c r="C1062" i="16"/>
  <c r="C1061" i="16"/>
  <c r="C1056" i="16"/>
  <c r="C1049" i="16"/>
  <c r="C1048" i="16"/>
  <c r="C1047" i="16"/>
  <c r="C1044" i="16"/>
  <c r="C1043" i="16"/>
  <c r="C1038" i="16"/>
  <c r="C1031" i="16"/>
  <c r="C1030" i="16"/>
  <c r="C1029" i="16"/>
  <c r="C1026" i="16"/>
  <c r="C1025" i="16"/>
  <c r="C1020" i="16"/>
  <c r="C1013" i="16"/>
  <c r="C1012" i="16"/>
  <c r="C1011" i="16"/>
  <c r="C1008" i="16"/>
  <c r="C1007" i="16"/>
  <c r="C1002" i="16"/>
  <c r="H999" i="16"/>
  <c r="H1017" i="16" s="1"/>
  <c r="C995" i="16"/>
  <c r="C994" i="16"/>
  <c r="C993" i="16"/>
  <c r="H992" i="16"/>
  <c r="H1010" i="16" s="1"/>
  <c r="H991" i="16"/>
  <c r="H1009" i="16" s="1"/>
  <c r="C990" i="16"/>
  <c r="C989" i="16"/>
  <c r="H988" i="16"/>
  <c r="H1006" i="16" s="1"/>
  <c r="H987" i="16"/>
  <c r="H1005" i="16" s="1"/>
  <c r="H986" i="16"/>
  <c r="H1004" i="16" s="1"/>
  <c r="H985" i="16"/>
  <c r="H1003" i="16" s="1"/>
  <c r="C984" i="16"/>
  <c r="H983" i="16"/>
  <c r="H1001" i="16" s="1"/>
  <c r="H982" i="16"/>
  <c r="H1000" i="16" s="1"/>
  <c r="H981" i="16"/>
  <c r="H980" i="16"/>
  <c r="H998" i="16" s="1"/>
  <c r="H979" i="16"/>
  <c r="H997" i="16" s="1"/>
  <c r="H978" i="16"/>
  <c r="H996" i="16" s="1"/>
  <c r="C977" i="16"/>
  <c r="C976" i="16"/>
  <c r="C975" i="16"/>
  <c r="C972" i="16"/>
  <c r="C971" i="16"/>
  <c r="C966" i="16"/>
  <c r="C959" i="16"/>
  <c r="C958" i="16"/>
  <c r="C957" i="16"/>
  <c r="C954" i="16"/>
  <c r="C953" i="16"/>
  <c r="C948" i="16"/>
  <c r="C941" i="16"/>
  <c r="C940" i="16"/>
  <c r="C939" i="16"/>
  <c r="C936" i="16"/>
  <c r="C935" i="16"/>
  <c r="C930" i="16"/>
  <c r="C923" i="16"/>
  <c r="C922" i="16"/>
  <c r="C921" i="16"/>
  <c r="C918" i="16"/>
  <c r="C917" i="16"/>
  <c r="C912" i="16"/>
  <c r="C905" i="16"/>
  <c r="C904" i="16"/>
  <c r="C903" i="16"/>
  <c r="C900" i="16"/>
  <c r="C899" i="16"/>
  <c r="C894" i="16"/>
  <c r="C887" i="16"/>
  <c r="C886" i="16"/>
  <c r="C885" i="16"/>
  <c r="C882" i="16"/>
  <c r="C881" i="16"/>
  <c r="C876" i="16"/>
  <c r="C869" i="16"/>
  <c r="C868" i="16"/>
  <c r="C867" i="16"/>
  <c r="C864" i="16"/>
  <c r="C863" i="16"/>
  <c r="C858" i="16"/>
  <c r="C851" i="16"/>
  <c r="C850" i="16"/>
  <c r="C849" i="16"/>
  <c r="C846" i="16"/>
  <c r="C845" i="16"/>
  <c r="C840" i="16"/>
  <c r="C833" i="16"/>
  <c r="C832" i="16"/>
  <c r="C831" i="16"/>
  <c r="C828" i="16"/>
  <c r="C827" i="16"/>
  <c r="C822" i="16"/>
  <c r="C815" i="16"/>
  <c r="C814" i="16"/>
  <c r="C813" i="16"/>
  <c r="C810" i="16"/>
  <c r="C809" i="16"/>
  <c r="C804" i="16"/>
  <c r="C797" i="16"/>
  <c r="C796" i="16"/>
  <c r="C795" i="16"/>
  <c r="C792" i="16"/>
  <c r="C791" i="16"/>
  <c r="C786" i="16"/>
  <c r="C779" i="16"/>
  <c r="C778" i="16"/>
  <c r="C777" i="16"/>
  <c r="C774" i="16"/>
  <c r="C773" i="16"/>
  <c r="C768" i="16"/>
  <c r="C761" i="16"/>
  <c r="C760" i="16"/>
  <c r="C759" i="16"/>
  <c r="C756" i="16"/>
  <c r="C755" i="16"/>
  <c r="C750" i="16"/>
  <c r="C743" i="16"/>
  <c r="C742" i="16"/>
  <c r="C741" i="16"/>
  <c r="C738" i="16"/>
  <c r="C737" i="16"/>
  <c r="C732" i="16"/>
  <c r="C725" i="16"/>
  <c r="C724" i="16"/>
  <c r="C723" i="16"/>
  <c r="C720" i="16"/>
  <c r="C719" i="16"/>
  <c r="C714" i="16"/>
  <c r="C707" i="16"/>
  <c r="C706" i="16"/>
  <c r="C705" i="16"/>
  <c r="C702" i="16"/>
  <c r="C701" i="16"/>
  <c r="C696" i="16"/>
  <c r="C689" i="16"/>
  <c r="C688" i="16"/>
  <c r="C687" i="16"/>
  <c r="C684" i="16"/>
  <c r="C683" i="16"/>
  <c r="C678" i="16"/>
  <c r="C671" i="16"/>
  <c r="C670" i="16"/>
  <c r="C669" i="16"/>
  <c r="C666" i="16"/>
  <c r="C665" i="16"/>
  <c r="C660" i="16"/>
  <c r="C653" i="16"/>
  <c r="C652" i="16"/>
  <c r="C651" i="16"/>
  <c r="C648" i="16"/>
  <c r="C647" i="16"/>
  <c r="C642" i="16"/>
  <c r="C635" i="16"/>
  <c r="C634" i="16"/>
  <c r="C633" i="16"/>
  <c r="C630" i="16"/>
  <c r="C629" i="16"/>
  <c r="C624" i="16"/>
  <c r="C617" i="16"/>
  <c r="C616" i="16"/>
  <c r="C615" i="16"/>
  <c r="C612" i="16"/>
  <c r="C611" i="16"/>
  <c r="C606" i="16"/>
  <c r="C599" i="16"/>
  <c r="C598" i="16"/>
  <c r="C597" i="16"/>
  <c r="C594" i="16"/>
  <c r="C593" i="16"/>
  <c r="C588" i="16"/>
  <c r="C581" i="16"/>
  <c r="C580" i="16"/>
  <c r="C579" i="16"/>
  <c r="C576" i="16"/>
  <c r="C575" i="16"/>
  <c r="C570"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C469" i="16"/>
  <c r="C468" i="16"/>
  <c r="C467" i="16"/>
  <c r="C466" i="16"/>
  <c r="C465" i="16"/>
  <c r="C464" i="16"/>
  <c r="C463" i="16"/>
  <c r="C462" i="16"/>
  <c r="C461" i="16"/>
  <c r="C460" i="16"/>
  <c r="C459" i="16"/>
  <c r="C458" i="16"/>
  <c r="C457" i="16"/>
  <c r="C456" i="16"/>
  <c r="C455" i="16"/>
  <c r="C454" i="16"/>
  <c r="C453" i="16"/>
  <c r="C452" i="16"/>
  <c r="C451" i="16"/>
  <c r="C450" i="16"/>
  <c r="C449" i="16"/>
  <c r="C448" i="16"/>
  <c r="C447" i="16"/>
  <c r="C438" i="16"/>
  <c r="C437" i="16"/>
  <c r="C436" i="16"/>
  <c r="C435" i="16"/>
  <c r="C434" i="16"/>
  <c r="C433" i="16"/>
  <c r="C432" i="16"/>
  <c r="C431" i="16"/>
  <c r="C430" i="16"/>
  <c r="C429" i="16"/>
  <c r="C428" i="16"/>
  <c r="C427" i="16"/>
  <c r="C426" i="16"/>
  <c r="C425" i="16"/>
  <c r="C424" i="16"/>
  <c r="C423" i="16"/>
  <c r="C422" i="16"/>
  <c r="C421" i="16"/>
  <c r="C420" i="16"/>
  <c r="C419" i="16"/>
  <c r="C418" i="16"/>
  <c r="C417" i="16"/>
  <c r="C416" i="16"/>
  <c r="C415" i="16"/>
  <c r="C414" i="16"/>
  <c r="C413" i="16"/>
  <c r="C412" i="16"/>
  <c r="C411" i="16"/>
  <c r="C410" i="16"/>
  <c r="C409" i="16"/>
  <c r="C408" i="16"/>
  <c r="C407" i="16"/>
  <c r="C406" i="16"/>
  <c r="C405" i="16"/>
  <c r="C404" i="16"/>
  <c r="C403" i="16"/>
  <c r="C402" i="16"/>
  <c r="C401" i="16"/>
  <c r="C400" i="16"/>
  <c r="C399" i="16"/>
  <c r="C398" i="16"/>
  <c r="C397" i="16"/>
  <c r="C396" i="16"/>
  <c r="C395" i="16"/>
  <c r="C394" i="16"/>
  <c r="C393" i="16"/>
  <c r="C392" i="16"/>
  <c r="C391" i="16"/>
  <c r="C390" i="16"/>
  <c r="C389" i="16"/>
  <c r="C388" i="16"/>
  <c r="C387" i="16"/>
  <c r="C386" i="16"/>
  <c r="C385" i="16"/>
  <c r="C384" i="16"/>
  <c r="C383" i="16"/>
  <c r="C382" i="16"/>
  <c r="C381" i="16"/>
  <c r="C380" i="16"/>
  <c r="C379" i="16"/>
  <c r="C378" i="16"/>
  <c r="C377" i="16"/>
  <c r="C376" i="16"/>
  <c r="C375" i="16"/>
  <c r="C374" i="16"/>
  <c r="C373" i="16"/>
  <c r="C372" i="16"/>
  <c r="C371" i="16"/>
  <c r="C370" i="16"/>
  <c r="C369" i="16"/>
  <c r="C368" i="16"/>
  <c r="C367" i="16"/>
  <c r="C358" i="16"/>
  <c r="C357" i="16"/>
  <c r="C356" i="16"/>
  <c r="C355" i="16"/>
  <c r="C354" i="16"/>
  <c r="C353" i="16"/>
  <c r="C352" i="16"/>
  <c r="C351" i="16"/>
  <c r="C350" i="16"/>
  <c r="C349" i="16"/>
  <c r="C348" i="16"/>
  <c r="C347" i="16"/>
  <c r="C346" i="16"/>
  <c r="C345" i="16"/>
  <c r="C344" i="16"/>
  <c r="C343" i="16"/>
  <c r="C342" i="16"/>
  <c r="C341" i="16"/>
  <c r="C340" i="16"/>
  <c r="C339" i="16"/>
  <c r="C338" i="16"/>
  <c r="C337" i="16"/>
  <c r="C336" i="16"/>
  <c r="C335" i="16"/>
  <c r="C334" i="16"/>
  <c r="C333" i="16"/>
  <c r="C332" i="16"/>
  <c r="C331" i="16"/>
  <c r="C330" i="16"/>
  <c r="C329" i="16"/>
  <c r="C328" i="16"/>
  <c r="C327" i="16"/>
  <c r="C326" i="16"/>
  <c r="C325" i="16"/>
  <c r="C324" i="16"/>
  <c r="C323" i="16"/>
  <c r="C322" i="16"/>
  <c r="C321" i="16"/>
  <c r="C320" i="16"/>
  <c r="C319" i="16"/>
  <c r="C318" i="16"/>
  <c r="C317" i="16"/>
  <c r="C316" i="16"/>
  <c r="C315" i="16"/>
  <c r="C314" i="16"/>
  <c r="C313" i="16"/>
  <c r="C312" i="16"/>
  <c r="C311" i="16"/>
  <c r="C310" i="16"/>
  <c r="C309" i="16"/>
  <c r="C308" i="16"/>
  <c r="C307" i="16"/>
  <c r="C306" i="16"/>
  <c r="C305" i="16"/>
  <c r="C304" i="16"/>
  <c r="C303" i="16"/>
  <c r="C302" i="16"/>
  <c r="C301" i="16"/>
  <c r="C300" i="16"/>
  <c r="C299" i="16"/>
  <c r="C298" i="16"/>
  <c r="C297" i="16"/>
  <c r="C296" i="16"/>
  <c r="C295" i="16"/>
  <c r="C294" i="16"/>
  <c r="C293" i="16"/>
  <c r="C292" i="16"/>
  <c r="C291" i="16"/>
  <c r="C290" i="16"/>
  <c r="C289" i="16"/>
  <c r="C288" i="16"/>
  <c r="C287" i="16"/>
  <c r="C278" i="16"/>
  <c r="C277" i="16"/>
  <c r="C276" i="16"/>
  <c r="C275" i="16"/>
  <c r="C274" i="16"/>
  <c r="C273" i="16"/>
  <c r="C272" i="16"/>
  <c r="C271" i="16"/>
  <c r="C270" i="16"/>
  <c r="C269" i="16"/>
  <c r="C268" i="16"/>
  <c r="C267" i="16"/>
  <c r="C266" i="16"/>
  <c r="C265" i="16"/>
  <c r="C264" i="16"/>
  <c r="C263" i="16"/>
  <c r="C262" i="16"/>
  <c r="C261" i="16"/>
  <c r="C260" i="16"/>
  <c r="C259" i="16"/>
  <c r="C258" i="16"/>
  <c r="C257" i="16"/>
  <c r="C256" i="16"/>
  <c r="C255" i="16"/>
  <c r="C254" i="16"/>
  <c r="C253" i="16"/>
  <c r="C252" i="16"/>
  <c r="C251" i="16"/>
  <c r="C250" i="16"/>
  <c r="C249" i="16"/>
  <c r="C248" i="16"/>
  <c r="C247" i="16"/>
  <c r="C246" i="16"/>
  <c r="C245" i="16"/>
  <c r="C244" i="16"/>
  <c r="C243" i="16"/>
  <c r="C242" i="16"/>
  <c r="C241" i="16"/>
  <c r="C240" i="16"/>
  <c r="C239" i="16"/>
  <c r="C238" i="16"/>
  <c r="C237" i="16"/>
  <c r="C236" i="16"/>
  <c r="C235" i="16"/>
  <c r="C234" i="16"/>
  <c r="C233" i="16"/>
  <c r="C232" i="16"/>
  <c r="C231" i="16"/>
  <c r="C230" i="16"/>
  <c r="C229" i="16"/>
  <c r="C228" i="16"/>
  <c r="C227" i="16"/>
  <c r="C226" i="16"/>
  <c r="C225" i="16"/>
  <c r="C224" i="16"/>
  <c r="C223" i="16"/>
  <c r="C222" i="16"/>
  <c r="C221" i="16"/>
  <c r="C220" i="16"/>
  <c r="C219" i="16"/>
  <c r="C218" i="16"/>
  <c r="C217" i="16"/>
  <c r="C216" i="16"/>
  <c r="C215" i="16"/>
  <c r="C214" i="16"/>
  <c r="C213" i="16"/>
  <c r="C212" i="16"/>
  <c r="C211" i="16"/>
  <c r="C210" i="16"/>
  <c r="C209" i="16"/>
  <c r="C208" i="16"/>
  <c r="C207" i="16"/>
  <c r="C198" i="16"/>
  <c r="C197" i="16"/>
  <c r="C196" i="16"/>
  <c r="C195" i="16"/>
  <c r="C194" i="16"/>
  <c r="C193" i="16"/>
  <c r="C192" i="16"/>
  <c r="C191" i="16"/>
  <c r="C190" i="16"/>
  <c r="C189" i="16"/>
  <c r="C188" i="16"/>
  <c r="C187" i="16"/>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I16" i="8"/>
  <c r="O16" i="8" s="1"/>
  <c r="U16" i="8" s="1"/>
  <c r="AA16" i="8" s="1"/>
  <c r="AG16" i="8" s="1"/>
  <c r="AM16" i="8" s="1"/>
  <c r="AS16" i="8" s="1"/>
  <c r="AY16" i="8" s="1"/>
  <c r="BE16" i="8" s="1"/>
  <c r="BK16" i="8" s="1"/>
  <c r="BQ16" i="8" s="1"/>
  <c r="BW16" i="8" s="1"/>
  <c r="CC16" i="8" s="1"/>
  <c r="CI16" i="8" s="1"/>
  <c r="CO16" i="8" s="1"/>
  <c r="CU16" i="8" s="1"/>
  <c r="DA16" i="8" s="1"/>
  <c r="DG16" i="8" s="1"/>
  <c r="DM16" i="8" s="1"/>
  <c r="DS16" i="8" s="1"/>
  <c r="DY16" i="8" s="1"/>
  <c r="EE16" i="8" s="1"/>
  <c r="C210" i="81"/>
  <c r="C209" i="81"/>
  <c r="C208" i="81"/>
  <c r="C207" i="81"/>
  <c r="C206" i="81"/>
  <c r="C205" i="81"/>
  <c r="C204" i="81"/>
  <c r="C203" i="81"/>
  <c r="C202" i="81"/>
  <c r="C201" i="81"/>
  <c r="C200" i="81"/>
  <c r="C199" i="81"/>
  <c r="C198" i="81"/>
  <c r="C197" i="81"/>
  <c r="C196" i="81"/>
  <c r="C195" i="81"/>
  <c r="C194" i="81"/>
  <c r="C193" i="81"/>
  <c r="C192" i="81"/>
  <c r="C191" i="81"/>
  <c r="C190" i="81"/>
  <c r="C189" i="81"/>
  <c r="C188" i="81"/>
  <c r="C187" i="81"/>
  <c r="C186" i="81"/>
  <c r="C185" i="81"/>
  <c r="C184" i="81"/>
  <c r="C183" i="81"/>
  <c r="C182" i="81"/>
  <c r="C181" i="81"/>
  <c r="C180" i="81"/>
  <c r="C179" i="81"/>
  <c r="C178" i="81"/>
  <c r="C177" i="81"/>
  <c r="C176" i="81"/>
  <c r="C175" i="81"/>
  <c r="C174" i="81"/>
  <c r="C173" i="81"/>
  <c r="C172" i="81"/>
  <c r="C171" i="81"/>
  <c r="C170" i="81"/>
  <c r="C169" i="81"/>
  <c r="C168" i="81"/>
  <c r="C167" i="81"/>
  <c r="C166" i="81"/>
  <c r="C165" i="81"/>
  <c r="C164" i="81"/>
  <c r="C163" i="81"/>
  <c r="C162" i="81"/>
  <c r="C161" i="81"/>
  <c r="C160" i="81"/>
  <c r="C159" i="81"/>
  <c r="C158" i="81"/>
  <c r="C157" i="81"/>
  <c r="C156" i="81"/>
  <c r="C155" i="81"/>
  <c r="C154" i="81"/>
  <c r="C153" i="81"/>
  <c r="C152" i="81"/>
  <c r="C151" i="81"/>
  <c r="C150" i="81"/>
  <c r="C149" i="81"/>
  <c r="C148" i="81"/>
  <c r="C147" i="81"/>
  <c r="C146" i="81"/>
  <c r="C145" i="81"/>
  <c r="C144" i="81"/>
  <c r="C143" i="81"/>
  <c r="C142" i="81"/>
  <c r="C141" i="81"/>
  <c r="C140" i="81"/>
  <c r="C139" i="81"/>
  <c r="C138" i="81"/>
  <c r="C137" i="81"/>
  <c r="C136" i="81"/>
  <c r="C135" i="81"/>
  <c r="C134" i="81"/>
  <c r="C133" i="81"/>
  <c r="C132" i="81"/>
  <c r="C131" i="81"/>
  <c r="C130" i="81"/>
  <c r="C129" i="81"/>
  <c r="C128" i="81"/>
  <c r="C127" i="81"/>
  <c r="C126" i="81"/>
  <c r="C125" i="81"/>
  <c r="C124" i="81"/>
  <c r="C123" i="81"/>
  <c r="C122" i="81"/>
  <c r="C121" i="81"/>
  <c r="C120" i="81"/>
  <c r="C119" i="81"/>
  <c r="C118" i="81"/>
  <c r="C117" i="81"/>
  <c r="C116" i="81"/>
  <c r="C115" i="81"/>
  <c r="C114" i="81"/>
  <c r="C113" i="81"/>
  <c r="C112" i="81"/>
  <c r="C111" i="81"/>
  <c r="C110" i="81"/>
  <c r="C109" i="81"/>
  <c r="C108" i="81"/>
  <c r="C107" i="81"/>
  <c r="C106" i="81"/>
  <c r="C105" i="81"/>
  <c r="C104" i="81"/>
  <c r="C103" i="81"/>
  <c r="C102" i="81"/>
  <c r="C101" i="81"/>
  <c r="C100" i="81"/>
  <c r="C99" i="81"/>
  <c r="C98" i="81"/>
  <c r="C97" i="81"/>
  <c r="C96" i="81"/>
  <c r="C95" i="81"/>
  <c r="C94" i="81"/>
  <c r="C93" i="81"/>
  <c r="C92" i="81"/>
  <c r="C91" i="81"/>
  <c r="C90" i="81"/>
  <c r="C89" i="81"/>
  <c r="C88" i="81"/>
  <c r="C87" i="81"/>
  <c r="C86" i="81"/>
  <c r="C85" i="81"/>
  <c r="C84" i="81"/>
  <c r="C83" i="81"/>
  <c r="C82" i="81"/>
  <c r="C81" i="81"/>
  <c r="C80" i="81"/>
  <c r="C79" i="81"/>
  <c r="C78" i="81"/>
  <c r="C77" i="81"/>
  <c r="C76" i="81"/>
  <c r="C75" i="81"/>
  <c r="C74" i="81"/>
  <c r="C73" i="81"/>
  <c r="C72" i="81"/>
  <c r="C71" i="81"/>
  <c r="C70" i="81"/>
  <c r="C69" i="81"/>
  <c r="C68" i="81"/>
  <c r="C67" i="81"/>
  <c r="C66" i="81"/>
  <c r="C65" i="81"/>
  <c r="C64" i="81"/>
  <c r="C63" i="81"/>
  <c r="C62" i="81"/>
  <c r="C61" i="81"/>
  <c r="C60" i="81"/>
  <c r="C59" i="81"/>
  <c r="C58" i="81"/>
  <c r="C57" i="81"/>
  <c r="C56" i="81"/>
  <c r="C55" i="81"/>
  <c r="C54" i="81"/>
  <c r="C53" i="81"/>
  <c r="C52" i="81"/>
  <c r="C51" i="81"/>
  <c r="C50" i="81"/>
  <c r="C49" i="81"/>
  <c r="C48" i="81"/>
  <c r="C47" i="81"/>
  <c r="C46" i="81"/>
  <c r="C45" i="81"/>
  <c r="C44" i="81"/>
  <c r="C43" i="81"/>
  <c r="C42" i="81"/>
  <c r="C41" i="81"/>
  <c r="C40" i="81"/>
  <c r="C39" i="81"/>
  <c r="C38" i="81"/>
  <c r="C37" i="81"/>
  <c r="C36" i="81"/>
  <c r="C35" i="81"/>
  <c r="C34" i="81"/>
  <c r="C33" i="81"/>
  <c r="C32" i="81"/>
  <c r="C31" i="81"/>
  <c r="C30" i="81"/>
  <c r="C29" i="81"/>
  <c r="C28" i="81"/>
  <c r="C27" i="81"/>
  <c r="C26" i="81"/>
  <c r="C25" i="81"/>
  <c r="C24" i="81"/>
  <c r="C23" i="81"/>
  <c r="C22" i="81"/>
  <c r="C21" i="81"/>
  <c r="C20" i="81"/>
  <c r="C19" i="81"/>
  <c r="C18" i="81"/>
  <c r="C17" i="81"/>
  <c r="C16" i="81"/>
  <c r="C15" i="81"/>
  <c r="C14" i="81"/>
  <c r="C13" i="81"/>
  <c r="C12" i="81"/>
  <c r="C11" i="81"/>
  <c r="C18" i="73"/>
  <c r="C17" i="73"/>
  <c r="C16" i="73"/>
  <c r="C15" i="73"/>
  <c r="C14" i="73"/>
  <c r="C13" i="73"/>
  <c r="C12" i="73"/>
  <c r="C11" i="73"/>
  <c r="V267" i="69"/>
  <c r="V266" i="69"/>
  <c r="V265" i="69"/>
  <c r="V264" i="69"/>
  <c r="V263" i="69"/>
  <c r="V262" i="69"/>
  <c r="V261" i="69"/>
  <c r="V260" i="69"/>
  <c r="V259" i="69"/>
  <c r="V258" i="69"/>
  <c r="V257" i="69"/>
  <c r="V245" i="69"/>
  <c r="V244" i="69"/>
  <c r="V243" i="69"/>
  <c r="V242" i="69"/>
  <c r="V241" i="69"/>
  <c r="V240" i="69"/>
  <c r="V239" i="69"/>
  <c r="V238" i="69"/>
  <c r="V237" i="69"/>
  <c r="V236" i="69"/>
  <c r="C675" i="16"/>
  <c r="C820" i="16"/>
  <c r="C991" i="16"/>
  <c r="C632" i="16"/>
  <c r="C962" i="16"/>
  <c r="C964" i="16"/>
  <c r="C600" i="16"/>
  <c r="C749" i="16"/>
  <c r="C753" i="16"/>
  <c r="C607" i="16"/>
  <c r="C682" i="16"/>
  <c r="C603" i="16"/>
  <c r="C857" i="16"/>
  <c r="C933" i="16"/>
  <c r="C919" i="16"/>
  <c r="C744" i="16"/>
  <c r="C808" i="16"/>
  <c r="C785" i="16"/>
  <c r="C663" i="16"/>
  <c r="C692" i="16"/>
  <c r="C640" i="16"/>
  <c r="C769" i="16"/>
  <c r="C819" i="16"/>
  <c r="C569" i="16"/>
  <c r="C751" i="16"/>
  <c r="C925" i="16"/>
  <c r="C841" i="16"/>
  <c r="C709" i="16"/>
  <c r="C762" i="16"/>
  <c r="C584" i="16"/>
  <c r="C586" i="16"/>
  <c r="C591" i="16"/>
  <c r="C618" i="16"/>
  <c r="C772" i="16"/>
  <c r="C619" i="16"/>
  <c r="C610" i="16"/>
  <c r="C879" i="16"/>
  <c r="C659" i="16"/>
  <c r="C717" i="16"/>
  <c r="C578" i="16"/>
  <c r="C564" i="16"/>
  <c r="C842" i="16"/>
  <c r="C565" i="16"/>
  <c r="C895" i="16"/>
  <c r="C639" i="16"/>
  <c r="C672" i="16"/>
  <c r="C596" i="16"/>
  <c r="C988" i="16"/>
  <c r="C673" i="16"/>
  <c r="C955" i="16"/>
  <c r="C783" i="16"/>
  <c r="C686" i="16"/>
  <c r="C649" i="16"/>
  <c r="C787" i="16"/>
  <c r="C729" i="16"/>
  <c r="C986" i="16"/>
  <c r="C856" i="16"/>
  <c r="C734" i="16"/>
  <c r="C855" i="16"/>
  <c r="C924" i="16"/>
  <c r="C790" i="16"/>
  <c r="C771" i="16"/>
  <c r="C722" i="16"/>
  <c r="C945" i="16"/>
  <c r="C898" i="16"/>
  <c r="C697" i="16"/>
  <c r="C960" i="16"/>
  <c r="C801" i="16"/>
  <c r="C655" i="16"/>
  <c r="C628" i="16"/>
  <c r="C770" i="16"/>
  <c r="C699" i="16"/>
  <c r="C758" i="16"/>
  <c r="C712" i="16"/>
  <c r="C848" i="16"/>
  <c r="C746" i="16"/>
  <c r="C859" i="16"/>
  <c r="C949" i="16"/>
  <c r="C658" i="16"/>
  <c r="C730" i="16"/>
  <c r="C911" i="16"/>
  <c r="C622" i="16"/>
  <c r="C568" i="16"/>
  <c r="C739" i="16"/>
  <c r="C571" i="16"/>
  <c r="C956" i="16"/>
  <c r="C965" i="16"/>
  <c r="C625" i="16"/>
  <c r="C572" i="16"/>
  <c r="C657" i="16"/>
  <c r="C812" i="16"/>
  <c r="C969" i="16"/>
  <c r="C836" i="16"/>
  <c r="C839" i="16"/>
  <c r="C910" i="16"/>
  <c r="C889" i="16"/>
  <c r="C890" i="16"/>
  <c r="C766" i="16"/>
  <c r="C908" i="16"/>
  <c r="C967" i="16"/>
  <c r="C944" i="16"/>
  <c r="C938" i="16"/>
  <c r="C704" i="16"/>
  <c r="C708" i="16"/>
  <c r="C798" i="16"/>
  <c r="C963" i="16"/>
  <c r="C824" i="16"/>
  <c r="C891" i="16"/>
  <c r="C735" i="16"/>
  <c r="C573" i="16"/>
  <c r="C811" i="16"/>
  <c r="C983" i="16"/>
  <c r="C664" i="16"/>
  <c r="C577" i="16"/>
  <c r="C843" i="16"/>
  <c r="C978" i="16"/>
  <c r="C823" i="16"/>
  <c r="C736" i="16"/>
  <c r="C718" i="16"/>
  <c r="C677" i="16"/>
  <c r="C700" i="16"/>
  <c r="C982" i="16"/>
  <c r="C878" i="16"/>
  <c r="C748" i="16"/>
  <c r="C884" i="16"/>
  <c r="C646" i="16"/>
  <c r="C605" i="16"/>
  <c r="C681" i="16"/>
  <c r="C582" i="16"/>
  <c r="C693" i="16"/>
  <c r="C914" i="16"/>
  <c r="C662" i="16"/>
  <c r="C650" i="16"/>
  <c r="C776" i="16"/>
  <c r="C752" i="16"/>
  <c r="C789" i="16"/>
  <c r="C877" i="16"/>
  <c r="C979" i="16"/>
  <c r="C667" i="16"/>
  <c r="C715" i="16"/>
  <c r="C676" i="16"/>
  <c r="C906" i="16"/>
  <c r="C974" i="16"/>
  <c r="C784" i="16"/>
  <c r="C980" i="16"/>
  <c r="C829" i="16"/>
  <c r="C818" i="16"/>
  <c r="C726" i="16"/>
  <c r="C754" i="16"/>
  <c r="C765" i="16"/>
  <c r="C763" i="16"/>
  <c r="C961" i="16"/>
  <c r="C764" i="16"/>
  <c r="C788" i="16"/>
  <c r="C835" i="16"/>
  <c r="C916" i="16"/>
  <c r="C932" i="16"/>
  <c r="C861" i="16"/>
  <c r="C643" i="16"/>
  <c r="C733" i="16"/>
  <c r="C668" i="16"/>
  <c r="C902" i="16"/>
  <c r="C907" i="16"/>
  <c r="C985" i="16"/>
  <c r="C583" i="16"/>
  <c r="C968" i="16"/>
  <c r="C806" i="16"/>
  <c r="C636" i="16"/>
  <c r="C928" i="16"/>
  <c r="C595" i="16"/>
  <c r="C927" i="16"/>
  <c r="C589" i="16"/>
  <c r="C644" i="16"/>
  <c r="C638" i="16"/>
  <c r="C711" i="16"/>
  <c r="C951" i="16"/>
  <c r="C860" i="16"/>
  <c r="C896" i="16"/>
  <c r="C943" i="16"/>
  <c r="C883" i="16"/>
  <c r="C901" i="16"/>
  <c r="C913" i="16"/>
  <c r="C713" i="16"/>
  <c r="C862" i="16"/>
  <c r="C893" i="16"/>
  <c r="C661" i="16"/>
  <c r="C602" i="16"/>
  <c r="C973" i="16"/>
  <c r="C929" i="16"/>
  <c r="C613" i="16"/>
  <c r="C781" i="16"/>
  <c r="C757" i="16"/>
  <c r="C952" i="16"/>
  <c r="C608" i="16"/>
  <c r="C631" i="16"/>
  <c r="C915" i="16"/>
  <c r="C590" i="16"/>
  <c r="C807" i="16"/>
  <c r="C837" i="16"/>
  <c r="C805" i="16"/>
  <c r="C926" i="16"/>
  <c r="C802" i="16"/>
  <c r="C909" i="16"/>
  <c r="C866" i="16"/>
  <c r="C782" i="16"/>
  <c r="C992" i="16"/>
  <c r="C838" i="16"/>
  <c r="C987" i="16"/>
  <c r="C694" i="16"/>
  <c r="C816" i="16"/>
  <c r="C721" i="16"/>
  <c r="C592" i="16"/>
  <c r="C780" i="16"/>
  <c r="C852" i="16"/>
  <c r="C830" i="16"/>
  <c r="C874" i="16"/>
  <c r="C931" i="16"/>
  <c r="C641" i="16"/>
  <c r="C870" i="16"/>
  <c r="C574" i="16"/>
  <c r="C656" i="16"/>
  <c r="C854" i="16"/>
  <c r="C674" i="16"/>
  <c r="C727" i="16"/>
  <c r="C728" i="16"/>
  <c r="C999" i="16"/>
  <c r="C800" i="16"/>
  <c r="C614" i="16"/>
  <c r="C710" i="16"/>
  <c r="C950" i="16"/>
  <c r="C566" i="16"/>
  <c r="C587" i="16"/>
  <c r="C892" i="16"/>
  <c r="C745" i="16"/>
  <c r="C821" i="16"/>
  <c r="C853" i="16"/>
  <c r="C645" i="16"/>
  <c r="C740" i="16"/>
  <c r="C897" i="16"/>
  <c r="C623" i="16"/>
  <c r="C609" i="16"/>
  <c r="C716" i="16"/>
  <c r="C767" i="16"/>
  <c r="C825" i="16"/>
  <c r="C970" i="16"/>
  <c r="C679" i="16"/>
  <c r="C698" i="16"/>
  <c r="C601" i="16"/>
  <c r="C799" i="16"/>
  <c r="C872" i="16"/>
  <c r="C826" i="16"/>
  <c r="C621" i="16"/>
  <c r="C880" i="16"/>
  <c r="C934" i="16"/>
  <c r="C865" i="16"/>
  <c r="C620" i="16"/>
  <c r="C685" i="16"/>
  <c r="C947" i="16"/>
  <c r="C793" i="16"/>
  <c r="C626" i="16"/>
  <c r="C920" i="16"/>
  <c r="C703" i="16"/>
  <c r="C775" i="16"/>
  <c r="C654" i="16"/>
  <c r="C585" i="16"/>
  <c r="C817" i="16"/>
  <c r="C847" i="16"/>
  <c r="C690" i="16"/>
  <c r="C627" i="16"/>
  <c r="C731" i="16"/>
  <c r="C567" i="16"/>
  <c r="C604" i="16"/>
  <c r="C942" i="16"/>
  <c r="C803" i="16"/>
  <c r="C875" i="16"/>
  <c r="C695" i="16"/>
  <c r="C691" i="16"/>
  <c r="C937" i="16"/>
  <c r="C794" i="16"/>
  <c r="C834" i="16"/>
  <c r="C888" i="16"/>
  <c r="C981" i="16"/>
  <c r="C871" i="16"/>
  <c r="C873" i="16"/>
  <c r="C844" i="16"/>
  <c r="C680" i="16"/>
  <c r="C747" i="16"/>
  <c r="C637" i="16"/>
  <c r="C946" i="16"/>
  <c r="H1028" i="16" l="1"/>
  <c r="H1021" i="16"/>
  <c r="H1014" i="16"/>
  <c r="H1022" i="16"/>
  <c r="H1018" i="16"/>
  <c r="H1015" i="16"/>
  <c r="H1023" i="16"/>
  <c r="H1016" i="16"/>
  <c r="H1024" i="16"/>
  <c r="H1035" i="16"/>
  <c r="H1019" i="16"/>
  <c r="H1027" i="16"/>
  <c r="C997" i="16"/>
  <c r="C1000" i="16"/>
  <c r="C1004" i="16"/>
  <c r="C1003" i="16"/>
  <c r="C1010" i="16"/>
  <c r="C998" i="16"/>
  <c r="C1009" i="16"/>
  <c r="C1006" i="16"/>
  <c r="C1017" i="16"/>
  <c r="C1005" i="16"/>
  <c r="C996" i="16"/>
  <c r="C1001" i="16"/>
  <c r="H1045" i="16" l="1"/>
  <c r="H1034" i="16"/>
  <c r="H1040" i="16"/>
  <c r="H1041" i="16"/>
  <c r="H1053" i="16"/>
  <c r="H1033" i="16"/>
  <c r="H1037" i="16"/>
  <c r="H1032" i="16"/>
  <c r="H1039" i="16"/>
  <c r="H1042" i="16"/>
  <c r="H1036" i="16"/>
  <c r="H1046" i="16"/>
  <c r="C1027" i="16"/>
  <c r="C1035" i="16"/>
  <c r="C1021" i="16"/>
  <c r="C1015" i="16"/>
  <c r="C1016" i="16"/>
  <c r="C1028" i="16"/>
  <c r="C1022" i="16"/>
  <c r="C1014" i="16"/>
  <c r="C1019" i="16"/>
  <c r="C1023" i="16"/>
  <c r="C1024" i="16"/>
  <c r="C1018" i="16"/>
  <c r="H1055" i="16" l="1"/>
  <c r="H1052" i="16"/>
  <c r="H1057" i="16"/>
  <c r="H1071" i="16"/>
  <c r="H1063" i="16"/>
  <c r="H1050" i="16"/>
  <c r="H1059" i="16"/>
  <c r="H1060" i="16"/>
  <c r="H1051" i="16"/>
  <c r="H1064" i="16"/>
  <c r="H1054" i="16"/>
  <c r="H1058" i="16"/>
  <c r="C1046" i="16"/>
  <c r="C1045" i="16"/>
  <c r="C1039" i="16"/>
  <c r="C1042" i="16"/>
  <c r="C1033" i="16"/>
  <c r="C1032" i="16"/>
  <c r="C1037" i="16"/>
  <c r="C1036" i="16"/>
  <c r="C1041" i="16"/>
  <c r="C1034" i="16"/>
  <c r="C1040" i="16"/>
  <c r="C1053" i="16"/>
  <c r="H1072" i="16" l="1"/>
  <c r="H1068" i="16"/>
  <c r="H1070" i="16"/>
  <c r="H1069" i="16"/>
  <c r="H1089" i="16"/>
  <c r="H1082" i="16"/>
  <c r="H1081" i="16"/>
  <c r="H1073" i="16"/>
  <c r="H1076" i="16"/>
  <c r="H1078" i="16"/>
  <c r="H1077" i="16"/>
  <c r="H1075" i="16"/>
  <c r="C1058" i="16"/>
  <c r="C1064" i="16"/>
  <c r="C1089" i="16"/>
  <c r="C1051" i="16"/>
  <c r="C1052" i="16"/>
  <c r="C1071" i="16"/>
  <c r="C1054" i="16"/>
  <c r="C1060" i="16"/>
  <c r="C1055" i="16"/>
  <c r="C1059" i="16"/>
  <c r="C1057" i="16"/>
  <c r="C1050" i="16"/>
  <c r="C1063" i="16"/>
  <c r="H1095" i="16" l="1"/>
  <c r="H1100" i="16"/>
  <c r="H1090" i="16"/>
  <c r="H1094" i="16"/>
  <c r="H1093" i="16"/>
  <c r="H1091" i="16"/>
  <c r="H1088" i="16"/>
  <c r="H1096" i="16"/>
  <c r="H1086" i="16"/>
  <c r="H1087" i="16"/>
  <c r="H1099" i="16"/>
  <c r="C1072" i="16"/>
  <c r="C1077" i="16"/>
  <c r="C1076" i="16"/>
  <c r="C1082" i="16"/>
  <c r="C1095" i="16"/>
  <c r="C1069" i="16"/>
  <c r="C1086" i="16"/>
  <c r="C1081" i="16"/>
  <c r="C1090" i="16"/>
  <c r="C1100" i="16"/>
  <c r="C1088" i="16"/>
  <c r="C1099" i="16"/>
  <c r="C1073" i="16"/>
  <c r="C1096" i="16"/>
  <c r="C1091" i="16"/>
  <c r="C1078" i="16"/>
  <c r="C1087" i="16"/>
  <c r="C1075" i="16"/>
  <c r="C1093" i="16"/>
  <c r="C1068" i="16"/>
  <c r="C1070" i="16"/>
  <c r="C1094" i="16"/>
</calcChain>
</file>

<file path=xl/comments1.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F2" authorId="0" shapeId="0">
      <text>
        <r>
          <rPr>
            <b/>
            <sz val="8"/>
            <color indexed="81"/>
            <rFont val="Tahoma"/>
            <family val="2"/>
            <charset val="204"/>
          </rPr>
          <t>Минимальное  значение уставки
АВАР</t>
        </r>
      </text>
    </comment>
    <comment ref="H2" authorId="0" shapeId="0">
      <text>
        <r>
          <rPr>
            <b/>
            <sz val="8"/>
            <color indexed="81"/>
            <rFont val="Tahoma"/>
            <family val="2"/>
            <charset val="204"/>
          </rPr>
          <t>Минимальное  значение уставки
СТОП АГР</t>
        </r>
      </text>
    </comment>
    <comment ref="J2" authorId="0" shapeId="0">
      <text>
        <r>
          <rPr>
            <b/>
            <sz val="8"/>
            <color indexed="81"/>
            <rFont val="Tahoma"/>
            <family val="2"/>
            <charset val="204"/>
          </rPr>
          <t>Минимальное  значение уставки
ПРЕДУПРЕД</t>
        </r>
      </text>
    </comment>
    <comment ref="L2" authorId="0" shapeId="0">
      <text>
        <r>
          <rPr>
            <b/>
            <sz val="8"/>
            <color indexed="81"/>
            <rFont val="Tahoma"/>
            <family val="2"/>
            <charset val="204"/>
          </rPr>
          <t>Минимальное  значение уставки
ГОТОВНОСТЬ</t>
        </r>
      </text>
    </comment>
    <comment ref="N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Минимальное  значение уставки</t>
        </r>
      </text>
    </comment>
    <comment ref="R2" authorId="0" shapeId="0">
      <text>
        <r>
          <rPr>
            <b/>
            <sz val="8"/>
            <color indexed="81"/>
            <rFont val="Tahoma"/>
            <family val="2"/>
            <charset val="204"/>
          </rPr>
          <t>Минимальное  значение уставки
ГОТОВНОСТЬ</t>
        </r>
      </text>
    </comment>
    <comment ref="T2" authorId="0" shapeId="0">
      <text>
        <r>
          <rPr>
            <b/>
            <sz val="8"/>
            <color indexed="81"/>
            <rFont val="Tahoma"/>
            <family val="2"/>
            <charset val="204"/>
          </rPr>
          <t>Минимальное  значение уставки
ПРЕДУПРЕД</t>
        </r>
      </text>
    </comment>
    <comment ref="V2" authorId="0" shapeId="0">
      <text>
        <r>
          <rPr>
            <b/>
            <sz val="8"/>
            <color indexed="81"/>
            <rFont val="Tahoma"/>
            <family val="2"/>
            <charset val="204"/>
          </rPr>
          <t>Минимальное  значение уставки
СТОП АГР</t>
        </r>
      </text>
    </comment>
    <comment ref="X2" authorId="0" shapeId="0">
      <text>
        <r>
          <rPr>
            <b/>
            <sz val="8"/>
            <color indexed="81"/>
            <rFont val="Tahoma"/>
            <family val="2"/>
            <charset val="204"/>
          </rPr>
          <t>Минимальное  значение уставки
АВАРИЙНАЯ</t>
        </r>
      </text>
    </comment>
    <comment ref="Z2" authorId="0" shapeId="0">
      <text>
        <r>
          <rPr>
            <b/>
            <sz val="8"/>
            <color indexed="81"/>
            <rFont val="Tahoma"/>
            <family val="2"/>
            <charset val="204"/>
          </rPr>
          <t>Минимальное  значение уставки</t>
        </r>
      </text>
    </comment>
  </commentList>
</comments>
</file>

<file path=xl/comments2.xml><?xml version="1.0" encoding="utf-8"?>
<comments xmlns="http://schemas.openxmlformats.org/spreadsheetml/2006/main">
  <authors>
    <author>Карнаков Александр</author>
    <author>lumi</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
АВАР</t>
        </r>
      </text>
    </comment>
    <comment ref="F2" authorId="0" shapeId="0">
      <text>
        <r>
          <rPr>
            <b/>
            <sz val="8"/>
            <color indexed="81"/>
            <rFont val="Tahoma"/>
            <family val="2"/>
            <charset val="204"/>
          </rPr>
          <t>Минимальное  значение уставки
СТОП АГР</t>
        </r>
      </text>
    </comment>
    <comment ref="G2" authorId="0" shapeId="0">
      <text>
        <r>
          <rPr>
            <b/>
            <sz val="8"/>
            <color indexed="81"/>
            <rFont val="Tahoma"/>
            <family val="2"/>
            <charset val="204"/>
          </rPr>
          <t>Минимальное  значение уставки
ПРЕДУПРЕД</t>
        </r>
      </text>
    </comment>
    <comment ref="H2" authorId="0" shapeId="0">
      <text>
        <r>
          <rPr>
            <b/>
            <sz val="8"/>
            <color indexed="81"/>
            <rFont val="Tahoma"/>
            <family val="2"/>
            <charset val="204"/>
          </rPr>
          <t>Минимальное  значение уставки
ГОТОВНОСТЬ</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
ГОТОВНОСТЬ</t>
        </r>
      </text>
    </comment>
    <comment ref="L2" authorId="0" shapeId="0">
      <text>
        <r>
          <rPr>
            <b/>
            <sz val="8"/>
            <color indexed="81"/>
            <rFont val="Tahoma"/>
            <family val="2"/>
            <charset val="204"/>
          </rPr>
          <t>Минимальное  значение уставки
ПРЕДУПРЕД</t>
        </r>
      </text>
    </comment>
    <comment ref="M2" authorId="0" shapeId="0">
      <text>
        <r>
          <rPr>
            <b/>
            <sz val="8"/>
            <color indexed="81"/>
            <rFont val="Tahoma"/>
            <family val="2"/>
            <charset val="204"/>
          </rPr>
          <t>Минимальное  значение уставки
СТОП АГР</t>
        </r>
      </text>
    </comment>
    <comment ref="N2" authorId="0" shapeId="0">
      <text>
        <r>
          <rPr>
            <b/>
            <sz val="8"/>
            <color indexed="81"/>
            <rFont val="Tahoma"/>
            <family val="2"/>
            <charset val="204"/>
          </rPr>
          <t>Минимальное  значение уставки
АВАРИЙНАЯ</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 ref="AZ2" authorId="1"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3.xml><?xml version="1.0" encoding="utf-8"?>
<comments xmlns="http://schemas.openxmlformats.org/spreadsheetml/2006/main">
  <authors>
    <author>lumi</author>
  </authors>
  <commentList>
    <comment ref="R1" authorId="0"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Пользователь Windows</author>
    <author>Khamidullin</author>
  </authors>
  <commentList>
    <comment ref="C4" authorId="0" shapeId="0">
      <text>
        <r>
          <rPr>
            <sz val="9"/>
            <color indexed="81"/>
            <rFont val="Tahoma"/>
            <family val="2"/>
            <charset val="204"/>
          </rPr>
          <t>Задвижка №036.1.1 - сигнал от МПО</t>
        </r>
      </text>
    </comment>
    <comment ref="I4" authorId="0" shapeId="0">
      <text>
        <r>
          <rPr>
            <sz val="9"/>
            <color indexed="81"/>
            <rFont val="Tahoma"/>
            <family val="2"/>
            <charset val="204"/>
          </rPr>
          <t>Задвижка №036.1.1 - сигнал от МПЗ</t>
        </r>
      </text>
    </comment>
    <comment ref="O4" authorId="0" shapeId="0">
      <text>
        <r>
          <rPr>
            <sz val="9"/>
            <color indexed="81"/>
            <rFont val="Tahoma"/>
            <family val="2"/>
            <charset val="204"/>
          </rPr>
          <t>Задвижка №036.1.1 - сигнал от КВО</t>
        </r>
      </text>
    </comment>
    <comment ref="U4" authorId="0" shapeId="0">
      <text>
        <r>
          <rPr>
            <sz val="9"/>
            <color indexed="81"/>
            <rFont val="Tahoma"/>
            <family val="2"/>
            <charset val="204"/>
          </rPr>
          <t>Задвижка №036.1.1 - сигнал от КВЗ</t>
        </r>
      </text>
    </comment>
    <comment ref="AM4" authorId="0" shapeId="0">
      <text>
        <r>
          <rPr>
            <sz val="9"/>
            <color indexed="81"/>
            <rFont val="Tahoma"/>
            <family val="2"/>
            <charset val="204"/>
          </rPr>
          <t>Задвижка №036.1.1 - сработала муфта</t>
        </r>
      </text>
    </comment>
    <comment ref="BE4" authorId="0" shapeId="0">
      <text>
        <r>
          <rPr>
            <sz val="9"/>
            <color indexed="81"/>
            <rFont val="Tahoma"/>
            <family val="2"/>
            <charset val="204"/>
          </rPr>
          <t>Задвижка №036.1.1 - авария привода</t>
        </r>
      </text>
    </comment>
    <comment ref="BQ4" authorId="0" shapeId="0">
      <text>
        <r>
          <rPr>
            <sz val="9"/>
            <color indexed="81"/>
            <rFont val="Tahoma"/>
            <family val="2"/>
            <charset val="204"/>
          </rPr>
          <t>Задвижка №036.1.1 - команда на открытие</t>
        </r>
      </text>
    </comment>
    <comment ref="BR4" authorId="0" shapeId="0">
      <text>
        <r>
          <rPr>
            <sz val="9"/>
            <color indexed="81"/>
            <rFont val="Tahoma"/>
            <family val="2"/>
            <charset val="204"/>
          </rPr>
          <t>Задвижка №036.1.1 - команда на закрытие</t>
        </r>
      </text>
    </comment>
    <comment ref="BS4" authorId="1" shapeId="0">
      <text>
        <r>
          <rPr>
            <sz val="9"/>
            <color indexed="81"/>
            <rFont val="Tahoma"/>
            <family val="2"/>
            <charset val="204"/>
          </rPr>
          <t>Задвижка №10 - команда на остановку</t>
        </r>
      </text>
    </comment>
    <comment ref="BT4" authorId="0" shapeId="0">
      <text>
        <r>
          <rPr>
            <sz val="9"/>
            <color indexed="81"/>
            <rFont val="Tahoma"/>
            <family val="2"/>
            <charset val="204"/>
          </rPr>
          <t>Задвижка №036.1.1 - команда на остановку открытия</t>
        </r>
      </text>
    </comment>
    <comment ref="BU4" authorId="0" shapeId="0">
      <text>
        <r>
          <rPr>
            <sz val="9"/>
            <color indexed="81"/>
            <rFont val="Tahoma"/>
            <family val="2"/>
            <charset val="204"/>
          </rPr>
          <t>Задвижка №036.1.1 - команда на остановку закрытия</t>
        </r>
      </text>
    </comment>
    <comment ref="BY4" authorId="0" shapeId="0">
      <text>
        <r>
          <rPr>
            <sz val="9"/>
            <color indexed="81"/>
            <rFont val="Tahoma"/>
            <family val="2"/>
            <charset val="204"/>
          </rPr>
          <t>Задвижка №036.1.1 Сигнал "Открывается" (интерфейс)</t>
        </r>
      </text>
    </comment>
    <comment ref="CE4" authorId="0" shapeId="0">
      <text>
        <r>
          <rPr>
            <sz val="9"/>
            <color indexed="81"/>
            <rFont val="Tahoma"/>
            <family val="2"/>
            <charset val="204"/>
          </rPr>
          <t>Задвижка №036.1.1 Сигнал "Закрывается" (интерфейс)</t>
        </r>
      </text>
    </comment>
    <comment ref="CK4" authorId="0" shapeId="0">
      <text>
        <r>
          <rPr>
            <sz val="9"/>
            <color indexed="81"/>
            <rFont val="Tahoma"/>
            <family val="2"/>
            <charset val="204"/>
          </rPr>
          <t>Задвижка №036.1.1 Сигнал "Открыто" (интерфейс)</t>
        </r>
      </text>
    </comment>
    <comment ref="CQ4" authorId="0" shapeId="0">
      <text>
        <r>
          <rPr>
            <sz val="9"/>
            <color indexed="81"/>
            <rFont val="Tahoma"/>
            <family val="2"/>
            <charset val="204"/>
          </rPr>
          <t>Задвижка №036.1.1 Сигнал "Закрыто" (интерфейс)</t>
        </r>
      </text>
    </comment>
    <comment ref="DI4" authorId="0" shapeId="0">
      <text>
        <r>
          <rPr>
            <sz val="9"/>
            <color indexed="81"/>
            <rFont val="Tahoma"/>
            <family val="2"/>
            <charset val="204"/>
          </rPr>
          <t>Задвижка №036.1.1 Сигнал "Сработала муфта" (интерфейс)</t>
        </r>
      </text>
    </comment>
    <comment ref="EA4" authorId="0" shapeId="0">
      <text>
        <r>
          <rPr>
            <sz val="9"/>
            <color indexed="81"/>
            <rFont val="Tahoma"/>
            <family val="2"/>
            <charset val="204"/>
          </rPr>
          <t>Задвижка №036.1.1 Сигнал "Авария привода" (интерфейс)</t>
        </r>
      </text>
    </comment>
    <comment ref="EG4" authorId="0" shapeId="0">
      <text>
        <r>
          <rPr>
            <sz val="9"/>
            <color indexed="81"/>
            <rFont val="Tahoma"/>
            <family val="2"/>
            <charset val="204"/>
          </rPr>
          <t>Задвижка №036.1.1 Сигнал "Неисправность" (интерфейс)</t>
        </r>
      </text>
    </comment>
    <comment ref="EM4" authorId="0" shapeId="0">
      <text>
        <r>
          <rPr>
            <sz val="9"/>
            <color indexed="81"/>
            <rFont val="Tahoma"/>
            <family val="2"/>
            <charset val="204"/>
          </rPr>
          <t>Задвижка №036.1.1 Команда "Открыть" (интерфейс)</t>
        </r>
      </text>
    </comment>
    <comment ref="EN4" authorId="0" shapeId="0">
      <text>
        <r>
          <rPr>
            <sz val="9"/>
            <color indexed="81"/>
            <rFont val="Tahoma"/>
            <family val="2"/>
            <charset val="204"/>
          </rPr>
          <t>Задвижка №036.1.1 Команда "Закрыть" (интерфейс)</t>
        </r>
      </text>
    </comment>
    <comment ref="EO4" authorId="0" shapeId="0">
      <text>
        <r>
          <rPr>
            <sz val="9"/>
            <color indexed="81"/>
            <rFont val="Tahoma"/>
            <family val="2"/>
            <charset val="204"/>
          </rPr>
          <t>Задвижка №036.1.1 Команда "Стоп" (интерфейс)</t>
        </r>
      </text>
    </comment>
    <comment ref="EU4" authorId="0" shapeId="0">
      <text>
        <r>
          <rPr>
            <sz val="9"/>
            <color indexed="81"/>
            <rFont val="Tahoma"/>
            <family val="2"/>
            <charset val="204"/>
          </rPr>
          <t>Задвижка №036.1.1 Наличие связи с БУ</t>
        </r>
      </text>
    </comment>
    <comment ref="GW4" authorId="0" shapeId="0">
      <text>
        <r>
          <rPr>
            <sz val="9"/>
            <color indexed="81"/>
            <rFont val="Tahoma"/>
            <family val="2"/>
            <charset val="204"/>
          </rPr>
          <t>Задвижка №036.1.1 Команда "Деблокировать" (интерфейс)</t>
        </r>
      </text>
    </comment>
    <comment ref="C5" authorId="0" shapeId="0">
      <text>
        <r>
          <rPr>
            <sz val="9"/>
            <color indexed="81"/>
            <rFont val="Tahoma"/>
            <family val="2"/>
            <charset val="204"/>
          </rPr>
          <t>Задвижка №036.1.2 - сигнал от МПО</t>
        </r>
      </text>
    </comment>
    <comment ref="I5" authorId="0" shapeId="0">
      <text>
        <r>
          <rPr>
            <sz val="9"/>
            <color indexed="81"/>
            <rFont val="Tahoma"/>
            <family val="2"/>
            <charset val="204"/>
          </rPr>
          <t>Задвижка №036.1.2 - сигнал от МПЗ</t>
        </r>
      </text>
    </comment>
    <comment ref="O5" authorId="0" shapeId="0">
      <text>
        <r>
          <rPr>
            <sz val="9"/>
            <color indexed="81"/>
            <rFont val="Tahoma"/>
            <family val="2"/>
            <charset val="204"/>
          </rPr>
          <t>Задвижка №036.1.2 - сигнал от КВО</t>
        </r>
      </text>
    </comment>
    <comment ref="U5" authorId="0" shapeId="0">
      <text>
        <r>
          <rPr>
            <sz val="9"/>
            <color indexed="81"/>
            <rFont val="Tahoma"/>
            <family val="2"/>
            <charset val="204"/>
          </rPr>
          <t>Задвижка №036.1.2 - сигнал от КВЗ</t>
        </r>
      </text>
    </comment>
    <comment ref="AM5" authorId="0" shapeId="0">
      <text>
        <r>
          <rPr>
            <sz val="9"/>
            <color indexed="81"/>
            <rFont val="Tahoma"/>
            <family val="2"/>
            <charset val="204"/>
          </rPr>
          <t>Задвижка №036.1.2 - сработала муфта</t>
        </r>
      </text>
    </comment>
    <comment ref="BE5" authorId="0" shapeId="0">
      <text>
        <r>
          <rPr>
            <sz val="9"/>
            <color indexed="81"/>
            <rFont val="Tahoma"/>
            <family val="2"/>
            <charset val="204"/>
          </rPr>
          <t>Задвижка №036.1.2 - авария привода</t>
        </r>
      </text>
    </comment>
    <comment ref="BQ5" authorId="0" shapeId="0">
      <text>
        <r>
          <rPr>
            <sz val="9"/>
            <color indexed="81"/>
            <rFont val="Tahoma"/>
            <family val="2"/>
            <charset val="204"/>
          </rPr>
          <t>Задвижка №036.1.2 - команда на открытие</t>
        </r>
      </text>
    </comment>
    <comment ref="BR5" authorId="0" shapeId="0">
      <text>
        <r>
          <rPr>
            <sz val="9"/>
            <color indexed="81"/>
            <rFont val="Tahoma"/>
            <family val="2"/>
            <charset val="204"/>
          </rPr>
          <t>Задвижка №036.1.2 - команда на закрытие</t>
        </r>
      </text>
    </comment>
    <comment ref="BS5" authorId="1" shapeId="0">
      <text>
        <r>
          <rPr>
            <sz val="9"/>
            <color indexed="81"/>
            <rFont val="Tahoma"/>
            <family val="2"/>
            <charset val="204"/>
          </rPr>
          <t>Задвижка №12 - команда на остановку</t>
        </r>
      </text>
    </comment>
    <comment ref="BT5" authorId="0" shapeId="0">
      <text>
        <r>
          <rPr>
            <sz val="9"/>
            <color indexed="81"/>
            <rFont val="Tahoma"/>
            <family val="2"/>
            <charset val="204"/>
          </rPr>
          <t>Задвижка №036.1.2 - команда на остановку открытия</t>
        </r>
      </text>
    </comment>
    <comment ref="BU5" authorId="0" shapeId="0">
      <text>
        <r>
          <rPr>
            <sz val="9"/>
            <color indexed="81"/>
            <rFont val="Tahoma"/>
            <family val="2"/>
            <charset val="204"/>
          </rPr>
          <t>Задвижка №036.1.2 - команда на остановку закрытия</t>
        </r>
      </text>
    </comment>
    <comment ref="BY5" authorId="0" shapeId="0">
      <text>
        <r>
          <rPr>
            <sz val="9"/>
            <color indexed="81"/>
            <rFont val="Tahoma"/>
            <family val="2"/>
            <charset val="204"/>
          </rPr>
          <t>Задвижка №036.1.2 Сигнал "Открывается" (интерфейс)</t>
        </r>
      </text>
    </comment>
    <comment ref="CE5" authorId="0" shapeId="0">
      <text>
        <r>
          <rPr>
            <sz val="9"/>
            <color indexed="81"/>
            <rFont val="Tahoma"/>
            <family val="2"/>
            <charset val="204"/>
          </rPr>
          <t>Задвижка №036.1.2 Сигнал "Закрывается" (интерфейс)</t>
        </r>
      </text>
    </comment>
    <comment ref="CK5" authorId="0" shapeId="0">
      <text>
        <r>
          <rPr>
            <sz val="9"/>
            <color indexed="81"/>
            <rFont val="Tahoma"/>
            <family val="2"/>
            <charset val="204"/>
          </rPr>
          <t>Задвижка №036.1.2 Сигнал "Открыто" (интерфейс)</t>
        </r>
      </text>
    </comment>
    <comment ref="CQ5" authorId="0" shapeId="0">
      <text>
        <r>
          <rPr>
            <sz val="9"/>
            <color indexed="81"/>
            <rFont val="Tahoma"/>
            <family val="2"/>
            <charset val="204"/>
          </rPr>
          <t>Задвижка №036.1.2 Сигнал "Закрыто" (интерфейс)</t>
        </r>
      </text>
    </comment>
    <comment ref="DI5" authorId="0" shapeId="0">
      <text>
        <r>
          <rPr>
            <sz val="9"/>
            <color indexed="81"/>
            <rFont val="Tahoma"/>
            <family val="2"/>
            <charset val="204"/>
          </rPr>
          <t>Задвижка №036.1.2 Сигнал "Сработала муфта" (интерфейс)</t>
        </r>
      </text>
    </comment>
    <comment ref="EA5" authorId="0" shapeId="0">
      <text>
        <r>
          <rPr>
            <sz val="9"/>
            <color indexed="81"/>
            <rFont val="Tahoma"/>
            <family val="2"/>
            <charset val="204"/>
          </rPr>
          <t>Задвижка №036.1.2 Сигнал "Авария привода" (интерфейс)</t>
        </r>
      </text>
    </comment>
    <comment ref="EG5" authorId="0" shapeId="0">
      <text>
        <r>
          <rPr>
            <sz val="9"/>
            <color indexed="81"/>
            <rFont val="Tahoma"/>
            <family val="2"/>
            <charset val="204"/>
          </rPr>
          <t>Задвижка №036.1.2 Сигнал "Неисправность" (интерфейс)</t>
        </r>
      </text>
    </comment>
    <comment ref="EM5" authorId="0" shapeId="0">
      <text>
        <r>
          <rPr>
            <sz val="9"/>
            <color indexed="81"/>
            <rFont val="Tahoma"/>
            <family val="2"/>
            <charset val="204"/>
          </rPr>
          <t>Задвижка №036.1.2 Команда "Открыть" (интерфейс)</t>
        </r>
      </text>
    </comment>
    <comment ref="EN5" authorId="0" shapeId="0">
      <text>
        <r>
          <rPr>
            <sz val="9"/>
            <color indexed="81"/>
            <rFont val="Tahoma"/>
            <family val="2"/>
            <charset val="204"/>
          </rPr>
          <t>Задвижка №036.1.2 Команда "Закрыть" (интерфейс)</t>
        </r>
      </text>
    </comment>
    <comment ref="EO5" authorId="0" shapeId="0">
      <text>
        <r>
          <rPr>
            <sz val="9"/>
            <color indexed="81"/>
            <rFont val="Tahoma"/>
            <family val="2"/>
            <charset val="204"/>
          </rPr>
          <t>Задвижка №036.1.2 Команда "Стоп" (интерфейс)</t>
        </r>
      </text>
    </comment>
    <comment ref="EU5" authorId="0" shapeId="0">
      <text>
        <r>
          <rPr>
            <sz val="9"/>
            <color indexed="81"/>
            <rFont val="Tahoma"/>
            <family val="2"/>
            <charset val="204"/>
          </rPr>
          <t>Задвижка №036.1.2 Наличие связи с БУ</t>
        </r>
      </text>
    </comment>
    <comment ref="GW5" authorId="0" shapeId="0">
      <text>
        <r>
          <rPr>
            <sz val="9"/>
            <color indexed="81"/>
            <rFont val="Tahoma"/>
            <family val="2"/>
            <charset val="204"/>
          </rPr>
          <t>Задвижка №036.1.2 Команда "Деблокировать" (интерфейс)</t>
        </r>
      </text>
    </comment>
    <comment ref="C6" authorId="0" shapeId="0">
      <text>
        <r>
          <rPr>
            <sz val="9"/>
            <color indexed="81"/>
            <rFont val="Tahoma"/>
            <family val="2"/>
            <charset val="204"/>
          </rPr>
          <t>Задвижка №036.2.1 - сигнал от МПО</t>
        </r>
      </text>
    </comment>
    <comment ref="I6" authorId="0" shapeId="0">
      <text>
        <r>
          <rPr>
            <sz val="9"/>
            <color indexed="81"/>
            <rFont val="Tahoma"/>
            <family val="2"/>
            <charset val="204"/>
          </rPr>
          <t>Задвижка №036.2.1 - сигнал от МПЗ</t>
        </r>
      </text>
    </comment>
    <comment ref="O6" authorId="0" shapeId="0">
      <text>
        <r>
          <rPr>
            <sz val="9"/>
            <color indexed="81"/>
            <rFont val="Tahoma"/>
            <family val="2"/>
            <charset val="204"/>
          </rPr>
          <t>Задвижка №036.2.1 - сигнал от КВО</t>
        </r>
      </text>
    </comment>
    <comment ref="U6" authorId="0" shapeId="0">
      <text>
        <r>
          <rPr>
            <sz val="9"/>
            <color indexed="81"/>
            <rFont val="Tahoma"/>
            <family val="2"/>
            <charset val="204"/>
          </rPr>
          <t>Задвижка №036.2.1 - сигнал от КВЗ</t>
        </r>
      </text>
    </comment>
    <comment ref="AM6" authorId="0" shapeId="0">
      <text>
        <r>
          <rPr>
            <sz val="9"/>
            <color indexed="81"/>
            <rFont val="Tahoma"/>
            <family val="2"/>
            <charset val="204"/>
          </rPr>
          <t>Задвижка №036.2.1 - сработала муфта</t>
        </r>
      </text>
    </comment>
    <comment ref="BE6" authorId="0" shapeId="0">
      <text>
        <r>
          <rPr>
            <sz val="9"/>
            <color indexed="81"/>
            <rFont val="Tahoma"/>
            <family val="2"/>
            <charset val="204"/>
          </rPr>
          <t>Задвижка №036.2.1 - авария привода</t>
        </r>
      </text>
    </comment>
    <comment ref="BQ6" authorId="0" shapeId="0">
      <text>
        <r>
          <rPr>
            <sz val="9"/>
            <color indexed="81"/>
            <rFont val="Tahoma"/>
            <family val="2"/>
            <charset val="204"/>
          </rPr>
          <t>Задвижка №036.2.1 - команда на открытие</t>
        </r>
      </text>
    </comment>
    <comment ref="BR6" authorId="0" shapeId="0">
      <text>
        <r>
          <rPr>
            <sz val="9"/>
            <color indexed="81"/>
            <rFont val="Tahoma"/>
            <family val="2"/>
            <charset val="204"/>
          </rPr>
          <t>Задвижка №036.2.1 - команда на закрытие</t>
        </r>
      </text>
    </comment>
    <comment ref="BS6" authorId="1" shapeId="0">
      <text>
        <r>
          <rPr>
            <sz val="9"/>
            <color indexed="81"/>
            <rFont val="Tahoma"/>
            <family val="2"/>
            <charset val="204"/>
          </rPr>
          <t>Задвижка №14 - команда на остановку</t>
        </r>
      </text>
    </comment>
    <comment ref="BT6" authorId="0" shapeId="0">
      <text>
        <r>
          <rPr>
            <sz val="9"/>
            <color indexed="81"/>
            <rFont val="Tahoma"/>
            <family val="2"/>
            <charset val="204"/>
          </rPr>
          <t>Задвижка №036.2.1 - команда на остановку открытия</t>
        </r>
      </text>
    </comment>
    <comment ref="BU6" authorId="0" shapeId="0">
      <text>
        <r>
          <rPr>
            <sz val="9"/>
            <color indexed="81"/>
            <rFont val="Tahoma"/>
            <family val="2"/>
            <charset val="204"/>
          </rPr>
          <t>Задвижка №036.2.1 - команда на остановку закрытия</t>
        </r>
      </text>
    </comment>
    <comment ref="BY6" authorId="0" shapeId="0">
      <text>
        <r>
          <rPr>
            <sz val="9"/>
            <color indexed="81"/>
            <rFont val="Tahoma"/>
            <family val="2"/>
            <charset val="204"/>
          </rPr>
          <t>Задвижка №036.2.1 Сигнал "Открывается" (интерфейс)</t>
        </r>
      </text>
    </comment>
    <comment ref="CE6" authorId="0" shapeId="0">
      <text>
        <r>
          <rPr>
            <sz val="9"/>
            <color indexed="81"/>
            <rFont val="Tahoma"/>
            <family val="2"/>
            <charset val="204"/>
          </rPr>
          <t>Задвижка №036.2.1 Сигнал "Закрывается" (интерфейс)</t>
        </r>
      </text>
    </comment>
    <comment ref="CK6" authorId="0" shapeId="0">
      <text>
        <r>
          <rPr>
            <sz val="9"/>
            <color indexed="81"/>
            <rFont val="Tahoma"/>
            <family val="2"/>
            <charset val="204"/>
          </rPr>
          <t>Задвижка №036.2.1 Сигнал "Открыто" (интерфейс)</t>
        </r>
      </text>
    </comment>
    <comment ref="CQ6" authorId="0" shapeId="0">
      <text>
        <r>
          <rPr>
            <sz val="9"/>
            <color indexed="81"/>
            <rFont val="Tahoma"/>
            <family val="2"/>
            <charset val="204"/>
          </rPr>
          <t>Задвижка №036.2.1 Сигнал "Закрыто" (интерфейс)</t>
        </r>
      </text>
    </comment>
    <comment ref="DI6" authorId="0" shapeId="0">
      <text>
        <r>
          <rPr>
            <sz val="9"/>
            <color indexed="81"/>
            <rFont val="Tahoma"/>
            <family val="2"/>
            <charset val="204"/>
          </rPr>
          <t>Задвижка №036.2.1 Сигнал "Сработала муфта" (интерфейс)</t>
        </r>
      </text>
    </comment>
    <comment ref="EA6" authorId="0" shapeId="0">
      <text>
        <r>
          <rPr>
            <sz val="9"/>
            <color indexed="81"/>
            <rFont val="Tahoma"/>
            <family val="2"/>
            <charset val="204"/>
          </rPr>
          <t>Задвижка №036.2.1 Сигнал "Авария привода" (интерфейс)</t>
        </r>
      </text>
    </comment>
    <comment ref="EG6" authorId="0" shapeId="0">
      <text>
        <r>
          <rPr>
            <sz val="9"/>
            <color indexed="81"/>
            <rFont val="Tahoma"/>
            <family val="2"/>
            <charset val="204"/>
          </rPr>
          <t>Задвижка №036.2.1 Сигнал "Неисправность" (интерфейс)</t>
        </r>
      </text>
    </comment>
    <comment ref="EM6" authorId="0" shapeId="0">
      <text>
        <r>
          <rPr>
            <sz val="9"/>
            <color indexed="81"/>
            <rFont val="Tahoma"/>
            <family val="2"/>
            <charset val="204"/>
          </rPr>
          <t>Задвижка №036.2.1 Команда "Открыть" (интерфейс)</t>
        </r>
      </text>
    </comment>
    <comment ref="EN6" authorId="0" shapeId="0">
      <text>
        <r>
          <rPr>
            <sz val="9"/>
            <color indexed="81"/>
            <rFont val="Tahoma"/>
            <family val="2"/>
            <charset val="204"/>
          </rPr>
          <t>Задвижка №036.2.1 Команда "Закрыть" (интерфейс)</t>
        </r>
      </text>
    </comment>
    <comment ref="EO6" authorId="0" shapeId="0">
      <text>
        <r>
          <rPr>
            <sz val="9"/>
            <color indexed="81"/>
            <rFont val="Tahoma"/>
            <family val="2"/>
            <charset val="204"/>
          </rPr>
          <t>Задвижка №036.2.1 Команда "Стоп" (интерфейс)</t>
        </r>
      </text>
    </comment>
    <comment ref="EU6" authorId="0" shapeId="0">
      <text>
        <r>
          <rPr>
            <sz val="9"/>
            <color indexed="81"/>
            <rFont val="Tahoma"/>
            <family val="2"/>
            <charset val="204"/>
          </rPr>
          <t>Задвижка №036.2.1 Наличие связи с БУ</t>
        </r>
      </text>
    </comment>
    <comment ref="GW6" authorId="0" shapeId="0">
      <text>
        <r>
          <rPr>
            <sz val="9"/>
            <color indexed="81"/>
            <rFont val="Tahoma"/>
            <family val="2"/>
            <charset val="204"/>
          </rPr>
          <t>Задвижка №036.2.1 Команда "Деблокировать" (интерфейс)</t>
        </r>
      </text>
    </comment>
    <comment ref="C7" authorId="0" shapeId="0">
      <text>
        <r>
          <rPr>
            <sz val="9"/>
            <color indexed="81"/>
            <rFont val="Tahoma"/>
            <family val="2"/>
            <charset val="204"/>
          </rPr>
          <t>Задвижка №036.2.2 - сигнал от МПО</t>
        </r>
      </text>
    </comment>
    <comment ref="I7" authorId="0" shapeId="0">
      <text>
        <r>
          <rPr>
            <sz val="9"/>
            <color indexed="81"/>
            <rFont val="Tahoma"/>
            <family val="2"/>
            <charset val="204"/>
          </rPr>
          <t>Задвижка №036.2.2 - сигнал от МПЗ</t>
        </r>
      </text>
    </comment>
    <comment ref="O7" authorId="0" shapeId="0">
      <text>
        <r>
          <rPr>
            <sz val="9"/>
            <color indexed="81"/>
            <rFont val="Tahoma"/>
            <family val="2"/>
            <charset val="204"/>
          </rPr>
          <t>Задвижка №036.2.2 - сигнал от КВО</t>
        </r>
      </text>
    </comment>
    <comment ref="U7" authorId="0" shapeId="0">
      <text>
        <r>
          <rPr>
            <sz val="9"/>
            <color indexed="81"/>
            <rFont val="Tahoma"/>
            <family val="2"/>
            <charset val="204"/>
          </rPr>
          <t>Задвижка №036.2.2 - сигнал от КВЗ</t>
        </r>
      </text>
    </comment>
    <comment ref="AM7" authorId="0" shapeId="0">
      <text>
        <r>
          <rPr>
            <sz val="9"/>
            <color indexed="81"/>
            <rFont val="Tahoma"/>
            <family val="2"/>
            <charset val="204"/>
          </rPr>
          <t>Задвижка №036.2.2 - сработала муфта</t>
        </r>
      </text>
    </comment>
    <comment ref="BE7" authorId="0" shapeId="0">
      <text>
        <r>
          <rPr>
            <sz val="9"/>
            <color indexed="81"/>
            <rFont val="Tahoma"/>
            <family val="2"/>
            <charset val="204"/>
          </rPr>
          <t>Задвижка №036.2.2 - авария привода</t>
        </r>
      </text>
    </comment>
    <comment ref="BQ7" authorId="0" shapeId="0">
      <text>
        <r>
          <rPr>
            <sz val="9"/>
            <color indexed="81"/>
            <rFont val="Tahoma"/>
            <family val="2"/>
            <charset val="204"/>
          </rPr>
          <t>Задвижка №036.2.2 - команда на открытие</t>
        </r>
      </text>
    </comment>
    <comment ref="BR7" authorId="0" shapeId="0">
      <text>
        <r>
          <rPr>
            <sz val="9"/>
            <color indexed="81"/>
            <rFont val="Tahoma"/>
            <family val="2"/>
            <charset val="204"/>
          </rPr>
          <t>Задвижка №036.2.2 - команда на закрытие</t>
        </r>
      </text>
    </comment>
    <comment ref="BS7" authorId="1" shapeId="0">
      <text>
        <r>
          <rPr>
            <sz val="9"/>
            <color indexed="81"/>
            <rFont val="Tahoma"/>
            <family val="2"/>
            <charset val="204"/>
          </rPr>
          <t>Задвижка №16 - команда на остановку</t>
        </r>
      </text>
    </comment>
    <comment ref="BT7" authorId="0" shapeId="0">
      <text>
        <r>
          <rPr>
            <sz val="9"/>
            <color indexed="81"/>
            <rFont val="Tahoma"/>
            <family val="2"/>
            <charset val="204"/>
          </rPr>
          <t>Задвижка №036.2.2 - команда на остановку открытия</t>
        </r>
      </text>
    </comment>
    <comment ref="BU7" authorId="0" shapeId="0">
      <text>
        <r>
          <rPr>
            <sz val="9"/>
            <color indexed="81"/>
            <rFont val="Tahoma"/>
            <family val="2"/>
            <charset val="204"/>
          </rPr>
          <t>Задвижка №036.2.2 - команда на остановку закрытия</t>
        </r>
      </text>
    </comment>
    <comment ref="BY7" authorId="0" shapeId="0">
      <text>
        <r>
          <rPr>
            <sz val="9"/>
            <color indexed="81"/>
            <rFont val="Tahoma"/>
            <family val="2"/>
            <charset val="204"/>
          </rPr>
          <t>Задвижка №036.2.2 Сигнал "Открывается" (интерфейс)</t>
        </r>
      </text>
    </comment>
    <comment ref="CE7" authorId="0" shapeId="0">
      <text>
        <r>
          <rPr>
            <sz val="9"/>
            <color indexed="81"/>
            <rFont val="Tahoma"/>
            <family val="2"/>
            <charset val="204"/>
          </rPr>
          <t>Задвижка №036.2.2 Сигнал "Закрывается" (интерфейс)</t>
        </r>
      </text>
    </comment>
    <comment ref="CK7" authorId="0" shapeId="0">
      <text>
        <r>
          <rPr>
            <sz val="9"/>
            <color indexed="81"/>
            <rFont val="Tahoma"/>
            <family val="2"/>
            <charset val="204"/>
          </rPr>
          <t>Задвижка №036.2.2 Сигнал "Открыто" (интерфейс)</t>
        </r>
      </text>
    </comment>
    <comment ref="CQ7" authorId="0" shapeId="0">
      <text>
        <r>
          <rPr>
            <sz val="9"/>
            <color indexed="81"/>
            <rFont val="Tahoma"/>
            <family val="2"/>
            <charset val="204"/>
          </rPr>
          <t>Задвижка №036.2.2 Сигнал "Закрыто" (интерфейс)</t>
        </r>
      </text>
    </comment>
    <comment ref="DI7" authorId="0" shapeId="0">
      <text>
        <r>
          <rPr>
            <sz val="9"/>
            <color indexed="81"/>
            <rFont val="Tahoma"/>
            <family val="2"/>
            <charset val="204"/>
          </rPr>
          <t>Задвижка №036.2.2 Сигнал "Сработала муфта" (интерфейс)</t>
        </r>
      </text>
    </comment>
    <comment ref="EA7" authorId="0" shapeId="0">
      <text>
        <r>
          <rPr>
            <sz val="9"/>
            <color indexed="81"/>
            <rFont val="Tahoma"/>
            <family val="2"/>
            <charset val="204"/>
          </rPr>
          <t>Задвижка №036.2.2 Сигнал "Авария привода" (интерфейс)</t>
        </r>
      </text>
    </comment>
    <comment ref="EG7" authorId="0" shapeId="0">
      <text>
        <r>
          <rPr>
            <sz val="9"/>
            <color indexed="81"/>
            <rFont val="Tahoma"/>
            <family val="2"/>
            <charset val="204"/>
          </rPr>
          <t>Задвижка №036.2.2 Сигнал "Неисправность" (интерфейс)</t>
        </r>
      </text>
    </comment>
    <comment ref="EM7" authorId="0" shapeId="0">
      <text>
        <r>
          <rPr>
            <sz val="9"/>
            <color indexed="81"/>
            <rFont val="Tahoma"/>
            <family val="2"/>
            <charset val="204"/>
          </rPr>
          <t>Задвижка №036.2.2 Команда "Открыть" (интерфейс)</t>
        </r>
      </text>
    </comment>
    <comment ref="EN7" authorId="0" shapeId="0">
      <text>
        <r>
          <rPr>
            <sz val="9"/>
            <color indexed="81"/>
            <rFont val="Tahoma"/>
            <family val="2"/>
            <charset val="204"/>
          </rPr>
          <t>Задвижка №036.2.2 Команда "Закрыть" (интерфейс)</t>
        </r>
      </text>
    </comment>
    <comment ref="EO7" authorId="0" shapeId="0">
      <text>
        <r>
          <rPr>
            <sz val="9"/>
            <color indexed="81"/>
            <rFont val="Tahoma"/>
            <family val="2"/>
            <charset val="204"/>
          </rPr>
          <t>Задвижка №036.2.2 Команда "Стоп" (интерфейс)</t>
        </r>
      </text>
    </comment>
    <comment ref="EU7" authorId="0" shapeId="0">
      <text>
        <r>
          <rPr>
            <sz val="9"/>
            <color indexed="81"/>
            <rFont val="Tahoma"/>
            <family val="2"/>
            <charset val="204"/>
          </rPr>
          <t>Задвижка №036.2.2 Наличие связи с БУ</t>
        </r>
      </text>
    </comment>
    <comment ref="GW7" authorId="0" shapeId="0">
      <text>
        <r>
          <rPr>
            <sz val="9"/>
            <color indexed="81"/>
            <rFont val="Tahoma"/>
            <family val="2"/>
            <charset val="204"/>
          </rPr>
          <t>Задвижка №036.2.2 Команда "Деблокировать" (интерфейс)</t>
        </r>
      </text>
    </comment>
    <comment ref="C8" authorId="0" shapeId="0">
      <text>
        <r>
          <rPr>
            <sz val="9"/>
            <color indexed="81"/>
            <rFont val="Tahoma"/>
            <family val="2"/>
            <charset val="204"/>
          </rPr>
          <t>Задвижка №036.3.1 - сигнал от МПО</t>
        </r>
      </text>
    </comment>
    <comment ref="I8" authorId="0" shapeId="0">
      <text>
        <r>
          <rPr>
            <sz val="9"/>
            <color indexed="81"/>
            <rFont val="Tahoma"/>
            <family val="2"/>
            <charset val="204"/>
          </rPr>
          <t>Задвижка №036.3.1 - сигнал от МПЗ</t>
        </r>
      </text>
    </comment>
    <comment ref="O8" authorId="0" shapeId="0">
      <text>
        <r>
          <rPr>
            <sz val="9"/>
            <color indexed="81"/>
            <rFont val="Tahoma"/>
            <family val="2"/>
            <charset val="204"/>
          </rPr>
          <t>Задвижка №036.3.1 - сигнал от КВО</t>
        </r>
      </text>
    </comment>
    <comment ref="U8" authorId="0" shapeId="0">
      <text>
        <r>
          <rPr>
            <sz val="9"/>
            <color indexed="81"/>
            <rFont val="Tahoma"/>
            <family val="2"/>
            <charset val="204"/>
          </rPr>
          <t>Задвижка №036.3.1 - сигнал от КВЗ</t>
        </r>
      </text>
    </comment>
    <comment ref="AM8" authorId="0" shapeId="0">
      <text>
        <r>
          <rPr>
            <sz val="9"/>
            <color indexed="81"/>
            <rFont val="Tahoma"/>
            <family val="2"/>
            <charset val="204"/>
          </rPr>
          <t>Задвижка №036.3.1 - сработала муфта</t>
        </r>
      </text>
    </comment>
    <comment ref="BE8" authorId="0" shapeId="0">
      <text>
        <r>
          <rPr>
            <sz val="9"/>
            <color indexed="81"/>
            <rFont val="Tahoma"/>
            <family val="2"/>
            <charset val="204"/>
          </rPr>
          <t>Задвижка №036.3.1 - авария привода</t>
        </r>
      </text>
    </comment>
    <comment ref="BQ8" authorId="0" shapeId="0">
      <text>
        <r>
          <rPr>
            <sz val="9"/>
            <color indexed="81"/>
            <rFont val="Tahoma"/>
            <family val="2"/>
            <charset val="204"/>
          </rPr>
          <t>Задвижка №036.3.1 - команда на открытие</t>
        </r>
      </text>
    </comment>
    <comment ref="BR8" authorId="0" shapeId="0">
      <text>
        <r>
          <rPr>
            <sz val="9"/>
            <color indexed="81"/>
            <rFont val="Tahoma"/>
            <family val="2"/>
            <charset val="204"/>
          </rPr>
          <t>Задвижка №036.3.1 - команда на закрытие</t>
        </r>
      </text>
    </comment>
    <comment ref="BS8" authorId="1" shapeId="0">
      <text>
        <r>
          <rPr>
            <sz val="9"/>
            <color indexed="81"/>
            <rFont val="Tahoma"/>
            <family val="2"/>
            <charset val="204"/>
          </rPr>
          <t>Задвижка №11 - команда на остановку</t>
        </r>
      </text>
    </comment>
    <comment ref="BT8" authorId="0" shapeId="0">
      <text>
        <r>
          <rPr>
            <sz val="9"/>
            <color indexed="81"/>
            <rFont val="Tahoma"/>
            <family val="2"/>
            <charset val="204"/>
          </rPr>
          <t>Задвижка №036.3.1 - команда на остановку открытия</t>
        </r>
      </text>
    </comment>
    <comment ref="BU8" authorId="0" shapeId="0">
      <text>
        <r>
          <rPr>
            <sz val="9"/>
            <color indexed="81"/>
            <rFont val="Tahoma"/>
            <family val="2"/>
            <charset val="204"/>
          </rPr>
          <t>Задвижка №036.3.1 - команда на остановку закрытия</t>
        </r>
      </text>
    </comment>
    <comment ref="BY8" authorId="0" shapeId="0">
      <text>
        <r>
          <rPr>
            <sz val="9"/>
            <color indexed="81"/>
            <rFont val="Tahoma"/>
            <family val="2"/>
            <charset val="204"/>
          </rPr>
          <t>Задвижка №036.3.1 Сигнал "Открывается" (интерфейс)</t>
        </r>
      </text>
    </comment>
    <comment ref="CE8" authorId="0" shapeId="0">
      <text>
        <r>
          <rPr>
            <sz val="9"/>
            <color indexed="81"/>
            <rFont val="Tahoma"/>
            <family val="2"/>
            <charset val="204"/>
          </rPr>
          <t>Задвижка №036.3.1 Сигнал "Закрывается" (интерфейс)</t>
        </r>
      </text>
    </comment>
    <comment ref="CK8" authorId="0" shapeId="0">
      <text>
        <r>
          <rPr>
            <sz val="9"/>
            <color indexed="81"/>
            <rFont val="Tahoma"/>
            <family val="2"/>
            <charset val="204"/>
          </rPr>
          <t>Задвижка №036.3.1 Сигнал "Открыто" (интерфейс)</t>
        </r>
      </text>
    </comment>
    <comment ref="CQ8" authorId="0" shapeId="0">
      <text>
        <r>
          <rPr>
            <sz val="9"/>
            <color indexed="81"/>
            <rFont val="Tahoma"/>
            <family val="2"/>
            <charset val="204"/>
          </rPr>
          <t>Задвижка №036.3.1 Сигнал "Закрыто" (интерфейс)</t>
        </r>
      </text>
    </comment>
    <comment ref="DI8" authorId="0" shapeId="0">
      <text>
        <r>
          <rPr>
            <sz val="9"/>
            <color indexed="81"/>
            <rFont val="Tahoma"/>
            <family val="2"/>
            <charset val="204"/>
          </rPr>
          <t>Задвижка №036.3.1 Сигнал "Сработала муфта" (интерфейс)</t>
        </r>
      </text>
    </comment>
    <comment ref="EA8" authorId="0" shapeId="0">
      <text>
        <r>
          <rPr>
            <sz val="9"/>
            <color indexed="81"/>
            <rFont val="Tahoma"/>
            <family val="2"/>
            <charset val="204"/>
          </rPr>
          <t>Задвижка №036.3.1 Сигнал "Авария привода" (интерфейс)</t>
        </r>
      </text>
    </comment>
    <comment ref="EG8" authorId="0" shapeId="0">
      <text>
        <r>
          <rPr>
            <sz val="9"/>
            <color indexed="81"/>
            <rFont val="Tahoma"/>
            <family val="2"/>
            <charset val="204"/>
          </rPr>
          <t>Задвижка №036.3.1 Сигнал "Неисправность" (интерфейс)</t>
        </r>
      </text>
    </comment>
    <comment ref="EM8" authorId="0" shapeId="0">
      <text>
        <r>
          <rPr>
            <sz val="9"/>
            <color indexed="81"/>
            <rFont val="Tahoma"/>
            <family val="2"/>
            <charset val="204"/>
          </rPr>
          <t>Задвижка №036.3.1 Команда "Открыть" (интерфейс)</t>
        </r>
      </text>
    </comment>
    <comment ref="EN8" authorId="0" shapeId="0">
      <text>
        <r>
          <rPr>
            <sz val="9"/>
            <color indexed="81"/>
            <rFont val="Tahoma"/>
            <family val="2"/>
            <charset val="204"/>
          </rPr>
          <t>Задвижка №036.3.1 Команда "Закрыть" (интерфейс)</t>
        </r>
      </text>
    </comment>
    <comment ref="EO8" authorId="0" shapeId="0">
      <text>
        <r>
          <rPr>
            <sz val="9"/>
            <color indexed="81"/>
            <rFont val="Tahoma"/>
            <family val="2"/>
            <charset val="204"/>
          </rPr>
          <t>Задвижка №036.3.1 Команда "Стоп" (интерфейс)</t>
        </r>
      </text>
    </comment>
    <comment ref="EU8" authorId="0" shapeId="0">
      <text>
        <r>
          <rPr>
            <sz val="9"/>
            <color indexed="81"/>
            <rFont val="Tahoma"/>
            <family val="2"/>
            <charset val="204"/>
          </rPr>
          <t>Задвижка №036.3.1 Наличие связи с БУ</t>
        </r>
      </text>
    </comment>
    <comment ref="GW8" authorId="0" shapeId="0">
      <text>
        <r>
          <rPr>
            <sz val="9"/>
            <color indexed="81"/>
            <rFont val="Tahoma"/>
            <family val="2"/>
            <charset val="204"/>
          </rPr>
          <t>Задвижка №036.3.1 Команда "Деблокировать" (интерфейс)</t>
        </r>
      </text>
    </comment>
    <comment ref="C9" authorId="0" shapeId="0">
      <text>
        <r>
          <rPr>
            <sz val="9"/>
            <color indexed="81"/>
            <rFont val="Tahoma"/>
            <family val="2"/>
            <charset val="204"/>
          </rPr>
          <t>Задвижка №036.3.2 - сигнал от МПО</t>
        </r>
      </text>
    </comment>
    <comment ref="I9" authorId="0" shapeId="0">
      <text>
        <r>
          <rPr>
            <sz val="9"/>
            <color indexed="81"/>
            <rFont val="Tahoma"/>
            <family val="2"/>
            <charset val="204"/>
          </rPr>
          <t>Задвижка №036.3.2 - сигнал от МПЗ</t>
        </r>
      </text>
    </comment>
    <comment ref="O9" authorId="0" shapeId="0">
      <text>
        <r>
          <rPr>
            <sz val="9"/>
            <color indexed="81"/>
            <rFont val="Tahoma"/>
            <family val="2"/>
            <charset val="204"/>
          </rPr>
          <t>Задвижка №036.3.2 - сигнал от КВО</t>
        </r>
      </text>
    </comment>
    <comment ref="U9" authorId="0" shapeId="0">
      <text>
        <r>
          <rPr>
            <sz val="9"/>
            <color indexed="81"/>
            <rFont val="Tahoma"/>
            <family val="2"/>
            <charset val="204"/>
          </rPr>
          <t>Задвижка №036.3.2 - сигнал от КВЗ</t>
        </r>
      </text>
    </comment>
    <comment ref="AM9" authorId="0" shapeId="0">
      <text>
        <r>
          <rPr>
            <sz val="9"/>
            <color indexed="81"/>
            <rFont val="Tahoma"/>
            <family val="2"/>
            <charset val="204"/>
          </rPr>
          <t>Задвижка №036.3.2 - сработала муфта</t>
        </r>
      </text>
    </comment>
    <comment ref="BE9" authorId="0" shapeId="0">
      <text>
        <r>
          <rPr>
            <sz val="9"/>
            <color indexed="81"/>
            <rFont val="Tahoma"/>
            <family val="2"/>
            <charset val="204"/>
          </rPr>
          <t>Задвижка №036.3.2 - авария привода</t>
        </r>
      </text>
    </comment>
    <comment ref="BQ9" authorId="0" shapeId="0">
      <text>
        <r>
          <rPr>
            <sz val="9"/>
            <color indexed="81"/>
            <rFont val="Tahoma"/>
            <family val="2"/>
            <charset val="204"/>
          </rPr>
          <t>Задвижка №036.3.2 - команда на открытие</t>
        </r>
      </text>
    </comment>
    <comment ref="BR9" authorId="0" shapeId="0">
      <text>
        <r>
          <rPr>
            <sz val="9"/>
            <color indexed="81"/>
            <rFont val="Tahoma"/>
            <family val="2"/>
            <charset val="204"/>
          </rPr>
          <t>Задвижка №036.3.2 - команда на закрытие</t>
        </r>
      </text>
    </comment>
    <comment ref="BS9" authorId="1" shapeId="0">
      <text>
        <r>
          <rPr>
            <sz val="9"/>
            <color indexed="81"/>
            <rFont val="Tahoma"/>
            <family val="2"/>
            <charset val="204"/>
          </rPr>
          <t>Задвижка №13 - команда на остановку</t>
        </r>
      </text>
    </comment>
    <comment ref="BT9" authorId="0" shapeId="0">
      <text>
        <r>
          <rPr>
            <sz val="9"/>
            <color indexed="81"/>
            <rFont val="Tahoma"/>
            <family val="2"/>
            <charset val="204"/>
          </rPr>
          <t>Задвижка №036.3.2 - команда на остановку открытия</t>
        </r>
      </text>
    </comment>
    <comment ref="BU9" authorId="0" shapeId="0">
      <text>
        <r>
          <rPr>
            <sz val="9"/>
            <color indexed="81"/>
            <rFont val="Tahoma"/>
            <family val="2"/>
            <charset val="204"/>
          </rPr>
          <t>Задвижка №036.3.2 - команда на остановку закрытия</t>
        </r>
      </text>
    </comment>
    <comment ref="BY9" authorId="0" shapeId="0">
      <text>
        <r>
          <rPr>
            <sz val="9"/>
            <color indexed="81"/>
            <rFont val="Tahoma"/>
            <family val="2"/>
            <charset val="204"/>
          </rPr>
          <t>Задвижка №036.3.2 Сигнал "Открывается" (интерфейс)</t>
        </r>
      </text>
    </comment>
    <comment ref="CE9" authorId="0" shapeId="0">
      <text>
        <r>
          <rPr>
            <sz val="9"/>
            <color indexed="81"/>
            <rFont val="Tahoma"/>
            <family val="2"/>
            <charset val="204"/>
          </rPr>
          <t>Задвижка №036.3.2 Сигнал "Закрывается" (интерфейс)</t>
        </r>
      </text>
    </comment>
    <comment ref="CK9" authorId="0" shapeId="0">
      <text>
        <r>
          <rPr>
            <sz val="9"/>
            <color indexed="81"/>
            <rFont val="Tahoma"/>
            <family val="2"/>
            <charset val="204"/>
          </rPr>
          <t>Задвижка №036.3.2 Сигнал "Открыто" (интерфейс)</t>
        </r>
      </text>
    </comment>
    <comment ref="CQ9" authorId="0" shapeId="0">
      <text>
        <r>
          <rPr>
            <sz val="9"/>
            <color indexed="81"/>
            <rFont val="Tahoma"/>
            <family val="2"/>
            <charset val="204"/>
          </rPr>
          <t>Задвижка №036.3.2 Сигнал "Закрыто" (интерфейс)</t>
        </r>
      </text>
    </comment>
    <comment ref="DI9" authorId="0" shapeId="0">
      <text>
        <r>
          <rPr>
            <sz val="9"/>
            <color indexed="81"/>
            <rFont val="Tahoma"/>
            <family val="2"/>
            <charset val="204"/>
          </rPr>
          <t>Задвижка №036.3.2 Сигнал "Сработала муфта" (интерфейс)</t>
        </r>
      </text>
    </comment>
    <comment ref="EA9" authorId="0" shapeId="0">
      <text>
        <r>
          <rPr>
            <sz val="9"/>
            <color indexed="81"/>
            <rFont val="Tahoma"/>
            <family val="2"/>
            <charset val="204"/>
          </rPr>
          <t>Задвижка №036.3.2 Сигнал "Авария привода" (интерфейс)</t>
        </r>
      </text>
    </comment>
    <comment ref="EG9" authorId="0" shapeId="0">
      <text>
        <r>
          <rPr>
            <sz val="9"/>
            <color indexed="81"/>
            <rFont val="Tahoma"/>
            <family val="2"/>
            <charset val="204"/>
          </rPr>
          <t>Задвижка №036.3.2 Сигнал "Неисправность" (интерфейс)</t>
        </r>
      </text>
    </comment>
    <comment ref="EM9" authorId="0" shapeId="0">
      <text>
        <r>
          <rPr>
            <sz val="9"/>
            <color indexed="81"/>
            <rFont val="Tahoma"/>
            <family val="2"/>
            <charset val="204"/>
          </rPr>
          <t>Задвижка №036.3.2 Команда "Открыть" (интерфейс)</t>
        </r>
      </text>
    </comment>
    <comment ref="EN9" authorId="0" shapeId="0">
      <text>
        <r>
          <rPr>
            <sz val="9"/>
            <color indexed="81"/>
            <rFont val="Tahoma"/>
            <family val="2"/>
            <charset val="204"/>
          </rPr>
          <t>Задвижка №036.3.2 Команда "Закрыть" (интерфейс)</t>
        </r>
      </text>
    </comment>
    <comment ref="EO9" authorId="0" shapeId="0">
      <text>
        <r>
          <rPr>
            <sz val="9"/>
            <color indexed="81"/>
            <rFont val="Tahoma"/>
            <family val="2"/>
            <charset val="204"/>
          </rPr>
          <t>Задвижка №036.3.2 Команда "Стоп" (интерфейс)</t>
        </r>
      </text>
    </comment>
    <comment ref="EU9" authorId="0" shapeId="0">
      <text>
        <r>
          <rPr>
            <sz val="9"/>
            <color indexed="81"/>
            <rFont val="Tahoma"/>
            <family val="2"/>
            <charset val="204"/>
          </rPr>
          <t>Задвижка №036.3.2 Наличие связи с БУ</t>
        </r>
      </text>
    </comment>
    <comment ref="GW9" authorId="0" shapeId="0">
      <text>
        <r>
          <rPr>
            <sz val="9"/>
            <color indexed="81"/>
            <rFont val="Tahoma"/>
            <family val="2"/>
            <charset val="204"/>
          </rPr>
          <t>Задвижка №036.3.2 Команда "Деблокировать" (интерфейс)</t>
        </r>
      </text>
    </comment>
    <comment ref="C10" authorId="0" shapeId="0">
      <text>
        <r>
          <rPr>
            <sz val="9"/>
            <color indexed="81"/>
            <rFont val="Tahoma"/>
            <family val="2"/>
            <charset val="204"/>
          </rPr>
          <t>Задвижка №036.4.1 - сигнал от МПО</t>
        </r>
      </text>
    </comment>
    <comment ref="I10" authorId="0" shapeId="0">
      <text>
        <r>
          <rPr>
            <sz val="9"/>
            <color indexed="81"/>
            <rFont val="Tahoma"/>
            <family val="2"/>
            <charset val="204"/>
          </rPr>
          <t>Задвижка №036.4.1 - сигнал от МПЗ</t>
        </r>
      </text>
    </comment>
    <comment ref="O10" authorId="0" shapeId="0">
      <text>
        <r>
          <rPr>
            <sz val="9"/>
            <color indexed="81"/>
            <rFont val="Tahoma"/>
            <family val="2"/>
            <charset val="204"/>
          </rPr>
          <t>Задвижка №036.4.1 - сигнал от КВО</t>
        </r>
      </text>
    </comment>
    <comment ref="U10" authorId="0" shapeId="0">
      <text>
        <r>
          <rPr>
            <sz val="9"/>
            <color indexed="81"/>
            <rFont val="Tahoma"/>
            <family val="2"/>
            <charset val="204"/>
          </rPr>
          <t>Задвижка №036.4.1 - сигнал от КВЗ</t>
        </r>
      </text>
    </comment>
    <comment ref="AM10" authorId="0" shapeId="0">
      <text>
        <r>
          <rPr>
            <sz val="9"/>
            <color indexed="81"/>
            <rFont val="Tahoma"/>
            <family val="2"/>
            <charset val="204"/>
          </rPr>
          <t>Задвижка №036.4.1 - сработала муфта</t>
        </r>
      </text>
    </comment>
    <comment ref="BE10" authorId="0" shapeId="0">
      <text>
        <r>
          <rPr>
            <sz val="9"/>
            <color indexed="81"/>
            <rFont val="Tahoma"/>
            <family val="2"/>
            <charset val="204"/>
          </rPr>
          <t>Задвижка №036.4.1 - авария привода</t>
        </r>
      </text>
    </comment>
    <comment ref="BQ10" authorId="0" shapeId="0">
      <text>
        <r>
          <rPr>
            <sz val="9"/>
            <color indexed="81"/>
            <rFont val="Tahoma"/>
            <family val="2"/>
            <charset val="204"/>
          </rPr>
          <t>Задвижка №036.4.1 - команда на открытие</t>
        </r>
      </text>
    </comment>
    <comment ref="BR10" authorId="0" shapeId="0">
      <text>
        <r>
          <rPr>
            <sz val="9"/>
            <color indexed="81"/>
            <rFont val="Tahoma"/>
            <family val="2"/>
            <charset val="204"/>
          </rPr>
          <t>Задвижка №036.4.1 - команда на закрытие</t>
        </r>
      </text>
    </comment>
    <comment ref="BS10" authorId="1" shapeId="0">
      <text>
        <r>
          <rPr>
            <sz val="9"/>
            <color indexed="81"/>
            <rFont val="Tahoma"/>
            <family val="2"/>
            <charset val="204"/>
          </rPr>
          <t>Задвижка №15 - команда на остановку</t>
        </r>
      </text>
    </comment>
    <comment ref="BT10" authorId="0" shapeId="0">
      <text>
        <r>
          <rPr>
            <sz val="9"/>
            <color indexed="81"/>
            <rFont val="Tahoma"/>
            <family val="2"/>
            <charset val="204"/>
          </rPr>
          <t>Задвижка №036.4.1 - команда на остановку открытия</t>
        </r>
      </text>
    </comment>
    <comment ref="BU10" authorId="0" shapeId="0">
      <text>
        <r>
          <rPr>
            <sz val="9"/>
            <color indexed="81"/>
            <rFont val="Tahoma"/>
            <family val="2"/>
            <charset val="204"/>
          </rPr>
          <t>Задвижка №036.4.1 - команда на остановку закрытия</t>
        </r>
      </text>
    </comment>
    <comment ref="BY10" authorId="0" shapeId="0">
      <text>
        <r>
          <rPr>
            <sz val="9"/>
            <color indexed="81"/>
            <rFont val="Tahoma"/>
            <family val="2"/>
            <charset val="204"/>
          </rPr>
          <t>Задвижка №036.4.1 Сигнал "Открывается" (интерфейс)</t>
        </r>
      </text>
    </comment>
    <comment ref="CE10" authorId="0" shapeId="0">
      <text>
        <r>
          <rPr>
            <sz val="9"/>
            <color indexed="81"/>
            <rFont val="Tahoma"/>
            <family val="2"/>
            <charset val="204"/>
          </rPr>
          <t>Задвижка №036.4.1 Сигнал "Закрывается" (интерфейс)</t>
        </r>
      </text>
    </comment>
    <comment ref="CK10" authorId="0" shapeId="0">
      <text>
        <r>
          <rPr>
            <sz val="9"/>
            <color indexed="81"/>
            <rFont val="Tahoma"/>
            <family val="2"/>
            <charset val="204"/>
          </rPr>
          <t>Задвижка №036.4.1 Сигнал "Открыто" (интерфейс)</t>
        </r>
      </text>
    </comment>
    <comment ref="CQ10" authorId="0" shapeId="0">
      <text>
        <r>
          <rPr>
            <sz val="9"/>
            <color indexed="81"/>
            <rFont val="Tahoma"/>
            <family val="2"/>
            <charset val="204"/>
          </rPr>
          <t>Задвижка №036.4.1 Сигнал "Закрыто" (интерфейс)</t>
        </r>
      </text>
    </comment>
    <comment ref="DI10" authorId="0" shapeId="0">
      <text>
        <r>
          <rPr>
            <sz val="9"/>
            <color indexed="81"/>
            <rFont val="Tahoma"/>
            <family val="2"/>
            <charset val="204"/>
          </rPr>
          <t>Задвижка №036.4.1 Сигнал "Сработала муфта" (интерфейс)</t>
        </r>
      </text>
    </comment>
    <comment ref="EA10" authorId="0" shapeId="0">
      <text>
        <r>
          <rPr>
            <sz val="9"/>
            <color indexed="81"/>
            <rFont val="Tahoma"/>
            <family val="2"/>
            <charset val="204"/>
          </rPr>
          <t>Задвижка №036.4.1 Сигнал "Авария привода" (интерфейс)</t>
        </r>
      </text>
    </comment>
    <comment ref="EG10" authorId="0" shapeId="0">
      <text>
        <r>
          <rPr>
            <sz val="9"/>
            <color indexed="81"/>
            <rFont val="Tahoma"/>
            <family val="2"/>
            <charset val="204"/>
          </rPr>
          <t>Задвижка №036.4.1 Сигнал "Неисправность" (интерфейс)</t>
        </r>
      </text>
    </comment>
    <comment ref="EM10" authorId="0" shapeId="0">
      <text>
        <r>
          <rPr>
            <sz val="9"/>
            <color indexed="81"/>
            <rFont val="Tahoma"/>
            <family val="2"/>
            <charset val="204"/>
          </rPr>
          <t>Задвижка №036.4.1 Команда "Открыть" (интерфейс)</t>
        </r>
      </text>
    </comment>
    <comment ref="EN10" authorId="0" shapeId="0">
      <text>
        <r>
          <rPr>
            <sz val="9"/>
            <color indexed="81"/>
            <rFont val="Tahoma"/>
            <family val="2"/>
            <charset val="204"/>
          </rPr>
          <t>Задвижка №036.4.1 Команда "Закрыть" (интерфейс)</t>
        </r>
      </text>
    </comment>
    <comment ref="EO10" authorId="0" shapeId="0">
      <text>
        <r>
          <rPr>
            <sz val="9"/>
            <color indexed="81"/>
            <rFont val="Tahoma"/>
            <family val="2"/>
            <charset val="204"/>
          </rPr>
          <t>Задвижка №036.4.1 Команда "Стоп" (интерфейс)</t>
        </r>
      </text>
    </comment>
    <comment ref="EU10" authorId="0" shapeId="0">
      <text>
        <r>
          <rPr>
            <sz val="9"/>
            <color indexed="81"/>
            <rFont val="Tahoma"/>
            <family val="2"/>
            <charset val="204"/>
          </rPr>
          <t>Задвижка №036.4.1 Наличие связи с БУ</t>
        </r>
      </text>
    </comment>
    <comment ref="GW10" authorId="0" shapeId="0">
      <text>
        <r>
          <rPr>
            <sz val="9"/>
            <color indexed="81"/>
            <rFont val="Tahoma"/>
            <family val="2"/>
            <charset val="204"/>
          </rPr>
          <t>Задвижка №036.4.1 Команда "Деблокировать" (интерфейс)</t>
        </r>
      </text>
    </comment>
    <comment ref="C11" authorId="0" shapeId="0">
      <text>
        <r>
          <rPr>
            <sz val="9"/>
            <color indexed="81"/>
            <rFont val="Tahoma"/>
            <family val="2"/>
            <charset val="204"/>
          </rPr>
          <t>Задвижка №036.4.2 - сигнал от МПО</t>
        </r>
      </text>
    </comment>
    <comment ref="I11" authorId="0" shapeId="0">
      <text>
        <r>
          <rPr>
            <sz val="9"/>
            <color indexed="81"/>
            <rFont val="Tahoma"/>
            <family val="2"/>
            <charset val="204"/>
          </rPr>
          <t>Задвижка №036.4.2 - сигнал от МПЗ</t>
        </r>
      </text>
    </comment>
    <comment ref="O11" authorId="0" shapeId="0">
      <text>
        <r>
          <rPr>
            <sz val="9"/>
            <color indexed="81"/>
            <rFont val="Tahoma"/>
            <family val="2"/>
            <charset val="204"/>
          </rPr>
          <t>Задвижка №036.4.2 - сигнал от КВО</t>
        </r>
      </text>
    </comment>
    <comment ref="U11" authorId="0" shapeId="0">
      <text>
        <r>
          <rPr>
            <sz val="9"/>
            <color indexed="81"/>
            <rFont val="Tahoma"/>
            <family val="2"/>
            <charset val="204"/>
          </rPr>
          <t>Задвижка №036.4.2 - сигнал от КВЗ</t>
        </r>
      </text>
    </comment>
    <comment ref="AM11" authorId="0" shapeId="0">
      <text>
        <r>
          <rPr>
            <sz val="9"/>
            <color indexed="81"/>
            <rFont val="Tahoma"/>
            <family val="2"/>
            <charset val="204"/>
          </rPr>
          <t>Задвижка №036.4.2 - сработала муфта</t>
        </r>
      </text>
    </comment>
    <comment ref="BE11" authorId="0" shapeId="0">
      <text>
        <r>
          <rPr>
            <sz val="9"/>
            <color indexed="81"/>
            <rFont val="Tahoma"/>
            <family val="2"/>
            <charset val="204"/>
          </rPr>
          <t>Задвижка №036.4.2 - авария привода</t>
        </r>
      </text>
    </comment>
    <comment ref="BQ11" authorId="0" shapeId="0">
      <text>
        <r>
          <rPr>
            <sz val="9"/>
            <color indexed="81"/>
            <rFont val="Tahoma"/>
            <family val="2"/>
            <charset val="204"/>
          </rPr>
          <t>Задвижка №036.4.2 - команда на открытие</t>
        </r>
      </text>
    </comment>
    <comment ref="BR11" authorId="0" shapeId="0">
      <text>
        <r>
          <rPr>
            <sz val="9"/>
            <color indexed="81"/>
            <rFont val="Tahoma"/>
            <family val="2"/>
            <charset val="204"/>
          </rPr>
          <t>Задвижка №036.4.2 - команда на закрытие</t>
        </r>
      </text>
    </comment>
    <comment ref="BS11" authorId="1" shapeId="0">
      <text>
        <r>
          <rPr>
            <sz val="9"/>
            <color indexed="81"/>
            <rFont val="Tahoma"/>
            <family val="2"/>
            <charset val="204"/>
          </rPr>
          <t>Задвижка №17 - команда на остановку</t>
        </r>
      </text>
    </comment>
    <comment ref="BT11" authorId="0" shapeId="0">
      <text>
        <r>
          <rPr>
            <sz val="9"/>
            <color indexed="81"/>
            <rFont val="Tahoma"/>
            <family val="2"/>
            <charset val="204"/>
          </rPr>
          <t>Задвижка №036.4.2 - команда на остановку открытия</t>
        </r>
      </text>
    </comment>
    <comment ref="BU11" authorId="0" shapeId="0">
      <text>
        <r>
          <rPr>
            <sz val="9"/>
            <color indexed="81"/>
            <rFont val="Tahoma"/>
            <family val="2"/>
            <charset val="204"/>
          </rPr>
          <t>Задвижка №036.4.2 - команда на остановку закрытия</t>
        </r>
      </text>
    </comment>
    <comment ref="BY11" authorId="0" shapeId="0">
      <text>
        <r>
          <rPr>
            <sz val="9"/>
            <color indexed="81"/>
            <rFont val="Tahoma"/>
            <family val="2"/>
            <charset val="204"/>
          </rPr>
          <t>Задвижка №036.4.2 Сигнал "Открывается" (интерфейс)</t>
        </r>
      </text>
    </comment>
    <comment ref="CE11" authorId="0" shapeId="0">
      <text>
        <r>
          <rPr>
            <sz val="9"/>
            <color indexed="81"/>
            <rFont val="Tahoma"/>
            <family val="2"/>
            <charset val="204"/>
          </rPr>
          <t>Задвижка №036.4.2 Сигнал "Закрывается" (интерфейс)</t>
        </r>
      </text>
    </comment>
    <comment ref="CK11" authorId="0" shapeId="0">
      <text>
        <r>
          <rPr>
            <sz val="9"/>
            <color indexed="81"/>
            <rFont val="Tahoma"/>
            <family val="2"/>
            <charset val="204"/>
          </rPr>
          <t>Задвижка №036.4.2 Сигнал "Открыто" (интерфейс)</t>
        </r>
      </text>
    </comment>
    <comment ref="CQ11" authorId="0" shapeId="0">
      <text>
        <r>
          <rPr>
            <sz val="9"/>
            <color indexed="81"/>
            <rFont val="Tahoma"/>
            <family val="2"/>
            <charset val="204"/>
          </rPr>
          <t>Задвижка №036.4.2 Сигнал "Закрыто" (интерфейс)</t>
        </r>
      </text>
    </comment>
    <comment ref="DI11" authorId="0" shapeId="0">
      <text>
        <r>
          <rPr>
            <sz val="9"/>
            <color indexed="81"/>
            <rFont val="Tahoma"/>
            <family val="2"/>
            <charset val="204"/>
          </rPr>
          <t>Задвижка №036.4.2 Сигнал "Сработала муфта" (интерфейс)</t>
        </r>
      </text>
    </comment>
    <comment ref="EA11" authorId="0" shapeId="0">
      <text>
        <r>
          <rPr>
            <sz val="9"/>
            <color indexed="81"/>
            <rFont val="Tahoma"/>
            <family val="2"/>
            <charset val="204"/>
          </rPr>
          <t>Задвижка №036.4.2 Сигнал "Авария привода" (интерфейс)</t>
        </r>
      </text>
    </comment>
    <comment ref="EG11" authorId="0" shapeId="0">
      <text>
        <r>
          <rPr>
            <sz val="9"/>
            <color indexed="81"/>
            <rFont val="Tahoma"/>
            <family val="2"/>
            <charset val="204"/>
          </rPr>
          <t>Задвижка №036.4.2 Сигнал "Неисправность" (интерфейс)</t>
        </r>
      </text>
    </comment>
    <comment ref="EM11" authorId="0" shapeId="0">
      <text>
        <r>
          <rPr>
            <sz val="9"/>
            <color indexed="81"/>
            <rFont val="Tahoma"/>
            <family val="2"/>
            <charset val="204"/>
          </rPr>
          <t>Задвижка №036.4.2 Команда "Открыть" (интерфейс)</t>
        </r>
      </text>
    </comment>
    <comment ref="EN11" authorId="0" shapeId="0">
      <text>
        <r>
          <rPr>
            <sz val="9"/>
            <color indexed="81"/>
            <rFont val="Tahoma"/>
            <family val="2"/>
            <charset val="204"/>
          </rPr>
          <t>Задвижка №036.4.2 Команда "Закрыть" (интерфейс)</t>
        </r>
      </text>
    </comment>
    <comment ref="EO11" authorId="0" shapeId="0">
      <text>
        <r>
          <rPr>
            <sz val="9"/>
            <color indexed="81"/>
            <rFont val="Tahoma"/>
            <family val="2"/>
            <charset val="204"/>
          </rPr>
          <t>Задвижка №036.4.2 Команда "Стоп" (интерфейс)</t>
        </r>
      </text>
    </comment>
    <comment ref="EU11" authorId="0" shapeId="0">
      <text>
        <r>
          <rPr>
            <sz val="9"/>
            <color indexed="81"/>
            <rFont val="Tahoma"/>
            <family val="2"/>
            <charset val="204"/>
          </rPr>
          <t>Задвижка №036.4.2 Наличие связи с БУ</t>
        </r>
      </text>
    </comment>
    <comment ref="GW11" authorId="0" shapeId="0">
      <text>
        <r>
          <rPr>
            <sz val="9"/>
            <color indexed="81"/>
            <rFont val="Tahoma"/>
            <family val="2"/>
            <charset val="204"/>
          </rPr>
          <t>Задвижка №036.4.2 Команда "Деблокировать" (интерфейс)</t>
        </r>
      </text>
    </comment>
    <comment ref="C12" authorId="0" shapeId="0">
      <text>
        <r>
          <rPr>
            <sz val="9"/>
            <color indexed="81"/>
            <rFont val="Tahoma"/>
            <family val="2"/>
            <charset val="204"/>
          </rPr>
          <t>Задвижка №007.1.1 - сигнал от МПО</t>
        </r>
      </text>
    </comment>
    <comment ref="I12" authorId="0" shapeId="0">
      <text>
        <r>
          <rPr>
            <sz val="9"/>
            <color indexed="81"/>
            <rFont val="Tahoma"/>
            <family val="2"/>
            <charset val="204"/>
          </rPr>
          <t>Задвижка №007.1.1 - сигнал от МПЗ</t>
        </r>
      </text>
    </comment>
    <comment ref="O12" authorId="0" shapeId="0">
      <text>
        <r>
          <rPr>
            <sz val="9"/>
            <color indexed="81"/>
            <rFont val="Tahoma"/>
            <family val="2"/>
            <charset val="204"/>
          </rPr>
          <t>Задвижка №007.1.1 - сигнал от КВО</t>
        </r>
      </text>
    </comment>
    <comment ref="U12" authorId="0" shapeId="0">
      <text>
        <r>
          <rPr>
            <sz val="9"/>
            <color indexed="81"/>
            <rFont val="Tahoma"/>
            <family val="2"/>
            <charset val="204"/>
          </rPr>
          <t>Задвижка №007.1.1 - сигнал от КВЗ</t>
        </r>
      </text>
    </comment>
    <comment ref="AA12" authorId="1" shapeId="0">
      <text>
        <r>
          <rPr>
            <sz val="9"/>
            <color indexed="81"/>
            <rFont val="Tahoma"/>
            <family val="2"/>
            <charset val="204"/>
          </rPr>
          <t>Задвижка №015.1 - сигнал от ключа ДУ-О-МУ</t>
        </r>
      </text>
    </comment>
    <comment ref="AG12" authorId="1" shapeId="0">
      <text>
        <r>
          <rPr>
            <sz val="9"/>
            <color indexed="81"/>
            <rFont val="Tahoma"/>
            <family val="2"/>
            <charset val="204"/>
          </rPr>
          <t>Задвижка №015.1 - сигнал от ключа ДУ-О-МУ</t>
        </r>
      </text>
    </comment>
    <comment ref="AM12" authorId="0" shapeId="0">
      <text>
        <r>
          <rPr>
            <sz val="9"/>
            <color indexed="81"/>
            <rFont val="Tahoma"/>
            <family val="2"/>
            <charset val="204"/>
          </rPr>
          <t>Задвижка №007.1.1 - сработала муфта</t>
        </r>
      </text>
    </comment>
    <comment ref="BE12" authorId="0" shapeId="0">
      <text>
        <r>
          <rPr>
            <sz val="9"/>
            <color indexed="81"/>
            <rFont val="Tahoma"/>
            <family val="2"/>
            <charset val="204"/>
          </rPr>
          <t>Задвижка №007.1.1 - авария привода</t>
        </r>
      </text>
    </comment>
    <comment ref="BQ12" authorId="0" shapeId="0">
      <text>
        <r>
          <rPr>
            <sz val="9"/>
            <color indexed="81"/>
            <rFont val="Tahoma"/>
            <family val="2"/>
            <charset val="204"/>
          </rPr>
          <t>Задвижка №007.1.1 - команда на открытие</t>
        </r>
      </text>
    </comment>
    <comment ref="BR12" authorId="0" shapeId="0">
      <text>
        <r>
          <rPr>
            <sz val="9"/>
            <color indexed="81"/>
            <rFont val="Tahoma"/>
            <family val="2"/>
            <charset val="204"/>
          </rPr>
          <t>Задвижка №007.1.1 - команда на закрытие</t>
        </r>
      </text>
    </comment>
    <comment ref="BS12" authorId="0" shapeId="0">
      <text>
        <r>
          <rPr>
            <sz val="9"/>
            <color indexed="81"/>
            <rFont val="Tahoma"/>
            <family val="2"/>
            <charset val="204"/>
          </rPr>
          <t>Задвижка №007.1.1 - команда на остановку</t>
        </r>
      </text>
    </comment>
    <comment ref="BY12" authorId="0" shapeId="0">
      <text>
        <r>
          <rPr>
            <sz val="9"/>
            <color indexed="81"/>
            <rFont val="Tahoma"/>
            <family val="2"/>
            <charset val="204"/>
          </rPr>
          <t>Задвижка №007.1.1 Сигнал "Открывается" (интерфейс)</t>
        </r>
      </text>
    </comment>
    <comment ref="CE12" authorId="0" shapeId="0">
      <text>
        <r>
          <rPr>
            <sz val="9"/>
            <color indexed="81"/>
            <rFont val="Tahoma"/>
            <family val="2"/>
            <charset val="204"/>
          </rPr>
          <t>Задвижка №007.1.1 Сигнал "Закрывается" (интерфейс)</t>
        </r>
      </text>
    </comment>
    <comment ref="CK12" authorId="0" shapeId="0">
      <text>
        <r>
          <rPr>
            <sz val="9"/>
            <color indexed="81"/>
            <rFont val="Tahoma"/>
            <family val="2"/>
            <charset val="204"/>
          </rPr>
          <t>Задвижка №007.1.1 Сигнал "Открыто" (интерфейс)</t>
        </r>
      </text>
    </comment>
    <comment ref="CQ12" authorId="0" shapeId="0">
      <text>
        <r>
          <rPr>
            <sz val="9"/>
            <color indexed="81"/>
            <rFont val="Tahoma"/>
            <family val="2"/>
            <charset val="204"/>
          </rPr>
          <t>Задвижка №007.1.1 Сигнал "Закрыто" (интерфейс)</t>
        </r>
      </text>
    </comment>
    <comment ref="CW12" authorId="1" shapeId="0">
      <text>
        <r>
          <rPr>
            <sz val="9"/>
            <color indexed="81"/>
            <rFont val="Tahoma"/>
            <family val="2"/>
            <charset val="204"/>
          </rPr>
          <t>Задвижка №015.1 - сигнал от ключа ДУ-О-МУ (интерфейс)</t>
        </r>
      </text>
    </comment>
    <comment ref="DC12" authorId="1" shapeId="0">
      <text>
        <r>
          <rPr>
            <sz val="9"/>
            <color indexed="81"/>
            <rFont val="Tahoma"/>
            <family val="2"/>
            <charset val="204"/>
          </rPr>
          <t>Задвижка №015.1 - сигнал от ключа ДУ-О-МУ (интерфейс)</t>
        </r>
      </text>
    </comment>
    <comment ref="DI12" authorId="0" shapeId="0">
      <text>
        <r>
          <rPr>
            <sz val="9"/>
            <color indexed="81"/>
            <rFont val="Tahoma"/>
            <family val="2"/>
            <charset val="204"/>
          </rPr>
          <t>Задвижка №007.1.1 Сигнал "Сработала муфта" (интерфейс)</t>
        </r>
      </text>
    </comment>
    <comment ref="EA12" authorId="0" shapeId="0">
      <text>
        <r>
          <rPr>
            <sz val="9"/>
            <color indexed="81"/>
            <rFont val="Tahoma"/>
            <family val="2"/>
            <charset val="204"/>
          </rPr>
          <t>Задвижка №007.1.1 Сигнал "Авария привода" (интерфейс)</t>
        </r>
      </text>
    </comment>
    <comment ref="EG12" authorId="0" shapeId="0">
      <text>
        <r>
          <rPr>
            <sz val="9"/>
            <color indexed="81"/>
            <rFont val="Tahoma"/>
            <family val="2"/>
            <charset val="204"/>
          </rPr>
          <t>Задвижка №007.1.1 Сигнал "Неисправность" (интерфейс)</t>
        </r>
      </text>
    </comment>
    <comment ref="EM12" authorId="0" shapeId="0">
      <text>
        <r>
          <rPr>
            <sz val="9"/>
            <color indexed="81"/>
            <rFont val="Tahoma"/>
            <family val="2"/>
            <charset val="204"/>
          </rPr>
          <t>Задвижка №007.1.1 Команда "Открыть" (интерфейс)</t>
        </r>
      </text>
    </comment>
    <comment ref="EN12" authorId="0" shapeId="0">
      <text>
        <r>
          <rPr>
            <sz val="9"/>
            <color indexed="81"/>
            <rFont val="Tahoma"/>
            <family val="2"/>
            <charset val="204"/>
          </rPr>
          <t>Задвижка №007.1.1 Команда "Закрыть" (интерфейс)</t>
        </r>
      </text>
    </comment>
    <comment ref="EO12" authorId="0" shapeId="0">
      <text>
        <r>
          <rPr>
            <sz val="9"/>
            <color indexed="81"/>
            <rFont val="Tahoma"/>
            <family val="2"/>
            <charset val="204"/>
          </rPr>
          <t>Задвижка №007.1.1 Команда "Стоп" (интерфейс)</t>
        </r>
      </text>
    </comment>
    <comment ref="EU12" authorId="0" shapeId="0">
      <text>
        <r>
          <rPr>
            <sz val="9"/>
            <color indexed="81"/>
            <rFont val="Tahoma"/>
            <family val="2"/>
            <charset val="204"/>
          </rPr>
          <t>Задвижка №007.1.1 Наличие связи с БУ</t>
        </r>
      </text>
    </comment>
    <comment ref="FG12" authorId="0" shapeId="0">
      <text>
        <r>
          <rPr>
            <sz val="9"/>
            <color indexed="81"/>
            <rFont val="Tahoma"/>
            <family val="2"/>
            <charset val="204"/>
          </rPr>
          <t>Задвижка №007.1.1 - закрыта с БРУ</t>
        </r>
      </text>
    </comment>
    <comment ref="FM12" authorId="0" shapeId="0">
      <text>
        <r>
          <rPr>
            <sz val="9"/>
            <color indexed="81"/>
            <rFont val="Tahoma"/>
            <family val="2"/>
            <charset val="204"/>
          </rPr>
          <t>Задвижка №007.1.1 - остановлена с БРУ</t>
        </r>
      </text>
    </comment>
    <comment ref="GW12" authorId="0" shapeId="0">
      <text>
        <r>
          <rPr>
            <sz val="9"/>
            <color indexed="81"/>
            <rFont val="Tahoma"/>
            <family val="2"/>
            <charset val="204"/>
          </rPr>
          <t>Задвижка №007.1.1 Команда "Деблокировать" (интерфейс)</t>
        </r>
      </text>
    </comment>
    <comment ref="C13" authorId="0" shapeId="0">
      <text>
        <r>
          <rPr>
            <sz val="9"/>
            <color indexed="81"/>
            <rFont val="Tahoma"/>
            <family val="2"/>
            <charset val="204"/>
          </rPr>
          <t>Задвижка №007.1.2 - сигнал от МПО</t>
        </r>
      </text>
    </comment>
    <comment ref="I13" authorId="0" shapeId="0">
      <text>
        <r>
          <rPr>
            <sz val="9"/>
            <color indexed="81"/>
            <rFont val="Tahoma"/>
            <family val="2"/>
            <charset val="204"/>
          </rPr>
          <t>Задвижка №007.1.2 - сигнал от МПЗ</t>
        </r>
      </text>
    </comment>
    <comment ref="O13" authorId="0" shapeId="0">
      <text>
        <r>
          <rPr>
            <sz val="9"/>
            <color indexed="81"/>
            <rFont val="Tahoma"/>
            <family val="2"/>
            <charset val="204"/>
          </rPr>
          <t>Задвижка №007.1.2 - сигнал от КВО</t>
        </r>
      </text>
    </comment>
    <comment ref="U13" authorId="0" shapeId="0">
      <text>
        <r>
          <rPr>
            <sz val="9"/>
            <color indexed="81"/>
            <rFont val="Tahoma"/>
            <family val="2"/>
            <charset val="204"/>
          </rPr>
          <t>Задвижка №007.1.2 - сигнал от КВЗ</t>
        </r>
      </text>
    </comment>
    <comment ref="AA13" authorId="1" shapeId="0">
      <text>
        <r>
          <rPr>
            <sz val="9"/>
            <color indexed="81"/>
            <rFont val="Tahoma"/>
            <family val="2"/>
            <charset val="204"/>
          </rPr>
          <t>Задвижка №015.2 - сигнал от ключа ДУ-О-МУ</t>
        </r>
      </text>
    </comment>
    <comment ref="AG13" authorId="1" shapeId="0">
      <text>
        <r>
          <rPr>
            <sz val="9"/>
            <color indexed="81"/>
            <rFont val="Tahoma"/>
            <family val="2"/>
            <charset val="204"/>
          </rPr>
          <t>Задвижка №015.2 - сигнал от ключа ДУ-О-МУ</t>
        </r>
      </text>
    </comment>
    <comment ref="AM13" authorId="0" shapeId="0">
      <text>
        <r>
          <rPr>
            <sz val="9"/>
            <color indexed="81"/>
            <rFont val="Tahoma"/>
            <family val="2"/>
            <charset val="204"/>
          </rPr>
          <t>Задвижка №007.1.2 - сработала муфта</t>
        </r>
      </text>
    </comment>
    <comment ref="BE13" authorId="0" shapeId="0">
      <text>
        <r>
          <rPr>
            <sz val="9"/>
            <color indexed="81"/>
            <rFont val="Tahoma"/>
            <family val="2"/>
            <charset val="204"/>
          </rPr>
          <t>Задвижка №007.1.2 - авария привода</t>
        </r>
      </text>
    </comment>
    <comment ref="BQ13" authorId="0" shapeId="0">
      <text>
        <r>
          <rPr>
            <sz val="9"/>
            <color indexed="81"/>
            <rFont val="Tahoma"/>
            <family val="2"/>
            <charset val="204"/>
          </rPr>
          <t>Задвижка №007.1.2 - команда на открытие</t>
        </r>
      </text>
    </comment>
    <comment ref="BR13" authorId="0" shapeId="0">
      <text>
        <r>
          <rPr>
            <sz val="9"/>
            <color indexed="81"/>
            <rFont val="Tahoma"/>
            <family val="2"/>
            <charset val="204"/>
          </rPr>
          <t>Задвижка №007.1.2 - команда на закрытие</t>
        </r>
      </text>
    </comment>
    <comment ref="BS13" authorId="0" shapeId="0">
      <text>
        <r>
          <rPr>
            <sz val="9"/>
            <color indexed="81"/>
            <rFont val="Tahoma"/>
            <family val="2"/>
            <charset val="204"/>
          </rPr>
          <t>Задвижка №007.1.2 - команда на остановку</t>
        </r>
      </text>
    </comment>
    <comment ref="BY13" authorId="0" shapeId="0">
      <text>
        <r>
          <rPr>
            <sz val="9"/>
            <color indexed="81"/>
            <rFont val="Tahoma"/>
            <family val="2"/>
            <charset val="204"/>
          </rPr>
          <t>Задвижка №007.1.2 Сигнал "Открывается" (интерфейс)</t>
        </r>
      </text>
    </comment>
    <comment ref="CE13" authorId="0" shapeId="0">
      <text>
        <r>
          <rPr>
            <sz val="9"/>
            <color indexed="81"/>
            <rFont val="Tahoma"/>
            <family val="2"/>
            <charset val="204"/>
          </rPr>
          <t>Задвижка №007.1.2 Сигнал "Закрывается" (интерфейс)</t>
        </r>
      </text>
    </comment>
    <comment ref="CK13" authorId="0" shapeId="0">
      <text>
        <r>
          <rPr>
            <sz val="9"/>
            <color indexed="81"/>
            <rFont val="Tahoma"/>
            <family val="2"/>
            <charset val="204"/>
          </rPr>
          <t>Задвижка №007.1.2 Сигнал "Открыто" (интерфейс)</t>
        </r>
      </text>
    </comment>
    <comment ref="CQ13" authorId="0" shapeId="0">
      <text>
        <r>
          <rPr>
            <sz val="9"/>
            <color indexed="81"/>
            <rFont val="Tahoma"/>
            <family val="2"/>
            <charset val="204"/>
          </rPr>
          <t>Задвижка №007.1.2 Сигнал "Закрыто" (интерфейс)</t>
        </r>
      </text>
    </comment>
    <comment ref="CW13" authorId="1" shapeId="0">
      <text>
        <r>
          <rPr>
            <sz val="9"/>
            <color indexed="81"/>
            <rFont val="Tahoma"/>
            <family val="2"/>
            <charset val="204"/>
          </rPr>
          <t>Задвижка №015.2 - сигнал от ключа ДУ-О-МУ (интерфейс)</t>
        </r>
      </text>
    </comment>
    <comment ref="DC13" authorId="1" shapeId="0">
      <text>
        <r>
          <rPr>
            <sz val="9"/>
            <color indexed="81"/>
            <rFont val="Tahoma"/>
            <family val="2"/>
            <charset val="204"/>
          </rPr>
          <t>Задвижка №015.2 - сигнал от ключа ДУ-О-МУ (интерфейс)</t>
        </r>
      </text>
    </comment>
    <comment ref="DI13" authorId="0" shapeId="0">
      <text>
        <r>
          <rPr>
            <sz val="9"/>
            <color indexed="81"/>
            <rFont val="Tahoma"/>
            <family val="2"/>
            <charset val="204"/>
          </rPr>
          <t>Задвижка №007.1.2 Сигнал "Сработала муфта" (интерфейс)</t>
        </r>
      </text>
    </comment>
    <comment ref="EA13" authorId="0" shapeId="0">
      <text>
        <r>
          <rPr>
            <sz val="9"/>
            <color indexed="81"/>
            <rFont val="Tahoma"/>
            <family val="2"/>
            <charset val="204"/>
          </rPr>
          <t>Задвижка №007.1.2 Сигнал "Авария привода" (интерфейс)</t>
        </r>
      </text>
    </comment>
    <comment ref="EG13" authorId="0" shapeId="0">
      <text>
        <r>
          <rPr>
            <sz val="9"/>
            <color indexed="81"/>
            <rFont val="Tahoma"/>
            <family val="2"/>
            <charset val="204"/>
          </rPr>
          <t>Задвижка №007.1.2 Сигнал "Неисправность" (интерфейс)</t>
        </r>
      </text>
    </comment>
    <comment ref="EM13" authorId="0" shapeId="0">
      <text>
        <r>
          <rPr>
            <sz val="9"/>
            <color indexed="81"/>
            <rFont val="Tahoma"/>
            <family val="2"/>
            <charset val="204"/>
          </rPr>
          <t>Задвижка №007.1.2 Команда "Открыть" (интерфейс)</t>
        </r>
      </text>
    </comment>
    <comment ref="EN13" authorId="0" shapeId="0">
      <text>
        <r>
          <rPr>
            <sz val="9"/>
            <color indexed="81"/>
            <rFont val="Tahoma"/>
            <family val="2"/>
            <charset val="204"/>
          </rPr>
          <t>Задвижка №007.1.2 Команда "Закрыть" (интерфейс)</t>
        </r>
      </text>
    </comment>
    <comment ref="EO13" authorId="0" shapeId="0">
      <text>
        <r>
          <rPr>
            <sz val="9"/>
            <color indexed="81"/>
            <rFont val="Tahoma"/>
            <family val="2"/>
            <charset val="204"/>
          </rPr>
          <t>Задвижка №007.1.2 Команда "Стоп" (интерфейс)</t>
        </r>
      </text>
    </comment>
    <comment ref="EU13" authorId="0" shapeId="0">
      <text>
        <r>
          <rPr>
            <sz val="9"/>
            <color indexed="81"/>
            <rFont val="Tahoma"/>
            <family val="2"/>
            <charset val="204"/>
          </rPr>
          <t>Задвижка №007.1.2 Наличие связи с БУ</t>
        </r>
      </text>
    </comment>
    <comment ref="FG13" authorId="0" shapeId="0">
      <text>
        <r>
          <rPr>
            <sz val="9"/>
            <color indexed="81"/>
            <rFont val="Tahoma"/>
            <family val="2"/>
            <charset val="204"/>
          </rPr>
          <t>Задвижка №007.1.2 - закрыта с БРУ</t>
        </r>
      </text>
    </comment>
    <comment ref="FM13" authorId="0" shapeId="0">
      <text>
        <r>
          <rPr>
            <sz val="9"/>
            <color indexed="81"/>
            <rFont val="Tahoma"/>
            <family val="2"/>
            <charset val="204"/>
          </rPr>
          <t>Задвижка №007.1.2 - остановлена с БРУ</t>
        </r>
      </text>
    </comment>
    <comment ref="GW13" authorId="0" shapeId="0">
      <text>
        <r>
          <rPr>
            <sz val="9"/>
            <color indexed="81"/>
            <rFont val="Tahoma"/>
            <family val="2"/>
            <charset val="204"/>
          </rPr>
          <t>Задвижка №007.1.2 Команда "Деблокировать" (интерфейс)</t>
        </r>
      </text>
    </comment>
    <comment ref="C14" authorId="0" shapeId="0">
      <text>
        <r>
          <rPr>
            <sz val="9"/>
            <color indexed="81"/>
            <rFont val="Tahoma"/>
            <family val="2"/>
            <charset val="204"/>
          </rPr>
          <t>Задвижка №007.2.1 - сигнал от МПО</t>
        </r>
      </text>
    </comment>
    <comment ref="I14" authorId="0" shapeId="0">
      <text>
        <r>
          <rPr>
            <sz val="9"/>
            <color indexed="81"/>
            <rFont val="Tahoma"/>
            <family val="2"/>
            <charset val="204"/>
          </rPr>
          <t>Задвижка №007.2.1 - сигнал от МПЗ</t>
        </r>
      </text>
    </comment>
    <comment ref="O14" authorId="0" shapeId="0">
      <text>
        <r>
          <rPr>
            <sz val="9"/>
            <color indexed="81"/>
            <rFont val="Tahoma"/>
            <family val="2"/>
            <charset val="204"/>
          </rPr>
          <t>Задвижка №007.2.1 - сигнал от КВО</t>
        </r>
      </text>
    </comment>
    <comment ref="U14" authorId="0" shapeId="0">
      <text>
        <r>
          <rPr>
            <sz val="9"/>
            <color indexed="81"/>
            <rFont val="Tahoma"/>
            <family val="2"/>
            <charset val="204"/>
          </rPr>
          <t>Задвижка №007.2.1 - сигнал от КВЗ</t>
        </r>
      </text>
    </comment>
    <comment ref="AA14" authorId="1" shapeId="0">
      <text>
        <r>
          <rPr>
            <sz val="9"/>
            <color indexed="81"/>
            <rFont val="Tahoma"/>
            <family val="2"/>
            <charset val="204"/>
          </rPr>
          <t>Задвижка №015.3 - сигнал от ключа ДУ-О-МУ</t>
        </r>
      </text>
    </comment>
    <comment ref="AG14" authorId="1" shapeId="0">
      <text>
        <r>
          <rPr>
            <sz val="9"/>
            <color indexed="81"/>
            <rFont val="Tahoma"/>
            <family val="2"/>
            <charset val="204"/>
          </rPr>
          <t>Задвижка №015.3 - сигнал от ключа ДУ-О-МУ</t>
        </r>
      </text>
    </comment>
    <comment ref="AM14" authorId="0" shapeId="0">
      <text>
        <r>
          <rPr>
            <sz val="9"/>
            <color indexed="81"/>
            <rFont val="Tahoma"/>
            <family val="2"/>
            <charset val="204"/>
          </rPr>
          <t>Задвижка №007.2.1 - сработала муфта</t>
        </r>
      </text>
    </comment>
    <comment ref="BE14" authorId="0" shapeId="0">
      <text>
        <r>
          <rPr>
            <sz val="9"/>
            <color indexed="81"/>
            <rFont val="Tahoma"/>
            <family val="2"/>
            <charset val="204"/>
          </rPr>
          <t>Задвижка №007.2.1 - авария привода</t>
        </r>
      </text>
    </comment>
    <comment ref="BQ14" authorId="0" shapeId="0">
      <text>
        <r>
          <rPr>
            <sz val="9"/>
            <color indexed="81"/>
            <rFont val="Tahoma"/>
            <family val="2"/>
            <charset val="204"/>
          </rPr>
          <t>Задвижка №007.2.1 - команда на открытие</t>
        </r>
      </text>
    </comment>
    <comment ref="BR14" authorId="0" shapeId="0">
      <text>
        <r>
          <rPr>
            <sz val="9"/>
            <color indexed="81"/>
            <rFont val="Tahoma"/>
            <family val="2"/>
            <charset val="204"/>
          </rPr>
          <t>Задвижка №007.2.1 - команда на закрытие</t>
        </r>
      </text>
    </comment>
    <comment ref="BS14" authorId="0" shapeId="0">
      <text>
        <r>
          <rPr>
            <sz val="9"/>
            <color indexed="81"/>
            <rFont val="Tahoma"/>
            <family val="2"/>
            <charset val="204"/>
          </rPr>
          <t>Задвижка №007.2.1 - команда на остановку</t>
        </r>
      </text>
    </comment>
    <comment ref="BY14" authorId="0" shapeId="0">
      <text>
        <r>
          <rPr>
            <sz val="9"/>
            <color indexed="81"/>
            <rFont val="Tahoma"/>
            <family val="2"/>
            <charset val="204"/>
          </rPr>
          <t>Задвижка №007.2.1 Сигнал "Открывается" (интерфейс)</t>
        </r>
      </text>
    </comment>
    <comment ref="CE14" authorId="0" shapeId="0">
      <text>
        <r>
          <rPr>
            <sz val="9"/>
            <color indexed="81"/>
            <rFont val="Tahoma"/>
            <family val="2"/>
            <charset val="204"/>
          </rPr>
          <t>Задвижка №007.2.1 Сигнал "Закрывается" (интерфейс)</t>
        </r>
      </text>
    </comment>
    <comment ref="CK14" authorId="0" shapeId="0">
      <text>
        <r>
          <rPr>
            <sz val="9"/>
            <color indexed="81"/>
            <rFont val="Tahoma"/>
            <family val="2"/>
            <charset val="204"/>
          </rPr>
          <t>Задвижка №007.2.1 Сигнал "Открыто" (интерфейс)</t>
        </r>
      </text>
    </comment>
    <comment ref="CQ14" authorId="0" shapeId="0">
      <text>
        <r>
          <rPr>
            <sz val="9"/>
            <color indexed="81"/>
            <rFont val="Tahoma"/>
            <family val="2"/>
            <charset val="204"/>
          </rPr>
          <t>Задвижка №007.2.1 Сигнал "Закрыто" (интерфейс)</t>
        </r>
      </text>
    </comment>
    <comment ref="CW14" authorId="1" shapeId="0">
      <text>
        <r>
          <rPr>
            <sz val="9"/>
            <color indexed="81"/>
            <rFont val="Tahoma"/>
            <family val="2"/>
            <charset val="204"/>
          </rPr>
          <t>Задвижка №015.3 - сигнал от ключа ДУ-О-МУ (интерфейс)</t>
        </r>
      </text>
    </comment>
    <comment ref="DC14" authorId="1" shapeId="0">
      <text>
        <r>
          <rPr>
            <sz val="9"/>
            <color indexed="81"/>
            <rFont val="Tahoma"/>
            <family val="2"/>
            <charset val="204"/>
          </rPr>
          <t>Задвижка №015.3 - сигнал от ключа ДУ-О-МУ (интерфейс)</t>
        </r>
      </text>
    </comment>
    <comment ref="DI14" authorId="0" shapeId="0">
      <text>
        <r>
          <rPr>
            <sz val="9"/>
            <color indexed="81"/>
            <rFont val="Tahoma"/>
            <family val="2"/>
            <charset val="204"/>
          </rPr>
          <t>Задвижка №007.2.1 Сигнал "Сработала муфта" (интерфейс)</t>
        </r>
      </text>
    </comment>
    <comment ref="EA14" authorId="0" shapeId="0">
      <text>
        <r>
          <rPr>
            <sz val="9"/>
            <color indexed="81"/>
            <rFont val="Tahoma"/>
            <family val="2"/>
            <charset val="204"/>
          </rPr>
          <t>Задвижка №007.2.1 Сигнал "Авария привода" (интерфейс)</t>
        </r>
      </text>
    </comment>
    <comment ref="EG14" authorId="0" shapeId="0">
      <text>
        <r>
          <rPr>
            <sz val="9"/>
            <color indexed="81"/>
            <rFont val="Tahoma"/>
            <family val="2"/>
            <charset val="204"/>
          </rPr>
          <t>Задвижка №007.2.1 Сигнал "Неисправность" (интерфейс)</t>
        </r>
      </text>
    </comment>
    <comment ref="EM14" authorId="0" shapeId="0">
      <text>
        <r>
          <rPr>
            <sz val="9"/>
            <color indexed="81"/>
            <rFont val="Tahoma"/>
            <family val="2"/>
            <charset val="204"/>
          </rPr>
          <t>Задвижка №007.2.1 Команда "Открыть" (интерфейс)</t>
        </r>
      </text>
    </comment>
    <comment ref="EN14" authorId="0" shapeId="0">
      <text>
        <r>
          <rPr>
            <sz val="9"/>
            <color indexed="81"/>
            <rFont val="Tahoma"/>
            <family val="2"/>
            <charset val="204"/>
          </rPr>
          <t>Задвижка №007.2.1 Команда "Закрыть" (интерфейс)</t>
        </r>
      </text>
    </comment>
    <comment ref="EO14" authorId="0" shapeId="0">
      <text>
        <r>
          <rPr>
            <sz val="9"/>
            <color indexed="81"/>
            <rFont val="Tahoma"/>
            <family val="2"/>
            <charset val="204"/>
          </rPr>
          <t>Задвижка №007.2.1 Команда "Стоп" (интерфейс)</t>
        </r>
      </text>
    </comment>
    <comment ref="EU14" authorId="0" shapeId="0">
      <text>
        <r>
          <rPr>
            <sz val="9"/>
            <color indexed="81"/>
            <rFont val="Tahoma"/>
            <family val="2"/>
            <charset val="204"/>
          </rPr>
          <t>Задвижка №007.2.1 Наличие связи с БУ</t>
        </r>
      </text>
    </comment>
    <comment ref="GW14" authorId="0" shapeId="0">
      <text>
        <r>
          <rPr>
            <sz val="9"/>
            <color indexed="81"/>
            <rFont val="Tahoma"/>
            <family val="2"/>
            <charset val="204"/>
          </rPr>
          <t>Задвижка №007.2.1 Команда "Деблокировать" (интерфейс)</t>
        </r>
      </text>
    </comment>
    <comment ref="C15" authorId="0" shapeId="0">
      <text>
        <r>
          <rPr>
            <sz val="9"/>
            <color indexed="81"/>
            <rFont val="Tahoma"/>
            <family val="2"/>
            <charset val="204"/>
          </rPr>
          <t>Задвижка №007.2.2 - сигнал от МПО</t>
        </r>
      </text>
    </comment>
    <comment ref="I15" authorId="0" shapeId="0">
      <text>
        <r>
          <rPr>
            <sz val="9"/>
            <color indexed="81"/>
            <rFont val="Tahoma"/>
            <family val="2"/>
            <charset val="204"/>
          </rPr>
          <t>Задвижка №007.2.2 - сигнал от МПЗ</t>
        </r>
      </text>
    </comment>
    <comment ref="O15" authorId="0" shapeId="0">
      <text>
        <r>
          <rPr>
            <sz val="9"/>
            <color indexed="81"/>
            <rFont val="Tahoma"/>
            <family val="2"/>
            <charset val="204"/>
          </rPr>
          <t>Задвижка №007.2.2 - сигнал от КВО</t>
        </r>
      </text>
    </comment>
    <comment ref="U15" authorId="0" shapeId="0">
      <text>
        <r>
          <rPr>
            <sz val="9"/>
            <color indexed="81"/>
            <rFont val="Tahoma"/>
            <family val="2"/>
            <charset val="204"/>
          </rPr>
          <t>Задвижка №007.2.2 - сигнал от КВЗ</t>
        </r>
      </text>
    </comment>
    <comment ref="AA15" authorId="1" shapeId="0">
      <text>
        <r>
          <rPr>
            <sz val="9"/>
            <color indexed="81"/>
            <rFont val="Tahoma"/>
            <family val="2"/>
            <charset val="204"/>
          </rPr>
          <t>Задвижка №015.4 - сигнал от ключа ДУ-О-МУ</t>
        </r>
      </text>
    </comment>
    <comment ref="AG15" authorId="1" shapeId="0">
      <text>
        <r>
          <rPr>
            <sz val="9"/>
            <color indexed="81"/>
            <rFont val="Tahoma"/>
            <family val="2"/>
            <charset val="204"/>
          </rPr>
          <t>Задвижка №015.4 - сигнал от ключа ДУ-О-МУ</t>
        </r>
      </text>
    </comment>
    <comment ref="AM15" authorId="0" shapeId="0">
      <text>
        <r>
          <rPr>
            <sz val="9"/>
            <color indexed="81"/>
            <rFont val="Tahoma"/>
            <family val="2"/>
            <charset val="204"/>
          </rPr>
          <t>Задвижка №007.2.2 - сработала муфта</t>
        </r>
      </text>
    </comment>
    <comment ref="BE15" authorId="0" shapeId="0">
      <text>
        <r>
          <rPr>
            <sz val="9"/>
            <color indexed="81"/>
            <rFont val="Tahoma"/>
            <family val="2"/>
            <charset val="204"/>
          </rPr>
          <t>Задвижка №007.2.2 - авария привода</t>
        </r>
      </text>
    </comment>
    <comment ref="BQ15" authorId="0" shapeId="0">
      <text>
        <r>
          <rPr>
            <sz val="9"/>
            <color indexed="81"/>
            <rFont val="Tahoma"/>
            <family val="2"/>
            <charset val="204"/>
          </rPr>
          <t>Задвижка №007.2.2 - команда на открытие</t>
        </r>
      </text>
    </comment>
    <comment ref="BR15" authorId="0" shapeId="0">
      <text>
        <r>
          <rPr>
            <sz val="9"/>
            <color indexed="81"/>
            <rFont val="Tahoma"/>
            <family val="2"/>
            <charset val="204"/>
          </rPr>
          <t>Задвижка №007.2.2 - команда на закрытие</t>
        </r>
      </text>
    </comment>
    <comment ref="BS15" authorId="0" shapeId="0">
      <text>
        <r>
          <rPr>
            <sz val="9"/>
            <color indexed="81"/>
            <rFont val="Tahoma"/>
            <family val="2"/>
            <charset val="204"/>
          </rPr>
          <t>Задвижка №007.2.2 - команда на остановку</t>
        </r>
      </text>
    </comment>
    <comment ref="BY15" authorId="0" shapeId="0">
      <text>
        <r>
          <rPr>
            <sz val="9"/>
            <color indexed="81"/>
            <rFont val="Tahoma"/>
            <family val="2"/>
            <charset val="204"/>
          </rPr>
          <t>Задвижка №007.2.2 Сигнал "Открывается" (интерфейс)</t>
        </r>
      </text>
    </comment>
    <comment ref="CE15" authorId="0" shapeId="0">
      <text>
        <r>
          <rPr>
            <sz val="9"/>
            <color indexed="81"/>
            <rFont val="Tahoma"/>
            <family val="2"/>
            <charset val="204"/>
          </rPr>
          <t>Задвижка №007.2.2 Сигнал "Закрывается" (интерфейс)</t>
        </r>
      </text>
    </comment>
    <comment ref="CK15" authorId="0" shapeId="0">
      <text>
        <r>
          <rPr>
            <sz val="9"/>
            <color indexed="81"/>
            <rFont val="Tahoma"/>
            <family val="2"/>
            <charset val="204"/>
          </rPr>
          <t>Задвижка №007.2.2 Сигнал "Открыто" (интерфейс)</t>
        </r>
      </text>
    </comment>
    <comment ref="CQ15" authorId="0" shapeId="0">
      <text>
        <r>
          <rPr>
            <sz val="9"/>
            <color indexed="81"/>
            <rFont val="Tahoma"/>
            <family val="2"/>
            <charset val="204"/>
          </rPr>
          <t>Задвижка №007.2.2 Сигнал "Закрыто" (интерфейс)</t>
        </r>
      </text>
    </comment>
    <comment ref="CW15" authorId="1" shapeId="0">
      <text>
        <r>
          <rPr>
            <sz val="9"/>
            <color indexed="81"/>
            <rFont val="Tahoma"/>
            <family val="2"/>
            <charset val="204"/>
          </rPr>
          <t>Задвижка №015.4 - сигнал от ключа ДУ-О-МУ (интерфейс)</t>
        </r>
      </text>
    </comment>
    <comment ref="DC15" authorId="1" shapeId="0">
      <text>
        <r>
          <rPr>
            <sz val="9"/>
            <color indexed="81"/>
            <rFont val="Tahoma"/>
            <family val="2"/>
            <charset val="204"/>
          </rPr>
          <t>Задвижка №015.4 - сигнал от ключа ДУ-О-МУ (интерфейс)</t>
        </r>
      </text>
    </comment>
    <comment ref="DI15" authorId="0" shapeId="0">
      <text>
        <r>
          <rPr>
            <sz val="9"/>
            <color indexed="81"/>
            <rFont val="Tahoma"/>
            <family val="2"/>
            <charset val="204"/>
          </rPr>
          <t>Задвижка №007.2.2 Сигнал "Сработала муфта" (интерфейс)</t>
        </r>
      </text>
    </comment>
    <comment ref="EA15" authorId="0" shapeId="0">
      <text>
        <r>
          <rPr>
            <sz val="9"/>
            <color indexed="81"/>
            <rFont val="Tahoma"/>
            <family val="2"/>
            <charset val="204"/>
          </rPr>
          <t>Задвижка №007.2.2 Сигнал "Авария привода" (интерфейс)</t>
        </r>
      </text>
    </comment>
    <comment ref="EG15" authorId="0" shapeId="0">
      <text>
        <r>
          <rPr>
            <sz val="9"/>
            <color indexed="81"/>
            <rFont val="Tahoma"/>
            <family val="2"/>
            <charset val="204"/>
          </rPr>
          <t>Задвижка №007.2.2 Сигнал "Неисправность" (интерфейс)</t>
        </r>
      </text>
    </comment>
    <comment ref="EM15" authorId="0" shapeId="0">
      <text>
        <r>
          <rPr>
            <sz val="9"/>
            <color indexed="81"/>
            <rFont val="Tahoma"/>
            <family val="2"/>
            <charset val="204"/>
          </rPr>
          <t>Задвижка №007.2.2 Команда "Открыть" (интерфейс)</t>
        </r>
      </text>
    </comment>
    <comment ref="EN15" authorId="0" shapeId="0">
      <text>
        <r>
          <rPr>
            <sz val="9"/>
            <color indexed="81"/>
            <rFont val="Tahoma"/>
            <family val="2"/>
            <charset val="204"/>
          </rPr>
          <t>Задвижка №007.2.2 Команда "Закрыть" (интерфейс)</t>
        </r>
      </text>
    </comment>
    <comment ref="EO15" authorId="0" shapeId="0">
      <text>
        <r>
          <rPr>
            <sz val="9"/>
            <color indexed="81"/>
            <rFont val="Tahoma"/>
            <family val="2"/>
            <charset val="204"/>
          </rPr>
          <t>Задвижка №007.2.2 Команда "Стоп" (интерфейс)</t>
        </r>
      </text>
    </comment>
    <comment ref="EU15" authorId="0" shapeId="0">
      <text>
        <r>
          <rPr>
            <sz val="9"/>
            <color indexed="81"/>
            <rFont val="Tahoma"/>
            <family val="2"/>
            <charset val="204"/>
          </rPr>
          <t>Задвижка №007.2.2 Наличие связи с БУ</t>
        </r>
      </text>
    </comment>
    <comment ref="GW15" authorId="0" shapeId="0">
      <text>
        <r>
          <rPr>
            <sz val="9"/>
            <color indexed="81"/>
            <rFont val="Tahoma"/>
            <family val="2"/>
            <charset val="204"/>
          </rPr>
          <t>Задвижка №007.2.2 Команда "Деблокировать" (интерфейс)</t>
        </r>
      </text>
    </comment>
    <comment ref="C16" authorId="0" shapeId="0">
      <text>
        <r>
          <rPr>
            <sz val="9"/>
            <color indexed="81"/>
            <rFont val="Tahoma"/>
            <family val="2"/>
            <charset val="204"/>
          </rPr>
          <t>Задвижка №007.3.1 - сигнал от МПО</t>
        </r>
      </text>
    </comment>
    <comment ref="I16" authorId="0" shapeId="0">
      <text>
        <r>
          <rPr>
            <sz val="9"/>
            <color indexed="81"/>
            <rFont val="Tahoma"/>
            <family val="2"/>
            <charset val="204"/>
          </rPr>
          <t>Задвижка №007.3.1 - сигнал от МПЗ</t>
        </r>
      </text>
    </comment>
    <comment ref="O16" authorId="0" shapeId="0">
      <text>
        <r>
          <rPr>
            <sz val="9"/>
            <color indexed="81"/>
            <rFont val="Tahoma"/>
            <family val="2"/>
            <charset val="204"/>
          </rPr>
          <t>Задвижка №007.3.1 - сигнал от КВО</t>
        </r>
      </text>
    </comment>
    <comment ref="U16" authorId="0" shapeId="0">
      <text>
        <r>
          <rPr>
            <sz val="9"/>
            <color indexed="81"/>
            <rFont val="Tahoma"/>
            <family val="2"/>
            <charset val="204"/>
          </rPr>
          <t>Задвижка №007.3.1 - сигнал от КВЗ</t>
        </r>
      </text>
    </comment>
    <comment ref="AA16" authorId="1" shapeId="0">
      <text>
        <r>
          <rPr>
            <sz val="9"/>
            <color indexed="81"/>
            <rFont val="Tahoma"/>
            <family val="2"/>
            <charset val="204"/>
          </rPr>
          <t>Задвижка №015.5 - сигнал от ключа ДУ-О-МУ</t>
        </r>
      </text>
    </comment>
    <comment ref="AG16" authorId="1" shapeId="0">
      <text>
        <r>
          <rPr>
            <sz val="9"/>
            <color indexed="81"/>
            <rFont val="Tahoma"/>
            <family val="2"/>
            <charset val="204"/>
          </rPr>
          <t>Задвижка №015.5 - сигнал от ключа ДУ-О-МУ</t>
        </r>
      </text>
    </comment>
    <comment ref="AM16" authorId="0" shapeId="0">
      <text>
        <r>
          <rPr>
            <sz val="9"/>
            <color indexed="81"/>
            <rFont val="Tahoma"/>
            <family val="2"/>
            <charset val="204"/>
          </rPr>
          <t>Задвижка №007.3.1 - сработала муфта</t>
        </r>
      </text>
    </comment>
    <comment ref="BE16" authorId="0" shapeId="0">
      <text>
        <r>
          <rPr>
            <sz val="9"/>
            <color indexed="81"/>
            <rFont val="Tahoma"/>
            <family val="2"/>
            <charset val="204"/>
          </rPr>
          <t>Задвижка №007.3.1 - авария привода</t>
        </r>
      </text>
    </comment>
    <comment ref="BQ16" authorId="0" shapeId="0">
      <text>
        <r>
          <rPr>
            <sz val="9"/>
            <color indexed="81"/>
            <rFont val="Tahoma"/>
            <family val="2"/>
            <charset val="204"/>
          </rPr>
          <t>Задвижка №007.3.1 - команда на открытие</t>
        </r>
      </text>
    </comment>
    <comment ref="BR16" authorId="0" shapeId="0">
      <text>
        <r>
          <rPr>
            <sz val="9"/>
            <color indexed="81"/>
            <rFont val="Tahoma"/>
            <family val="2"/>
            <charset val="204"/>
          </rPr>
          <t>Задвижка №007.3.1 - команда на закрытие</t>
        </r>
      </text>
    </comment>
    <comment ref="BS16" authorId="0" shapeId="0">
      <text>
        <r>
          <rPr>
            <sz val="9"/>
            <color indexed="81"/>
            <rFont val="Tahoma"/>
            <family val="2"/>
            <charset val="204"/>
          </rPr>
          <t>Задвижка №007.3.1 - команда на остановку</t>
        </r>
      </text>
    </comment>
    <comment ref="BY16" authorId="0" shapeId="0">
      <text>
        <r>
          <rPr>
            <sz val="9"/>
            <color indexed="81"/>
            <rFont val="Tahoma"/>
            <family val="2"/>
            <charset val="204"/>
          </rPr>
          <t>Задвижка №007.3.1 Сигнал "Открывается" (интерфейс)</t>
        </r>
      </text>
    </comment>
    <comment ref="CE16" authorId="0" shapeId="0">
      <text>
        <r>
          <rPr>
            <sz val="9"/>
            <color indexed="81"/>
            <rFont val="Tahoma"/>
            <family val="2"/>
            <charset val="204"/>
          </rPr>
          <t>Задвижка №007.3.1 Сигнал "Закрывается" (интерфейс)</t>
        </r>
      </text>
    </comment>
    <comment ref="CK16" authorId="0" shapeId="0">
      <text>
        <r>
          <rPr>
            <sz val="9"/>
            <color indexed="81"/>
            <rFont val="Tahoma"/>
            <family val="2"/>
            <charset val="204"/>
          </rPr>
          <t>Задвижка №007.3.1 Сигнал "Открыто" (интерфейс)</t>
        </r>
      </text>
    </comment>
    <comment ref="CQ16" authorId="0" shapeId="0">
      <text>
        <r>
          <rPr>
            <sz val="9"/>
            <color indexed="81"/>
            <rFont val="Tahoma"/>
            <family val="2"/>
            <charset val="204"/>
          </rPr>
          <t>Задвижка №007.3.1 Сигнал "Закрыто" (интерфейс)</t>
        </r>
      </text>
    </comment>
    <comment ref="CW16" authorId="1" shapeId="0">
      <text>
        <r>
          <rPr>
            <sz val="9"/>
            <color indexed="81"/>
            <rFont val="Tahoma"/>
            <family val="2"/>
            <charset val="204"/>
          </rPr>
          <t>Задвижка №015.5 - сигнал от ключа ДУ-О-МУ (интерфейс)</t>
        </r>
      </text>
    </comment>
    <comment ref="DC16" authorId="1" shapeId="0">
      <text>
        <r>
          <rPr>
            <sz val="9"/>
            <color indexed="81"/>
            <rFont val="Tahoma"/>
            <family val="2"/>
            <charset val="204"/>
          </rPr>
          <t>Задвижка №015.5 - сигнал от ключа ДУ-О-МУ (интерфейс)</t>
        </r>
      </text>
    </comment>
    <comment ref="DI16" authorId="0" shapeId="0">
      <text>
        <r>
          <rPr>
            <sz val="9"/>
            <color indexed="81"/>
            <rFont val="Tahoma"/>
            <family val="2"/>
            <charset val="204"/>
          </rPr>
          <t>Задвижка №007.3.1 Сигнал "Сработала муфта" (интерфейс)</t>
        </r>
      </text>
    </comment>
    <comment ref="EA16" authorId="0" shapeId="0">
      <text>
        <r>
          <rPr>
            <sz val="9"/>
            <color indexed="81"/>
            <rFont val="Tahoma"/>
            <family val="2"/>
            <charset val="204"/>
          </rPr>
          <t>Задвижка №007.3.1 Сигнал "Авария привода" (интерфейс)</t>
        </r>
      </text>
    </comment>
    <comment ref="EG16" authorId="0" shapeId="0">
      <text>
        <r>
          <rPr>
            <sz val="9"/>
            <color indexed="81"/>
            <rFont val="Tahoma"/>
            <family val="2"/>
            <charset val="204"/>
          </rPr>
          <t>Задвижка №007.3.1 Сигнал "Неисправность" (интерфейс)</t>
        </r>
      </text>
    </comment>
    <comment ref="EM16" authorId="0" shapeId="0">
      <text>
        <r>
          <rPr>
            <sz val="9"/>
            <color indexed="81"/>
            <rFont val="Tahoma"/>
            <family val="2"/>
            <charset val="204"/>
          </rPr>
          <t>Задвижка №007.3.1 Команда "Открыть" (интерфейс)</t>
        </r>
      </text>
    </comment>
    <comment ref="EN16" authorId="0" shapeId="0">
      <text>
        <r>
          <rPr>
            <sz val="9"/>
            <color indexed="81"/>
            <rFont val="Tahoma"/>
            <family val="2"/>
            <charset val="204"/>
          </rPr>
          <t>Задвижка №007.3.1 Команда "Закрыть" (интерфейс)</t>
        </r>
      </text>
    </comment>
    <comment ref="EO16" authorId="0" shapeId="0">
      <text>
        <r>
          <rPr>
            <sz val="9"/>
            <color indexed="81"/>
            <rFont val="Tahoma"/>
            <family val="2"/>
            <charset val="204"/>
          </rPr>
          <t>Задвижка №007.3.1 Команда "Стоп" (интерфейс)</t>
        </r>
      </text>
    </comment>
    <comment ref="EU16" authorId="0" shapeId="0">
      <text>
        <r>
          <rPr>
            <sz val="9"/>
            <color indexed="81"/>
            <rFont val="Tahoma"/>
            <family val="2"/>
            <charset val="204"/>
          </rPr>
          <t>Задвижка №007.3.1 Наличие связи с БУ</t>
        </r>
      </text>
    </comment>
    <comment ref="GW16" authorId="0" shapeId="0">
      <text>
        <r>
          <rPr>
            <sz val="9"/>
            <color indexed="81"/>
            <rFont val="Tahoma"/>
            <family val="2"/>
            <charset val="204"/>
          </rPr>
          <t>Задвижка №007.3.1 Команда "Деблокировать" (интерфейс)</t>
        </r>
      </text>
    </comment>
    <comment ref="C17" authorId="0" shapeId="0">
      <text>
        <r>
          <rPr>
            <sz val="9"/>
            <color indexed="81"/>
            <rFont val="Tahoma"/>
            <family val="2"/>
            <charset val="204"/>
          </rPr>
          <t>Задвижка №036.5.1 - сигнал от МПО</t>
        </r>
      </text>
    </comment>
    <comment ref="I17" authorId="0" shapeId="0">
      <text>
        <r>
          <rPr>
            <sz val="9"/>
            <color indexed="81"/>
            <rFont val="Tahoma"/>
            <family val="2"/>
            <charset val="204"/>
          </rPr>
          <t>Задвижка №036.5.1 - сигнал от МПЗ</t>
        </r>
      </text>
    </comment>
    <comment ref="O17" authorId="0" shapeId="0">
      <text>
        <r>
          <rPr>
            <sz val="9"/>
            <color indexed="81"/>
            <rFont val="Tahoma"/>
            <family val="2"/>
            <charset val="204"/>
          </rPr>
          <t>Задвижка №036.5.1 - сигнал от КВО</t>
        </r>
      </text>
    </comment>
    <comment ref="U17" authorId="0" shapeId="0">
      <text>
        <r>
          <rPr>
            <sz val="9"/>
            <color indexed="81"/>
            <rFont val="Tahoma"/>
            <family val="2"/>
            <charset val="204"/>
          </rPr>
          <t>Задвижка №036.5.1 - сигнал от КВЗ</t>
        </r>
      </text>
    </comment>
    <comment ref="AA17" authorId="1" shapeId="0">
      <text>
        <r>
          <rPr>
            <sz val="9"/>
            <color indexed="81"/>
            <rFont val="Tahoma"/>
            <family val="2"/>
            <charset val="204"/>
          </rPr>
          <t>Задвижка №015.6 - сигнал от ключа ДУ-О-МУ</t>
        </r>
      </text>
    </comment>
    <comment ref="AG17" authorId="1" shapeId="0">
      <text>
        <r>
          <rPr>
            <sz val="9"/>
            <color indexed="81"/>
            <rFont val="Tahoma"/>
            <family val="2"/>
            <charset val="204"/>
          </rPr>
          <t>Задвижка №015.6 - сигнал от ключа ДУ-О-МУ</t>
        </r>
      </text>
    </comment>
    <comment ref="AM17" authorId="0" shapeId="0">
      <text>
        <r>
          <rPr>
            <sz val="9"/>
            <color indexed="81"/>
            <rFont val="Tahoma"/>
            <family val="2"/>
            <charset val="204"/>
          </rPr>
          <t>Задвижка №036.5.1 - сработала муфта</t>
        </r>
      </text>
    </comment>
    <comment ref="BE17" authorId="0" shapeId="0">
      <text>
        <r>
          <rPr>
            <sz val="9"/>
            <color indexed="81"/>
            <rFont val="Tahoma"/>
            <family val="2"/>
            <charset val="204"/>
          </rPr>
          <t>Задвижка №036.5.1 - авария привода</t>
        </r>
      </text>
    </comment>
    <comment ref="BQ17" authorId="0" shapeId="0">
      <text>
        <r>
          <rPr>
            <sz val="9"/>
            <color indexed="81"/>
            <rFont val="Tahoma"/>
            <family val="2"/>
            <charset val="204"/>
          </rPr>
          <t>Задвижка №036.5.1 - команда на открытие</t>
        </r>
      </text>
    </comment>
    <comment ref="BR17" authorId="0" shapeId="0">
      <text>
        <r>
          <rPr>
            <sz val="9"/>
            <color indexed="81"/>
            <rFont val="Tahoma"/>
            <family val="2"/>
            <charset val="204"/>
          </rPr>
          <t>Задвижка №036.5.1 - команда на закрытие</t>
        </r>
      </text>
    </comment>
    <comment ref="BS17" authorId="0" shapeId="0">
      <text>
        <r>
          <rPr>
            <sz val="9"/>
            <color indexed="81"/>
            <rFont val="Tahoma"/>
            <family val="2"/>
            <charset val="204"/>
          </rPr>
          <t>Задвижка №036.5.1 - команда на остановку</t>
        </r>
      </text>
    </comment>
    <comment ref="BY17" authorId="0" shapeId="0">
      <text>
        <r>
          <rPr>
            <sz val="9"/>
            <color indexed="81"/>
            <rFont val="Tahoma"/>
            <family val="2"/>
            <charset val="204"/>
          </rPr>
          <t>Задвижка №036.5.1 Сигнал "Открывается" (интерфейс)</t>
        </r>
      </text>
    </comment>
    <comment ref="CE17" authorId="0" shapeId="0">
      <text>
        <r>
          <rPr>
            <sz val="9"/>
            <color indexed="81"/>
            <rFont val="Tahoma"/>
            <family val="2"/>
            <charset val="204"/>
          </rPr>
          <t>Задвижка №036.5.1 Сигнал "Закрывается" (интерфейс)</t>
        </r>
      </text>
    </comment>
    <comment ref="CK17" authorId="0" shapeId="0">
      <text>
        <r>
          <rPr>
            <sz val="9"/>
            <color indexed="81"/>
            <rFont val="Tahoma"/>
            <family val="2"/>
            <charset val="204"/>
          </rPr>
          <t>Задвижка №036.5.1 Сигнал "Открыто" (интерфейс)</t>
        </r>
      </text>
    </comment>
    <comment ref="CQ17" authorId="0" shapeId="0">
      <text>
        <r>
          <rPr>
            <sz val="9"/>
            <color indexed="81"/>
            <rFont val="Tahoma"/>
            <family val="2"/>
            <charset val="204"/>
          </rPr>
          <t>Задвижка №036.5.1 Сигнал "Закрыто" (интерфейс)</t>
        </r>
      </text>
    </comment>
    <comment ref="CW17" authorId="1" shapeId="0">
      <text>
        <r>
          <rPr>
            <sz val="9"/>
            <color indexed="81"/>
            <rFont val="Tahoma"/>
            <family val="2"/>
            <charset val="204"/>
          </rPr>
          <t>Задвижка №015.6 - сигнал от ключа ДУ-О-МУ (интерфейс)</t>
        </r>
      </text>
    </comment>
    <comment ref="DC17" authorId="1" shapeId="0">
      <text>
        <r>
          <rPr>
            <sz val="9"/>
            <color indexed="81"/>
            <rFont val="Tahoma"/>
            <family val="2"/>
            <charset val="204"/>
          </rPr>
          <t>Задвижка №015.6 - сигнал от ключа ДУ-О-МУ (интерфейс)</t>
        </r>
      </text>
    </comment>
    <comment ref="DI17" authorId="0" shapeId="0">
      <text>
        <r>
          <rPr>
            <sz val="9"/>
            <color indexed="81"/>
            <rFont val="Tahoma"/>
            <family val="2"/>
            <charset val="204"/>
          </rPr>
          <t>Задвижка №036.5.1 Сигнал "Сработала муфта" (интерфейс)</t>
        </r>
      </text>
    </comment>
    <comment ref="EA17" authorId="0" shapeId="0">
      <text>
        <r>
          <rPr>
            <sz val="9"/>
            <color indexed="81"/>
            <rFont val="Tahoma"/>
            <family val="2"/>
            <charset val="204"/>
          </rPr>
          <t>Задвижка №036.5.1 Сигнал "Авария привода" (интерфейс)</t>
        </r>
      </text>
    </comment>
    <comment ref="EG17" authorId="0" shapeId="0">
      <text>
        <r>
          <rPr>
            <sz val="9"/>
            <color indexed="81"/>
            <rFont val="Tahoma"/>
            <family val="2"/>
            <charset val="204"/>
          </rPr>
          <t>Задвижка №036.5.1 Сигнал "Неисправность" (интерфейс)</t>
        </r>
      </text>
    </comment>
    <comment ref="EM17" authorId="0" shapeId="0">
      <text>
        <r>
          <rPr>
            <sz val="9"/>
            <color indexed="81"/>
            <rFont val="Tahoma"/>
            <family val="2"/>
            <charset val="204"/>
          </rPr>
          <t>Задвижка №036.5.1 Команда "Открыть" (интерфейс)</t>
        </r>
      </text>
    </comment>
    <comment ref="EN17" authorId="0" shapeId="0">
      <text>
        <r>
          <rPr>
            <sz val="9"/>
            <color indexed="81"/>
            <rFont val="Tahoma"/>
            <family val="2"/>
            <charset val="204"/>
          </rPr>
          <t>Задвижка №036.5.1 Команда "Закрыть" (интерфейс)</t>
        </r>
      </text>
    </comment>
    <comment ref="EO17" authorId="0" shapeId="0">
      <text>
        <r>
          <rPr>
            <sz val="9"/>
            <color indexed="81"/>
            <rFont val="Tahoma"/>
            <family val="2"/>
            <charset val="204"/>
          </rPr>
          <t>Задвижка №036.5.1 Команда "Стоп" (интерфейс)</t>
        </r>
      </text>
    </comment>
    <comment ref="EU17" authorId="0" shapeId="0">
      <text>
        <r>
          <rPr>
            <sz val="9"/>
            <color indexed="81"/>
            <rFont val="Tahoma"/>
            <family val="2"/>
            <charset val="204"/>
          </rPr>
          <t>Задвижка №036.5.1 Наличие связи с БУ</t>
        </r>
      </text>
    </comment>
    <comment ref="GW17" authorId="0" shapeId="0">
      <text>
        <r>
          <rPr>
            <sz val="9"/>
            <color indexed="81"/>
            <rFont val="Tahoma"/>
            <family val="2"/>
            <charset val="204"/>
          </rPr>
          <t>Задвижка №036.5.1 Команда "Деблокировать" (интерфейс)</t>
        </r>
      </text>
    </comment>
    <comment ref="C18" authorId="0" shapeId="0">
      <text>
        <r>
          <rPr>
            <sz val="9"/>
            <color indexed="81"/>
            <rFont val="Tahoma"/>
            <family val="2"/>
            <charset val="204"/>
          </rPr>
          <t>Задвижка №036.5.2 - сигнал от МПО</t>
        </r>
      </text>
    </comment>
    <comment ref="I18" authorId="0" shapeId="0">
      <text>
        <r>
          <rPr>
            <sz val="9"/>
            <color indexed="81"/>
            <rFont val="Tahoma"/>
            <family val="2"/>
            <charset val="204"/>
          </rPr>
          <t>Задвижка №036.5.2 - сигнал от МПЗ</t>
        </r>
      </text>
    </comment>
    <comment ref="O18" authorId="0" shapeId="0">
      <text>
        <r>
          <rPr>
            <sz val="9"/>
            <color indexed="81"/>
            <rFont val="Tahoma"/>
            <family val="2"/>
            <charset val="204"/>
          </rPr>
          <t>Задвижка №036.5.2 - сигнал от КВО</t>
        </r>
      </text>
    </comment>
    <comment ref="U18" authorId="0" shapeId="0">
      <text>
        <r>
          <rPr>
            <sz val="9"/>
            <color indexed="81"/>
            <rFont val="Tahoma"/>
            <family val="2"/>
            <charset val="204"/>
          </rPr>
          <t>Задвижка №036.5.2 - сигнал от КВЗ</t>
        </r>
      </text>
    </comment>
    <comment ref="AA18" authorId="1" shapeId="0">
      <text>
        <r>
          <rPr>
            <sz val="9"/>
            <color indexed="81"/>
            <rFont val="Tahoma"/>
            <family val="2"/>
            <charset val="204"/>
          </rPr>
          <t>Задвижка №015.7 - сигнал от ключа ДУ-О-МУ</t>
        </r>
      </text>
    </comment>
    <comment ref="AG18" authorId="1" shapeId="0">
      <text>
        <r>
          <rPr>
            <sz val="9"/>
            <color indexed="81"/>
            <rFont val="Tahoma"/>
            <family val="2"/>
            <charset val="204"/>
          </rPr>
          <t>Задвижка №015.7 - сигнал от ключа ДУ-О-МУ</t>
        </r>
      </text>
    </comment>
    <comment ref="AM18" authorId="0" shapeId="0">
      <text>
        <r>
          <rPr>
            <sz val="9"/>
            <color indexed="81"/>
            <rFont val="Tahoma"/>
            <family val="2"/>
            <charset val="204"/>
          </rPr>
          <t>Задвижка №036.5.2 - сработала муфта</t>
        </r>
      </text>
    </comment>
    <comment ref="BE18" authorId="0" shapeId="0">
      <text>
        <r>
          <rPr>
            <sz val="9"/>
            <color indexed="81"/>
            <rFont val="Tahoma"/>
            <family val="2"/>
            <charset val="204"/>
          </rPr>
          <t>Задвижка №036.5.2 - авария привода</t>
        </r>
      </text>
    </comment>
    <comment ref="BQ18" authorId="0" shapeId="0">
      <text>
        <r>
          <rPr>
            <sz val="9"/>
            <color indexed="81"/>
            <rFont val="Tahoma"/>
            <family val="2"/>
            <charset val="204"/>
          </rPr>
          <t>Задвижка №036.5.2 - команда на открытие</t>
        </r>
      </text>
    </comment>
    <comment ref="BR18" authorId="0" shapeId="0">
      <text>
        <r>
          <rPr>
            <sz val="9"/>
            <color indexed="81"/>
            <rFont val="Tahoma"/>
            <family val="2"/>
            <charset val="204"/>
          </rPr>
          <t>Задвижка №036.5.2 - команда на закрытие</t>
        </r>
      </text>
    </comment>
    <comment ref="BS18" authorId="0" shapeId="0">
      <text>
        <r>
          <rPr>
            <sz val="9"/>
            <color indexed="81"/>
            <rFont val="Tahoma"/>
            <family val="2"/>
            <charset val="204"/>
          </rPr>
          <t>Задвижка №036.5.2 - команда на остановку</t>
        </r>
      </text>
    </comment>
    <comment ref="BY18" authorId="0" shapeId="0">
      <text>
        <r>
          <rPr>
            <sz val="9"/>
            <color indexed="81"/>
            <rFont val="Tahoma"/>
            <family val="2"/>
            <charset val="204"/>
          </rPr>
          <t>Задвижка №036.5.2 Сигнал "Открывается" (интерфейс)</t>
        </r>
      </text>
    </comment>
    <comment ref="CE18" authorId="0" shapeId="0">
      <text>
        <r>
          <rPr>
            <sz val="9"/>
            <color indexed="81"/>
            <rFont val="Tahoma"/>
            <family val="2"/>
            <charset val="204"/>
          </rPr>
          <t>Задвижка №036.5.2 Сигнал "Закрывается" (интерфейс)</t>
        </r>
      </text>
    </comment>
    <comment ref="CK18" authorId="0" shapeId="0">
      <text>
        <r>
          <rPr>
            <sz val="9"/>
            <color indexed="81"/>
            <rFont val="Tahoma"/>
            <family val="2"/>
            <charset val="204"/>
          </rPr>
          <t>Задвижка №036.5.2 Сигнал "Открыто" (интерфейс)</t>
        </r>
      </text>
    </comment>
    <comment ref="CQ18" authorId="0" shapeId="0">
      <text>
        <r>
          <rPr>
            <sz val="9"/>
            <color indexed="81"/>
            <rFont val="Tahoma"/>
            <family val="2"/>
            <charset val="204"/>
          </rPr>
          <t>Задвижка №036.5.2 Сигнал "Закрыто" (интерфейс)</t>
        </r>
      </text>
    </comment>
    <comment ref="CW18" authorId="1" shapeId="0">
      <text>
        <r>
          <rPr>
            <sz val="9"/>
            <color indexed="81"/>
            <rFont val="Tahoma"/>
            <family val="2"/>
            <charset val="204"/>
          </rPr>
          <t>Задвижка №015.7 - сигнал от ключа ДУ-О-МУ (интерфейс)</t>
        </r>
      </text>
    </comment>
    <comment ref="DC18" authorId="1" shapeId="0">
      <text>
        <r>
          <rPr>
            <sz val="9"/>
            <color indexed="81"/>
            <rFont val="Tahoma"/>
            <family val="2"/>
            <charset val="204"/>
          </rPr>
          <t>Задвижка №015.7 - сигнал от ключа ДУ-О-МУ (интерфейс)</t>
        </r>
      </text>
    </comment>
    <comment ref="DI18" authorId="0" shapeId="0">
      <text>
        <r>
          <rPr>
            <sz val="9"/>
            <color indexed="81"/>
            <rFont val="Tahoma"/>
            <family val="2"/>
            <charset val="204"/>
          </rPr>
          <t>Задвижка №036.5.2 Сигнал "Сработала муфта" (интерфейс)</t>
        </r>
      </text>
    </comment>
    <comment ref="EA18" authorId="0" shapeId="0">
      <text>
        <r>
          <rPr>
            <sz val="9"/>
            <color indexed="81"/>
            <rFont val="Tahoma"/>
            <family val="2"/>
            <charset val="204"/>
          </rPr>
          <t>Задвижка №036.5.2 Сигнал "Авария привода" (интерфейс)</t>
        </r>
      </text>
    </comment>
    <comment ref="EG18" authorId="0" shapeId="0">
      <text>
        <r>
          <rPr>
            <sz val="9"/>
            <color indexed="81"/>
            <rFont val="Tahoma"/>
            <family val="2"/>
            <charset val="204"/>
          </rPr>
          <t>Задвижка №036.5.2 Сигнал "Неисправность" (интерфейс)</t>
        </r>
      </text>
    </comment>
    <comment ref="EM18" authorId="0" shapeId="0">
      <text>
        <r>
          <rPr>
            <sz val="9"/>
            <color indexed="81"/>
            <rFont val="Tahoma"/>
            <family val="2"/>
            <charset val="204"/>
          </rPr>
          <t>Задвижка №036.5.2 Команда "Открыть" (интерфейс)</t>
        </r>
      </text>
    </comment>
    <comment ref="EN18" authorId="0" shapeId="0">
      <text>
        <r>
          <rPr>
            <sz val="9"/>
            <color indexed="81"/>
            <rFont val="Tahoma"/>
            <family val="2"/>
            <charset val="204"/>
          </rPr>
          <t>Задвижка №036.5.2 Команда "Закрыть" (интерфейс)</t>
        </r>
      </text>
    </comment>
    <comment ref="EO18" authorId="0" shapeId="0">
      <text>
        <r>
          <rPr>
            <sz val="9"/>
            <color indexed="81"/>
            <rFont val="Tahoma"/>
            <family val="2"/>
            <charset val="204"/>
          </rPr>
          <t>Задвижка №036.5.2 Команда "Стоп" (интерфейс)</t>
        </r>
      </text>
    </comment>
    <comment ref="EU18" authorId="0" shapeId="0">
      <text>
        <r>
          <rPr>
            <sz val="9"/>
            <color indexed="81"/>
            <rFont val="Tahoma"/>
            <family val="2"/>
            <charset val="204"/>
          </rPr>
          <t>Задвижка №036.5.2 Наличие связи с БУ</t>
        </r>
      </text>
    </comment>
    <comment ref="GW18" authorId="0" shapeId="0">
      <text>
        <r>
          <rPr>
            <sz val="9"/>
            <color indexed="81"/>
            <rFont val="Tahoma"/>
            <family val="2"/>
            <charset val="204"/>
          </rPr>
          <t>Задвижка №036.5.2 Команда "Деблокировать" (интерфейс)</t>
        </r>
      </text>
    </comment>
    <comment ref="C19" authorId="0" shapeId="0">
      <text>
        <r>
          <rPr>
            <sz val="9"/>
            <color indexed="81"/>
            <rFont val="Tahoma"/>
            <family val="2"/>
            <charset val="204"/>
          </rPr>
          <t>Задвижка №008.1.1.1 - сигнал от МПО</t>
        </r>
      </text>
    </comment>
    <comment ref="I19" authorId="0" shapeId="0">
      <text>
        <r>
          <rPr>
            <sz val="9"/>
            <color indexed="81"/>
            <rFont val="Tahoma"/>
            <family val="2"/>
            <charset val="204"/>
          </rPr>
          <t>Задвижка №008.1.1.1 - сигнал от МПЗ</t>
        </r>
      </text>
    </comment>
    <comment ref="O19" authorId="0" shapeId="0">
      <text>
        <r>
          <rPr>
            <sz val="9"/>
            <color indexed="81"/>
            <rFont val="Tahoma"/>
            <family val="2"/>
            <charset val="204"/>
          </rPr>
          <t>Задвижка №008.1.1.1 - сигнал от КВО</t>
        </r>
      </text>
    </comment>
    <comment ref="U19" authorId="0" shapeId="0">
      <text>
        <r>
          <rPr>
            <sz val="9"/>
            <color indexed="81"/>
            <rFont val="Tahoma"/>
            <family val="2"/>
            <charset val="204"/>
          </rPr>
          <t>Задвижка №008.1.1.1 - сигнал от КВЗ</t>
        </r>
      </text>
    </comment>
    <comment ref="AA19" authorId="1" shapeId="0">
      <text>
        <r>
          <rPr>
            <sz val="9"/>
            <color indexed="81"/>
            <rFont val="Tahoma"/>
            <family val="2"/>
            <charset val="204"/>
          </rPr>
          <t>Задвижка №015.8 - сигнал от ключа ДУ-О-МУ</t>
        </r>
      </text>
    </comment>
    <comment ref="AG19" authorId="1" shapeId="0">
      <text>
        <r>
          <rPr>
            <sz val="9"/>
            <color indexed="81"/>
            <rFont val="Tahoma"/>
            <family val="2"/>
            <charset val="204"/>
          </rPr>
          <t>Задвижка №015.8 - сигнал от ключа ДУ-О-МУ</t>
        </r>
      </text>
    </comment>
    <comment ref="AM19" authorId="0" shapeId="0">
      <text>
        <r>
          <rPr>
            <sz val="9"/>
            <color indexed="81"/>
            <rFont val="Tahoma"/>
            <family val="2"/>
            <charset val="204"/>
          </rPr>
          <t>Задвижка №008.1.1.1 - сработала муфта</t>
        </r>
      </text>
    </comment>
    <comment ref="BE19" authorId="0" shapeId="0">
      <text>
        <r>
          <rPr>
            <sz val="9"/>
            <color indexed="81"/>
            <rFont val="Tahoma"/>
            <family val="2"/>
            <charset val="204"/>
          </rPr>
          <t>Задвижка №008.1.1.1 - авария привода</t>
        </r>
      </text>
    </comment>
    <comment ref="BQ19" authorId="0" shapeId="0">
      <text>
        <r>
          <rPr>
            <sz val="9"/>
            <color indexed="81"/>
            <rFont val="Tahoma"/>
            <family val="2"/>
            <charset val="204"/>
          </rPr>
          <t>Задвижка №008.1.1.1 - команда на открытие</t>
        </r>
      </text>
    </comment>
    <comment ref="BR19" authorId="0" shapeId="0">
      <text>
        <r>
          <rPr>
            <sz val="9"/>
            <color indexed="81"/>
            <rFont val="Tahoma"/>
            <family val="2"/>
            <charset val="204"/>
          </rPr>
          <t>Задвижка №008.1.1.1 - команда на закрытие</t>
        </r>
      </text>
    </comment>
    <comment ref="BS19" authorId="0" shapeId="0">
      <text>
        <r>
          <rPr>
            <sz val="9"/>
            <color indexed="81"/>
            <rFont val="Tahoma"/>
            <family val="2"/>
            <charset val="204"/>
          </rPr>
          <t>Задвижка №008.1.1.1 - команда на остановку</t>
        </r>
      </text>
    </comment>
    <comment ref="BY19" authorId="0" shapeId="0">
      <text>
        <r>
          <rPr>
            <sz val="9"/>
            <color indexed="81"/>
            <rFont val="Tahoma"/>
            <family val="2"/>
            <charset val="204"/>
          </rPr>
          <t>Задвижка №008.1.1.1 Сигнал "Открывается" (интерфейс)</t>
        </r>
      </text>
    </comment>
    <comment ref="CE19" authorId="0" shapeId="0">
      <text>
        <r>
          <rPr>
            <sz val="9"/>
            <color indexed="81"/>
            <rFont val="Tahoma"/>
            <family val="2"/>
            <charset val="204"/>
          </rPr>
          <t>Задвижка №008.1.1.1 Сигнал "Закрывается" (интерфейс)</t>
        </r>
      </text>
    </comment>
    <comment ref="CK19" authorId="0" shapeId="0">
      <text>
        <r>
          <rPr>
            <sz val="9"/>
            <color indexed="81"/>
            <rFont val="Tahoma"/>
            <family val="2"/>
            <charset val="204"/>
          </rPr>
          <t>Задвижка №008.1.1.1 Сигнал "Открыто" (интерфейс)</t>
        </r>
      </text>
    </comment>
    <comment ref="CQ19" authorId="0" shapeId="0">
      <text>
        <r>
          <rPr>
            <sz val="9"/>
            <color indexed="81"/>
            <rFont val="Tahoma"/>
            <family val="2"/>
            <charset val="204"/>
          </rPr>
          <t>Задвижка №008.1.1.1 Сигнал "Закрыто" (интерфейс)</t>
        </r>
      </text>
    </comment>
    <comment ref="CW19" authorId="1" shapeId="0">
      <text>
        <r>
          <rPr>
            <sz val="9"/>
            <color indexed="81"/>
            <rFont val="Tahoma"/>
            <family val="2"/>
            <charset val="204"/>
          </rPr>
          <t>Задвижка №015.8 - сигнал от ключа ДУ-О-МУ (интерфейс)</t>
        </r>
      </text>
    </comment>
    <comment ref="DC19" authorId="1" shapeId="0">
      <text>
        <r>
          <rPr>
            <sz val="9"/>
            <color indexed="81"/>
            <rFont val="Tahoma"/>
            <family val="2"/>
            <charset val="204"/>
          </rPr>
          <t>Задвижка №015.8 - сигнал от ключа ДУ-О-МУ (интерфейс)</t>
        </r>
      </text>
    </comment>
    <comment ref="DI19" authorId="0" shapeId="0">
      <text>
        <r>
          <rPr>
            <sz val="9"/>
            <color indexed="81"/>
            <rFont val="Tahoma"/>
            <family val="2"/>
            <charset val="204"/>
          </rPr>
          <t>Задвижка №008.1.1.1 Сигнал "Сработала муфта" (интерфейс)</t>
        </r>
      </text>
    </comment>
    <comment ref="EA19" authorId="0" shapeId="0">
      <text>
        <r>
          <rPr>
            <sz val="9"/>
            <color indexed="81"/>
            <rFont val="Tahoma"/>
            <family val="2"/>
            <charset val="204"/>
          </rPr>
          <t>Задвижка №008.1.1.1 Сигнал "Авария привода" (интерфейс)</t>
        </r>
      </text>
    </comment>
    <comment ref="EG19" authorId="0" shapeId="0">
      <text>
        <r>
          <rPr>
            <sz val="9"/>
            <color indexed="81"/>
            <rFont val="Tahoma"/>
            <family val="2"/>
            <charset val="204"/>
          </rPr>
          <t>Задвижка №008.1.1.1 Сигнал "Неисправность" (интерфейс)</t>
        </r>
      </text>
    </comment>
    <comment ref="EM19" authorId="0" shapeId="0">
      <text>
        <r>
          <rPr>
            <sz val="9"/>
            <color indexed="81"/>
            <rFont val="Tahoma"/>
            <family val="2"/>
            <charset val="204"/>
          </rPr>
          <t>Задвижка №008.1.1.1 Команда "Открыть" (интерфейс)</t>
        </r>
      </text>
    </comment>
    <comment ref="EN19" authorId="0" shapeId="0">
      <text>
        <r>
          <rPr>
            <sz val="9"/>
            <color indexed="81"/>
            <rFont val="Tahoma"/>
            <family val="2"/>
            <charset val="204"/>
          </rPr>
          <t>Задвижка №008.1.1.1 Команда "Закрыть" (интерфейс)</t>
        </r>
      </text>
    </comment>
    <comment ref="EO19" authorId="0" shapeId="0">
      <text>
        <r>
          <rPr>
            <sz val="9"/>
            <color indexed="81"/>
            <rFont val="Tahoma"/>
            <family val="2"/>
            <charset val="204"/>
          </rPr>
          <t>Задвижка №008.1.1.1 Команда "Стоп" (интерфейс)</t>
        </r>
      </text>
    </comment>
    <comment ref="EU19" authorId="0" shapeId="0">
      <text>
        <r>
          <rPr>
            <sz val="9"/>
            <color indexed="81"/>
            <rFont val="Tahoma"/>
            <family val="2"/>
            <charset val="204"/>
          </rPr>
          <t>Задвижка №008.1.1.1 Наличие связи с БУ</t>
        </r>
      </text>
    </comment>
    <comment ref="GW19" authorId="0" shapeId="0">
      <text>
        <r>
          <rPr>
            <sz val="9"/>
            <color indexed="81"/>
            <rFont val="Tahoma"/>
            <family val="2"/>
            <charset val="204"/>
          </rPr>
          <t>Задвижка №008.1.1.1 Команда "Деблокировать" (интерфейс)</t>
        </r>
      </text>
    </comment>
    <comment ref="C20" authorId="0" shapeId="0">
      <text>
        <r>
          <rPr>
            <sz val="9"/>
            <color indexed="81"/>
            <rFont val="Tahoma"/>
            <family val="2"/>
            <charset val="204"/>
          </rPr>
          <t>Задвижка №008.1.1.2 - сигнал от МПО</t>
        </r>
      </text>
    </comment>
    <comment ref="I20" authorId="0" shapeId="0">
      <text>
        <r>
          <rPr>
            <sz val="9"/>
            <color indexed="81"/>
            <rFont val="Tahoma"/>
            <family val="2"/>
            <charset val="204"/>
          </rPr>
          <t>Задвижка №008.1.1.2 - сигнал от МПЗ</t>
        </r>
      </text>
    </comment>
    <comment ref="O20" authorId="0" shapeId="0">
      <text>
        <r>
          <rPr>
            <sz val="9"/>
            <color indexed="81"/>
            <rFont val="Tahoma"/>
            <family val="2"/>
            <charset val="204"/>
          </rPr>
          <t>Задвижка №008.1.1.2 - сигнал от КВО</t>
        </r>
      </text>
    </comment>
    <comment ref="U20" authorId="0" shapeId="0">
      <text>
        <r>
          <rPr>
            <sz val="9"/>
            <color indexed="81"/>
            <rFont val="Tahoma"/>
            <family val="2"/>
            <charset val="204"/>
          </rPr>
          <t>Задвижка №008.1.1.2 - сигнал от КВЗ</t>
        </r>
      </text>
    </comment>
    <comment ref="AA20" authorId="1" shapeId="0">
      <text>
        <r>
          <rPr>
            <sz val="9"/>
            <color indexed="81"/>
            <rFont val="Tahoma"/>
            <family val="2"/>
            <charset val="204"/>
          </rPr>
          <t>Задвижка №015.9 - сигнал от ключа ДУ-О-МУ</t>
        </r>
      </text>
    </comment>
    <comment ref="AG20" authorId="1" shapeId="0">
      <text>
        <r>
          <rPr>
            <sz val="9"/>
            <color indexed="81"/>
            <rFont val="Tahoma"/>
            <family val="2"/>
            <charset val="204"/>
          </rPr>
          <t>Задвижка №015.9 - сигнал от ключа ДУ-О-МУ</t>
        </r>
      </text>
    </comment>
    <comment ref="AM20" authorId="0" shapeId="0">
      <text>
        <r>
          <rPr>
            <sz val="9"/>
            <color indexed="81"/>
            <rFont val="Tahoma"/>
            <family val="2"/>
            <charset val="204"/>
          </rPr>
          <t>Задвижка №008.1.1.2 - сработала муфта</t>
        </r>
      </text>
    </comment>
    <comment ref="BE20" authorId="0" shapeId="0">
      <text>
        <r>
          <rPr>
            <sz val="9"/>
            <color indexed="81"/>
            <rFont val="Tahoma"/>
            <family val="2"/>
            <charset val="204"/>
          </rPr>
          <t>Задвижка №008.1.1.2 - авария привода</t>
        </r>
      </text>
    </comment>
    <comment ref="BQ20" authorId="0" shapeId="0">
      <text>
        <r>
          <rPr>
            <sz val="9"/>
            <color indexed="81"/>
            <rFont val="Tahoma"/>
            <family val="2"/>
            <charset val="204"/>
          </rPr>
          <t>Задвижка №008.1.1.2 - команда на открытие</t>
        </r>
      </text>
    </comment>
    <comment ref="BR20" authorId="0" shapeId="0">
      <text>
        <r>
          <rPr>
            <sz val="9"/>
            <color indexed="81"/>
            <rFont val="Tahoma"/>
            <family val="2"/>
            <charset val="204"/>
          </rPr>
          <t>Задвижка №008.1.1.2 - команда на закрытие</t>
        </r>
      </text>
    </comment>
    <comment ref="BS20" authorId="0" shapeId="0">
      <text>
        <r>
          <rPr>
            <sz val="9"/>
            <color indexed="81"/>
            <rFont val="Tahoma"/>
            <family val="2"/>
            <charset val="204"/>
          </rPr>
          <t>Задвижка №008.1.1.2 - команда на остановку</t>
        </r>
      </text>
    </comment>
    <comment ref="BY20" authorId="0" shapeId="0">
      <text>
        <r>
          <rPr>
            <sz val="9"/>
            <color indexed="81"/>
            <rFont val="Tahoma"/>
            <family val="2"/>
            <charset val="204"/>
          </rPr>
          <t>Задвижка №008.1.1.2 Сигнал "Открывается" (интерфейс)</t>
        </r>
      </text>
    </comment>
    <comment ref="CE20" authorId="0" shapeId="0">
      <text>
        <r>
          <rPr>
            <sz val="9"/>
            <color indexed="81"/>
            <rFont val="Tahoma"/>
            <family val="2"/>
            <charset val="204"/>
          </rPr>
          <t>Задвижка №008.1.1.2 Сигнал "Закрывается" (интерфейс)</t>
        </r>
      </text>
    </comment>
    <comment ref="CK20" authorId="0" shapeId="0">
      <text>
        <r>
          <rPr>
            <sz val="9"/>
            <color indexed="81"/>
            <rFont val="Tahoma"/>
            <family val="2"/>
            <charset val="204"/>
          </rPr>
          <t>Задвижка №008.1.1.2 Сигнал "Открыто" (интерфейс)</t>
        </r>
      </text>
    </comment>
    <comment ref="CQ20" authorId="0" shapeId="0">
      <text>
        <r>
          <rPr>
            <sz val="9"/>
            <color indexed="81"/>
            <rFont val="Tahoma"/>
            <family val="2"/>
            <charset val="204"/>
          </rPr>
          <t>Задвижка №008.1.1.2 Сигнал "Закрыто" (интерфейс)</t>
        </r>
      </text>
    </comment>
    <comment ref="CW20" authorId="1" shapeId="0">
      <text>
        <r>
          <rPr>
            <sz val="9"/>
            <color indexed="81"/>
            <rFont val="Tahoma"/>
            <family val="2"/>
            <charset val="204"/>
          </rPr>
          <t>Задвижка №015.9 - сигнал от ключа ДУ-О-МУ (интерфейс)</t>
        </r>
      </text>
    </comment>
    <comment ref="DC20" authorId="1" shapeId="0">
      <text>
        <r>
          <rPr>
            <sz val="9"/>
            <color indexed="81"/>
            <rFont val="Tahoma"/>
            <family val="2"/>
            <charset val="204"/>
          </rPr>
          <t>Задвижка №015.9 - сигнал от ключа ДУ-О-МУ (интерфейс)</t>
        </r>
      </text>
    </comment>
    <comment ref="DI20" authorId="0" shapeId="0">
      <text>
        <r>
          <rPr>
            <sz val="9"/>
            <color indexed="81"/>
            <rFont val="Tahoma"/>
            <family val="2"/>
            <charset val="204"/>
          </rPr>
          <t>Задвижка №008.1.1.2 Сигнал "Сработала муфта" (интерфейс)</t>
        </r>
      </text>
    </comment>
    <comment ref="EA20" authorId="0" shapeId="0">
      <text>
        <r>
          <rPr>
            <sz val="9"/>
            <color indexed="81"/>
            <rFont val="Tahoma"/>
            <family val="2"/>
            <charset val="204"/>
          </rPr>
          <t>Задвижка №008.1.1.2 Сигнал "Авария привода" (интерфейс)</t>
        </r>
      </text>
    </comment>
    <comment ref="EG20" authorId="0" shapeId="0">
      <text>
        <r>
          <rPr>
            <sz val="9"/>
            <color indexed="81"/>
            <rFont val="Tahoma"/>
            <family val="2"/>
            <charset val="204"/>
          </rPr>
          <t>Задвижка №008.1.1.2 Сигнал "Неисправность" (интерфейс)</t>
        </r>
      </text>
    </comment>
    <comment ref="EM20" authorId="0" shapeId="0">
      <text>
        <r>
          <rPr>
            <sz val="9"/>
            <color indexed="81"/>
            <rFont val="Tahoma"/>
            <family val="2"/>
            <charset val="204"/>
          </rPr>
          <t>Задвижка №008.1.1.2 Команда "Открыть" (интерфейс)</t>
        </r>
      </text>
    </comment>
    <comment ref="EN20" authorId="0" shapeId="0">
      <text>
        <r>
          <rPr>
            <sz val="9"/>
            <color indexed="81"/>
            <rFont val="Tahoma"/>
            <family val="2"/>
            <charset val="204"/>
          </rPr>
          <t>Задвижка №008.1.1.2 Команда "Закрыть" (интерфейс)</t>
        </r>
      </text>
    </comment>
    <comment ref="EO20" authorId="0" shapeId="0">
      <text>
        <r>
          <rPr>
            <sz val="9"/>
            <color indexed="81"/>
            <rFont val="Tahoma"/>
            <family val="2"/>
            <charset val="204"/>
          </rPr>
          <t>Задвижка №008.1.1.2 Команда "Стоп" (интерфейс)</t>
        </r>
      </text>
    </comment>
    <comment ref="EU20" authorId="0" shapeId="0">
      <text>
        <r>
          <rPr>
            <sz val="9"/>
            <color indexed="81"/>
            <rFont val="Tahoma"/>
            <family val="2"/>
            <charset val="204"/>
          </rPr>
          <t>Задвижка №008.1.1.2 Наличие связи с БУ</t>
        </r>
      </text>
    </comment>
    <comment ref="FG20" authorId="0" shapeId="0">
      <text>
        <r>
          <rPr>
            <sz val="9"/>
            <color indexed="81"/>
            <rFont val="Tahoma"/>
            <family val="2"/>
            <charset val="204"/>
          </rPr>
          <t>Задвижка №008.1.1.2 - закрыта с БРУ</t>
        </r>
      </text>
    </comment>
    <comment ref="FM20" authorId="0" shapeId="0">
      <text>
        <r>
          <rPr>
            <sz val="9"/>
            <color indexed="81"/>
            <rFont val="Tahoma"/>
            <family val="2"/>
            <charset val="204"/>
          </rPr>
          <t>Задвижка №008.1.1.2 - остановлена с БРУ</t>
        </r>
      </text>
    </comment>
    <comment ref="GW20" authorId="0" shapeId="0">
      <text>
        <r>
          <rPr>
            <sz val="9"/>
            <color indexed="81"/>
            <rFont val="Tahoma"/>
            <family val="2"/>
            <charset val="204"/>
          </rPr>
          <t>Задвижка №008.1.1.2 Команда "Деблокировать" (интерфейс)</t>
        </r>
      </text>
    </comment>
    <comment ref="C21" authorId="0" shapeId="0">
      <text>
        <r>
          <rPr>
            <sz val="9"/>
            <color indexed="81"/>
            <rFont val="Tahoma"/>
            <family val="2"/>
            <charset val="204"/>
          </rPr>
          <t>Задвижка №008.1.2.1 - сигнал от МПО</t>
        </r>
      </text>
    </comment>
    <comment ref="I21" authorId="0" shapeId="0">
      <text>
        <r>
          <rPr>
            <sz val="9"/>
            <color indexed="81"/>
            <rFont val="Tahoma"/>
            <family val="2"/>
            <charset val="204"/>
          </rPr>
          <t>Задвижка №008.1.2.1 - сигнал от МПЗ</t>
        </r>
      </text>
    </comment>
    <comment ref="O21" authorId="0" shapeId="0">
      <text>
        <r>
          <rPr>
            <sz val="9"/>
            <color indexed="81"/>
            <rFont val="Tahoma"/>
            <family val="2"/>
            <charset val="204"/>
          </rPr>
          <t>Задвижка №008.1.2.1 - сигнал от КВО</t>
        </r>
      </text>
    </comment>
    <comment ref="U21" authorId="0" shapeId="0">
      <text>
        <r>
          <rPr>
            <sz val="9"/>
            <color indexed="81"/>
            <rFont val="Tahoma"/>
            <family val="2"/>
            <charset val="204"/>
          </rPr>
          <t>Задвижка №008.1.2.1 - сигнал от КВЗ</t>
        </r>
      </text>
    </comment>
    <comment ref="AA21" authorId="1" shapeId="0">
      <text>
        <r>
          <rPr>
            <sz val="9"/>
            <color indexed="81"/>
            <rFont val="Tahoma"/>
            <family val="2"/>
            <charset val="204"/>
          </rPr>
          <t>Задвижка №015.10 - сигнал от ключа ДУ-О-МУ</t>
        </r>
      </text>
    </comment>
    <comment ref="AG21" authorId="1" shapeId="0">
      <text>
        <r>
          <rPr>
            <sz val="9"/>
            <color indexed="81"/>
            <rFont val="Tahoma"/>
            <family val="2"/>
            <charset val="204"/>
          </rPr>
          <t>Задвижка №015.10 - сигнал от ключа ДУ-О-МУ</t>
        </r>
      </text>
    </comment>
    <comment ref="AM21" authorId="0" shapeId="0">
      <text>
        <r>
          <rPr>
            <sz val="9"/>
            <color indexed="81"/>
            <rFont val="Tahoma"/>
            <family val="2"/>
            <charset val="204"/>
          </rPr>
          <t>Задвижка №008.1.2.1 - сработала муфта</t>
        </r>
      </text>
    </comment>
    <comment ref="BE21" authorId="0" shapeId="0">
      <text>
        <r>
          <rPr>
            <sz val="9"/>
            <color indexed="81"/>
            <rFont val="Tahoma"/>
            <family val="2"/>
            <charset val="204"/>
          </rPr>
          <t>Задвижка №008.1.2.1 - авария привода</t>
        </r>
      </text>
    </comment>
    <comment ref="BQ21" authorId="0" shapeId="0">
      <text>
        <r>
          <rPr>
            <sz val="9"/>
            <color indexed="81"/>
            <rFont val="Tahoma"/>
            <family val="2"/>
            <charset val="204"/>
          </rPr>
          <t>Задвижка №008.1.2.1 - команда на открытие</t>
        </r>
      </text>
    </comment>
    <comment ref="BR21" authorId="0" shapeId="0">
      <text>
        <r>
          <rPr>
            <sz val="9"/>
            <color indexed="81"/>
            <rFont val="Tahoma"/>
            <family val="2"/>
            <charset val="204"/>
          </rPr>
          <t>Задвижка №008.1.2.1 - команда на закрытие</t>
        </r>
      </text>
    </comment>
    <comment ref="BS21" authorId="0" shapeId="0">
      <text>
        <r>
          <rPr>
            <sz val="9"/>
            <color indexed="81"/>
            <rFont val="Tahoma"/>
            <family val="2"/>
            <charset val="204"/>
          </rPr>
          <t>Задвижка №008.1.2.1 - команда на остановку</t>
        </r>
      </text>
    </comment>
    <comment ref="BY21" authorId="0" shapeId="0">
      <text>
        <r>
          <rPr>
            <sz val="9"/>
            <color indexed="81"/>
            <rFont val="Tahoma"/>
            <family val="2"/>
            <charset val="204"/>
          </rPr>
          <t>Задвижка №008.1.2.1 Сигнал "Открывается" (интерфейс)</t>
        </r>
      </text>
    </comment>
    <comment ref="CE21" authorId="0" shapeId="0">
      <text>
        <r>
          <rPr>
            <sz val="9"/>
            <color indexed="81"/>
            <rFont val="Tahoma"/>
            <family val="2"/>
            <charset val="204"/>
          </rPr>
          <t>Задвижка №008.1.2.1 Сигнал "Закрывается" (интерфейс)</t>
        </r>
      </text>
    </comment>
    <comment ref="CK21" authorId="0" shapeId="0">
      <text>
        <r>
          <rPr>
            <sz val="9"/>
            <color indexed="81"/>
            <rFont val="Tahoma"/>
            <family val="2"/>
            <charset val="204"/>
          </rPr>
          <t>Задвижка №008.1.2.1 Сигнал "Открыто" (интерфейс)</t>
        </r>
      </text>
    </comment>
    <comment ref="CQ21" authorId="0" shapeId="0">
      <text>
        <r>
          <rPr>
            <sz val="9"/>
            <color indexed="81"/>
            <rFont val="Tahoma"/>
            <family val="2"/>
            <charset val="204"/>
          </rPr>
          <t>Задвижка №008.1.2.1 Сигнал "Закрыто" (интерфейс)</t>
        </r>
      </text>
    </comment>
    <comment ref="CW21" authorId="1" shapeId="0">
      <text>
        <r>
          <rPr>
            <sz val="9"/>
            <color indexed="81"/>
            <rFont val="Tahoma"/>
            <family val="2"/>
            <charset val="204"/>
          </rPr>
          <t>Задвижка №015.10 - сигнал от ключа ДУ-О-МУ (интерфейс)</t>
        </r>
      </text>
    </comment>
    <comment ref="DC21" authorId="1" shapeId="0">
      <text>
        <r>
          <rPr>
            <sz val="9"/>
            <color indexed="81"/>
            <rFont val="Tahoma"/>
            <family val="2"/>
            <charset val="204"/>
          </rPr>
          <t>Задвижка №015.10 - сигнал от ключа ДУ-О-МУ (интерфейс)</t>
        </r>
      </text>
    </comment>
    <comment ref="DI21" authorId="0" shapeId="0">
      <text>
        <r>
          <rPr>
            <sz val="9"/>
            <color indexed="81"/>
            <rFont val="Tahoma"/>
            <family val="2"/>
            <charset val="204"/>
          </rPr>
          <t>Задвижка №008.1.2.1 Сигнал "Сработала муфта" (интерфейс)</t>
        </r>
      </text>
    </comment>
    <comment ref="EA21" authorId="0" shapeId="0">
      <text>
        <r>
          <rPr>
            <sz val="9"/>
            <color indexed="81"/>
            <rFont val="Tahoma"/>
            <family val="2"/>
            <charset val="204"/>
          </rPr>
          <t>Задвижка №008.1.2.1 Сигнал "Авария привода" (интерфейс)</t>
        </r>
      </text>
    </comment>
    <comment ref="EG21" authorId="0" shapeId="0">
      <text>
        <r>
          <rPr>
            <sz val="9"/>
            <color indexed="81"/>
            <rFont val="Tahoma"/>
            <family val="2"/>
            <charset val="204"/>
          </rPr>
          <t>Задвижка №008.1.2.1 Сигнал "Неисправность" (интерфейс)</t>
        </r>
      </text>
    </comment>
    <comment ref="EM21" authorId="0" shapeId="0">
      <text>
        <r>
          <rPr>
            <sz val="9"/>
            <color indexed="81"/>
            <rFont val="Tahoma"/>
            <family val="2"/>
            <charset val="204"/>
          </rPr>
          <t>Задвижка №008.1.2.1 Команда "Открыть" (интерфейс)</t>
        </r>
      </text>
    </comment>
    <comment ref="EN21" authorId="0" shapeId="0">
      <text>
        <r>
          <rPr>
            <sz val="9"/>
            <color indexed="81"/>
            <rFont val="Tahoma"/>
            <family val="2"/>
            <charset val="204"/>
          </rPr>
          <t>Задвижка №008.1.2.1 Команда "Закрыть" (интерфейс)</t>
        </r>
      </text>
    </comment>
    <comment ref="EO21" authorId="0" shapeId="0">
      <text>
        <r>
          <rPr>
            <sz val="9"/>
            <color indexed="81"/>
            <rFont val="Tahoma"/>
            <family val="2"/>
            <charset val="204"/>
          </rPr>
          <t>Задвижка №008.1.2.1 Команда "Стоп" (интерфейс)</t>
        </r>
      </text>
    </comment>
    <comment ref="EU21" authorId="0" shapeId="0">
      <text>
        <r>
          <rPr>
            <sz val="9"/>
            <color indexed="81"/>
            <rFont val="Tahoma"/>
            <family val="2"/>
            <charset val="204"/>
          </rPr>
          <t>Задвижка №008.1.2.1 Наличие связи с БУ</t>
        </r>
      </text>
    </comment>
    <comment ref="GW21" authorId="0" shapeId="0">
      <text>
        <r>
          <rPr>
            <sz val="9"/>
            <color indexed="81"/>
            <rFont val="Tahoma"/>
            <family val="2"/>
            <charset val="204"/>
          </rPr>
          <t>Задвижка №008.1.2.1 Команда "Деблокировать" (интерфейс)</t>
        </r>
      </text>
    </comment>
    <comment ref="C22" authorId="0" shapeId="0">
      <text>
        <r>
          <rPr>
            <sz val="9"/>
            <color indexed="81"/>
            <rFont val="Tahoma"/>
            <family val="2"/>
            <charset val="204"/>
          </rPr>
          <t>Задвижка №008.1.2.2 - сигнал от МПО</t>
        </r>
      </text>
    </comment>
    <comment ref="I22" authorId="0" shapeId="0">
      <text>
        <r>
          <rPr>
            <sz val="9"/>
            <color indexed="81"/>
            <rFont val="Tahoma"/>
            <family val="2"/>
            <charset val="204"/>
          </rPr>
          <t>Задвижка №008.1.2.2 - сигнал от МПЗ</t>
        </r>
      </text>
    </comment>
    <comment ref="O22" authorId="0" shapeId="0">
      <text>
        <r>
          <rPr>
            <sz val="9"/>
            <color indexed="81"/>
            <rFont val="Tahoma"/>
            <family val="2"/>
            <charset val="204"/>
          </rPr>
          <t>Задвижка №008.1.2.2 - сигнал от КВО</t>
        </r>
      </text>
    </comment>
    <comment ref="U22" authorId="0" shapeId="0">
      <text>
        <r>
          <rPr>
            <sz val="9"/>
            <color indexed="81"/>
            <rFont val="Tahoma"/>
            <family val="2"/>
            <charset val="204"/>
          </rPr>
          <t>Задвижка №008.1.2.2 - сигнал от КВЗ</t>
        </r>
      </text>
    </comment>
    <comment ref="AA22" authorId="1" shapeId="0">
      <text>
        <r>
          <rPr>
            <sz val="9"/>
            <color indexed="81"/>
            <rFont val="Tahoma"/>
            <family val="2"/>
            <charset val="204"/>
          </rPr>
          <t>Задвижка №015.11 - сигнал от ключа ДУ-О-МУ</t>
        </r>
      </text>
    </comment>
    <comment ref="AG22" authorId="1" shapeId="0">
      <text>
        <r>
          <rPr>
            <sz val="9"/>
            <color indexed="81"/>
            <rFont val="Tahoma"/>
            <family val="2"/>
            <charset val="204"/>
          </rPr>
          <t>Задвижка №015.11 - сигнал от ключа ДУ-О-МУ</t>
        </r>
      </text>
    </comment>
    <comment ref="AM22" authorId="0" shapeId="0">
      <text>
        <r>
          <rPr>
            <sz val="9"/>
            <color indexed="81"/>
            <rFont val="Tahoma"/>
            <family val="2"/>
            <charset val="204"/>
          </rPr>
          <t>Задвижка №008.1.2.2 - сработала муфта</t>
        </r>
      </text>
    </comment>
    <comment ref="BE22" authorId="0" shapeId="0">
      <text>
        <r>
          <rPr>
            <sz val="9"/>
            <color indexed="81"/>
            <rFont val="Tahoma"/>
            <family val="2"/>
            <charset val="204"/>
          </rPr>
          <t>Задвижка №008.1.2.2 - авария привода</t>
        </r>
      </text>
    </comment>
    <comment ref="BQ22" authorId="0" shapeId="0">
      <text>
        <r>
          <rPr>
            <sz val="9"/>
            <color indexed="81"/>
            <rFont val="Tahoma"/>
            <family val="2"/>
            <charset val="204"/>
          </rPr>
          <t>Задвижка №008.1.2.2 - команда на открытие</t>
        </r>
      </text>
    </comment>
    <comment ref="BR22" authorId="0" shapeId="0">
      <text>
        <r>
          <rPr>
            <sz val="9"/>
            <color indexed="81"/>
            <rFont val="Tahoma"/>
            <family val="2"/>
            <charset val="204"/>
          </rPr>
          <t>Задвижка №008.1.2.2 - команда на закрытие</t>
        </r>
      </text>
    </comment>
    <comment ref="BS22" authorId="0" shapeId="0">
      <text>
        <r>
          <rPr>
            <sz val="9"/>
            <color indexed="81"/>
            <rFont val="Tahoma"/>
            <family val="2"/>
            <charset val="204"/>
          </rPr>
          <t>Задвижка №008.1.2.2 - команда на остановку</t>
        </r>
      </text>
    </comment>
    <comment ref="BY22" authorId="0" shapeId="0">
      <text>
        <r>
          <rPr>
            <sz val="9"/>
            <color indexed="81"/>
            <rFont val="Tahoma"/>
            <family val="2"/>
            <charset val="204"/>
          </rPr>
          <t>Задвижка №008.1.2.2 Сигнал "Открывается" (интерфейс)</t>
        </r>
      </text>
    </comment>
    <comment ref="CE22" authorId="0" shapeId="0">
      <text>
        <r>
          <rPr>
            <sz val="9"/>
            <color indexed="81"/>
            <rFont val="Tahoma"/>
            <family val="2"/>
            <charset val="204"/>
          </rPr>
          <t>Задвижка №008.1.2.2 Сигнал "Закрывается" (интерфейс)</t>
        </r>
      </text>
    </comment>
    <comment ref="CK22" authorId="0" shapeId="0">
      <text>
        <r>
          <rPr>
            <sz val="9"/>
            <color indexed="81"/>
            <rFont val="Tahoma"/>
            <family val="2"/>
            <charset val="204"/>
          </rPr>
          <t>Задвижка №008.1.2.2 Сигнал "Открыто" (интерфейс)</t>
        </r>
      </text>
    </comment>
    <comment ref="CQ22" authorId="0" shapeId="0">
      <text>
        <r>
          <rPr>
            <sz val="9"/>
            <color indexed="81"/>
            <rFont val="Tahoma"/>
            <family val="2"/>
            <charset val="204"/>
          </rPr>
          <t>Задвижка №008.1.2.2 Сигнал "Закрыто" (интерфейс)</t>
        </r>
      </text>
    </comment>
    <comment ref="CW22" authorId="1" shapeId="0">
      <text>
        <r>
          <rPr>
            <sz val="9"/>
            <color indexed="81"/>
            <rFont val="Tahoma"/>
            <family val="2"/>
            <charset val="204"/>
          </rPr>
          <t>Задвижка №015.11 - сигнал от ключа ДУ-О-МУ (интерфейс)</t>
        </r>
      </text>
    </comment>
    <comment ref="DC22" authorId="1" shapeId="0">
      <text>
        <r>
          <rPr>
            <sz val="9"/>
            <color indexed="81"/>
            <rFont val="Tahoma"/>
            <family val="2"/>
            <charset val="204"/>
          </rPr>
          <t>Задвижка №015.11 - сигнал от ключа ДУ-О-МУ (интерфейс)</t>
        </r>
      </text>
    </comment>
    <comment ref="DI22" authorId="0" shapeId="0">
      <text>
        <r>
          <rPr>
            <sz val="9"/>
            <color indexed="81"/>
            <rFont val="Tahoma"/>
            <family val="2"/>
            <charset val="204"/>
          </rPr>
          <t>Задвижка №008.1.2.2 Сигнал "Сработала муфта" (интерфейс)</t>
        </r>
      </text>
    </comment>
    <comment ref="EA22" authorId="0" shapeId="0">
      <text>
        <r>
          <rPr>
            <sz val="9"/>
            <color indexed="81"/>
            <rFont val="Tahoma"/>
            <family val="2"/>
            <charset val="204"/>
          </rPr>
          <t>Задвижка №008.1.2.2 Сигнал "Авария привода" (интерфейс)</t>
        </r>
      </text>
    </comment>
    <comment ref="EG22" authorId="0" shapeId="0">
      <text>
        <r>
          <rPr>
            <sz val="9"/>
            <color indexed="81"/>
            <rFont val="Tahoma"/>
            <family val="2"/>
            <charset val="204"/>
          </rPr>
          <t>Задвижка №008.1.2.2 Сигнал "Неисправность" (интерфейс)</t>
        </r>
      </text>
    </comment>
    <comment ref="EM22" authorId="0" shapeId="0">
      <text>
        <r>
          <rPr>
            <sz val="9"/>
            <color indexed="81"/>
            <rFont val="Tahoma"/>
            <family val="2"/>
            <charset val="204"/>
          </rPr>
          <t>Задвижка №008.1.2.2 Команда "Открыть" (интерфейс)</t>
        </r>
      </text>
    </comment>
    <comment ref="EN22" authorId="0" shapeId="0">
      <text>
        <r>
          <rPr>
            <sz val="9"/>
            <color indexed="81"/>
            <rFont val="Tahoma"/>
            <family val="2"/>
            <charset val="204"/>
          </rPr>
          <t>Задвижка №008.1.2.2 Команда "Закрыть" (интерфейс)</t>
        </r>
      </text>
    </comment>
    <comment ref="EO22" authorId="0" shapeId="0">
      <text>
        <r>
          <rPr>
            <sz val="9"/>
            <color indexed="81"/>
            <rFont val="Tahoma"/>
            <family val="2"/>
            <charset val="204"/>
          </rPr>
          <t>Задвижка №008.1.2.2 Команда "Стоп" (интерфейс)</t>
        </r>
      </text>
    </comment>
    <comment ref="EU22" authorId="0" shapeId="0">
      <text>
        <r>
          <rPr>
            <sz val="9"/>
            <color indexed="81"/>
            <rFont val="Tahoma"/>
            <family val="2"/>
            <charset val="204"/>
          </rPr>
          <t>Задвижка №008.1.2.2 Наличие связи с БУ</t>
        </r>
      </text>
    </comment>
    <comment ref="FG22" authorId="0" shapeId="0">
      <text>
        <r>
          <rPr>
            <sz val="9"/>
            <color indexed="81"/>
            <rFont val="Tahoma"/>
            <family val="2"/>
            <charset val="204"/>
          </rPr>
          <t>Задвижка №008.1.2.2 - закрыта с БРУ</t>
        </r>
      </text>
    </comment>
    <comment ref="FM22" authorId="0" shapeId="0">
      <text>
        <r>
          <rPr>
            <sz val="9"/>
            <color indexed="81"/>
            <rFont val="Tahoma"/>
            <family val="2"/>
            <charset val="204"/>
          </rPr>
          <t>Задвижка №008.1.2.2 - остановлена с БРУ</t>
        </r>
      </text>
    </comment>
    <comment ref="GW22" authorId="0" shapeId="0">
      <text>
        <r>
          <rPr>
            <sz val="9"/>
            <color indexed="81"/>
            <rFont val="Tahoma"/>
            <family val="2"/>
            <charset val="204"/>
          </rPr>
          <t>Задвижка №008.1.2.2 Команда "Деблокировать" (интерфейс)</t>
        </r>
      </text>
    </comment>
    <comment ref="C23" authorId="0" shapeId="0">
      <text>
        <r>
          <rPr>
            <sz val="9"/>
            <color indexed="81"/>
            <rFont val="Tahoma"/>
            <family val="2"/>
            <charset val="204"/>
          </rPr>
          <t>Задвижка №008.2.1.1 - сигнал от МПО</t>
        </r>
      </text>
    </comment>
    <comment ref="I23" authorId="0" shapeId="0">
      <text>
        <r>
          <rPr>
            <sz val="9"/>
            <color indexed="81"/>
            <rFont val="Tahoma"/>
            <family val="2"/>
            <charset val="204"/>
          </rPr>
          <t>Задвижка №008.2.1.1 - сигнал от МПЗ</t>
        </r>
      </text>
    </comment>
    <comment ref="O23" authorId="0" shapeId="0">
      <text>
        <r>
          <rPr>
            <sz val="9"/>
            <color indexed="81"/>
            <rFont val="Tahoma"/>
            <family val="2"/>
            <charset val="204"/>
          </rPr>
          <t>Задвижка №008.2.1.1 - сигнал от КВО</t>
        </r>
      </text>
    </comment>
    <comment ref="U23" authorId="0" shapeId="0">
      <text>
        <r>
          <rPr>
            <sz val="9"/>
            <color indexed="81"/>
            <rFont val="Tahoma"/>
            <family val="2"/>
            <charset val="204"/>
          </rPr>
          <t>Задвижка №008.2.1.1 - сигнал от КВЗ</t>
        </r>
      </text>
    </comment>
    <comment ref="AA23" authorId="1" shapeId="0">
      <text>
        <r>
          <rPr>
            <sz val="9"/>
            <color indexed="81"/>
            <rFont val="Tahoma"/>
            <family val="2"/>
            <charset val="204"/>
          </rPr>
          <t>Задвижка №3 - сигнал от ключа ДУ-О-МУ</t>
        </r>
      </text>
    </comment>
    <comment ref="AG23" authorId="1" shapeId="0">
      <text>
        <r>
          <rPr>
            <sz val="9"/>
            <color indexed="81"/>
            <rFont val="Tahoma"/>
            <family val="2"/>
            <charset val="204"/>
          </rPr>
          <t>Задвижка №3 - сигнал от ключа ДУ-О-МУ</t>
        </r>
      </text>
    </comment>
    <comment ref="AM23" authorId="0" shapeId="0">
      <text>
        <r>
          <rPr>
            <sz val="9"/>
            <color indexed="81"/>
            <rFont val="Tahoma"/>
            <family val="2"/>
            <charset val="204"/>
          </rPr>
          <t>Задвижка №008.2.1.1 - сработала муфта</t>
        </r>
      </text>
    </comment>
    <comment ref="BE23" authorId="0" shapeId="0">
      <text>
        <r>
          <rPr>
            <sz val="9"/>
            <color indexed="81"/>
            <rFont val="Tahoma"/>
            <family val="2"/>
            <charset val="204"/>
          </rPr>
          <t>Задвижка №008.2.1.1 - авария привода</t>
        </r>
      </text>
    </comment>
    <comment ref="BQ23" authorId="0" shapeId="0">
      <text>
        <r>
          <rPr>
            <sz val="9"/>
            <color indexed="81"/>
            <rFont val="Tahoma"/>
            <family val="2"/>
            <charset val="204"/>
          </rPr>
          <t>Задвижка №008.2.1.1 - команда на открытие</t>
        </r>
      </text>
    </comment>
    <comment ref="BR23" authorId="0" shapeId="0">
      <text>
        <r>
          <rPr>
            <sz val="9"/>
            <color indexed="81"/>
            <rFont val="Tahoma"/>
            <family val="2"/>
            <charset val="204"/>
          </rPr>
          <t>Задвижка №008.2.1.1 - команда на закрытие</t>
        </r>
      </text>
    </comment>
    <comment ref="BS23" authorId="0" shapeId="0">
      <text>
        <r>
          <rPr>
            <sz val="9"/>
            <color indexed="81"/>
            <rFont val="Tahoma"/>
            <family val="2"/>
            <charset val="204"/>
          </rPr>
          <t>Задвижка №008.2.1.1 - команда на остановку</t>
        </r>
      </text>
    </comment>
    <comment ref="BY23" authorId="0" shapeId="0">
      <text>
        <r>
          <rPr>
            <sz val="9"/>
            <color indexed="81"/>
            <rFont val="Tahoma"/>
            <family val="2"/>
            <charset val="204"/>
          </rPr>
          <t>Задвижка №008.2.1.1 Сигнал "Открывается" (интерфейс)</t>
        </r>
      </text>
    </comment>
    <comment ref="CE23" authorId="0" shapeId="0">
      <text>
        <r>
          <rPr>
            <sz val="9"/>
            <color indexed="81"/>
            <rFont val="Tahoma"/>
            <family val="2"/>
            <charset val="204"/>
          </rPr>
          <t>Задвижка №008.2.1.1 Сигнал "Закрывается" (интерфейс)</t>
        </r>
      </text>
    </comment>
    <comment ref="CK23" authorId="0" shapeId="0">
      <text>
        <r>
          <rPr>
            <sz val="9"/>
            <color indexed="81"/>
            <rFont val="Tahoma"/>
            <family val="2"/>
            <charset val="204"/>
          </rPr>
          <t>Задвижка №008.2.1.1 Сигнал "Открыто" (интерфейс)</t>
        </r>
      </text>
    </comment>
    <comment ref="CQ23" authorId="0" shapeId="0">
      <text>
        <r>
          <rPr>
            <sz val="9"/>
            <color indexed="81"/>
            <rFont val="Tahoma"/>
            <family val="2"/>
            <charset val="204"/>
          </rPr>
          <t>Задвижка №008.2.1.1 Сигнал "Закрыто" (интерфейс)</t>
        </r>
      </text>
    </comment>
    <comment ref="DI23" authorId="0" shapeId="0">
      <text>
        <r>
          <rPr>
            <sz val="9"/>
            <color indexed="81"/>
            <rFont val="Tahoma"/>
            <family val="2"/>
            <charset val="204"/>
          </rPr>
          <t>Задвижка №008.2.1.1 Сигнал "Сработала муфта" (интерфейс)</t>
        </r>
      </text>
    </comment>
    <comment ref="EA23" authorId="0" shapeId="0">
      <text>
        <r>
          <rPr>
            <sz val="9"/>
            <color indexed="81"/>
            <rFont val="Tahoma"/>
            <family val="2"/>
            <charset val="204"/>
          </rPr>
          <t>Задвижка №008.2.1.1 Сигнал "Авария привода" (интерфейс)</t>
        </r>
      </text>
    </comment>
    <comment ref="EG23" authorId="0" shapeId="0">
      <text>
        <r>
          <rPr>
            <sz val="9"/>
            <color indexed="81"/>
            <rFont val="Tahoma"/>
            <family val="2"/>
            <charset val="204"/>
          </rPr>
          <t>Задвижка №008.2.1.1 Сигнал "Неисправность" (интерфейс)</t>
        </r>
      </text>
    </comment>
    <comment ref="EM23" authorId="0" shapeId="0">
      <text>
        <r>
          <rPr>
            <sz val="9"/>
            <color indexed="81"/>
            <rFont val="Tahoma"/>
            <family val="2"/>
            <charset val="204"/>
          </rPr>
          <t>Задвижка №008.2.1.1 Команда "Открыть" (интерфейс)</t>
        </r>
      </text>
    </comment>
    <comment ref="EN23" authorId="0" shapeId="0">
      <text>
        <r>
          <rPr>
            <sz val="9"/>
            <color indexed="81"/>
            <rFont val="Tahoma"/>
            <family val="2"/>
            <charset val="204"/>
          </rPr>
          <t>Задвижка №008.2.1.1 Команда "Закрыть" (интерфейс)</t>
        </r>
      </text>
    </comment>
    <comment ref="EO23" authorId="0" shapeId="0">
      <text>
        <r>
          <rPr>
            <sz val="9"/>
            <color indexed="81"/>
            <rFont val="Tahoma"/>
            <family val="2"/>
            <charset val="204"/>
          </rPr>
          <t>Задвижка №008.2.1.1 Команда "Стоп" (интерфейс)</t>
        </r>
      </text>
    </comment>
    <comment ref="EU23" authorId="0" shapeId="0">
      <text>
        <r>
          <rPr>
            <sz val="9"/>
            <color indexed="81"/>
            <rFont val="Tahoma"/>
            <family val="2"/>
            <charset val="204"/>
          </rPr>
          <t>Задвижка №008.2.1.1 Наличие связи с БУ</t>
        </r>
      </text>
    </comment>
    <comment ref="GW23" authorId="0" shapeId="0">
      <text>
        <r>
          <rPr>
            <sz val="9"/>
            <color indexed="81"/>
            <rFont val="Tahoma"/>
            <family val="2"/>
            <charset val="204"/>
          </rPr>
          <t>Задвижка №008.2.1.1 Команда "Деблокировать" (интерфейс)</t>
        </r>
      </text>
    </comment>
    <comment ref="C24" authorId="0" shapeId="0">
      <text>
        <r>
          <rPr>
            <sz val="9"/>
            <color indexed="81"/>
            <rFont val="Tahoma"/>
            <family val="2"/>
            <charset val="204"/>
          </rPr>
          <t>Задвижка №008.2.1.2 - сигнал от МПО</t>
        </r>
      </text>
    </comment>
    <comment ref="I24" authorId="0" shapeId="0">
      <text>
        <r>
          <rPr>
            <sz val="9"/>
            <color indexed="81"/>
            <rFont val="Tahoma"/>
            <family val="2"/>
            <charset val="204"/>
          </rPr>
          <t>Задвижка №008.2.1.2 - сигнал от МПЗ</t>
        </r>
      </text>
    </comment>
    <comment ref="O24" authorId="0" shapeId="0">
      <text>
        <r>
          <rPr>
            <sz val="9"/>
            <color indexed="81"/>
            <rFont val="Tahoma"/>
            <family val="2"/>
            <charset val="204"/>
          </rPr>
          <t>Задвижка №008.2.1.2 - сигнал от КВО</t>
        </r>
      </text>
    </comment>
    <comment ref="U24" authorId="0" shapeId="0">
      <text>
        <r>
          <rPr>
            <sz val="9"/>
            <color indexed="81"/>
            <rFont val="Tahoma"/>
            <family val="2"/>
            <charset val="204"/>
          </rPr>
          <t>Задвижка №008.2.1.2 - сигнал от КВЗ</t>
        </r>
      </text>
    </comment>
    <comment ref="AA24" authorId="1" shapeId="0">
      <text>
        <r>
          <rPr>
            <sz val="9"/>
            <color indexed="81"/>
            <rFont val="Tahoma"/>
            <family val="2"/>
            <charset val="204"/>
          </rPr>
          <t>Задвижка №18 - сигнал от ключа ДУ-О-МУ</t>
        </r>
      </text>
    </comment>
    <comment ref="AG24" authorId="1" shapeId="0">
      <text>
        <r>
          <rPr>
            <sz val="9"/>
            <color indexed="81"/>
            <rFont val="Tahoma"/>
            <family val="2"/>
            <charset val="204"/>
          </rPr>
          <t>Задвижка №18 - сигнал от ключа ДУ-О-МУ</t>
        </r>
      </text>
    </comment>
    <comment ref="AM24" authorId="0" shapeId="0">
      <text>
        <r>
          <rPr>
            <sz val="9"/>
            <color indexed="81"/>
            <rFont val="Tahoma"/>
            <family val="2"/>
            <charset val="204"/>
          </rPr>
          <t>Задвижка №008.2.1.2 - сработала муфта</t>
        </r>
      </text>
    </comment>
    <comment ref="BE24" authorId="0" shapeId="0">
      <text>
        <r>
          <rPr>
            <sz val="9"/>
            <color indexed="81"/>
            <rFont val="Tahoma"/>
            <family val="2"/>
            <charset val="204"/>
          </rPr>
          <t>Задвижка №008.2.1.2 - авария привода</t>
        </r>
      </text>
    </comment>
    <comment ref="BQ24" authorId="0" shapeId="0">
      <text>
        <r>
          <rPr>
            <sz val="9"/>
            <color indexed="81"/>
            <rFont val="Tahoma"/>
            <family val="2"/>
            <charset val="204"/>
          </rPr>
          <t>Задвижка №008.2.1.2 - команда на открытие</t>
        </r>
      </text>
    </comment>
    <comment ref="BR24" authorId="0" shapeId="0">
      <text>
        <r>
          <rPr>
            <sz val="9"/>
            <color indexed="81"/>
            <rFont val="Tahoma"/>
            <family val="2"/>
            <charset val="204"/>
          </rPr>
          <t>Задвижка №008.2.1.2 - команда на закрытие</t>
        </r>
      </text>
    </comment>
    <comment ref="BS24" authorId="0" shapeId="0">
      <text>
        <r>
          <rPr>
            <sz val="9"/>
            <color indexed="81"/>
            <rFont val="Tahoma"/>
            <family val="2"/>
            <charset val="204"/>
          </rPr>
          <t>Задвижка №008.2.1.2 - команда на остановку</t>
        </r>
      </text>
    </comment>
    <comment ref="BY24" authorId="0" shapeId="0">
      <text>
        <r>
          <rPr>
            <sz val="9"/>
            <color indexed="81"/>
            <rFont val="Tahoma"/>
            <family val="2"/>
            <charset val="204"/>
          </rPr>
          <t>Задвижка №008.2.1.2 Сигнал "Открывается" (интерфейс)</t>
        </r>
      </text>
    </comment>
    <comment ref="CE24" authorId="0" shapeId="0">
      <text>
        <r>
          <rPr>
            <sz val="9"/>
            <color indexed="81"/>
            <rFont val="Tahoma"/>
            <family val="2"/>
            <charset val="204"/>
          </rPr>
          <t>Задвижка №008.2.1.2 Сигнал "Закрывается" (интерфейс)</t>
        </r>
      </text>
    </comment>
    <comment ref="CK24" authorId="0" shapeId="0">
      <text>
        <r>
          <rPr>
            <sz val="9"/>
            <color indexed="81"/>
            <rFont val="Tahoma"/>
            <family val="2"/>
            <charset val="204"/>
          </rPr>
          <t>Задвижка №008.2.1.2 Сигнал "Открыто" (интерфейс)</t>
        </r>
      </text>
    </comment>
    <comment ref="CQ24" authorId="0" shapeId="0">
      <text>
        <r>
          <rPr>
            <sz val="9"/>
            <color indexed="81"/>
            <rFont val="Tahoma"/>
            <family val="2"/>
            <charset val="204"/>
          </rPr>
          <t>Задвижка №008.2.1.2 Сигнал "Закрыто" (интерфейс)</t>
        </r>
      </text>
    </comment>
    <comment ref="DI24" authorId="0" shapeId="0">
      <text>
        <r>
          <rPr>
            <sz val="9"/>
            <color indexed="81"/>
            <rFont val="Tahoma"/>
            <family val="2"/>
            <charset val="204"/>
          </rPr>
          <t>Задвижка №008.2.1.2 Сигнал "Сработала муфта" (интерфейс)</t>
        </r>
      </text>
    </comment>
    <comment ref="EA24" authorId="0" shapeId="0">
      <text>
        <r>
          <rPr>
            <sz val="9"/>
            <color indexed="81"/>
            <rFont val="Tahoma"/>
            <family val="2"/>
            <charset val="204"/>
          </rPr>
          <t>Задвижка №008.2.1.2 Сигнал "Авария привода" (интерфейс)</t>
        </r>
      </text>
    </comment>
    <comment ref="EG24" authorId="0" shapeId="0">
      <text>
        <r>
          <rPr>
            <sz val="9"/>
            <color indexed="81"/>
            <rFont val="Tahoma"/>
            <family val="2"/>
            <charset val="204"/>
          </rPr>
          <t>Задвижка №008.2.1.2 Сигнал "Неисправность" (интерфейс)</t>
        </r>
      </text>
    </comment>
    <comment ref="EM24" authorId="0" shapeId="0">
      <text>
        <r>
          <rPr>
            <sz val="9"/>
            <color indexed="81"/>
            <rFont val="Tahoma"/>
            <family val="2"/>
            <charset val="204"/>
          </rPr>
          <t>Задвижка №008.2.1.2 Команда "Открыть" (интерфейс)</t>
        </r>
      </text>
    </comment>
    <comment ref="EN24" authorId="0" shapeId="0">
      <text>
        <r>
          <rPr>
            <sz val="9"/>
            <color indexed="81"/>
            <rFont val="Tahoma"/>
            <family val="2"/>
            <charset val="204"/>
          </rPr>
          <t>Задвижка №008.2.1.2 Команда "Закрыть" (интерфейс)</t>
        </r>
      </text>
    </comment>
    <comment ref="EO24" authorId="0" shapeId="0">
      <text>
        <r>
          <rPr>
            <sz val="9"/>
            <color indexed="81"/>
            <rFont val="Tahoma"/>
            <family val="2"/>
            <charset val="204"/>
          </rPr>
          <t>Задвижка №008.2.1.2 Команда "Стоп" (интерфейс)</t>
        </r>
      </text>
    </comment>
    <comment ref="EU24" authorId="0" shapeId="0">
      <text>
        <r>
          <rPr>
            <sz val="9"/>
            <color indexed="81"/>
            <rFont val="Tahoma"/>
            <family val="2"/>
            <charset val="204"/>
          </rPr>
          <t>Задвижка №008.2.1.2 Наличие связи с БУ</t>
        </r>
      </text>
    </comment>
    <comment ref="FG24" authorId="0" shapeId="0">
      <text>
        <r>
          <rPr>
            <sz val="9"/>
            <color indexed="81"/>
            <rFont val="Tahoma"/>
            <family val="2"/>
            <charset val="204"/>
          </rPr>
          <t>Задвижка №008.2.1.2 - закрыта с БРУ</t>
        </r>
      </text>
    </comment>
    <comment ref="FM24" authorId="0" shapeId="0">
      <text>
        <r>
          <rPr>
            <sz val="9"/>
            <color indexed="81"/>
            <rFont val="Tahoma"/>
            <family val="2"/>
            <charset val="204"/>
          </rPr>
          <t>Задвижка №008.2.1.2 - остановлена с БРУ</t>
        </r>
      </text>
    </comment>
    <comment ref="GW24" authorId="0" shapeId="0">
      <text>
        <r>
          <rPr>
            <sz val="9"/>
            <color indexed="81"/>
            <rFont val="Tahoma"/>
            <family val="2"/>
            <charset val="204"/>
          </rPr>
          <t>Задвижка №008.2.1.2 Команда "Деблокировать" (интерфейс)</t>
        </r>
      </text>
    </comment>
    <comment ref="C25" authorId="0" shapeId="0">
      <text>
        <r>
          <rPr>
            <sz val="9"/>
            <color indexed="81"/>
            <rFont val="Tahoma"/>
            <family val="2"/>
            <charset val="204"/>
          </rPr>
          <t>Задвижка №008.2.2.1 - сигнал от МПО</t>
        </r>
      </text>
    </comment>
    <comment ref="I25" authorId="0" shapeId="0">
      <text>
        <r>
          <rPr>
            <sz val="9"/>
            <color indexed="81"/>
            <rFont val="Tahoma"/>
            <family val="2"/>
            <charset val="204"/>
          </rPr>
          <t>Задвижка №008.2.2.1 - сигнал от МПЗ</t>
        </r>
      </text>
    </comment>
    <comment ref="O25" authorId="0" shapeId="0">
      <text>
        <r>
          <rPr>
            <sz val="9"/>
            <color indexed="81"/>
            <rFont val="Tahoma"/>
            <family val="2"/>
            <charset val="204"/>
          </rPr>
          <t>Задвижка №008.2.2.1 - сигнал от КВО</t>
        </r>
      </text>
    </comment>
    <comment ref="U25" authorId="0" shapeId="0">
      <text>
        <r>
          <rPr>
            <sz val="9"/>
            <color indexed="81"/>
            <rFont val="Tahoma"/>
            <family val="2"/>
            <charset val="204"/>
          </rPr>
          <t>Задвижка №008.2.2.1 - сигнал от КВЗ</t>
        </r>
      </text>
    </comment>
    <comment ref="AA25" authorId="1" shapeId="0">
      <text>
        <r>
          <rPr>
            <sz val="9"/>
            <color indexed="81"/>
            <rFont val="Tahoma"/>
            <family val="2"/>
            <charset val="204"/>
          </rPr>
          <t>Задвижка №24 - сигнал от ключа ДУ-О-МУ</t>
        </r>
      </text>
    </comment>
    <comment ref="AG25" authorId="1" shapeId="0">
      <text>
        <r>
          <rPr>
            <sz val="9"/>
            <color indexed="81"/>
            <rFont val="Tahoma"/>
            <family val="2"/>
            <charset val="204"/>
          </rPr>
          <t>Задвижка №24 - сигнал от ключа ДУ-О-МУ</t>
        </r>
      </text>
    </comment>
    <comment ref="AM25" authorId="0" shapeId="0">
      <text>
        <r>
          <rPr>
            <sz val="9"/>
            <color indexed="81"/>
            <rFont val="Tahoma"/>
            <family val="2"/>
            <charset val="204"/>
          </rPr>
          <t>Задвижка №008.2.2.1 - сработала муфта</t>
        </r>
      </text>
    </comment>
    <comment ref="AS25" authorId="1" shapeId="0">
      <text>
        <r>
          <rPr>
            <sz val="9"/>
            <color indexed="81"/>
            <rFont val="Tahoma"/>
            <family val="2"/>
            <charset val="204"/>
          </rPr>
          <t>Задвижка №24 - сигнал от ВММО</t>
        </r>
      </text>
    </comment>
    <comment ref="AY25" authorId="1" shapeId="0">
      <text>
        <r>
          <rPr>
            <sz val="9"/>
            <color indexed="81"/>
            <rFont val="Tahoma"/>
            <family val="2"/>
            <charset val="204"/>
          </rPr>
          <t>Задвижка №24 - сигнал от ВММЗ</t>
        </r>
      </text>
    </comment>
    <comment ref="BE25" authorId="0" shapeId="0">
      <text>
        <r>
          <rPr>
            <sz val="9"/>
            <color indexed="81"/>
            <rFont val="Tahoma"/>
            <family val="2"/>
            <charset val="204"/>
          </rPr>
          <t>Задвижка №008.2.2.1 - авария привода</t>
        </r>
      </text>
    </comment>
    <comment ref="BQ25" authorId="0" shapeId="0">
      <text>
        <r>
          <rPr>
            <sz val="9"/>
            <color indexed="81"/>
            <rFont val="Tahoma"/>
            <family val="2"/>
            <charset val="204"/>
          </rPr>
          <t>Задвижка №008.2.2.1 - команда на открытие</t>
        </r>
      </text>
    </comment>
    <comment ref="BR25" authorId="0" shapeId="0">
      <text>
        <r>
          <rPr>
            <sz val="9"/>
            <color indexed="81"/>
            <rFont val="Tahoma"/>
            <family val="2"/>
            <charset val="204"/>
          </rPr>
          <t>Задвижка №008.2.2.1 - команда на закрытие</t>
        </r>
      </text>
    </comment>
    <comment ref="BS25" authorId="0" shapeId="0">
      <text>
        <r>
          <rPr>
            <sz val="9"/>
            <color indexed="81"/>
            <rFont val="Tahoma"/>
            <family val="2"/>
            <charset val="204"/>
          </rPr>
          <t>Задвижка №008.2.2.1 - команда на остановку</t>
        </r>
      </text>
    </comment>
    <comment ref="BY25" authorId="0" shapeId="0">
      <text>
        <r>
          <rPr>
            <sz val="9"/>
            <color indexed="81"/>
            <rFont val="Tahoma"/>
            <family val="2"/>
            <charset val="204"/>
          </rPr>
          <t>Задвижка №008.2.2.1 Сигнал "Открывается" (интерфейс)</t>
        </r>
      </text>
    </comment>
    <comment ref="CE25" authorId="0" shapeId="0">
      <text>
        <r>
          <rPr>
            <sz val="9"/>
            <color indexed="81"/>
            <rFont val="Tahoma"/>
            <family val="2"/>
            <charset val="204"/>
          </rPr>
          <t>Задвижка №008.2.2.1 Сигнал "Закрывается" (интерфейс)</t>
        </r>
      </text>
    </comment>
    <comment ref="CK25" authorId="0" shapeId="0">
      <text>
        <r>
          <rPr>
            <sz val="9"/>
            <color indexed="81"/>
            <rFont val="Tahoma"/>
            <family val="2"/>
            <charset val="204"/>
          </rPr>
          <t>Задвижка №008.2.2.1 Сигнал "Открыто" (интерфейс)</t>
        </r>
      </text>
    </comment>
    <comment ref="CQ25" authorId="0" shapeId="0">
      <text>
        <r>
          <rPr>
            <sz val="9"/>
            <color indexed="81"/>
            <rFont val="Tahoma"/>
            <family val="2"/>
            <charset val="204"/>
          </rPr>
          <t>Задвижка №008.2.2.1 Сигнал "Закрыто" (интерфейс)</t>
        </r>
      </text>
    </comment>
    <comment ref="DI25" authorId="0" shapeId="0">
      <text>
        <r>
          <rPr>
            <sz val="9"/>
            <color indexed="81"/>
            <rFont val="Tahoma"/>
            <family val="2"/>
            <charset val="204"/>
          </rPr>
          <t>Задвижка №008.2.2.1 Сигнал "Сработала муфта" (интерфейс)</t>
        </r>
      </text>
    </comment>
    <comment ref="EA25" authorId="0" shapeId="0">
      <text>
        <r>
          <rPr>
            <sz val="9"/>
            <color indexed="81"/>
            <rFont val="Tahoma"/>
            <family val="2"/>
            <charset val="204"/>
          </rPr>
          <t>Задвижка №008.2.2.1 Сигнал "Авария привода" (интерфейс)</t>
        </r>
      </text>
    </comment>
    <comment ref="EG25" authorId="0" shapeId="0">
      <text>
        <r>
          <rPr>
            <sz val="9"/>
            <color indexed="81"/>
            <rFont val="Tahoma"/>
            <family val="2"/>
            <charset val="204"/>
          </rPr>
          <t>Задвижка №008.2.2.1 Сигнал "Неисправность" (интерфейс)</t>
        </r>
      </text>
    </comment>
    <comment ref="EM25" authorId="0" shapeId="0">
      <text>
        <r>
          <rPr>
            <sz val="9"/>
            <color indexed="81"/>
            <rFont val="Tahoma"/>
            <family val="2"/>
            <charset val="204"/>
          </rPr>
          <t>Задвижка №008.2.2.1 Команда "Открыть" (интерфейс)</t>
        </r>
      </text>
    </comment>
    <comment ref="EN25" authorId="0" shapeId="0">
      <text>
        <r>
          <rPr>
            <sz val="9"/>
            <color indexed="81"/>
            <rFont val="Tahoma"/>
            <family val="2"/>
            <charset val="204"/>
          </rPr>
          <t>Задвижка №008.2.2.1 Команда "Закрыть" (интерфейс)</t>
        </r>
      </text>
    </comment>
    <comment ref="EO25" authorId="0" shapeId="0">
      <text>
        <r>
          <rPr>
            <sz val="9"/>
            <color indexed="81"/>
            <rFont val="Tahoma"/>
            <family val="2"/>
            <charset val="204"/>
          </rPr>
          <t>Задвижка №008.2.2.1 Команда "Стоп" (интерфейс)</t>
        </r>
      </text>
    </comment>
    <comment ref="EU25" authorId="0" shapeId="0">
      <text>
        <r>
          <rPr>
            <sz val="9"/>
            <color indexed="81"/>
            <rFont val="Tahoma"/>
            <family val="2"/>
            <charset val="204"/>
          </rPr>
          <t>Задвижка №008.2.2.1 Наличие связи с БУ</t>
        </r>
      </text>
    </comment>
    <comment ref="GW25" authorId="0" shapeId="0">
      <text>
        <r>
          <rPr>
            <sz val="9"/>
            <color indexed="81"/>
            <rFont val="Tahoma"/>
            <family val="2"/>
            <charset val="204"/>
          </rPr>
          <t>Задвижка №008.2.2.1 Команда "Деблокировать" (интерфейс)</t>
        </r>
      </text>
    </comment>
    <comment ref="C26" authorId="0" shapeId="0">
      <text>
        <r>
          <rPr>
            <sz val="9"/>
            <color indexed="81"/>
            <rFont val="Tahoma"/>
            <family val="2"/>
            <charset val="204"/>
          </rPr>
          <t>Задвижка №008.2.2.2 - сигнал от МПО</t>
        </r>
      </text>
    </comment>
    <comment ref="I26" authorId="0" shapeId="0">
      <text>
        <r>
          <rPr>
            <sz val="9"/>
            <color indexed="81"/>
            <rFont val="Tahoma"/>
            <family val="2"/>
            <charset val="204"/>
          </rPr>
          <t>Задвижка №008.2.2.2 - сигнал от МПЗ</t>
        </r>
      </text>
    </comment>
    <comment ref="O26" authorId="0" shapeId="0">
      <text>
        <r>
          <rPr>
            <sz val="9"/>
            <color indexed="81"/>
            <rFont val="Tahoma"/>
            <family val="2"/>
            <charset val="204"/>
          </rPr>
          <t>Задвижка №008.2.2.2 - сигнал от КВО</t>
        </r>
      </text>
    </comment>
    <comment ref="U26" authorId="0" shapeId="0">
      <text>
        <r>
          <rPr>
            <sz val="9"/>
            <color indexed="81"/>
            <rFont val="Tahoma"/>
            <family val="2"/>
            <charset val="204"/>
          </rPr>
          <t>Задвижка №008.2.2.2 - сигнал от КВЗ</t>
        </r>
      </text>
    </comment>
    <comment ref="AA26" authorId="1" shapeId="0">
      <text>
        <r>
          <rPr>
            <sz val="9"/>
            <color indexed="81"/>
            <rFont val="Tahoma"/>
            <family val="2"/>
            <charset val="204"/>
          </rPr>
          <t>Задвижка №25 - сигнал от ключа ДУ-О-МУ</t>
        </r>
      </text>
    </comment>
    <comment ref="AG26" authorId="1" shapeId="0">
      <text>
        <r>
          <rPr>
            <sz val="9"/>
            <color indexed="81"/>
            <rFont val="Tahoma"/>
            <family val="2"/>
            <charset val="204"/>
          </rPr>
          <t>Задвижка №25 - сигнал от ключа ДУ-О-МУ</t>
        </r>
      </text>
    </comment>
    <comment ref="AM26" authorId="0" shapeId="0">
      <text>
        <r>
          <rPr>
            <sz val="9"/>
            <color indexed="81"/>
            <rFont val="Tahoma"/>
            <family val="2"/>
            <charset val="204"/>
          </rPr>
          <t>Задвижка №008.2.2.2 - сработала муфта</t>
        </r>
      </text>
    </comment>
    <comment ref="AS26" authorId="1" shapeId="0">
      <text>
        <r>
          <rPr>
            <sz val="9"/>
            <color indexed="81"/>
            <rFont val="Tahoma"/>
            <family val="2"/>
            <charset val="204"/>
          </rPr>
          <t>Задвижка №25 - сигнал от ВММО</t>
        </r>
      </text>
    </comment>
    <comment ref="AY26" authorId="1" shapeId="0">
      <text>
        <r>
          <rPr>
            <sz val="9"/>
            <color indexed="81"/>
            <rFont val="Tahoma"/>
            <family val="2"/>
            <charset val="204"/>
          </rPr>
          <t>Задвижка №25 - сигнал от ВММЗ</t>
        </r>
      </text>
    </comment>
    <comment ref="BE26" authorId="0" shapeId="0">
      <text>
        <r>
          <rPr>
            <sz val="9"/>
            <color indexed="81"/>
            <rFont val="Tahoma"/>
            <family val="2"/>
            <charset val="204"/>
          </rPr>
          <t>Задвижка №008.2.2.2 - авария привода</t>
        </r>
      </text>
    </comment>
    <comment ref="BQ26" authorId="0" shapeId="0">
      <text>
        <r>
          <rPr>
            <sz val="9"/>
            <color indexed="81"/>
            <rFont val="Tahoma"/>
            <family val="2"/>
            <charset val="204"/>
          </rPr>
          <t>Задвижка №008.2.2.2 - команда на открытие</t>
        </r>
      </text>
    </comment>
    <comment ref="BR26" authorId="0" shapeId="0">
      <text>
        <r>
          <rPr>
            <sz val="9"/>
            <color indexed="81"/>
            <rFont val="Tahoma"/>
            <family val="2"/>
            <charset val="204"/>
          </rPr>
          <t>Задвижка №008.2.2.2 - команда на закрытие</t>
        </r>
      </text>
    </comment>
    <comment ref="BS26" authorId="0" shapeId="0">
      <text>
        <r>
          <rPr>
            <sz val="9"/>
            <color indexed="81"/>
            <rFont val="Tahoma"/>
            <family val="2"/>
            <charset val="204"/>
          </rPr>
          <t>Задвижка №008.2.2.2 - команда на остановку</t>
        </r>
      </text>
    </comment>
    <comment ref="BY26" authorId="0" shapeId="0">
      <text>
        <r>
          <rPr>
            <sz val="9"/>
            <color indexed="81"/>
            <rFont val="Tahoma"/>
            <family val="2"/>
            <charset val="204"/>
          </rPr>
          <t>Задвижка №008.2.2.2 Сигнал "Открывается" (интерфейс)</t>
        </r>
      </text>
    </comment>
    <comment ref="CE26" authorId="0" shapeId="0">
      <text>
        <r>
          <rPr>
            <sz val="9"/>
            <color indexed="81"/>
            <rFont val="Tahoma"/>
            <family val="2"/>
            <charset val="204"/>
          </rPr>
          <t>Задвижка №008.2.2.2 Сигнал "Закрывается" (интерфейс)</t>
        </r>
      </text>
    </comment>
    <comment ref="CK26" authorId="0" shapeId="0">
      <text>
        <r>
          <rPr>
            <sz val="9"/>
            <color indexed="81"/>
            <rFont val="Tahoma"/>
            <family val="2"/>
            <charset val="204"/>
          </rPr>
          <t>Задвижка №008.2.2.2 Сигнал "Открыто" (интерфейс)</t>
        </r>
      </text>
    </comment>
    <comment ref="CQ26" authorId="0" shapeId="0">
      <text>
        <r>
          <rPr>
            <sz val="9"/>
            <color indexed="81"/>
            <rFont val="Tahoma"/>
            <family val="2"/>
            <charset val="204"/>
          </rPr>
          <t>Задвижка №008.2.2.2 Сигнал "Закрыто" (интерфейс)</t>
        </r>
      </text>
    </comment>
    <comment ref="DI26" authorId="0" shapeId="0">
      <text>
        <r>
          <rPr>
            <sz val="9"/>
            <color indexed="81"/>
            <rFont val="Tahoma"/>
            <family val="2"/>
            <charset val="204"/>
          </rPr>
          <t>Задвижка №008.2.2.2 Сигнал "Сработала муфта" (интерфейс)</t>
        </r>
      </text>
    </comment>
    <comment ref="EA26" authorId="0" shapeId="0">
      <text>
        <r>
          <rPr>
            <sz val="9"/>
            <color indexed="81"/>
            <rFont val="Tahoma"/>
            <family val="2"/>
            <charset val="204"/>
          </rPr>
          <t>Задвижка №008.2.2.2 Сигнал "Авария привода" (интерфейс)</t>
        </r>
      </text>
    </comment>
    <comment ref="EG26" authorId="0" shapeId="0">
      <text>
        <r>
          <rPr>
            <sz val="9"/>
            <color indexed="81"/>
            <rFont val="Tahoma"/>
            <family val="2"/>
            <charset val="204"/>
          </rPr>
          <t>Задвижка №008.2.2.2 Сигнал "Неисправность" (интерфейс)</t>
        </r>
      </text>
    </comment>
    <comment ref="EM26" authorId="0" shapeId="0">
      <text>
        <r>
          <rPr>
            <sz val="9"/>
            <color indexed="81"/>
            <rFont val="Tahoma"/>
            <family val="2"/>
            <charset val="204"/>
          </rPr>
          <t>Задвижка №008.2.2.2 Команда "Открыть" (интерфейс)</t>
        </r>
      </text>
    </comment>
    <comment ref="EN26" authorId="0" shapeId="0">
      <text>
        <r>
          <rPr>
            <sz val="9"/>
            <color indexed="81"/>
            <rFont val="Tahoma"/>
            <family val="2"/>
            <charset val="204"/>
          </rPr>
          <t>Задвижка №008.2.2.2 Команда "Закрыть" (интерфейс)</t>
        </r>
      </text>
    </comment>
    <comment ref="EO26" authorId="0" shapeId="0">
      <text>
        <r>
          <rPr>
            <sz val="9"/>
            <color indexed="81"/>
            <rFont val="Tahoma"/>
            <family val="2"/>
            <charset val="204"/>
          </rPr>
          <t>Задвижка №008.2.2.2 Команда "Стоп" (интерфейс)</t>
        </r>
      </text>
    </comment>
    <comment ref="EU26" authorId="0" shapeId="0">
      <text>
        <r>
          <rPr>
            <sz val="9"/>
            <color indexed="81"/>
            <rFont val="Tahoma"/>
            <family val="2"/>
            <charset val="204"/>
          </rPr>
          <t>Задвижка №008.2.2.2 Наличие связи с БУ</t>
        </r>
      </text>
    </comment>
    <comment ref="FG26" authorId="0" shapeId="0">
      <text>
        <r>
          <rPr>
            <sz val="9"/>
            <color indexed="81"/>
            <rFont val="Tahoma"/>
            <family val="2"/>
            <charset val="204"/>
          </rPr>
          <t>Задвижка №008.2.2.2 - закрыта с БРУ</t>
        </r>
      </text>
    </comment>
    <comment ref="FM26" authorId="0" shapeId="0">
      <text>
        <r>
          <rPr>
            <sz val="9"/>
            <color indexed="81"/>
            <rFont val="Tahoma"/>
            <family val="2"/>
            <charset val="204"/>
          </rPr>
          <t>Задвижка №008.2.2.2 - остановлена с БРУ</t>
        </r>
      </text>
    </comment>
    <comment ref="GW26" authorId="0" shapeId="0">
      <text>
        <r>
          <rPr>
            <sz val="9"/>
            <color indexed="81"/>
            <rFont val="Tahoma"/>
            <family val="2"/>
            <charset val="204"/>
          </rPr>
          <t>Задвижка №008.2.2.2 Команда "Деблокировать" (интерфейс)</t>
        </r>
      </text>
    </comment>
    <comment ref="C27" authorId="0" shapeId="0">
      <text>
        <r>
          <rPr>
            <sz val="9"/>
            <color indexed="81"/>
            <rFont val="Tahoma"/>
            <family val="2"/>
            <charset val="204"/>
          </rPr>
          <t>Задвижка №024.1 - сигнал от МПО</t>
        </r>
      </text>
    </comment>
    <comment ref="I27" authorId="0" shapeId="0">
      <text>
        <r>
          <rPr>
            <sz val="9"/>
            <color indexed="81"/>
            <rFont val="Tahoma"/>
            <family val="2"/>
            <charset val="204"/>
          </rPr>
          <t>Задвижка №024.1 - сигнал от МПЗ</t>
        </r>
      </text>
    </comment>
    <comment ref="O27" authorId="0" shapeId="0">
      <text>
        <r>
          <rPr>
            <sz val="9"/>
            <color indexed="81"/>
            <rFont val="Tahoma"/>
            <family val="2"/>
            <charset val="204"/>
          </rPr>
          <t>Задвижка №024.1 - сигнал от КВО</t>
        </r>
      </text>
    </comment>
    <comment ref="U27" authorId="0" shapeId="0">
      <text>
        <r>
          <rPr>
            <sz val="9"/>
            <color indexed="81"/>
            <rFont val="Tahoma"/>
            <family val="2"/>
            <charset val="204"/>
          </rPr>
          <t>Задвижка №024.1 - сигнал от КВЗ</t>
        </r>
      </text>
    </comment>
    <comment ref="AA27" authorId="1" shapeId="0">
      <text>
        <r>
          <rPr>
            <sz val="9"/>
            <color indexed="81"/>
            <rFont val="Tahoma"/>
            <family val="2"/>
            <charset val="204"/>
          </rPr>
          <t>Задвижка №712A - сигнал от ключа ДУ-О-МУ</t>
        </r>
      </text>
    </comment>
    <comment ref="AG27" authorId="1" shapeId="0">
      <text>
        <r>
          <rPr>
            <sz val="9"/>
            <color indexed="81"/>
            <rFont val="Tahoma"/>
            <family val="2"/>
            <charset val="204"/>
          </rPr>
          <t>Задвижка №712A - сигнал от ключа ДУ-О-МУ</t>
        </r>
      </text>
    </comment>
    <comment ref="AM27" authorId="0" shapeId="0">
      <text>
        <r>
          <rPr>
            <sz val="9"/>
            <color indexed="81"/>
            <rFont val="Tahoma"/>
            <family val="2"/>
            <charset val="204"/>
          </rPr>
          <t>Задвижка №024.1 - сработала муфта</t>
        </r>
      </text>
    </comment>
    <comment ref="AS27" authorId="1" shapeId="0">
      <text>
        <r>
          <rPr>
            <sz val="9"/>
            <color indexed="81"/>
            <rFont val="Tahoma"/>
            <family val="2"/>
            <charset val="204"/>
          </rPr>
          <t>Задвижка №712A - сигнал от ВММО</t>
        </r>
      </text>
    </comment>
    <comment ref="AY27" authorId="1" shapeId="0">
      <text>
        <r>
          <rPr>
            <sz val="9"/>
            <color indexed="81"/>
            <rFont val="Tahoma"/>
            <family val="2"/>
            <charset val="204"/>
          </rPr>
          <t>Задвижка №712A - сигнал от ВММЗ</t>
        </r>
      </text>
    </comment>
    <comment ref="BE27" authorId="0" shapeId="0">
      <text>
        <r>
          <rPr>
            <sz val="9"/>
            <color indexed="81"/>
            <rFont val="Tahoma"/>
            <family val="2"/>
            <charset val="204"/>
          </rPr>
          <t>Задвижка №024.1 - авария привода</t>
        </r>
      </text>
    </comment>
    <comment ref="BQ27" authorId="0" shapeId="0">
      <text>
        <r>
          <rPr>
            <sz val="9"/>
            <color indexed="81"/>
            <rFont val="Tahoma"/>
            <family val="2"/>
            <charset val="204"/>
          </rPr>
          <t>Задвижка №024.1 - команда на открытие</t>
        </r>
      </text>
    </comment>
    <comment ref="BR27" authorId="0" shapeId="0">
      <text>
        <r>
          <rPr>
            <sz val="9"/>
            <color indexed="81"/>
            <rFont val="Tahoma"/>
            <family val="2"/>
            <charset val="204"/>
          </rPr>
          <t>Задвижка №024.1 - команда на закрытие</t>
        </r>
      </text>
    </comment>
    <comment ref="BS27" authorId="0" shapeId="0">
      <text>
        <r>
          <rPr>
            <sz val="9"/>
            <color indexed="81"/>
            <rFont val="Tahoma"/>
            <family val="2"/>
            <charset val="204"/>
          </rPr>
          <t>Задвижка №024.1 - команда на остановку</t>
        </r>
      </text>
    </comment>
    <comment ref="BY27" authorId="0" shapeId="0">
      <text>
        <r>
          <rPr>
            <sz val="9"/>
            <color indexed="81"/>
            <rFont val="Tahoma"/>
            <family val="2"/>
            <charset val="204"/>
          </rPr>
          <t>Задвижка №024.1 Сигнал "Открывается" (интерфейс)</t>
        </r>
      </text>
    </comment>
    <comment ref="CE27" authorId="0" shapeId="0">
      <text>
        <r>
          <rPr>
            <sz val="9"/>
            <color indexed="81"/>
            <rFont val="Tahoma"/>
            <family val="2"/>
            <charset val="204"/>
          </rPr>
          <t>Задвижка №024.1 Сигнал "Закрывается" (интерфейс)</t>
        </r>
      </text>
    </comment>
    <comment ref="CK27" authorId="0" shapeId="0">
      <text>
        <r>
          <rPr>
            <sz val="9"/>
            <color indexed="81"/>
            <rFont val="Tahoma"/>
            <family val="2"/>
            <charset val="204"/>
          </rPr>
          <t>Задвижка №024.1 Сигнал "Открыто" (интерфейс)</t>
        </r>
      </text>
    </comment>
    <comment ref="CQ27" authorId="0" shapeId="0">
      <text>
        <r>
          <rPr>
            <sz val="9"/>
            <color indexed="81"/>
            <rFont val="Tahoma"/>
            <family val="2"/>
            <charset val="204"/>
          </rPr>
          <t>Задвижка №024.1 Сигнал "Закрыто" (интерфейс)</t>
        </r>
      </text>
    </comment>
    <comment ref="DI27" authorId="0" shapeId="0">
      <text>
        <r>
          <rPr>
            <sz val="9"/>
            <color indexed="81"/>
            <rFont val="Tahoma"/>
            <family val="2"/>
            <charset val="204"/>
          </rPr>
          <t>Задвижка №024.1 Сигнал "Сработала муфта" (интерфейс)</t>
        </r>
      </text>
    </comment>
    <comment ref="EA27" authorId="0" shapeId="0">
      <text>
        <r>
          <rPr>
            <sz val="9"/>
            <color indexed="81"/>
            <rFont val="Tahoma"/>
            <family val="2"/>
            <charset val="204"/>
          </rPr>
          <t>Задвижка №024.1 Сигнал "Авария привода" (интерфейс)</t>
        </r>
      </text>
    </comment>
    <comment ref="EG27" authorId="0" shapeId="0">
      <text>
        <r>
          <rPr>
            <sz val="9"/>
            <color indexed="81"/>
            <rFont val="Tahoma"/>
            <family val="2"/>
            <charset val="204"/>
          </rPr>
          <t>Задвижка №024.1 Сигнал "Неисправность" (интерфейс)</t>
        </r>
      </text>
    </comment>
    <comment ref="EM27" authorId="0" shapeId="0">
      <text>
        <r>
          <rPr>
            <sz val="9"/>
            <color indexed="81"/>
            <rFont val="Tahoma"/>
            <family val="2"/>
            <charset val="204"/>
          </rPr>
          <t>Задвижка №024.1 Команда "Открыть" (интерфейс)</t>
        </r>
      </text>
    </comment>
    <comment ref="EN27" authorId="0" shapeId="0">
      <text>
        <r>
          <rPr>
            <sz val="9"/>
            <color indexed="81"/>
            <rFont val="Tahoma"/>
            <family val="2"/>
            <charset val="204"/>
          </rPr>
          <t>Задвижка №024.1 Команда "Закрыть" (интерфейс)</t>
        </r>
      </text>
    </comment>
    <comment ref="EO27" authorId="0" shapeId="0">
      <text>
        <r>
          <rPr>
            <sz val="9"/>
            <color indexed="81"/>
            <rFont val="Tahoma"/>
            <family val="2"/>
            <charset val="204"/>
          </rPr>
          <t>Задвижка №024.1 Команда "Стоп" (интерфейс)</t>
        </r>
      </text>
    </comment>
    <comment ref="EU27" authorId="0" shapeId="0">
      <text>
        <r>
          <rPr>
            <sz val="9"/>
            <color indexed="81"/>
            <rFont val="Tahoma"/>
            <family val="2"/>
            <charset val="204"/>
          </rPr>
          <t>Задвижка №024.1 Наличие связи с БУ</t>
        </r>
      </text>
    </comment>
    <comment ref="GW27" authorId="0" shapeId="0">
      <text>
        <r>
          <rPr>
            <sz val="9"/>
            <color indexed="81"/>
            <rFont val="Tahoma"/>
            <family val="2"/>
            <charset val="204"/>
          </rPr>
          <t>Задвижка №024.1 Команда "Деблокировать" (интерфейс)</t>
        </r>
      </text>
    </comment>
    <comment ref="C28" authorId="0" shapeId="0">
      <text>
        <r>
          <rPr>
            <sz val="9"/>
            <color indexed="81"/>
            <rFont val="Tahoma"/>
            <family val="2"/>
            <charset val="204"/>
          </rPr>
          <t>Задвижка №024.2 - сигнал от МПО</t>
        </r>
      </text>
    </comment>
    <comment ref="I28" authorId="0" shapeId="0">
      <text>
        <r>
          <rPr>
            <sz val="9"/>
            <color indexed="81"/>
            <rFont val="Tahoma"/>
            <family val="2"/>
            <charset val="204"/>
          </rPr>
          <t>Задвижка №024.2 - сигнал от МПЗ</t>
        </r>
      </text>
    </comment>
    <comment ref="O28" authorId="0" shapeId="0">
      <text>
        <r>
          <rPr>
            <sz val="9"/>
            <color indexed="81"/>
            <rFont val="Tahoma"/>
            <family val="2"/>
            <charset val="204"/>
          </rPr>
          <t>Задвижка №024.2 - сигнал от КВО</t>
        </r>
      </text>
    </comment>
    <comment ref="U28" authorId="0" shapeId="0">
      <text>
        <r>
          <rPr>
            <sz val="9"/>
            <color indexed="81"/>
            <rFont val="Tahoma"/>
            <family val="2"/>
            <charset val="204"/>
          </rPr>
          <t>Задвижка №024.2 - сигнал от КВЗ</t>
        </r>
      </text>
    </comment>
    <comment ref="AM28" authorId="0" shapeId="0">
      <text>
        <r>
          <rPr>
            <sz val="9"/>
            <color indexed="81"/>
            <rFont val="Tahoma"/>
            <family val="2"/>
            <charset val="204"/>
          </rPr>
          <t>Задвижка №024.2 - сработала муфта</t>
        </r>
      </text>
    </comment>
    <comment ref="AS28" authorId="1" shapeId="0">
      <text>
        <r>
          <rPr>
            <sz val="9"/>
            <color indexed="81"/>
            <rFont val="Tahoma"/>
            <family val="2"/>
            <charset val="204"/>
          </rPr>
          <t>Задвижка №4 - сигнал от ВММО</t>
        </r>
      </text>
    </comment>
    <comment ref="AY28" authorId="1" shapeId="0">
      <text>
        <r>
          <rPr>
            <sz val="9"/>
            <color indexed="81"/>
            <rFont val="Tahoma"/>
            <family val="2"/>
            <charset val="204"/>
          </rPr>
          <t>Задвижка №4 - сигнал от ВММЗ</t>
        </r>
      </text>
    </comment>
    <comment ref="BE28" authorId="0" shapeId="0">
      <text>
        <r>
          <rPr>
            <sz val="9"/>
            <color indexed="81"/>
            <rFont val="Tahoma"/>
            <family val="2"/>
            <charset val="204"/>
          </rPr>
          <t>Задвижка №024.2 - авария привода</t>
        </r>
      </text>
    </comment>
    <comment ref="BQ28" authorId="0" shapeId="0">
      <text>
        <r>
          <rPr>
            <sz val="9"/>
            <color indexed="81"/>
            <rFont val="Tahoma"/>
            <family val="2"/>
            <charset val="204"/>
          </rPr>
          <t>Задвижка №024.2 - команда на открытие</t>
        </r>
      </text>
    </comment>
    <comment ref="BR28" authorId="0" shapeId="0">
      <text>
        <r>
          <rPr>
            <sz val="9"/>
            <color indexed="81"/>
            <rFont val="Tahoma"/>
            <family val="2"/>
            <charset val="204"/>
          </rPr>
          <t>Задвижка №024.2 - команда на закрытие</t>
        </r>
      </text>
    </comment>
    <comment ref="BS28" authorId="0" shapeId="0">
      <text>
        <r>
          <rPr>
            <sz val="9"/>
            <color indexed="81"/>
            <rFont val="Tahoma"/>
            <family val="2"/>
            <charset val="204"/>
          </rPr>
          <t>Задвижка №024.2 - команда на остановку</t>
        </r>
      </text>
    </comment>
    <comment ref="BY28" authorId="0" shapeId="0">
      <text>
        <r>
          <rPr>
            <sz val="9"/>
            <color indexed="81"/>
            <rFont val="Tahoma"/>
            <family val="2"/>
            <charset val="204"/>
          </rPr>
          <t>Задвижка №024.2 Сигнал "Открывается" (интерфейс)</t>
        </r>
      </text>
    </comment>
    <comment ref="CE28" authorId="0" shapeId="0">
      <text>
        <r>
          <rPr>
            <sz val="9"/>
            <color indexed="81"/>
            <rFont val="Tahoma"/>
            <family val="2"/>
            <charset val="204"/>
          </rPr>
          <t>Задвижка №024.2 Сигнал "Закрывается" (интерфейс)</t>
        </r>
      </text>
    </comment>
    <comment ref="CK28" authorId="0" shapeId="0">
      <text>
        <r>
          <rPr>
            <sz val="9"/>
            <color indexed="81"/>
            <rFont val="Tahoma"/>
            <family val="2"/>
            <charset val="204"/>
          </rPr>
          <t>Задвижка №024.2 Сигнал "Открыто" (интерфейс)</t>
        </r>
      </text>
    </comment>
    <comment ref="CQ28" authorId="0" shapeId="0">
      <text>
        <r>
          <rPr>
            <sz val="9"/>
            <color indexed="81"/>
            <rFont val="Tahoma"/>
            <family val="2"/>
            <charset val="204"/>
          </rPr>
          <t>Задвижка №024.2 Сигнал "Закрыто" (интерфейс)</t>
        </r>
      </text>
    </comment>
    <comment ref="DI28" authorId="0" shapeId="0">
      <text>
        <r>
          <rPr>
            <sz val="9"/>
            <color indexed="81"/>
            <rFont val="Tahoma"/>
            <family val="2"/>
            <charset val="204"/>
          </rPr>
          <t>Задвижка №024.2 Сигнал "Сработала муфта" (интерфейс)</t>
        </r>
      </text>
    </comment>
    <comment ref="EA28" authorId="0" shapeId="0">
      <text>
        <r>
          <rPr>
            <sz val="9"/>
            <color indexed="81"/>
            <rFont val="Tahoma"/>
            <family val="2"/>
            <charset val="204"/>
          </rPr>
          <t>Задвижка №024.2 Сигнал "Авария привода" (интерфейс)</t>
        </r>
      </text>
    </comment>
    <comment ref="EG28" authorId="0" shapeId="0">
      <text>
        <r>
          <rPr>
            <sz val="9"/>
            <color indexed="81"/>
            <rFont val="Tahoma"/>
            <family val="2"/>
            <charset val="204"/>
          </rPr>
          <t>Задвижка №024.2 Сигнал "Неисправность" (интерфейс)</t>
        </r>
      </text>
    </comment>
    <comment ref="EM28" authorId="0" shapeId="0">
      <text>
        <r>
          <rPr>
            <sz val="9"/>
            <color indexed="81"/>
            <rFont val="Tahoma"/>
            <family val="2"/>
            <charset val="204"/>
          </rPr>
          <t>Задвижка №024.2 Команда "Открыть" (интерфейс)</t>
        </r>
      </text>
    </comment>
    <comment ref="EN28" authorId="0" shapeId="0">
      <text>
        <r>
          <rPr>
            <sz val="9"/>
            <color indexed="81"/>
            <rFont val="Tahoma"/>
            <family val="2"/>
            <charset val="204"/>
          </rPr>
          <t>Задвижка №024.2 Команда "Закрыть" (интерфейс)</t>
        </r>
      </text>
    </comment>
    <comment ref="EO28" authorId="0" shapeId="0">
      <text>
        <r>
          <rPr>
            <sz val="9"/>
            <color indexed="81"/>
            <rFont val="Tahoma"/>
            <family val="2"/>
            <charset val="204"/>
          </rPr>
          <t>Задвижка №024.2 Команда "Стоп" (интерфейс)</t>
        </r>
      </text>
    </comment>
    <comment ref="EU28" authorId="0" shapeId="0">
      <text>
        <r>
          <rPr>
            <sz val="9"/>
            <color indexed="81"/>
            <rFont val="Tahoma"/>
            <family val="2"/>
            <charset val="204"/>
          </rPr>
          <t>Задвижка №024.2 Наличие связи с БУ</t>
        </r>
      </text>
    </comment>
    <comment ref="GW28" authorId="0" shapeId="0">
      <text>
        <r>
          <rPr>
            <sz val="9"/>
            <color indexed="81"/>
            <rFont val="Tahoma"/>
            <family val="2"/>
            <charset val="204"/>
          </rPr>
          <t>Задвижка №024.2 Команда "Деблокировать" (интерфейс)</t>
        </r>
      </text>
    </comment>
    <comment ref="C29" authorId="1" shapeId="0">
      <text>
        <r>
          <rPr>
            <sz val="9"/>
            <color indexed="81"/>
            <rFont val="Tahoma"/>
            <family val="2"/>
            <charset val="204"/>
          </rPr>
          <t>Задвижка №5 - сигнал от МПО</t>
        </r>
      </text>
    </comment>
    <comment ref="I29" authorId="1" shapeId="0">
      <text>
        <r>
          <rPr>
            <sz val="9"/>
            <color indexed="81"/>
            <rFont val="Tahoma"/>
            <family val="2"/>
            <charset val="204"/>
          </rPr>
          <t>Задвижка №5 - сигнал от МПЗ</t>
        </r>
      </text>
    </comment>
    <comment ref="O29" authorId="1" shapeId="0">
      <text>
        <r>
          <rPr>
            <sz val="9"/>
            <color indexed="81"/>
            <rFont val="Tahoma"/>
            <family val="2"/>
            <charset val="204"/>
          </rPr>
          <t>Задвижка №5 - сигнал от КВО</t>
        </r>
      </text>
    </comment>
    <comment ref="U29" authorId="1" shapeId="0">
      <text>
        <r>
          <rPr>
            <sz val="9"/>
            <color indexed="81"/>
            <rFont val="Tahoma"/>
            <family val="2"/>
            <charset val="204"/>
          </rPr>
          <t>Задвижка №5 - сигнал от КВЗ</t>
        </r>
      </text>
    </comment>
    <comment ref="AS29" authorId="1" shapeId="0">
      <text>
        <r>
          <rPr>
            <sz val="9"/>
            <color indexed="81"/>
            <rFont val="Tahoma"/>
            <family val="2"/>
            <charset val="204"/>
          </rPr>
          <t>Задвижка №5 - сигнал от ВММО</t>
        </r>
      </text>
    </comment>
    <comment ref="AY29" authorId="1" shapeId="0">
      <text>
        <r>
          <rPr>
            <sz val="9"/>
            <color indexed="81"/>
            <rFont val="Tahoma"/>
            <family val="2"/>
            <charset val="204"/>
          </rPr>
          <t>Задвижка №5 - сигнал от ВММЗ</t>
        </r>
      </text>
    </comment>
    <comment ref="BQ29" authorId="1" shapeId="0">
      <text>
        <r>
          <rPr>
            <sz val="9"/>
            <color indexed="81"/>
            <rFont val="Tahoma"/>
            <family val="2"/>
            <charset val="204"/>
          </rPr>
          <t>Задвижка №5 - команда на открытие</t>
        </r>
      </text>
    </comment>
    <comment ref="BR29" authorId="1" shapeId="0">
      <text>
        <r>
          <rPr>
            <sz val="9"/>
            <color indexed="81"/>
            <rFont val="Tahoma"/>
            <family val="2"/>
            <charset val="204"/>
          </rPr>
          <t>Задвижка №5 - команда на закрытие</t>
        </r>
      </text>
    </comment>
    <comment ref="BS29" authorId="1" shapeId="0">
      <text>
        <r>
          <rPr>
            <sz val="9"/>
            <color indexed="81"/>
            <rFont val="Tahoma"/>
            <family val="2"/>
            <charset val="204"/>
          </rPr>
          <t>Задвижка №5 - команда на остановку</t>
        </r>
      </text>
    </comment>
    <comment ref="C30" authorId="1" shapeId="0">
      <text>
        <r>
          <rPr>
            <sz val="9"/>
            <color indexed="81"/>
            <rFont val="Tahoma"/>
            <family val="2"/>
            <charset val="204"/>
          </rPr>
          <t>Задвижка №6 - сигнал от МПО</t>
        </r>
      </text>
    </comment>
    <comment ref="I30" authorId="1" shapeId="0">
      <text>
        <r>
          <rPr>
            <sz val="9"/>
            <color indexed="81"/>
            <rFont val="Tahoma"/>
            <family val="2"/>
            <charset val="204"/>
          </rPr>
          <t>Задвижка №6 - сигнал от МПЗ</t>
        </r>
      </text>
    </comment>
    <comment ref="O30" authorId="1" shapeId="0">
      <text>
        <r>
          <rPr>
            <sz val="9"/>
            <color indexed="81"/>
            <rFont val="Tahoma"/>
            <family val="2"/>
            <charset val="204"/>
          </rPr>
          <t>Задвижка №6 - сигнал от КВО</t>
        </r>
      </text>
    </comment>
    <comment ref="U30" authorId="1" shapeId="0">
      <text>
        <r>
          <rPr>
            <sz val="9"/>
            <color indexed="81"/>
            <rFont val="Tahoma"/>
            <family val="2"/>
            <charset val="204"/>
          </rPr>
          <t>Задвижка №6 - сигнал от КВЗ</t>
        </r>
      </text>
    </comment>
    <comment ref="AS30" authorId="1" shapeId="0">
      <text>
        <r>
          <rPr>
            <sz val="9"/>
            <color indexed="81"/>
            <rFont val="Tahoma"/>
            <family val="2"/>
            <charset val="204"/>
          </rPr>
          <t>Задвижка №6 - сигнал от ВММО</t>
        </r>
      </text>
    </comment>
    <comment ref="AY30" authorId="1" shapeId="0">
      <text>
        <r>
          <rPr>
            <sz val="9"/>
            <color indexed="81"/>
            <rFont val="Tahoma"/>
            <family val="2"/>
            <charset val="204"/>
          </rPr>
          <t>Задвижка №6 - сигнал от ВММЗ</t>
        </r>
      </text>
    </comment>
    <comment ref="BQ30" authorId="1" shapeId="0">
      <text>
        <r>
          <rPr>
            <sz val="9"/>
            <color indexed="81"/>
            <rFont val="Tahoma"/>
            <family val="2"/>
            <charset val="204"/>
          </rPr>
          <t>Задвижка №6 - команда на открытие</t>
        </r>
      </text>
    </comment>
    <comment ref="BR30" authorId="1" shapeId="0">
      <text>
        <r>
          <rPr>
            <sz val="9"/>
            <color indexed="81"/>
            <rFont val="Tahoma"/>
            <family val="2"/>
            <charset val="204"/>
          </rPr>
          <t>Задвижка №6 - команда на закрытие</t>
        </r>
      </text>
    </comment>
    <comment ref="BS30" authorId="1" shapeId="0">
      <text>
        <r>
          <rPr>
            <sz val="9"/>
            <color indexed="81"/>
            <rFont val="Tahoma"/>
            <family val="2"/>
            <charset val="204"/>
          </rPr>
          <t>Задвижка №6 - команда на остановку</t>
        </r>
      </text>
    </comment>
    <comment ref="C31" authorId="1" shapeId="0">
      <text>
        <r>
          <rPr>
            <sz val="9"/>
            <color indexed="81"/>
            <rFont val="Tahoma"/>
            <family val="2"/>
            <charset val="204"/>
          </rPr>
          <t>Задвижка №7 - сигнал от МПО</t>
        </r>
      </text>
    </comment>
    <comment ref="I31" authorId="1" shapeId="0">
      <text>
        <r>
          <rPr>
            <sz val="9"/>
            <color indexed="81"/>
            <rFont val="Tahoma"/>
            <family val="2"/>
            <charset val="204"/>
          </rPr>
          <t>Задвижка №7 - сигнал от МПЗ</t>
        </r>
      </text>
    </comment>
    <comment ref="O31" authorId="1" shapeId="0">
      <text>
        <r>
          <rPr>
            <sz val="9"/>
            <color indexed="81"/>
            <rFont val="Tahoma"/>
            <family val="2"/>
            <charset val="204"/>
          </rPr>
          <t>Задвижка №7 - сигнал от КВО</t>
        </r>
      </text>
    </comment>
    <comment ref="U31" authorId="1" shapeId="0">
      <text>
        <r>
          <rPr>
            <sz val="9"/>
            <color indexed="81"/>
            <rFont val="Tahoma"/>
            <family val="2"/>
            <charset val="204"/>
          </rPr>
          <t>Задвижка №7 - сигнал от КВЗ</t>
        </r>
      </text>
    </comment>
    <comment ref="AS31" authorId="1" shapeId="0">
      <text>
        <r>
          <rPr>
            <sz val="9"/>
            <color indexed="81"/>
            <rFont val="Tahoma"/>
            <family val="2"/>
            <charset val="204"/>
          </rPr>
          <t>Задвижка №7 - сигнал от ВММО</t>
        </r>
      </text>
    </comment>
    <comment ref="AY31" authorId="1" shapeId="0">
      <text>
        <r>
          <rPr>
            <sz val="9"/>
            <color indexed="81"/>
            <rFont val="Tahoma"/>
            <family val="2"/>
            <charset val="204"/>
          </rPr>
          <t>Задвижка №7 - сигнал от ВММЗ</t>
        </r>
      </text>
    </comment>
    <comment ref="BQ31" authorId="1" shapeId="0">
      <text>
        <r>
          <rPr>
            <sz val="9"/>
            <color indexed="81"/>
            <rFont val="Tahoma"/>
            <family val="2"/>
            <charset val="204"/>
          </rPr>
          <t>Задвижка №7 - команда на открытие</t>
        </r>
      </text>
    </comment>
    <comment ref="BR31" authorId="1" shapeId="0">
      <text>
        <r>
          <rPr>
            <sz val="9"/>
            <color indexed="81"/>
            <rFont val="Tahoma"/>
            <family val="2"/>
            <charset val="204"/>
          </rPr>
          <t>Задвижка №7 - команда на закрытие</t>
        </r>
      </text>
    </comment>
    <comment ref="BS31" authorId="1" shapeId="0">
      <text>
        <r>
          <rPr>
            <sz val="9"/>
            <color indexed="81"/>
            <rFont val="Tahoma"/>
            <family val="2"/>
            <charset val="204"/>
          </rPr>
          <t>Задвижка №7 - команда на остановку</t>
        </r>
      </text>
    </comment>
    <comment ref="C32" authorId="1" shapeId="0">
      <text>
        <r>
          <rPr>
            <sz val="9"/>
            <color indexed="81"/>
            <rFont val="Tahoma"/>
            <family val="2"/>
            <charset val="204"/>
          </rPr>
          <t>Задвижка №8 - сигнал от МПО</t>
        </r>
      </text>
    </comment>
    <comment ref="I32" authorId="1" shapeId="0">
      <text>
        <r>
          <rPr>
            <sz val="9"/>
            <color indexed="81"/>
            <rFont val="Tahoma"/>
            <family val="2"/>
            <charset val="204"/>
          </rPr>
          <t>Задвижка №8 - сигнал от МПЗ</t>
        </r>
      </text>
    </comment>
    <comment ref="O32" authorId="1" shapeId="0">
      <text>
        <r>
          <rPr>
            <sz val="9"/>
            <color indexed="81"/>
            <rFont val="Tahoma"/>
            <family val="2"/>
            <charset val="204"/>
          </rPr>
          <t>Задвижка №8 - сигнал от КВО</t>
        </r>
      </text>
    </comment>
    <comment ref="U32" authorId="1" shapeId="0">
      <text>
        <r>
          <rPr>
            <sz val="9"/>
            <color indexed="81"/>
            <rFont val="Tahoma"/>
            <family val="2"/>
            <charset val="204"/>
          </rPr>
          <t>Задвижка №8 - сигнал от КВЗ</t>
        </r>
      </text>
    </comment>
    <comment ref="AS32" authorId="1" shapeId="0">
      <text>
        <r>
          <rPr>
            <sz val="9"/>
            <color indexed="81"/>
            <rFont val="Tahoma"/>
            <family val="2"/>
            <charset val="204"/>
          </rPr>
          <t>Задвижка №8 - сигнал от ВММО</t>
        </r>
      </text>
    </comment>
    <comment ref="AY32" authorId="1" shapeId="0">
      <text>
        <r>
          <rPr>
            <sz val="9"/>
            <color indexed="81"/>
            <rFont val="Tahoma"/>
            <family val="2"/>
            <charset val="204"/>
          </rPr>
          <t>Задвижка №8 - сигнал от ВММЗ</t>
        </r>
      </text>
    </comment>
    <comment ref="BQ32" authorId="1" shapeId="0">
      <text>
        <r>
          <rPr>
            <sz val="9"/>
            <color indexed="81"/>
            <rFont val="Tahoma"/>
            <family val="2"/>
            <charset val="204"/>
          </rPr>
          <t>Задвижка №8 - команда на открытие</t>
        </r>
      </text>
    </comment>
    <comment ref="BR32" authorId="1" shapeId="0">
      <text>
        <r>
          <rPr>
            <sz val="9"/>
            <color indexed="81"/>
            <rFont val="Tahoma"/>
            <family val="2"/>
            <charset val="204"/>
          </rPr>
          <t>Задвижка №8 - команда на закрытие</t>
        </r>
      </text>
    </comment>
    <comment ref="BS32" authorId="1" shapeId="0">
      <text>
        <r>
          <rPr>
            <sz val="9"/>
            <color indexed="81"/>
            <rFont val="Tahoma"/>
            <family val="2"/>
            <charset val="204"/>
          </rPr>
          <t>Задвижка №8 - команда на остановку</t>
        </r>
      </text>
    </comment>
    <comment ref="C33" authorId="1" shapeId="0">
      <text>
        <r>
          <rPr>
            <sz val="9"/>
            <color indexed="81"/>
            <rFont val="Tahoma"/>
            <family val="2"/>
            <charset val="204"/>
          </rPr>
          <t>Задвижка №9 - сигнал от МПО</t>
        </r>
      </text>
    </comment>
    <comment ref="I33" authorId="1" shapeId="0">
      <text>
        <r>
          <rPr>
            <sz val="9"/>
            <color indexed="81"/>
            <rFont val="Tahoma"/>
            <family val="2"/>
            <charset val="204"/>
          </rPr>
          <t>Задвижка №9 - сигнал от МПЗ</t>
        </r>
      </text>
    </comment>
    <comment ref="O33" authorId="1" shapeId="0">
      <text>
        <r>
          <rPr>
            <sz val="9"/>
            <color indexed="81"/>
            <rFont val="Tahoma"/>
            <family val="2"/>
            <charset val="204"/>
          </rPr>
          <t>Задвижка №9 - сигнал от КВО</t>
        </r>
      </text>
    </comment>
    <comment ref="U33" authorId="1" shapeId="0">
      <text>
        <r>
          <rPr>
            <sz val="9"/>
            <color indexed="81"/>
            <rFont val="Tahoma"/>
            <family val="2"/>
            <charset val="204"/>
          </rPr>
          <t>Задвижка №9 - сигнал от КВЗ</t>
        </r>
      </text>
    </comment>
    <comment ref="AS33" authorId="1" shapeId="0">
      <text>
        <r>
          <rPr>
            <sz val="9"/>
            <color indexed="81"/>
            <rFont val="Tahoma"/>
            <family val="2"/>
            <charset val="204"/>
          </rPr>
          <t>Задвижка №9 - сигнал от ВММО</t>
        </r>
      </text>
    </comment>
    <comment ref="AY33" authorId="1" shapeId="0">
      <text>
        <r>
          <rPr>
            <sz val="9"/>
            <color indexed="81"/>
            <rFont val="Tahoma"/>
            <family val="2"/>
            <charset val="204"/>
          </rPr>
          <t>Задвижка №9 - сигнал от ВММЗ</t>
        </r>
      </text>
    </comment>
    <comment ref="BQ33" authorId="1" shapeId="0">
      <text>
        <r>
          <rPr>
            <sz val="9"/>
            <color indexed="81"/>
            <rFont val="Tahoma"/>
            <family val="2"/>
            <charset val="204"/>
          </rPr>
          <t>Задвижка №9 - команда на открытие</t>
        </r>
      </text>
    </comment>
    <comment ref="BR33" authorId="1" shapeId="0">
      <text>
        <r>
          <rPr>
            <sz val="9"/>
            <color indexed="81"/>
            <rFont val="Tahoma"/>
            <family val="2"/>
            <charset val="204"/>
          </rPr>
          <t>Задвижка №9 - команда на закрытие</t>
        </r>
      </text>
    </comment>
    <comment ref="BS33" authorId="1" shapeId="0">
      <text>
        <r>
          <rPr>
            <sz val="9"/>
            <color indexed="81"/>
            <rFont val="Tahoma"/>
            <family val="2"/>
            <charset val="204"/>
          </rPr>
          <t>Задвижка №9 - команда на остановку</t>
        </r>
      </text>
    </comment>
  </commentList>
</comments>
</file>

<file path=xl/comments6.xml><?xml version="1.0" encoding="utf-8"?>
<comments xmlns="http://schemas.openxmlformats.org/spreadsheetml/2006/main">
  <authors>
    <author>lumi</author>
    <author>Chastukhin Aleksandr</author>
    <author>Пользователь Windows</author>
    <author>Khamidullin</author>
  </authors>
  <commentList>
    <comment ref="A1" authorId="0" shapeId="0">
      <text>
        <r>
          <rPr>
            <b/>
            <sz val="9"/>
            <color indexed="81"/>
            <rFont val="Tahoma"/>
            <family val="2"/>
            <charset val="204"/>
          </rPr>
          <t>lumi:</t>
        </r>
        <r>
          <rPr>
            <sz val="9"/>
            <color indexed="81"/>
            <rFont val="Tahoma"/>
            <family val="2"/>
            <charset val="204"/>
          </rPr>
          <t xml:space="preserve">
На схеме автоматизации не для всех агрегатов указана ЩСУ
</t>
        </r>
      </text>
    </comment>
    <comment ref="AX1" authorId="1" shapeId="0">
      <text>
        <r>
          <rPr>
            <sz val="9"/>
            <color indexed="81"/>
            <rFont val="Tahoma"/>
            <family val="2"/>
            <charset val="204"/>
          </rPr>
          <t xml:space="preserve">Заполняется для генерации ссылок!
</t>
        </r>
      </text>
    </comment>
    <comment ref="C3" authorId="2" shapeId="0">
      <text>
        <r>
          <rPr>
            <sz val="9"/>
            <color indexed="81"/>
            <rFont val="Tahoma"/>
            <family val="2"/>
            <charset val="204"/>
          </rPr>
          <t>Насос Н024.1 - сигнал от МП</t>
        </r>
      </text>
    </comment>
    <comment ref="O3" authorId="3" shapeId="0">
      <text>
        <r>
          <rPr>
            <sz val="9"/>
            <color indexed="81"/>
            <rFont val="Tahoma"/>
            <family val="2"/>
            <charset val="204"/>
          </rPr>
          <t>Давление на выходе маслонасоса №1</t>
        </r>
      </text>
    </comment>
    <comment ref="AA3" authorId="2" shapeId="0">
      <text>
        <r>
          <rPr>
            <sz val="9"/>
            <color indexed="81"/>
            <rFont val="Tahoma"/>
            <family val="2"/>
            <charset val="204"/>
          </rPr>
          <t>Насос Н024.1 - контроль наличия напряжения</t>
        </r>
      </text>
    </comment>
    <comment ref="C4" authorId="2" shapeId="0">
      <text>
        <r>
          <rPr>
            <sz val="9"/>
            <color indexed="81"/>
            <rFont val="Tahoma"/>
            <family val="2"/>
            <charset val="204"/>
          </rPr>
          <t>Насос Н024.2 - сигнал от МП</t>
        </r>
      </text>
    </comment>
    <comment ref="O4" authorId="3" shapeId="0">
      <text>
        <r>
          <rPr>
            <sz val="9"/>
            <color indexed="81"/>
            <rFont val="Tahoma"/>
            <family val="2"/>
            <charset val="204"/>
          </rPr>
          <t>Давление на выходе маслонасоса №2</t>
        </r>
      </text>
    </comment>
    <comment ref="AA4" authorId="2" shapeId="0">
      <text>
        <r>
          <rPr>
            <sz val="9"/>
            <color indexed="81"/>
            <rFont val="Tahoma"/>
            <family val="2"/>
            <charset val="204"/>
          </rPr>
          <t>Насос Н024.2 - контроль наличия напряжения</t>
        </r>
      </text>
    </comment>
    <comment ref="AS4" authorId="3" shapeId="0">
      <text>
        <r>
          <rPr>
            <sz val="9"/>
            <color indexed="81"/>
            <rFont val="Tahoma"/>
            <family val="2"/>
            <charset val="204"/>
          </rPr>
          <t>Маслонасос №2 - включить</t>
        </r>
      </text>
    </comment>
    <comment ref="AT4" authorId="3" shapeId="0">
      <text>
        <r>
          <rPr>
            <sz val="9"/>
            <color indexed="81"/>
            <rFont val="Tahoma"/>
            <family val="2"/>
            <charset val="204"/>
          </rPr>
          <t>Маслонасос №2 - отключить</t>
        </r>
      </text>
    </comment>
    <comment ref="C5" authorId="3" shapeId="0">
      <text>
        <r>
          <rPr>
            <sz val="9"/>
            <color indexed="81"/>
            <rFont val="Tahoma"/>
            <family val="2"/>
            <charset val="204"/>
          </rPr>
          <t>АВО №1 - включен</t>
        </r>
      </text>
    </comment>
    <comment ref="AA5" authorId="3" shapeId="0">
      <text>
        <r>
          <rPr>
            <sz val="9"/>
            <color indexed="81"/>
            <rFont val="Tahoma"/>
            <family val="2"/>
            <charset val="204"/>
          </rPr>
          <t>АВО №1 - наличие напряжения</t>
        </r>
      </text>
    </comment>
    <comment ref="AS5" authorId="3" shapeId="0">
      <text>
        <r>
          <rPr>
            <sz val="9"/>
            <color indexed="81"/>
            <rFont val="Tahoma"/>
            <family val="2"/>
            <charset val="204"/>
          </rPr>
          <t>АВО №1 - включить</t>
        </r>
      </text>
    </comment>
    <comment ref="AT5" authorId="3" shapeId="0">
      <text>
        <r>
          <rPr>
            <sz val="9"/>
            <color indexed="81"/>
            <rFont val="Tahoma"/>
            <family val="2"/>
            <charset val="204"/>
          </rPr>
          <t>АВО №1 - отключить</t>
        </r>
      </text>
    </comment>
    <comment ref="C6" authorId="3" shapeId="0">
      <text>
        <r>
          <rPr>
            <sz val="9"/>
            <color indexed="81"/>
            <rFont val="Tahoma"/>
            <family val="2"/>
            <charset val="204"/>
          </rPr>
          <t>АВО №2 - включен</t>
        </r>
      </text>
    </comment>
    <comment ref="AA6" authorId="3" shapeId="0">
      <text>
        <r>
          <rPr>
            <sz val="9"/>
            <color indexed="81"/>
            <rFont val="Tahoma"/>
            <family val="2"/>
            <charset val="204"/>
          </rPr>
          <t>АВО №2 - наличие напряжения</t>
        </r>
      </text>
    </comment>
    <comment ref="AS6" authorId="3" shapeId="0">
      <text>
        <r>
          <rPr>
            <sz val="9"/>
            <color indexed="81"/>
            <rFont val="Tahoma"/>
            <family val="2"/>
            <charset val="204"/>
          </rPr>
          <t>АВО №2 - включить</t>
        </r>
      </text>
    </comment>
    <comment ref="AT6" authorId="3" shapeId="0">
      <text>
        <r>
          <rPr>
            <sz val="9"/>
            <color indexed="81"/>
            <rFont val="Tahoma"/>
            <family val="2"/>
            <charset val="204"/>
          </rPr>
          <t>АВО №2 - отключить</t>
        </r>
      </text>
    </comment>
    <comment ref="C7" authorId="3" shapeId="0">
      <text>
        <r>
          <rPr>
            <sz val="9"/>
            <color indexed="81"/>
            <rFont val="Tahoma"/>
            <family val="2"/>
            <charset val="204"/>
          </rPr>
          <t>АВО №3 - включен</t>
        </r>
      </text>
    </comment>
    <comment ref="AA7" authorId="3" shapeId="0">
      <text>
        <r>
          <rPr>
            <sz val="9"/>
            <color indexed="81"/>
            <rFont val="Tahoma"/>
            <family val="2"/>
            <charset val="204"/>
          </rPr>
          <t>АВО №3 - наличие напряжения</t>
        </r>
      </text>
    </comment>
    <comment ref="AS7" authorId="3" shapeId="0">
      <text>
        <r>
          <rPr>
            <sz val="9"/>
            <color indexed="81"/>
            <rFont val="Tahoma"/>
            <family val="2"/>
            <charset val="204"/>
          </rPr>
          <t>АВО №3 - включить</t>
        </r>
      </text>
    </comment>
    <comment ref="AT7" authorId="3" shapeId="0">
      <text>
        <r>
          <rPr>
            <sz val="9"/>
            <color indexed="81"/>
            <rFont val="Tahoma"/>
            <family val="2"/>
            <charset val="204"/>
          </rPr>
          <t>АВО №3 - отключить</t>
        </r>
      </text>
    </comment>
    <comment ref="C8" authorId="3" shapeId="0">
      <text>
        <r>
          <rPr>
            <sz val="9"/>
            <color indexed="81"/>
            <rFont val="Tahoma"/>
            <family val="2"/>
            <charset val="204"/>
          </rPr>
          <t>Вытяжной вентилятор маслосистемы - включен</t>
        </r>
      </text>
    </comment>
    <comment ref="AA8" authorId="3" shapeId="0">
      <text>
        <r>
          <rPr>
            <sz val="9"/>
            <color indexed="81"/>
            <rFont val="Tahoma"/>
            <family val="2"/>
            <charset val="204"/>
          </rPr>
          <t>Вытяжной вентилятор маслосистемы - наличие напряжения</t>
        </r>
      </text>
    </comment>
    <comment ref="AS8" authorId="3" shapeId="0">
      <text>
        <r>
          <rPr>
            <sz val="9"/>
            <color indexed="81"/>
            <rFont val="Tahoma"/>
            <family val="2"/>
            <charset val="204"/>
          </rPr>
          <t>Вытяжной вентилятор маслосистемы - включить</t>
        </r>
      </text>
    </comment>
    <comment ref="AT8" authorId="3" shapeId="0">
      <text>
        <r>
          <rPr>
            <sz val="9"/>
            <color indexed="81"/>
            <rFont val="Tahoma"/>
            <family val="2"/>
            <charset val="204"/>
          </rPr>
          <t>Вытяжной вентилятор маслосистемы - отключить</t>
        </r>
      </text>
    </comment>
    <comment ref="C9" authorId="3" shapeId="0">
      <text>
        <r>
          <rPr>
            <sz val="9"/>
            <color indexed="81"/>
            <rFont val="Tahoma"/>
            <family val="2"/>
            <charset val="204"/>
          </rPr>
          <t>Приточный вентилятор №1 - включен</t>
        </r>
      </text>
    </comment>
    <comment ref="AA9" authorId="3" shapeId="0">
      <text>
        <r>
          <rPr>
            <sz val="9"/>
            <color indexed="81"/>
            <rFont val="Tahoma"/>
            <family val="2"/>
            <charset val="204"/>
          </rPr>
          <t>Приточный вентилятор №1  - наличие напряжения</t>
        </r>
      </text>
    </comment>
    <comment ref="AS9" authorId="3" shapeId="0">
      <text>
        <r>
          <rPr>
            <sz val="9"/>
            <color indexed="81"/>
            <rFont val="Tahoma"/>
            <family val="2"/>
            <charset val="204"/>
          </rPr>
          <t>Приточный вентилятор №1 - включить</t>
        </r>
      </text>
    </comment>
    <comment ref="AT9" authorId="3" shapeId="0">
      <text>
        <r>
          <rPr>
            <sz val="9"/>
            <color indexed="81"/>
            <rFont val="Tahoma"/>
            <family val="2"/>
            <charset val="204"/>
          </rPr>
          <t>Приточный вентилятор №1 - отключить</t>
        </r>
      </text>
    </comment>
    <comment ref="C10" authorId="3" shapeId="0">
      <text>
        <r>
          <rPr>
            <sz val="9"/>
            <color indexed="81"/>
            <rFont val="Tahoma"/>
            <family val="2"/>
            <charset val="204"/>
          </rPr>
          <t>Приточный вентилятор №2 - включен</t>
        </r>
      </text>
    </comment>
    <comment ref="AA10" authorId="3" shapeId="0">
      <text>
        <r>
          <rPr>
            <sz val="9"/>
            <color indexed="81"/>
            <rFont val="Tahoma"/>
            <family val="2"/>
            <charset val="204"/>
          </rPr>
          <t>Приточный вентилятор №2 - наличие напряжения</t>
        </r>
      </text>
    </comment>
    <comment ref="AS10" authorId="3" shapeId="0">
      <text>
        <r>
          <rPr>
            <sz val="9"/>
            <color indexed="81"/>
            <rFont val="Tahoma"/>
            <family val="2"/>
            <charset val="204"/>
          </rPr>
          <t>Приточный вентилятор №2 - включить</t>
        </r>
      </text>
    </comment>
    <comment ref="AT10" authorId="3" shapeId="0">
      <text>
        <r>
          <rPr>
            <sz val="9"/>
            <color indexed="81"/>
            <rFont val="Tahoma"/>
            <family val="2"/>
            <charset val="204"/>
          </rPr>
          <t>Приточный вентилятор №2 - отключить</t>
        </r>
      </text>
    </comment>
    <comment ref="C11" authorId="3" shapeId="0">
      <text>
        <r>
          <rPr>
            <sz val="9"/>
            <color indexed="81"/>
            <rFont val="Tahoma"/>
            <family val="2"/>
            <charset val="204"/>
          </rPr>
          <t>Вытяжной вентилятор №1 - включен</t>
        </r>
      </text>
    </comment>
    <comment ref="AA11" authorId="3" shapeId="0">
      <text>
        <r>
          <rPr>
            <sz val="9"/>
            <color indexed="81"/>
            <rFont val="Tahoma"/>
            <family val="2"/>
            <charset val="204"/>
          </rPr>
          <t>Вытяжной вентилятор №1  - наличие напряжения</t>
        </r>
      </text>
    </comment>
    <comment ref="AS11" authorId="3" shapeId="0">
      <text>
        <r>
          <rPr>
            <sz val="9"/>
            <color indexed="81"/>
            <rFont val="Tahoma"/>
            <family val="2"/>
            <charset val="204"/>
          </rPr>
          <t>Вытяжной вентилятор №1 - включить</t>
        </r>
      </text>
    </comment>
    <comment ref="AT11" authorId="3" shapeId="0">
      <text>
        <r>
          <rPr>
            <sz val="9"/>
            <color indexed="81"/>
            <rFont val="Tahoma"/>
            <family val="2"/>
            <charset val="204"/>
          </rPr>
          <t>Вытяжной вентилятор №1 - отключить</t>
        </r>
      </text>
    </comment>
    <comment ref="C12" authorId="3" shapeId="0">
      <text>
        <r>
          <rPr>
            <sz val="9"/>
            <color indexed="81"/>
            <rFont val="Tahoma"/>
            <family val="2"/>
            <charset val="204"/>
          </rPr>
          <t>Вытяжной вентилятор №2 - включен</t>
        </r>
      </text>
    </comment>
    <comment ref="AA12" authorId="3" shapeId="0">
      <text>
        <r>
          <rPr>
            <sz val="9"/>
            <color indexed="81"/>
            <rFont val="Tahoma"/>
            <family val="2"/>
            <charset val="204"/>
          </rPr>
          <t>Вытяжной вентилятор №2 - наличие напряжения</t>
        </r>
      </text>
    </comment>
    <comment ref="AS12" authorId="3" shapeId="0">
      <text>
        <r>
          <rPr>
            <sz val="9"/>
            <color indexed="81"/>
            <rFont val="Tahoma"/>
            <family val="2"/>
            <charset val="204"/>
          </rPr>
          <t>Вытяжной вентилятор №2 - включить</t>
        </r>
      </text>
    </comment>
    <comment ref="AT12" authorId="3" shapeId="0">
      <text>
        <r>
          <rPr>
            <sz val="9"/>
            <color indexed="81"/>
            <rFont val="Tahoma"/>
            <family val="2"/>
            <charset val="204"/>
          </rPr>
          <t>Вытяжной вентилятор №2 - отключить</t>
        </r>
      </text>
    </comment>
    <comment ref="C13" authorId="3" shapeId="0">
      <text>
        <r>
          <rPr>
            <sz val="9"/>
            <color indexed="81"/>
            <rFont val="Tahoma"/>
            <family val="2"/>
            <charset val="204"/>
          </rPr>
          <t>Насос откачки утечек №1 - включен</t>
        </r>
      </text>
    </comment>
    <comment ref="O13" authorId="3" shapeId="0">
      <text>
        <r>
          <rPr>
            <sz val="9"/>
            <color indexed="81"/>
            <rFont val="Tahoma"/>
            <family val="2"/>
            <charset val="204"/>
          </rPr>
          <t>Давление на выходе насоса откачки утечек №1</t>
        </r>
      </text>
    </comment>
    <comment ref="AA13" authorId="3" shapeId="0">
      <text>
        <r>
          <rPr>
            <sz val="9"/>
            <color indexed="81"/>
            <rFont val="Tahoma"/>
            <family val="2"/>
            <charset val="204"/>
          </rPr>
          <t>Насос откачки утечек №1 - наличие напряжения</t>
        </r>
      </text>
    </comment>
    <comment ref="AS13" authorId="3" shapeId="0">
      <text>
        <r>
          <rPr>
            <sz val="9"/>
            <color indexed="81"/>
            <rFont val="Tahoma"/>
            <family val="2"/>
            <charset val="204"/>
          </rPr>
          <t>Насос откачки утечек №1 - включить</t>
        </r>
      </text>
    </comment>
    <comment ref="AT13" authorId="3" shapeId="0">
      <text>
        <r>
          <rPr>
            <sz val="9"/>
            <color indexed="81"/>
            <rFont val="Tahoma"/>
            <family val="2"/>
            <charset val="204"/>
          </rPr>
          <t>Насос откачки утечек №1 - отключить</t>
        </r>
      </text>
    </comment>
    <comment ref="C14" authorId="3" shapeId="0">
      <text>
        <r>
          <rPr>
            <sz val="9"/>
            <color indexed="81"/>
            <rFont val="Tahoma"/>
            <family val="2"/>
            <charset val="204"/>
          </rPr>
          <t>Насос откачки утечек №2 - включен</t>
        </r>
      </text>
    </comment>
    <comment ref="O14" authorId="3" shapeId="0">
      <text>
        <r>
          <rPr>
            <sz val="9"/>
            <color indexed="81"/>
            <rFont val="Tahoma"/>
            <family val="2"/>
            <charset val="204"/>
          </rPr>
          <t>Давление на выходе насоса откачки утечек №2</t>
        </r>
      </text>
    </comment>
    <comment ref="AA14" authorId="3" shapeId="0">
      <text>
        <r>
          <rPr>
            <sz val="9"/>
            <color indexed="81"/>
            <rFont val="Tahoma"/>
            <family val="2"/>
            <charset val="204"/>
          </rPr>
          <t>Насос откачки утечек №2 - наличие напряжения</t>
        </r>
      </text>
    </comment>
    <comment ref="AS14" authorId="3" shapeId="0">
      <text>
        <r>
          <rPr>
            <sz val="9"/>
            <color indexed="81"/>
            <rFont val="Tahoma"/>
            <family val="2"/>
            <charset val="204"/>
          </rPr>
          <t>Насос откачки утечек №2 - включить</t>
        </r>
      </text>
    </comment>
    <comment ref="AT14" authorId="3" shapeId="0">
      <text>
        <r>
          <rPr>
            <sz val="9"/>
            <color indexed="81"/>
            <rFont val="Tahoma"/>
            <family val="2"/>
            <charset val="204"/>
          </rPr>
          <t>Насос откачки утечек №2 - отключить</t>
        </r>
      </text>
    </comment>
    <comment ref="C15" authorId="3" shapeId="0">
      <text>
        <r>
          <rPr>
            <sz val="9"/>
            <color indexed="81"/>
            <rFont val="Tahoma"/>
            <family val="2"/>
            <charset val="204"/>
          </rPr>
          <t>Насос нефтеловушки - включен</t>
        </r>
      </text>
    </comment>
    <comment ref="O15" authorId="3" shapeId="0">
      <text>
        <r>
          <rPr>
            <sz val="9"/>
            <color indexed="81"/>
            <rFont val="Tahoma"/>
            <family val="2"/>
            <charset val="204"/>
          </rPr>
          <t>Давление на выходе насоса нефтеловушки</t>
        </r>
      </text>
    </comment>
    <comment ref="AS15" authorId="3" shapeId="0">
      <text>
        <r>
          <rPr>
            <sz val="9"/>
            <color indexed="81"/>
            <rFont val="Tahoma"/>
            <family val="2"/>
            <charset val="204"/>
          </rPr>
          <t>Насос нефтеловушки - включить</t>
        </r>
      </text>
    </comment>
    <comment ref="AT15" authorId="3" shapeId="0">
      <text>
        <r>
          <rPr>
            <sz val="9"/>
            <color indexed="81"/>
            <rFont val="Tahoma"/>
            <family val="2"/>
            <charset val="204"/>
          </rPr>
          <t>Насос нефтеловушки - отключить</t>
        </r>
      </text>
    </comment>
    <comment ref="C16" authorId="3" shapeId="0">
      <text>
        <r>
          <rPr>
            <sz val="9"/>
            <color indexed="81"/>
            <rFont val="Tahoma"/>
            <family val="2"/>
            <charset val="204"/>
          </rPr>
          <t>Вытяжной вентилятор камеры нефтеловушки - включен</t>
        </r>
      </text>
    </comment>
    <comment ref="AA16" authorId="3" shapeId="0">
      <text>
        <r>
          <rPr>
            <sz val="9"/>
            <color indexed="81"/>
            <rFont val="Tahoma"/>
            <family val="2"/>
            <charset val="204"/>
          </rPr>
          <t>Вытяжной вентилятор камеры нефтеловушки - наличие напряжения</t>
        </r>
      </text>
    </comment>
    <comment ref="AS16" authorId="3" shapeId="0">
      <text>
        <r>
          <rPr>
            <sz val="9"/>
            <color indexed="81"/>
            <rFont val="Tahoma"/>
            <family val="2"/>
            <charset val="204"/>
          </rPr>
          <t>Вытяжной вентилятор камеры нефтеловушки - включить</t>
        </r>
      </text>
    </comment>
    <comment ref="AT16" authorId="3" shapeId="0">
      <text>
        <r>
          <rPr>
            <sz val="9"/>
            <color indexed="81"/>
            <rFont val="Tahoma"/>
            <family val="2"/>
            <charset val="204"/>
          </rPr>
          <t>Вытяжной вентилятор камеры нефтеловушки - отключить</t>
        </r>
      </text>
    </comment>
    <comment ref="C17" authorId="3" shapeId="0">
      <text>
        <r>
          <rPr>
            <sz val="9"/>
            <color indexed="81"/>
            <rFont val="Tahoma"/>
            <family val="2"/>
            <charset val="204"/>
          </rPr>
          <t>Вытяжной вентилятор КРД - включен</t>
        </r>
      </text>
    </comment>
    <comment ref="AA17" authorId="3" shapeId="0">
      <text>
        <r>
          <rPr>
            <sz val="9"/>
            <color indexed="81"/>
            <rFont val="Tahoma"/>
            <family val="2"/>
            <charset val="204"/>
          </rPr>
          <t>Вытяжной вентилятор КРД - наличие напряжения</t>
        </r>
      </text>
    </comment>
    <comment ref="AS17" authorId="3" shapeId="0">
      <text>
        <r>
          <rPr>
            <sz val="9"/>
            <color indexed="81"/>
            <rFont val="Tahoma"/>
            <family val="2"/>
            <charset val="204"/>
          </rPr>
          <t>Вытяжной вентилятор КРД - включить</t>
        </r>
      </text>
    </comment>
    <comment ref="AT17" authorId="3" shapeId="0">
      <text>
        <r>
          <rPr>
            <sz val="9"/>
            <color indexed="81"/>
            <rFont val="Tahoma"/>
            <family val="2"/>
            <charset val="204"/>
          </rPr>
          <t>Вытяжной вентилятор КРД - отключить</t>
        </r>
      </text>
    </comment>
    <comment ref="C18" authorId="3" shapeId="0">
      <text>
        <r>
          <rPr>
            <sz val="9"/>
            <color indexed="81"/>
            <rFont val="Tahoma"/>
            <family val="2"/>
            <charset val="204"/>
          </rPr>
          <t>Антиконденсационный нагреватель ЭД МНА №11 - включен</t>
        </r>
      </text>
    </comment>
    <comment ref="AA18" authorId="3" shapeId="0">
      <text>
        <r>
          <rPr>
            <sz val="9"/>
            <color indexed="81"/>
            <rFont val="Tahoma"/>
            <family val="2"/>
            <charset val="204"/>
          </rPr>
          <t>Антиконденсационный нагреватель ЭД МНА №11 - наличие напряжения</t>
        </r>
      </text>
    </comment>
    <comment ref="AS18" authorId="3" shapeId="0">
      <text>
        <r>
          <rPr>
            <sz val="9"/>
            <color indexed="81"/>
            <rFont val="Tahoma"/>
            <family val="2"/>
            <charset val="204"/>
          </rPr>
          <t>Антиконденсационный нагреватель ЭД МНА №11 - включить</t>
        </r>
      </text>
    </comment>
    <comment ref="AT18" authorId="3" shapeId="0">
      <text>
        <r>
          <rPr>
            <sz val="9"/>
            <color indexed="81"/>
            <rFont val="Tahoma"/>
            <family val="2"/>
            <charset val="204"/>
          </rPr>
          <t>Антиконденсационный нагреватель ЭД МНА №11 - отключить</t>
        </r>
      </text>
    </comment>
    <comment ref="C19" authorId="3" shapeId="0">
      <text>
        <r>
          <rPr>
            <sz val="9"/>
            <color indexed="81"/>
            <rFont val="Tahoma"/>
            <family val="2"/>
            <charset val="204"/>
          </rPr>
          <t>Антиконденсационный нагреватель ЭД МНА №12 - включен</t>
        </r>
      </text>
    </comment>
    <comment ref="AA19" authorId="3" shapeId="0">
      <text>
        <r>
          <rPr>
            <sz val="9"/>
            <color indexed="81"/>
            <rFont val="Tahoma"/>
            <family val="2"/>
            <charset val="204"/>
          </rPr>
          <t>Антиконденсационный нагреватель ЭД МНА №12 - наличие напряжения</t>
        </r>
      </text>
    </comment>
    <comment ref="AS19" authorId="3" shapeId="0">
      <text>
        <r>
          <rPr>
            <sz val="9"/>
            <color indexed="81"/>
            <rFont val="Tahoma"/>
            <family val="2"/>
            <charset val="204"/>
          </rPr>
          <t>Антиконденсационный нагреватель ЭД МНА №12 - включить</t>
        </r>
      </text>
    </comment>
    <comment ref="AT19" authorId="3" shapeId="0">
      <text>
        <r>
          <rPr>
            <sz val="9"/>
            <color indexed="81"/>
            <rFont val="Tahoma"/>
            <family val="2"/>
            <charset val="204"/>
          </rPr>
          <t>Антиконденсационный нагреватель ЭД МНА №12 - отключить</t>
        </r>
      </text>
    </comment>
    <comment ref="C20" authorId="3" shapeId="0">
      <text>
        <r>
          <rPr>
            <sz val="9"/>
            <color indexed="81"/>
            <rFont val="Tahoma"/>
            <family val="2"/>
            <charset val="204"/>
          </rPr>
          <t>Антиконденсационный нагреватель ЭД МНА №13 - включен</t>
        </r>
      </text>
    </comment>
    <comment ref="AA20" authorId="3" shapeId="0">
      <text>
        <r>
          <rPr>
            <sz val="9"/>
            <color indexed="81"/>
            <rFont val="Tahoma"/>
            <family val="2"/>
            <charset val="204"/>
          </rPr>
          <t>Антиконденсационный нагреватель ЭД МНА №13 - наличие напряжения</t>
        </r>
      </text>
    </comment>
    <comment ref="AS20" authorId="3" shapeId="0">
      <text>
        <r>
          <rPr>
            <sz val="9"/>
            <color indexed="81"/>
            <rFont val="Tahoma"/>
            <family val="2"/>
            <charset val="204"/>
          </rPr>
          <t>Антиконденсационный нагреватель ЭД МНА №13 - включить</t>
        </r>
      </text>
    </comment>
    <comment ref="AT20" authorId="3" shapeId="0">
      <text>
        <r>
          <rPr>
            <sz val="9"/>
            <color indexed="81"/>
            <rFont val="Tahoma"/>
            <family val="2"/>
            <charset val="204"/>
          </rPr>
          <t>Антиконденсационный нагреватель ЭД МНА №13 - отключить</t>
        </r>
      </text>
    </comment>
    <comment ref="C21" authorId="3" shapeId="0">
      <text>
        <r>
          <rPr>
            <sz val="9"/>
            <color indexed="81"/>
            <rFont val="Tahoma"/>
            <family val="2"/>
            <charset val="204"/>
          </rPr>
          <t>Антиконденсационный нагреватель ЭД МНА №14 - включен</t>
        </r>
      </text>
    </comment>
    <comment ref="AA21" authorId="3" shapeId="0">
      <text>
        <r>
          <rPr>
            <sz val="9"/>
            <color indexed="81"/>
            <rFont val="Tahoma"/>
            <family val="2"/>
            <charset val="204"/>
          </rPr>
          <t>Антиконденсационный нагреватель ЭД МНА №14 - наличие напряжения</t>
        </r>
      </text>
    </comment>
    <comment ref="AS21" authorId="3" shapeId="0">
      <text>
        <r>
          <rPr>
            <sz val="9"/>
            <color indexed="81"/>
            <rFont val="Tahoma"/>
            <family val="2"/>
            <charset val="204"/>
          </rPr>
          <t>Антиконденсационный нагреватель ЭД МНА №14 - включить</t>
        </r>
      </text>
    </comment>
    <comment ref="AT21" authorId="3" shapeId="0">
      <text>
        <r>
          <rPr>
            <sz val="9"/>
            <color indexed="81"/>
            <rFont val="Tahoma"/>
            <family val="2"/>
            <charset val="204"/>
          </rPr>
          <t>Антиконденсационный нагреватель ЭД МНА №14 - отключить</t>
        </r>
      </text>
    </comment>
  </commentList>
</comments>
</file>

<file path=xl/comments7.xml><?xml version="1.0" encoding="utf-8"?>
<comments xmlns="http://schemas.openxmlformats.org/spreadsheetml/2006/main">
  <authors>
    <author>lumi</author>
    <author>Chastukhin Aleksandr</author>
    <author>Khamidullin</author>
  </authors>
  <commentList>
    <comment ref="A1" authorId="0" shapeId="0">
      <text>
        <r>
          <rPr>
            <b/>
            <sz val="9"/>
            <color indexed="81"/>
            <rFont val="Tahoma"/>
            <family val="2"/>
            <charset val="204"/>
          </rPr>
          <t>lumi:</t>
        </r>
        <r>
          <rPr>
            <sz val="9"/>
            <color indexed="81"/>
            <rFont val="Tahoma"/>
            <family val="2"/>
            <charset val="204"/>
          </rPr>
          <t xml:space="preserve">
Обратить внимание на "Потеря напряжения на СШ агрегата"</t>
        </r>
      </text>
    </comment>
    <comment ref="FD1" authorId="1" shapeId="0">
      <text>
        <r>
          <rPr>
            <sz val="9"/>
            <color indexed="81"/>
            <rFont val="Tahoma"/>
            <family val="2"/>
            <charset val="204"/>
          </rPr>
          <t xml:space="preserve">Заполняется для генерации ссылок!
</t>
        </r>
      </text>
    </comment>
    <comment ref="AA8" authorId="2" shapeId="0">
      <text>
        <r>
          <rPr>
            <sz val="9"/>
            <color indexed="81"/>
            <rFont val="Tahoma"/>
            <family val="2"/>
            <charset val="204"/>
          </rPr>
          <t>Исправность цепей включения ВВ МНА №1</t>
        </r>
      </text>
    </comment>
  </commentList>
</comments>
</file>

<file path=xl/sharedStrings.xml><?xml version="1.0" encoding="utf-8"?>
<sst xmlns="http://schemas.openxmlformats.org/spreadsheetml/2006/main" count="30478" uniqueCount="7519">
  <si>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</si>
  <si>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</si>
  <si>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</si>
  <si>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</si>
  <si>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</si>
  <si>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</si>
  <si>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</si>
  <si>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</si>
  <si>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</si>
  <si>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</si>
  <si>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</si>
  <si>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</si>
  <si>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</si>
  <si>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</si>
  <si>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</si>
  <si>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</si>
  <si>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</si>
  <si>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</si>
  <si>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</si>
  <si>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</si>
  <si>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</si>
  <si>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</si>
  <si>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</si>
  <si>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</si>
  <si>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</si>
  <si>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</si>
  <si>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</si>
  <si>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</si>
  <si>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</si>
  <si>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</si>
  <si>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</si>
  <si>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Б3</t>
  </si>
  <si>
    <t>Б5</t>
  </si>
  <si>
    <t>для вып.списка</t>
  </si>
  <si>
    <t>Магистральный насосный агрегат №5</t>
  </si>
  <si>
    <t>Магистральный насосный агрегат №6</t>
  </si>
  <si>
    <t>Магистральный насосный агрегат №7</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</si>
  <si>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</si>
  <si>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</si>
  <si>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</si>
  <si>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</si>
  <si>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</si>
  <si>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Название</t>
  </si>
  <si>
    <t>Резерв</t>
  </si>
  <si>
    <t>Действие</t>
  </si>
  <si>
    <t>Норма</t>
  </si>
  <si>
    <t>Оборудование</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</si>
  <si>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</si>
  <si>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</si>
  <si>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</si>
  <si>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</si>
  <si>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</si>
  <si>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</si>
  <si>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</si>
  <si>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</si>
  <si>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</si>
  <si>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</si>
  <si>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</si>
  <si>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</si>
  <si>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</si>
  <si>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</si>
  <si>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</si>
  <si>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</si>
  <si>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</si>
  <si>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</si>
  <si>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</si>
  <si>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</si>
  <si>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</si>
  <si>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</si>
  <si>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0 - ДП</t>
  </si>
  <si>
    <t xml:space="preserve"> </t>
  </si>
  <si>
    <t>Да</t>
  </si>
  <si>
    <t>Нет</t>
  </si>
  <si>
    <t>0 - значение</t>
  </si>
  <si>
    <t>Подтип</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</si>
  <si>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</si>
  <si>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</si>
  <si>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</si>
  <si>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</si>
  <si>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</si>
  <si>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</si>
  <si>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</si>
  <si>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</si>
  <si>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</si>
  <si>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</si>
  <si>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</si>
  <si>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</si>
  <si>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</si>
  <si>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</si>
  <si>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</si>
  <si>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</si>
  <si>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</si>
  <si>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</si>
  <si>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</si>
  <si>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</si>
  <si>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</si>
  <si>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</si>
  <si>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</si>
  <si>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</si>
  <si>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</si>
  <si>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</si>
  <si>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</si>
  <si>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</si>
  <si>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</si>
  <si>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</si>
  <si>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</si>
  <si>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</si>
  <si>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</si>
  <si>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</si>
  <si>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</si>
  <si>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</si>
  <si>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</si>
  <si>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</si>
  <si>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</si>
  <si>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</si>
  <si>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</si>
  <si>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</si>
  <si>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</si>
  <si>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</si>
  <si>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</si>
  <si>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</si>
  <si>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</si>
  <si>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</si>
  <si>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</si>
  <si>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</si>
  <si>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</si>
  <si>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</si>
  <si>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</si>
  <si>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</si>
  <si>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</si>
  <si>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</si>
  <si>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</si>
  <si>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</si>
  <si>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</si>
  <si>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</si>
  <si>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</si>
  <si>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</si>
  <si>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</si>
  <si>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</si>
  <si>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</si>
  <si>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</si>
  <si>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</si>
  <si>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</si>
  <si>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</si>
  <si>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</si>
  <si>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</si>
  <si>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</si>
  <si>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</si>
  <si>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</si>
  <si>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</si>
  <si>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</si>
  <si>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</si>
  <si>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</si>
  <si>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</si>
  <si>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</si>
  <si>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</si>
  <si>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</si>
  <si>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</si>
  <si>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</si>
  <si>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</si>
  <si>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</si>
  <si>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</si>
  <si>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</si>
  <si>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</si>
  <si>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</si>
  <si>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</si>
  <si>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</si>
  <si>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</si>
  <si>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</si>
  <si>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</si>
  <si>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</si>
  <si>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</si>
  <si>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</si>
  <si>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</si>
  <si>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</si>
  <si>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</si>
  <si>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</si>
  <si>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</si>
  <si>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</si>
  <si>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</si>
  <si>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</si>
  <si>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</si>
  <si>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</si>
  <si>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</si>
  <si>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</si>
  <si>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</si>
  <si>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</si>
  <si>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</si>
  <si>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</si>
  <si>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</si>
  <si>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</si>
  <si>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</si>
  <si>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</si>
  <si>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</si>
  <si>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</si>
  <si>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</si>
  <si>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</si>
  <si>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</si>
  <si>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</si>
  <si>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</si>
  <si>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</si>
  <si>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</si>
  <si>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</si>
  <si>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</si>
  <si>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</si>
  <si>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</si>
  <si>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</si>
  <si>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</si>
  <si>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</si>
  <si>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</si>
  <si>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</si>
  <si>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</si>
  <si>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</si>
  <si>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</si>
  <si>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</si>
  <si>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</si>
  <si>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</si>
  <si>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</si>
  <si>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</si>
  <si>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</si>
  <si>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</si>
  <si>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</si>
  <si>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</si>
  <si>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</si>
  <si>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</si>
  <si>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</si>
  <si>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</si>
  <si>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</si>
  <si>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</si>
  <si>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</si>
  <si>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</si>
  <si>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</si>
  <si>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</si>
  <si>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</si>
  <si>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</si>
  <si>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</si>
  <si>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</si>
  <si>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</si>
  <si>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</si>
  <si>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</si>
  <si>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</si>
  <si>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</si>
  <si>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</si>
  <si>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</si>
  <si>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</si>
  <si>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</si>
  <si>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</si>
  <si>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</si>
  <si>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</si>
  <si>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</si>
  <si>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</si>
  <si>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</si>
  <si>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</si>
  <si>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</si>
  <si>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</si>
  <si>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</si>
  <si>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</si>
  <si>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</si>
  <si>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</si>
  <si>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</si>
  <si>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</si>
  <si>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</si>
  <si>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</si>
  <si>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</si>
  <si>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</si>
  <si>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</si>
  <si>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</si>
  <si>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</si>
  <si>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</si>
  <si>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</si>
  <si>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</si>
  <si>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</si>
  <si>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</si>
  <si>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</si>
  <si>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</si>
  <si>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</si>
  <si>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</si>
  <si>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</si>
  <si>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</si>
  <si>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</si>
  <si>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</si>
  <si>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</si>
  <si>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</si>
  <si>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</si>
  <si>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</si>
  <si>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</si>
  <si>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</si>
  <si>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</si>
  <si>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</si>
  <si>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</si>
  <si>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</si>
  <si>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</si>
  <si>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</si>
  <si>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</si>
  <si>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</si>
  <si>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</si>
  <si>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</si>
  <si>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</si>
  <si>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</si>
  <si>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</si>
  <si>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</si>
  <si>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</si>
  <si>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</si>
  <si>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</si>
  <si>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</si>
  <si>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</si>
  <si>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</si>
  <si>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</si>
  <si>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</si>
  <si>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</si>
  <si>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</si>
  <si>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</si>
  <si>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</si>
  <si>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</si>
  <si>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</si>
  <si>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</si>
  <si>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</si>
  <si>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</si>
  <si>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</si>
  <si>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</si>
  <si>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</si>
  <si>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</si>
  <si>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</si>
  <si>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</si>
  <si>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</si>
  <si>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</si>
  <si>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</si>
  <si>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</si>
  <si>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</si>
  <si>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</si>
  <si>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</si>
  <si>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</si>
  <si>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</si>
  <si>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</si>
  <si>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</si>
  <si>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</si>
  <si>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</si>
  <si>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</si>
  <si>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</si>
  <si>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</si>
  <si>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</si>
  <si>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</si>
  <si>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</si>
  <si>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</si>
  <si>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</si>
  <si>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</si>
  <si>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</si>
  <si>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</si>
  <si>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</si>
  <si>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</si>
  <si>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</si>
  <si>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</si>
  <si>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</si>
  <si>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</si>
  <si>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</si>
  <si>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</si>
  <si>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</si>
  <si>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</si>
  <si>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</si>
  <si>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</si>
  <si>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</si>
  <si>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</si>
  <si>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</si>
  <si>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</si>
  <si>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</si>
  <si>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</si>
  <si>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</si>
  <si>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</si>
  <si>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</si>
  <si>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</si>
  <si>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</si>
  <si>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</si>
  <si>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</si>
  <si>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</si>
  <si>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</si>
  <si>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</si>
  <si>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</si>
  <si>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</si>
  <si>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</si>
  <si>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</si>
  <si>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</si>
  <si>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Название видеокадра</t>
  </si>
  <si>
    <t>Видеокадр</t>
  </si>
  <si>
    <t>Иерархия</t>
  </si>
  <si>
    <t>Уровень 1</t>
  </si>
  <si>
    <t>Уровень 2</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</si>
  <si>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</si>
  <si>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</si>
  <si>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</si>
  <si>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</si>
  <si>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</si>
  <si>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</si>
  <si>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</si>
  <si>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</si>
  <si>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</si>
  <si>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</si>
  <si>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</si>
  <si>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</si>
  <si>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</si>
  <si>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</si>
  <si>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</si>
  <si>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</si>
  <si>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</si>
  <si>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</si>
  <si>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</si>
  <si>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</si>
  <si>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</si>
  <si>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</si>
  <si>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</si>
  <si>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</si>
  <si>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</si>
  <si>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</si>
  <si>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</si>
  <si>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</si>
  <si>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 регистра</t>
  </si>
  <si>
    <t>ссылка на сигнал неисправности</t>
  </si>
  <si>
    <t>Периодическая подача сигнала на выходной модуль</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</si>
  <si>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</si>
  <si>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</si>
  <si>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</si>
  <si>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</si>
  <si>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запрета работы от ЦСПА</t>
  </si>
  <si>
    <t>Наличие безопасного давления подпора воздуха в корпусе возбудителя</t>
  </si>
  <si>
    <t>Тележка ВВ двигателя вкачена в рабочее положение</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</si>
  <si>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</si>
  <si>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</si>
  <si>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</si>
  <si>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</si>
  <si>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</si>
  <si>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</si>
  <si>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</si>
  <si>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</si>
  <si>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</si>
  <si>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</si>
  <si>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</si>
  <si>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</si>
  <si>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</si>
  <si>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</si>
  <si>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</si>
  <si>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</si>
  <si>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</si>
  <si>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</si>
  <si>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</si>
  <si>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</si>
  <si>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</si>
  <si>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</si>
  <si>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</si>
  <si>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CPS</t>
  </si>
  <si>
    <t>Тип (Quantum/
M340/M580/EIO)</t>
  </si>
  <si>
    <t>AMI 4-20 мА (4000-20000)</t>
  </si>
  <si>
    <t>AMI 0-20 мА (0-20000)</t>
  </si>
  <si>
    <t>Modbus 0-10000</t>
  </si>
  <si>
    <t>Modbus 0-1000</t>
  </si>
  <si>
    <t>Название в КД</t>
  </si>
  <si>
    <t>1010h</t>
  </si>
  <si>
    <t>1011h</t>
  </si>
  <si>
    <t>1012h</t>
  </si>
  <si>
    <t>1013h</t>
  </si>
  <si>
    <t>1014h</t>
  </si>
  <si>
    <t>1015h</t>
  </si>
  <si>
    <t>1016h</t>
  </si>
  <si>
    <t>1017h</t>
  </si>
  <si>
    <t>1018h</t>
  </si>
  <si>
    <t>1019h</t>
  </si>
  <si>
    <t>101Ah</t>
  </si>
  <si>
    <t>101Bh</t>
  </si>
  <si>
    <t>101Ch</t>
  </si>
  <si>
    <t>101Dh</t>
  </si>
  <si>
    <t>101Eh</t>
  </si>
  <si>
    <t>101Fh</t>
  </si>
  <si>
    <t>1020h</t>
  </si>
  <si>
    <t>1021h</t>
  </si>
  <si>
    <t>1022h</t>
  </si>
  <si>
    <t>1023h</t>
  </si>
  <si>
    <t>1024h</t>
  </si>
  <si>
    <t>1025h</t>
  </si>
  <si>
    <t>1026h</t>
  </si>
  <si>
    <t>1027h</t>
  </si>
  <si>
    <t>1028h</t>
  </si>
  <si>
    <t>1029h</t>
  </si>
  <si>
    <t>102Ah</t>
  </si>
  <si>
    <t>102Bh</t>
  </si>
  <si>
    <t>102Ch</t>
  </si>
  <si>
    <t>102Dh</t>
  </si>
  <si>
    <t>102Eh</t>
  </si>
  <si>
    <t>102Fh</t>
  </si>
  <si>
    <t>1030h</t>
  </si>
  <si>
    <t>1031h</t>
  </si>
  <si>
    <t>1032h</t>
  </si>
  <si>
    <t>1033h</t>
  </si>
  <si>
    <t>1034h</t>
  </si>
  <si>
    <t>1035h</t>
  </si>
  <si>
    <t>1036h</t>
  </si>
  <si>
    <t>1037h</t>
  </si>
  <si>
    <t>1038h</t>
  </si>
  <si>
    <t>1039h</t>
  </si>
  <si>
    <t>103Ah</t>
  </si>
  <si>
    <t>103Bh</t>
  </si>
  <si>
    <t>103Ch</t>
  </si>
  <si>
    <t>103Dh</t>
  </si>
  <si>
    <t>103Eh</t>
  </si>
  <si>
    <t>103Fh</t>
  </si>
  <si>
    <t>1040h</t>
  </si>
  <si>
    <t>1041h</t>
  </si>
  <si>
    <t>1042h</t>
  </si>
  <si>
    <t>1043h</t>
  </si>
  <si>
    <t>1044h</t>
  </si>
  <si>
    <t>1045h</t>
  </si>
  <si>
    <t>1046h</t>
  </si>
  <si>
    <t>1047h</t>
  </si>
  <si>
    <t>1048h</t>
  </si>
  <si>
    <t>1049h</t>
  </si>
  <si>
    <t>104Ah</t>
  </si>
  <si>
    <t>104Bh</t>
  </si>
  <si>
    <t>104Ch</t>
  </si>
  <si>
    <t>104Dh</t>
  </si>
  <si>
    <t>104Eh</t>
  </si>
  <si>
    <t>104Fh</t>
  </si>
  <si>
    <t>1050h</t>
  </si>
  <si>
    <t>1051h</t>
  </si>
  <si>
    <t>1052h</t>
  </si>
  <si>
    <t>1053h</t>
  </si>
  <si>
    <t>1054h</t>
  </si>
  <si>
    <t>1055h</t>
  </si>
  <si>
    <t>1056h</t>
  </si>
  <si>
    <t>1057h</t>
  </si>
  <si>
    <t>1058h</t>
  </si>
  <si>
    <t>1059h</t>
  </si>
  <si>
    <t>105Ah</t>
  </si>
  <si>
    <t>105Bh</t>
  </si>
  <si>
    <t>105Ch</t>
  </si>
  <si>
    <t>105Dh</t>
  </si>
  <si>
    <t>105Eh</t>
  </si>
  <si>
    <t>105Fh</t>
  </si>
  <si>
    <t>1060h</t>
  </si>
  <si>
    <t>1061h</t>
  </si>
  <si>
    <t>1062h</t>
  </si>
  <si>
    <t>1063h</t>
  </si>
  <si>
    <t>1064h</t>
  </si>
  <si>
    <t>1065h</t>
  </si>
  <si>
    <t>1066h</t>
  </si>
  <si>
    <t>1067h</t>
  </si>
  <si>
    <t>1068h</t>
  </si>
  <si>
    <t>1069h</t>
  </si>
  <si>
    <t>106Ah</t>
  </si>
  <si>
    <t>106Bh</t>
  </si>
  <si>
    <t>106Ch</t>
  </si>
  <si>
    <t>106Dh</t>
  </si>
  <si>
    <t>106Eh</t>
  </si>
  <si>
    <t>106Fh</t>
  </si>
  <si>
    <t>1070h</t>
  </si>
  <si>
    <t>1071h</t>
  </si>
  <si>
    <t>1072h</t>
  </si>
  <si>
    <t>1073h</t>
  </si>
  <si>
    <t>1074h</t>
  </si>
  <si>
    <t>1075h</t>
  </si>
  <si>
    <t>1076h</t>
  </si>
  <si>
    <t>1077h</t>
  </si>
  <si>
    <t>1078h</t>
  </si>
  <si>
    <t>1079h</t>
  </si>
  <si>
    <t>107Ah</t>
  </si>
  <si>
    <t>107Bh</t>
  </si>
  <si>
    <t>107Ch</t>
  </si>
  <si>
    <t>107Dh</t>
  </si>
  <si>
    <t>107Eh</t>
  </si>
  <si>
    <t>107Fh</t>
  </si>
  <si>
    <t>1080h</t>
  </si>
  <si>
    <t>1081h</t>
  </si>
  <si>
    <t>1082h</t>
  </si>
  <si>
    <t>1083h</t>
  </si>
  <si>
    <t>1084h</t>
  </si>
  <si>
    <t>1085h</t>
  </si>
  <si>
    <t>1086h</t>
  </si>
  <si>
    <t>1087h</t>
  </si>
  <si>
    <t>1088h</t>
  </si>
  <si>
    <t>1089h</t>
  </si>
  <si>
    <t>108Ah</t>
  </si>
  <si>
    <t>108Bh</t>
  </si>
  <si>
    <t>108Ch</t>
  </si>
  <si>
    <t>108Dh</t>
  </si>
  <si>
    <t>108Eh</t>
  </si>
  <si>
    <t>108Fh</t>
  </si>
  <si>
    <t>1090h</t>
  </si>
  <si>
    <t>1091h</t>
  </si>
  <si>
    <t>1092h</t>
  </si>
  <si>
    <t>1093h</t>
  </si>
  <si>
    <t>1094h</t>
  </si>
  <si>
    <t>1095h</t>
  </si>
  <si>
    <t>1096h</t>
  </si>
  <si>
    <t>1097h</t>
  </si>
  <si>
    <t>1098h</t>
  </si>
  <si>
    <t>1099h</t>
  </si>
  <si>
    <t>109Ah</t>
  </si>
  <si>
    <t>109Bh</t>
  </si>
  <si>
    <t>109Ch</t>
  </si>
  <si>
    <t>109Dh</t>
  </si>
  <si>
    <t>109Eh</t>
  </si>
  <si>
    <t>109Fh</t>
  </si>
  <si>
    <t>10A0h</t>
  </si>
  <si>
    <t>10A1h</t>
  </si>
  <si>
    <t>10A2h</t>
  </si>
  <si>
    <t>10A3h</t>
  </si>
  <si>
    <t>10A4h</t>
  </si>
  <si>
    <t>10A5h</t>
  </si>
  <si>
    <t>10A6h</t>
  </si>
  <si>
    <t>10A7h</t>
  </si>
  <si>
    <t>10A8h</t>
  </si>
  <si>
    <t>10A9h</t>
  </si>
  <si>
    <t>10AAh</t>
  </si>
  <si>
    <t>10ABh</t>
  </si>
  <si>
    <t>10ACh</t>
  </si>
  <si>
    <t>10ADh</t>
  </si>
  <si>
    <t>10AEh</t>
  </si>
  <si>
    <t>10AFh</t>
  </si>
  <si>
    <t>10B0h</t>
  </si>
  <si>
    <t>10B1h</t>
  </si>
  <si>
    <t>10B2h</t>
  </si>
  <si>
    <t>10B3h</t>
  </si>
  <si>
    <t>10B4h</t>
  </si>
  <si>
    <t>10B5h</t>
  </si>
  <si>
    <t>10B6h</t>
  </si>
  <si>
    <t>10B7h</t>
  </si>
  <si>
    <t>10B8h</t>
  </si>
  <si>
    <t>10B9h</t>
  </si>
  <si>
    <t>10BAh</t>
  </si>
  <si>
    <t>10BBh</t>
  </si>
  <si>
    <t>10BCh</t>
  </si>
  <si>
    <t>10BDh</t>
  </si>
  <si>
    <t>10BEh</t>
  </si>
  <si>
    <t>10BFh</t>
  </si>
  <si>
    <t>10C0h</t>
  </si>
  <si>
    <t>10C1h</t>
  </si>
  <si>
    <t>10C2h</t>
  </si>
  <si>
    <t>10C3h</t>
  </si>
  <si>
    <t>10C4h</t>
  </si>
  <si>
    <t>10C5h</t>
  </si>
  <si>
    <t>10C6h</t>
  </si>
  <si>
    <t>10C7h</t>
  </si>
  <si>
    <t>10C8h</t>
  </si>
  <si>
    <t>10C9h</t>
  </si>
  <si>
    <t>10CAh</t>
  </si>
  <si>
    <t>10CBh</t>
  </si>
  <si>
    <t>10CCh</t>
  </si>
  <si>
    <t>10CDh</t>
  </si>
  <si>
    <t>10CEh</t>
  </si>
  <si>
    <t>10CFh</t>
  </si>
  <si>
    <t>10D0h</t>
  </si>
  <si>
    <t>10D1h</t>
  </si>
  <si>
    <t>10D2h</t>
  </si>
  <si>
    <t>10D3h</t>
  </si>
  <si>
    <t>10D4h</t>
  </si>
  <si>
    <t>10D5h</t>
  </si>
  <si>
    <t>10D6h</t>
  </si>
  <si>
    <t>10D7h</t>
  </si>
  <si>
    <t>10D8h</t>
  </si>
  <si>
    <t>10D9h</t>
  </si>
  <si>
    <t>10DAh</t>
  </si>
  <si>
    <t>10DBh</t>
  </si>
  <si>
    <t>10DCh</t>
  </si>
  <si>
    <t>10DDh</t>
  </si>
  <si>
    <t>10DEh</t>
  </si>
  <si>
    <t>10DFh</t>
  </si>
  <si>
    <t>10E0h</t>
  </si>
  <si>
    <t>10E1h</t>
  </si>
  <si>
    <t>10E2h</t>
  </si>
  <si>
    <t>10E3h</t>
  </si>
  <si>
    <t>10E4h</t>
  </si>
  <si>
    <t>10E5h</t>
  </si>
  <si>
    <t>10E6h</t>
  </si>
  <si>
    <t>10E7h</t>
  </si>
  <si>
    <t>10E8h</t>
  </si>
  <si>
    <t>10E9h</t>
  </si>
  <si>
    <t>10EAh</t>
  </si>
  <si>
    <t>10EBh</t>
  </si>
  <si>
    <t>10ECh</t>
  </si>
  <si>
    <t>10EDh</t>
  </si>
  <si>
    <t>10EEh</t>
  </si>
  <si>
    <t>10EFh</t>
  </si>
  <si>
    <t>10F0h</t>
  </si>
  <si>
    <t>10F1h</t>
  </si>
  <si>
    <t>10F2h</t>
  </si>
  <si>
    <t>10F3h</t>
  </si>
  <si>
    <t>10F4h</t>
  </si>
  <si>
    <t>10F5h</t>
  </si>
  <si>
    <t>10F6h</t>
  </si>
  <si>
    <t>10F7h</t>
  </si>
  <si>
    <t>10F8h</t>
  </si>
  <si>
    <t>10F9h</t>
  </si>
  <si>
    <t>10FAh</t>
  </si>
  <si>
    <t>10FBh</t>
  </si>
  <si>
    <t>10FCh</t>
  </si>
  <si>
    <t>10FDh</t>
  </si>
  <si>
    <t>10FEh</t>
  </si>
  <si>
    <t>10FFh</t>
  </si>
  <si>
    <t>1100h</t>
  </si>
  <si>
    <t>1101h</t>
  </si>
  <si>
    <t>1102h</t>
  </si>
  <si>
    <t>1103h</t>
  </si>
  <si>
    <t>1104h</t>
  </si>
  <si>
    <t>1105h</t>
  </si>
  <si>
    <t>1106h</t>
  </si>
  <si>
    <t>1107h</t>
  </si>
  <si>
    <t>1108h</t>
  </si>
  <si>
    <t>1109h</t>
  </si>
  <si>
    <t>110Ah</t>
  </si>
  <si>
    <t>110Bh</t>
  </si>
  <si>
    <t>110Ch</t>
  </si>
  <si>
    <t>110Dh</t>
  </si>
  <si>
    <t>110Eh</t>
  </si>
  <si>
    <t>110Fh</t>
  </si>
  <si>
    <t>1110h</t>
  </si>
  <si>
    <t>1111h</t>
  </si>
  <si>
    <t>1112h</t>
  </si>
  <si>
    <t>1113h</t>
  </si>
  <si>
    <t>1114h</t>
  </si>
  <si>
    <t>1115h</t>
  </si>
  <si>
    <t>1116h</t>
  </si>
  <si>
    <t>1117h</t>
  </si>
  <si>
    <t>1118h</t>
  </si>
  <si>
    <t>1119h</t>
  </si>
  <si>
    <t>111Ah</t>
  </si>
  <si>
    <t>111Bh</t>
  </si>
  <si>
    <t>111Ch</t>
  </si>
  <si>
    <t>111Dh</t>
  </si>
  <si>
    <t>111Eh</t>
  </si>
  <si>
    <t>111Fh</t>
  </si>
  <si>
    <t>1120h</t>
  </si>
  <si>
    <t>1121h</t>
  </si>
  <si>
    <t>1122h</t>
  </si>
  <si>
    <t>1123h</t>
  </si>
  <si>
    <t>1124h</t>
  </si>
  <si>
    <t>1125h</t>
  </si>
  <si>
    <t>1126h</t>
  </si>
  <si>
    <t>1127h</t>
  </si>
  <si>
    <t>1128h</t>
  </si>
  <si>
    <t>1129h</t>
  </si>
  <si>
    <t>112Ah</t>
  </si>
  <si>
    <t>112Bh</t>
  </si>
  <si>
    <t>112Ch</t>
  </si>
  <si>
    <t>112Dh</t>
  </si>
  <si>
    <t>112Eh</t>
  </si>
  <si>
    <t>112Fh</t>
  </si>
  <si>
    <t>1130h</t>
  </si>
  <si>
    <t>1131h</t>
  </si>
  <si>
    <t>1132h</t>
  </si>
  <si>
    <t>1133h</t>
  </si>
  <si>
    <t>1134h</t>
  </si>
  <si>
    <t>1135h</t>
  </si>
  <si>
    <t>1136h</t>
  </si>
  <si>
    <t>1137h</t>
  </si>
  <si>
    <t>1138h</t>
  </si>
  <si>
    <t>1139h</t>
  </si>
  <si>
    <t>113Ah</t>
  </si>
  <si>
    <t>113Bh</t>
  </si>
  <si>
    <t>113Ch</t>
  </si>
  <si>
    <t>113Dh</t>
  </si>
  <si>
    <t>113Eh</t>
  </si>
  <si>
    <t>113Fh</t>
  </si>
  <si>
    <t>1140h</t>
  </si>
  <si>
    <t>1141h</t>
  </si>
  <si>
    <t>1142h</t>
  </si>
  <si>
    <t>1143h</t>
  </si>
  <si>
    <t>1144h</t>
  </si>
  <si>
    <t>1145h</t>
  </si>
  <si>
    <t>1146h</t>
  </si>
  <si>
    <t>1147h</t>
  </si>
  <si>
    <t>1148h</t>
  </si>
  <si>
    <t>1149h</t>
  </si>
  <si>
    <t>114Ah</t>
  </si>
  <si>
    <t>114Bh</t>
  </si>
  <si>
    <t>114Ch</t>
  </si>
  <si>
    <t>114Dh</t>
  </si>
  <si>
    <t>114Eh</t>
  </si>
  <si>
    <t>114Fh</t>
  </si>
  <si>
    <t>1150h</t>
  </si>
  <si>
    <t>1151h</t>
  </si>
  <si>
    <t>1152h</t>
  </si>
  <si>
    <t>1153h</t>
  </si>
  <si>
    <t>1154h</t>
  </si>
  <si>
    <t>1155h</t>
  </si>
  <si>
    <t>1156h</t>
  </si>
  <si>
    <t>1157h</t>
  </si>
  <si>
    <t>1158h</t>
  </si>
  <si>
    <t>1159h</t>
  </si>
  <si>
    <t>115Ah</t>
  </si>
  <si>
    <t>115Bh</t>
  </si>
  <si>
    <t>115Ch</t>
  </si>
  <si>
    <t>115Dh</t>
  </si>
  <si>
    <t>115Eh</t>
  </si>
  <si>
    <t>115Fh</t>
  </si>
  <si>
    <t>1160h</t>
  </si>
  <si>
    <t>1161h</t>
  </si>
  <si>
    <t>1162h</t>
  </si>
  <si>
    <t>1163h</t>
  </si>
  <si>
    <t>1164h</t>
  </si>
  <si>
    <t>1165h</t>
  </si>
  <si>
    <t>1166h</t>
  </si>
  <si>
    <t>1167h</t>
  </si>
  <si>
    <t>1168h</t>
  </si>
  <si>
    <t>1169h</t>
  </si>
  <si>
    <t>116Ah</t>
  </si>
  <si>
    <t>116Bh</t>
  </si>
  <si>
    <t>116Ch</t>
  </si>
  <si>
    <t>116Dh</t>
  </si>
  <si>
    <t>116Eh</t>
  </si>
  <si>
    <t>116Fh</t>
  </si>
  <si>
    <t>1170h</t>
  </si>
  <si>
    <t>1171h</t>
  </si>
  <si>
    <t>1172h</t>
  </si>
  <si>
    <t>1173h</t>
  </si>
  <si>
    <t>1174h</t>
  </si>
  <si>
    <t>1175h</t>
  </si>
  <si>
    <t>1176h</t>
  </si>
  <si>
    <t>1177h</t>
  </si>
  <si>
    <t>1178h</t>
  </si>
  <si>
    <t>1179h</t>
  </si>
  <si>
    <t>117Ah</t>
  </si>
  <si>
    <t>117Bh</t>
  </si>
  <si>
    <t>117Ch</t>
  </si>
  <si>
    <t>117Dh</t>
  </si>
  <si>
    <t>117Eh</t>
  </si>
  <si>
    <t>117Fh</t>
  </si>
  <si>
    <t>1180h</t>
  </si>
  <si>
    <t>1181h</t>
  </si>
  <si>
    <t>1182h</t>
  </si>
  <si>
    <t>1183h</t>
  </si>
  <si>
    <t>1184h</t>
  </si>
  <si>
    <t>1185h</t>
  </si>
  <si>
    <t>1186h</t>
  </si>
  <si>
    <t>1187h</t>
  </si>
  <si>
    <t>1188h</t>
  </si>
  <si>
    <t>1189h</t>
  </si>
  <si>
    <t>118Ah</t>
  </si>
  <si>
    <t>118Bh</t>
  </si>
  <si>
    <t>118Ch</t>
  </si>
  <si>
    <t>118Dh</t>
  </si>
  <si>
    <t>118Eh</t>
  </si>
  <si>
    <t>118Fh</t>
  </si>
  <si>
    <t>1190h</t>
  </si>
  <si>
    <t>1191h</t>
  </si>
  <si>
    <t>1192h</t>
  </si>
  <si>
    <t>1193h</t>
  </si>
  <si>
    <t>1194h</t>
  </si>
  <si>
    <t>1195h</t>
  </si>
  <si>
    <t>1196h</t>
  </si>
  <si>
    <t>1197h</t>
  </si>
  <si>
    <t>1198h</t>
  </si>
  <si>
    <t>1199h</t>
  </si>
  <si>
    <t>119Ah</t>
  </si>
  <si>
    <t>119Bh</t>
  </si>
  <si>
    <t>119Ch</t>
  </si>
  <si>
    <t>119Dh</t>
  </si>
  <si>
    <t>119Eh</t>
  </si>
  <si>
    <t>119Fh</t>
  </si>
  <si>
    <t>11A0h</t>
  </si>
  <si>
    <t>11A1h</t>
  </si>
  <si>
    <t>11A2h</t>
  </si>
  <si>
    <t>11A3h</t>
  </si>
  <si>
    <t>11A4h</t>
  </si>
  <si>
    <t>11A5h</t>
  </si>
  <si>
    <t>11A6h</t>
  </si>
  <si>
    <t>11A7h</t>
  </si>
  <si>
    <t>11A8h</t>
  </si>
  <si>
    <t>11A9h</t>
  </si>
  <si>
    <t>11AAh</t>
  </si>
  <si>
    <t>11ABh</t>
  </si>
  <si>
    <t>11ACh</t>
  </si>
  <si>
    <t>11ADh</t>
  </si>
  <si>
    <t>11AEh</t>
  </si>
  <si>
    <t>11AFh</t>
  </si>
  <si>
    <t>11B0h</t>
  </si>
  <si>
    <t>11B1h</t>
  </si>
  <si>
    <t>11B2h</t>
  </si>
  <si>
    <t>11B3h</t>
  </si>
  <si>
    <t>11B4h</t>
  </si>
  <si>
    <t>11B5h</t>
  </si>
  <si>
    <t>11B6h</t>
  </si>
  <si>
    <t>11B7h</t>
  </si>
  <si>
    <t>11B8h</t>
  </si>
  <si>
    <t>11B9h</t>
  </si>
  <si>
    <t>11BAh</t>
  </si>
  <si>
    <t>11BBh</t>
  </si>
  <si>
    <t>11BCh</t>
  </si>
  <si>
    <t>11BDh</t>
  </si>
  <si>
    <t>11BEh</t>
  </si>
  <si>
    <t>11BFh</t>
  </si>
  <si>
    <t>11C0h</t>
  </si>
  <si>
    <t>11C1h</t>
  </si>
  <si>
    <t>11C2h</t>
  </si>
  <si>
    <t>11C3h</t>
  </si>
  <si>
    <t>11C4h</t>
  </si>
  <si>
    <t>11C5h</t>
  </si>
  <si>
    <t>11C6h</t>
  </si>
  <si>
    <t>11C7h</t>
  </si>
  <si>
    <t>11C8h</t>
  </si>
  <si>
    <t>11C9h</t>
  </si>
  <si>
    <t>11CAh</t>
  </si>
  <si>
    <t>11CBh</t>
  </si>
  <si>
    <t>11CCh</t>
  </si>
  <si>
    <t>11CDh</t>
  </si>
  <si>
    <t>11CEh</t>
  </si>
  <si>
    <t>11CFh</t>
  </si>
  <si>
    <t>11D0h</t>
  </si>
  <si>
    <t>11D1h</t>
  </si>
  <si>
    <t>11D2h</t>
  </si>
  <si>
    <t>11D3h</t>
  </si>
  <si>
    <t>11D4h</t>
  </si>
  <si>
    <t>11D5h</t>
  </si>
  <si>
    <t>11D6h</t>
  </si>
  <si>
    <t>11D7h</t>
  </si>
  <si>
    <t>11D8h</t>
  </si>
  <si>
    <t>11D9h</t>
  </si>
  <si>
    <t>11DAh</t>
  </si>
  <si>
    <t>11DBh</t>
  </si>
  <si>
    <t>11DCh</t>
  </si>
  <si>
    <t>11DDh</t>
  </si>
  <si>
    <t>11DEh</t>
  </si>
  <si>
    <t>11DFh</t>
  </si>
  <si>
    <t>11E0h</t>
  </si>
  <si>
    <t>11E1h</t>
  </si>
  <si>
    <t>11E2h</t>
  </si>
  <si>
    <t>11E3h</t>
  </si>
  <si>
    <t>11E4h</t>
  </si>
  <si>
    <t>11E5h</t>
  </si>
  <si>
    <t>11E6h</t>
  </si>
  <si>
    <t>11E7h</t>
  </si>
  <si>
    <t>11E8h</t>
  </si>
  <si>
    <t>11E9h</t>
  </si>
  <si>
    <t>11EAh</t>
  </si>
  <si>
    <t>11EBh</t>
  </si>
  <si>
    <t>11ECh</t>
  </si>
  <si>
    <t>11EDh</t>
  </si>
  <si>
    <t>11EEh</t>
  </si>
  <si>
    <t>11EFh</t>
  </si>
  <si>
    <t>11F0h</t>
  </si>
  <si>
    <t>11F1h</t>
  </si>
  <si>
    <t>11F2h</t>
  </si>
  <si>
    <t>11F3h</t>
  </si>
  <si>
    <t>11F4h</t>
  </si>
  <si>
    <t>11F5h</t>
  </si>
  <si>
    <t>11F6h</t>
  </si>
  <si>
    <t>11F7h</t>
  </si>
  <si>
    <t>11F8h</t>
  </si>
  <si>
    <t>11F9h</t>
  </si>
  <si>
    <t>11FAh</t>
  </si>
  <si>
    <t>11FBh</t>
  </si>
  <si>
    <t>11FCh</t>
  </si>
  <si>
    <t>11FDh</t>
  </si>
  <si>
    <t>11FEh</t>
  </si>
  <si>
    <t>11FFh</t>
  </si>
  <si>
    <t>1200h</t>
  </si>
  <si>
    <t>1201h</t>
  </si>
  <si>
    <t>1202h</t>
  </si>
  <si>
    <t>1203h</t>
  </si>
  <si>
    <t>1204h</t>
  </si>
  <si>
    <t>1205h</t>
  </si>
  <si>
    <t>1206h</t>
  </si>
  <si>
    <t>1207h</t>
  </si>
  <si>
    <t>1208h</t>
  </si>
  <si>
    <t>1209h</t>
  </si>
  <si>
    <t>120Ah</t>
  </si>
  <si>
    <t>120Bh</t>
  </si>
  <si>
    <t>120Ch</t>
  </si>
  <si>
    <t>120Dh</t>
  </si>
  <si>
    <t>120Eh</t>
  </si>
  <si>
    <t>120Fh</t>
  </si>
  <si>
    <t>1210h</t>
  </si>
  <si>
    <t>1211h</t>
  </si>
  <si>
    <t>1212h</t>
  </si>
  <si>
    <t>1213h</t>
  </si>
  <si>
    <t>1214h</t>
  </si>
  <si>
    <t>1215h</t>
  </si>
  <si>
    <t>1216h</t>
  </si>
  <si>
    <t>1217h</t>
  </si>
  <si>
    <t>1218h</t>
  </si>
  <si>
    <t>1219h</t>
  </si>
  <si>
    <t>121Ah</t>
  </si>
  <si>
    <t>121Bh</t>
  </si>
  <si>
    <t>121Ch</t>
  </si>
  <si>
    <t>121Dh</t>
  </si>
  <si>
    <t>121Eh</t>
  </si>
  <si>
    <t>121Fh</t>
  </si>
  <si>
    <t>1220h</t>
  </si>
  <si>
    <t>1221h</t>
  </si>
  <si>
    <t>1222h</t>
  </si>
  <si>
    <t>1223h</t>
  </si>
  <si>
    <t>1224h</t>
  </si>
  <si>
    <t>1225h</t>
  </si>
  <si>
    <t>1226h</t>
  </si>
  <si>
    <t>1227h</t>
  </si>
  <si>
    <t>1228h</t>
  </si>
  <si>
    <t>1229h</t>
  </si>
  <si>
    <t>122Ah</t>
  </si>
  <si>
    <t>122Bh</t>
  </si>
  <si>
    <t>122Ch</t>
  </si>
  <si>
    <t>122Dh</t>
  </si>
  <si>
    <t>122Eh</t>
  </si>
  <si>
    <t>122Fh</t>
  </si>
  <si>
    <t>1230h</t>
  </si>
  <si>
    <t>1231h</t>
  </si>
  <si>
    <t>1232h</t>
  </si>
  <si>
    <t>1233h</t>
  </si>
  <si>
    <t>1234h</t>
  </si>
  <si>
    <t>1235h</t>
  </si>
  <si>
    <t>1236h</t>
  </si>
  <si>
    <t>1237h</t>
  </si>
  <si>
    <t>1238h</t>
  </si>
  <si>
    <t>1239h</t>
  </si>
  <si>
    <t>123Ah</t>
  </si>
  <si>
    <t>123Bh</t>
  </si>
  <si>
    <t>123Ch</t>
  </si>
  <si>
    <t>123Dh</t>
  </si>
  <si>
    <t>123Eh</t>
  </si>
  <si>
    <t>123Fh</t>
  </si>
  <si>
    <t>1240h</t>
  </si>
  <si>
    <t>1241h</t>
  </si>
  <si>
    <t>1242h</t>
  </si>
  <si>
    <t>1243h</t>
  </si>
  <si>
    <t>1244h</t>
  </si>
  <si>
    <t>1245h</t>
  </si>
  <si>
    <t>1246h</t>
  </si>
  <si>
    <t>1247h</t>
  </si>
  <si>
    <t>1248h</t>
  </si>
  <si>
    <t>1249h</t>
  </si>
  <si>
    <t>124Ah</t>
  </si>
  <si>
    <t>124Bh</t>
  </si>
  <si>
    <t>124Ch</t>
  </si>
  <si>
    <t>124Dh</t>
  </si>
  <si>
    <t>124Eh</t>
  </si>
  <si>
    <t>124Fh</t>
  </si>
  <si>
    <t>1250h</t>
  </si>
  <si>
    <t>1251h</t>
  </si>
  <si>
    <t>1252h</t>
  </si>
  <si>
    <t>1253h</t>
  </si>
  <si>
    <t>1254h</t>
  </si>
  <si>
    <t>1255h</t>
  </si>
  <si>
    <t>1256h</t>
  </si>
  <si>
    <t>1257h</t>
  </si>
  <si>
    <t>1258h</t>
  </si>
  <si>
    <t>1259h</t>
  </si>
  <si>
    <t>125Ah</t>
  </si>
  <si>
    <t>125Bh</t>
  </si>
  <si>
    <t>125Ch</t>
  </si>
  <si>
    <t>125Dh</t>
  </si>
  <si>
    <t>125Eh</t>
  </si>
  <si>
    <t>125Fh</t>
  </si>
  <si>
    <t>1260h</t>
  </si>
  <si>
    <t>1261h</t>
  </si>
  <si>
    <t>1262h</t>
  </si>
  <si>
    <t>1263h</t>
  </si>
  <si>
    <t>1264h</t>
  </si>
  <si>
    <t>1265h</t>
  </si>
  <si>
    <t>1266h</t>
  </si>
  <si>
    <t>1267h</t>
  </si>
  <si>
    <t>1268h</t>
  </si>
  <si>
    <t>1269h</t>
  </si>
  <si>
    <t>126Ah</t>
  </si>
  <si>
    <t>126Bh</t>
  </si>
  <si>
    <t>126Ch</t>
  </si>
  <si>
    <t>126Dh</t>
  </si>
  <si>
    <t>126Eh</t>
  </si>
  <si>
    <t>126Fh</t>
  </si>
  <si>
    <t>1270h</t>
  </si>
  <si>
    <t>1271h</t>
  </si>
  <si>
    <t>1272h</t>
  </si>
  <si>
    <t>1273h</t>
  </si>
  <si>
    <t>1274h</t>
  </si>
  <si>
    <t>1275h</t>
  </si>
  <si>
    <t>1276h</t>
  </si>
  <si>
    <t>1277h</t>
  </si>
  <si>
    <t>1278h</t>
  </si>
  <si>
    <t>1279h</t>
  </si>
  <si>
    <t>127Ah</t>
  </si>
  <si>
    <t>127Bh</t>
  </si>
  <si>
    <t>127Ch</t>
  </si>
  <si>
    <t>127Dh</t>
  </si>
  <si>
    <t>127Eh</t>
  </si>
  <si>
    <t>127Fh</t>
  </si>
  <si>
    <t>1280h</t>
  </si>
  <si>
    <t>1281h</t>
  </si>
  <si>
    <t>1282h</t>
  </si>
  <si>
    <t>1283h</t>
  </si>
  <si>
    <t>1284h</t>
  </si>
  <si>
    <t>1285h</t>
  </si>
  <si>
    <t>1286h</t>
  </si>
  <si>
    <t>1287h</t>
  </si>
  <si>
    <t>1288h</t>
  </si>
  <si>
    <t>1289h</t>
  </si>
  <si>
    <t>128Ah</t>
  </si>
  <si>
    <t>128Bh</t>
  </si>
  <si>
    <t>128Ch</t>
  </si>
  <si>
    <t>128Dh</t>
  </si>
  <si>
    <t>128Eh</t>
  </si>
  <si>
    <t>128Fh</t>
  </si>
  <si>
    <t>1290h</t>
  </si>
  <si>
    <t>1291h</t>
  </si>
  <si>
    <t>1292h</t>
  </si>
  <si>
    <t>1293h</t>
  </si>
  <si>
    <t>1294h</t>
  </si>
  <si>
    <t>1295h</t>
  </si>
  <si>
    <t>1296h</t>
  </si>
  <si>
    <t>1297h</t>
  </si>
  <si>
    <t>1298h</t>
  </si>
  <si>
    <t>1299h</t>
  </si>
  <si>
    <t>129Ah</t>
  </si>
  <si>
    <t>129Bh</t>
  </si>
  <si>
    <t>129Ch</t>
  </si>
  <si>
    <t>129Dh</t>
  </si>
  <si>
    <t>129Eh</t>
  </si>
  <si>
    <t>129Fh</t>
  </si>
  <si>
    <t>12A0h</t>
  </si>
  <si>
    <t>12A1h</t>
  </si>
  <si>
    <t>12A2h</t>
  </si>
  <si>
    <t>12A3h</t>
  </si>
  <si>
    <t>12A4h</t>
  </si>
  <si>
    <t>12A5h</t>
  </si>
  <si>
    <t>12A6h</t>
  </si>
  <si>
    <t>12A7h</t>
  </si>
  <si>
    <t>12A8h</t>
  </si>
  <si>
    <t>12A9h</t>
  </si>
  <si>
    <t>12AAh</t>
  </si>
  <si>
    <t>12ABh</t>
  </si>
  <si>
    <t>12ACh</t>
  </si>
  <si>
    <t>12ADh</t>
  </si>
  <si>
    <t>12AEh</t>
  </si>
  <si>
    <t>12AFh</t>
  </si>
  <si>
    <t>12B0h</t>
  </si>
  <si>
    <t>12B1h</t>
  </si>
  <si>
    <t>12B2h</t>
  </si>
  <si>
    <t>12B3h</t>
  </si>
  <si>
    <t>12B4h</t>
  </si>
  <si>
    <t>12B5h</t>
  </si>
  <si>
    <t>12B6h</t>
  </si>
  <si>
    <t>12B7h</t>
  </si>
  <si>
    <t>12B8h</t>
  </si>
  <si>
    <t>12B9h</t>
  </si>
  <si>
    <t>12BAh</t>
  </si>
  <si>
    <t>12BBh</t>
  </si>
  <si>
    <t>12BCh</t>
  </si>
  <si>
    <t>12BDh</t>
  </si>
  <si>
    <t>12BEh</t>
  </si>
  <si>
    <t>12BFh</t>
  </si>
  <si>
    <t>12C0h</t>
  </si>
  <si>
    <t>12C1h</t>
  </si>
  <si>
    <t>12C2h</t>
  </si>
  <si>
    <t>12C3h</t>
  </si>
  <si>
    <t>12C4h</t>
  </si>
  <si>
    <t>12C5h</t>
  </si>
  <si>
    <t>12C6h</t>
  </si>
  <si>
    <t>12C7h</t>
  </si>
  <si>
    <t>12C8h</t>
  </si>
  <si>
    <t>12C9h</t>
  </si>
  <si>
    <t>12CAh</t>
  </si>
  <si>
    <t>12CBh</t>
  </si>
  <si>
    <t>12CCh</t>
  </si>
  <si>
    <t>12CDh</t>
  </si>
  <si>
    <t>12CEh</t>
  </si>
  <si>
    <t>12CFh</t>
  </si>
  <si>
    <t>12D0h</t>
  </si>
  <si>
    <t>12D1h</t>
  </si>
  <si>
    <t>12D2h</t>
  </si>
  <si>
    <t>12D3h</t>
  </si>
  <si>
    <t>12D4h</t>
  </si>
  <si>
    <t>12D5h</t>
  </si>
  <si>
    <t>12D6h</t>
  </si>
  <si>
    <t>12D7h</t>
  </si>
  <si>
    <t>12D8h</t>
  </si>
  <si>
    <t>12D9h</t>
  </si>
  <si>
    <t>12DAh</t>
  </si>
  <si>
    <t>12DBh</t>
  </si>
  <si>
    <t>12DCh</t>
  </si>
  <si>
    <t>12DDh</t>
  </si>
  <si>
    <t>12DEh</t>
  </si>
  <si>
    <t>12DFh</t>
  </si>
  <si>
    <t>12E0h</t>
  </si>
  <si>
    <t>12E1h</t>
  </si>
  <si>
    <t>12E2h</t>
  </si>
  <si>
    <t>12E3h</t>
  </si>
  <si>
    <t>12E4h</t>
  </si>
  <si>
    <t>12E5h</t>
  </si>
  <si>
    <t>12E6h</t>
  </si>
  <si>
    <t>12E7h</t>
  </si>
  <si>
    <t>12E8h</t>
  </si>
  <si>
    <t>12E9h</t>
  </si>
  <si>
    <t>12EAh</t>
  </si>
  <si>
    <t>12EBh</t>
  </si>
  <si>
    <t>12ECh</t>
  </si>
  <si>
    <t>12EDh</t>
  </si>
  <si>
    <t>12EEh</t>
  </si>
  <si>
    <t>12EFh</t>
  </si>
  <si>
    <t>12F0h</t>
  </si>
  <si>
    <t>12F1h</t>
  </si>
  <si>
    <t>12F2h</t>
  </si>
  <si>
    <t>12F3h</t>
  </si>
  <si>
    <t>12F4h</t>
  </si>
  <si>
    <t>12F5h</t>
  </si>
  <si>
    <t>12F6h</t>
  </si>
  <si>
    <t>12F7h</t>
  </si>
  <si>
    <t>12F8h</t>
  </si>
  <si>
    <t>12F9h</t>
  </si>
  <si>
    <t>12FAh</t>
  </si>
  <si>
    <t>12FBh</t>
  </si>
  <si>
    <t>12FCh</t>
  </si>
  <si>
    <t>12FDh</t>
  </si>
  <si>
    <t>12FEh</t>
  </si>
  <si>
    <t>12FFh</t>
  </si>
  <si>
    <t>1300h</t>
  </si>
  <si>
    <t>1301h</t>
  </si>
  <si>
    <t>1302h</t>
  </si>
  <si>
    <t>1303h</t>
  </si>
  <si>
    <t>1304h</t>
  </si>
  <si>
    <t>1305h</t>
  </si>
  <si>
    <t>1306h</t>
  </si>
  <si>
    <t>1307h</t>
  </si>
  <si>
    <t>1308h</t>
  </si>
  <si>
    <t>1309h</t>
  </si>
  <si>
    <t>130Ah</t>
  </si>
  <si>
    <t>130Bh</t>
  </si>
  <si>
    <t>130Ch</t>
  </si>
  <si>
    <t>130Dh</t>
  </si>
  <si>
    <t>130Eh</t>
  </si>
  <si>
    <t>130Fh</t>
  </si>
  <si>
    <t>1310h</t>
  </si>
  <si>
    <t>1311h</t>
  </si>
  <si>
    <t>1312h</t>
  </si>
  <si>
    <t>1313h</t>
  </si>
  <si>
    <t>1314h</t>
  </si>
  <si>
    <t>1315h</t>
  </si>
  <si>
    <t>1316h</t>
  </si>
  <si>
    <t>1317h</t>
  </si>
  <si>
    <t>1318h</t>
  </si>
  <si>
    <t>1319h</t>
  </si>
  <si>
    <t>131Ah</t>
  </si>
  <si>
    <t>131Bh</t>
  </si>
  <si>
    <t>131Ch</t>
  </si>
  <si>
    <t>131Dh</t>
  </si>
  <si>
    <t>131Eh</t>
  </si>
  <si>
    <t>131Fh</t>
  </si>
  <si>
    <t>1320h</t>
  </si>
  <si>
    <t>1321h</t>
  </si>
  <si>
    <t>1322h</t>
  </si>
  <si>
    <t>1323h</t>
  </si>
  <si>
    <t>1324h</t>
  </si>
  <si>
    <t>1325h</t>
  </si>
  <si>
    <t>1326h</t>
  </si>
  <si>
    <t>1327h</t>
  </si>
  <si>
    <t>1328h</t>
  </si>
  <si>
    <t>1329h</t>
  </si>
  <si>
    <t>132Ah</t>
  </si>
  <si>
    <t>132Bh</t>
  </si>
  <si>
    <t>132Ch</t>
  </si>
  <si>
    <t>132Dh</t>
  </si>
  <si>
    <t>132Eh</t>
  </si>
  <si>
    <t>132Fh</t>
  </si>
  <si>
    <t>1330h</t>
  </si>
  <si>
    <t>1331h</t>
  </si>
  <si>
    <t>1332h</t>
  </si>
  <si>
    <t>1333h</t>
  </si>
  <si>
    <t>1334h</t>
  </si>
  <si>
    <t>1335h</t>
  </si>
  <si>
    <t>1336h</t>
  </si>
  <si>
    <t>1337h</t>
  </si>
  <si>
    <t>1338h</t>
  </si>
  <si>
    <t>1339h</t>
  </si>
  <si>
    <t>133Ah</t>
  </si>
  <si>
    <t>133Bh</t>
  </si>
  <si>
    <t>133Ch</t>
  </si>
  <si>
    <t>133Dh</t>
  </si>
  <si>
    <t>133Eh</t>
  </si>
  <si>
    <t>133Fh</t>
  </si>
  <si>
    <t>1340h</t>
  </si>
  <si>
    <t>1341h</t>
  </si>
  <si>
    <t>1342h</t>
  </si>
  <si>
    <t>1343h</t>
  </si>
  <si>
    <t>1344h</t>
  </si>
  <si>
    <t>1345h</t>
  </si>
  <si>
    <t>1346h</t>
  </si>
  <si>
    <t>1347h</t>
  </si>
  <si>
    <t>1348h</t>
  </si>
  <si>
    <t>1349h</t>
  </si>
  <si>
    <t>134Ah</t>
  </si>
  <si>
    <t>134Bh</t>
  </si>
  <si>
    <t>134Ch</t>
  </si>
  <si>
    <t>134Dh</t>
  </si>
  <si>
    <t>134Eh</t>
  </si>
  <si>
    <t>134Fh</t>
  </si>
  <si>
    <t>1350h</t>
  </si>
  <si>
    <t>1351h</t>
  </si>
  <si>
    <t>1352h</t>
  </si>
  <si>
    <t>1353h</t>
  </si>
  <si>
    <t>1354h</t>
  </si>
  <si>
    <t>1355h</t>
  </si>
  <si>
    <t>1356h</t>
  </si>
  <si>
    <t>1357h</t>
  </si>
  <si>
    <t>1358h</t>
  </si>
  <si>
    <t>1359h</t>
  </si>
  <si>
    <t>135Ah</t>
  </si>
  <si>
    <t>135Bh</t>
  </si>
  <si>
    <t>135Ch</t>
  </si>
  <si>
    <t>135Dh</t>
  </si>
  <si>
    <t>135Eh</t>
  </si>
  <si>
    <t>135Fh</t>
  </si>
  <si>
    <t>1360h</t>
  </si>
  <si>
    <t>1361h</t>
  </si>
  <si>
    <t>1362h</t>
  </si>
  <si>
    <t>1363h</t>
  </si>
  <si>
    <t>1364h</t>
  </si>
  <si>
    <t>1365h</t>
  </si>
  <si>
    <t>1366h</t>
  </si>
  <si>
    <t>1367h</t>
  </si>
  <si>
    <t>1368h</t>
  </si>
  <si>
    <t>1369h</t>
  </si>
  <si>
    <t>136Ah</t>
  </si>
  <si>
    <t>136Bh</t>
  </si>
  <si>
    <t>136Ch</t>
  </si>
  <si>
    <t>136Dh</t>
  </si>
  <si>
    <t>136Eh</t>
  </si>
  <si>
    <t>136Fh</t>
  </si>
  <si>
    <t>1370h</t>
  </si>
  <si>
    <t>1371h</t>
  </si>
  <si>
    <t>1372h</t>
  </si>
  <si>
    <t>1373h</t>
  </si>
  <si>
    <t>1374h</t>
  </si>
  <si>
    <t>1375h</t>
  </si>
  <si>
    <t>1376h</t>
  </si>
  <si>
    <t>1377h</t>
  </si>
  <si>
    <t>1378h</t>
  </si>
  <si>
    <t>1379h</t>
  </si>
  <si>
    <t>137Ah</t>
  </si>
  <si>
    <t>137Bh</t>
  </si>
  <si>
    <t>137Ch</t>
  </si>
  <si>
    <t>137Dh</t>
  </si>
  <si>
    <t>137Eh</t>
  </si>
  <si>
    <t>137Fh</t>
  </si>
  <si>
    <t>1380h</t>
  </si>
  <si>
    <t>1381h</t>
  </si>
  <si>
    <t>1382h</t>
  </si>
  <si>
    <t>1383h</t>
  </si>
  <si>
    <t>1384h</t>
  </si>
  <si>
    <t>1385h</t>
  </si>
  <si>
    <t>1386h</t>
  </si>
  <si>
    <t>1387h</t>
  </si>
  <si>
    <t>1388h</t>
  </si>
  <si>
    <t>1389h</t>
  </si>
  <si>
    <t>138Ah</t>
  </si>
  <si>
    <t>138Bh</t>
  </si>
  <si>
    <t>138Ch</t>
  </si>
  <si>
    <t>138Dh</t>
  </si>
  <si>
    <t>138Eh</t>
  </si>
  <si>
    <t>138Fh</t>
  </si>
  <si>
    <t>1390h</t>
  </si>
  <si>
    <t>1391h</t>
  </si>
  <si>
    <t>1392h</t>
  </si>
  <si>
    <t>1393h</t>
  </si>
  <si>
    <t>1394h</t>
  </si>
  <si>
    <t>1395h</t>
  </si>
  <si>
    <t>1396h</t>
  </si>
  <si>
    <t>1397h</t>
  </si>
  <si>
    <t>1398h</t>
  </si>
  <si>
    <t>1399h</t>
  </si>
  <si>
    <t>139Ah</t>
  </si>
  <si>
    <t>139Bh</t>
  </si>
  <si>
    <t>139Ch</t>
  </si>
  <si>
    <t>139Dh</t>
  </si>
  <si>
    <t>139Eh</t>
  </si>
  <si>
    <t>139Fh</t>
  </si>
  <si>
    <t>13A0h</t>
  </si>
  <si>
    <t>13A1h</t>
  </si>
  <si>
    <t>13A2h</t>
  </si>
  <si>
    <t>13A3h</t>
  </si>
  <si>
    <t>13A4h</t>
  </si>
  <si>
    <t>13A5h</t>
  </si>
  <si>
    <t>13A6h</t>
  </si>
  <si>
    <t>13A7h</t>
  </si>
  <si>
    <t>13A8h</t>
  </si>
  <si>
    <t>13A9h</t>
  </si>
  <si>
    <t>13AAh</t>
  </si>
  <si>
    <t>13ABh</t>
  </si>
  <si>
    <t>13ACh</t>
  </si>
  <si>
    <t>13ADh</t>
  </si>
  <si>
    <t>13AEh</t>
  </si>
  <si>
    <t>13AFh</t>
  </si>
  <si>
    <t>13B0h</t>
  </si>
  <si>
    <t>13B1h</t>
  </si>
  <si>
    <t>13B2h</t>
  </si>
  <si>
    <t>13B3h</t>
  </si>
  <si>
    <t>13B4h</t>
  </si>
  <si>
    <t>13B5h</t>
  </si>
  <si>
    <t>13B6h</t>
  </si>
  <si>
    <t>13B7h</t>
  </si>
  <si>
    <t>13B8h</t>
  </si>
  <si>
    <t>13B9h</t>
  </si>
  <si>
    <t>13BAh</t>
  </si>
  <si>
    <t>13BBh</t>
  </si>
  <si>
    <t>13BCh</t>
  </si>
  <si>
    <t>13BDh</t>
  </si>
  <si>
    <t>13BEh</t>
  </si>
  <si>
    <t>13BFh</t>
  </si>
  <si>
    <t>13C0h</t>
  </si>
  <si>
    <t>13C1h</t>
  </si>
  <si>
    <t>13C2h</t>
  </si>
  <si>
    <t>13C3h</t>
  </si>
  <si>
    <t>13C4h</t>
  </si>
  <si>
    <t>13C5h</t>
  </si>
  <si>
    <t>13C6h</t>
  </si>
  <si>
    <t>13C7h</t>
  </si>
  <si>
    <t>13C8h</t>
  </si>
  <si>
    <t>13C9h</t>
  </si>
  <si>
    <t>13CAh</t>
  </si>
  <si>
    <t>13CBh</t>
  </si>
  <si>
    <t>13CCh</t>
  </si>
  <si>
    <t>13CDh</t>
  </si>
  <si>
    <t>13CEh</t>
  </si>
  <si>
    <t>13CFh</t>
  </si>
  <si>
    <t>13D0h</t>
  </si>
  <si>
    <t>13D1h</t>
  </si>
  <si>
    <t>13D2h</t>
  </si>
  <si>
    <t>13D3h</t>
  </si>
  <si>
    <t>13D4h</t>
  </si>
  <si>
    <t>13D5h</t>
  </si>
  <si>
    <t>13D6h</t>
  </si>
  <si>
    <t>13D7h</t>
  </si>
  <si>
    <t>13D8h</t>
  </si>
  <si>
    <t>13D9h</t>
  </si>
  <si>
    <t>13DAh</t>
  </si>
  <si>
    <t>13DBh</t>
  </si>
  <si>
    <t>13DCh</t>
  </si>
  <si>
    <t>13DDh</t>
  </si>
  <si>
    <t>13DEh</t>
  </si>
  <si>
    <t>13DFh</t>
  </si>
  <si>
    <t>13E0h</t>
  </si>
  <si>
    <t>13E1h</t>
  </si>
  <si>
    <t>13E2h</t>
  </si>
  <si>
    <t>13E3h</t>
  </si>
  <si>
    <t>13E4h</t>
  </si>
  <si>
    <t>13E5h</t>
  </si>
  <si>
    <t>13E6h</t>
  </si>
  <si>
    <t>13E7h</t>
  </si>
  <si>
    <t>13E8h</t>
  </si>
  <si>
    <t>13E9h</t>
  </si>
  <si>
    <t>13EAh</t>
  </si>
  <si>
    <t>13EBh</t>
  </si>
  <si>
    <t>13ECh</t>
  </si>
  <si>
    <t>13EDh</t>
  </si>
  <si>
    <t>13EEh</t>
  </si>
  <si>
    <t>13EFh</t>
  </si>
  <si>
    <t>13F0h</t>
  </si>
  <si>
    <t>13F1h</t>
  </si>
  <si>
    <t>13F2h</t>
  </si>
  <si>
    <t>13F3h</t>
  </si>
  <si>
    <t>13F4h</t>
  </si>
  <si>
    <t>13F5h</t>
  </si>
  <si>
    <t>13F6h</t>
  </si>
  <si>
    <t>13F7h</t>
  </si>
  <si>
    <t>13F8h</t>
  </si>
  <si>
    <t>13F9h</t>
  </si>
  <si>
    <t>13FAh</t>
  </si>
  <si>
    <t>13FBh</t>
  </si>
  <si>
    <t>13FCh</t>
  </si>
  <si>
    <t>13FDh</t>
  </si>
  <si>
    <t>13FEh</t>
  </si>
  <si>
    <t>13FFh</t>
  </si>
  <si>
    <t>1400h</t>
  </si>
  <si>
    <t>1401h</t>
  </si>
  <si>
    <t>1402h</t>
  </si>
  <si>
    <t>1403h</t>
  </si>
  <si>
    <t>1404h</t>
  </si>
  <si>
    <t>1405h</t>
  </si>
  <si>
    <t>1406h</t>
  </si>
  <si>
    <t>1407h</t>
  </si>
  <si>
    <t>1408h</t>
  </si>
  <si>
    <t>1409h</t>
  </si>
  <si>
    <t>140Ah</t>
  </si>
  <si>
    <t>140Bh</t>
  </si>
  <si>
    <t>140Ch</t>
  </si>
  <si>
    <t>140Dh</t>
  </si>
  <si>
    <t>140Eh</t>
  </si>
  <si>
    <t>140Fh</t>
  </si>
  <si>
    <t>1410h</t>
  </si>
  <si>
    <t>1411h</t>
  </si>
  <si>
    <t>1412h</t>
  </si>
  <si>
    <t>1413h</t>
  </si>
  <si>
    <t>1414h</t>
  </si>
  <si>
    <t>1415h</t>
  </si>
  <si>
    <t>1416h</t>
  </si>
  <si>
    <t>1417h</t>
  </si>
  <si>
    <t>1418h</t>
  </si>
  <si>
    <t>1419h</t>
  </si>
  <si>
    <t>141Ah</t>
  </si>
  <si>
    <t>141Bh</t>
  </si>
  <si>
    <t>141Ch</t>
  </si>
  <si>
    <t>141Dh</t>
  </si>
  <si>
    <t>141Eh</t>
  </si>
  <si>
    <t>141Fh</t>
  </si>
  <si>
    <t>1420h</t>
  </si>
  <si>
    <t>1421h</t>
  </si>
  <si>
    <t>1422h</t>
  </si>
  <si>
    <t>1423h</t>
  </si>
  <si>
    <t>1424h</t>
  </si>
  <si>
    <t>1425h</t>
  </si>
  <si>
    <t>1426h</t>
  </si>
  <si>
    <t>1427h</t>
  </si>
  <si>
    <t>1428h</t>
  </si>
  <si>
    <t>1429h</t>
  </si>
  <si>
    <t>142Ah</t>
  </si>
  <si>
    <t>142Bh</t>
  </si>
  <si>
    <t>142Ch</t>
  </si>
  <si>
    <t>142Dh</t>
  </si>
  <si>
    <t>142Eh</t>
  </si>
  <si>
    <t>142Fh</t>
  </si>
  <si>
    <t>1430h</t>
  </si>
  <si>
    <t>1431h</t>
  </si>
  <si>
    <t>1432h</t>
  </si>
  <si>
    <t>1433h</t>
  </si>
  <si>
    <t>1434h</t>
  </si>
  <si>
    <t>1435h</t>
  </si>
  <si>
    <t>1436h</t>
  </si>
  <si>
    <t>1437h</t>
  </si>
  <si>
    <t>1438h</t>
  </si>
  <si>
    <t>1439h</t>
  </si>
  <si>
    <t>143Ah</t>
  </si>
  <si>
    <t>143Bh</t>
  </si>
  <si>
    <t>143Ch</t>
  </si>
  <si>
    <t>143Dh</t>
  </si>
  <si>
    <t>143Eh</t>
  </si>
  <si>
    <t>143Fh</t>
  </si>
  <si>
    <t>1440h</t>
  </si>
  <si>
    <t>1441h</t>
  </si>
  <si>
    <t>1442h</t>
  </si>
  <si>
    <t>1443h</t>
  </si>
  <si>
    <t>1444h</t>
  </si>
  <si>
    <t>1445h</t>
  </si>
  <si>
    <t>1446h</t>
  </si>
  <si>
    <t>1447h</t>
  </si>
  <si>
    <t>1448h</t>
  </si>
  <si>
    <t>1449h</t>
  </si>
  <si>
    <t>144Ah</t>
  </si>
  <si>
    <t>144Bh</t>
  </si>
  <si>
    <t>144Ch</t>
  </si>
  <si>
    <t>144Dh</t>
  </si>
  <si>
    <t>144Eh</t>
  </si>
  <si>
    <t>144Fh</t>
  </si>
  <si>
    <t>1450h</t>
  </si>
  <si>
    <t>1451h</t>
  </si>
  <si>
    <t>1452h</t>
  </si>
  <si>
    <t>1453h</t>
  </si>
  <si>
    <t>1454h</t>
  </si>
  <si>
    <t>1455h</t>
  </si>
  <si>
    <t>1456h</t>
  </si>
  <si>
    <t>1457h</t>
  </si>
  <si>
    <t>1458h</t>
  </si>
  <si>
    <t>1459h</t>
  </si>
  <si>
    <t>145Ah</t>
  </si>
  <si>
    <t>145Bh</t>
  </si>
  <si>
    <t>145Ch</t>
  </si>
  <si>
    <t>145Dh</t>
  </si>
  <si>
    <t>145Eh</t>
  </si>
  <si>
    <t>145Fh</t>
  </si>
  <si>
    <t>1460h</t>
  </si>
  <si>
    <t>1461h</t>
  </si>
  <si>
    <t>1462h</t>
  </si>
  <si>
    <t>1463h</t>
  </si>
  <si>
    <t>1464h</t>
  </si>
  <si>
    <t>1465h</t>
  </si>
  <si>
    <t>1466h</t>
  </si>
  <si>
    <t>1467h</t>
  </si>
  <si>
    <t>1468h</t>
  </si>
  <si>
    <t>1469h</t>
  </si>
  <si>
    <t>146Ah</t>
  </si>
  <si>
    <t>146Bh</t>
  </si>
  <si>
    <t>146Ch</t>
  </si>
  <si>
    <t>146Dh</t>
  </si>
  <si>
    <t>146Eh</t>
  </si>
  <si>
    <t>146Fh</t>
  </si>
  <si>
    <t>1470h</t>
  </si>
  <si>
    <t>1471h</t>
  </si>
  <si>
    <t>1472h</t>
  </si>
  <si>
    <t>1473h</t>
  </si>
  <si>
    <t>1474h</t>
  </si>
  <si>
    <t>1475h</t>
  </si>
  <si>
    <t>1476h</t>
  </si>
  <si>
    <t>1477h</t>
  </si>
  <si>
    <t>1478h</t>
  </si>
  <si>
    <t>1479h</t>
  </si>
  <si>
    <t>147Ah</t>
  </si>
  <si>
    <t>147Bh</t>
  </si>
  <si>
    <t>147Ch</t>
  </si>
  <si>
    <t>147Dh</t>
  </si>
  <si>
    <t>147Eh</t>
  </si>
  <si>
    <t>147Fh</t>
  </si>
  <si>
    <t>1480h</t>
  </si>
  <si>
    <t>1481h</t>
  </si>
  <si>
    <t>1482h</t>
  </si>
  <si>
    <t>1483h</t>
  </si>
  <si>
    <t>1484h</t>
  </si>
  <si>
    <t>1485h</t>
  </si>
  <si>
    <t>1486h</t>
  </si>
  <si>
    <t>1487h</t>
  </si>
  <si>
    <t>1488h</t>
  </si>
  <si>
    <t>1489h</t>
  </si>
  <si>
    <t>148Ah</t>
  </si>
  <si>
    <t>148Bh</t>
  </si>
  <si>
    <t>148Ch</t>
  </si>
  <si>
    <t>148Dh</t>
  </si>
  <si>
    <t>148Eh</t>
  </si>
  <si>
    <t>148Fh</t>
  </si>
  <si>
    <t>1490h</t>
  </si>
  <si>
    <t>1491h</t>
  </si>
  <si>
    <t>1492h</t>
  </si>
  <si>
    <t>1493h</t>
  </si>
  <si>
    <t>1494h</t>
  </si>
  <si>
    <t>1495h</t>
  </si>
  <si>
    <t>1496h</t>
  </si>
  <si>
    <t>1497h</t>
  </si>
  <si>
    <t>1498h</t>
  </si>
  <si>
    <t>1499h</t>
  </si>
  <si>
    <t>149Ah</t>
  </si>
  <si>
    <t>149Bh</t>
  </si>
  <si>
    <t>149Ch</t>
  </si>
  <si>
    <t>149Dh</t>
  </si>
  <si>
    <t>149Eh</t>
  </si>
  <si>
    <t>149Fh</t>
  </si>
  <si>
    <t>14A0h</t>
  </si>
  <si>
    <t>14A1h</t>
  </si>
  <si>
    <t>14A2h</t>
  </si>
  <si>
    <t>14A3h</t>
  </si>
  <si>
    <t>14A4h</t>
  </si>
  <si>
    <t>14A5h</t>
  </si>
  <si>
    <t>14A6h</t>
  </si>
  <si>
    <t>14A7h</t>
  </si>
  <si>
    <t>14A8h</t>
  </si>
  <si>
    <t>14A9h</t>
  </si>
  <si>
    <t>14AAh</t>
  </si>
  <si>
    <t>14ABh</t>
  </si>
  <si>
    <t>14ACh</t>
  </si>
  <si>
    <t>14ADh</t>
  </si>
  <si>
    <t>14AEh</t>
  </si>
  <si>
    <t>14AFh</t>
  </si>
  <si>
    <t>14B0h</t>
  </si>
  <si>
    <t>14B1h</t>
  </si>
  <si>
    <t>14B2h</t>
  </si>
  <si>
    <t>14B3h</t>
  </si>
  <si>
    <t>14B4h</t>
  </si>
  <si>
    <t>14B5h</t>
  </si>
  <si>
    <t>14B6h</t>
  </si>
  <si>
    <t>14B7h</t>
  </si>
  <si>
    <t>14B8h</t>
  </si>
  <si>
    <t>14B9h</t>
  </si>
  <si>
    <t>14BAh</t>
  </si>
  <si>
    <t>14BBh</t>
  </si>
  <si>
    <t>14BCh</t>
  </si>
  <si>
    <t>14BDh</t>
  </si>
  <si>
    <t>14BEh</t>
  </si>
  <si>
    <t>14BFh</t>
  </si>
  <si>
    <t>14C0h</t>
  </si>
  <si>
    <t>14C1h</t>
  </si>
  <si>
    <t>14C2h</t>
  </si>
  <si>
    <t>14C3h</t>
  </si>
  <si>
    <t>14C4h</t>
  </si>
  <si>
    <t>14C5h</t>
  </si>
  <si>
    <t>14C6h</t>
  </si>
  <si>
    <t>14C7h</t>
  </si>
  <si>
    <t>14C8h</t>
  </si>
  <si>
    <t>14C9h</t>
  </si>
  <si>
    <t>14CAh</t>
  </si>
  <si>
    <t>14CBh</t>
  </si>
  <si>
    <t>14CCh</t>
  </si>
  <si>
    <t>14CDh</t>
  </si>
  <si>
    <t>14CEh</t>
  </si>
  <si>
    <t>14CFh</t>
  </si>
  <si>
    <t>14D0h</t>
  </si>
  <si>
    <t>14D1h</t>
  </si>
  <si>
    <t>14D2h</t>
  </si>
  <si>
    <t>14D3h</t>
  </si>
  <si>
    <t>14D4h</t>
  </si>
  <si>
    <t>14D5h</t>
  </si>
  <si>
    <t>14D6h</t>
  </si>
  <si>
    <t>14D7h</t>
  </si>
  <si>
    <t>14D8h</t>
  </si>
  <si>
    <t>14D9h</t>
  </si>
  <si>
    <t>14DAh</t>
  </si>
  <si>
    <t>14DBh</t>
  </si>
  <si>
    <t>14DCh</t>
  </si>
  <si>
    <t>14DDh</t>
  </si>
  <si>
    <t>14DEh</t>
  </si>
  <si>
    <t>14DFh</t>
  </si>
  <si>
    <t>14E0h</t>
  </si>
  <si>
    <t>14E1h</t>
  </si>
  <si>
    <t>14E2h</t>
  </si>
  <si>
    <t>14E3h</t>
  </si>
  <si>
    <t>14E4h</t>
  </si>
  <si>
    <t>14E5h</t>
  </si>
  <si>
    <t>14E6h</t>
  </si>
  <si>
    <t>14E7h</t>
  </si>
  <si>
    <t>14E8h</t>
  </si>
  <si>
    <t>14E9h</t>
  </si>
  <si>
    <t>14EAh</t>
  </si>
  <si>
    <t>14EBh</t>
  </si>
  <si>
    <t>14ECh</t>
  </si>
  <si>
    <t>14EDh</t>
  </si>
  <si>
    <t>14EEh</t>
  </si>
  <si>
    <t>14EFh</t>
  </si>
  <si>
    <t>14F0h</t>
  </si>
  <si>
    <t>14F1h</t>
  </si>
  <si>
    <t>14F2h</t>
  </si>
  <si>
    <t>14F3h</t>
  </si>
  <si>
    <t>14F4h</t>
  </si>
  <si>
    <t>14F5h</t>
  </si>
  <si>
    <t>14F6h</t>
  </si>
  <si>
    <t>14F7h</t>
  </si>
  <si>
    <t>14F8h</t>
  </si>
  <si>
    <t>14F9h</t>
  </si>
  <si>
    <t>14FAh</t>
  </si>
  <si>
    <t>14FBh</t>
  </si>
  <si>
    <t>14FCh</t>
  </si>
  <si>
    <t>14FDh</t>
  </si>
  <si>
    <t>14FEh</t>
  </si>
  <si>
    <t>14FFh</t>
  </si>
  <si>
    <t>1500h</t>
  </si>
  <si>
    <t>1501h</t>
  </si>
  <si>
    <t>1502h</t>
  </si>
  <si>
    <t>1503h</t>
  </si>
  <si>
    <t>1504h</t>
  </si>
  <si>
    <t>1505h</t>
  </si>
  <si>
    <t>1506h</t>
  </si>
  <si>
    <t>1507h</t>
  </si>
  <si>
    <t>1508h</t>
  </si>
  <si>
    <t>1509h</t>
  </si>
  <si>
    <t>150Ah</t>
  </si>
  <si>
    <t>150Bh</t>
  </si>
  <si>
    <t>150Ch</t>
  </si>
  <si>
    <t>150Dh</t>
  </si>
  <si>
    <t>150Eh</t>
  </si>
  <si>
    <t>150Fh</t>
  </si>
  <si>
    <t>1510h</t>
  </si>
  <si>
    <t>1511h</t>
  </si>
  <si>
    <t>1512h</t>
  </si>
  <si>
    <t>1513h</t>
  </si>
  <si>
    <t>1514h</t>
  </si>
  <si>
    <t>1515h</t>
  </si>
  <si>
    <t>1516h</t>
  </si>
  <si>
    <t>1517h</t>
  </si>
  <si>
    <t>1518h</t>
  </si>
  <si>
    <t>1519h</t>
  </si>
  <si>
    <t>151Ah</t>
  </si>
  <si>
    <t>151Bh</t>
  </si>
  <si>
    <t>151Ch</t>
  </si>
  <si>
    <t>151Dh</t>
  </si>
  <si>
    <t>151Eh</t>
  </si>
  <si>
    <t>151Fh</t>
  </si>
  <si>
    <t>1520h</t>
  </si>
  <si>
    <t>1521h</t>
  </si>
  <si>
    <t>1522h</t>
  </si>
  <si>
    <t>1523h</t>
  </si>
  <si>
    <t>1524h</t>
  </si>
  <si>
    <t>1525h</t>
  </si>
  <si>
    <t>1526h</t>
  </si>
  <si>
    <t>1527h</t>
  </si>
  <si>
    <t>1528h</t>
  </si>
  <si>
    <t>1529h</t>
  </si>
  <si>
    <t>152Ah</t>
  </si>
  <si>
    <t>152Bh</t>
  </si>
  <si>
    <t>152Ch</t>
  </si>
  <si>
    <t>152Dh</t>
  </si>
  <si>
    <t>152Eh</t>
  </si>
  <si>
    <t>152Fh</t>
  </si>
  <si>
    <t>1530h</t>
  </si>
  <si>
    <t>1531h</t>
  </si>
  <si>
    <t>1532h</t>
  </si>
  <si>
    <t>1533h</t>
  </si>
  <si>
    <t>1534h</t>
  </si>
  <si>
    <t>1535h</t>
  </si>
  <si>
    <t>1536h</t>
  </si>
  <si>
    <t>1537h</t>
  </si>
  <si>
    <t>1538h</t>
  </si>
  <si>
    <t>1539h</t>
  </si>
  <si>
    <t>153Ah</t>
  </si>
  <si>
    <t>153Bh</t>
  </si>
  <si>
    <t>153Ch</t>
  </si>
  <si>
    <t>153Dh</t>
  </si>
  <si>
    <t>153Eh</t>
  </si>
  <si>
    <t>153Fh</t>
  </si>
  <si>
    <t>1540h</t>
  </si>
  <si>
    <t>1541h</t>
  </si>
  <si>
    <t>1542h</t>
  </si>
  <si>
    <t>1543h</t>
  </si>
  <si>
    <t>1544h</t>
  </si>
  <si>
    <t>1545h</t>
  </si>
  <si>
    <t>1546h</t>
  </si>
  <si>
    <t>1547h</t>
  </si>
  <si>
    <t>1548h</t>
  </si>
  <si>
    <t>1549h</t>
  </si>
  <si>
    <t>154Ah</t>
  </si>
  <si>
    <t>154Bh</t>
  </si>
  <si>
    <t>154Ch</t>
  </si>
  <si>
    <t>154Dh</t>
  </si>
  <si>
    <t>154Eh</t>
  </si>
  <si>
    <t>154Fh</t>
  </si>
  <si>
    <t>1550h</t>
  </si>
  <si>
    <t>1551h</t>
  </si>
  <si>
    <t>1552h</t>
  </si>
  <si>
    <t>1553h</t>
  </si>
  <si>
    <t>1554h</t>
  </si>
  <si>
    <t>1555h</t>
  </si>
  <si>
    <t>1556h</t>
  </si>
  <si>
    <t>1557h</t>
  </si>
  <si>
    <t>1558h</t>
  </si>
  <si>
    <t>1559h</t>
  </si>
  <si>
    <t>155Ah</t>
  </si>
  <si>
    <t>155Bh</t>
  </si>
  <si>
    <t>155Ch</t>
  </si>
  <si>
    <t>155Dh</t>
  </si>
  <si>
    <t>155Eh</t>
  </si>
  <si>
    <t>155Fh</t>
  </si>
  <si>
    <t>1560h</t>
  </si>
  <si>
    <t>1561h</t>
  </si>
  <si>
    <t>1562h</t>
  </si>
  <si>
    <t>1563h</t>
  </si>
  <si>
    <t>1564h</t>
  </si>
  <si>
    <t>1565h</t>
  </si>
  <si>
    <t>1566h</t>
  </si>
  <si>
    <t>1567h</t>
  </si>
  <si>
    <t>1568h</t>
  </si>
  <si>
    <t>1569h</t>
  </si>
  <si>
    <t>156Ah</t>
  </si>
  <si>
    <t>156Bh</t>
  </si>
  <si>
    <t>156Ch</t>
  </si>
  <si>
    <t>156Dh</t>
  </si>
  <si>
    <t>156Eh</t>
  </si>
  <si>
    <t>156Fh</t>
  </si>
  <si>
    <t>1570h</t>
  </si>
  <si>
    <t>1571h</t>
  </si>
  <si>
    <t>1572h</t>
  </si>
  <si>
    <t>1573h</t>
  </si>
  <si>
    <t>1574h</t>
  </si>
  <si>
    <t>1575h</t>
  </si>
  <si>
    <t>1576h</t>
  </si>
  <si>
    <t>1577h</t>
  </si>
  <si>
    <t>1578h</t>
  </si>
  <si>
    <t>1579h</t>
  </si>
  <si>
    <t>157Ah</t>
  </si>
  <si>
    <t>157Bh</t>
  </si>
  <si>
    <t>157Ch</t>
  </si>
  <si>
    <t>157Dh</t>
  </si>
  <si>
    <t>157Eh</t>
  </si>
  <si>
    <t>157Fh</t>
  </si>
  <si>
    <t>1580h</t>
  </si>
  <si>
    <t>1581h</t>
  </si>
  <si>
    <t>1582h</t>
  </si>
  <si>
    <t>1583h</t>
  </si>
  <si>
    <t>1584h</t>
  </si>
  <si>
    <t>1585h</t>
  </si>
  <si>
    <t>1586h</t>
  </si>
  <si>
    <t>1587h</t>
  </si>
  <si>
    <t>1588h</t>
  </si>
  <si>
    <t>1589h</t>
  </si>
  <si>
    <t>158Ah</t>
  </si>
  <si>
    <t>158Bh</t>
  </si>
  <si>
    <t>158Ch</t>
  </si>
  <si>
    <t>158Dh</t>
  </si>
  <si>
    <t>158Eh</t>
  </si>
  <si>
    <t>158Fh</t>
  </si>
  <si>
    <t>1590h</t>
  </si>
  <si>
    <t>1591h</t>
  </si>
  <si>
    <t>1592h</t>
  </si>
  <si>
    <t>1593h</t>
  </si>
  <si>
    <t>1594h</t>
  </si>
  <si>
    <t>1595h</t>
  </si>
  <si>
    <t>1596h</t>
  </si>
  <si>
    <t>1597h</t>
  </si>
  <si>
    <t>1598h</t>
  </si>
  <si>
    <t>1599h</t>
  </si>
  <si>
    <t>159Ah</t>
  </si>
  <si>
    <t>159Bh</t>
  </si>
  <si>
    <t>159Ch</t>
  </si>
  <si>
    <t>159Dh</t>
  </si>
  <si>
    <t>159Eh</t>
  </si>
  <si>
    <t>159Fh</t>
  </si>
  <si>
    <t>15A0h</t>
  </si>
  <si>
    <t>15A1h</t>
  </si>
  <si>
    <t>15A2h</t>
  </si>
  <si>
    <t>15A3h</t>
  </si>
  <si>
    <t>15A4h</t>
  </si>
  <si>
    <t>15A5h</t>
  </si>
  <si>
    <t>15A6h</t>
  </si>
  <si>
    <t>15A7h</t>
  </si>
  <si>
    <t>15A8h</t>
  </si>
  <si>
    <t>15A9h</t>
  </si>
  <si>
    <t>15AAh</t>
  </si>
  <si>
    <t>15ABh</t>
  </si>
  <si>
    <t>15ACh</t>
  </si>
  <si>
    <t>15ADh</t>
  </si>
  <si>
    <t>15AEh</t>
  </si>
  <si>
    <t>15AFh</t>
  </si>
  <si>
    <t>15B0h</t>
  </si>
  <si>
    <t>15B1h</t>
  </si>
  <si>
    <t>15B2h</t>
  </si>
  <si>
    <t>15B3h</t>
  </si>
  <si>
    <t>15B4h</t>
  </si>
  <si>
    <t>15B5h</t>
  </si>
  <si>
    <t>15B6h</t>
  </si>
  <si>
    <t>15B7h</t>
  </si>
  <si>
    <t>15B8h</t>
  </si>
  <si>
    <t>15B9h</t>
  </si>
  <si>
    <t>15BAh</t>
  </si>
  <si>
    <t>15BBh</t>
  </si>
  <si>
    <t>15BCh</t>
  </si>
  <si>
    <t>15BDh</t>
  </si>
  <si>
    <t>15BEh</t>
  </si>
  <si>
    <t>15BFh</t>
  </si>
  <si>
    <t>15C0h</t>
  </si>
  <si>
    <t>15C1h</t>
  </si>
  <si>
    <t>15C2h</t>
  </si>
  <si>
    <t>15C3h</t>
  </si>
  <si>
    <t>15C4h</t>
  </si>
  <si>
    <t>15C5h</t>
  </si>
  <si>
    <t>15C6h</t>
  </si>
  <si>
    <t>15C7h</t>
  </si>
  <si>
    <t>15C8h</t>
  </si>
  <si>
    <t>15C9h</t>
  </si>
  <si>
    <t>15CAh</t>
  </si>
  <si>
    <t>15CBh</t>
  </si>
  <si>
    <t>15CCh</t>
  </si>
  <si>
    <t>15CDh</t>
  </si>
  <si>
    <t>15CEh</t>
  </si>
  <si>
    <t>15CFh</t>
  </si>
  <si>
    <t>15D0h</t>
  </si>
  <si>
    <t>15D1h</t>
  </si>
  <si>
    <t>15D2h</t>
  </si>
  <si>
    <t>15D3h</t>
  </si>
  <si>
    <t>15D4h</t>
  </si>
  <si>
    <t>15D5h</t>
  </si>
  <si>
    <t>15D6h</t>
  </si>
  <si>
    <t>15D7h</t>
  </si>
  <si>
    <t>15D8h</t>
  </si>
  <si>
    <t>15D9h</t>
  </si>
  <si>
    <t>15DAh</t>
  </si>
  <si>
    <t>15DBh</t>
  </si>
  <si>
    <t>15DCh</t>
  </si>
  <si>
    <t>15DDh</t>
  </si>
  <si>
    <t>15DEh</t>
  </si>
  <si>
    <t>15DFh</t>
  </si>
  <si>
    <t>15E0h</t>
  </si>
  <si>
    <t>15E1h</t>
  </si>
  <si>
    <t>15E2h</t>
  </si>
  <si>
    <t>15E3h</t>
  </si>
  <si>
    <t>15E4h</t>
  </si>
  <si>
    <t>15E5h</t>
  </si>
  <si>
    <t>15E6h</t>
  </si>
  <si>
    <t>15E7h</t>
  </si>
  <si>
    <t>15E8h</t>
  </si>
  <si>
    <t>15E9h</t>
  </si>
  <si>
    <t>15EAh</t>
  </si>
  <si>
    <t>15EBh</t>
  </si>
  <si>
    <t>15ECh</t>
  </si>
  <si>
    <t>15EDh</t>
  </si>
  <si>
    <t>15EEh</t>
  </si>
  <si>
    <t>15EFh</t>
  </si>
  <si>
    <t>15F0h</t>
  </si>
  <si>
    <t>15F1h</t>
  </si>
  <si>
    <t>15F2h</t>
  </si>
  <si>
    <t>15F3h</t>
  </si>
  <si>
    <t>15F4h</t>
  </si>
  <si>
    <t>15F5h</t>
  </si>
  <si>
    <t>15F6h</t>
  </si>
  <si>
    <t>15F7h</t>
  </si>
  <si>
    <t>15F8h</t>
  </si>
  <si>
    <t>15F9h</t>
  </si>
  <si>
    <t>15FAh</t>
  </si>
  <si>
    <t>15FBh</t>
  </si>
  <si>
    <t>15FCh</t>
  </si>
  <si>
    <t>15FDh</t>
  </si>
  <si>
    <t>15FEh</t>
  </si>
  <si>
    <t>15FFh</t>
  </si>
  <si>
    <t>1600h</t>
  </si>
  <si>
    <t>1601h</t>
  </si>
  <si>
    <t>1602h</t>
  </si>
  <si>
    <t>1603h</t>
  </si>
  <si>
    <t>1604h</t>
  </si>
  <si>
    <t>1605h</t>
  </si>
  <si>
    <t>1606h</t>
  </si>
  <si>
    <t>1607h</t>
  </si>
  <si>
    <t>1608h</t>
  </si>
  <si>
    <t>1609h</t>
  </si>
  <si>
    <t>160Ah</t>
  </si>
  <si>
    <t>160Bh</t>
  </si>
  <si>
    <t>160Ch</t>
  </si>
  <si>
    <t>160Dh</t>
  </si>
  <si>
    <t>160Eh</t>
  </si>
  <si>
    <t>160Fh</t>
  </si>
  <si>
    <t>1610h</t>
  </si>
  <si>
    <t>1611h</t>
  </si>
  <si>
    <t>1612h</t>
  </si>
  <si>
    <t>1613h</t>
  </si>
  <si>
    <t>1614h</t>
  </si>
  <si>
    <t>1615h</t>
  </si>
  <si>
    <t>1616h</t>
  </si>
  <si>
    <t>1617h</t>
  </si>
  <si>
    <t>1618h</t>
  </si>
  <si>
    <t>1619h</t>
  </si>
  <si>
    <t>161Ah</t>
  </si>
  <si>
    <t>161Bh</t>
  </si>
  <si>
    <t>161Ch</t>
  </si>
  <si>
    <t>161Dh</t>
  </si>
  <si>
    <t>161Eh</t>
  </si>
  <si>
    <t>161Fh</t>
  </si>
  <si>
    <t>1620h</t>
  </si>
  <si>
    <t>1621h</t>
  </si>
  <si>
    <t>1622h</t>
  </si>
  <si>
    <t>1623h</t>
  </si>
  <si>
    <t>1624h</t>
  </si>
  <si>
    <t>1625h</t>
  </si>
  <si>
    <t>1626h</t>
  </si>
  <si>
    <t>1627h</t>
  </si>
  <si>
    <t>1628h</t>
  </si>
  <si>
    <t>1629h</t>
  </si>
  <si>
    <t>162Ah</t>
  </si>
  <si>
    <t>162Bh</t>
  </si>
  <si>
    <t>162Ch</t>
  </si>
  <si>
    <t>162Dh</t>
  </si>
  <si>
    <t>162Eh</t>
  </si>
  <si>
    <t>162Fh</t>
  </si>
  <si>
    <t>1630h</t>
  </si>
  <si>
    <t>1631h</t>
  </si>
  <si>
    <t>1632h</t>
  </si>
  <si>
    <t>1633h</t>
  </si>
  <si>
    <t>1634h</t>
  </si>
  <si>
    <t>1635h</t>
  </si>
  <si>
    <t>1636h</t>
  </si>
  <si>
    <t>1637h</t>
  </si>
  <si>
    <t>1638h</t>
  </si>
  <si>
    <t>1639h</t>
  </si>
  <si>
    <t>163Ah</t>
  </si>
  <si>
    <t>163Bh</t>
  </si>
  <si>
    <t>163Ch</t>
  </si>
  <si>
    <t>163Dh</t>
  </si>
  <si>
    <t>163Eh</t>
  </si>
  <si>
    <t>163Fh</t>
  </si>
  <si>
    <t>1640h</t>
  </si>
  <si>
    <t>1641h</t>
  </si>
  <si>
    <t>1642h</t>
  </si>
  <si>
    <t>1643h</t>
  </si>
  <si>
    <t>1644h</t>
  </si>
  <si>
    <t>1645h</t>
  </si>
  <si>
    <t>1646h</t>
  </si>
  <si>
    <t>1647h</t>
  </si>
  <si>
    <t>1648h</t>
  </si>
  <si>
    <t>1649h</t>
  </si>
  <si>
    <t>164Ah</t>
  </si>
  <si>
    <t>164Bh</t>
  </si>
  <si>
    <t>164Ch</t>
  </si>
  <si>
    <t>164Dh</t>
  </si>
  <si>
    <t>164Eh</t>
  </si>
  <si>
    <t>164Fh</t>
  </si>
  <si>
    <t>1650h</t>
  </si>
  <si>
    <t>1651h</t>
  </si>
  <si>
    <t>1652h</t>
  </si>
  <si>
    <t>1653h</t>
  </si>
  <si>
    <t>1654h</t>
  </si>
  <si>
    <t>1655h</t>
  </si>
  <si>
    <t>1656h</t>
  </si>
  <si>
    <t>1657h</t>
  </si>
  <si>
    <t>1658h</t>
  </si>
  <si>
    <t>1659h</t>
  </si>
  <si>
    <t>165Ah</t>
  </si>
  <si>
    <t>165Bh</t>
  </si>
  <si>
    <t>165Ch</t>
  </si>
  <si>
    <t>165Dh</t>
  </si>
  <si>
    <t>165Eh</t>
  </si>
  <si>
    <t>165Fh</t>
  </si>
  <si>
    <t>1660h</t>
  </si>
  <si>
    <t>1661h</t>
  </si>
  <si>
    <t>1662h</t>
  </si>
  <si>
    <t>1663h</t>
  </si>
  <si>
    <t>1664h</t>
  </si>
  <si>
    <t>1665h</t>
  </si>
  <si>
    <t>1666h</t>
  </si>
  <si>
    <t>1667h</t>
  </si>
  <si>
    <t>1668h</t>
  </si>
  <si>
    <t>1669h</t>
  </si>
  <si>
    <t>166Ah</t>
  </si>
  <si>
    <t>166Bh</t>
  </si>
  <si>
    <t>166Ch</t>
  </si>
  <si>
    <t>166Dh</t>
  </si>
  <si>
    <t>166Eh</t>
  </si>
  <si>
    <t>166Fh</t>
  </si>
  <si>
    <t>1670h</t>
  </si>
  <si>
    <t>1671h</t>
  </si>
  <si>
    <t>1672h</t>
  </si>
  <si>
    <t>1673h</t>
  </si>
  <si>
    <t>1674h</t>
  </si>
  <si>
    <t>1675h</t>
  </si>
  <si>
    <t>1676h</t>
  </si>
  <si>
    <t>1677h</t>
  </si>
  <si>
    <t>1678h</t>
  </si>
  <si>
    <t>1679h</t>
  </si>
  <si>
    <t>167Ah</t>
  </si>
  <si>
    <t>167Bh</t>
  </si>
  <si>
    <t>167Ch</t>
  </si>
  <si>
    <t>167Dh</t>
  </si>
  <si>
    <t>167Eh</t>
  </si>
  <si>
    <t>167Fh</t>
  </si>
  <si>
    <t>1680h</t>
  </si>
  <si>
    <t>1681h</t>
  </si>
  <si>
    <t>1682h</t>
  </si>
  <si>
    <t>1683h</t>
  </si>
  <si>
    <t>1684h</t>
  </si>
  <si>
    <t>1685h</t>
  </si>
  <si>
    <t>1686h</t>
  </si>
  <si>
    <t>1687h</t>
  </si>
  <si>
    <t>1688h</t>
  </si>
  <si>
    <t>1689h</t>
  </si>
  <si>
    <t>168Ah</t>
  </si>
  <si>
    <t>168Bh</t>
  </si>
  <si>
    <t>168Ch</t>
  </si>
  <si>
    <t>168Dh</t>
  </si>
  <si>
    <t>168Eh</t>
  </si>
  <si>
    <t>168Fh</t>
  </si>
  <si>
    <t>1690h</t>
  </si>
  <si>
    <t>1691h</t>
  </si>
  <si>
    <t>1692h</t>
  </si>
  <si>
    <t>1693h</t>
  </si>
  <si>
    <t>1694h</t>
  </si>
  <si>
    <t>1695h</t>
  </si>
  <si>
    <t>1696h</t>
  </si>
  <si>
    <t>1697h</t>
  </si>
  <si>
    <t>1698h</t>
  </si>
  <si>
    <t>1699h</t>
  </si>
  <si>
    <t>169Ah</t>
  </si>
  <si>
    <t>169Bh</t>
  </si>
  <si>
    <t>169Ch</t>
  </si>
  <si>
    <t>169Dh</t>
  </si>
  <si>
    <t>169Eh</t>
  </si>
  <si>
    <t>169Fh</t>
  </si>
  <si>
    <t>16A0h</t>
  </si>
  <si>
    <t>16A1h</t>
  </si>
  <si>
    <t>16A2h</t>
  </si>
  <si>
    <t>16A3h</t>
  </si>
  <si>
    <t>16A4h</t>
  </si>
  <si>
    <t>16A5h</t>
  </si>
  <si>
    <t>16A6h</t>
  </si>
  <si>
    <t>16A7h</t>
  </si>
  <si>
    <t>16A8h</t>
  </si>
  <si>
    <t>16A9h</t>
  </si>
  <si>
    <t>16AAh</t>
  </si>
  <si>
    <t>16ABh</t>
  </si>
  <si>
    <t>16ACh</t>
  </si>
  <si>
    <t>16ADh</t>
  </si>
  <si>
    <t>16AEh</t>
  </si>
  <si>
    <t>16AFh</t>
  </si>
  <si>
    <t>16B0h</t>
  </si>
  <si>
    <t>16B1h</t>
  </si>
  <si>
    <t>16B2h</t>
  </si>
  <si>
    <t>16B3h</t>
  </si>
  <si>
    <t>16B4h</t>
  </si>
  <si>
    <t>16B5h</t>
  </si>
  <si>
    <t>16B6h</t>
  </si>
  <si>
    <t>16B7h</t>
  </si>
  <si>
    <t>16B8h</t>
  </si>
  <si>
    <t>16B9h</t>
  </si>
  <si>
    <t>16BAh</t>
  </si>
  <si>
    <t>16BBh</t>
  </si>
  <si>
    <t>16BCh</t>
  </si>
  <si>
    <t>16BDh</t>
  </si>
  <si>
    <t>16BEh</t>
  </si>
  <si>
    <t>16BFh</t>
  </si>
  <si>
    <t>16C0h</t>
  </si>
  <si>
    <t>16C1h</t>
  </si>
  <si>
    <t>16C2h</t>
  </si>
  <si>
    <t>16C3h</t>
  </si>
  <si>
    <t>16C4h</t>
  </si>
  <si>
    <t>16C5h</t>
  </si>
  <si>
    <t>16C6h</t>
  </si>
  <si>
    <t>16C7h</t>
  </si>
  <si>
    <t>16C8h</t>
  </si>
  <si>
    <t>16C9h</t>
  </si>
  <si>
    <t>16CAh</t>
  </si>
  <si>
    <t>16CBh</t>
  </si>
  <si>
    <t>16CCh</t>
  </si>
  <si>
    <t>16CDh</t>
  </si>
  <si>
    <t>16CEh</t>
  </si>
  <si>
    <t>16CFh</t>
  </si>
  <si>
    <t>16D0h</t>
  </si>
  <si>
    <t>16D1h</t>
  </si>
  <si>
    <t>16D2h</t>
  </si>
  <si>
    <t>16D3h</t>
  </si>
  <si>
    <t>16D4h</t>
  </si>
  <si>
    <t>16D5h</t>
  </si>
  <si>
    <t>16D6h</t>
  </si>
  <si>
    <t>16D7h</t>
  </si>
  <si>
    <t>16D8h</t>
  </si>
  <si>
    <t>16D9h</t>
  </si>
  <si>
    <t>16DAh</t>
  </si>
  <si>
    <t>16DBh</t>
  </si>
  <si>
    <t>16DCh</t>
  </si>
  <si>
    <t>16DDh</t>
  </si>
  <si>
    <t>16DEh</t>
  </si>
  <si>
    <t>16DFh</t>
  </si>
  <si>
    <t>16E0h</t>
  </si>
  <si>
    <t>16E1h</t>
  </si>
  <si>
    <t>16E2h</t>
  </si>
  <si>
    <t>16E3h</t>
  </si>
  <si>
    <t>16E4h</t>
  </si>
  <si>
    <t>16E5h</t>
  </si>
  <si>
    <t>16E6h</t>
  </si>
  <si>
    <t>16E7h</t>
  </si>
  <si>
    <t>16E8h</t>
  </si>
  <si>
    <t>16E9h</t>
  </si>
  <si>
    <t>16EAh</t>
  </si>
  <si>
    <t>16EBh</t>
  </si>
  <si>
    <t>16ECh</t>
  </si>
  <si>
    <t>16EDh</t>
  </si>
  <si>
    <t>16EEh</t>
  </si>
  <si>
    <t>16EFh</t>
  </si>
  <si>
    <t>16F0h</t>
  </si>
  <si>
    <t>16F1h</t>
  </si>
  <si>
    <t>16F2h</t>
  </si>
  <si>
    <t>16F3h</t>
  </si>
  <si>
    <t>16F4h</t>
  </si>
  <si>
    <t>16F5h</t>
  </si>
  <si>
    <t>16F6h</t>
  </si>
  <si>
    <t>16F7h</t>
  </si>
  <si>
    <t>16F8h</t>
  </si>
  <si>
    <t>16F9h</t>
  </si>
  <si>
    <t>4000h</t>
  </si>
  <si>
    <t>4001h</t>
  </si>
  <si>
    <t>4002h</t>
  </si>
  <si>
    <t>4003h</t>
  </si>
  <si>
    <t>4004h</t>
  </si>
  <si>
    <t>4005h</t>
  </si>
  <si>
    <t>4006h</t>
  </si>
  <si>
    <t>4007h</t>
  </si>
  <si>
    <t>4008h</t>
  </si>
  <si>
    <t>4009h</t>
  </si>
  <si>
    <t>400Ah</t>
  </si>
  <si>
    <t>400Bh</t>
  </si>
  <si>
    <t>400Ch</t>
  </si>
  <si>
    <t>400Dh</t>
  </si>
  <si>
    <t>400Eh</t>
  </si>
  <si>
    <t>400Fh</t>
  </si>
  <si>
    <t>4010h</t>
  </si>
  <si>
    <t>4011h</t>
  </si>
  <si>
    <t>4012h</t>
  </si>
  <si>
    <t>4013h</t>
  </si>
  <si>
    <t>4014h</t>
  </si>
  <si>
    <t>4015h</t>
  </si>
  <si>
    <t>4016h</t>
  </si>
  <si>
    <t>4017h</t>
  </si>
  <si>
    <t>4018h</t>
  </si>
  <si>
    <t>4019h</t>
  </si>
  <si>
    <t>401Ah</t>
  </si>
  <si>
    <t>401Bh</t>
  </si>
  <si>
    <t>401Ch</t>
  </si>
  <si>
    <t>401Dh</t>
  </si>
  <si>
    <t>401Eh</t>
  </si>
  <si>
    <t>401Fh</t>
  </si>
  <si>
    <t>4020h</t>
  </si>
  <si>
    <t>4021h</t>
  </si>
  <si>
    <t>4022h</t>
  </si>
  <si>
    <t>4023h</t>
  </si>
  <si>
    <t>4024h</t>
  </si>
  <si>
    <t>4025h</t>
  </si>
  <si>
    <t>4026h</t>
  </si>
  <si>
    <t>4027h</t>
  </si>
  <si>
    <t>4028h</t>
  </si>
  <si>
    <t>4029h</t>
  </si>
  <si>
    <t>402Ah</t>
  </si>
  <si>
    <t>402Bh</t>
  </si>
  <si>
    <t>402Ch</t>
  </si>
  <si>
    <t>402Dh</t>
  </si>
  <si>
    <t>402Eh</t>
  </si>
  <si>
    <t>402Fh</t>
  </si>
  <si>
    <t>4030h</t>
  </si>
  <si>
    <t>4031h</t>
  </si>
  <si>
    <t>4032h</t>
  </si>
  <si>
    <t>4033h</t>
  </si>
  <si>
    <t>4034h</t>
  </si>
  <si>
    <t>4035h</t>
  </si>
  <si>
    <t>4036h</t>
  </si>
  <si>
    <t>4037h</t>
  </si>
  <si>
    <t>4038h</t>
  </si>
  <si>
    <t>4039h</t>
  </si>
  <si>
    <t>403Ah</t>
  </si>
  <si>
    <t>403Bh</t>
  </si>
  <si>
    <t>403Ch</t>
  </si>
  <si>
    <t>403Dh</t>
  </si>
  <si>
    <t>403Eh</t>
  </si>
  <si>
    <t>403Fh</t>
  </si>
  <si>
    <t>4040h</t>
  </si>
  <si>
    <t>4041h</t>
  </si>
  <si>
    <t>4042h</t>
  </si>
  <si>
    <t>4043h</t>
  </si>
  <si>
    <t>4044h</t>
  </si>
  <si>
    <t>4045h</t>
  </si>
  <si>
    <t>4046h</t>
  </si>
  <si>
    <t>4047h</t>
  </si>
  <si>
    <t>4048h</t>
  </si>
  <si>
    <t>4049h</t>
  </si>
  <si>
    <t>404Ah</t>
  </si>
  <si>
    <t>404Bh</t>
  </si>
  <si>
    <t>404Ch</t>
  </si>
  <si>
    <t>404Dh</t>
  </si>
  <si>
    <t>404Eh</t>
  </si>
  <si>
    <t>404Fh</t>
  </si>
  <si>
    <t>4050h</t>
  </si>
  <si>
    <t>Слот Quantum:</t>
  </si>
  <si>
    <t>Слот M340/M580/ERIO:</t>
  </si>
  <si>
    <t>Панель</t>
  </si>
  <si>
    <t>ДП приоритет</t>
  </si>
  <si>
    <t>0 - серый</t>
  </si>
  <si>
    <t>1 - зеленый</t>
  </si>
  <si>
    <t>2 - желтый</t>
  </si>
  <si>
    <t>3 - красный</t>
  </si>
  <si>
    <t>Для ВУ пр.0</t>
  </si>
  <si>
    <t>Для ВУ пр.1</t>
  </si>
  <si>
    <t>Ирерахия</t>
  </si>
  <si>
    <t>DeLCa</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</si>
  <si>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</si>
  <si>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</si>
  <si>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</si>
  <si>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</si>
  <si>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</si>
  <si>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</si>
  <si>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</si>
  <si>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</si>
  <si>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</si>
  <si>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</si>
  <si>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</si>
  <si>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</si>
  <si>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</si>
  <si>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</si>
  <si>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</si>
  <si>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</si>
  <si>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</si>
  <si>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</si>
  <si>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</si>
  <si>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</si>
  <si>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</si>
  <si>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</si>
  <si>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</si>
  <si>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</si>
  <si>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</si>
  <si>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</si>
  <si>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</si>
  <si>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</si>
  <si>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</si>
  <si>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</si>
  <si>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</si>
  <si>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</si>
  <si>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</si>
  <si>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</si>
  <si>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</si>
  <si>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</si>
  <si>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</si>
  <si>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</si>
  <si>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</si>
  <si>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</si>
  <si>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</si>
  <si>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</si>
  <si>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</si>
  <si>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</si>
  <si>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</si>
  <si>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</si>
  <si>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</si>
  <si>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</si>
  <si>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</si>
  <si>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</si>
  <si>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</si>
  <si>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</si>
  <si>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</si>
  <si>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</si>
  <si>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</si>
  <si>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</si>
  <si>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</si>
  <si>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</si>
  <si>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</si>
  <si>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</si>
  <si>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</si>
  <si>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</si>
  <si>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</si>
  <si>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</si>
  <si>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</si>
  <si>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</si>
  <si>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</si>
  <si>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</si>
  <si>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</si>
  <si>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</si>
  <si>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</si>
  <si>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</si>
  <si>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</si>
  <si>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</si>
  <si>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</si>
  <si>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</si>
  <si>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</si>
  <si>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</si>
  <si>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</si>
  <si>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</si>
  <si>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</si>
  <si>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</si>
  <si>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</si>
  <si>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</si>
  <si>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</si>
  <si>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</si>
  <si>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</si>
  <si>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</si>
  <si>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</si>
  <si>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</si>
  <si>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</si>
  <si>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</si>
  <si>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</si>
  <si>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</si>
  <si>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</si>
  <si>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</si>
  <si>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</si>
  <si>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</si>
  <si>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</si>
  <si>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</si>
  <si>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</si>
  <si>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</si>
  <si>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</si>
  <si>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</si>
  <si>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</si>
  <si>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</si>
  <si>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</si>
  <si>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</si>
  <si>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</si>
  <si>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</si>
  <si>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</si>
  <si>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</si>
  <si>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</si>
  <si>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НА5</t>
  </si>
  <si>
    <t>НА6</t>
  </si>
  <si>
    <t>НА7</t>
  </si>
  <si>
    <t>НА8</t>
  </si>
  <si>
    <t>НА9</t>
  </si>
  <si>
    <t>НА10</t>
  </si>
  <si>
    <t>НА11</t>
  </si>
  <si>
    <t>НА12</t>
  </si>
  <si>
    <t>47 - аварийное осевое смещение ротора насоса</t>
  </si>
  <si>
    <t>Источники команд</t>
  </si>
  <si>
    <t>Содержание</t>
  </si>
  <si>
    <t>РДП 3</t>
  </si>
  <si>
    <t>РДП 4</t>
  </si>
  <si>
    <t>ЕСУ</t>
  </si>
  <si>
    <t>ЦСПА</t>
  </si>
  <si>
    <t>АРМ 1</t>
  </si>
  <si>
    <t>АРМ 2</t>
  </si>
  <si>
    <t>АРМ 3</t>
  </si>
  <si>
    <t>АРМ 4</t>
  </si>
  <si>
    <t>КК СТМ осн</t>
  </si>
  <si>
    <t>КК СТМ рез</t>
  </si>
  <si>
    <t>СА НПС</t>
  </si>
  <si>
    <t>Диагностика интерфейсов</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</si>
  <si>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</si>
  <si>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</si>
  <si>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</si>
  <si>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</si>
  <si>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</si>
  <si>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</si>
  <si>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</si>
  <si>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</si>
  <si>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</si>
  <si>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</si>
  <si>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</si>
  <si>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</si>
  <si>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</si>
  <si>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</si>
  <si>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</si>
  <si>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</si>
  <si>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</si>
  <si>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</si>
  <si>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</si>
  <si>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</si>
  <si>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</si>
  <si>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</si>
  <si>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</si>
  <si>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</si>
  <si>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</si>
  <si>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</si>
  <si>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</si>
  <si>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</si>
  <si>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</si>
  <si>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</si>
  <si>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</si>
  <si>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</si>
  <si>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ODC</t>
  </si>
  <si>
    <t>CDC</t>
  </si>
  <si>
    <t>OKC</t>
  </si>
  <si>
    <t>CKC</t>
  </si>
  <si>
    <t>MC</t>
  </si>
  <si>
    <t>MCO</t>
  </si>
  <si>
    <t>MCC</t>
  </si>
  <si>
    <t>OPC</t>
  </si>
  <si>
    <t>EC</t>
  </si>
  <si>
    <t>Номер идентификатора ссылки</t>
  </si>
  <si>
    <t>XXX</t>
  </si>
  <si>
    <t>5 - основной</t>
  </si>
  <si>
    <t>6 - резервный</t>
  </si>
  <si>
    <t>7 - ремонтный</t>
  </si>
  <si>
    <t>8 - ТМ</t>
  </si>
  <si>
    <t>9 - П1</t>
  </si>
  <si>
    <t>10 - П2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</si>
  <si>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</si>
  <si>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</si>
  <si>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</si>
  <si>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</si>
  <si>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</si>
  <si>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</si>
  <si>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</si>
  <si>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</si>
  <si>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</si>
  <si>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</si>
  <si>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</si>
  <si>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</si>
  <si>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</si>
  <si>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</si>
  <si>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</si>
  <si>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</si>
  <si>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</si>
  <si>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</si>
  <si>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</si>
  <si>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</si>
  <si>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</si>
  <si>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</si>
  <si>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</si>
  <si>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</si>
  <si>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</si>
  <si>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</si>
  <si>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</si>
  <si>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</si>
  <si>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</si>
  <si>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</si>
  <si>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</si>
  <si>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</si>
  <si>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</si>
  <si>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</si>
  <si>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</si>
  <si>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</si>
  <si>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</si>
  <si>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</si>
  <si>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</si>
  <si>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</si>
  <si>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</si>
  <si>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</si>
  <si>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</si>
  <si>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Номер системы</t>
  </si>
  <si>
    <t>6000h</t>
  </si>
  <si>
    <t>6001h</t>
  </si>
  <si>
    <t>6002h</t>
  </si>
  <si>
    <t>6003h</t>
  </si>
  <si>
    <t>6004h</t>
  </si>
  <si>
    <t>6005h</t>
  </si>
  <si>
    <t>6006h</t>
  </si>
  <si>
    <t>6007h</t>
  </si>
  <si>
    <t>6008h</t>
  </si>
  <si>
    <t>6009h</t>
  </si>
  <si>
    <t>600Ah</t>
  </si>
  <si>
    <t>600Bh</t>
  </si>
  <si>
    <t>600Ch</t>
  </si>
  <si>
    <t>600Dh</t>
  </si>
  <si>
    <t>600Eh</t>
  </si>
  <si>
    <t>600Fh</t>
  </si>
  <si>
    <t>6010h</t>
  </si>
  <si>
    <t>6011h</t>
  </si>
  <si>
    <t>6012h</t>
  </si>
  <si>
    <t>6013h</t>
  </si>
  <si>
    <t>6014h</t>
  </si>
  <si>
    <t>6015h</t>
  </si>
  <si>
    <t>6016h</t>
  </si>
  <si>
    <t>6017h</t>
  </si>
  <si>
    <t>6018h</t>
  </si>
  <si>
    <t>6019h</t>
  </si>
  <si>
    <t>601Ah</t>
  </si>
  <si>
    <t>601Bh</t>
  </si>
  <si>
    <t>601Ch</t>
  </si>
  <si>
    <t>601Dh</t>
  </si>
  <si>
    <t>601Eh</t>
  </si>
  <si>
    <t>601Fh</t>
  </si>
  <si>
    <t>6020h</t>
  </si>
  <si>
    <t>6021h</t>
  </si>
  <si>
    <t>6022h</t>
  </si>
  <si>
    <t>6023h</t>
  </si>
  <si>
    <t>6024h</t>
  </si>
  <si>
    <t>6025h</t>
  </si>
  <si>
    <t>6026h</t>
  </si>
  <si>
    <t>6027h</t>
  </si>
  <si>
    <t>6028h</t>
  </si>
  <si>
    <t>6029h</t>
  </si>
  <si>
    <t>602Ah</t>
  </si>
  <si>
    <t>602Bh</t>
  </si>
  <si>
    <t>602Ch</t>
  </si>
  <si>
    <t>602Dh</t>
  </si>
  <si>
    <t>602Eh</t>
  </si>
  <si>
    <t>602Fh</t>
  </si>
  <si>
    <t>6030h</t>
  </si>
  <si>
    <t>6031h</t>
  </si>
  <si>
    <t>6032h</t>
  </si>
  <si>
    <t>6033h</t>
  </si>
  <si>
    <t>6034h</t>
  </si>
  <si>
    <t>6035h</t>
  </si>
  <si>
    <t>6036h</t>
  </si>
  <si>
    <t>6037h</t>
  </si>
  <si>
    <t>6038h</t>
  </si>
  <si>
    <t>6039h</t>
  </si>
  <si>
    <t>603Ah</t>
  </si>
  <si>
    <t>603Bh</t>
  </si>
  <si>
    <t>603Ch</t>
  </si>
  <si>
    <t>603Dh</t>
  </si>
  <si>
    <t>603Eh</t>
  </si>
  <si>
    <t>603Fh</t>
  </si>
  <si>
    <t>6040h</t>
  </si>
  <si>
    <t>6041h</t>
  </si>
  <si>
    <t>6042h</t>
  </si>
  <si>
    <t>6043h</t>
  </si>
  <si>
    <t>6044h</t>
  </si>
  <si>
    <t>6045h</t>
  </si>
  <si>
    <t>6046h</t>
  </si>
  <si>
    <t>6047h</t>
  </si>
  <si>
    <t>6048h</t>
  </si>
  <si>
    <t>6049h</t>
  </si>
  <si>
    <t>604Ah</t>
  </si>
  <si>
    <t>604Bh</t>
  </si>
  <si>
    <t>604Ch</t>
  </si>
  <si>
    <t>604Dh</t>
  </si>
  <si>
    <t>604Eh</t>
  </si>
  <si>
    <t>604Fh</t>
  </si>
  <si>
    <t>6050h</t>
  </si>
  <si>
    <t>6051h</t>
  </si>
  <si>
    <t>6052h</t>
  </si>
  <si>
    <t>6053h</t>
  </si>
  <si>
    <t>6054h</t>
  </si>
  <si>
    <t>6055h</t>
  </si>
  <si>
    <t>6056h</t>
  </si>
  <si>
    <t>6057h</t>
  </si>
  <si>
    <t>6058h</t>
  </si>
  <si>
    <t>6059h</t>
  </si>
  <si>
    <t>605Ah</t>
  </si>
  <si>
    <t>605Bh</t>
  </si>
  <si>
    <t>605Ch</t>
  </si>
  <si>
    <t>605Dh</t>
  </si>
  <si>
    <t>605Eh</t>
  </si>
  <si>
    <t>605Fh</t>
  </si>
  <si>
    <t>6060h</t>
  </si>
  <si>
    <t>6061h</t>
  </si>
  <si>
    <t>6062h</t>
  </si>
  <si>
    <t>6063h</t>
  </si>
  <si>
    <t>6064h</t>
  </si>
  <si>
    <t>6065h</t>
  </si>
  <si>
    <t>6066h</t>
  </si>
  <si>
    <t>6067h</t>
  </si>
  <si>
    <t>6068h</t>
  </si>
  <si>
    <t>6069h</t>
  </si>
  <si>
    <t>606Ah</t>
  </si>
  <si>
    <t>606Bh</t>
  </si>
  <si>
    <t>606Ch</t>
  </si>
  <si>
    <t>606Dh</t>
  </si>
  <si>
    <t>606Eh</t>
  </si>
  <si>
    <t>606Fh</t>
  </si>
  <si>
    <t>6070h</t>
  </si>
  <si>
    <t>6071h</t>
  </si>
  <si>
    <t>6072h</t>
  </si>
  <si>
    <t>6073h</t>
  </si>
  <si>
    <t>6074h</t>
  </si>
  <si>
    <t>6075h</t>
  </si>
  <si>
    <t>6076h</t>
  </si>
  <si>
    <t>6077h</t>
  </si>
  <si>
    <t>6078h</t>
  </si>
  <si>
    <t>6079h</t>
  </si>
  <si>
    <t>607Ah</t>
  </si>
  <si>
    <t>607Bh</t>
  </si>
  <si>
    <t>607Ch</t>
  </si>
  <si>
    <t>607Dh</t>
  </si>
  <si>
    <t>607Eh</t>
  </si>
  <si>
    <t>607Fh</t>
  </si>
  <si>
    <t>6080h</t>
  </si>
  <si>
    <t>6081h</t>
  </si>
  <si>
    <t>6082h</t>
  </si>
  <si>
    <t>6083h</t>
  </si>
  <si>
    <t>6084h</t>
  </si>
  <si>
    <t>6085h</t>
  </si>
  <si>
    <t>6086h</t>
  </si>
  <si>
    <t>6087h</t>
  </si>
  <si>
    <t>6088h</t>
  </si>
  <si>
    <t>6089h</t>
  </si>
  <si>
    <t>608Ah</t>
  </si>
  <si>
    <t>608Bh</t>
  </si>
  <si>
    <t>608Ch</t>
  </si>
  <si>
    <t>608Dh</t>
  </si>
  <si>
    <t>608Eh</t>
  </si>
  <si>
    <t>608Fh</t>
  </si>
  <si>
    <t>6090h</t>
  </si>
  <si>
    <t>6091h</t>
  </si>
  <si>
    <t>6092h</t>
  </si>
  <si>
    <t>6093h</t>
  </si>
  <si>
    <t>6094h</t>
  </si>
  <si>
    <t>6095h</t>
  </si>
  <si>
    <t>6096h</t>
  </si>
  <si>
    <t>6097h</t>
  </si>
  <si>
    <t>6098h</t>
  </si>
  <si>
    <t>6099h</t>
  </si>
  <si>
    <t>609Ah</t>
  </si>
  <si>
    <t>609Bh</t>
  </si>
  <si>
    <t>609Ch</t>
  </si>
  <si>
    <t>609Dh</t>
  </si>
  <si>
    <t>609Eh</t>
  </si>
  <si>
    <t>609Fh</t>
  </si>
  <si>
    <t>60A0h</t>
  </si>
  <si>
    <t>60A1h</t>
  </si>
  <si>
    <t>60A2h</t>
  </si>
  <si>
    <t>60A3h</t>
  </si>
  <si>
    <t>60A4h</t>
  </si>
  <si>
    <t>60A5h</t>
  </si>
  <si>
    <t>60A6h</t>
  </si>
  <si>
    <t>60A7h</t>
  </si>
  <si>
    <t>60A8h</t>
  </si>
  <si>
    <t>60A9h</t>
  </si>
  <si>
    <t>60AAh</t>
  </si>
  <si>
    <t>60ABh</t>
  </si>
  <si>
    <t>60ACh</t>
  </si>
  <si>
    <t>60ADh</t>
  </si>
  <si>
    <t>60AEh</t>
  </si>
  <si>
    <t>60AFh</t>
  </si>
  <si>
    <t>60B0h</t>
  </si>
  <si>
    <t>60B1h</t>
  </si>
  <si>
    <t>60B2h</t>
  </si>
  <si>
    <t>60B3h</t>
  </si>
  <si>
    <t>60B4h</t>
  </si>
  <si>
    <t>60B5h</t>
  </si>
  <si>
    <t>60B6h</t>
  </si>
  <si>
    <t>60B7h</t>
  </si>
  <si>
    <t>60B8h</t>
  </si>
  <si>
    <t>60B9h</t>
  </si>
  <si>
    <t>60BAh</t>
  </si>
  <si>
    <t>60BBh</t>
  </si>
  <si>
    <t>60BCh</t>
  </si>
  <si>
    <t>60BDh</t>
  </si>
  <si>
    <t>60BEh</t>
  </si>
  <si>
    <t>60BFh</t>
  </si>
  <si>
    <t>60C0h</t>
  </si>
  <si>
    <t>60C1h</t>
  </si>
  <si>
    <t>60C2h</t>
  </si>
  <si>
    <t>60C3h</t>
  </si>
  <si>
    <t>60C4h</t>
  </si>
  <si>
    <t>60C5h</t>
  </si>
  <si>
    <t>60C6h</t>
  </si>
  <si>
    <t>60C7h</t>
  </si>
  <si>
    <t>60C8h</t>
  </si>
  <si>
    <t>60C9h</t>
  </si>
  <si>
    <t>60CAh</t>
  </si>
  <si>
    <t>60CBh</t>
  </si>
  <si>
    <t>60CCh</t>
  </si>
  <si>
    <t>60CDh</t>
  </si>
  <si>
    <t>60CEh</t>
  </si>
  <si>
    <t>60CFh</t>
  </si>
  <si>
    <t>60D0h</t>
  </si>
  <si>
    <t>60D1h</t>
  </si>
  <si>
    <t>60D2h</t>
  </si>
  <si>
    <t>60D3h</t>
  </si>
  <si>
    <t>60D4h</t>
  </si>
  <si>
    <t>60D5h</t>
  </si>
  <si>
    <t>60D6h</t>
  </si>
  <si>
    <t>60D7h</t>
  </si>
  <si>
    <t>60D8h</t>
  </si>
  <si>
    <t>60D9h</t>
  </si>
  <si>
    <t>60DAh</t>
  </si>
  <si>
    <t>60DBh</t>
  </si>
  <si>
    <t>60DCh</t>
  </si>
  <si>
    <t>60DDh</t>
  </si>
  <si>
    <t>60DEh</t>
  </si>
  <si>
    <t>60DFh</t>
  </si>
  <si>
    <t>60E0h</t>
  </si>
  <si>
    <t>60E1h</t>
  </si>
  <si>
    <t>60E2h</t>
  </si>
  <si>
    <t>60E3h</t>
  </si>
  <si>
    <t>60E4h</t>
  </si>
  <si>
    <t>60E5h</t>
  </si>
  <si>
    <t>60E6h</t>
  </si>
  <si>
    <t>60E7h</t>
  </si>
  <si>
    <t>60E8h</t>
  </si>
  <si>
    <t>60E9h</t>
  </si>
  <si>
    <t>60EAh</t>
  </si>
  <si>
    <t>60EBh</t>
  </si>
  <si>
    <t>60ECh</t>
  </si>
  <si>
    <t>60EDh</t>
  </si>
  <si>
    <t>60EEh</t>
  </si>
  <si>
    <t>60EFh</t>
  </si>
  <si>
    <t>60F0h</t>
  </si>
  <si>
    <t>60F1h</t>
  </si>
  <si>
    <t>60F2h</t>
  </si>
  <si>
    <t>60F3h</t>
  </si>
  <si>
    <t>60F4h</t>
  </si>
  <si>
    <t>60F5h</t>
  </si>
  <si>
    <t>60F6h</t>
  </si>
  <si>
    <t>60F7h</t>
  </si>
  <si>
    <t>60F8h</t>
  </si>
  <si>
    <t>60F9h</t>
  </si>
  <si>
    <t>60FAh</t>
  </si>
  <si>
    <t>60FBh</t>
  </si>
  <si>
    <t>60FCh</t>
  </si>
  <si>
    <t>60FDh</t>
  </si>
  <si>
    <t>60FEh</t>
  </si>
  <si>
    <t>60FFh</t>
  </si>
  <si>
    <t>6100h</t>
  </si>
  <si>
    <t>6101h</t>
  </si>
  <si>
    <t>6102h</t>
  </si>
  <si>
    <t>6103h</t>
  </si>
  <si>
    <t>6104h</t>
  </si>
  <si>
    <t>6105h</t>
  </si>
  <si>
    <t>6106h</t>
  </si>
  <si>
    <t>6107h</t>
  </si>
  <si>
    <t>6108h</t>
  </si>
  <si>
    <t>6109h</t>
  </si>
  <si>
    <t>610Ah</t>
  </si>
  <si>
    <t>610Bh</t>
  </si>
  <si>
    <t>610Ch</t>
  </si>
  <si>
    <t>610Dh</t>
  </si>
  <si>
    <t>610Eh</t>
  </si>
  <si>
    <t>610Fh</t>
  </si>
  <si>
    <t>6110h</t>
  </si>
  <si>
    <t>6111h</t>
  </si>
  <si>
    <t>6112h</t>
  </si>
  <si>
    <t>6113h</t>
  </si>
  <si>
    <t>6114h</t>
  </si>
  <si>
    <t>6115h</t>
  </si>
  <si>
    <t>6116h</t>
  </si>
  <si>
    <t>6117h</t>
  </si>
  <si>
    <t>6118h</t>
  </si>
  <si>
    <t>6119h</t>
  </si>
  <si>
    <t>611Ah</t>
  </si>
  <si>
    <t>611Bh</t>
  </si>
  <si>
    <t>611Ch</t>
  </si>
  <si>
    <t>611Dh</t>
  </si>
  <si>
    <t>611Eh</t>
  </si>
  <si>
    <t>611Fh</t>
  </si>
  <si>
    <t>6120h</t>
  </si>
  <si>
    <t>6121h</t>
  </si>
  <si>
    <t>6122h</t>
  </si>
  <si>
    <t>6123h</t>
  </si>
  <si>
    <t>6124h</t>
  </si>
  <si>
    <t>6125h</t>
  </si>
  <si>
    <t>6126h</t>
  </si>
  <si>
    <t>6127h</t>
  </si>
  <si>
    <t>6128h</t>
  </si>
  <si>
    <t>6129h</t>
  </si>
  <si>
    <t>612Ah</t>
  </si>
  <si>
    <t>612Bh</t>
  </si>
  <si>
    <t>612Ch</t>
  </si>
  <si>
    <t>612Dh</t>
  </si>
  <si>
    <t>612Eh</t>
  </si>
  <si>
    <t>612Fh</t>
  </si>
  <si>
    <t>6130h</t>
  </si>
  <si>
    <t>6131h</t>
  </si>
  <si>
    <t>6132h</t>
  </si>
  <si>
    <t>6133h</t>
  </si>
  <si>
    <t>6134h</t>
  </si>
  <si>
    <t>6135h</t>
  </si>
  <si>
    <t>6136h</t>
  </si>
  <si>
    <t>6137h</t>
  </si>
  <si>
    <t>6138h</t>
  </si>
  <si>
    <t>6139h</t>
  </si>
  <si>
    <t>613Ah</t>
  </si>
  <si>
    <t>613Bh</t>
  </si>
  <si>
    <t>613Ch</t>
  </si>
  <si>
    <t>613Dh</t>
  </si>
  <si>
    <t>613Eh</t>
  </si>
  <si>
    <t>613Fh</t>
  </si>
  <si>
    <t>6140h</t>
  </si>
  <si>
    <t>6141h</t>
  </si>
  <si>
    <t>6142h</t>
  </si>
  <si>
    <t>6143h</t>
  </si>
  <si>
    <t>6144h</t>
  </si>
  <si>
    <t>6145h</t>
  </si>
  <si>
    <t>6146h</t>
  </si>
  <si>
    <t>6147h</t>
  </si>
  <si>
    <t>6148h</t>
  </si>
  <si>
    <t>6149h</t>
  </si>
  <si>
    <t>614Ah</t>
  </si>
  <si>
    <t>614Bh</t>
  </si>
  <si>
    <t>614Ch</t>
  </si>
  <si>
    <t>614Dh</t>
  </si>
  <si>
    <t>614Eh</t>
  </si>
  <si>
    <t>614Fh</t>
  </si>
  <si>
    <t>6150h</t>
  </si>
  <si>
    <t>6151h</t>
  </si>
  <si>
    <t>6152h</t>
  </si>
  <si>
    <t>6153h</t>
  </si>
  <si>
    <t>6154h</t>
  </si>
  <si>
    <t>6155h</t>
  </si>
  <si>
    <t>6156h</t>
  </si>
  <si>
    <t>6157h</t>
  </si>
  <si>
    <t>6158h</t>
  </si>
  <si>
    <t>6159h</t>
  </si>
  <si>
    <t>615Ah</t>
  </si>
  <si>
    <t>615Bh</t>
  </si>
  <si>
    <t>615Ch</t>
  </si>
  <si>
    <t>615Dh</t>
  </si>
  <si>
    <t>615Eh</t>
  </si>
  <si>
    <t>615Fh</t>
  </si>
  <si>
    <t>6160h</t>
  </si>
  <si>
    <t>6161h</t>
  </si>
  <si>
    <t>6162h</t>
  </si>
  <si>
    <t>6163h</t>
  </si>
  <si>
    <t>6164h</t>
  </si>
  <si>
    <t>6165h</t>
  </si>
  <si>
    <t>6166h</t>
  </si>
  <si>
    <t>6167h</t>
  </si>
  <si>
    <t>6168h</t>
  </si>
  <si>
    <t>6169h</t>
  </si>
  <si>
    <t>616Ah</t>
  </si>
  <si>
    <t>616Bh</t>
  </si>
  <si>
    <t>616Ch</t>
  </si>
  <si>
    <t>616Dh</t>
  </si>
  <si>
    <t>616Eh</t>
  </si>
  <si>
    <t>616Fh</t>
  </si>
  <si>
    <t>6170h</t>
  </si>
  <si>
    <t>6171h</t>
  </si>
  <si>
    <t>6172h</t>
  </si>
  <si>
    <t>6173h</t>
  </si>
  <si>
    <t>6174h</t>
  </si>
  <si>
    <t>6175h</t>
  </si>
  <si>
    <t>6176h</t>
  </si>
  <si>
    <t>6177h</t>
  </si>
  <si>
    <t>6178h</t>
  </si>
  <si>
    <t>6179h</t>
  </si>
  <si>
    <t>617Ah</t>
  </si>
  <si>
    <t>617Bh</t>
  </si>
  <si>
    <t>617Ch</t>
  </si>
  <si>
    <t>617Dh</t>
  </si>
  <si>
    <t>617Eh</t>
  </si>
  <si>
    <t>617Fh</t>
  </si>
  <si>
    <t>6180h</t>
  </si>
  <si>
    <t>6181h</t>
  </si>
  <si>
    <t>6182h</t>
  </si>
  <si>
    <t>6183h</t>
  </si>
  <si>
    <t>6184h</t>
  </si>
  <si>
    <t>6185h</t>
  </si>
  <si>
    <t>6186h</t>
  </si>
  <si>
    <t>6187h</t>
  </si>
  <si>
    <t>6188h</t>
  </si>
  <si>
    <t>6189h</t>
  </si>
  <si>
    <t>618Ah</t>
  </si>
  <si>
    <t>618Bh</t>
  </si>
  <si>
    <t>618Ch</t>
  </si>
  <si>
    <t>618Dh</t>
  </si>
  <si>
    <t>618Eh</t>
  </si>
  <si>
    <t>618Fh</t>
  </si>
  <si>
    <t>6190h</t>
  </si>
  <si>
    <t>6191h</t>
  </si>
  <si>
    <t>6192h</t>
  </si>
  <si>
    <t>6193h</t>
  </si>
  <si>
    <t>6194h</t>
  </si>
  <si>
    <t>6195h</t>
  </si>
  <si>
    <t>6196h</t>
  </si>
  <si>
    <t>6197h</t>
  </si>
  <si>
    <t>6198h</t>
  </si>
  <si>
    <t>6199h</t>
  </si>
  <si>
    <t>619Ah</t>
  </si>
  <si>
    <t>619Bh</t>
  </si>
  <si>
    <t>619Ch</t>
  </si>
  <si>
    <t>619Dh</t>
  </si>
  <si>
    <t>619Eh</t>
  </si>
  <si>
    <t>619Fh</t>
  </si>
  <si>
    <t>61A0h</t>
  </si>
  <si>
    <t>61A1h</t>
  </si>
  <si>
    <t>61A2h</t>
  </si>
  <si>
    <t>61A3h</t>
  </si>
  <si>
    <t>61A4h</t>
  </si>
  <si>
    <t>61A5h</t>
  </si>
  <si>
    <t>61A6h</t>
  </si>
  <si>
    <t>61A7h</t>
  </si>
  <si>
    <t>61A8h</t>
  </si>
  <si>
    <t>61A9h</t>
  </si>
  <si>
    <t>61AAh</t>
  </si>
  <si>
    <t>61ABh</t>
  </si>
  <si>
    <t>61ACh</t>
  </si>
  <si>
    <t>61ADh</t>
  </si>
  <si>
    <t>61AEh</t>
  </si>
  <si>
    <t>61AFh</t>
  </si>
  <si>
    <t>61B0h</t>
  </si>
  <si>
    <t>61B1h</t>
  </si>
  <si>
    <t>61B2h</t>
  </si>
  <si>
    <t>61B3h</t>
  </si>
  <si>
    <t>61B4h</t>
  </si>
  <si>
    <t>61B5h</t>
  </si>
  <si>
    <t>61B6h</t>
  </si>
  <si>
    <t>61B7h</t>
  </si>
  <si>
    <t>61B8h</t>
  </si>
  <si>
    <t>61B9h</t>
  </si>
  <si>
    <t>61BAh</t>
  </si>
  <si>
    <t>61BBh</t>
  </si>
  <si>
    <t>61BCh</t>
  </si>
  <si>
    <t>61BDh</t>
  </si>
  <si>
    <t>61BEh</t>
  </si>
  <si>
    <t>61BFh</t>
  </si>
  <si>
    <t>61C0h</t>
  </si>
  <si>
    <t>61C1h</t>
  </si>
  <si>
    <t>61C2h</t>
  </si>
  <si>
    <t>61C3h</t>
  </si>
  <si>
    <t>61C4h</t>
  </si>
  <si>
    <t>61C5h</t>
  </si>
  <si>
    <t>61C6h</t>
  </si>
  <si>
    <t>61C7h</t>
  </si>
  <si>
    <t>61C8h</t>
  </si>
  <si>
    <t>61C9h</t>
  </si>
  <si>
    <t>61CAh</t>
  </si>
  <si>
    <t>61CBh</t>
  </si>
  <si>
    <t>61CCh</t>
  </si>
  <si>
    <t>61CDh</t>
  </si>
  <si>
    <t>61CEh</t>
  </si>
  <si>
    <t>61CFh</t>
  </si>
  <si>
    <t>61D0h</t>
  </si>
  <si>
    <t>61D1h</t>
  </si>
  <si>
    <t>61D2h</t>
  </si>
  <si>
    <t>61D3h</t>
  </si>
  <si>
    <t>61D4h</t>
  </si>
  <si>
    <t>61D5h</t>
  </si>
  <si>
    <t>61D6h</t>
  </si>
  <si>
    <t>61D7h</t>
  </si>
  <si>
    <t>61D8h</t>
  </si>
  <si>
    <t>61D9h</t>
  </si>
  <si>
    <t>61DAh</t>
  </si>
  <si>
    <t>61DBh</t>
  </si>
  <si>
    <t>61DCh</t>
  </si>
  <si>
    <t>61DDh</t>
  </si>
  <si>
    <t>61DEh</t>
  </si>
  <si>
    <t>61DFh</t>
  </si>
  <si>
    <t>61E0h</t>
  </si>
  <si>
    <t>61E1h</t>
  </si>
  <si>
    <t>61E2h</t>
  </si>
  <si>
    <t>61E3h</t>
  </si>
  <si>
    <t>61E4h</t>
  </si>
  <si>
    <t>61E5h</t>
  </si>
  <si>
    <t>61E6h</t>
  </si>
  <si>
    <t>61E7h</t>
  </si>
  <si>
    <t>61E8h</t>
  </si>
  <si>
    <t>61E9h</t>
  </si>
  <si>
    <t>61EAh</t>
  </si>
  <si>
    <t>61EBh</t>
  </si>
  <si>
    <t>61ECh</t>
  </si>
  <si>
    <t>61EDh</t>
  </si>
  <si>
    <t>61EEh</t>
  </si>
  <si>
    <t>61EFh</t>
  </si>
  <si>
    <t>61F0h</t>
  </si>
  <si>
    <t>61F1h</t>
  </si>
  <si>
    <t>61F2h</t>
  </si>
  <si>
    <t>61F3h</t>
  </si>
  <si>
    <t>61F4h</t>
  </si>
  <si>
    <t>61F5h</t>
  </si>
  <si>
    <t>61F6h</t>
  </si>
  <si>
    <t>61F7h</t>
  </si>
  <si>
    <t>61F8h</t>
  </si>
  <si>
    <t>61F9h</t>
  </si>
  <si>
    <t>61FAh</t>
  </si>
  <si>
    <t>61FBh</t>
  </si>
  <si>
    <t>61FCh</t>
  </si>
  <si>
    <t>61FDh</t>
  </si>
  <si>
    <t>61FEh</t>
  </si>
  <si>
    <t>61FFh</t>
  </si>
  <si>
    <t>6200h</t>
  </si>
  <si>
    <t>6201h</t>
  </si>
  <si>
    <t>6202h</t>
  </si>
  <si>
    <t>6203h</t>
  </si>
  <si>
    <t>6204h</t>
  </si>
  <si>
    <t>6205h</t>
  </si>
  <si>
    <t>6206h</t>
  </si>
  <si>
    <t>6207h</t>
  </si>
  <si>
    <t>6208h</t>
  </si>
  <si>
    <t>6209h</t>
  </si>
  <si>
    <t>620Ah</t>
  </si>
  <si>
    <t>620Bh</t>
  </si>
  <si>
    <t>620Ch</t>
  </si>
  <si>
    <t>620Dh</t>
  </si>
  <si>
    <t>620Eh</t>
  </si>
  <si>
    <t>620Fh</t>
  </si>
  <si>
    <t>6210h</t>
  </si>
  <si>
    <t>6211h</t>
  </si>
  <si>
    <t>6212h</t>
  </si>
  <si>
    <t>6213h</t>
  </si>
  <si>
    <t>6214h</t>
  </si>
  <si>
    <t>6215h</t>
  </si>
  <si>
    <t>6216h</t>
  </si>
  <si>
    <t>6217h</t>
  </si>
  <si>
    <t>6218h</t>
  </si>
  <si>
    <t>6219h</t>
  </si>
  <si>
    <t>621Ah</t>
  </si>
  <si>
    <t>621Bh</t>
  </si>
  <si>
    <t>621Ch</t>
  </si>
  <si>
    <t>621Dh</t>
  </si>
  <si>
    <t>621Eh</t>
  </si>
  <si>
    <t>621Fh</t>
  </si>
  <si>
    <t>6220h</t>
  </si>
  <si>
    <t>6221h</t>
  </si>
  <si>
    <t>6222h</t>
  </si>
  <si>
    <t>6223h</t>
  </si>
  <si>
    <t>6224h</t>
  </si>
  <si>
    <t>6225h</t>
  </si>
  <si>
    <t>6226h</t>
  </si>
  <si>
    <t>6227h</t>
  </si>
  <si>
    <t>6228h</t>
  </si>
  <si>
    <t>6229h</t>
  </si>
  <si>
    <t>622Ah</t>
  </si>
  <si>
    <t>622Bh</t>
  </si>
  <si>
    <t>622Ch</t>
  </si>
  <si>
    <t>622Dh</t>
  </si>
  <si>
    <t>622Eh</t>
  </si>
  <si>
    <t>622Fh</t>
  </si>
  <si>
    <t>6230h</t>
  </si>
  <si>
    <t>6231h</t>
  </si>
  <si>
    <t>6232h</t>
  </si>
  <si>
    <t>6233h</t>
  </si>
  <si>
    <t>6234h</t>
  </si>
  <si>
    <t>6235h</t>
  </si>
  <si>
    <t>6236h</t>
  </si>
  <si>
    <t>6237h</t>
  </si>
  <si>
    <t>6238h</t>
  </si>
  <si>
    <t>6239h</t>
  </si>
  <si>
    <t>623Ah</t>
  </si>
  <si>
    <t>623Bh</t>
  </si>
  <si>
    <t>623Ch</t>
  </si>
  <si>
    <t>623Dh</t>
  </si>
  <si>
    <t>623Eh</t>
  </si>
  <si>
    <t>623Fh</t>
  </si>
  <si>
    <t>Название ТР</t>
  </si>
  <si>
    <t>8000h</t>
  </si>
  <si>
    <t>8001h</t>
  </si>
  <si>
    <t>8002h</t>
  </si>
  <si>
    <t>8003h</t>
  </si>
  <si>
    <t>8004h</t>
  </si>
  <si>
    <t>8005h</t>
  </si>
  <si>
    <t>8006h</t>
  </si>
  <si>
    <t>8007h</t>
  </si>
  <si>
    <t>8008h</t>
  </si>
  <si>
    <t>8009h</t>
  </si>
  <si>
    <t>800Ah</t>
  </si>
  <si>
    <t>800Bh</t>
  </si>
  <si>
    <t>800Ch</t>
  </si>
  <si>
    <t>800Dh</t>
  </si>
  <si>
    <t>800Eh</t>
  </si>
  <si>
    <t>800Fh</t>
  </si>
  <si>
    <t>4051h</t>
  </si>
  <si>
    <t>4052h</t>
  </si>
  <si>
    <t>4053h</t>
  </si>
  <si>
    <t>4054h</t>
  </si>
  <si>
    <t>4055h</t>
  </si>
  <si>
    <t>4056h</t>
  </si>
  <si>
    <t>4057h</t>
  </si>
  <si>
    <t>4058h</t>
  </si>
  <si>
    <t>4059h</t>
  </si>
  <si>
    <t>405Ah</t>
  </si>
  <si>
    <t>405Bh</t>
  </si>
  <si>
    <t>405Ch</t>
  </si>
  <si>
    <t>405Dh</t>
  </si>
  <si>
    <t>405Eh</t>
  </si>
  <si>
    <t>405Fh</t>
  </si>
  <si>
    <t>4060h</t>
  </si>
  <si>
    <t>4061h</t>
  </si>
  <si>
    <t>4062h</t>
  </si>
  <si>
    <t>4063h</t>
  </si>
  <si>
    <t>4064h</t>
  </si>
  <si>
    <t>4065h</t>
  </si>
  <si>
    <t>4066h</t>
  </si>
  <si>
    <t>4067h</t>
  </si>
  <si>
    <t>4068h</t>
  </si>
  <si>
    <t>4069h</t>
  </si>
  <si>
    <t>406Ah</t>
  </si>
  <si>
    <t>406Bh</t>
  </si>
  <si>
    <t>406Ch</t>
  </si>
  <si>
    <t>406Dh</t>
  </si>
  <si>
    <t>406Eh</t>
  </si>
  <si>
    <t>406Fh</t>
  </si>
  <si>
    <t>4070h</t>
  </si>
  <si>
    <t>4071h</t>
  </si>
  <si>
    <t>4072h</t>
  </si>
  <si>
    <t>4073h</t>
  </si>
  <si>
    <t>4074h</t>
  </si>
  <si>
    <t>4075h</t>
  </si>
  <si>
    <t>4076h</t>
  </si>
  <si>
    <t>4077h</t>
  </si>
  <si>
    <t>4078h</t>
  </si>
  <si>
    <t>4079h</t>
  </si>
  <si>
    <t>407Ah</t>
  </si>
  <si>
    <t>407Bh</t>
  </si>
  <si>
    <t>407Ch</t>
  </si>
  <si>
    <t>407Dh</t>
  </si>
  <si>
    <t>407Eh</t>
  </si>
  <si>
    <t>407Fh</t>
  </si>
  <si>
    <t>4080h</t>
  </si>
  <si>
    <t>4081h</t>
  </si>
  <si>
    <t>4082h</t>
  </si>
  <si>
    <t>4083h</t>
  </si>
  <si>
    <t>4084h</t>
  </si>
  <si>
    <t>4085h</t>
  </si>
  <si>
    <t>4086h</t>
  </si>
  <si>
    <t>4087h</t>
  </si>
  <si>
    <t>4088h</t>
  </si>
  <si>
    <t>4089h</t>
  </si>
  <si>
    <t>408Ah</t>
  </si>
  <si>
    <t>408Bh</t>
  </si>
  <si>
    <t>408Ch</t>
  </si>
  <si>
    <t>408Dh</t>
  </si>
  <si>
    <t>408Eh</t>
  </si>
  <si>
    <t>408Fh</t>
  </si>
  <si>
    <t>4090h</t>
  </si>
  <si>
    <t>4091h</t>
  </si>
  <si>
    <t>4092h</t>
  </si>
  <si>
    <t>4093h</t>
  </si>
  <si>
    <t>4094h</t>
  </si>
  <si>
    <t>4095h</t>
  </si>
  <si>
    <t>Единицы измерения</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</si>
  <si>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</si>
  <si>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</si>
  <si>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</si>
  <si>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</si>
  <si>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</si>
  <si>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</si>
  <si>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</si>
  <si>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</si>
  <si>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</si>
  <si>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31 - моментный выключатель открытия</t>
  </si>
  <si>
    <t>32 - моментный выключатель закрытия</t>
  </si>
  <si>
    <t>Номер команды на контроль</t>
  </si>
  <si>
    <t>Номер команды на деблокировку</t>
  </si>
  <si>
    <t>Вышестоящий экран</t>
  </si>
  <si>
    <t>MA2_H2_NENOM;</t>
  </si>
  <si>
    <t>Отсутствие высокого давления на выходе МНС</t>
  </si>
  <si>
    <t>54 - аварийное отключение кнопкой «Стоп» 1 (нас. зал)</t>
  </si>
  <si>
    <t>55 - аварийное отключение кнопкой «Стоп» 2 (эл.зал.)</t>
  </si>
  <si>
    <t>56 - аварийное отключение кнопкой «Стоп» 3 (БРУ)</t>
  </si>
  <si>
    <t>57 - аварийное отключение кнопкой «Стоп» 4 (ЧРП)</t>
  </si>
  <si>
    <t>58 - аварийное отключение кнопкой «Стоп» 5 (резерв)</t>
  </si>
  <si>
    <t>Защита разрешена</t>
  </si>
  <si>
    <t>Запрет маскирования</t>
  </si>
  <si>
    <t>59 - наличие напряжения в цепях оперативного тока</t>
  </si>
  <si>
    <t>nVV_Vkl</t>
  </si>
  <si>
    <t>Modbus 0-5000</t>
  </si>
  <si>
    <t>16FAh</t>
  </si>
  <si>
    <t>16FBh</t>
  </si>
  <si>
    <t>16FCh</t>
  </si>
  <si>
    <t>16FDh</t>
  </si>
  <si>
    <t>16FEh</t>
  </si>
  <si>
    <t>16FFh</t>
  </si>
  <si>
    <t>1700h</t>
  </si>
  <si>
    <t>1701h</t>
  </si>
  <si>
    <t>1702h</t>
  </si>
  <si>
    <t>1703h</t>
  </si>
  <si>
    <t>1704h</t>
  </si>
  <si>
    <t>1705h</t>
  </si>
  <si>
    <t>1706h</t>
  </si>
  <si>
    <t>1707h</t>
  </si>
  <si>
    <t>1708h</t>
  </si>
  <si>
    <t>1709h</t>
  </si>
  <si>
    <t>170Ah</t>
  </si>
  <si>
    <t>170Bh</t>
  </si>
  <si>
    <t>170Ch</t>
  </si>
  <si>
    <t>170Dh</t>
  </si>
  <si>
    <t>170Eh</t>
  </si>
  <si>
    <t>170Fh</t>
  </si>
  <si>
    <t>1710h</t>
  </si>
  <si>
    <t>1711h</t>
  </si>
  <si>
    <t>1712h</t>
  </si>
  <si>
    <t>1713h</t>
  </si>
  <si>
    <t>1714h</t>
  </si>
  <si>
    <t>1715h</t>
  </si>
  <si>
    <t>1716h</t>
  </si>
  <si>
    <t>1717h</t>
  </si>
  <si>
    <t>1718h</t>
  </si>
  <si>
    <t>1719h</t>
  </si>
  <si>
    <t>171Ah</t>
  </si>
  <si>
    <t>171Bh</t>
  </si>
  <si>
    <t>171Ch</t>
  </si>
  <si>
    <t>171Dh</t>
  </si>
  <si>
    <t>171Eh</t>
  </si>
  <si>
    <t>171Fh</t>
  </si>
  <si>
    <t>1720h</t>
  </si>
  <si>
    <t>1721h</t>
  </si>
  <si>
    <t>1722h</t>
  </si>
  <si>
    <t>1723h</t>
  </si>
  <si>
    <t>1724h</t>
  </si>
  <si>
    <t>1725h</t>
  </si>
  <si>
    <t>1726h</t>
  </si>
  <si>
    <t>1727h</t>
  </si>
  <si>
    <t>1728h</t>
  </si>
  <si>
    <t>1729h</t>
  </si>
  <si>
    <t>172Ah</t>
  </si>
  <si>
    <t>172Bh</t>
  </si>
  <si>
    <t>172Ch</t>
  </si>
  <si>
    <t>172Dh</t>
  </si>
  <si>
    <t>172Eh</t>
  </si>
  <si>
    <t>172Fh</t>
  </si>
  <si>
    <t>1730h</t>
  </si>
  <si>
    <t>1731h</t>
  </si>
  <si>
    <t>1732h</t>
  </si>
  <si>
    <t>1733h</t>
  </si>
  <si>
    <t>1734h</t>
  </si>
  <si>
    <t>1735h</t>
  </si>
  <si>
    <t>1736h</t>
  </si>
  <si>
    <t>1737h</t>
  </si>
  <si>
    <t>1738h</t>
  </si>
  <si>
    <t>1739h</t>
  </si>
  <si>
    <t>173Ah</t>
  </si>
  <si>
    <t>173Bh</t>
  </si>
  <si>
    <t>173Ch</t>
  </si>
  <si>
    <t>173Dh</t>
  </si>
  <si>
    <t>173Eh</t>
  </si>
  <si>
    <t>173Fh</t>
  </si>
  <si>
    <t>1740h</t>
  </si>
  <si>
    <t>1741h</t>
  </si>
  <si>
    <t>1742h</t>
  </si>
  <si>
    <t>1743h</t>
  </si>
  <si>
    <t>1744h</t>
  </si>
  <si>
    <t>1745h</t>
  </si>
  <si>
    <t>1746h</t>
  </si>
  <si>
    <t>1747h</t>
  </si>
  <si>
    <t>1748h</t>
  </si>
  <si>
    <t>1749h</t>
  </si>
  <si>
    <t>174Ah</t>
  </si>
  <si>
    <t>174Bh</t>
  </si>
  <si>
    <t>174Ch</t>
  </si>
  <si>
    <t>174Dh</t>
  </si>
  <si>
    <t>174Eh</t>
  </si>
  <si>
    <t>174Fh</t>
  </si>
  <si>
    <t>1750h</t>
  </si>
  <si>
    <t>1751h</t>
  </si>
  <si>
    <t>1752h</t>
  </si>
  <si>
    <t>1753h</t>
  </si>
  <si>
    <t>1754h</t>
  </si>
  <si>
    <t>1755h</t>
  </si>
  <si>
    <t>1756h</t>
  </si>
  <si>
    <t>1757h</t>
  </si>
  <si>
    <t>1758h</t>
  </si>
  <si>
    <t>1759h</t>
  </si>
  <si>
    <t>175Ah</t>
  </si>
  <si>
    <t>175Bh</t>
  </si>
  <si>
    <t>175Ch</t>
  </si>
  <si>
    <t>175Dh</t>
  </si>
  <si>
    <t>175Eh</t>
  </si>
  <si>
    <t>175Fh</t>
  </si>
  <si>
    <t>1760h</t>
  </si>
  <si>
    <t>1761h</t>
  </si>
  <si>
    <t>1762h</t>
  </si>
  <si>
    <t>1763h</t>
  </si>
  <si>
    <t>1764h</t>
  </si>
  <si>
    <t>1765h</t>
  </si>
  <si>
    <t>1766h</t>
  </si>
  <si>
    <t>1767h</t>
  </si>
  <si>
    <t>1768h</t>
  </si>
  <si>
    <t>1769h</t>
  </si>
  <si>
    <t>176Ah</t>
  </si>
  <si>
    <t>176Bh</t>
  </si>
  <si>
    <t>176Ch</t>
  </si>
  <si>
    <t>176Dh</t>
  </si>
  <si>
    <t>176Eh</t>
  </si>
  <si>
    <t>176Fh</t>
  </si>
  <si>
    <t>1770h</t>
  </si>
  <si>
    <t>1771h</t>
  </si>
  <si>
    <t>1772h</t>
  </si>
  <si>
    <t>1773h</t>
  </si>
  <si>
    <t>1774h</t>
  </si>
  <si>
    <t>1775h</t>
  </si>
  <si>
    <t>1776h</t>
  </si>
  <si>
    <t>1777h</t>
  </si>
  <si>
    <t>1778h</t>
  </si>
  <si>
    <t>1779h</t>
  </si>
  <si>
    <t>177Ah</t>
  </si>
  <si>
    <t>177Bh</t>
  </si>
  <si>
    <t>177Ch</t>
  </si>
  <si>
    <t>177Dh</t>
  </si>
  <si>
    <t>177Eh</t>
  </si>
  <si>
    <t>177Fh</t>
  </si>
  <si>
    <t>1780h</t>
  </si>
  <si>
    <t>1781h</t>
  </si>
  <si>
    <t>1782h</t>
  </si>
  <si>
    <t>1783h</t>
  </si>
  <si>
    <t>1784h</t>
  </si>
  <si>
    <t>1785h</t>
  </si>
  <si>
    <t>1786h</t>
  </si>
  <si>
    <t>1787h</t>
  </si>
  <si>
    <t>1788h</t>
  </si>
  <si>
    <t>1789h</t>
  </si>
  <si>
    <t>178Ah</t>
  </si>
  <si>
    <t>178Bh</t>
  </si>
  <si>
    <t>178Ch</t>
  </si>
  <si>
    <t>178Dh</t>
  </si>
  <si>
    <t>178Eh</t>
  </si>
  <si>
    <t>178Fh</t>
  </si>
  <si>
    <t>1790h</t>
  </si>
  <si>
    <t>1791h</t>
  </si>
  <si>
    <t>1792h</t>
  </si>
  <si>
    <t>1793h</t>
  </si>
  <si>
    <t>1794h</t>
  </si>
  <si>
    <t>1795h</t>
  </si>
  <si>
    <t>1796h</t>
  </si>
  <si>
    <t>1797h</t>
  </si>
  <si>
    <t>1798h</t>
  </si>
  <si>
    <t>1799h</t>
  </si>
  <si>
    <t>179Ah</t>
  </si>
  <si>
    <t>179Bh</t>
  </si>
  <si>
    <t>179Ch</t>
  </si>
  <si>
    <t>179Dh</t>
  </si>
  <si>
    <t>179Eh</t>
  </si>
  <si>
    <t>179Fh</t>
  </si>
  <si>
    <t>17A0h</t>
  </si>
  <si>
    <t>17A1h</t>
  </si>
  <si>
    <t>17A2h</t>
  </si>
  <si>
    <t>17A3h</t>
  </si>
  <si>
    <t>17A4h</t>
  </si>
  <si>
    <t>17A5h</t>
  </si>
  <si>
    <t>17A6h</t>
  </si>
  <si>
    <t>17A7h</t>
  </si>
  <si>
    <t>17A8h</t>
  </si>
  <si>
    <t>17A9h</t>
  </si>
  <si>
    <t>17AAh</t>
  </si>
  <si>
    <t>17ABh</t>
  </si>
  <si>
    <t>17ACh</t>
  </si>
  <si>
    <t>17ADh</t>
  </si>
  <si>
    <t>17AEh</t>
  </si>
  <si>
    <t>17AFh</t>
  </si>
  <si>
    <t>17B0h</t>
  </si>
  <si>
    <t>17B1h</t>
  </si>
  <si>
    <t>17B2h</t>
  </si>
  <si>
    <t>17B3h</t>
  </si>
  <si>
    <t>17B4h</t>
  </si>
  <si>
    <t>17B5h</t>
  </si>
  <si>
    <t>17B6h</t>
  </si>
  <si>
    <t>17B7h</t>
  </si>
  <si>
    <t>17B8h</t>
  </si>
  <si>
    <t>17B9h</t>
  </si>
  <si>
    <t>17BAh</t>
  </si>
  <si>
    <t>17BBh</t>
  </si>
  <si>
    <t>17BCh</t>
  </si>
  <si>
    <t>17BDh</t>
  </si>
  <si>
    <t>17BEh</t>
  </si>
  <si>
    <t>17BFh</t>
  </si>
  <si>
    <t>17C0h</t>
  </si>
  <si>
    <t>17C1h</t>
  </si>
  <si>
    <t>17C2h</t>
  </si>
  <si>
    <t>17C3h</t>
  </si>
  <si>
    <t>17C4h</t>
  </si>
  <si>
    <t>17C5h</t>
  </si>
  <si>
    <t>17C6h</t>
  </si>
  <si>
    <t>17C7h</t>
  </si>
  <si>
    <t>17C8h</t>
  </si>
  <si>
    <t>17C9h</t>
  </si>
  <si>
    <t>17CAh</t>
  </si>
  <si>
    <t>17CBh</t>
  </si>
  <si>
    <t>17CCh</t>
  </si>
  <si>
    <t>17CDh</t>
  </si>
  <si>
    <t>17CEh</t>
  </si>
  <si>
    <t>17CFh</t>
  </si>
  <si>
    <t>17D0h</t>
  </si>
  <si>
    <t>17D1h</t>
  </si>
  <si>
    <t>17D2h</t>
  </si>
  <si>
    <t>17D3h</t>
  </si>
  <si>
    <t>17D4h</t>
  </si>
  <si>
    <t>17D5h</t>
  </si>
  <si>
    <t>17D6h</t>
  </si>
  <si>
    <t>17D7h</t>
  </si>
  <si>
    <t>17D8h</t>
  </si>
  <si>
    <t>17D9h</t>
  </si>
  <si>
    <t>17DAh</t>
  </si>
  <si>
    <t>17DBh</t>
  </si>
  <si>
    <t>17DCh</t>
  </si>
  <si>
    <t>17DDh</t>
  </si>
  <si>
    <t>17DEh</t>
  </si>
  <si>
    <t>17DFh</t>
  </si>
  <si>
    <t>Inverted</t>
  </si>
  <si>
    <t>4096h</t>
  </si>
  <si>
    <t>4097h</t>
  </si>
  <si>
    <t>4098h</t>
  </si>
  <si>
    <t>4099h</t>
  </si>
  <si>
    <t>409Ah</t>
  </si>
  <si>
    <t>409Bh</t>
  </si>
  <si>
    <t>409Ch</t>
  </si>
  <si>
    <t>409Dh</t>
  </si>
  <si>
    <t>409Eh</t>
  </si>
  <si>
    <t>409Fh</t>
  </si>
  <si>
    <t>40A0h</t>
  </si>
  <si>
    <t>40A1h</t>
  </si>
  <si>
    <t>40A2h</t>
  </si>
  <si>
    <t>40A3h</t>
  </si>
  <si>
    <t>40A4h</t>
  </si>
  <si>
    <t>40A5h</t>
  </si>
  <si>
    <t>40A6h</t>
  </si>
  <si>
    <t>40A7h</t>
  </si>
  <si>
    <t>40A8h</t>
  </si>
  <si>
    <t>40A9h</t>
  </si>
  <si>
    <t>40AAh</t>
  </si>
  <si>
    <t>40ABh</t>
  </si>
  <si>
    <t>40ACh</t>
  </si>
  <si>
    <t>40ADh</t>
  </si>
  <si>
    <t>40AEh</t>
  </si>
  <si>
    <t>40AFh</t>
  </si>
  <si>
    <t>40B0h</t>
  </si>
  <si>
    <t>40B1h</t>
  </si>
  <si>
    <t>40B2h</t>
  </si>
  <si>
    <t>40B3h</t>
  </si>
  <si>
    <t>40B4h</t>
  </si>
  <si>
    <t>40B5h</t>
  </si>
  <si>
    <t>40B6h</t>
  </si>
  <si>
    <t>40B7h</t>
  </si>
  <si>
    <t>40B8h</t>
  </si>
  <si>
    <t>40B9h</t>
  </si>
  <si>
    <t>40BAh</t>
  </si>
  <si>
    <t>40BBh</t>
  </si>
  <si>
    <t>40BCh</t>
  </si>
  <si>
    <t>40BDh</t>
  </si>
  <si>
    <t>40BEh</t>
  </si>
  <si>
    <t>40BFh</t>
  </si>
  <si>
    <t>40C0h</t>
  </si>
  <si>
    <t>40C1h</t>
  </si>
  <si>
    <t>40C2h</t>
  </si>
  <si>
    <t>40C3h</t>
  </si>
  <si>
    <t>40C4h</t>
  </si>
  <si>
    <t>40C5h</t>
  </si>
  <si>
    <t>40C6h</t>
  </si>
  <si>
    <t>40C7h</t>
  </si>
  <si>
    <t>40C8h</t>
  </si>
  <si>
    <t>40C9h</t>
  </si>
  <si>
    <t>40CAh</t>
  </si>
  <si>
    <t>40CBh</t>
  </si>
  <si>
    <t>40CCh</t>
  </si>
  <si>
    <t>40CDh</t>
  </si>
  <si>
    <t>40CEh</t>
  </si>
  <si>
    <t>40CFh</t>
  </si>
  <si>
    <t>40D0h</t>
  </si>
  <si>
    <t>40D1h</t>
  </si>
  <si>
    <t>40D2h</t>
  </si>
  <si>
    <t>40D3h</t>
  </si>
  <si>
    <t>40D4h</t>
  </si>
  <si>
    <t>40D5h</t>
  </si>
  <si>
    <t>40D6h</t>
  </si>
  <si>
    <t>40D7h</t>
  </si>
  <si>
    <t>40D8h</t>
  </si>
  <si>
    <t>40D9h</t>
  </si>
  <si>
    <t>40DAh</t>
  </si>
  <si>
    <t>40DBh</t>
  </si>
  <si>
    <t>40DCh</t>
  </si>
  <si>
    <t>40DDh</t>
  </si>
  <si>
    <t>40DEh</t>
  </si>
  <si>
    <t>40DFh</t>
  </si>
  <si>
    <t>40E0h</t>
  </si>
  <si>
    <t>40E1h</t>
  </si>
  <si>
    <t>40E2h</t>
  </si>
  <si>
    <t>40E3h</t>
  </si>
  <si>
    <t>40E4h</t>
  </si>
  <si>
    <t>40E5h</t>
  </si>
  <si>
    <t>40E6h</t>
  </si>
  <si>
    <t>40E7h</t>
  </si>
  <si>
    <t>40E8h</t>
  </si>
  <si>
    <t>40E9h</t>
  </si>
  <si>
    <t>40EAh</t>
  </si>
  <si>
    <t>40EBh</t>
  </si>
  <si>
    <t>40ECh</t>
  </si>
  <si>
    <t>40EDh</t>
  </si>
  <si>
    <t>40EEh</t>
  </si>
  <si>
    <t>40EFh</t>
  </si>
  <si>
    <t>Negate Value</t>
  </si>
  <si>
    <t>Description</t>
  </si>
  <si>
    <t>Eng Units</t>
  </si>
  <si>
    <t>Clamp High</t>
  </si>
  <si>
    <t>Clamp Low</t>
  </si>
  <si>
    <t>Scaled Data Type</t>
  </si>
  <si>
    <t>Scaled High</t>
  </si>
  <si>
    <t>Scaled Low</t>
  </si>
  <si>
    <t>Raw High</t>
  </si>
  <si>
    <t>Raw Low</t>
  </si>
  <si>
    <t>Scaling</t>
  </si>
  <si>
    <t>Scan Rate</t>
  </si>
  <si>
    <t>Client Access</t>
  </si>
  <si>
    <t>Respect Data Type</t>
  </si>
  <si>
    <t>Data Type</t>
  </si>
  <si>
    <t>Address</t>
  </si>
  <si>
    <t>Tag Name</t>
  </si>
  <si>
    <t>Смещение</t>
  </si>
  <si>
    <t>Шаг</t>
  </si>
  <si>
    <t>Базовый регистр</t>
  </si>
  <si>
    <t>DOB</t>
  </si>
  <si>
    <t>DKB</t>
  </si>
  <si>
    <t>DCB</t>
  </si>
  <si>
    <t>ODCi</t>
  </si>
  <si>
    <t>CDCi</t>
  </si>
  <si>
    <t>OKCi</t>
  </si>
  <si>
    <t>CKCi</t>
  </si>
  <si>
    <t>MCi</t>
  </si>
  <si>
    <t>MCOi</t>
  </si>
  <si>
    <t>MCCi</t>
  </si>
  <si>
    <t>OPCi</t>
  </si>
  <si>
    <t>ссылка на сигнал «Отсутствие связи с БУ»</t>
  </si>
  <si>
    <t>DOBi</t>
  </si>
  <si>
    <t>DKBi</t>
  </si>
  <si>
    <t>DCBi</t>
  </si>
  <si>
    <t>DCBOi</t>
  </si>
  <si>
    <t>DCBZi</t>
  </si>
  <si>
    <t>34 - нет интерфейсной связи с БУ привода</t>
  </si>
  <si>
    <t>Klapan</t>
  </si>
  <si>
    <t>Номер дискретного выхода «Деблокировать»</t>
  </si>
  <si>
    <t>8 - Все агрегаты отключены</t>
  </si>
  <si>
    <t>Формировать диагностику видеокадра</t>
  </si>
  <si>
    <t>DCOB</t>
  </si>
  <si>
    <t>DCCB</t>
  </si>
  <si>
    <t>DRBi</t>
  </si>
  <si>
    <t>Выкидная агрегатная задвижка открыта</t>
  </si>
  <si>
    <t>ссылка на сигнал авария</t>
  </si>
  <si>
    <t>ссылка на сигнал «Неисправность привода»</t>
  </si>
  <si>
    <t>OPi</t>
  </si>
  <si>
    <t>Название в списках сигналов</t>
  </si>
  <si>
    <t>39 - ЧРП</t>
  </si>
  <si>
    <t>1 - готовность ЧРП</t>
  </si>
  <si>
    <t>2 - вращение вперед</t>
  </si>
  <si>
    <t>3 - авария ЧРП</t>
  </si>
  <si>
    <t>4 - в дистанционном режиме</t>
  </si>
  <si>
    <t>5 - неисправность ЧРП</t>
  </si>
  <si>
    <t>6 - наличие связи</t>
  </si>
  <si>
    <t>11 - текущая частота вращения</t>
  </si>
  <si>
    <t>12 - текущее задание частоты</t>
  </si>
  <si>
    <t>ссылка на сигнал Скребок прошел</t>
  </si>
  <si>
    <t>BUi</t>
  </si>
  <si>
    <t>40 - положение</t>
  </si>
  <si>
    <t>ссылка на сигнал ВВ отключен (при наличии)</t>
  </si>
  <si>
    <t>подменный SysID  (для агрегатов с ВВ)</t>
  </si>
  <si>
    <t>Не отрабатывать команду Отключить всё</t>
  </si>
  <si>
    <t>BBSIGN</t>
  </si>
  <si>
    <t>ссылка на сигнал «Исправность цепей открытия»</t>
  </si>
  <si>
    <t>ссылка на сигнал «Исправность цепей закрытия»</t>
  </si>
  <si>
    <t>Код команды</t>
  </si>
  <si>
    <t>Номер источника
команд</t>
  </si>
  <si>
    <t>№ Клеммника</t>
  </si>
  <si>
    <t>№ Клемм</t>
  </si>
  <si>
    <t>Группа</t>
  </si>
  <si>
    <t>Приоритет 0</t>
  </si>
  <si>
    <t>Приоритет 1</t>
  </si>
  <si>
    <t>33 - несовпадение интерфейсных и дискретных сигналов</t>
  </si>
  <si>
    <t>60 - программный флаг Авария ЧРП</t>
  </si>
  <si>
    <t>Выпадающий список</t>
  </si>
  <si>
    <t>SysID</t>
  </si>
  <si>
    <t>Описание</t>
  </si>
  <si>
    <t>Короткое</t>
  </si>
  <si>
    <t>Полное</t>
  </si>
  <si>
    <t>Базовый тип с наименованием по умолчанию</t>
  </si>
  <si>
    <t>Мин. авар.</t>
  </si>
  <si>
    <t>Значение минимальное аварийное</t>
  </si>
  <si>
    <t>Мин. пред.</t>
  </si>
  <si>
    <t>Значение минимальное предельное</t>
  </si>
  <si>
    <t>Мин. тех.</t>
  </si>
  <si>
    <t>Значение минимальное технологическое</t>
  </si>
  <si>
    <t>Макс. тех.</t>
  </si>
  <si>
    <t>Значение максимальное технологическое</t>
  </si>
  <si>
    <t>Макс. пред.</t>
  </si>
  <si>
    <t>Значение максимальное предельное</t>
  </si>
  <si>
    <t>Макс. авар.</t>
  </si>
  <si>
    <t>Значение максимальное аварийное</t>
  </si>
  <si>
    <t>Давление на выходе НПС</t>
  </si>
  <si>
    <t>Запр. вкл. МНА</t>
  </si>
  <si>
    <t>Значение максимальное. Запрет пуска МНА</t>
  </si>
  <si>
    <t>Дискретные параметры с контролем целостности</t>
  </si>
  <si>
    <t>Обрыв</t>
  </si>
  <si>
    <t>Значение обрыва</t>
  </si>
  <si>
    <t>Срабатывание</t>
  </si>
  <si>
    <t>Значение срабатывания</t>
  </si>
  <si>
    <t>КЗ</t>
  </si>
  <si>
    <t>Значение КЗ</t>
  </si>
  <si>
    <t>Вкл. прит. вент</t>
  </si>
  <si>
    <t>Значение включения приточной вентиляции</t>
  </si>
  <si>
    <t>Откл. прит. вент.</t>
  </si>
  <si>
    <t>Значение отключения приточной вентиляции</t>
  </si>
  <si>
    <t>Откл. крыш. вент. 1</t>
  </si>
  <si>
    <t>Значение отключения крышного вентилятора 1</t>
  </si>
  <si>
    <t>Откл. крыш. вент. 2</t>
  </si>
  <si>
    <t>Значение отключения крышного вентилятора 2</t>
  </si>
  <si>
    <t>Вкл. крыш. вент.</t>
  </si>
  <si>
    <t>Значение включения крышных вентиляторов/отключения крышного вентилятора 3</t>
  </si>
  <si>
    <t>Откл. нас. ЕП-20</t>
  </si>
  <si>
    <t>Значение максимальное. Отключения насосов ЕП-20</t>
  </si>
  <si>
    <t>Вкл. 2 насоса</t>
  </si>
  <si>
    <t>Значение минимальное. Включения 2-х насосов</t>
  </si>
  <si>
    <t>Откл. 1 насос</t>
  </si>
  <si>
    <t>Значение максимальное. Отключения 1-го насоса</t>
  </si>
  <si>
    <t>Откл. 2 насоса</t>
  </si>
  <si>
    <t>Значение максимальное. Отключения 2-ух насосов</t>
  </si>
  <si>
    <t>Параметры, отключающие агрегаты вспом. систем как контролируемые параметры конкретного агрегата</t>
  </si>
  <si>
    <t>Откл. насос</t>
  </si>
  <si>
    <t>Значение минимальное. Отключения насоса</t>
  </si>
  <si>
    <t>Значение максимальное. Отключения насоса</t>
  </si>
  <si>
    <t>Уровень в ёмкости с автоматической откачкой</t>
  </si>
  <si>
    <t>Значение минимальное. Отключение насоса</t>
  </si>
  <si>
    <t>Вкл. насос</t>
  </si>
  <si>
    <t>Значение максимальное. Включение насоса</t>
  </si>
  <si>
    <t>Все параметры, относящиеся к МНА/ПНА, за исключением особых (имеющих другой код, отличающийся от базового)</t>
  </si>
  <si>
    <t>Температура масла на выходе из охладителя смазочного масла</t>
  </si>
  <si>
    <t>Вкл. осн. охл.</t>
  </si>
  <si>
    <t>Значение максимальное. Включение основного охладителя</t>
  </si>
  <si>
    <t>Вкл. рез. охл.</t>
  </si>
  <si>
    <t>Значение максимальное. Включение резервного охладителя</t>
  </si>
  <si>
    <t>Вкл. ЭН</t>
  </si>
  <si>
    <t>Значение минимальное. Включение ЭН</t>
  </si>
  <si>
    <t>Откл. ЭН</t>
  </si>
  <si>
    <t>Значение максимальное. Отключение ЭН</t>
  </si>
  <si>
    <t>Значение повышенное</t>
  </si>
  <si>
    <t>Порог 2</t>
  </si>
  <si>
    <t>Повыш. стац.</t>
  </si>
  <si>
    <t>Повышенная. Стационарный режим</t>
  </si>
  <si>
    <t>Повыш. нестац.</t>
  </si>
  <si>
    <t>Повышенная. Нестационарный режим</t>
  </si>
  <si>
    <t>Порог 1 стац.</t>
  </si>
  <si>
    <t>Порог 1. Стационарный режим</t>
  </si>
  <si>
    <t>Порог 1 нестац.</t>
  </si>
  <si>
    <t>Порог 1. Нестационарный режим</t>
  </si>
  <si>
    <t>Значение минимальное. Включение 2 насосов</t>
  </si>
  <si>
    <t>Вкл. насоса</t>
  </si>
  <si>
    <t>Значение минимальное. Включение насоса</t>
  </si>
  <si>
    <t>Откл. насосов</t>
  </si>
  <si>
    <t>Значение максимальное. Отключение насосов</t>
  </si>
  <si>
    <t>Значение максимальное. Блокировка остановки маслонасосов</t>
  </si>
  <si>
    <t>Повышенная</t>
  </si>
  <si>
    <t>Ниж. авар.</t>
  </si>
  <si>
    <t>Нижний аварийный</t>
  </si>
  <si>
    <t>Ниж. допуст.</t>
  </si>
  <si>
    <t>Нижний допустимый</t>
  </si>
  <si>
    <t>Ниж. нормат.</t>
  </si>
  <si>
    <t>Нижний нормативный</t>
  </si>
  <si>
    <t>Мин. СРДО</t>
  </si>
  <si>
    <t>Минимальный пуска СРДО</t>
  </si>
  <si>
    <t>Верх. нормат.</t>
  </si>
  <si>
    <t>Верхний нормативный</t>
  </si>
  <si>
    <t>Авар. запас</t>
  </si>
  <si>
    <t>Уровень аварийного запаса</t>
  </si>
  <si>
    <t>Верх. допуст.</t>
  </si>
  <si>
    <t>Верхний допустимый</t>
  </si>
  <si>
    <t>Верх. авар.</t>
  </si>
  <si>
    <t>Верхний аварийный</t>
  </si>
  <si>
    <t>twList4</t>
  </si>
  <si>
    <t>TL4_33</t>
  </si>
  <si>
    <t>TL4_34</t>
  </si>
  <si>
    <t>TL4_35</t>
  </si>
  <si>
    <t>TL4_36</t>
  </si>
  <si>
    <t>TL4_37</t>
  </si>
  <si>
    <t>TL4_38</t>
  </si>
  <si>
    <t>TL4_39</t>
  </si>
  <si>
    <t>TL4_40</t>
  </si>
  <si>
    <t>TL4_41</t>
  </si>
  <si>
    <t>TL4_42</t>
  </si>
  <si>
    <t>TL4_43</t>
  </si>
  <si>
    <t>TL4_44</t>
  </si>
  <si>
    <t>TL4_45</t>
  </si>
  <si>
    <t>TL4_46</t>
  </si>
  <si>
    <t>TL4_47</t>
  </si>
  <si>
    <t>TL4_48</t>
  </si>
  <si>
    <t>TL4_49</t>
  </si>
  <si>
    <t>TL4_50</t>
  </si>
  <si>
    <t>twCommTimes</t>
  </si>
  <si>
    <t>Задвижки - время на подачу команды СТОП</t>
  </si>
  <si>
    <t>Задвижки - время на выполнение «реверса»</t>
  </si>
  <si>
    <t>Задвижки - ожидание появления напряжения на СШ для выполнения АПВ</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</si>
  <si>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</si>
  <si>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</si>
  <si>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</si>
  <si>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</si>
  <si>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</si>
  <si>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</si>
  <si>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</si>
  <si>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</si>
  <si>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</si>
  <si>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</si>
  <si>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</si>
  <si>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САРД - длительность импульса, передаваемого в САРД для прикрытия заслонок при выполнении рамповой функции</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</si>
  <si>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</si>
  <si>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</si>
  <si>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</si>
  <si>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</si>
  <si>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Ёмкости ССВД - выдержка времени на включение резервного насоса откачки утечек</t>
  </si>
  <si>
    <t>Ёмкости ССВД - выдержка времени на отключение насосов откачки утечек</t>
  </si>
  <si>
    <t>Выдержка контроля отключения ВВ привода МНА техническими средствами системы энергоснабжения</t>
  </si>
  <si>
    <t>Вспомсистемы - период выдачи повторного сообщения об отсутствии в группе резервного агрегата</t>
  </si>
  <si>
    <t>Задержка на открытие ШК при включении насоса откачки утечек</t>
  </si>
  <si>
    <t>Максимальное время открытия задвижки на выходе насосов откачки утечек</t>
  </si>
  <si>
    <t>Задвижки - длительность анализа несовпадения дискретных и интерфейсных сигналов</t>
  </si>
  <si>
    <t>ПределПарам 2</t>
  </si>
  <si>
    <t>ПределПарам 3</t>
  </si>
  <si>
    <t>ПределПарам 4</t>
  </si>
  <si>
    <t>ПределПарам 5</t>
  </si>
  <si>
    <t>ПределПарам 6</t>
  </si>
  <si>
    <t>ПределПарам 7</t>
  </si>
  <si>
    <t>ПределПарам 8</t>
  </si>
  <si>
    <t>ПределПарам 9</t>
  </si>
  <si>
    <t>ПределПарам 10</t>
  </si>
  <si>
    <t>ПределПарам 11</t>
  </si>
  <si>
    <t>ПределПарам 12</t>
  </si>
  <si>
    <t>ПределПарам 13</t>
  </si>
  <si>
    <t>ПределПарам 14</t>
  </si>
  <si>
    <t>ПределПарам 15</t>
  </si>
  <si>
    <t>ПределПарам 16</t>
  </si>
  <si>
    <t>ПределПарам 17</t>
  </si>
  <si>
    <t>ПределПарам 18</t>
  </si>
  <si>
    <t>ПределПарам 19</t>
  </si>
  <si>
    <t>ПределПарам 20</t>
  </si>
  <si>
    <t>ПределПарам 21</t>
  </si>
  <si>
    <t>ПределПарам 22</t>
  </si>
  <si>
    <t>ПределПарам 23</t>
  </si>
  <si>
    <t>ПределПарам 24</t>
  </si>
  <si>
    <t>ПределПарам 25</t>
  </si>
  <si>
    <t>ПределПарам 26</t>
  </si>
  <si>
    <t>ПределПарам 27</t>
  </si>
  <si>
    <t>ПределПарам 28</t>
  </si>
  <si>
    <t>ПределПарам 29</t>
  </si>
  <si>
    <t>ПределПарам 30</t>
  </si>
  <si>
    <t>ПределПарам 31</t>
  </si>
  <si>
    <t>ПределПарам 32</t>
  </si>
  <si>
    <t>ПределПарам 33</t>
  </si>
  <si>
    <t>ПределПарам 34</t>
  </si>
  <si>
    <t>ПределПарам 35</t>
  </si>
  <si>
    <t>ПределПарам 36</t>
  </si>
  <si>
    <t>ПределПарам 37</t>
  </si>
  <si>
    <t>ПределПарам 38</t>
  </si>
  <si>
    <t>ПределПарам 39</t>
  </si>
  <si>
    <t>ПределПарам 40</t>
  </si>
  <si>
    <t>ПределПарам 41</t>
  </si>
  <si>
    <t>ПределПарам 42</t>
  </si>
  <si>
    <t>ПределПарам 43</t>
  </si>
  <si>
    <t>ПределПарам 44</t>
  </si>
  <si>
    <t>ПределПарам 45</t>
  </si>
  <si>
    <t>ПределПарам 46</t>
  </si>
  <si>
    <t>ПределПарам 47</t>
  </si>
  <si>
    <t>ПределПарам 48</t>
  </si>
  <si>
    <t>ПределПарам 49</t>
  </si>
  <si>
    <t>ПределПарам 50</t>
  </si>
  <si>
    <t>Вспомсистемы - выдержка времени на возврат напряжения при стопе по месту</t>
  </si>
  <si>
    <t>Male</t>
  </si>
  <si>
    <t>ImpKlp</t>
  </si>
  <si>
    <t>Значение максимальное. Блокировка АВР</t>
  </si>
  <si>
    <t>Блок. АВР</t>
  </si>
  <si>
    <t>Блок. МН</t>
  </si>
  <si>
    <t>Псевдоним идентификатора</t>
  </si>
  <si>
    <t>Выкидная агрегатная задвижка открыта при выбранной программе пуска №1</t>
  </si>
  <si>
    <t>Выкидная агрегатная задвижка закрыта при выбранной программе пуска №2</t>
  </si>
  <si>
    <t>МНА без ЧРП</t>
  </si>
  <si>
    <t>МНА с ЧРП или ПНА</t>
  </si>
  <si>
    <t>twCMNA</t>
  </si>
  <si>
    <t>T01</t>
  </si>
  <si>
    <t>T03</t>
  </si>
  <si>
    <t>T07</t>
  </si>
  <si>
    <t>T09</t>
  </si>
  <si>
    <t>T10</t>
  </si>
  <si>
    <t>T11</t>
  </si>
  <si>
    <t>T12</t>
  </si>
  <si>
    <t>T13</t>
  </si>
  <si>
    <t>T14</t>
  </si>
  <si>
    <t>T16</t>
  </si>
  <si>
    <t>T17</t>
  </si>
  <si>
    <t>T18</t>
  </si>
  <si>
    <t>T19</t>
  </si>
  <si>
    <t>T20</t>
  </si>
  <si>
    <t>T21</t>
  </si>
  <si>
    <t>T22</t>
  </si>
  <si>
    <t>T23</t>
  </si>
  <si>
    <t>T24</t>
  </si>
  <si>
    <t>T25</t>
  </si>
  <si>
    <t>T26</t>
  </si>
  <si>
    <t>T26ct</t>
  </si>
  <si>
    <t>T27</t>
  </si>
  <si>
    <t>T28</t>
  </si>
  <si>
    <t>T97</t>
  </si>
  <si>
    <t>T98</t>
  </si>
  <si>
    <t>T99</t>
  </si>
  <si>
    <t>RegFreq</t>
  </si>
  <si>
    <t>DeltaFreq</t>
  </si>
  <si>
    <t>Reserve5</t>
  </si>
  <si>
    <t>T34</t>
  </si>
  <si>
    <t>T35</t>
  </si>
  <si>
    <t>T36</t>
  </si>
  <si>
    <t>T37</t>
  </si>
  <si>
    <t>T38</t>
  </si>
  <si>
    <t>T39</t>
  </si>
  <si>
    <t>T40</t>
  </si>
  <si>
    <t>T41</t>
  </si>
  <si>
    <t>T42</t>
  </si>
  <si>
    <t>T43</t>
  </si>
  <si>
    <t>T44</t>
  </si>
  <si>
    <t>T45</t>
  </si>
  <si>
    <t>T46</t>
  </si>
  <si>
    <t>T47</t>
  </si>
  <si>
    <t>T48</t>
  </si>
  <si>
    <t>T49</t>
  </si>
  <si>
    <t>T50</t>
  </si>
  <si>
    <t>Откл. Автодеблокировки</t>
  </si>
  <si>
    <t>Давление на входе МНС</t>
  </si>
  <si>
    <t xml:space="preserve">МНА. Время на проверку корректности состояния цепей контроля ВВ </t>
  </si>
  <si>
    <t>МНА. Максимальное время удержания команды «Отключить ВВ»</t>
  </si>
  <si>
    <t>МНА. Время подъема силы тока ЭД после включения ВВ НА</t>
  </si>
  <si>
    <t>МНА. Время нестационарного режима работы ЭД при пуске</t>
  </si>
  <si>
    <t>МНА. Время, перед выдачей команды повторного отключения ВВ при невыполнении программы остановки</t>
  </si>
  <si>
    <t>МНА. Контрольное время на выполнение процесса отключения ВВ НА</t>
  </si>
  <si>
    <t>МНА. Время снижения силы тока ЭД после отключения НА</t>
  </si>
  <si>
    <t>МНА. Время фильтрации сигналов цепей отключения</t>
  </si>
  <si>
    <t>МНА. Длительность нестационарного режима работы насоса</t>
  </si>
  <si>
    <t>МНА. Задержка отключения ВВ НА при выполнении программы неуправляемой остановки</t>
  </si>
  <si>
    <t>МНА. Время снижения частоты вращения вала ЭД НА при выполнении программы управляемой остановки</t>
  </si>
  <si>
    <t>МНА. Время снижения силы тока ЭД при выполнении программы управляемой остановки</t>
  </si>
  <si>
    <t>МНА. Время сброса сигнала ЧРП «вращение вперед» при выполнении программы управляемой остановки</t>
  </si>
  <si>
    <t>МНА. Время получения сигнала ЧРП «вращение вперед»</t>
  </si>
  <si>
    <t xml:space="preserve">МНА. Время на достижение стартовой частоты вращения вала ЭД НА </t>
  </si>
  <si>
    <t>МНА. Время на достижение частоты вращения вала ЭД НА, соответствующей минимальной частоте диапазона регулирования</t>
  </si>
  <si>
    <t>МНА. Время получения сигнала ЧРП «готов к пуску»</t>
  </si>
  <si>
    <t>МНА. Время контроля выполнения команд регулирования ЧПР включенного МНА</t>
  </si>
  <si>
    <t>МНА. Время отсутствия контроля выполнения команд регулирования после включения НА</t>
  </si>
  <si>
    <t>МНА. Время на проверку корректности состояния цепей контроля МНА с отключенным контролем тока</t>
  </si>
  <si>
    <t>МНА. Время на проверку корректности состояния цепей контроля МНА с включенным контролем тока</t>
  </si>
  <si>
    <t>МНА. Время на остановку вала ЭД НА после выполнения программы неуправляемой остановки</t>
  </si>
  <si>
    <t>МНА. Контрольное время выполнение программы остановки</t>
  </si>
  <si>
    <t>МНА. Задержка на снятие готовности по отсутствию дистанционного режима управления агрегатных задвижек</t>
  </si>
  <si>
    <t>МНА. Задержка на снятие готовности по отсутствию напряжения 10кВ в двигательной ячейке</t>
  </si>
  <si>
    <t>МНА. Задержка на снятие готовности по отсутствию напряжения в цепях управления агрегатных задвижек</t>
  </si>
  <si>
    <t>МНА. Минимальная частота регулирования</t>
  </si>
  <si>
    <t>МНА. Допустимое рассогласование текущей частоты регулирования от уставки регулирования</t>
  </si>
  <si>
    <t>МНА. Резерв 5</t>
  </si>
  <si>
    <t>МНА. уставка не используется</t>
  </si>
  <si>
    <t>40 - САРД</t>
  </si>
  <si>
    <t>41 - РВС</t>
  </si>
  <si>
    <t>1 - положение регулятора 1</t>
  </si>
  <si>
    <t>1 - Состояние резервуара</t>
  </si>
  <si>
    <t>2 - положение регулятора 2</t>
  </si>
  <si>
    <t>2 - Уровень</t>
  </si>
  <si>
    <t>3 - положение регулятора 3</t>
  </si>
  <si>
    <t>3 - Уставка Уровень нижний аварийный</t>
  </si>
  <si>
    <t>4 - положение регулятора 4</t>
  </si>
  <si>
    <t>4 - Уставка Уровень нижний допустимый</t>
  </si>
  <si>
    <t>5 - Уставка Уровень нижний нормативный</t>
  </si>
  <si>
    <t>6 - Уставка Уровень минимальный для пуска СРДО</t>
  </si>
  <si>
    <t>7 - Уставка Уровень верхний нормативный</t>
  </si>
  <si>
    <t>8 - Уставка Уровень аварийного запаса РАС</t>
  </si>
  <si>
    <t>9 - Уставка Уровень верхний допустимый</t>
  </si>
  <si>
    <t>10 - Уставка Уровень верхний аварийный</t>
  </si>
  <si>
    <t>11 - Средняя температура</t>
  </si>
  <si>
    <t>12 - Скорость заполнения (опорожнения)</t>
  </si>
  <si>
    <t>13 - Плотность при текущей температуре</t>
  </si>
  <si>
    <t>14 - Массовая доля воды</t>
  </si>
  <si>
    <t>15 - Массовая доля серы</t>
  </si>
  <si>
    <t>16 - Массовая доля хлористых солей</t>
  </si>
  <si>
    <t>17 - Общее наличие в объемных величинах при текущей температуре</t>
  </si>
  <si>
    <t>18 - Уставка Объём нижний аварийный</t>
  </si>
  <si>
    <t>19 - Уставка Объём нижний допустимый</t>
  </si>
  <si>
    <t>20 - Уставка Объём нижний нормативный</t>
  </si>
  <si>
    <t>21 - Уставка Объём минимальный для пуска СРДО</t>
  </si>
  <si>
    <t>22 - Уставка Объём верхний нормативный</t>
  </si>
  <si>
    <t>23 - Уставка Объём аварийного запаса РАС</t>
  </si>
  <si>
    <t>24 - Уставка Объём верхний допустимый</t>
  </si>
  <si>
    <t>25 - Уставка Объём верхний аварийный</t>
  </si>
  <si>
    <t>26 - Объем подтоварной воды</t>
  </si>
  <si>
    <t>27 - Средний объем, приходящийся на 1 см высоты резервуара</t>
  </si>
  <si>
    <t>28 - Время окончания операций</t>
  </si>
  <si>
    <t>29 - Тип</t>
  </si>
  <si>
    <t>42 - Параметры телеизмерения</t>
  </si>
  <si>
    <t>Дополнительный параметр</t>
  </si>
  <si>
    <t>Номер НПС</t>
  </si>
  <si>
    <t>29 - запрет работы от ЦСПА установлен</t>
  </si>
  <si>
    <t>30 - режим управления из РДП1</t>
  </si>
  <si>
    <t>31 - режим управления из РДП2</t>
  </si>
  <si>
    <t>32 - режим управления из РДП3</t>
  </si>
  <si>
    <t>33 - режим управления из РДП4</t>
  </si>
  <si>
    <t>Откл. НА</t>
  </si>
  <si>
    <t>Значение минимальное аварийное. Отключение НА</t>
  </si>
  <si>
    <t>Запр. вкл. НА</t>
  </si>
  <si>
    <t>Значение минимальное. Запрет пуска НА</t>
  </si>
  <si>
    <t>Значение максимальное. Запрет пуска НА</t>
  </si>
  <si>
    <t>Значение максимальное аварийное. Отключение НА</t>
  </si>
  <si>
    <t>Максимальная. Запрет пуска НА</t>
  </si>
  <si>
    <t>Частота вращения вала ЭД НА</t>
  </si>
  <si>
    <t>Параметры температур НА</t>
  </si>
  <si>
    <t>Наб. давл</t>
  </si>
  <si>
    <t>Значение минимальное</t>
  </si>
  <si>
    <t>Сообщение объекта</t>
  </si>
  <si>
    <t>Номер дискретного выхода «подать»</t>
  </si>
  <si>
    <t>Длительность импульса (0 - если синмается командой)</t>
  </si>
  <si>
    <t>Разрешить сообшение на подачу</t>
  </si>
  <si>
    <t>Разрешить сообшение на снятие</t>
  </si>
  <si>
    <t>CFG_B2</t>
  </si>
  <si>
    <t>Макс. гор.пуск</t>
  </si>
  <si>
    <t>Значение максимальное. Горячий пуск</t>
  </si>
  <si>
    <t>МНА. Время контроля превышения общего количества пусков в «холодном» и «горячем» режимах</t>
  </si>
  <si>
    <t>МНА. Время между двумя пусками в «горячем» режиме</t>
  </si>
  <si>
    <t>МНА. Время между двумя пусками в «холодном» режиме</t>
  </si>
  <si>
    <t>МНА. Время перерыва после двух пусков в «холодном» режиме</t>
  </si>
  <si>
    <t>LimT01</t>
  </si>
  <si>
    <t>LimT02</t>
  </si>
  <si>
    <t>LimT03</t>
  </si>
  <si>
    <t>LimT04</t>
  </si>
  <si>
    <t>Мертвая зона</t>
  </si>
  <si>
    <t>Строка для трендов</t>
  </si>
  <si>
    <t>Строка для Historian</t>
  </si>
  <si>
    <t>Разрешить отключение с АРМ</t>
  </si>
  <si>
    <t>номер дискретного выхода «Вспомсистему деблокировать»</t>
  </si>
  <si>
    <t>VeracityBottom</t>
  </si>
  <si>
    <t>VeracityTop</t>
  </si>
  <si>
    <t>Перепад давления</t>
  </si>
  <si>
    <t>Перекл. Ф</t>
  </si>
  <si>
    <t>Значение максимальное. Переключите фильтры</t>
  </si>
  <si>
    <t>Откл. АВОМ</t>
  </si>
  <si>
    <t>Значение минимальное. Отключение АВОМ</t>
  </si>
  <si>
    <t>ДП действия</t>
  </si>
  <si>
    <t>Сообщение</t>
  </si>
  <si>
    <t>Откл. Недост</t>
  </si>
  <si>
    <t>Максимальная при недостоверности. Отключение НА</t>
  </si>
  <si>
    <t>Повыш. вне раб. инт.</t>
  </si>
  <si>
    <t>Повышенная. вне рабочего интервала подач</t>
  </si>
  <si>
    <t>Порог 1 стац. вне раб. инт.</t>
  </si>
  <si>
    <t>Порог 1. Стационарный режим вне рабочего интервала подач</t>
  </si>
  <si>
    <t>Вибрации насоса/двигателя</t>
  </si>
  <si>
    <t>Название ТИ</t>
  </si>
  <si>
    <t>1000h</t>
  </si>
  <si>
    <t>1001h</t>
  </si>
  <si>
    <t>1002h</t>
  </si>
  <si>
    <t>1003h</t>
  </si>
  <si>
    <t>1004h</t>
  </si>
  <si>
    <t>1005h</t>
  </si>
  <si>
    <t>1006h</t>
  </si>
  <si>
    <t>1007h</t>
  </si>
  <si>
    <t>1008h</t>
  </si>
  <si>
    <t>1009h</t>
  </si>
  <si>
    <t>100Ah</t>
  </si>
  <si>
    <t>100Bh</t>
  </si>
  <si>
    <t>100Ch</t>
  </si>
  <si>
    <t>100Dh</t>
  </si>
  <si>
    <t>100Eh</t>
  </si>
  <si>
    <t>100Fh</t>
  </si>
  <si>
    <t>Сила тока МНА</t>
  </si>
  <si>
    <t>44 - СОД</t>
  </si>
  <si>
    <t>0 - скребок прошел</t>
  </si>
  <si>
    <t>1 - контроль пройден успешно</t>
  </si>
  <si>
    <t>43 - БИК</t>
  </si>
  <si>
    <t>Блок. НОУ</t>
  </si>
  <si>
    <t>Значение максимальное. Блокировка насосов ОУ</t>
  </si>
  <si>
    <t>Попап</t>
  </si>
  <si>
    <t>Быстрый сигнал (ID)</t>
  </si>
  <si>
    <t>13 - уставка 12</t>
  </si>
  <si>
    <t>12 - уставка 11</t>
  </si>
  <si>
    <t>11 - уставка 10</t>
  </si>
  <si>
    <t>10 - уставка 9</t>
  </si>
  <si>
    <t>9 - уставка 8</t>
  </si>
  <si>
    <t>8 - уставка 7</t>
  </si>
  <si>
    <t>7 - нет сработанных</t>
  </si>
  <si>
    <t>6 - уставка 6</t>
  </si>
  <si>
    <t>5 - уставка 5</t>
  </si>
  <si>
    <t>4 - уставка 4</t>
  </si>
  <si>
    <t>3 - уставка 3</t>
  </si>
  <si>
    <t>2 - уставка 2</t>
  </si>
  <si>
    <t>1 - уставка 1</t>
  </si>
  <si>
    <t>ссылка на сигнал Hеисправность сигнализатора</t>
  </si>
  <si>
    <t>Хол. ход</t>
  </si>
  <si>
    <t>Значение холостого хода</t>
  </si>
  <si>
    <t>Блок. насос</t>
  </si>
  <si>
    <t>Значение минимальное аварийное. Блокировка насоса</t>
  </si>
  <si>
    <t>Температура воздуха в МНС (резерв)</t>
  </si>
  <si>
    <t>Уровень в резервуаре для хранения топлива (резерв)</t>
  </si>
  <si>
    <t>Давление воды на выходе гидроаккумулирующего бака (резерв)</t>
  </si>
  <si>
    <t>Температура масла в маслобаке маслоустановки</t>
  </si>
  <si>
    <t>Давление затворной жидкости на входе в торцовое уплотнение насоса (резерв)</t>
  </si>
  <si>
    <t>Уровень РВС (резерв)</t>
  </si>
  <si>
    <t>с</t>
  </si>
  <si>
    <t>T15</t>
  </si>
  <si>
    <t>T08</t>
  </si>
  <si>
    <t>T06</t>
  </si>
  <si>
    <t>T05</t>
  </si>
  <si>
    <t>T04</t>
  </si>
  <si>
    <t>T02</t>
  </si>
  <si>
    <t>Начальное значение</t>
  </si>
  <si>
    <t>Единица измерения</t>
  </si>
  <si>
    <t>Наличие уставки</t>
  </si>
  <si>
    <t>ИД/Номер группы уставок</t>
  </si>
  <si>
    <t>Название уставки/группы</t>
  </si>
  <si>
    <t>№/Тег</t>
  </si>
  <si>
    <t>ПределПарам 1</t>
  </si>
  <si>
    <t>УНИКАЛЬНЫЕ УСТАВКИ</t>
  </si>
  <si>
    <t>13 - текущая уставка частоты</t>
  </si>
  <si>
    <t>Количество знаков после запятой</t>
  </si>
  <si>
    <t>Готовность исключена</t>
  </si>
  <si>
    <t>50 - Готов к пуску участка</t>
  </si>
  <si>
    <t>Описание объекта</t>
  </si>
  <si>
    <t>Значение минимальное. НА отключен</t>
  </si>
  <si>
    <t>НА отключен</t>
  </si>
  <si>
    <t>Уставки предельных параметров</t>
  </si>
  <si>
    <t>ЧРП в режиме местного управления</t>
  </si>
  <si>
    <t>Агрегат в «Основном» режиме управления</t>
  </si>
  <si>
    <t>МНА с ЧРП или ПНА с ЧРП</t>
  </si>
  <si>
    <t>РДП 2</t>
  </si>
  <si>
    <t>РДП 1</t>
  </si>
  <si>
    <t>УСТАВКИ МНА с ЧРП</t>
  </si>
  <si>
    <t>САРД</t>
  </si>
  <si>
    <t>ES</t>
  </si>
  <si>
    <t>Энергоснабжение</t>
  </si>
  <si>
    <t>DG</t>
  </si>
  <si>
    <t>Диагностика оборудования</t>
  </si>
  <si>
    <t>DG.KC</t>
  </si>
  <si>
    <t>СОУ</t>
  </si>
  <si>
    <t>Диагностика</t>
  </si>
  <si>
    <t>Станционные защиты</t>
  </si>
  <si>
    <t>Связь со смежными системами</t>
  </si>
  <si>
    <t>КС (осн)</t>
  </si>
  <si>
    <t>DG.Connect.KS1</t>
  </si>
  <si>
    <t>КС (рез)</t>
  </si>
  <si>
    <t>DG.Connect.KS2</t>
  </si>
  <si>
    <t>КК (осн)</t>
  </si>
  <si>
    <t>DG.Connect.KK1</t>
  </si>
  <si>
    <t>КК (рез)</t>
  </si>
  <si>
    <t>DG.Connect.KK2</t>
  </si>
  <si>
    <t>КЦ основной</t>
  </si>
  <si>
    <t>Наименование в КД:</t>
  </si>
  <si>
    <t>Тип модуля:</t>
  </si>
  <si>
    <t>№ модуля в/в на листе "Конфигурация":</t>
  </si>
  <si>
    <t>КЦ резервный</t>
  </si>
  <si>
    <t>Контроллер связи основной</t>
  </si>
  <si>
    <t>Контроллер связи резервный</t>
  </si>
  <si>
    <t>M580</t>
  </si>
  <si>
    <t>Коммуникационный контроллер СТМ (основной)</t>
  </si>
  <si>
    <t>Коммуникационный контроллер СТМ (резервный)</t>
  </si>
  <si>
    <t>Вывод устройства ПЛК, Аналоговый вход</t>
  </si>
  <si>
    <t>45 - Помещение маслосистемы</t>
  </si>
  <si>
    <t>46 - Помещение ПНС</t>
  </si>
  <si>
    <t>38 - помещение МНС</t>
  </si>
  <si>
    <t>45 - помещение маслосистемы</t>
  </si>
  <si>
    <t>46 - помещение ПНС</t>
  </si>
  <si>
    <t>Вывод устройства ПЛК, общ.</t>
  </si>
  <si>
    <t>A5.3</t>
  </si>
  <si>
    <t>7XT5</t>
  </si>
  <si>
    <t>1,2,3</t>
  </si>
  <si>
    <t>7XT4</t>
  </si>
  <si>
    <t>7XT3</t>
  </si>
  <si>
    <t>7XT2</t>
  </si>
  <si>
    <t>7XT9</t>
  </si>
  <si>
    <t>7XT8</t>
  </si>
  <si>
    <t>ABO</t>
  </si>
  <si>
    <t>ABB</t>
  </si>
  <si>
    <t>A5.2</t>
  </si>
  <si>
    <t>A6.2</t>
  </si>
  <si>
    <t>Название Корткое</t>
  </si>
  <si>
    <t>НПСсис</t>
  </si>
  <si>
    <t>НАсис</t>
  </si>
  <si>
    <t>ЗДВсис</t>
  </si>
  <si>
    <t>ТаблСиренСис</t>
  </si>
  <si>
    <t>СардДсис</t>
  </si>
  <si>
    <t>Недостоверность измерения параметров давления на входе МНС</t>
  </si>
  <si>
    <t>2 - И</t>
  </si>
  <si>
    <t>Недостоверность измерения параметров давления на выходе МНС</t>
  </si>
  <si>
    <t>1 - ИЛИ</t>
  </si>
  <si>
    <t>Окончание предпусковой продувки двигателя</t>
  </si>
  <si>
    <t>Наличие безопасного давления подпора воздуха в корпусе двигателя</t>
  </si>
  <si>
    <t>Закрытое положение клапана продувки двигателя</t>
  </si>
  <si>
    <t>Исправность цепей включения ВВ двигателя</t>
  </si>
  <si>
    <t>Исправность цепей отключения ВВ двигателя</t>
  </si>
  <si>
    <t>ВВ двигателя включен</t>
  </si>
  <si>
    <t>Исправность цепей контроля положения ВВ двигателя</t>
  </si>
  <si>
    <t>?</t>
  </si>
  <si>
    <t>Не заполняется генератором</t>
  </si>
  <si>
    <t>Version.OS</t>
  </si>
  <si>
    <t>"437114"</t>
  </si>
  <si>
    <t>Word</t>
  </si>
  <si>
    <t>R/W</t>
  </si>
  <si>
    <t>Версия ОС</t>
  </si>
  <si>
    <t>Version.UNITY</t>
  </si>
  <si>
    <t>"437115"</t>
  </si>
  <si>
    <t>Версия Unity</t>
  </si>
  <si>
    <t>Version.LIB</t>
  </si>
  <si>
    <t>"437116"</t>
  </si>
  <si>
    <t>Версия библиотеки</t>
  </si>
  <si>
    <t>Version.MAJOR</t>
  </si>
  <si>
    <t>"437151"</t>
  </si>
  <si>
    <t>Мажорный номер версии</t>
  </si>
  <si>
    <t>Version.MINOR</t>
  </si>
  <si>
    <t>"437152"</t>
  </si>
  <si>
    <t>Минорный номер версии</t>
  </si>
  <si>
    <t>Version.BUILD</t>
  </si>
  <si>
    <t>"437153"</t>
  </si>
  <si>
    <t>Номер билда</t>
  </si>
  <si>
    <t>Version.SIGNATURE</t>
  </si>
  <si>
    <t>"437154"</t>
  </si>
  <si>
    <t>DWord</t>
  </si>
  <si>
    <t>Подпись проекта</t>
  </si>
  <si>
    <t>Version.SECOND</t>
  </si>
  <si>
    <t>"437156"</t>
  </si>
  <si>
    <t>Время билда (секунды)</t>
  </si>
  <si>
    <t>Version.MINUTE</t>
  </si>
  <si>
    <t>"437157"</t>
  </si>
  <si>
    <t>Время билда (минуты)</t>
  </si>
  <si>
    <t>Version.HOUR</t>
  </si>
  <si>
    <t>"437158"</t>
  </si>
  <si>
    <t>Время билда (часы)</t>
  </si>
  <si>
    <t>Version.DAY</t>
  </si>
  <si>
    <t>"437159"</t>
  </si>
  <si>
    <t>Время билда (день)</t>
  </si>
  <si>
    <t>Version.MONTH</t>
  </si>
  <si>
    <t>"437160"</t>
  </si>
  <si>
    <t>Время билда (месяц)</t>
  </si>
  <si>
    <t>Version.YEAR</t>
  </si>
  <si>
    <t>"437161"</t>
  </si>
  <si>
    <t>Время билда (год)</t>
  </si>
  <si>
    <t>DG.Connect.PLC.Stop</t>
  </si>
  <si>
    <t>RO</t>
  </si>
  <si>
    <t>Счётчик контроллера</t>
  </si>
  <si>
    <t>Дверь в БИК открыта</t>
  </si>
  <si>
    <t>Закрытие агрегатных задвижек работающего агрегата</t>
  </si>
  <si>
    <t>общ станц</t>
  </si>
  <si>
    <t>Режим управления САР давления «внешний»</t>
  </si>
  <si>
    <t>Режим регулирования давления нефти «автоматический по давлению»</t>
  </si>
  <si>
    <t>Режим управления САР давления нефти «внешний»</t>
  </si>
  <si>
    <t>Привод регулятора давления РД 1.1 нефти/нефтепродукта в дистанционном режиме</t>
  </si>
  <si>
    <t>Привод регулятора давления РД 1.1 нефти/нефтепродукта в автоматическом режиме</t>
  </si>
  <si>
    <t>Авария привода регулятора давления РД 1.1 нефти/нефтепродукта</t>
  </si>
  <si>
    <t>Наличие питания привода регулятора давления РД 1.1 нефти/нефтепродукта</t>
  </si>
  <si>
    <t>Привод регулятора давления РД 1.2 нефти/нефтепродукта в дистанционном режиме</t>
  </si>
  <si>
    <t>Привод регулятора давления РД 1.2 нефти/нефтепродукта в автоматическом режиме</t>
  </si>
  <si>
    <t>Авария привода регулятора давления РД 1.2 нефти/нефтепродукта</t>
  </si>
  <si>
    <t>Наличие питания привода регулятора давления РД 1.2 нефти/нефтепродукта</t>
  </si>
  <si>
    <r>
      <t>Модуль в норме BMXP584020 (</t>
    </r>
    <r>
      <rPr>
        <sz val="10"/>
        <rFont val="Arial Cyr"/>
        <charset val="204"/>
      </rPr>
      <t xml:space="preserve">корзина A3 </t>
    </r>
    <r>
      <rPr>
        <sz val="11"/>
        <color theme="1"/>
        <rFont val="Calibri"/>
        <family val="2"/>
        <charset val="204"/>
        <scheme val="minor"/>
      </rPr>
      <t>поз. 0, 1)</t>
    </r>
  </si>
  <si>
    <r>
      <t>Модуль в норме BMXNOR0200H (</t>
    </r>
    <r>
      <rPr>
        <sz val="10"/>
        <rFont val="Arial Cyr"/>
        <charset val="204"/>
      </rPr>
      <t xml:space="preserve">корзина A3 </t>
    </r>
    <r>
      <rPr>
        <sz val="11"/>
        <color theme="1"/>
        <rFont val="Calibri"/>
        <family val="2"/>
        <charset val="204"/>
        <scheme val="minor"/>
      </rPr>
      <t>поз. 2)</t>
    </r>
  </si>
  <si>
    <r>
      <t xml:space="preserve">Наличие связи с МПСА МНС </t>
    </r>
    <r>
      <rPr>
        <sz val="10"/>
        <rFont val="Arial Cyr"/>
        <charset val="204"/>
      </rPr>
      <t>(корзина A3)</t>
    </r>
  </si>
  <si>
    <r>
      <t xml:space="preserve">ПЛК ККСТМ в норме </t>
    </r>
    <r>
      <rPr>
        <sz val="10"/>
        <rFont val="Arial Cyr"/>
        <charset val="204"/>
      </rPr>
      <t>(корзина A3)</t>
    </r>
  </si>
  <si>
    <r>
      <t>Модуль в норме BMXP584020 (</t>
    </r>
    <r>
      <rPr>
        <sz val="10"/>
        <rFont val="Arial Cyr"/>
        <charset val="204"/>
      </rPr>
      <t xml:space="preserve">корзина A4 </t>
    </r>
    <r>
      <rPr>
        <sz val="11"/>
        <color theme="1"/>
        <rFont val="Calibri"/>
        <family val="2"/>
        <charset val="204"/>
        <scheme val="minor"/>
      </rPr>
      <t>поз. 0, 1)</t>
    </r>
  </si>
  <si>
    <r>
      <t>Модуль в норме BMXNOR0200H (</t>
    </r>
    <r>
      <rPr>
        <sz val="10"/>
        <rFont val="Arial Cyr"/>
        <charset val="204"/>
      </rPr>
      <t xml:space="preserve">корзина A4 </t>
    </r>
    <r>
      <rPr>
        <sz val="11"/>
        <color theme="1"/>
        <rFont val="Calibri"/>
        <family val="2"/>
        <charset val="204"/>
        <scheme val="minor"/>
      </rPr>
      <t>поз. 2)</t>
    </r>
  </si>
  <si>
    <r>
      <t xml:space="preserve">Наличие связи с МПСА МНС </t>
    </r>
    <r>
      <rPr>
        <sz val="10"/>
        <rFont val="Arial Cyr"/>
        <charset val="204"/>
      </rPr>
      <t>(корзина A4)</t>
    </r>
  </si>
  <si>
    <r>
      <t xml:space="preserve">ПЛК ККСТМ в норме </t>
    </r>
    <r>
      <rPr>
        <sz val="10"/>
        <rFont val="Arial Cyr"/>
        <charset val="204"/>
      </rPr>
      <t>(корзина A4)</t>
    </r>
  </si>
  <si>
    <t>МНС. Сработала общестанционная защита</t>
  </si>
  <si>
    <t>МНС. Режим управления дистанционный</t>
  </si>
  <si>
    <t>МНС включена</t>
  </si>
  <si>
    <t>НПС. Угроза перекрытия потока</t>
  </si>
  <si>
    <t>МНС. Режим работы МНА в рабочем интервале подач</t>
  </si>
  <si>
    <t>Запрет работы МНС снят</t>
  </si>
  <si>
    <t>Станционная защита "Отключение МНС по команде от ЦСПА" замаскирована</t>
  </si>
  <si>
    <t>Станционная защита "Отсутствие связи КЦ МПСА НПС с ЦСПА" замаскирована</t>
  </si>
  <si>
    <t>Недостоверность измерений температуры корпуса насоса</t>
  </si>
  <si>
    <t>Отсутствие режима «ремонтный»</t>
  </si>
  <si>
    <t>Неисправность цепей упраления контроллером РЗИА</t>
  </si>
  <si>
    <t>twUMPNA1</t>
  </si>
  <si>
    <t>МНА №1. Время на проверку корректности состояния цепей контроля ВВ НА</t>
  </si>
  <si>
    <t>МНА №1. Время удержания команды «Включить ВВ», при получении включенного состояния ВВ</t>
  </si>
  <si>
    <t>МНА №1. Максимальное время удержания команды «Отключить ВВ»</t>
  </si>
  <si>
    <t>МНА №1. Время, до выдачи команды «Включить ВВ», необходимое для отработки исполнительного механизма САР во время работы рамповой функции</t>
  </si>
  <si>
    <t>МНА №1. Время на открытие выкидной задвижки перед выдачей команды на включение НА по программе пуска №2</t>
  </si>
  <si>
    <t>МНА №1. Контрольное время на выполнение процесса включение ВВ НА</t>
  </si>
  <si>
    <t>МНА №1. Время подъема силы тока ЭД после включения ВВ НА</t>
  </si>
  <si>
    <t>МНА №1. Время полного хода выкидной задвижки НА (используется в алгоритме включения и отключения НА по программе пуска №2)</t>
  </si>
  <si>
    <t>МНА №1. Время нестационарного режима работы ЭД при пуске</t>
  </si>
  <si>
    <t>МНА №1. Время, перед выдачей команды повторного отключения ВВ при невыполнении программы остановки</t>
  </si>
  <si>
    <t>МНА №1. Контрольное время на выполнение процесса отключения ВВ НА</t>
  </si>
  <si>
    <t>МНА №1. Время снижения силы тока ЭД после отключения ВВ НА</t>
  </si>
  <si>
    <t>МНА №1. Время фильтрации сигналов цепей включения и отключения</t>
  </si>
  <si>
    <t>МНА №1. Длительность нестационарного режима работы насоса</t>
  </si>
  <si>
    <t>МНА №1. Длительность выдачи команды САР (рамповая функция)</t>
  </si>
  <si>
    <t>МНА №1. Задержка на снятие готовности по отсутствию дистанционного режима управления агрегатных задвижек</t>
  </si>
  <si>
    <t>МНА №1. Задержка на снятие готовности по отсутствию напряжения 10кВ в двигательной ячейке</t>
  </si>
  <si>
    <t>МНА №1. Задержка на снятие готовности по отсутствию напряжения в цепях управления агрегатных задвижек</t>
  </si>
  <si>
    <t>МНА №1. Кратность подача рабочего колеса от номинальной,  умноженная на 100</t>
  </si>
  <si>
    <t>twUMPNA2</t>
  </si>
  <si>
    <t>МНА №2. Время на проверку корректности состояния цепей контроля ВВ НА</t>
  </si>
  <si>
    <t>МНА №2. Время удержания команды «Включить ВВ», при получении включенного состояния ВВ</t>
  </si>
  <si>
    <t>МНА №2. Максимальное время удержания команды «Отключить ВВ»</t>
  </si>
  <si>
    <t>МНА №2. Время, до выдачи команды «Включить ВВ», необходимое для отработки исполнительного механизма САР во время работы рамповой функции</t>
  </si>
  <si>
    <t>МНА №2. Время на открытие выкидной задвижки перед выдачей команды на включение НА по программе пуска №2</t>
  </si>
  <si>
    <t>МНА №2. Контрольное время на выполнение процесса включение ВВ НА</t>
  </si>
  <si>
    <t>МНА №2. Время подъема силы тока ЭД после включения ВВ НА</t>
  </si>
  <si>
    <t>МНА №2. Время полного хода выкидной задвижки НА (используется в алгоритме включения и отключения НА по программе пуска №2)</t>
  </si>
  <si>
    <t>МНА №2. Время нестационарного режима работы ЭД при пуске</t>
  </si>
  <si>
    <t>МНА №2. Время, перед выдачей команды повторного отключения ВВ при невыполнении программы остановки</t>
  </si>
  <si>
    <t>МНА №2. Контрольное время на выполнение процесса отключения ВВ НА</t>
  </si>
  <si>
    <t>МНА №2. Время снижения силы тока ЭД после отключения ВВ НА</t>
  </si>
  <si>
    <t>МНА №2. Время фильтрации сигналов цепей включения и отключения</t>
  </si>
  <si>
    <t>МНА №2. Длительность нестационарного режима работы насоса</t>
  </si>
  <si>
    <t>МНА №2. Длительность выдачи команды САР (рамповая функция)</t>
  </si>
  <si>
    <t>МНА №2. Задержка на снятие готовности по отсутствию дистанционного режима управления агрегатных задвижек</t>
  </si>
  <si>
    <t>МНА №2. Задержка на снятие готовности по отсутствию напряжения 10кВ в двигательной ячейке</t>
  </si>
  <si>
    <t>МНА №2. Задержка на снятие готовности по отсутствию напряжения в цепях управления агрегатных задвижек</t>
  </si>
  <si>
    <t>МНА №2. Кратность подача рабочего колеса от номинальной,  умноженная на 100</t>
  </si>
  <si>
    <t>twUMPNA3</t>
  </si>
  <si>
    <t>МНА №3. Время на проверку корректности состояния цепей контроля ВВ НА</t>
  </si>
  <si>
    <t>МНА №3. Время удержания команды «Включить ВВ», при получении включенного состояния ВВ</t>
  </si>
  <si>
    <t>МНА №3. Максимальное время удержания команды «Отключить ВВ»</t>
  </si>
  <si>
    <t>МНА №3. Время, до выдачи команды «Включить ВВ», необходимое для отработки исполнительного механизма САР во время работы рамповой функции</t>
  </si>
  <si>
    <t>МНА №3. Время на открытие выкидной задвижки перед выдачей команды на включение НА по программе пуска №2</t>
  </si>
  <si>
    <t>МНА №3. Контрольное время на выполнение процесса включение ВВ НА</t>
  </si>
  <si>
    <t>МНА №3. Время подъема силы тока ЭД после включения ВВ НА</t>
  </si>
  <si>
    <t>МНА №3. Время полного хода выкидной задвижки НА (используется в алгоритме включения и отключения НА по программе пуска №2)</t>
  </si>
  <si>
    <t>МНА №3. Время нестационарного режима работы ЭД при пуске</t>
  </si>
  <si>
    <t>МНА №3. Время, перед выдачей команды повторного отключения ВВ при невыполнении программы остановки</t>
  </si>
  <si>
    <t>МНА №3. Контрольное время на выполнение процесса отключения ВВ НА</t>
  </si>
  <si>
    <t>МНА №3. Время снижения силы тока ЭД после отключения ВВ НА</t>
  </si>
  <si>
    <t>МНА №3. Время фильтрации сигналов цепей включения и отключения</t>
  </si>
  <si>
    <t>МНА №3. Длительность нестационарного режима работы насоса</t>
  </si>
  <si>
    <t>МНА №3. Длительность выдачи команды САР (рамповая функция)</t>
  </si>
  <si>
    <t>МНА №3. Задержка на снятие готовности по отсутствию дистанционного режима управления агрегатных задвижек</t>
  </si>
  <si>
    <t>МНА №3. Задержка на снятие готовности по отсутствию напряжения 10кВ в двигательной ячейке</t>
  </si>
  <si>
    <t>МНА №3. Задержка на снятие готовности по отсутствию напряжения в цепях управления агрегатных задвижек</t>
  </si>
  <si>
    <t>МНА №3. Кратность подача рабочего колеса от номинальной,  умноженная на 100</t>
  </si>
  <si>
    <t>twUMPNA4</t>
  </si>
  <si>
    <t>МНА №4. Время на проверку корректности состояния цепей контроля ВВ НА</t>
  </si>
  <si>
    <t>МНА №4. Время удержания команды «Включить ВВ», при получении включенного состояния ВВ</t>
  </si>
  <si>
    <t>МНА №4. Максимальное время удержания команды «Отключить ВВ»</t>
  </si>
  <si>
    <t>МНА №4. Время, до выдачи команды «Включить ВВ», необходимое для отработки исполнительного механизма САР во время работы рамповой функции</t>
  </si>
  <si>
    <t>МНА №4. Время на открытие выкидной задвижки перед выдачей команды на включение НА по программе пуска №2</t>
  </si>
  <si>
    <t>МНА №4. Контрольное время на выполнение процесса включение ВВ НА</t>
  </si>
  <si>
    <t>МНА №4. Время подъема силы тока ЭД после включения ВВ НА</t>
  </si>
  <si>
    <t>МНА №4. Время полного хода выкидной задвижки НА (используется в алгоритме включения и отключения НА по программе пуска №2)</t>
  </si>
  <si>
    <t>МНА №4. Время нестационарного режима работы ЭД при пуске</t>
  </si>
  <si>
    <t>МНА №4. Время, перед выдачей команды повторного отключения ВВ при невыполнении программы остановки</t>
  </si>
  <si>
    <t>МНА №4. Контрольное время на выполнение процесса отключения ВВ НА</t>
  </si>
  <si>
    <t>МНА №4. Время снижения силы тока ЭД после отключения ВВ НА</t>
  </si>
  <si>
    <t>МНА №4. Время фильтрации сигналов цепей включения и отключения</t>
  </si>
  <si>
    <t>МНА №4. Длительность нестационарного режима работы насоса</t>
  </si>
  <si>
    <t>МНА №4. Длительность выдачи команды САР (рамповая функция)</t>
  </si>
  <si>
    <t>МНА №4. Задержка на снятие готовности по отсутствию дистанционного режима управления агрегатных задвижек</t>
  </si>
  <si>
    <t>МНА №4. Задержка на снятие готовности по отсутствию напряжения 10кВ в двигательной ячейке</t>
  </si>
  <si>
    <t>МНА №4. Задержка на снятие готовности по отсутствию напряжения в цепях управления агрегатных задвижек</t>
  </si>
  <si>
    <t>МНА №4. Кратность подача рабочего колеса от номинальной,  умноженная на 100</t>
  </si>
  <si>
    <t>Аварийная загазованность в насосном зале МНС-1 замаскирована</t>
  </si>
  <si>
    <t>Сохранение пред. загазованности в насосном зале МНС-1 замаскирована</t>
  </si>
  <si>
    <t>Aварийные утечки через торцевое уплотнение насоса</t>
  </si>
  <si>
    <t>Уставка на задержку сработки счетчика ЦСПА</t>
  </si>
  <si>
    <t>Недостоверность измерения давления на выходе НПС</t>
  </si>
  <si>
    <t>popup_UZD_BUR</t>
  </si>
  <si>
    <t>DG.USO2_1</t>
  </si>
  <si>
    <t>DG.USO2_2</t>
  </si>
  <si>
    <t>УСТАВКИ МНА №11</t>
  </si>
  <si>
    <t>УСТАВКИ МНА №12</t>
  </si>
  <si>
    <t>УСТАВКИ МНА №13</t>
  </si>
  <si>
    <t>УСТАВКИ МНА №14</t>
  </si>
  <si>
    <t>Режим регулирования давления нефти/нефтепродукта на входе МНС и выходе НПС «автоматический по давлению»</t>
  </si>
  <si>
    <t>МНА №11. программа пуска П1</t>
  </si>
  <si>
    <t>МНА №11. программа пуска П2</t>
  </si>
  <si>
    <t>МНА №11. готов к пуску</t>
  </si>
  <si>
    <t xml:space="preserve">МНА №11. готов к пуску участка </t>
  </si>
  <si>
    <t>МНА №12. программа пуска П1</t>
  </si>
  <si>
    <t>МНА №12. программа пуска П2</t>
  </si>
  <si>
    <t>МНА №12. готов к пуску</t>
  </si>
  <si>
    <t xml:space="preserve">МНА №12. готов к пуску участка </t>
  </si>
  <si>
    <t>МНА №13. программа пуска П1</t>
  </si>
  <si>
    <t>МНА №13. программа пуска П2</t>
  </si>
  <si>
    <t>МНА №13. готов к пуску</t>
  </si>
  <si>
    <t xml:space="preserve">МНА №13. готов к пуску участка </t>
  </si>
  <si>
    <t>МНА №13. идёт программа пуска</t>
  </si>
  <si>
    <t>МНА №13. идёт программа остановки</t>
  </si>
  <si>
    <t>МНА №13. в работе</t>
  </si>
  <si>
    <t>МНА №13. остановлен</t>
  </si>
  <si>
    <t>МНА №13. запускается</t>
  </si>
  <si>
    <t>МНА №13. останавливается</t>
  </si>
  <si>
    <t>МНА №13. в режиме «основной»</t>
  </si>
  <si>
    <t>МНА №13. в режиме «резервный»</t>
  </si>
  <si>
    <t>МНА №13. в режиме «ремонтный»</t>
  </si>
  <si>
    <t>МНА №13. в режиме «телемеханический»</t>
  </si>
  <si>
    <t>МНА №13. включен режим имитации</t>
  </si>
  <si>
    <t>МНА №13. сработала агрегатная защита</t>
  </si>
  <si>
    <t>МНА №13. неисправность цепей отключения ВВ МНА, в т.ч. отсутствие питания цепей управления</t>
  </si>
  <si>
    <t>МНА №13. в состоянии "Горячий резерв"</t>
  </si>
  <si>
    <t>МНА №12. идёт программа пуска</t>
  </si>
  <si>
    <t>МНА №12. идёт программа остановки</t>
  </si>
  <si>
    <t>МНА №12. в работе</t>
  </si>
  <si>
    <t>МНА №12. остановлен</t>
  </si>
  <si>
    <t>МНА №12. запускается</t>
  </si>
  <si>
    <t>МНА №12. останавливается</t>
  </si>
  <si>
    <t>МНА №12. в режиме «основной»</t>
  </si>
  <si>
    <t>МНА №12. в режиме «резервный»</t>
  </si>
  <si>
    <t>МНА №12. в режиме «ремонтный»</t>
  </si>
  <si>
    <t>МНА №12. в режиме «телемеханический»</t>
  </si>
  <si>
    <t>МНА №12. включен режим имитации</t>
  </si>
  <si>
    <t>МНА №12. сработала агрегатная защита</t>
  </si>
  <si>
    <t>МНА №12. неисправность цепей отключения ВВ МНА, в т.ч. отсутствие питания цепей управления</t>
  </si>
  <si>
    <t>МНА №12. в состоянии "Горячий резерв"</t>
  </si>
  <si>
    <t>МНА №11. идёт программа пуска</t>
  </si>
  <si>
    <t>МНА №11. идёт программа остановки</t>
  </si>
  <si>
    <t>МНА №11. в работе</t>
  </si>
  <si>
    <t>МНА №11. остановлен</t>
  </si>
  <si>
    <t>МНА №11. запускается</t>
  </si>
  <si>
    <t>МНА №11. останавливается</t>
  </si>
  <si>
    <t>МНА №11. в режиме «основной»</t>
  </si>
  <si>
    <t>МНА №11. в режиме «резервный»</t>
  </si>
  <si>
    <t>МНА №11. в режиме «ремонтный»</t>
  </si>
  <si>
    <t>МНА №11. в режиме «телемеханический»</t>
  </si>
  <si>
    <t>МНА №11. включен режим имитации</t>
  </si>
  <si>
    <t>МНА №11. сработала агрегатная защита</t>
  </si>
  <si>
    <t>МНА №11. неисправность цепей отключения ВВ МНА, в т.ч. отсутствие питания цепей управления</t>
  </si>
  <si>
    <t>МНА №11. в состоянии "Горячий резерв"</t>
  </si>
  <si>
    <t>МНА №14. идёт программа пуска</t>
  </si>
  <si>
    <t>МНА №14. идёт программа остановки</t>
  </si>
  <si>
    <t>МНА №14. в работе</t>
  </si>
  <si>
    <t>МНА №14. остановлен</t>
  </si>
  <si>
    <t>МНА №14. запускается</t>
  </si>
  <si>
    <t>МНА №14. останавливается</t>
  </si>
  <si>
    <t>МНА №14. в режиме «основной»</t>
  </si>
  <si>
    <t>МНА №14. в режиме «резервный»</t>
  </si>
  <si>
    <t>МНА №14. в режиме «ремонтный»</t>
  </si>
  <si>
    <t>МНА №14. в режиме «телемеханический»</t>
  </si>
  <si>
    <t>МНА №14. включен режим имитации</t>
  </si>
  <si>
    <t>МНА №14. сработала агрегатная защита</t>
  </si>
  <si>
    <t>МНА №14. неисправность цепей отключения ВВ МНА, в т.ч. отсутствие питания цепей управления</t>
  </si>
  <si>
    <t>МНА №14. в состоянии "Горячий резерв"</t>
  </si>
  <si>
    <t>МНА №14. программа пуска П1</t>
  </si>
  <si>
    <t>МНА №14. программа пуска П2</t>
  </si>
  <si>
    <t>МНА №14. готов к пуску</t>
  </si>
  <si>
    <t xml:space="preserve">МНА №14. готов к пуску участка </t>
  </si>
  <si>
    <t>Путь насоса СОУ закрыт</t>
  </si>
  <si>
    <t xml:space="preserve">Принята команда из ТДП </t>
  </si>
  <si>
    <t xml:space="preserve">Принята команда из РДП </t>
  </si>
  <si>
    <t>Запрет работы насоса СОУ по высокому давлению на входе МНС</t>
  </si>
  <si>
    <t>Пожары</t>
  </si>
  <si>
    <t>A1.3</t>
  </si>
  <si>
    <t>A1.4</t>
  </si>
  <si>
    <t>PT651</t>
  </si>
  <si>
    <t>A1.5</t>
  </si>
  <si>
    <t>Вывод устройства ПЛК, Дискретный вход</t>
  </si>
  <si>
    <t>A1.6</t>
  </si>
  <si>
    <t>LC0013</t>
  </si>
  <si>
    <t>A1.7</t>
  </si>
  <si>
    <t>Вывод устройства ПЛК, Дискретный выход</t>
  </si>
  <si>
    <t>A1.8</t>
  </si>
  <si>
    <t>A2.4</t>
  </si>
  <si>
    <t>PT652</t>
  </si>
  <si>
    <t>A2.5</t>
  </si>
  <si>
    <t>TT671</t>
  </si>
  <si>
    <t>A2.6</t>
  </si>
  <si>
    <t>A2.7</t>
  </si>
  <si>
    <t>A2.8</t>
  </si>
  <si>
    <t>MPC651</t>
  </si>
  <si>
    <t>EC671</t>
  </si>
  <si>
    <t>A2.3</t>
  </si>
  <si>
    <t>A1.9</t>
  </si>
  <si>
    <t>A2.9</t>
  </si>
  <si>
    <t>A2.10</t>
  </si>
  <si>
    <t>A1.1</t>
  </si>
  <si>
    <t>Срабатывание сигнализатора прохождения СОД после задвижки №015.7</t>
  </si>
  <si>
    <t>3XT1</t>
  </si>
  <si>
    <t>Неисправность сигнализатора прохождения СОД после задвижки №015.7</t>
  </si>
  <si>
    <t>KKT001</t>
  </si>
  <si>
    <t>Уровень отраженного сигнала сигнализатора прохождения СОД после задвижки №015.7</t>
  </si>
  <si>
    <t>4XT1</t>
  </si>
  <si>
    <t>5XT1</t>
  </si>
  <si>
    <t>5XT3</t>
  </si>
  <si>
    <t>5XT4</t>
  </si>
  <si>
    <t>5XT6</t>
  </si>
  <si>
    <t>5XT8</t>
  </si>
  <si>
    <t>5XT10</t>
  </si>
  <si>
    <t>5XT12</t>
  </si>
  <si>
    <t>5XT13</t>
  </si>
  <si>
    <t>5XT15</t>
  </si>
  <si>
    <t>5XT18</t>
  </si>
  <si>
    <t>5XT20</t>
  </si>
  <si>
    <t>A2.1</t>
  </si>
  <si>
    <t>Срабатывание сигнализатора прохождения СОД после задвижки №015.8</t>
  </si>
  <si>
    <t>3XT2</t>
  </si>
  <si>
    <t>OPC002</t>
  </si>
  <si>
    <t>Неисправность сигнализатора прохождения СОД после задвижки №015.8</t>
  </si>
  <si>
    <t>KKT002</t>
  </si>
  <si>
    <t>Уровень отраженного сигнала сигнализатора прохождения СОД после задвижки №015.8</t>
  </si>
  <si>
    <t>4XT2</t>
  </si>
  <si>
    <t>5XT2</t>
  </si>
  <si>
    <t>5XT5</t>
  </si>
  <si>
    <t>5XT7</t>
  </si>
  <si>
    <t>5XT9</t>
  </si>
  <si>
    <t>5XT11</t>
  </si>
  <si>
    <t>5XT14</t>
  </si>
  <si>
    <t>5XT16</t>
  </si>
  <si>
    <t>5XT17</t>
  </si>
  <si>
    <t>5XT19</t>
  </si>
  <si>
    <t>5XT21</t>
  </si>
  <si>
    <t>2XT1</t>
  </si>
  <si>
    <t>2XT2</t>
  </si>
  <si>
    <t>2XT3</t>
  </si>
  <si>
    <t>LC0023</t>
  </si>
  <si>
    <t>LC0033</t>
  </si>
  <si>
    <t>LC0043</t>
  </si>
  <si>
    <t>LC0053</t>
  </si>
  <si>
    <t>3XT3</t>
  </si>
  <si>
    <t>A1.2</t>
  </si>
  <si>
    <t>OKC5</t>
  </si>
  <si>
    <t>CKC5</t>
  </si>
  <si>
    <t>ODC5</t>
  </si>
  <si>
    <t>CDC5</t>
  </si>
  <si>
    <t>MCO5</t>
  </si>
  <si>
    <t>MCC5</t>
  </si>
  <si>
    <t>OKC7</t>
  </si>
  <si>
    <t>CKC7</t>
  </si>
  <si>
    <t>ODC7</t>
  </si>
  <si>
    <t>CDC7</t>
  </si>
  <si>
    <t>MCO7</t>
  </si>
  <si>
    <t>MCC7</t>
  </si>
  <si>
    <t>OKC9</t>
  </si>
  <si>
    <t>CKC9</t>
  </si>
  <si>
    <t>ODC9</t>
  </si>
  <si>
    <t>CDC9</t>
  </si>
  <si>
    <t>MCO9</t>
  </si>
  <si>
    <t>MCC9</t>
  </si>
  <si>
    <t>3XT4</t>
  </si>
  <si>
    <t>A2.2</t>
  </si>
  <si>
    <t>OKC6</t>
  </si>
  <si>
    <t>CKC6</t>
  </si>
  <si>
    <t>ODC6</t>
  </si>
  <si>
    <t>CDC6</t>
  </si>
  <si>
    <t>MCO6</t>
  </si>
  <si>
    <t>MCC6</t>
  </si>
  <si>
    <t>OKC8</t>
  </si>
  <si>
    <t>CKC8</t>
  </si>
  <si>
    <t>ODC8</t>
  </si>
  <si>
    <t>CDC8</t>
  </si>
  <si>
    <t>MCO8</t>
  </si>
  <si>
    <t>MCC8</t>
  </si>
  <si>
    <t>3XT5</t>
  </si>
  <si>
    <t>3XT9</t>
  </si>
  <si>
    <t>4XT3</t>
  </si>
  <si>
    <t>3XT7</t>
  </si>
  <si>
    <t>3XT8</t>
  </si>
  <si>
    <t>2XT4</t>
  </si>
  <si>
    <t>Вывод устройства ПЛК, Аналоговый выход</t>
  </si>
  <si>
    <t>3XT6</t>
  </si>
  <si>
    <t>3XT10</t>
  </si>
  <si>
    <t>4XT4</t>
  </si>
  <si>
    <t>2XT5</t>
  </si>
  <si>
    <t>4XT5</t>
  </si>
  <si>
    <t>2XT6</t>
  </si>
  <si>
    <t>4XT6</t>
  </si>
  <si>
    <t>EIO</t>
  </si>
  <si>
    <t>A1</t>
  </si>
  <si>
    <t>A1.0</t>
  </si>
  <si>
    <t>A1.10</t>
  </si>
  <si>
    <t>A1.11</t>
  </si>
  <si>
    <t>BMXXBP1200</t>
  </si>
  <si>
    <t>BMXCPS3020</t>
  </si>
  <si>
    <t>BMXCRA31210</t>
  </si>
  <si>
    <t>BMXAMI0810</t>
  </si>
  <si>
    <t>BMXNOM0200</t>
  </si>
  <si>
    <t>BMXXEM010</t>
  </si>
  <si>
    <t>A2</t>
  </si>
  <si>
    <t>A2.0</t>
  </si>
  <si>
    <t>A2.11</t>
  </si>
  <si>
    <t>BMEXBP0800</t>
  </si>
  <si>
    <t>BMXCPS4022</t>
  </si>
  <si>
    <t>BMEH586040</t>
  </si>
  <si>
    <t>BMENOC0301</t>
  </si>
  <si>
    <t>A5</t>
  </si>
  <si>
    <t>A5.0</t>
  </si>
  <si>
    <t>A5.4</t>
  </si>
  <si>
    <t>A5.5</t>
  </si>
  <si>
    <t>A5.6</t>
  </si>
  <si>
    <t>A5.7</t>
  </si>
  <si>
    <t>BMEP581020</t>
  </si>
  <si>
    <t>A6</t>
  </si>
  <si>
    <t>A6.0</t>
  </si>
  <si>
    <t>A6.3</t>
  </si>
  <si>
    <t>A6.4</t>
  </si>
  <si>
    <t>A6.5</t>
  </si>
  <si>
    <t>A6.6</t>
  </si>
  <si>
    <t>A6.7</t>
  </si>
  <si>
    <t>A3</t>
  </si>
  <si>
    <t>A3.0</t>
  </si>
  <si>
    <t>A3.2</t>
  </si>
  <si>
    <t>A3.3</t>
  </si>
  <si>
    <t>A3.4</t>
  </si>
  <si>
    <t>A3.5</t>
  </si>
  <si>
    <t>A3.6</t>
  </si>
  <si>
    <t>A3.7</t>
  </si>
  <si>
    <t>BMEP584020</t>
  </si>
  <si>
    <t>BMXNOR0200H</t>
  </si>
  <si>
    <t>A4</t>
  </si>
  <si>
    <t>A4.0</t>
  </si>
  <si>
    <t>A4.2</t>
  </si>
  <si>
    <t>A4.3</t>
  </si>
  <si>
    <t>A4.4</t>
  </si>
  <si>
    <t>A4.5</t>
  </si>
  <si>
    <t>A4.6</t>
  </si>
  <si>
    <t>A4.7</t>
  </si>
  <si>
    <t>A1.PS</t>
  </si>
  <si>
    <t>A2.PS</t>
  </si>
  <si>
    <t>A5.PS</t>
  </si>
  <si>
    <t>A6.PS</t>
  </si>
  <si>
    <t>A3.PS</t>
  </si>
  <si>
    <t>A4.PS</t>
  </si>
  <si>
    <t>OPC004</t>
  </si>
  <si>
    <t>KKC001_1</t>
  </si>
  <si>
    <t>KKC002_1</t>
  </si>
  <si>
    <t>№ МНС.УСО</t>
  </si>
  <si>
    <t>3</t>
  </si>
  <si>
    <t>18</t>
  </si>
  <si>
    <t>24</t>
  </si>
  <si>
    <t>25</t>
  </si>
  <si>
    <t>ВСПОМсис</t>
  </si>
  <si>
    <t>Звонок БРУ</t>
  </si>
  <si>
    <t>SARD</t>
  </si>
  <si>
    <t>SARD.RD1</t>
  </si>
  <si>
    <t>ABB651</t>
  </si>
  <si>
    <t>ABB671</t>
  </si>
  <si>
    <t>EC651</t>
  </si>
  <si>
    <t>ABO651</t>
  </si>
  <si>
    <t>Fires</t>
  </si>
  <si>
    <t>19</t>
  </si>
  <si>
    <t>DCK</t>
  </si>
  <si>
    <t>DCKi</t>
  </si>
  <si>
    <t>3 - зона 3</t>
  </si>
  <si>
    <t>iSARD_1</t>
  </si>
  <si>
    <t>iSARD_2</t>
  </si>
  <si>
    <t>iSARD_3</t>
  </si>
  <si>
    <t>iSARD_4</t>
  </si>
  <si>
    <t>iSARD_5</t>
  </si>
  <si>
    <t>iSARD_6</t>
  </si>
  <si>
    <t>iSARD_7</t>
  </si>
  <si>
    <t>iSARD_8</t>
  </si>
  <si>
    <t>iSARD_9</t>
  </si>
  <si>
    <t>iSARD_10</t>
  </si>
  <si>
    <t>iSARD_11</t>
  </si>
  <si>
    <t>iSARD_12</t>
  </si>
  <si>
    <t>Насос откачки утечек №1. Включен</t>
  </si>
  <si>
    <t>Насос откачки утечек №2. Включен</t>
  </si>
  <si>
    <t>Затопление колодца КИП №018.1 (обрыв или КЗ соединительной линии затопление колодца датчика температуры)</t>
  </si>
  <si>
    <t>Затопление колодца КИП №018.2 (обрыв или КЗ соединительной линии затопление колодца датчика температуры)</t>
  </si>
  <si>
    <t>Затопление колодца КИП №018.3 (обрыв или КЗ соединительной линии затопление колодца датчика температуры)</t>
  </si>
  <si>
    <t>Затопление колодца КИП №018.4 (обрыв или КЗ соединительной линии затопление колодца датчика температуры)</t>
  </si>
  <si>
    <t>Затопление колодца КИП №018.5 (обрыв или КЗ соединительной линии затопление колодца датчика температуры)</t>
  </si>
  <si>
    <t>Затопление колодца КИП №018.1 (сработка)</t>
  </si>
  <si>
    <t>Затопление колодца КИП №018.2 (сработка)</t>
  </si>
  <si>
    <t>Затопление колодца КИП №018.3 (сработка)</t>
  </si>
  <si>
    <t>Затопление колодца КИП №018.4 (сработка)</t>
  </si>
  <si>
    <t>Затопление колодца КИП №018.5 (сработка)</t>
  </si>
  <si>
    <t>прог</t>
  </si>
  <si>
    <t>14</t>
  </si>
  <si>
    <t>BMXDDI3202K</t>
  </si>
  <si>
    <t>Задвижки - время выполнения команды на открытие при имитации</t>
  </si>
  <si>
    <t>Станционные защиты - время после появления предельной загазованности, через которое срабатывает защита «Сохранение предельной загазованности»</t>
  </si>
  <si>
    <t>Приборы контроля СОД - длительность импульса сигналов «контроль» и «деблокировка»</t>
  </si>
  <si>
    <t>Задержка на формирование сигнала «Угроза заморозки водооборотной системы»</t>
  </si>
  <si>
    <t>5</t>
  </si>
  <si>
    <t>ЦНС-1</t>
  </si>
  <si>
    <t>ЦНС-2</t>
  </si>
  <si>
    <t>ССН.КЦ</t>
  </si>
  <si>
    <t>ССН.УСО.2(1)</t>
  </si>
  <si>
    <t>ССН.УСО.2(2)</t>
  </si>
  <si>
    <t>ССН.УСО.2(3)</t>
  </si>
  <si>
    <t>ССН.САР-1</t>
  </si>
  <si>
    <t>ССН.САР-2</t>
  </si>
  <si>
    <t>DG.USO2_3</t>
  </si>
  <si>
    <t>DG.SAR_1</t>
  </si>
  <si>
    <t>DG.SAR_2</t>
  </si>
  <si>
    <t>A3.1</t>
  </si>
  <si>
    <t>A4.1</t>
  </si>
  <si>
    <t>A5.1</t>
  </si>
  <si>
    <t>A6.1</t>
  </si>
  <si>
    <t>10</t>
  </si>
  <si>
    <t>11</t>
  </si>
  <si>
    <t>12</t>
  </si>
  <si>
    <t>13</t>
  </si>
  <si>
    <t>15</t>
  </si>
  <si>
    <t>16</t>
  </si>
  <si>
    <t>17</t>
  </si>
  <si>
    <t>20</t>
  </si>
  <si>
    <t>21</t>
  </si>
  <si>
    <t>22</t>
  </si>
  <si>
    <t>23</t>
  </si>
  <si>
    <t>26</t>
  </si>
  <si>
    <t>27</t>
  </si>
  <si>
    <t>28</t>
  </si>
  <si>
    <t>29</t>
  </si>
  <si>
    <t>30</t>
  </si>
  <si>
    <t>31</t>
  </si>
  <si>
    <t/>
  </si>
  <si>
    <t>KKC551</t>
  </si>
  <si>
    <t>ED551</t>
  </si>
  <si>
    <t>KKC552</t>
  </si>
  <si>
    <t>ED552</t>
  </si>
  <si>
    <t>KKC556</t>
  </si>
  <si>
    <t>KKC557</t>
  </si>
  <si>
    <t>EC951</t>
  </si>
  <si>
    <t>EC953</t>
  </si>
  <si>
    <t>HPC671</t>
  </si>
  <si>
    <t>LT651</t>
  </si>
  <si>
    <t>LT652</t>
  </si>
  <si>
    <t>PDT671</t>
  </si>
  <si>
    <t>PDT672</t>
  </si>
  <si>
    <t>PDT673</t>
  </si>
  <si>
    <t>PT591</t>
  </si>
  <si>
    <t>PT592</t>
  </si>
  <si>
    <t>PT671</t>
  </si>
  <si>
    <t>PT672</t>
  </si>
  <si>
    <t>KKC553</t>
  </si>
  <si>
    <t>ED553</t>
  </si>
  <si>
    <t>OPC951</t>
  </si>
  <si>
    <t>PPC951</t>
  </si>
  <si>
    <t>TC9512</t>
  </si>
  <si>
    <t>KKC566</t>
  </si>
  <si>
    <t>KKC567</t>
  </si>
  <si>
    <t>EC952</t>
  </si>
  <si>
    <t>EC954</t>
  </si>
  <si>
    <t>HPC672</t>
  </si>
  <si>
    <t>LC5913</t>
  </si>
  <si>
    <t>LC5923</t>
  </si>
  <si>
    <t>LC9513</t>
  </si>
  <si>
    <t>PT673</t>
  </si>
  <si>
    <t>PT674</t>
  </si>
  <si>
    <t>PT675</t>
  </si>
  <si>
    <t>PT676</t>
  </si>
  <si>
    <t>TT672</t>
  </si>
  <si>
    <t>PPC675</t>
  </si>
  <si>
    <t>CKC675</t>
  </si>
  <si>
    <t>DKC675</t>
  </si>
  <si>
    <t>DCK675</t>
  </si>
  <si>
    <t>MCC675</t>
  </si>
  <si>
    <t>MCO675</t>
  </si>
  <si>
    <t>KKC554</t>
  </si>
  <si>
    <t>ED554</t>
  </si>
  <si>
    <t>KKC576</t>
  </si>
  <si>
    <t>KKC577</t>
  </si>
  <si>
    <t>ABA675</t>
  </si>
  <si>
    <t>DKB675</t>
  </si>
  <si>
    <t>DOB675</t>
  </si>
  <si>
    <t>DCB675</t>
  </si>
  <si>
    <t>LC6514</t>
  </si>
  <si>
    <t>LC6524</t>
  </si>
  <si>
    <t>QT675</t>
  </si>
  <si>
    <t>DC706a</t>
  </si>
  <si>
    <t>DC707a</t>
  </si>
  <si>
    <t>DC708a</t>
  </si>
  <si>
    <t>DC709a</t>
  </si>
  <si>
    <t>QB675</t>
  </si>
  <si>
    <t>KKC555</t>
  </si>
  <si>
    <t>ED555</t>
  </si>
  <si>
    <t>KKC586</t>
  </si>
  <si>
    <t>KKC587</t>
  </si>
  <si>
    <t>MPC652</t>
  </si>
  <si>
    <t>EC652</t>
  </si>
  <si>
    <t>BB951</t>
  </si>
  <si>
    <t>BB551</t>
  </si>
  <si>
    <t>ABO652</t>
  </si>
  <si>
    <t>ABB652</t>
  </si>
  <si>
    <t>DC710a</t>
  </si>
  <si>
    <t>DC711a</t>
  </si>
  <si>
    <t>DC713a</t>
  </si>
  <si>
    <t>DC717a</t>
  </si>
  <si>
    <t>ECB551</t>
  </si>
  <si>
    <t>EC551</t>
  </si>
  <si>
    <t>OPC551</t>
  </si>
  <si>
    <t>TC551</t>
  </si>
  <si>
    <t>AB551</t>
  </si>
  <si>
    <t>ABA551</t>
  </si>
  <si>
    <t>ABE551</t>
  </si>
  <si>
    <t>ABB551</t>
  </si>
  <si>
    <t>TT553</t>
  </si>
  <si>
    <t>TT557</t>
  </si>
  <si>
    <t>XT555</t>
  </si>
  <si>
    <t>XT556</t>
  </si>
  <si>
    <t>LC5514</t>
  </si>
  <si>
    <t>PT551</t>
  </si>
  <si>
    <t>PT552</t>
  </si>
  <si>
    <t>PT553</t>
  </si>
  <si>
    <t>CT551</t>
  </si>
  <si>
    <t>SB551</t>
  </si>
  <si>
    <t>ECB571</t>
  </si>
  <si>
    <t>EC571</t>
  </si>
  <si>
    <t>OPC571</t>
  </si>
  <si>
    <t>TC571</t>
  </si>
  <si>
    <t>AB571</t>
  </si>
  <si>
    <t>ABA571</t>
  </si>
  <si>
    <t>ABE571</t>
  </si>
  <si>
    <t>ABB571</t>
  </si>
  <si>
    <t>TT573</t>
  </si>
  <si>
    <t>TT577</t>
  </si>
  <si>
    <t>XT575</t>
  </si>
  <si>
    <t>XT576</t>
  </si>
  <si>
    <t>LC5714</t>
  </si>
  <si>
    <t>PT571</t>
  </si>
  <si>
    <t>PT572</t>
  </si>
  <si>
    <t>PT573</t>
  </si>
  <si>
    <t>CT571</t>
  </si>
  <si>
    <t>SB571</t>
  </si>
  <si>
    <t>ECB561</t>
  </si>
  <si>
    <t>EC561</t>
  </si>
  <si>
    <t>OPC561</t>
  </si>
  <si>
    <t>TC561</t>
  </si>
  <si>
    <t>AB561</t>
  </si>
  <si>
    <t>ABA561</t>
  </si>
  <si>
    <t>ABE561</t>
  </si>
  <si>
    <t>ABB561</t>
  </si>
  <si>
    <t>TT563</t>
  </si>
  <si>
    <t>TT567</t>
  </si>
  <si>
    <t>XT565</t>
  </si>
  <si>
    <t>XT566</t>
  </si>
  <si>
    <t>LC5614</t>
  </si>
  <si>
    <t>PT561</t>
  </si>
  <si>
    <t>PT562</t>
  </si>
  <si>
    <t>PT563</t>
  </si>
  <si>
    <t>CT561</t>
  </si>
  <si>
    <t>SB561</t>
  </si>
  <si>
    <t>ECB581</t>
  </si>
  <si>
    <t>EC581</t>
  </si>
  <si>
    <t>OPC581</t>
  </si>
  <si>
    <t>TC581</t>
  </si>
  <si>
    <t>AB581</t>
  </si>
  <si>
    <t>ABA581</t>
  </si>
  <si>
    <t>ABE581</t>
  </si>
  <si>
    <t>ABB581</t>
  </si>
  <si>
    <t>TT583</t>
  </si>
  <si>
    <t>TT587</t>
  </si>
  <si>
    <t>XT585</t>
  </si>
  <si>
    <t>XT586</t>
  </si>
  <si>
    <t>LC5814</t>
  </si>
  <si>
    <t>PT581</t>
  </si>
  <si>
    <t>PT582</t>
  </si>
  <si>
    <t>PT583</t>
  </si>
  <si>
    <t>CT581</t>
  </si>
  <si>
    <t>SB581</t>
  </si>
  <si>
    <t>DCK671</t>
  </si>
  <si>
    <t>LCK671</t>
  </si>
  <si>
    <t>MCC671</t>
  </si>
  <si>
    <t>MCO671</t>
  </si>
  <si>
    <t>CKC671</t>
  </si>
  <si>
    <t>OKC671</t>
  </si>
  <si>
    <t>OPC671</t>
  </si>
  <si>
    <t>ACK671</t>
  </si>
  <si>
    <t>HCK671</t>
  </si>
  <si>
    <t>ABF671</t>
  </si>
  <si>
    <t>ABR671</t>
  </si>
  <si>
    <t>ABA671</t>
  </si>
  <si>
    <t>ABE671</t>
  </si>
  <si>
    <t>QT671</t>
  </si>
  <si>
    <t>AT671</t>
  </si>
  <si>
    <t>FB671</t>
  </si>
  <si>
    <t>AB671</t>
  </si>
  <si>
    <t>PPB671</t>
  </si>
  <si>
    <t>MCC672</t>
  </si>
  <si>
    <t>MCO672</t>
  </si>
  <si>
    <t>CKC672</t>
  </si>
  <si>
    <t>OKC672</t>
  </si>
  <si>
    <t>OPC672</t>
  </si>
  <si>
    <t>ACK672</t>
  </si>
  <si>
    <t>HCK672</t>
  </si>
  <si>
    <t>EC672</t>
  </si>
  <si>
    <t>ABF672</t>
  </si>
  <si>
    <t>ABR672</t>
  </si>
  <si>
    <t>ABA672</t>
  </si>
  <si>
    <t>ABE672</t>
  </si>
  <si>
    <t>QT672</t>
  </si>
  <si>
    <t>FB672</t>
  </si>
  <si>
    <t>DCK672</t>
  </si>
  <si>
    <t>LCK672</t>
  </si>
  <si>
    <t>MCC673</t>
  </si>
  <si>
    <t>MCO673</t>
  </si>
  <si>
    <t>CKC673</t>
  </si>
  <si>
    <t>OKC673</t>
  </si>
  <si>
    <t>OPC673</t>
  </si>
  <si>
    <t>ACK673</t>
  </si>
  <si>
    <t>HCK673</t>
  </si>
  <si>
    <t>EC673</t>
  </si>
  <si>
    <t>ABF673</t>
  </si>
  <si>
    <t>ABR673</t>
  </si>
  <si>
    <t>ABA673</t>
  </si>
  <si>
    <t>ABE673</t>
  </si>
  <si>
    <t>ABB672</t>
  </si>
  <si>
    <t>QT673</t>
  </si>
  <si>
    <t>AT672</t>
  </si>
  <si>
    <t>FB673</t>
  </si>
  <si>
    <t>AB673</t>
  </si>
  <si>
    <t>MCC674</t>
  </si>
  <si>
    <t>MCO674</t>
  </si>
  <si>
    <t>CKC674</t>
  </si>
  <si>
    <t>OKC674</t>
  </si>
  <si>
    <t>OPC674</t>
  </si>
  <si>
    <t>ACK674</t>
  </si>
  <si>
    <t>HCK674</t>
  </si>
  <si>
    <t>EC674</t>
  </si>
  <si>
    <t>ABF674</t>
  </si>
  <si>
    <t>ABR674</t>
  </si>
  <si>
    <t>ABA674</t>
  </si>
  <si>
    <t>ABE674</t>
  </si>
  <si>
    <t>QT674</t>
  </si>
  <si>
    <t>FB674</t>
  </si>
  <si>
    <t>Наличие питания на вводе 2 шкафа ССН.КЦ</t>
  </si>
  <si>
    <t>Общая неисправность системы питания шкафа ССН.КЦ</t>
  </si>
  <si>
    <t>Неисправность оборудования питания (резервный канал) шкафа ССН.КЦ</t>
  </si>
  <si>
    <t>Неисправность коммутатора А8 (рез.) шкафа ССН.КЦ</t>
  </si>
  <si>
    <t>Температура воздуха в шкафу ССН.КЦ</t>
  </si>
  <si>
    <t>Наличие питания на вводе 1 шкафа ССН.КЦ</t>
  </si>
  <si>
    <t>Неисправность оборудования питания (основной канал) шкафа ССН.КЦ</t>
  </si>
  <si>
    <t>Дверь шкафа ССН.КЦ открыта</t>
  </si>
  <si>
    <t>Неисправность коммутатора А7 (осн.) шкафа ССН.КЦ</t>
  </si>
  <si>
    <t>Наличие питания на вводе 2 шкафа ССН.УСО.2(1)</t>
  </si>
  <si>
    <t>Общая неисправность системы питания шкафа ССН.УСО.2(1)</t>
  </si>
  <si>
    <t>Неисправность оборудования питания (резервный канал) шкафа ССН.УСО.2(1)</t>
  </si>
  <si>
    <t>Аварийное отключение ССН кнопкой "Стоп ССН" с БРУ</t>
  </si>
  <si>
    <t>Нарушение целостности цепи кнопки "Стоп ССН" с БРУ</t>
  </si>
  <si>
    <t>Аварийное отключение ССН кнопкой "Стоп ССН" с технологической площадки, точка 1</t>
  </si>
  <si>
    <t>Нарушение целостности цепи кнопки "Стоп ССН" (точка 1)</t>
  </si>
  <si>
    <t>Исправность цепей отключения  НВ ПНА №036.1 (сигнал 1)</t>
  </si>
  <si>
    <t>НВ ПНА №036.1 включен (сигнал 1)</t>
  </si>
  <si>
    <t>Сигнализация об аварийном отключении НВ ПНА №036.1 кнопкой "Стоп" с БРУ</t>
  </si>
  <si>
    <t>Сигнализация об аварийном отключении НВ ПНА №036.1 кнопкой "Стоп" по месту</t>
  </si>
  <si>
    <t>Наличие напряжения на 208ЩСУ-0 1СШ</t>
  </si>
  <si>
    <t>Наличие напряжения на 208ЩСУ 1СШ</t>
  </si>
  <si>
    <t>Питание расходомера на выходе узла регулирование №008.1 включено</t>
  </si>
  <si>
    <t>Задвижка №024.1 - сигнал от КВО</t>
  </si>
  <si>
    <t>Задвижка №024.1 - сигнал от КВЗ</t>
  </si>
  <si>
    <t>Задвижка №024.1 - сигнал от МПО</t>
  </si>
  <si>
    <t>Задвижка №024.1 - сигнал от МПЗ</t>
  </si>
  <si>
    <t>Задвижка №024.1 - сработала муфта</t>
  </si>
  <si>
    <t>Задвижка №024.1 - авария привода</t>
  </si>
  <si>
    <t>Задвижка №024.1 - дистанционное управление</t>
  </si>
  <si>
    <t>Задвижка №007.2.1 - сигнал от КВО</t>
  </si>
  <si>
    <t>Задвижка №007.2.1 - сигнал от КВЗ</t>
  </si>
  <si>
    <t>Задвижка №007.2.1 - сигнал от МПО</t>
  </si>
  <si>
    <t>Задвижка №007.2.1 - сигнал от МПЗ</t>
  </si>
  <si>
    <t>Задвижка №007.2.1 - сработала муфта</t>
  </si>
  <si>
    <t>Задвижка №007.2.1 - авария привода</t>
  </si>
  <si>
    <t>Задвижка №008.1.1.1 - сигнал от КВО</t>
  </si>
  <si>
    <t>Задвижка №008.1.1.1 - сигнал от КВЗ</t>
  </si>
  <si>
    <t>Задвижка №008.1.1.1 - сигнал от МПО</t>
  </si>
  <si>
    <t>Задвижка №008.1.1.1 - сигнал от МПЗ</t>
  </si>
  <si>
    <t>Задвижка №008.1.1.1 - сработала муфта</t>
  </si>
  <si>
    <t>Задвижка №008.1.1.1 - авария привода</t>
  </si>
  <si>
    <t>Задвижка №008.2.1.1 - сигнал от КВО</t>
  </si>
  <si>
    <t>Задвижка №008.2.1.1 - сигнал от КВЗ</t>
  </si>
  <si>
    <t>Задвижка №008.2.1.1 - сигнал от МПО</t>
  </si>
  <si>
    <t>Задвижка №008.2.1.1 - сигнал от МПЗ</t>
  </si>
  <si>
    <t>Задвижка №008.2.1.1 - сработала муфта</t>
  </si>
  <si>
    <t>Задвижка №008.2.1.1 - авария привода</t>
  </si>
  <si>
    <t>Задвижка №036.5.1 - сигнал от КВО</t>
  </si>
  <si>
    <t>Задвижка №036.5.1 - сигнал от КВЗ</t>
  </si>
  <si>
    <t>Задвижка №036.5.1 - сигнал от МПО</t>
  </si>
  <si>
    <t>Задвижка №036.5.1 - сигнал от МПЗ</t>
  </si>
  <si>
    <t>Задвижка №036.5.1 - сработала муфта</t>
  </si>
  <si>
    <t>Задвижка №036.5.1 - авария привода</t>
  </si>
  <si>
    <t>Задвижка (Резерв №2) - сигнал от КВО</t>
  </si>
  <si>
    <t>Задвижка (Резерв №2) - сигнал от КВЗ</t>
  </si>
  <si>
    <t>Задвижка (Резерв №2) - сигнал от МПО</t>
  </si>
  <si>
    <t>Задвижка (Резерв №2) - сигнал от МПЗ</t>
  </si>
  <si>
    <t>Задвижка (Резерв №2) - сработала муфта</t>
  </si>
  <si>
    <t>Задвижка (Резерв №2) - авария привода</t>
  </si>
  <si>
    <t>Задвижка №007.1.1 - сигнал от КВО</t>
  </si>
  <si>
    <t>Задвижка №007.1.1 - сигнал от КВЗ</t>
  </si>
  <si>
    <t>Задвижка №007.1.1 - сигнал от МПО</t>
  </si>
  <si>
    <t>Задвижка №007.1.1 - сигнал от МПЗ</t>
  </si>
  <si>
    <t>Задвижка №007.1.1 - сработала муфта</t>
  </si>
  <si>
    <t>Задвижка №007.1.1 - авария привода</t>
  </si>
  <si>
    <t>Задвижка №008.1.1.2 - сигнал от КВО</t>
  </si>
  <si>
    <t>Задвижка №008.1.1.2 - сигнал от КВЗ</t>
  </si>
  <si>
    <t>Задвижка №008.1.1.2 - сигнал от МПО</t>
  </si>
  <si>
    <t>Задвижка №008.1.1.2 - сигнал от МПЗ</t>
  </si>
  <si>
    <t>Задвижка №008.1.1.2 - сработала муфта</t>
  </si>
  <si>
    <t>Задвижка №008.1.1.2 - авария привода</t>
  </si>
  <si>
    <t>Задвижка №008.2.1.2 - сигнал от КВО</t>
  </si>
  <si>
    <t>Задвижка №008.2.1.2 - сигнал от КВЗ</t>
  </si>
  <si>
    <t>Задвижка №008.2.1.2 - сигнал от МПО</t>
  </si>
  <si>
    <t>Задвижка №008.2.1.2 - сигнал от МПЗ</t>
  </si>
  <si>
    <t>Задвижка №008.2.1.2 - сработала муфта</t>
  </si>
  <si>
    <t>Задвижка №008.2.1.2 - авария привода</t>
  </si>
  <si>
    <t>Задвижка №007.1.1 - закрыта с БРУ</t>
  </si>
  <si>
    <t>Задвижка №007.1.1 - остановлена с БРУ</t>
  </si>
  <si>
    <t>Задвижка №008.1.1.2 - закрыта с БРУ</t>
  </si>
  <si>
    <t>Задвижка №008.1.1.2 - остановлена с БРУ</t>
  </si>
  <si>
    <t>Задвижка №008.2.1.2 - закрыта с БРУ</t>
  </si>
  <si>
    <t>Задвижка №008.2.1.2 - остановлена с БРУ</t>
  </si>
  <si>
    <t>Отключить НВ ПНА №036.1 (команда 1)</t>
  </si>
  <si>
    <t>Задвижка №024.1 - команда на открытие</t>
  </si>
  <si>
    <t>Задвижка №024.1 - команда на закрытие</t>
  </si>
  <si>
    <t>Задвижка №024.1 - команда на остановку</t>
  </si>
  <si>
    <t>Задвижка №007.2.1 - команда на открытие</t>
  </si>
  <si>
    <t>Задвижка №007.2.1 - команда на закрытие</t>
  </si>
  <si>
    <t>Задвижка №007.2.1 - команда на остановку</t>
  </si>
  <si>
    <t>Задвижка №008.1.1.1 - команда на открытие</t>
  </si>
  <si>
    <t>Задвижка №008.1.1.1 - команда на закрытие</t>
  </si>
  <si>
    <t>Задвижка №008.1.1.1 - команда на остановку</t>
  </si>
  <si>
    <t>Задвижка №008.2.1.1 - команда на открытие</t>
  </si>
  <si>
    <t>Задвижка №008.2.1.1 - команда на закрытие</t>
  </si>
  <si>
    <t>Задвижка №008.2.1.1 - команда на остановку</t>
  </si>
  <si>
    <t>Задвижка №036.5.1 - команда на открытие</t>
  </si>
  <si>
    <t>Задвижка №036.5.1 - команда на закрытие</t>
  </si>
  <si>
    <t>Задвижка №036.5.1 - команда на остановку</t>
  </si>
  <si>
    <t>Задвижка (Резерв №2) - команда на открытие</t>
  </si>
  <si>
    <t>Задвижка (Резерв №2) - команда на закрытие</t>
  </si>
  <si>
    <t>Задвижка (Резерв №2) - команда на остановку</t>
  </si>
  <si>
    <t>Задвижка №007.1.1 - команда на открытие</t>
  </si>
  <si>
    <t>Задвижка №007.1.1 - команда на закрытие</t>
  </si>
  <si>
    <t>Задвижка №007.1.1 - команда на остановку</t>
  </si>
  <si>
    <t>Задвижка №008.1.1.2 - команда на открытие</t>
  </si>
  <si>
    <t>Задвижка №008.1.1.2 - команда на закрытие</t>
  </si>
  <si>
    <t>Задвижка №008.1.1.2 - команда на остановку</t>
  </si>
  <si>
    <t>Задвижка №008.2.1.2 - команда на открытие</t>
  </si>
  <si>
    <t>Задвижка №008.2.1.2 - команда на закрытие</t>
  </si>
  <si>
    <t>Задвижка №008.2.1.2 - команда на остановку</t>
  </si>
  <si>
    <t>Измерение уровня в емкости 024.1</t>
  </si>
  <si>
    <t>Измерение уровня в емкости 024.2</t>
  </si>
  <si>
    <t>Давление нефти на входе ССН</t>
  </si>
  <si>
    <t>Давление нефти на выходе ССН</t>
  </si>
  <si>
    <t>Давление на выходе насоса откачки утечек из емкости 024.1</t>
  </si>
  <si>
    <t>Давление на выходе насоса откачки утечек из емкости 024.2</t>
  </si>
  <si>
    <t>Давление нефти до узла регулирования №008.1</t>
  </si>
  <si>
    <t>Давление нефти после узла регулирования №008.1</t>
  </si>
  <si>
    <t>Наличие питания на вводе 1 шкафа ССН.УСО.2(1)</t>
  </si>
  <si>
    <t>Неисправность оборудования питания (основной канал) шкафа ССН.УСО.2(1)</t>
  </si>
  <si>
    <t>Повреждение изоляции полевых цепей =24В шкафа ССН.УСО.2(1)</t>
  </si>
  <si>
    <t>Дверь шкафа ССН.УСО.2(1) открыта</t>
  </si>
  <si>
    <t>Аварийное отключение ССН кнопкой "Стоп ССН" с технологической площадки, точка 2</t>
  </si>
  <si>
    <t>Нарушение целостности цепи кнопки "Стоп ССН" (точка 2)</t>
  </si>
  <si>
    <t>Деблокировка неисправности насоса прокачки</t>
  </si>
  <si>
    <t>Насос прокачки неисправен</t>
  </si>
  <si>
    <t>Минимальная температура в БИК (5°С)</t>
  </si>
  <si>
    <t>Исправность цепей отключения  НВ ПНА №036.2 (сигнал 1)</t>
  </si>
  <si>
    <t>НВ ПНА №036.2 включен (сигнал 1)</t>
  </si>
  <si>
    <t>Сигнализация об аварийном отключении НВ ПНА №036.2 кнопкой "Стоп" с БРУ</t>
  </si>
  <si>
    <t>Сигнализация об аварийном отключении НВ ПНА №036.2 кнопкой "Стоп" по месту</t>
  </si>
  <si>
    <t>Наличие напряжения на 208ЩСУ-0 2СШ</t>
  </si>
  <si>
    <t>Наличие напряжения на 208ЩСУ 2СШ</t>
  </si>
  <si>
    <t>Питание расходомера на выходе узла регулирование №008.2 включено</t>
  </si>
  <si>
    <t>Задвижка №024.2 - сигнал от КВО</t>
  </si>
  <si>
    <t>Задвижка №024.2 - сигнал от КВЗ</t>
  </si>
  <si>
    <t>Задвижка №024.2 - сигнал от МПО</t>
  </si>
  <si>
    <t>Задвижка №024.2 - сигнал от МПЗ</t>
  </si>
  <si>
    <t>Задвижка №024.2 - сработала муфта</t>
  </si>
  <si>
    <t>Задвижка №024.2 - авария привода</t>
  </si>
  <si>
    <t>Задвижка №024.2 - дистанционное управление</t>
  </si>
  <si>
    <t>Задвижка №007.2.2 - сигнал от КВО</t>
  </si>
  <si>
    <t>Задвижка №007.2.2 - сигнал от КВЗ</t>
  </si>
  <si>
    <t>Задвижка №007.2.2 - сигнал от МПО</t>
  </si>
  <si>
    <t>Задвижка №007.2.2 - сигнал от МПЗ</t>
  </si>
  <si>
    <t>Задвижка №007.2.2 - сработала муфта</t>
  </si>
  <si>
    <t>Задвижка №007.2.2 - авария привода</t>
  </si>
  <si>
    <t>Задвижка №008.1.2.1 - сигнал от КВО</t>
  </si>
  <si>
    <t>Задвижка №008.1.2.1 - сигнал от КВЗ</t>
  </si>
  <si>
    <t>Задвижка №008.1.2.1 - сигнал от МПО</t>
  </si>
  <si>
    <t>Задвижка №008.1.2.1 - сигнал от МПЗ</t>
  </si>
  <si>
    <t>Задвижка №008.1.2.1 - сработала муфта</t>
  </si>
  <si>
    <t>Задвижка №008.1.2.1 - авария привода</t>
  </si>
  <si>
    <t>Задвижка №008.2.2.1 - сигнал от КВО</t>
  </si>
  <si>
    <t>Задвижка №008.2.2.1 - сигнал от КВЗ</t>
  </si>
  <si>
    <t>Задвижка №008.2.2.1 - сигнал от МПО</t>
  </si>
  <si>
    <t>Задвижка №008.2.2.1 - сигнал от МПЗ</t>
  </si>
  <si>
    <t>Задвижка №008.2.2.1 - сработала муфта</t>
  </si>
  <si>
    <t>Задвижка №008.2.2.1 - авария привода</t>
  </si>
  <si>
    <t>Задвижка №036.5.2 - сигнал от КВО</t>
  </si>
  <si>
    <t>Задвижка №036.5.2 - сигнал от КВЗ</t>
  </si>
  <si>
    <t>Задвижка №036.5.2 - сигнал от МПО</t>
  </si>
  <si>
    <t>Задвижка №036.5.2 - сигнал от МПЗ</t>
  </si>
  <si>
    <t>Задвижка №036.5.2 - сработала муфта</t>
  </si>
  <si>
    <t>Задвижка №036.5.2 - авария привода</t>
  </si>
  <si>
    <t>Задвижка (Резерв №3) - сигнал от КВО</t>
  </si>
  <si>
    <t>Задвижка (Резерв №3) - сигнал от КВЗ</t>
  </si>
  <si>
    <t>Задвижка (Резерв №3) - сигнал от МПО</t>
  </si>
  <si>
    <t>Задвижка (Резерв №3) - сигнал от МПЗ</t>
  </si>
  <si>
    <t>Задвижка (Резерв №3) - сработала муфта</t>
  </si>
  <si>
    <t>Задвижка (Резерв №3) - авария привода</t>
  </si>
  <si>
    <t>Задвижка №007.1.2 - сигнал от КВО</t>
  </si>
  <si>
    <t>Задвижка №007.1.2 - сигнал от КВЗ</t>
  </si>
  <si>
    <t>Задвижка №007.1.2 - сигнал от МПО</t>
  </si>
  <si>
    <t>Задвижка №007.1.2 - сигнал от МПЗ</t>
  </si>
  <si>
    <t>Задвижка №007.1.2 - сработала муфта</t>
  </si>
  <si>
    <t>Задвижка №007.1.2 - авария привода</t>
  </si>
  <si>
    <t>Задвижка №008.1.2.2 - сигнал от КВО</t>
  </si>
  <si>
    <t>Задвижка №008.1.2.2 - сигнал от КВЗ</t>
  </si>
  <si>
    <t>Задвижка №008.1.2.2 - сигнал от МПО</t>
  </si>
  <si>
    <t>Задвижка №008.1.2.2 - сигнал от МПЗ</t>
  </si>
  <si>
    <t>Задвижка №008.1.2.2 - сработала муфта</t>
  </si>
  <si>
    <t>Задвижка №008.1.2.2 - авария привода</t>
  </si>
  <si>
    <t>Задвижка №008.2.2.2 - сигнал от КВО</t>
  </si>
  <si>
    <t>Задвижка №008.2.2.2 - сигнал от КВЗ</t>
  </si>
  <si>
    <t>Задвижка №008.2.2.2 - сигнал от МПО</t>
  </si>
  <si>
    <t>Задвижка №008.2.2.2 - сигнал от МПЗ</t>
  </si>
  <si>
    <t>Задвижка №008.2.2.2 - сработала муфта</t>
  </si>
  <si>
    <t>Задвижка №008.2.2.2 - авария привода</t>
  </si>
  <si>
    <t>Задвижка (Резерв №4) - сигнал от КВО</t>
  </si>
  <si>
    <t>Задвижка (Резерв №4) - сигнал от КВЗ</t>
  </si>
  <si>
    <t>Задвижка (Резерв №4) - сигнал от МПО</t>
  </si>
  <si>
    <t>Задвижка (Резерв №4) - сигнал от МПЗ</t>
  </si>
  <si>
    <t>Задвижка (Резерв №4) - сработала муфта</t>
  </si>
  <si>
    <t>Задвижка (Резерв №4) - авария привода</t>
  </si>
  <si>
    <t>Задвижка №007.1.2 - закрыта с БРУ</t>
  </si>
  <si>
    <t>Задвижка №007.1.2 - остановлена с БРУ</t>
  </si>
  <si>
    <t>Задвижка №008.1.2.2 - закрыта с БРУ</t>
  </si>
  <si>
    <t>Задвижка №008.1.2.2 - остановлена с БРУ</t>
  </si>
  <si>
    <t>Задвижка №008.2.2.2 - закрыта с БРУ</t>
  </si>
  <si>
    <t>Задвижка №008.2.2.2 - остановлена с БРУ</t>
  </si>
  <si>
    <t>Отключить НВ ПНА №036.2 (команда 1)</t>
  </si>
  <si>
    <t>Задвижка №024.2 - команда на открытие</t>
  </si>
  <si>
    <t>Задвижка №024.2 - команда на закрытие</t>
  </si>
  <si>
    <t>Задвижка №024.2 - команда на остановку</t>
  </si>
  <si>
    <t>Задвижка №007.2.2 - команда на открытие</t>
  </si>
  <si>
    <t>Задвижка №007.2.2 - команда на закрытие</t>
  </si>
  <si>
    <t>Задвижка №007.2.2 - команда на остановку</t>
  </si>
  <si>
    <t>Задвижка №008.1.2.1 - команда на открытие</t>
  </si>
  <si>
    <t>Задвижка №008.1.2.1 - команда на закрытие</t>
  </si>
  <si>
    <t>Задвижка №008.1.2.1 - команда на остановку</t>
  </si>
  <si>
    <t>Задвижка №008.2.2.1 - команда на открытие</t>
  </si>
  <si>
    <t>Задвижка №008.2.2.1 - команда на закрытие</t>
  </si>
  <si>
    <t>Задвижка №008.2.2.1 - команда на остановку</t>
  </si>
  <si>
    <t>Задвижка №036.5.2 - команда на открытие</t>
  </si>
  <si>
    <t>Задвижка №036.5.2 - команда на закрытие</t>
  </si>
  <si>
    <t>Задвижка №036.5.2 - команда на остановку</t>
  </si>
  <si>
    <t>Задвижка (Резерв №3) - команда на открытие</t>
  </si>
  <si>
    <t>Задвижка (Резерв №3) - команда на закрытие</t>
  </si>
  <si>
    <t>Задвижка (Резерв №3) - команда на остановку</t>
  </si>
  <si>
    <t>Задвижка №007.1.2 - команда на открытие</t>
  </si>
  <si>
    <t>Задвижка №007.1.2 - команда на закрытие</t>
  </si>
  <si>
    <t>Задвижка №007.1.2 - команда на остановку</t>
  </si>
  <si>
    <t>Задвижка №008.1.2.2 - команда на открытие</t>
  </si>
  <si>
    <t>Задвижка №008.1.2.2 - команда на закрытие</t>
  </si>
  <si>
    <t>Задвижка №008.1.2.2 - команда на остановку</t>
  </si>
  <si>
    <t>Задвижка №008.2.2.2 - команда на открытие</t>
  </si>
  <si>
    <t>Задвижка №008.2.2.2 - команда на закрытие</t>
  </si>
  <si>
    <t>Задвижка №008.2.2.2 - команда на остановку</t>
  </si>
  <si>
    <t>Задвижка (Резерв №4) - команда на открытие</t>
  </si>
  <si>
    <t>Задвижка (Резерв №4) - команда на закрытие</t>
  </si>
  <si>
    <t>Задвижка (Резерв №4) - команда на остановку</t>
  </si>
  <si>
    <t>Температура воздуха в шкафу ССН.УСО.2(1)</t>
  </si>
  <si>
    <t>Затопление колодца КИП на входе насосной смешения</t>
  </si>
  <si>
    <t>Затопление колодца КИП на выходе насосной смешения</t>
  </si>
  <si>
    <t>Затопление колодца КИП в зоне отбора БИК</t>
  </si>
  <si>
    <t>Давление нефти до узла регулирования №008.2</t>
  </si>
  <si>
    <t>Давление нефти после узла регулирования №008.2</t>
  </si>
  <si>
    <t>Давление до регулятора давления №036.5</t>
  </si>
  <si>
    <t>Давление после регулятора давления №036.5</t>
  </si>
  <si>
    <t>Температура воздуха в шкафу приборном №008.3</t>
  </si>
  <si>
    <t>Температура воздуха в шкафу приборном №008.4</t>
  </si>
  <si>
    <t>ИМ №036.5 - авария</t>
  </si>
  <si>
    <t>ИМ №036.5 - закрыт</t>
  </si>
  <si>
    <t>ИМ №036.5 - открыт</t>
  </si>
  <si>
    <t>ИМ №036.5 - дистанционное управление</t>
  </si>
  <si>
    <t>ИМ №036.5 - сработала муфта при движении на закрытие</t>
  </si>
  <si>
    <t>ИМ №036.5 - сработала муфта при движении на открытие</t>
  </si>
  <si>
    <t>Аварийное отключение ССН кнопкой "Стоп ССН" с технологической площадки, точка 3</t>
  </si>
  <si>
    <t>Нарушение целостности цепи кнопки "Стоп ССН" (точка 3)</t>
  </si>
  <si>
    <t>Исправность цепей отключения  НВ ПНА №036.3 (сигнал 1)</t>
  </si>
  <si>
    <t>НВ ПНА №036.3 включен (сигнал 1)</t>
  </si>
  <si>
    <t>Сигнализация об аварийном отключении НВ ПНА №036.3 кнопкой "Стоп" с БРУ</t>
  </si>
  <si>
    <t>Сигнализация об аварийном отключении НВ ПНА №036.3 кнопкой "Стоп" по месту</t>
  </si>
  <si>
    <t>Задвижка (Резерв №1) - сигнал от КВО</t>
  </si>
  <si>
    <t>Задвижка (Резерв №1) - сигнал от КВЗ</t>
  </si>
  <si>
    <t>Задвижка (Резерв №1) - сигнал от МПО</t>
  </si>
  <si>
    <t>Задвижка (Резерв №1) - сигнал от МПЗ</t>
  </si>
  <si>
    <t>Задвижка (Резерв №1) - сработала муфта</t>
  </si>
  <si>
    <t>Задвижка (Резерв №1) - авария привода</t>
  </si>
  <si>
    <t>Задвижка (Резерв №1) - дистанционное управление</t>
  </si>
  <si>
    <t>Задвижка №007.3.1 - сигнал от КВО</t>
  </si>
  <si>
    <t>Задвижка №007.3.1 - сигнал от КВЗ</t>
  </si>
  <si>
    <t>Задвижка №007.3.1 - сигнал от МПО</t>
  </si>
  <si>
    <t>Задвижка №007.3.1 - сигнал от МПЗ</t>
  </si>
  <si>
    <t>Задвижка №007.3.1 - сработала муфта</t>
  </si>
  <si>
    <t>Задвижка №007.3.1 - авария привода</t>
  </si>
  <si>
    <t>Насос Н024.1 - сигнал от МП</t>
  </si>
  <si>
    <t>Насос Н024.1 - контроль наличия напряжения</t>
  </si>
  <si>
    <t>Вспомсистема (Резерв №1) - сигнал от МП</t>
  </si>
  <si>
    <t>Вспомсистема (Резерв №1) - контроль наличия напряжения</t>
  </si>
  <si>
    <t>ИМ №036.5 - выбор задания положения аналоговым сигналом</t>
  </si>
  <si>
    <t>ИМ №036.5 - закрыть</t>
  </si>
  <si>
    <t>ИМ №036.5 - открыть</t>
  </si>
  <si>
    <t>ИМ №036.5 - остановить</t>
  </si>
  <si>
    <t>Отключить НВ ПНА №036.3 (команда 1)</t>
  </si>
  <si>
    <t>Задвижка (Резерв №1) - команда на открытие</t>
  </si>
  <si>
    <t>Задвижка (Резерв №1) - команда на закрытие</t>
  </si>
  <si>
    <t>Задвижка (Резерв №1) - команда на остановку</t>
  </si>
  <si>
    <t>Задвижка №007.3.1 - команда на открытие</t>
  </si>
  <si>
    <t>Задвижка №007.3.1 - команда на закрытие</t>
  </si>
  <si>
    <t>Задвижка №007.3.1 - команда на остановку</t>
  </si>
  <si>
    <t>Насос Н024.1 - команда на отключение</t>
  </si>
  <si>
    <t>Насос Н024.1 - команда на включение</t>
  </si>
  <si>
    <t>Вспомсистема (Резерв №1) - команда на отключение</t>
  </si>
  <si>
    <t>Вспомсистема (Резерв №1) - команда на включение</t>
  </si>
  <si>
    <t>Аварийный максимальный уровень в емкости 024.1</t>
  </si>
  <si>
    <t>Аварийный максимальный уровень в емкости 024.2</t>
  </si>
  <si>
    <t>Пожар в насосном зале основной насосной МН «Куйбышев – Унеча – Молзырь-1» (прием из МПСА ПТ)</t>
  </si>
  <si>
    <t>Пожар на площадке ПНС МН «Куйбышев – Унеча – Молзырь-1» (прием из МПСА ПТ)</t>
  </si>
  <si>
    <t>Пожар в РП (прием из МПСА ПТ)</t>
  </si>
  <si>
    <t>Пожар в помещении ЧРП ССН (прием из МПСА ПТ)</t>
  </si>
  <si>
    <t>Задание положения регулирующего органа №036.5</t>
  </si>
  <si>
    <t>Наличие питания на вводе шкафа БРУ</t>
  </si>
  <si>
    <t>Неисправность оборудования питания шкафа БРУ</t>
  </si>
  <si>
    <t>Общая неисправность системы питания шкафа БРУ</t>
  </si>
  <si>
    <t>Дверь шкафа БРУ открыта</t>
  </si>
  <si>
    <t>Аварийное отключение ССН кнопкой "Стоп ССН" с технологической площадки, точка 4</t>
  </si>
  <si>
    <t>Нарушение целостности цепи кнопки "Стоп ССН" (точка 4)</t>
  </si>
  <si>
    <t>Исправность цепей отключения  НВ ПНА №036.4 (сигнал 1)</t>
  </si>
  <si>
    <t>НВ ПНА №036.4 включен (сигнал 1)</t>
  </si>
  <si>
    <t>Сигнализация об аварийном отключении НВ ПНА №036.4 кнопкой "Стоп" с БРУ</t>
  </si>
  <si>
    <t>Сигнализация об аварийном отключении НВ ПНА №036.4 кнопкой "Стоп" по месту</t>
  </si>
  <si>
    <t>Насос Н024.2 - сигнал от МП</t>
  </si>
  <si>
    <t>Насос Н024.2 - контроль наличия напряжения</t>
  </si>
  <si>
    <t>Авария, требующая отключения насоса прокачки БИК</t>
  </si>
  <si>
    <t>Включение звонка "Авария" ССН в шкафу ССН.БРУ</t>
  </si>
  <si>
    <t>Отключить НВ ПНА №036.4 (команда 1)</t>
  </si>
  <si>
    <t>Насос Н024.2 - команда на отключение</t>
  </si>
  <si>
    <t>Насос Н024.2 - команда на включение</t>
  </si>
  <si>
    <t>Пожар на площадке ССН (прием из МПСА ПТ)</t>
  </si>
  <si>
    <t>Пожар в насосном зале насосной «Лопатино-КНПЗ» (прием из МПСА ПТ)</t>
  </si>
  <si>
    <t>Пожар в щитовой КИП (ССН) (прием из МПСА ПТ)</t>
  </si>
  <si>
    <t>Пожар в помещении КИП (прием из МПСА ПТ)</t>
  </si>
  <si>
    <t>Наличие питания на вводе 2 шкафа ССН.УСО.2(2)</t>
  </si>
  <si>
    <t>Общая неисправность системы питания шкафа ССН.УСО.2(2)</t>
  </si>
  <si>
    <t>Неисправность оборудования питания (резервный канал) шкафа ССН.УСО.2(2)</t>
  </si>
  <si>
    <t>ПНА №036.1 Исправность цепей включения НВ ПНА</t>
  </si>
  <si>
    <t>ПНА №036.1 Исправность цепей отключения НВ ПНА (сигнал 2)</t>
  </si>
  <si>
    <t>ПНА №036.1 Наличие питания цепей управления</t>
  </si>
  <si>
    <t>ПНА №036.1 НВ ПНА включен (сигнал 2)</t>
  </si>
  <si>
    <t>ПНА №036.1 Авария ПЧ</t>
  </si>
  <si>
    <t>ПНА №036.1 Тепловая защита электродвигателя</t>
  </si>
  <si>
    <t>Задвижка №036.1.1 - сигнал от КВО</t>
  </si>
  <si>
    <t>Задвижка №036.1.1 - сигнал от КВЗ</t>
  </si>
  <si>
    <t>Задвижка №036.1.1 - сигнал от МПО</t>
  </si>
  <si>
    <t>Задвижка №036.1.1 - сигнал от МПЗ</t>
  </si>
  <si>
    <t>Задвижка №036.1.1 - сработала муфта</t>
  </si>
  <si>
    <t>Задвижка №036.1.1 - авария привода</t>
  </si>
  <si>
    <t>Задвижка №036.1.2 - сигнал от КВО</t>
  </si>
  <si>
    <t>Задвижка №036.1.2 - сигнал от КВЗ</t>
  </si>
  <si>
    <t>Задвижка №036.1.2 - сигнал от МПО</t>
  </si>
  <si>
    <t>Задвижка №036.1.2 - сигнал от МПЗ</t>
  </si>
  <si>
    <t>Задвижка №036.1.2 - сработала муфта</t>
  </si>
  <si>
    <t>Задвижка №036.1.2 - авария привода</t>
  </si>
  <si>
    <t>Резерв №1 - сигнал от КВО</t>
  </si>
  <si>
    <t>Резерв №1 - сигнал от КВЗ</t>
  </si>
  <si>
    <t>Резерв №1 - сигнал от МПО</t>
  </si>
  <si>
    <t>Резерв №1 - сигнал от МПЗ</t>
  </si>
  <si>
    <t>Резерв №1 - сработала муфта</t>
  </si>
  <si>
    <t>Резерв №1 - авария привода</t>
  </si>
  <si>
    <t>ПНА №036.1 Пуск ЭД/ остановка ЭД</t>
  </si>
  <si>
    <t>ПНА №036.1 Выбор задания частоты аналоговым сигналом</t>
  </si>
  <si>
    <t>ПНА №036.1 Сброс ошибки ПЧ</t>
  </si>
  <si>
    <t>ПНА №036.1 Включить НВ ПНА</t>
  </si>
  <si>
    <t>ПНА №036.1 Отключить НВ ПНА (команда 2)</t>
  </si>
  <si>
    <t>Задвижка №036.1.1 - команда на открытие</t>
  </si>
  <si>
    <t>Задвижка №036.1.1 - команда на закрытие</t>
  </si>
  <si>
    <t>Задвижка №036.1.1 - команда на остановку открытия</t>
  </si>
  <si>
    <t>Задвижка №036.1.1 - команда на остановку закрытия</t>
  </si>
  <si>
    <t>Задвижка №036.1.2 - команда на открытие</t>
  </si>
  <si>
    <t>Задвижка №036.1.2 - команда на закрытие</t>
  </si>
  <si>
    <t>Задвижка №036.1.2 - команда на остановку открытия</t>
  </si>
  <si>
    <t>Задвижка №036.1.2 - команда на остановку закрытия</t>
  </si>
  <si>
    <t>Резерв №1 - команда на открытие</t>
  </si>
  <si>
    <t>Резерв №1 - команда на закрытие</t>
  </si>
  <si>
    <t>Резерв №1 - команда на остановку открытия</t>
  </si>
  <si>
    <t>Резерв №1 - команда на остановку закрытия</t>
  </si>
  <si>
    <t>Температура воздуха в шкафу ССН.УСО.2(2)</t>
  </si>
  <si>
    <t>ПНА №036.1 Температура нижнего подшипника ЭД</t>
  </si>
  <si>
    <t>ПНА №036.1 Температура верхнего подшипника ЭД (точка 1)</t>
  </si>
  <si>
    <t>ПНА №036.1 Температура верхнего подшипника ЭД (точка 2)</t>
  </si>
  <si>
    <t>ПНА №036.1 Температура нефти на выходе</t>
  </si>
  <si>
    <t>ПНА №036.1 Температура опорно-упорного подшипника насоса (точка 1)</t>
  </si>
  <si>
    <t>ПНА №036.1 Температура опорно-упорного подшипника насоса (точка 2)</t>
  </si>
  <si>
    <t>Частота вращения вала ЭД ПНА №036.1</t>
  </si>
  <si>
    <t>ПНА №036.1 Вибрация опорно-упорного подшипника насоса (горизонтальное направление)</t>
  </si>
  <si>
    <t>ПНА №036.1 Вибрация опорно-упорного подшипника насоса (поперечное направление)</t>
  </si>
  <si>
    <t>ПНА №036.1 Аварийные утечки нефти через торцевое уплотнение насоса</t>
  </si>
  <si>
    <t>ПНА №036.1 Давление нефти на входе</t>
  </si>
  <si>
    <t>ПНА №036.1 Давление нефти на выходе</t>
  </si>
  <si>
    <t>ПНА №036.1 Перепад давления нефти на фильтр-решетке</t>
  </si>
  <si>
    <t>ПНА №036.1 Сила тока</t>
  </si>
  <si>
    <t>ПНА №036.1 Выходная частота</t>
  </si>
  <si>
    <t>ПНА №036.1 Задание частоты</t>
  </si>
  <si>
    <t>Наличие питания на вводе 1 шкафа ССН.УСО.2(2)</t>
  </si>
  <si>
    <t>Неисправность оборудования питания (основной канал) шкафа ССН.УСО.2(2)</t>
  </si>
  <si>
    <t>Повреждение изоляции полевых цепей =24В шкафа ССН.УСО.2(2)</t>
  </si>
  <si>
    <t>Дверь шкафа ССН.УСО.2(2) открыта</t>
  </si>
  <si>
    <t>ПНА №036.3 Исправность цепей включения НВ ПНА</t>
  </si>
  <si>
    <t>ПНА №036.3 Исправность цепей отключения НВ ПНА (сигнал 2)</t>
  </si>
  <si>
    <t>ПНА №036.3 Наличие питания цепей управления</t>
  </si>
  <si>
    <t>ПНА №036.3 НВ ПНА включен (сигнал 2)</t>
  </si>
  <si>
    <t>ПНА №036.3 Авария ПЧ</t>
  </si>
  <si>
    <t>ПНА №036.3 Тепловая защита электродвигателя</t>
  </si>
  <si>
    <t>Задвижка №036.3.1 - сигнал от КВО</t>
  </si>
  <si>
    <t>Задвижка №036.3.1 - сигнал от КВЗ</t>
  </si>
  <si>
    <t>Задвижка №036.3.1 - сигнал от МПО</t>
  </si>
  <si>
    <t>Задвижка №036.3.1 - сигнал от МПЗ</t>
  </si>
  <si>
    <t>Задвижка №036.3.1 - сработала муфта</t>
  </si>
  <si>
    <t>Задвижка №036.3.1 - авария привода</t>
  </si>
  <si>
    <t>Задвижка №036.3.2 - сигнал от КВО</t>
  </si>
  <si>
    <t>Задвижка №036.3.2 - сигнал от КВЗ</t>
  </si>
  <si>
    <t>Задвижка №036.3.2 - сигнал от МПО</t>
  </si>
  <si>
    <t>Задвижка №036.3.2 - сигнал от МПЗ</t>
  </si>
  <si>
    <t>Задвижка №036.3.2 - сработала муфта</t>
  </si>
  <si>
    <t>Задвижка №036.3.2 - авария привода</t>
  </si>
  <si>
    <t>ПНА №036.3 Пуск ЭД/ остановка ЭД</t>
  </si>
  <si>
    <t>ПНА №036.3 Выбор задания частоты аналоговым сигналом</t>
  </si>
  <si>
    <t>ПНА №036.3 Сброс ошибки ПЧ</t>
  </si>
  <si>
    <t>ПНА №036.3 Включить НВ ПНА</t>
  </si>
  <si>
    <t>ПНА №036.3 Отключить НВ ПНА (команда 2)</t>
  </si>
  <si>
    <t>Задвижка №036.3.1 - команда на открытие</t>
  </si>
  <si>
    <t>Задвижка №036.3.1 - команда на закрытие</t>
  </si>
  <si>
    <t>Задвижка №036.3.1 - команда на остановку открытия</t>
  </si>
  <si>
    <t>Задвижка №036.3.1 - команда на остановку закрытия</t>
  </si>
  <si>
    <t>Задвижка №036.3.2 - команда на открытие</t>
  </si>
  <si>
    <t>Задвижка №036.3.2 - команда на закрытие</t>
  </si>
  <si>
    <t>Задвижка №036.3.2 - команда на остановку открытия</t>
  </si>
  <si>
    <t>Задвижка №036.3.2 - команда на остановку закрытия</t>
  </si>
  <si>
    <t>ПНА №036.3 Температура нижнего подшипника ЭД</t>
  </si>
  <si>
    <t>ПНА №036.3 Температура верхнего подшипника ЭД (точка 1)</t>
  </si>
  <si>
    <t>ПНА №036.3 Температура верхнего подшипника ЭД (точка 2)</t>
  </si>
  <si>
    <t>ПНА №036.3 Температура нефти на выходе</t>
  </si>
  <si>
    <t>ПНА №036.3 Температура опорно-упорного подшипника насоса (точка 1)</t>
  </si>
  <si>
    <t>ПНА №036.3 Температура опорно-упорного подшипника насоса (точка 2)</t>
  </si>
  <si>
    <t>Частота вращения вала ЭД ПНА №036.3</t>
  </si>
  <si>
    <t>ПНА №036.3 Вибрация опорно-упорного подшипника насоса (горизонтальное направление)</t>
  </si>
  <si>
    <t>ПНА №036.3 Вибрация опорно-упорного подшипника насоса (поперечное направление)</t>
  </si>
  <si>
    <t>ПНА №036.3 Аварийные утечки нефти через торцевое уплотнение насоса</t>
  </si>
  <si>
    <t>ПНА №036.3 Давление нефти на входе</t>
  </si>
  <si>
    <t>ПНА №036.3 Давление нефти на выходе</t>
  </si>
  <si>
    <t>ПНА №036.3 Перепад давления нефти на фильтр-решетке</t>
  </si>
  <si>
    <t>ПНА №036.3 Сила тока</t>
  </si>
  <si>
    <t>ПНА №036.3 Выходная частота</t>
  </si>
  <si>
    <t>ПНА №036.3 Задание частоты</t>
  </si>
  <si>
    <t>Наличие питания на вводе 2 шкафа ССН.УСО.2(3)</t>
  </si>
  <si>
    <t>Общая неисправность системы питания шкафа ССН.УСО.2(3)</t>
  </si>
  <si>
    <t>Неисправность оборудования питания (резервный канал) шкафа ССН.УСО.2(3)</t>
  </si>
  <si>
    <t>ПНА №036.2 Исправность цепей включения НВ ПНА</t>
  </si>
  <si>
    <t>ПНА №036.2 Исправность цепей отключения НВ ПНА (сигнал 2)</t>
  </si>
  <si>
    <t>ПНА №036.2 Наличие питания цепей управления</t>
  </si>
  <si>
    <t>ПНА №036.2 НВ ПНА включен (сигнал 2)</t>
  </si>
  <si>
    <t>ПНА №036.2 Авария ПЧ</t>
  </si>
  <si>
    <t>ПНА №036.2 Тепловая защита электродвигателя</t>
  </si>
  <si>
    <t>Задвижка №036.2.1 - сигнал от КВО</t>
  </si>
  <si>
    <t>Задвижка №036.2.1 - сигнал от КВЗ</t>
  </si>
  <si>
    <t>Задвижка №036.2.1 - сигнал от МПО</t>
  </si>
  <si>
    <t>Задвижка №036.2.1 - сигнал от МПЗ</t>
  </si>
  <si>
    <t>Задвижка №036.2.1 - сработала муфта</t>
  </si>
  <si>
    <t>Задвижка №036.2.1 - авария привода</t>
  </si>
  <si>
    <t>Задвижка №036.2.2 - сигнал от КВО</t>
  </si>
  <si>
    <t>Задвижка №036.2.2 - сигнал от КВЗ</t>
  </si>
  <si>
    <t>Задвижка №036.2.2 - сигнал от МПО</t>
  </si>
  <si>
    <t>Задвижка №036.2.2 - сигнал от МПЗ</t>
  </si>
  <si>
    <t>Задвижка №036.2.2 - сработала муфта</t>
  </si>
  <si>
    <t>Задвижка №036.2.2 - авария привода</t>
  </si>
  <si>
    <t>ПНА №036.2 Пуск ЭД/ остановка ЭД</t>
  </si>
  <si>
    <t>ПНА №036.2 Выбор задания частоты аналоговым сигналом</t>
  </si>
  <si>
    <t>ПНА №036.2 Сброс ошибки ПЧ</t>
  </si>
  <si>
    <t>ПНА №036.2 Включить НВ ПНА</t>
  </si>
  <si>
    <t>ПНА №036.2 Отключить НВ ПНА (команда 2)</t>
  </si>
  <si>
    <t>Задвижка №036.2.1 - команда на открытие</t>
  </si>
  <si>
    <t>Задвижка №036.2.1 - команда на закрытие</t>
  </si>
  <si>
    <t>Задвижка №036.2.1 - команда на остановку открытия</t>
  </si>
  <si>
    <t>Задвижка №036.2.1 - команда на остановку закрытия</t>
  </si>
  <si>
    <t>Задвижка №036.2.2 - команда на открытие</t>
  </si>
  <si>
    <t>Задвижка №036.2.2 - команда на закрытие</t>
  </si>
  <si>
    <t>Задвижка №036.2.2 - команда на остановку открытия</t>
  </si>
  <si>
    <t>Задвижка №036.2.2 - команда на остановку закрытия</t>
  </si>
  <si>
    <t>Температура воздуха в шкафу ССН.УСО.2(3)</t>
  </si>
  <si>
    <t>ПНА №036.2 Температура нижнего подшипника ЭД</t>
  </si>
  <si>
    <t>ПНА №036.2 Температура верхнего подшипника ЭД (точка 1)</t>
  </si>
  <si>
    <t>ПНА №036.2 Температура верхнего подшипника ЭД (точка 2)</t>
  </si>
  <si>
    <t>ПНА №036.2 Температура нефти на выходе</t>
  </si>
  <si>
    <t>ПНА №036.2 Температура опорно-упорного подшипника насоса (точка 1)</t>
  </si>
  <si>
    <t>ПНА №036.2 Температура опорно-упорного подшипника насоса (точка 2)</t>
  </si>
  <si>
    <t>Частота вращения вала ЭД ПНА №036.2</t>
  </si>
  <si>
    <t>ПНА №036.2 Вибрация опорно-упорного подшипника насоса (горизонтальное направление)</t>
  </si>
  <si>
    <t>ПНА №036.2 Вибрация опорно-упорного подшипника насоса (поперечное направление)</t>
  </si>
  <si>
    <t>ПНА №036.2 Аварийные утечки нефти через торцевое уплотнение насоса</t>
  </si>
  <si>
    <t>ПНА №036.2 Давление нефти на входе</t>
  </si>
  <si>
    <t>ПНА №036.2 Давление нефти на выходе</t>
  </si>
  <si>
    <t>ПНА №036.2 Перепад давления нефти на фильтр-решетке</t>
  </si>
  <si>
    <t>ПНА №036.2 Сила тока</t>
  </si>
  <si>
    <t>ПНА №036.2 Выходная частота</t>
  </si>
  <si>
    <t>ПНА №036.2 Задание частоты</t>
  </si>
  <si>
    <t>Наличие питания на вводе 1 шкафа ССН.УСО.2(3)</t>
  </si>
  <si>
    <t>Неисправность оборудования питания (основной канал) шкафа ССН.УСО.2(3)</t>
  </si>
  <si>
    <t>Повреждение изоляции полевых цепей =24В шкафа ССН.УСО.2(3)</t>
  </si>
  <si>
    <t>Дверь шкафа ССН.УСО.2(3) открыта</t>
  </si>
  <si>
    <t>ПНА №036.4 Исправность цепей включения НВ ПНА</t>
  </si>
  <si>
    <t>ПНА №036.4 Исправность цепей отключения НВ ПНА (сигнал 2)</t>
  </si>
  <si>
    <t>ПНА №036.4 Наличие питания цепей управления</t>
  </si>
  <si>
    <t>ПНА №036.4 НВ ПНА включен (сигнал 2)</t>
  </si>
  <si>
    <t>ПНА №036.4 Авария ПЧ</t>
  </si>
  <si>
    <t>ПНА №036.4 Тепловая защита электродвигателя</t>
  </si>
  <si>
    <t>Задвижка №036.4.1 - сигнал от КВО</t>
  </si>
  <si>
    <t>Задвижка №036.4.1 - сигнал от КВЗ</t>
  </si>
  <si>
    <t>Задвижка №036.4.1 - сигнал от МПО</t>
  </si>
  <si>
    <t>Задвижка №036.4.1 - сигнал от МПЗ</t>
  </si>
  <si>
    <t>Задвижка №036.4.1 - сработала муфта</t>
  </si>
  <si>
    <t>Задвижка №036.4.1 - авария привода</t>
  </si>
  <si>
    <t>Задвижка №036.4.2 - сигнал от КВО</t>
  </si>
  <si>
    <t>Задвижка №036.4.2 - сигнал от КВЗ</t>
  </si>
  <si>
    <t>Задвижка №036.4.2 - сигнал от МПО</t>
  </si>
  <si>
    <t>Задвижка №036.4.2 - сигнал от МПЗ</t>
  </si>
  <si>
    <t>Задвижка №036.4.2 - сработала муфта</t>
  </si>
  <si>
    <t>Задвижка №036.4.2 - авария привода</t>
  </si>
  <si>
    <t>ПНА №036.4 Пуск ЭД/ остановка ЭД</t>
  </si>
  <si>
    <t>ПНА №036.4 Выбор задания частоты аналоговым сигналом</t>
  </si>
  <si>
    <t>ПНА №036.4 Сброс ошибки ПЧ</t>
  </si>
  <si>
    <t>ПНА №036.4 Включить НВ ПНА</t>
  </si>
  <si>
    <t>ПНА №036.4 Отключить НВ ПНА (команда 2)</t>
  </si>
  <si>
    <t>Задвижка №036.4.1 - команда на открытие</t>
  </si>
  <si>
    <t>Задвижка №036.4.1 - команда на закрытие</t>
  </si>
  <si>
    <t>Задвижка №036.4.1 - команда на остановку открытия</t>
  </si>
  <si>
    <t>Задвижка №036.4.1 - команда на остановку закрытия</t>
  </si>
  <si>
    <t>Задвижка №036.4.2 - команда на открытие</t>
  </si>
  <si>
    <t>Задвижка №036.4.2 - команда на закрытие</t>
  </si>
  <si>
    <t>Задвижка №036.4.2 - команда на остановку открытия</t>
  </si>
  <si>
    <t>Задвижка №036.4.2 - команда на остановку закрытия</t>
  </si>
  <si>
    <t>ПНА №036.4 Температура нижнего подшипника ЭД</t>
  </si>
  <si>
    <t>ПНА №036.4 Температура верхнего подшипника ЭД (точка 1)</t>
  </si>
  <si>
    <t>ПНА №036.4 Температура верхнего подшипника ЭД (точка 2)</t>
  </si>
  <si>
    <t>ПНА №036.4 Температура нефти на выходе</t>
  </si>
  <si>
    <t>ПНА №036.4 Температура опорно-упорного подшипника насоса (точка 1)</t>
  </si>
  <si>
    <t>ПНА №036.4 Температура опорно-упорного подшипника насоса (точка 2)</t>
  </si>
  <si>
    <t>Частота вращения вала ЭД ПНА №036.4</t>
  </si>
  <si>
    <t>ПНА №036.4 Вибрация опорно-упорного подшипника насоса (горизонтальное направление)</t>
  </si>
  <si>
    <t>ПНА №036.4 Вибрация опорно-упорного подшипника насоса (поперечное направление)</t>
  </si>
  <si>
    <t>ПНА №036.4 Аварийные утечки нефти через торцевое уплотнение насоса</t>
  </si>
  <si>
    <t>ПНА №036.4 Давление нефти на входе</t>
  </si>
  <si>
    <t>ПНА №036.4 Давление нефти на выходе</t>
  </si>
  <si>
    <t>ПНА №036.4 Перепад давления нефти на фильтр-решетке</t>
  </si>
  <si>
    <t>ПНА №036.4 Сила тока</t>
  </si>
  <si>
    <t>ПНА №036.4 Выходная частота</t>
  </si>
  <si>
    <t>ПНА №036.4 Задание частоты</t>
  </si>
  <si>
    <t>Наличие питания на вводе 2 шкафа ССН.САР-1</t>
  </si>
  <si>
    <t>Общая неисправность системы питания шкафа ССН.САР-1</t>
  </si>
  <si>
    <t>Неисправность оборудования питания (резервный канал) шкафа ССН.САР-1</t>
  </si>
  <si>
    <t>Неисправность коммутатора А8 (рез.) шкафа ССН.САР-1</t>
  </si>
  <si>
    <t>Режим управления САР "Внешний"</t>
  </si>
  <si>
    <t>Режим управления САР "С дисплейной панели"</t>
  </si>
  <si>
    <t>Регулятор №008.1.1 - ИМ сработала муфта при движении на закрытие</t>
  </si>
  <si>
    <t>Регулятор №008.1.1 - ИМ сработала муфта при движении на открытие</t>
  </si>
  <si>
    <t>Регулятор №008.1.1 - ИМ закрыт</t>
  </si>
  <si>
    <t>Регулятор №008.1.1 - ИМ открыт</t>
  </si>
  <si>
    <t>Регулятор №008.1.1 - авария ПЧ</t>
  </si>
  <si>
    <t>ЭП ИМ №008.1.1 - в автоматическом режиме</t>
  </si>
  <si>
    <t>ЭП ИМ №008.1.1 - в ручном режиме</t>
  </si>
  <si>
    <t>ЭП ИМ №008.1.1 - наличие питания</t>
  </si>
  <si>
    <t>Контроль наличия напряжения на вводе ~380 В ПЧ1 шкафа ССН.ПЧ-1</t>
  </si>
  <si>
    <t>Дверь шкафа ССН.ПЧ-1 открыта</t>
  </si>
  <si>
    <t>Регулятор №008.1.1 - запуск/остановка в прямом направлении (открыть)</t>
  </si>
  <si>
    <t>Регулятор №008.1.1 - запуск/остановка в обратном направлении (закрыть)</t>
  </si>
  <si>
    <t>Регулятор №008.1.1 -  выбор управления ПЧ физическими сигналами</t>
  </si>
  <si>
    <t>Регулятор №008.1.1 - сброс ошибки ПЧ</t>
  </si>
  <si>
    <t>Включение звонка "Авария" шкафа САРД</t>
  </si>
  <si>
    <t>Положение регулирующего органа регулятора №008.1.1</t>
  </si>
  <si>
    <t>Расход нефти на выходе узла регулирования №008.1</t>
  </si>
  <si>
    <t>ПЧ ЭП ИМ №008.1.1 - задание частоты</t>
  </si>
  <si>
    <t>Заданное значение уставки расхода на выходе узла регулирования №008.1 ( в ПТК)</t>
  </si>
  <si>
    <t>Заданное значение уставки содержания серы на выходе узла регулирования №008.1 ( в ПТК)</t>
  </si>
  <si>
    <t>Наличие питания на вводе 1 шкафа ССН.САР-1</t>
  </si>
  <si>
    <t>Неисправность оборудования питания (основной канал) шкафа ССН.САР-1</t>
  </si>
  <si>
    <t>Повреждение изоляции полевых цепей =24В шкафа ССН.САР-1</t>
  </si>
  <si>
    <t>Дверь шкафа ССН.САР-1 открыта</t>
  </si>
  <si>
    <t>Неисправность коммутатора А7 (осн.) шкафа ССН.САР-1</t>
  </si>
  <si>
    <t>Регулятор №008.1.2 - ИМ сработала муфта при движении на закрытие</t>
  </si>
  <si>
    <t>Регулятор №008.1.2 - ИМ сработала муфта при движении на открытие</t>
  </si>
  <si>
    <t>Регулятор №008.1.2 - ИМ закрыт</t>
  </si>
  <si>
    <t>Регулятор №008.1.2 - ИМ открыт</t>
  </si>
  <si>
    <t>Регулятор №008.1.2 - авария ПЧ</t>
  </si>
  <si>
    <t>ЭП ИМ №008.1.2 - в автоматическом режиме</t>
  </si>
  <si>
    <t>ЭП ИМ №008.1.2 - в ручном режиме</t>
  </si>
  <si>
    <t>ЭП ИМ №008.1.2 - наличие питания</t>
  </si>
  <si>
    <t>Контроль наличия напряжения на вводе ~380 В ПЧ2 шкафа ССН.ПЧ-1</t>
  </si>
  <si>
    <t>Контроль наличия напряжения вентиляции шкафа ССН.ПЧ-1</t>
  </si>
  <si>
    <t>Регулятор №008.1.2 - запуск/остановка в прямом направлении (открыть)</t>
  </si>
  <si>
    <t>Регулятор №008.1.2 - запуск/остановка в обратном направлении (закрыть)</t>
  </si>
  <si>
    <t>Регулятор №008.1.2 -  выбор управления ПЧ физическими сигналами</t>
  </si>
  <si>
    <t>Регулятор №008.1.2 - сброс ошибки ПЧ</t>
  </si>
  <si>
    <t>Температура воздуха в шкафу ССН.САР-1</t>
  </si>
  <si>
    <t>Положение регулирующего органа регулятора №008.1.2</t>
  </si>
  <si>
    <t>ПЧ ЭП ИМ №008.1.2 - задание частоты</t>
  </si>
  <si>
    <t>Наличие питания на вводе 2 шкафа ССН.САР-2</t>
  </si>
  <si>
    <t>Общая неисправность системы питания шкафа ССН.САР-2</t>
  </si>
  <si>
    <t>Неисправность оборудования питания (резервный канал) шкафа ССН.САР-2</t>
  </si>
  <si>
    <t>Неисправность коммутатора А8 (рез.) шкафа ССН.САР-2</t>
  </si>
  <si>
    <t>Регулятор №008.2.1 - ИМ сработала муфта при движении на закрытие</t>
  </si>
  <si>
    <t>Регулятор №008.2.1 - ИМ сработала муфта при движении на открытие</t>
  </si>
  <si>
    <t>Регулятор №008.2.1 - ИМ закрыт</t>
  </si>
  <si>
    <t>Регулятор №008.2.1 - ИМ открыт</t>
  </si>
  <si>
    <t>Регулятор №008.2.1 - авария ПЧ</t>
  </si>
  <si>
    <t>ЭП ИМ №008.2.1 - в автоматическом режиме</t>
  </si>
  <si>
    <t>ЭП ИМ №008.2.1 - в ручном режиме</t>
  </si>
  <si>
    <t>ЭП ИМ №008.2.1 - наличие питания</t>
  </si>
  <si>
    <t>Контроль наличия напряжения на вводе ~380 В ПЧ1 шкафа ССН.ПЧ-2</t>
  </si>
  <si>
    <t>Дверь шкафа ССН.ПЧ-2 открыта</t>
  </si>
  <si>
    <t>Регулятор №008.2.1 - запуск/остановка в прямом направлении (открыть)</t>
  </si>
  <si>
    <t>Регулятор №008.2.1 - запуск/остановка в обратном направлении (закрыть)</t>
  </si>
  <si>
    <t>Регулятор №008.2.1 -  выбор управления ПЧ физическими сигналами</t>
  </si>
  <si>
    <t>Регулятор №008.2.1 - сброс ошибки ПЧ</t>
  </si>
  <si>
    <t>Положение регулирующего органа регулятора №008.2.1</t>
  </si>
  <si>
    <t>Расход нефти на выходе узла регулирования №008.2</t>
  </si>
  <si>
    <t>ПЧ ЭП ИМ №008.2.1 - задание частоты</t>
  </si>
  <si>
    <t>Заданное значение уставки расхода на выходе узла регулирования №008.2 (в ПТК)</t>
  </si>
  <si>
    <t>Наличие питания на вводе 1 шкафа ССН.САР-2</t>
  </si>
  <si>
    <t>Неисправность оборудования питания (основной канал) шкафа ССН.САР-2</t>
  </si>
  <si>
    <t>Повреждение изоляции полевых цепей =24В шкафа ССН.САР-2</t>
  </si>
  <si>
    <t>Дверь шкафа ССН.САР-2 открыта</t>
  </si>
  <si>
    <t>Неисправность коммутатора А7 (осн.) шкафа ССН.САР-2</t>
  </si>
  <si>
    <t>Регулятор №008.2.2 - ИМ сработала муфта при движении на закрытие</t>
  </si>
  <si>
    <t>Регулятор №008.2.2 - ИМ сработала муфта при движении на открытие</t>
  </si>
  <si>
    <t>Регулятор №008.2.2 - ИМ закрыт</t>
  </si>
  <si>
    <t>Регулятор №008.2.2 - ИМ открыт</t>
  </si>
  <si>
    <t>Регулятор №008.2.2 - авария ПЧ</t>
  </si>
  <si>
    <t>ЭП ИМ №008.2.2 - в автоматическом режиме</t>
  </si>
  <si>
    <t>ЭП ИМ №008.2.2 - в ручном режиме</t>
  </si>
  <si>
    <t>ЭП ИМ №008.2.2 - наличие питания</t>
  </si>
  <si>
    <t>Контроль наличия напряжения на вводе ~380 В ПЧ2 шкафа ССН.ПЧ-2</t>
  </si>
  <si>
    <t>Контроль наличия напряжения вентиляции шкафа ССН.ПЧ-2</t>
  </si>
  <si>
    <t>Регулятор №008.2.2 - запуск/остановка в прямом направлении (открыть)</t>
  </si>
  <si>
    <t>Регулятор №008.2.2 - запуск/остановка в обратном направлении (закрыть)</t>
  </si>
  <si>
    <t>Регулятор №008.2.2 -  выбор управления ПЧ физическими сигналами</t>
  </si>
  <si>
    <t>Регулятор №008.2.2 - сброс ошибки ПЧ</t>
  </si>
  <si>
    <t>Температура воздуха в шкафу ССН.САР-2</t>
  </si>
  <si>
    <t>Положение регулирующего органа регулятора №008.2.2</t>
  </si>
  <si>
    <t>ПЧ ЭП ИМ №008.2.2 - задание частоты</t>
  </si>
  <si>
    <t>0/1</t>
  </si>
  <si>
    <t>1/1</t>
  </si>
  <si>
    <t>Обмен информацией по интерфейсу с МПСА НПС Лопатино (основной канал)</t>
  </si>
  <si>
    <t>Обмен информацией по интерфейсу с МПСА НПС Лопатино-КНПЗ (основной канал)</t>
  </si>
  <si>
    <t>Обмен информацией по интерфейсу с МПСА РП (основной канал)</t>
  </si>
  <si>
    <t>Обмен информацией по интерфейсу с проектируемой СОИ БИК 165 (основной канал)</t>
  </si>
  <si>
    <t>Обмен информацией по интерфейсу с МПСА ПТ</t>
  </si>
  <si>
    <t>Обмен информацией по интерфейсу с ССН.САР-1 (основной канал)</t>
  </si>
  <si>
    <t>Обмен информацией по интерфейсу с ССН.САР-2 (резервный канал)</t>
  </si>
  <si>
    <t>Обмен информацией по интерфейсу с МПСА НПС Лопатино (резервный канал)</t>
  </si>
  <si>
    <t>Обмен информацией по интерфейсу с МПСА НПС Лопатино-КНПЗ (резервный канал)</t>
  </si>
  <si>
    <t>Обмен информацией по интерфейсу с МПСА РП (резервный канал)</t>
  </si>
  <si>
    <t>Обмен информацией по интерфейсу с проектируемой СОИ БИК 165 (резервный канал)</t>
  </si>
  <si>
    <t>Передача значения серы на АРМ БИК на выходе насосной Лопатино-КНПЗ</t>
  </si>
  <si>
    <t>Обмен информацией по интерфейсу с ССН.САР-1 (резервный канал)</t>
  </si>
  <si>
    <t>Обмен информацией по интерфейсу с ССН.САР-2 (основной канал)</t>
  </si>
  <si>
    <t>Обен информацией по интерфейсу с приводом регулятора №036.5</t>
  </si>
  <si>
    <t>Обмен информацией по интерфейсу с приводами задвижек №007.1.1, 007.1.2</t>
  </si>
  <si>
    <t>Обмен информацией по интерфейсу с приводами задвижек №036.5.1, 036.5.2</t>
  </si>
  <si>
    <t>Обмен данными по интерфейсу с приводом шарового крана №024.1</t>
  </si>
  <si>
    <t>Обмен информацией по интерфейсу с приводами задвижек №007.2.1, 007.2.2</t>
  </si>
  <si>
    <t>Обмен данными по интерфейсу с приводом шарового крана №024.2</t>
  </si>
  <si>
    <t>Обмен информацией по интерфейсу с приводами задвижек №008.1.1.1, 008.1.1.2, 008.1.2.1, 008.1.2.2</t>
  </si>
  <si>
    <t>Обмен информацией по интерфейсу с приводами задвижек №008.2.1.1, 008.2.1.2, 008.2.2.1, 008.2.2.2</t>
  </si>
  <si>
    <t>Обмен информацией по интерфейсу с ПЧ ПНА №036.1</t>
  </si>
  <si>
    <t>Обмен информацией по интерфейсу с ПЧ ПНА №036.3</t>
  </si>
  <si>
    <t>Обмен информацией по интерфейсу с ПЧ ПНА №036.2</t>
  </si>
  <si>
    <t>Обмен информацией по интерфейсу с ПЧ ПНА №036.4</t>
  </si>
  <si>
    <t>Обмен информацией по интерфейсу с ССН.КЦ (основной канал)</t>
  </si>
  <si>
    <t>Обмен информацией по интерфейсу с ССН.КЦ (резервный канал)</t>
  </si>
  <si>
    <t>Передача по интерфейсу - расход нефти на выходе узла регулирования №008.1</t>
  </si>
  <si>
    <t>Процент содержания серы в нефти МН "Лопатино-КНПЗ"</t>
  </si>
  <si>
    <t>Передача по интерфейсу - расход нефти на выходе узла регулирования №008.2</t>
  </si>
  <si>
    <t>7XT1</t>
  </si>
  <si>
    <t>7XT7</t>
  </si>
  <si>
    <t>7XT11</t>
  </si>
  <si>
    <t>7XT13</t>
  </si>
  <si>
    <t>7XT15</t>
  </si>
  <si>
    <t>7XT17</t>
  </si>
  <si>
    <t>7XT19</t>
  </si>
  <si>
    <t>7XT6</t>
  </si>
  <si>
    <t>7XT10</t>
  </si>
  <si>
    <t>7XT12</t>
  </si>
  <si>
    <t>7XT14</t>
  </si>
  <si>
    <t>7XT16</t>
  </si>
  <si>
    <t>7XT18</t>
  </si>
  <si>
    <t>7XT20</t>
  </si>
  <si>
    <t>4XT8</t>
  </si>
  <si>
    <t>1ХТ1</t>
  </si>
  <si>
    <t>4XT9</t>
  </si>
  <si>
    <t>1ХТ2</t>
  </si>
  <si>
    <t>6XT1</t>
  </si>
  <si>
    <t>6XT3</t>
  </si>
  <si>
    <t>1ХТ3</t>
  </si>
  <si>
    <t>4XT7</t>
  </si>
  <si>
    <t>6XT2</t>
  </si>
  <si>
    <t>3XT11</t>
  </si>
  <si>
    <t>4ХТ1</t>
  </si>
  <si>
    <t>3ХТ1</t>
  </si>
  <si>
    <t>2ХТ1</t>
  </si>
  <si>
    <t>2ХТ2</t>
  </si>
  <si>
    <t>2ХТ3</t>
  </si>
  <si>
    <t>2ХТ4</t>
  </si>
  <si>
    <t>4ХТ2</t>
  </si>
  <si>
    <t>4ХТ3</t>
  </si>
  <si>
    <t>3ХТ2</t>
  </si>
  <si>
    <t>1ХТ4</t>
  </si>
  <si>
    <t>1ХТ5</t>
  </si>
  <si>
    <t>1ХТ6</t>
  </si>
  <si>
    <t>2ХТ5</t>
  </si>
  <si>
    <t>2ХТ6</t>
  </si>
  <si>
    <t>2ХТ7</t>
  </si>
  <si>
    <t>2ХТ8</t>
  </si>
  <si>
    <t>р</t>
  </si>
  <si>
    <t>A5.8</t>
  </si>
  <si>
    <t>Неисправность разрядника F2 шкафа ССН.КЦ</t>
  </si>
  <si>
    <t>Режим "Работа от аккумулятора" ИБП G4 шкафа ССН.КЦ</t>
  </si>
  <si>
    <t>Состояние "Батарея разряжена" ИБП G4 шкафа ССН.КЦ</t>
  </si>
  <si>
    <t>Неисправность разрядника F1 шкафа ССН.КЦ</t>
  </si>
  <si>
    <t>Режим "Работа от аккумулятора" ИБП G3 шкафа ССН.КЦ</t>
  </si>
  <si>
    <t>Состояние "Батарея разряжена" ИБП G3 шкафа ССН.КЦ</t>
  </si>
  <si>
    <t>Неисправность разрядника F2 шкафа ССН.УСО.2(1)</t>
  </si>
  <si>
    <t>Режим "Работа от аккумулятора" ИБП G4 шкафа ССН.УСО.2(1)</t>
  </si>
  <si>
    <t>Состояние "Батарея разряжена" ИБП G4 шкафа ССН.УСО.2(1)</t>
  </si>
  <si>
    <t>Неисправность разрядника F1 шкафа ССН.УСО.2(1)</t>
  </si>
  <si>
    <t>Режим "Работа от аккумулятора" ИБП G3 шкафа ССН.УСО.2(1)</t>
  </si>
  <si>
    <t>Состояние "Батарея разряжена" ИБП G3 шкафа ССН.УСО.2(1)</t>
  </si>
  <si>
    <t>Неисправность разрядника F1 шкафа БРУ</t>
  </si>
  <si>
    <t>Неисправность разрядника F2 шкафа ССН.УСО.2(2)</t>
  </si>
  <si>
    <t>Режим "Работа от аккумулятора" ИБП G4 шкафа ССН.УСО.2(2)</t>
  </si>
  <si>
    <t>Состояние "Батарея разряжена" ИБП G4 шкафа ССН.УСО.2(2)</t>
  </si>
  <si>
    <t>Неисправность разрядника F1 шкафа ССН.УСО.2(2)</t>
  </si>
  <si>
    <t>Режим "Работа от аккумулятора" ИБП G3 шкафа ССН.УСО.2(2)</t>
  </si>
  <si>
    <t>Состояние "Батарея разряжена" ИБП G3 шкафа ССН.УСО.2(2)</t>
  </si>
  <si>
    <t>Неисправность разрядника F2 шкафа ССН.УСО.2(3)</t>
  </si>
  <si>
    <t>Режим "Работа от аккумулятора" ИБП G4 шкафа ССН.УСО.2(3)</t>
  </si>
  <si>
    <t>Состояние "Батарея разряжена" ИБП G4 шкафа ССН.УСО.2(3)</t>
  </si>
  <si>
    <t>Неисправность разрядника F1 шкафа ССН.УСО.2(3)</t>
  </si>
  <si>
    <t>Режим "Работа от аккумулятора" ИБП G3 шкафа ССН.УСО.2(3)</t>
  </si>
  <si>
    <t>Состояние "Батарея разряжена" ИБП G3 шкафа ССН.УСО.2(3)</t>
  </si>
  <si>
    <r>
      <t>CSC02</t>
    </r>
    <r>
      <rPr>
        <sz val="11"/>
        <color rgb="FF0000FF"/>
        <rFont val="Calibri"/>
        <family val="2"/>
        <charset val="204"/>
        <scheme val="minor"/>
      </rPr>
      <t>_</t>
    </r>
    <r>
      <rPr>
        <sz val="11"/>
        <color theme="1"/>
        <rFont val="Calibri"/>
        <family val="2"/>
        <charset val="204"/>
        <scheme val="minor"/>
      </rPr>
      <t>01</t>
    </r>
  </si>
  <si>
    <r>
      <t>CSC03</t>
    </r>
    <r>
      <rPr>
        <sz val="11"/>
        <color rgb="FF0000FF"/>
        <rFont val="Calibri"/>
        <family val="2"/>
        <charset val="204"/>
        <scheme val="minor"/>
      </rPr>
      <t>_</t>
    </r>
    <r>
      <rPr>
        <sz val="11"/>
        <color theme="1"/>
        <rFont val="Calibri"/>
        <family val="2"/>
        <charset val="204"/>
        <scheme val="minor"/>
      </rPr>
      <t>01</t>
    </r>
  </si>
  <si>
    <r>
      <t>CSC04</t>
    </r>
    <r>
      <rPr>
        <sz val="11"/>
        <color rgb="FF0000FF"/>
        <rFont val="Calibri"/>
        <family val="2"/>
        <charset val="204"/>
        <scheme val="minor"/>
      </rPr>
      <t>_</t>
    </r>
    <r>
      <rPr>
        <sz val="11"/>
        <color theme="1"/>
        <rFont val="Calibri"/>
        <family val="2"/>
        <charset val="204"/>
        <scheme val="minor"/>
      </rPr>
      <t>01</t>
    </r>
  </si>
  <si>
    <r>
      <t>CSC05</t>
    </r>
    <r>
      <rPr>
        <sz val="11"/>
        <color rgb="FF0000FF"/>
        <rFont val="Calibri"/>
        <family val="2"/>
        <charset val="204"/>
        <scheme val="minor"/>
      </rPr>
      <t>_</t>
    </r>
    <r>
      <rPr>
        <sz val="11"/>
        <color theme="1"/>
        <rFont val="Calibri"/>
        <family val="2"/>
        <charset val="204"/>
        <scheme val="minor"/>
      </rPr>
      <t>01</t>
    </r>
  </si>
  <si>
    <r>
      <t>CSC06</t>
    </r>
    <r>
      <rPr>
        <sz val="11"/>
        <color rgb="FF0000FF"/>
        <rFont val="Calibri"/>
        <family val="2"/>
        <charset val="204"/>
        <scheme val="minor"/>
      </rPr>
      <t>_</t>
    </r>
    <r>
      <rPr>
        <sz val="11"/>
        <color theme="1"/>
        <rFont val="Calibri"/>
        <family val="2"/>
        <charset val="204"/>
        <scheme val="minor"/>
      </rPr>
      <t>01</t>
    </r>
  </si>
  <si>
    <r>
      <t>CSC07</t>
    </r>
    <r>
      <rPr>
        <sz val="11"/>
        <color rgb="FF0000FF"/>
        <rFont val="Calibri"/>
        <family val="2"/>
        <charset val="204"/>
        <scheme val="minor"/>
      </rPr>
      <t>_</t>
    </r>
    <r>
      <rPr>
        <sz val="11"/>
        <color theme="1"/>
        <rFont val="Calibri"/>
        <family val="2"/>
        <charset val="204"/>
        <scheme val="minor"/>
      </rPr>
      <t>01</t>
    </r>
  </si>
  <si>
    <r>
      <t>CSC08</t>
    </r>
    <r>
      <rPr>
        <sz val="11"/>
        <color rgb="FF0000FF"/>
        <rFont val="Calibri"/>
        <family val="2"/>
        <charset val="204"/>
        <scheme val="minor"/>
      </rPr>
      <t>_</t>
    </r>
    <r>
      <rPr>
        <sz val="11"/>
        <color theme="1"/>
        <rFont val="Calibri"/>
        <family val="2"/>
        <charset val="204"/>
        <scheme val="minor"/>
      </rPr>
      <t>01</t>
    </r>
  </si>
  <si>
    <r>
      <t>CST01</t>
    </r>
    <r>
      <rPr>
        <sz val="11"/>
        <color rgb="FF0000FF"/>
        <rFont val="Calibri"/>
        <family val="2"/>
        <charset val="204"/>
        <scheme val="minor"/>
      </rPr>
      <t>_</t>
    </r>
    <r>
      <rPr>
        <sz val="11"/>
        <color theme="1"/>
        <rFont val="Calibri"/>
        <family val="2"/>
        <charset val="204"/>
        <scheme val="minor"/>
      </rPr>
      <t>01</t>
    </r>
  </si>
  <si>
    <r>
      <t>CSC09</t>
    </r>
    <r>
      <rPr>
        <sz val="11"/>
        <color rgb="FF0000FF"/>
        <rFont val="Calibri"/>
        <family val="2"/>
        <charset val="204"/>
        <scheme val="minor"/>
      </rPr>
      <t>_</t>
    </r>
    <r>
      <rPr>
        <sz val="11"/>
        <color theme="1"/>
        <rFont val="Calibri"/>
        <family val="2"/>
        <charset val="204"/>
        <scheme val="minor"/>
      </rPr>
      <t>01</t>
    </r>
  </si>
  <si>
    <r>
      <t>CSC10</t>
    </r>
    <r>
      <rPr>
        <sz val="11"/>
        <color rgb="FF0000FF"/>
        <rFont val="Calibri"/>
        <family val="2"/>
        <charset val="204"/>
        <scheme val="minor"/>
      </rPr>
      <t>_</t>
    </r>
    <r>
      <rPr>
        <sz val="11"/>
        <color theme="1"/>
        <rFont val="Calibri"/>
        <family val="2"/>
        <charset val="204"/>
        <scheme val="minor"/>
      </rPr>
      <t>01</t>
    </r>
  </si>
  <si>
    <r>
      <t>CSC11</t>
    </r>
    <r>
      <rPr>
        <sz val="11"/>
        <color rgb="FF0000FF"/>
        <rFont val="Calibri"/>
        <family val="2"/>
        <charset val="204"/>
        <scheme val="minor"/>
      </rPr>
      <t>_</t>
    </r>
    <r>
      <rPr>
        <sz val="11"/>
        <color theme="1"/>
        <rFont val="Calibri"/>
        <family val="2"/>
        <charset val="204"/>
        <scheme val="minor"/>
      </rPr>
      <t>01</t>
    </r>
  </si>
  <si>
    <r>
      <t>CSC12</t>
    </r>
    <r>
      <rPr>
        <sz val="11"/>
        <color rgb="FF0000FF"/>
        <rFont val="Calibri"/>
        <family val="2"/>
        <charset val="204"/>
        <scheme val="minor"/>
      </rPr>
      <t>_</t>
    </r>
    <r>
      <rPr>
        <sz val="11"/>
        <color theme="1"/>
        <rFont val="Calibri"/>
        <family val="2"/>
        <charset val="204"/>
        <scheme val="minor"/>
      </rPr>
      <t>01</t>
    </r>
  </si>
  <si>
    <r>
      <t>CSC13</t>
    </r>
    <r>
      <rPr>
        <sz val="11"/>
        <color rgb="FF0000FF"/>
        <rFont val="Calibri"/>
        <family val="2"/>
        <charset val="204"/>
        <scheme val="minor"/>
      </rPr>
      <t>_</t>
    </r>
    <r>
      <rPr>
        <sz val="11"/>
        <color theme="1"/>
        <rFont val="Calibri"/>
        <family val="2"/>
        <charset val="204"/>
        <scheme val="minor"/>
      </rPr>
      <t>01</t>
    </r>
  </si>
  <si>
    <r>
      <t>CSC14</t>
    </r>
    <r>
      <rPr>
        <sz val="11"/>
        <color rgb="FF0000FF"/>
        <rFont val="Calibri"/>
        <family val="2"/>
        <charset val="204"/>
        <scheme val="minor"/>
      </rPr>
      <t>_</t>
    </r>
    <r>
      <rPr>
        <sz val="11"/>
        <color theme="1"/>
        <rFont val="Calibri"/>
        <family val="2"/>
        <charset val="204"/>
        <scheme val="minor"/>
      </rPr>
      <t>01</t>
    </r>
  </si>
  <si>
    <r>
      <t>CSC15</t>
    </r>
    <r>
      <rPr>
        <sz val="11"/>
        <color rgb="FF0000FF"/>
        <rFont val="Calibri"/>
        <family val="2"/>
        <charset val="204"/>
        <scheme val="minor"/>
      </rPr>
      <t>_</t>
    </r>
    <r>
      <rPr>
        <sz val="11"/>
        <color theme="1"/>
        <rFont val="Calibri"/>
        <family val="2"/>
        <charset val="204"/>
        <scheme val="minor"/>
      </rPr>
      <t>01</t>
    </r>
  </si>
  <si>
    <r>
      <t>CSC02</t>
    </r>
    <r>
      <rPr>
        <sz val="11"/>
        <color rgb="FF0000FF"/>
        <rFont val="Calibri"/>
        <family val="2"/>
        <charset val="204"/>
        <scheme val="minor"/>
      </rPr>
      <t>_</t>
    </r>
    <r>
      <rPr>
        <sz val="11"/>
        <color theme="1"/>
        <rFont val="Calibri"/>
        <family val="2"/>
        <charset val="204"/>
        <scheme val="minor"/>
      </rPr>
      <t>21</t>
    </r>
  </si>
  <si>
    <r>
      <t>CSC03</t>
    </r>
    <r>
      <rPr>
        <sz val="11"/>
        <color rgb="FF0000FF"/>
        <rFont val="Calibri"/>
        <family val="2"/>
        <charset val="204"/>
        <scheme val="minor"/>
      </rPr>
      <t>_</t>
    </r>
    <r>
      <rPr>
        <sz val="11"/>
        <color theme="1"/>
        <rFont val="Calibri"/>
        <family val="2"/>
        <charset val="204"/>
        <scheme val="minor"/>
      </rPr>
      <t>21</t>
    </r>
  </si>
  <si>
    <r>
      <t>CSC04</t>
    </r>
    <r>
      <rPr>
        <sz val="11"/>
        <color rgb="FF0000FF"/>
        <rFont val="Calibri"/>
        <family val="2"/>
        <charset val="204"/>
        <scheme val="minor"/>
      </rPr>
      <t>_</t>
    </r>
    <r>
      <rPr>
        <sz val="11"/>
        <color theme="1"/>
        <rFont val="Calibri"/>
        <family val="2"/>
        <charset val="204"/>
        <scheme val="minor"/>
      </rPr>
      <t>21</t>
    </r>
  </si>
  <si>
    <r>
      <t>CSC05</t>
    </r>
    <r>
      <rPr>
        <sz val="11"/>
        <color rgb="FF0000FF"/>
        <rFont val="Calibri"/>
        <family val="2"/>
        <charset val="204"/>
        <scheme val="minor"/>
      </rPr>
      <t>_</t>
    </r>
    <r>
      <rPr>
        <sz val="11"/>
        <color theme="1"/>
        <rFont val="Calibri"/>
        <family val="2"/>
        <charset val="204"/>
        <scheme val="minor"/>
      </rPr>
      <t>21</t>
    </r>
  </si>
  <si>
    <r>
      <t>CSC06</t>
    </r>
    <r>
      <rPr>
        <sz val="11"/>
        <color rgb="FF0000FF"/>
        <rFont val="Calibri"/>
        <family val="2"/>
        <charset val="204"/>
        <scheme val="minor"/>
      </rPr>
      <t>_</t>
    </r>
    <r>
      <rPr>
        <sz val="11"/>
        <color theme="1"/>
        <rFont val="Calibri"/>
        <family val="2"/>
        <charset val="204"/>
        <scheme val="minor"/>
      </rPr>
      <t>21</t>
    </r>
  </si>
  <si>
    <r>
      <t>CSC07</t>
    </r>
    <r>
      <rPr>
        <sz val="11"/>
        <color rgb="FF0000FF"/>
        <rFont val="Calibri"/>
        <family val="2"/>
        <charset val="204"/>
        <scheme val="minor"/>
      </rPr>
      <t>_</t>
    </r>
    <r>
      <rPr>
        <sz val="11"/>
        <color theme="1"/>
        <rFont val="Calibri"/>
        <family val="2"/>
        <charset val="204"/>
        <scheme val="minor"/>
      </rPr>
      <t>21</t>
    </r>
  </si>
  <si>
    <r>
      <t>ECO551</t>
    </r>
    <r>
      <rPr>
        <sz val="11"/>
        <color rgb="FF0000FF"/>
        <rFont val="Calibri"/>
        <family val="2"/>
        <charset val="204"/>
        <scheme val="minor"/>
      </rPr>
      <t>_</t>
    </r>
    <r>
      <rPr>
        <sz val="11"/>
        <color theme="1"/>
        <rFont val="Calibri"/>
        <family val="2"/>
        <charset val="204"/>
        <scheme val="minor"/>
      </rPr>
      <t>1</t>
    </r>
  </si>
  <si>
    <r>
      <t>MPC551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</si>
  <si>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1</t>
    </r>
  </si>
  <si>
    <r>
      <t>CKC024</t>
    </r>
    <r>
      <rPr>
        <sz val="11"/>
        <color rgb="FF0000FF"/>
        <rFont val="Calibri"/>
        <family val="2"/>
        <charset val="204"/>
        <scheme val="minor"/>
      </rPr>
      <t>_</t>
    </r>
    <r>
      <rPr>
        <sz val="11"/>
        <color theme="1"/>
        <rFont val="Calibri"/>
        <family val="2"/>
        <charset val="204"/>
        <scheme val="minor"/>
      </rPr>
      <t>1</t>
    </r>
  </si>
  <si>
    <r>
      <t>ODC024</t>
    </r>
    <r>
      <rPr>
        <sz val="11"/>
        <color rgb="FF0000FF"/>
        <rFont val="Calibri"/>
        <family val="2"/>
        <charset val="204"/>
        <scheme val="minor"/>
      </rPr>
      <t>_</t>
    </r>
    <r>
      <rPr>
        <sz val="11"/>
        <color theme="1"/>
        <rFont val="Calibri"/>
        <family val="2"/>
        <charset val="204"/>
        <scheme val="minor"/>
      </rPr>
      <t>1</t>
    </r>
  </si>
  <si>
    <r>
      <t>CDC024</t>
    </r>
    <r>
      <rPr>
        <sz val="11"/>
        <color rgb="FF0000FF"/>
        <rFont val="Calibri"/>
        <family val="2"/>
        <charset val="204"/>
        <scheme val="minor"/>
      </rPr>
      <t>_</t>
    </r>
    <r>
      <rPr>
        <sz val="11"/>
        <color theme="1"/>
        <rFont val="Calibri"/>
        <family val="2"/>
        <charset val="204"/>
        <scheme val="minor"/>
      </rPr>
      <t>1</t>
    </r>
  </si>
  <si>
    <r>
      <t>MC024</t>
    </r>
    <r>
      <rPr>
        <sz val="11"/>
        <color rgb="FF0000FF"/>
        <rFont val="Calibri"/>
        <family val="2"/>
        <charset val="204"/>
        <scheme val="minor"/>
      </rPr>
      <t>_</t>
    </r>
    <r>
      <rPr>
        <sz val="11"/>
        <color theme="1"/>
        <rFont val="Calibri"/>
        <family val="2"/>
        <charset val="204"/>
        <scheme val="minor"/>
      </rPr>
      <t>1</t>
    </r>
  </si>
  <si>
    <r>
      <t>OPC024</t>
    </r>
    <r>
      <rPr>
        <sz val="11"/>
        <color rgb="FF0000FF"/>
        <rFont val="Calibri"/>
        <family val="2"/>
        <charset val="204"/>
        <scheme val="minor"/>
      </rPr>
      <t>_</t>
    </r>
    <r>
      <rPr>
        <sz val="11"/>
        <color theme="1"/>
        <rFont val="Calibri"/>
        <family val="2"/>
        <charset val="204"/>
        <scheme val="minor"/>
      </rPr>
      <t>1</t>
    </r>
  </si>
  <si>
    <r>
      <t>DC024</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</si>
  <si>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</si>
  <si>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</si>
  <si>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</si>
  <si>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</si>
  <si>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</si>
  <si>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</si>
  <si>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</si>
  <si>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</si>
  <si>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</si>
  <si>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</si>
  <si>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</si>
  <si>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</si>
  <si>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</si>
  <si>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</si>
  <si>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</si>
  <si>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</si>
  <si>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</si>
  <si>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</si>
  <si>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</si>
  <si>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</si>
  <si>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</si>
  <si>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</si>
  <si>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</si>
  <si>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</si>
  <si>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</si>
  <si>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</si>
  <si>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</si>
  <si>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</si>
  <si>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</si>
  <si>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</si>
  <si>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</si>
  <si>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</si>
  <si>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</si>
  <si>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</si>
  <si>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</si>
  <si>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</si>
  <si>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</si>
  <si>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</si>
  <si>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</si>
  <si>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</si>
  <si>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</si>
  <si>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</si>
  <si>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</si>
  <si>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</si>
  <si>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</si>
  <si>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</si>
  <si>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</si>
  <si>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</si>
  <si>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</si>
  <si>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1</t>
    </r>
  </si>
  <si>
    <r>
      <t>DKB024</t>
    </r>
    <r>
      <rPr>
        <sz val="11"/>
        <color rgb="FF0000FF"/>
        <rFont val="Calibri"/>
        <family val="2"/>
        <charset val="204"/>
        <scheme val="minor"/>
      </rPr>
      <t>_</t>
    </r>
    <r>
      <rPr>
        <sz val="11"/>
        <color theme="1"/>
        <rFont val="Calibri"/>
        <family val="2"/>
        <charset val="204"/>
        <scheme val="minor"/>
      </rPr>
      <t>1</t>
    </r>
  </si>
  <si>
    <r>
      <t>DCB024</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</si>
  <si>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</si>
  <si>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</si>
  <si>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</si>
  <si>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</si>
  <si>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</si>
  <si>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</si>
  <si>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</si>
  <si>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</si>
  <si>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</si>
  <si>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</si>
  <si>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</si>
  <si>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DCB036</t>
    </r>
    <r>
      <rPr>
        <sz val="11"/>
        <color rgb="FF0000FF"/>
        <rFont val="Calibri"/>
        <family val="2"/>
        <charset val="204"/>
        <scheme val="minor"/>
      </rPr>
      <t>_</t>
    </r>
    <r>
      <rPr>
        <sz val="11"/>
        <rFont val="Calibri"/>
        <family val="2"/>
        <charset val="204"/>
        <scheme val="minor"/>
      </rPr>
      <t>5</t>
    </r>
    <r>
      <rPr>
        <sz val="11"/>
        <color rgb="FF0000FF"/>
        <rFont val="Calibri"/>
        <family val="2"/>
        <charset val="204"/>
        <scheme val="minor"/>
      </rPr>
      <t>_</t>
    </r>
    <r>
      <rPr>
        <sz val="1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</si>
  <si>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</si>
  <si>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</si>
  <si>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</si>
  <si>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</si>
  <si>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</si>
  <si>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</si>
  <si>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</si>
  <si>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</si>
  <si>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</si>
  <si>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21</t>
    </r>
  </si>
  <si>
    <r>
      <t>CSC09</t>
    </r>
    <r>
      <rPr>
        <sz val="11"/>
        <color rgb="FF0000FF"/>
        <rFont val="Calibri"/>
        <family val="2"/>
        <charset val="204"/>
        <scheme val="minor"/>
      </rPr>
      <t>_</t>
    </r>
    <r>
      <rPr>
        <sz val="11"/>
        <color theme="1"/>
        <rFont val="Calibri"/>
        <family val="2"/>
        <charset val="204"/>
        <scheme val="minor"/>
      </rPr>
      <t>21</t>
    </r>
  </si>
  <si>
    <r>
      <t>CSC10</t>
    </r>
    <r>
      <rPr>
        <sz val="11"/>
        <color rgb="FF0000FF"/>
        <rFont val="Calibri"/>
        <family val="2"/>
        <charset val="204"/>
        <scheme val="minor"/>
      </rPr>
      <t>_</t>
    </r>
    <r>
      <rPr>
        <sz val="11"/>
        <color theme="1"/>
        <rFont val="Calibri"/>
        <family val="2"/>
        <charset val="204"/>
        <scheme val="minor"/>
      </rPr>
      <t>21</t>
    </r>
  </si>
  <si>
    <r>
      <t>CSC21</t>
    </r>
    <r>
      <rPr>
        <sz val="11"/>
        <color rgb="FF0000FF"/>
        <rFont val="Calibri"/>
        <family val="2"/>
        <charset val="204"/>
        <scheme val="minor"/>
      </rPr>
      <t>_</t>
    </r>
    <r>
      <rPr>
        <sz val="11"/>
        <color theme="1"/>
        <rFont val="Calibri"/>
        <family val="2"/>
        <charset val="204"/>
        <scheme val="minor"/>
      </rPr>
      <t>21</t>
    </r>
  </si>
  <si>
    <r>
      <t>CSC12</t>
    </r>
    <r>
      <rPr>
        <sz val="11"/>
        <color rgb="FF0000FF"/>
        <rFont val="Calibri"/>
        <family val="2"/>
        <charset val="204"/>
        <scheme val="minor"/>
      </rPr>
      <t>_</t>
    </r>
    <r>
      <rPr>
        <sz val="11"/>
        <color theme="1"/>
        <rFont val="Calibri"/>
        <family val="2"/>
        <charset val="204"/>
        <scheme val="minor"/>
      </rPr>
      <t>21</t>
    </r>
  </si>
  <si>
    <r>
      <t>CSC13</t>
    </r>
    <r>
      <rPr>
        <sz val="11"/>
        <color rgb="FF0000FF"/>
        <rFont val="Calibri"/>
        <family val="2"/>
        <charset val="204"/>
        <scheme val="minor"/>
      </rPr>
      <t>_</t>
    </r>
    <r>
      <rPr>
        <sz val="11"/>
        <color theme="1"/>
        <rFont val="Calibri"/>
        <family val="2"/>
        <charset val="204"/>
        <scheme val="minor"/>
      </rPr>
      <t>21</t>
    </r>
  </si>
  <si>
    <r>
      <t>CSC14</t>
    </r>
    <r>
      <rPr>
        <sz val="11"/>
        <color rgb="FF0000FF"/>
        <rFont val="Calibri"/>
        <family val="2"/>
        <charset val="204"/>
        <scheme val="minor"/>
      </rPr>
      <t>_</t>
    </r>
    <r>
      <rPr>
        <sz val="11"/>
        <color theme="1"/>
        <rFont val="Calibri"/>
        <family val="2"/>
        <charset val="204"/>
        <scheme val="minor"/>
      </rPr>
      <t>21</t>
    </r>
  </si>
  <si>
    <r>
      <t>BB951</t>
    </r>
    <r>
      <rPr>
        <sz val="11"/>
        <color rgb="FF0000FF"/>
        <rFont val="Calibri"/>
        <family val="2"/>
        <charset val="204"/>
        <scheme val="minor"/>
      </rPr>
      <t>_</t>
    </r>
    <r>
      <rPr>
        <sz val="11"/>
        <color theme="1"/>
        <rFont val="Calibri"/>
        <family val="2"/>
        <charset val="204"/>
        <scheme val="minor"/>
      </rPr>
      <t>1</t>
    </r>
  </si>
  <si>
    <r>
      <t>ECO561</t>
    </r>
    <r>
      <rPr>
        <sz val="11"/>
        <color rgb="FF0000FF"/>
        <rFont val="Calibri"/>
        <family val="2"/>
        <charset val="204"/>
        <scheme val="minor"/>
      </rPr>
      <t>_</t>
    </r>
    <r>
      <rPr>
        <sz val="11"/>
        <color theme="1"/>
        <rFont val="Calibri"/>
        <family val="2"/>
        <charset val="204"/>
        <scheme val="minor"/>
      </rPr>
      <t>1</t>
    </r>
  </si>
  <si>
    <r>
      <t>MPC561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</si>
  <si>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2</t>
    </r>
  </si>
  <si>
    <r>
      <t>CKC024</t>
    </r>
    <r>
      <rPr>
        <sz val="11"/>
        <color rgb="FF0000FF"/>
        <rFont val="Calibri"/>
        <family val="2"/>
        <charset val="204"/>
        <scheme val="minor"/>
      </rPr>
      <t>_</t>
    </r>
    <r>
      <rPr>
        <sz val="11"/>
        <color theme="1"/>
        <rFont val="Calibri"/>
        <family val="2"/>
        <charset val="204"/>
        <scheme val="minor"/>
      </rPr>
      <t>2</t>
    </r>
  </si>
  <si>
    <r>
      <t>ODC024</t>
    </r>
    <r>
      <rPr>
        <sz val="11"/>
        <color rgb="FF0000FF"/>
        <rFont val="Calibri"/>
        <family val="2"/>
        <charset val="204"/>
        <scheme val="minor"/>
      </rPr>
      <t>_</t>
    </r>
    <r>
      <rPr>
        <sz val="11"/>
        <color theme="1"/>
        <rFont val="Calibri"/>
        <family val="2"/>
        <charset val="204"/>
        <scheme val="minor"/>
      </rPr>
      <t>2</t>
    </r>
  </si>
  <si>
    <r>
      <t>CDC024</t>
    </r>
    <r>
      <rPr>
        <sz val="11"/>
        <color rgb="FF0000FF"/>
        <rFont val="Calibri"/>
        <family val="2"/>
        <charset val="204"/>
        <scheme val="minor"/>
      </rPr>
      <t>_</t>
    </r>
    <r>
      <rPr>
        <sz val="11"/>
        <color theme="1"/>
        <rFont val="Calibri"/>
        <family val="2"/>
        <charset val="204"/>
        <scheme val="minor"/>
      </rPr>
      <t>2</t>
    </r>
  </si>
  <si>
    <r>
      <t>MC024</t>
    </r>
    <r>
      <rPr>
        <sz val="11"/>
        <color rgb="FF0000FF"/>
        <rFont val="Calibri"/>
        <family val="2"/>
        <charset val="204"/>
        <scheme val="minor"/>
      </rPr>
      <t>_</t>
    </r>
    <r>
      <rPr>
        <sz val="11"/>
        <color theme="1"/>
        <rFont val="Calibri"/>
        <family val="2"/>
        <charset val="204"/>
        <scheme val="minor"/>
      </rPr>
      <t>2</t>
    </r>
  </si>
  <si>
    <r>
      <t>OPC024</t>
    </r>
    <r>
      <rPr>
        <sz val="11"/>
        <color rgb="FF0000FF"/>
        <rFont val="Calibri"/>
        <family val="2"/>
        <charset val="204"/>
        <scheme val="minor"/>
      </rPr>
      <t>_</t>
    </r>
    <r>
      <rPr>
        <sz val="11"/>
        <color theme="1"/>
        <rFont val="Calibri"/>
        <family val="2"/>
        <charset val="204"/>
        <scheme val="minor"/>
      </rPr>
      <t>2</t>
    </r>
  </si>
  <si>
    <r>
      <t>DC024</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</si>
  <si>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</si>
  <si>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</si>
  <si>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</si>
  <si>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</si>
  <si>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</si>
  <si>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</si>
  <si>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</si>
  <si>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</si>
  <si>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</si>
  <si>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</si>
  <si>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</si>
  <si>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</si>
  <si>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</si>
  <si>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</si>
  <si>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</si>
  <si>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</si>
  <si>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</si>
  <si>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</si>
  <si>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</si>
  <si>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</si>
  <si>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</si>
  <si>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</si>
  <si>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</si>
  <si>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</si>
  <si>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</si>
  <si>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</si>
  <si>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</si>
  <si>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</si>
  <si>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</si>
  <si>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</si>
  <si>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</si>
  <si>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</si>
  <si>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</si>
  <si>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</si>
  <si>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</si>
  <si>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</si>
  <si>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</si>
  <si>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</si>
  <si>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</si>
  <si>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</si>
  <si>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</si>
  <si>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</si>
  <si>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</si>
  <si>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</si>
  <si>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</si>
  <si>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</si>
  <si>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</si>
  <si>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</si>
  <si>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</si>
  <si>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2</t>
    </r>
  </si>
  <si>
    <r>
      <t>DKB024</t>
    </r>
    <r>
      <rPr>
        <sz val="11"/>
        <color rgb="FF0000FF"/>
        <rFont val="Calibri"/>
        <family val="2"/>
        <charset val="204"/>
        <scheme val="minor"/>
      </rPr>
      <t>_</t>
    </r>
    <r>
      <rPr>
        <sz val="11"/>
        <color theme="1"/>
        <rFont val="Calibri"/>
        <family val="2"/>
        <charset val="204"/>
        <scheme val="minor"/>
      </rPr>
      <t>2</t>
    </r>
  </si>
  <si>
    <r>
      <t>DCB024</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</si>
  <si>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</si>
  <si>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</si>
  <si>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</si>
  <si>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</si>
  <si>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</si>
  <si>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</si>
  <si>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</si>
  <si>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DKB008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</si>
  <si>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DCB008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</si>
  <si>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</si>
  <si>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</si>
  <si>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DCB036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</si>
  <si>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</si>
  <si>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</si>
  <si>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</si>
  <si>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</si>
  <si>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</si>
  <si>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</si>
  <si>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</si>
  <si>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</si>
  <si>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</si>
  <si>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21</t>
    </r>
  </si>
  <si>
    <r>
      <t>ECO571</t>
    </r>
    <r>
      <rPr>
        <sz val="11"/>
        <color rgb="FF0000FF"/>
        <rFont val="Calibri"/>
        <family val="2"/>
        <charset val="204"/>
        <scheme val="minor"/>
      </rPr>
      <t>_</t>
    </r>
    <r>
      <rPr>
        <sz val="11"/>
        <color theme="1"/>
        <rFont val="Calibri"/>
        <family val="2"/>
        <charset val="204"/>
        <scheme val="minor"/>
      </rPr>
      <t>1</t>
    </r>
  </si>
  <si>
    <r>
      <t>MPC571</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</si>
  <si>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</si>
  <si>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</si>
  <si>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</si>
  <si>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</si>
  <si>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</si>
  <si>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</si>
  <si>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ABO571</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</si>
  <si>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</si>
  <si>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</si>
  <si>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</si>
  <si>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CS01</t>
    </r>
    <r>
      <rPr>
        <sz val="11"/>
        <color rgb="FF0000FF"/>
        <rFont val="Calibri"/>
        <family val="2"/>
        <charset val="204"/>
        <scheme val="minor"/>
      </rPr>
      <t>_</t>
    </r>
    <r>
      <rPr>
        <sz val="11"/>
        <color theme="1"/>
        <rFont val="Calibri"/>
        <family val="2"/>
        <charset val="204"/>
        <scheme val="minor"/>
      </rPr>
      <t>03</t>
    </r>
  </si>
  <si>
    <r>
      <t>CS02</t>
    </r>
    <r>
      <rPr>
        <sz val="11"/>
        <color rgb="FF0000FF"/>
        <rFont val="Calibri"/>
        <family val="2"/>
        <charset val="204"/>
        <scheme val="minor"/>
      </rPr>
      <t>_</t>
    </r>
    <r>
      <rPr>
        <sz val="11"/>
        <color theme="1"/>
        <rFont val="Calibri"/>
        <family val="2"/>
        <charset val="204"/>
        <scheme val="minor"/>
      </rPr>
      <t>03</t>
    </r>
  </si>
  <si>
    <r>
      <t>CS03</t>
    </r>
    <r>
      <rPr>
        <sz val="11"/>
        <color rgb="FF0000FF"/>
        <rFont val="Calibri"/>
        <family val="2"/>
        <charset val="204"/>
        <scheme val="minor"/>
      </rPr>
      <t>_</t>
    </r>
    <r>
      <rPr>
        <sz val="11"/>
        <color theme="1"/>
        <rFont val="Calibri"/>
        <family val="2"/>
        <charset val="204"/>
        <scheme val="minor"/>
      </rPr>
      <t>03</t>
    </r>
  </si>
  <si>
    <r>
      <t>CS04</t>
    </r>
    <r>
      <rPr>
        <sz val="11"/>
        <color rgb="FF0000FF"/>
        <rFont val="Calibri"/>
        <family val="2"/>
        <charset val="204"/>
        <scheme val="minor"/>
      </rPr>
      <t>_</t>
    </r>
    <r>
      <rPr>
        <sz val="11"/>
        <color theme="1"/>
        <rFont val="Calibri"/>
        <family val="2"/>
        <charset val="204"/>
        <scheme val="minor"/>
      </rPr>
      <t>03</t>
    </r>
  </si>
  <si>
    <r>
      <t>CS05</t>
    </r>
    <r>
      <rPr>
        <sz val="11"/>
        <color rgb="FF0000FF"/>
        <rFont val="Calibri"/>
        <family val="2"/>
        <charset val="204"/>
        <scheme val="minor"/>
      </rPr>
      <t>_</t>
    </r>
    <r>
      <rPr>
        <sz val="11"/>
        <color theme="1"/>
        <rFont val="Calibri"/>
        <family val="2"/>
        <charset val="204"/>
        <scheme val="minor"/>
      </rPr>
      <t>03</t>
    </r>
  </si>
  <si>
    <r>
      <t>ECO581</t>
    </r>
    <r>
      <rPr>
        <sz val="11"/>
        <color rgb="FF0000FF"/>
        <rFont val="Calibri"/>
        <family val="2"/>
        <charset val="204"/>
        <scheme val="minor"/>
      </rPr>
      <t>_</t>
    </r>
    <r>
      <rPr>
        <sz val="11"/>
        <color theme="1"/>
        <rFont val="Calibri"/>
        <family val="2"/>
        <charset val="204"/>
        <scheme val="minor"/>
      </rPr>
      <t>1</t>
    </r>
  </si>
  <si>
    <r>
      <t>MPC581</t>
    </r>
    <r>
      <rPr>
        <sz val="11"/>
        <color rgb="FF0000FF"/>
        <rFont val="Calibri"/>
        <family val="2"/>
        <charset val="204"/>
        <scheme val="minor"/>
      </rPr>
      <t>_</t>
    </r>
    <r>
      <rPr>
        <sz val="11"/>
        <color theme="1"/>
        <rFont val="Calibri"/>
        <family val="2"/>
        <charset val="204"/>
        <scheme val="minor"/>
      </rPr>
      <t>1</t>
    </r>
  </si>
  <si>
    <r>
      <t>ABO581</t>
    </r>
    <r>
      <rPr>
        <sz val="11"/>
        <color rgb="FF0000FF"/>
        <rFont val="Calibri"/>
        <family val="2"/>
        <charset val="204"/>
        <scheme val="minor"/>
      </rPr>
      <t>_</t>
    </r>
    <r>
      <rPr>
        <sz val="11"/>
        <color theme="1"/>
        <rFont val="Calibri"/>
        <family val="2"/>
        <charset val="204"/>
        <scheme val="minor"/>
      </rPr>
      <t>1</t>
    </r>
  </si>
  <si>
    <r>
      <t>CSC02</t>
    </r>
    <r>
      <rPr>
        <sz val="11"/>
        <color rgb="FF0000FF"/>
        <rFont val="Calibri"/>
        <family val="2"/>
        <charset val="204"/>
        <scheme val="minor"/>
      </rPr>
      <t>_</t>
    </r>
    <r>
      <rPr>
        <sz val="11"/>
        <color theme="1"/>
        <rFont val="Calibri"/>
        <family val="2"/>
        <charset val="204"/>
        <scheme val="minor"/>
      </rPr>
      <t>22</t>
    </r>
  </si>
  <si>
    <r>
      <t>CSC03</t>
    </r>
    <r>
      <rPr>
        <sz val="11"/>
        <color rgb="FF0000FF"/>
        <rFont val="Calibri"/>
        <family val="2"/>
        <charset val="204"/>
        <scheme val="minor"/>
      </rPr>
      <t>_</t>
    </r>
    <r>
      <rPr>
        <sz val="11"/>
        <color theme="1"/>
        <rFont val="Calibri"/>
        <family val="2"/>
        <charset val="204"/>
        <scheme val="minor"/>
      </rPr>
      <t>22</t>
    </r>
  </si>
  <si>
    <r>
      <t>CSC04</t>
    </r>
    <r>
      <rPr>
        <sz val="11"/>
        <color rgb="FF0000FF"/>
        <rFont val="Calibri"/>
        <family val="2"/>
        <charset val="204"/>
        <scheme val="minor"/>
      </rPr>
      <t>_</t>
    </r>
    <r>
      <rPr>
        <sz val="11"/>
        <color theme="1"/>
        <rFont val="Calibri"/>
        <family val="2"/>
        <charset val="204"/>
        <scheme val="minor"/>
      </rPr>
      <t>22</t>
    </r>
  </si>
  <si>
    <r>
      <t>CSC05</t>
    </r>
    <r>
      <rPr>
        <sz val="11"/>
        <color rgb="FF0000FF"/>
        <rFont val="Calibri"/>
        <family val="2"/>
        <charset val="204"/>
        <scheme val="minor"/>
      </rPr>
      <t>_</t>
    </r>
    <r>
      <rPr>
        <sz val="11"/>
        <color theme="1"/>
        <rFont val="Calibri"/>
        <family val="2"/>
        <charset val="204"/>
        <scheme val="minor"/>
      </rPr>
      <t>22</t>
    </r>
  </si>
  <si>
    <r>
      <t>CSC06</t>
    </r>
    <r>
      <rPr>
        <sz val="11"/>
        <color rgb="FF0000FF"/>
        <rFont val="Calibri"/>
        <family val="2"/>
        <charset val="204"/>
        <scheme val="minor"/>
      </rPr>
      <t>_</t>
    </r>
    <r>
      <rPr>
        <sz val="11"/>
        <color theme="1"/>
        <rFont val="Calibri"/>
        <family val="2"/>
        <charset val="204"/>
        <scheme val="minor"/>
      </rPr>
      <t>22</t>
    </r>
  </si>
  <si>
    <r>
      <t>CSC07</t>
    </r>
    <r>
      <rPr>
        <sz val="11"/>
        <color rgb="FF0000FF"/>
        <rFont val="Calibri"/>
        <family val="2"/>
        <charset val="204"/>
        <scheme val="minor"/>
      </rPr>
      <t>_</t>
    </r>
    <r>
      <rPr>
        <sz val="11"/>
        <color theme="1"/>
        <rFont val="Calibri"/>
        <family val="2"/>
        <charset val="204"/>
        <scheme val="minor"/>
      </rPr>
      <t>22</t>
    </r>
  </si>
  <si>
    <r>
      <t>ECO551</t>
    </r>
    <r>
      <rPr>
        <sz val="11"/>
        <color rgb="FF0000FF"/>
        <rFont val="Calibri"/>
        <family val="2"/>
        <charset val="204"/>
        <scheme val="minor"/>
      </rPr>
      <t>_</t>
    </r>
    <r>
      <rPr>
        <sz val="11"/>
        <color theme="1"/>
        <rFont val="Calibri"/>
        <family val="2"/>
        <charset val="204"/>
        <scheme val="minor"/>
      </rPr>
      <t>2</t>
    </r>
  </si>
  <si>
    <r>
      <t>MPC551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</si>
  <si>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</si>
  <si>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</si>
  <si>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</si>
  <si>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</si>
  <si>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</si>
  <si>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</si>
  <si>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</si>
  <si>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</si>
  <si>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</si>
  <si>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</si>
  <si>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</si>
  <si>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</si>
  <si>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</si>
  <si>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</si>
  <si>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</si>
  <si>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</si>
  <si>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</si>
  <si>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</si>
  <si>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</si>
  <si>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</si>
  <si>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</si>
  <si>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22</t>
    </r>
  </si>
  <si>
    <r>
      <t>TT554</t>
    </r>
    <r>
      <rPr>
        <sz val="11"/>
        <color rgb="FF0000FF"/>
        <rFont val="Calibri"/>
        <family val="2"/>
        <charset val="204"/>
        <scheme val="minor"/>
      </rPr>
      <t>_</t>
    </r>
    <r>
      <rPr>
        <sz val="11"/>
        <color theme="1"/>
        <rFont val="Calibri"/>
        <family val="2"/>
        <charset val="204"/>
        <scheme val="minor"/>
      </rPr>
      <t>1</t>
    </r>
  </si>
  <si>
    <r>
      <t>TT554</t>
    </r>
    <r>
      <rPr>
        <sz val="11"/>
        <color rgb="FF0000FF"/>
        <rFont val="Calibri"/>
        <family val="2"/>
        <charset val="204"/>
        <scheme val="minor"/>
      </rPr>
      <t>_</t>
    </r>
    <r>
      <rPr>
        <sz val="11"/>
        <color theme="1"/>
        <rFont val="Calibri"/>
        <family val="2"/>
        <charset val="204"/>
        <scheme val="minor"/>
      </rPr>
      <t>2</t>
    </r>
  </si>
  <si>
    <r>
      <t>TT558</t>
    </r>
    <r>
      <rPr>
        <sz val="11"/>
        <color rgb="FF0000FF"/>
        <rFont val="Calibri"/>
        <family val="2"/>
        <charset val="204"/>
        <scheme val="minor"/>
      </rPr>
      <t>_</t>
    </r>
    <r>
      <rPr>
        <sz val="11"/>
        <color theme="1"/>
        <rFont val="Calibri"/>
        <family val="2"/>
        <charset val="204"/>
        <scheme val="minor"/>
      </rPr>
      <t>1</t>
    </r>
  </si>
  <si>
    <r>
      <t>TT558</t>
    </r>
    <r>
      <rPr>
        <sz val="11"/>
        <color rgb="FF0000FF"/>
        <rFont val="Calibri"/>
        <family val="2"/>
        <charset val="204"/>
        <scheme val="minor"/>
      </rPr>
      <t>_</t>
    </r>
    <r>
      <rPr>
        <sz val="11"/>
        <color theme="1"/>
        <rFont val="Calibri"/>
        <family val="2"/>
        <charset val="204"/>
        <scheme val="minor"/>
      </rPr>
      <t>2</t>
    </r>
  </si>
  <si>
    <r>
      <t>ST551</t>
    </r>
    <r>
      <rPr>
        <sz val="11"/>
        <color rgb="FF0000FF"/>
        <rFont val="Calibri"/>
        <family val="2"/>
        <charset val="204"/>
        <scheme val="minor"/>
      </rPr>
      <t>_</t>
    </r>
    <r>
      <rPr>
        <sz val="11"/>
        <color theme="1"/>
        <rFont val="Calibri"/>
        <family val="2"/>
        <charset val="204"/>
        <scheme val="minor"/>
      </rPr>
      <t>1</t>
    </r>
  </si>
  <si>
    <r>
      <t>ST551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</si>
  <si>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22</t>
    </r>
  </si>
  <si>
    <r>
      <t>CSC09</t>
    </r>
    <r>
      <rPr>
        <sz val="11"/>
        <color rgb="FF0000FF"/>
        <rFont val="Calibri"/>
        <family val="2"/>
        <charset val="204"/>
        <scheme val="minor"/>
      </rPr>
      <t>_</t>
    </r>
    <r>
      <rPr>
        <sz val="11"/>
        <color theme="1"/>
        <rFont val="Calibri"/>
        <family val="2"/>
        <charset val="204"/>
        <scheme val="minor"/>
      </rPr>
      <t>22</t>
    </r>
  </si>
  <si>
    <r>
      <t>CSC10</t>
    </r>
    <r>
      <rPr>
        <sz val="11"/>
        <color rgb="FF0000FF"/>
        <rFont val="Calibri"/>
        <family val="2"/>
        <charset val="204"/>
        <scheme val="minor"/>
      </rPr>
      <t>_</t>
    </r>
    <r>
      <rPr>
        <sz val="11"/>
        <color theme="1"/>
        <rFont val="Calibri"/>
        <family val="2"/>
        <charset val="204"/>
        <scheme val="minor"/>
      </rPr>
      <t>22</t>
    </r>
  </si>
  <si>
    <r>
      <t>CSC11</t>
    </r>
    <r>
      <rPr>
        <sz val="11"/>
        <color rgb="FF0000FF"/>
        <rFont val="Calibri"/>
        <family val="2"/>
        <charset val="204"/>
        <scheme val="minor"/>
      </rPr>
      <t>_</t>
    </r>
    <r>
      <rPr>
        <sz val="11"/>
        <color theme="1"/>
        <rFont val="Calibri"/>
        <family val="2"/>
        <charset val="204"/>
        <scheme val="minor"/>
      </rPr>
      <t>22</t>
    </r>
  </si>
  <si>
    <r>
      <t>CSC12</t>
    </r>
    <r>
      <rPr>
        <sz val="11"/>
        <color rgb="FF0000FF"/>
        <rFont val="Calibri"/>
        <family val="2"/>
        <charset val="204"/>
        <scheme val="minor"/>
      </rPr>
      <t>_</t>
    </r>
    <r>
      <rPr>
        <sz val="11"/>
        <color theme="1"/>
        <rFont val="Calibri"/>
        <family val="2"/>
        <charset val="204"/>
        <scheme val="minor"/>
      </rPr>
      <t>22</t>
    </r>
  </si>
  <si>
    <r>
      <t>CSC13</t>
    </r>
    <r>
      <rPr>
        <sz val="11"/>
        <color rgb="FF0000FF"/>
        <rFont val="Calibri"/>
        <family val="2"/>
        <charset val="204"/>
        <scheme val="minor"/>
      </rPr>
      <t>_</t>
    </r>
    <r>
      <rPr>
        <sz val="11"/>
        <color theme="1"/>
        <rFont val="Calibri"/>
        <family val="2"/>
        <charset val="204"/>
        <scheme val="minor"/>
      </rPr>
      <t>22</t>
    </r>
  </si>
  <si>
    <r>
      <t>CSC14</t>
    </r>
    <r>
      <rPr>
        <sz val="11"/>
        <color rgb="FF0000FF"/>
        <rFont val="Calibri"/>
        <family val="2"/>
        <charset val="204"/>
        <scheme val="minor"/>
      </rPr>
      <t>_</t>
    </r>
    <r>
      <rPr>
        <sz val="11"/>
        <color theme="1"/>
        <rFont val="Calibri"/>
        <family val="2"/>
        <charset val="204"/>
        <scheme val="minor"/>
      </rPr>
      <t>22</t>
    </r>
  </si>
  <si>
    <r>
      <t>ECO571</t>
    </r>
    <r>
      <rPr>
        <sz val="11"/>
        <color rgb="FF0000FF"/>
        <rFont val="Calibri"/>
        <family val="2"/>
        <charset val="204"/>
        <scheme val="minor"/>
      </rPr>
      <t>_</t>
    </r>
    <r>
      <rPr>
        <sz val="11"/>
        <color theme="1"/>
        <rFont val="Calibri"/>
        <family val="2"/>
        <charset val="204"/>
        <scheme val="minor"/>
      </rPr>
      <t>2</t>
    </r>
  </si>
  <si>
    <r>
      <t>MPC571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</si>
  <si>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</si>
  <si>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</si>
  <si>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</si>
  <si>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</si>
  <si>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</si>
  <si>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</si>
  <si>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</si>
  <si>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</si>
  <si>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</si>
  <si>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</si>
  <si>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</si>
  <si>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</si>
  <si>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ABO571</t>
    </r>
    <r>
      <rPr>
        <sz val="10"/>
        <color rgb="FF0000FF"/>
        <rFont val="Arial"/>
        <family val="2"/>
        <charset val="204"/>
      </rPr>
      <t>_</t>
    </r>
    <r>
      <rPr>
        <sz val="10"/>
        <rFont val="Arial"/>
        <family val="2"/>
        <charset val="204"/>
      </rPr>
      <t>2</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</si>
  <si>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</si>
  <si>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</si>
  <si>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</si>
  <si>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</si>
  <si>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</si>
  <si>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</si>
  <si>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</si>
  <si>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</si>
  <si>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TT574</t>
    </r>
    <r>
      <rPr>
        <sz val="11"/>
        <color rgb="FF0000FF"/>
        <rFont val="Calibri"/>
        <family val="2"/>
        <charset val="204"/>
        <scheme val="minor"/>
      </rPr>
      <t>_</t>
    </r>
    <r>
      <rPr>
        <sz val="11"/>
        <color theme="1"/>
        <rFont val="Calibri"/>
        <family val="2"/>
        <charset val="204"/>
        <scheme val="minor"/>
      </rPr>
      <t>1</t>
    </r>
  </si>
  <si>
    <r>
      <t>TT574</t>
    </r>
    <r>
      <rPr>
        <sz val="11"/>
        <color rgb="FF0000FF"/>
        <rFont val="Calibri"/>
        <family val="2"/>
        <charset val="204"/>
        <scheme val="minor"/>
      </rPr>
      <t>_</t>
    </r>
    <r>
      <rPr>
        <sz val="11"/>
        <color theme="1"/>
        <rFont val="Calibri"/>
        <family val="2"/>
        <charset val="204"/>
        <scheme val="minor"/>
      </rPr>
      <t>2</t>
    </r>
  </si>
  <si>
    <r>
      <t>TT578</t>
    </r>
    <r>
      <rPr>
        <sz val="11"/>
        <color rgb="FF0000FF"/>
        <rFont val="Calibri"/>
        <family val="2"/>
        <charset val="204"/>
        <scheme val="minor"/>
      </rPr>
      <t>_</t>
    </r>
    <r>
      <rPr>
        <sz val="11"/>
        <color theme="1"/>
        <rFont val="Calibri"/>
        <family val="2"/>
        <charset val="204"/>
        <scheme val="minor"/>
      </rPr>
      <t>1</t>
    </r>
  </si>
  <si>
    <r>
      <t>TT578</t>
    </r>
    <r>
      <rPr>
        <sz val="11"/>
        <color rgb="FF0000FF"/>
        <rFont val="Calibri"/>
        <family val="2"/>
        <charset val="204"/>
        <scheme val="minor"/>
      </rPr>
      <t>_</t>
    </r>
    <r>
      <rPr>
        <sz val="11"/>
        <color theme="1"/>
        <rFont val="Calibri"/>
        <family val="2"/>
        <charset val="204"/>
        <scheme val="minor"/>
      </rPr>
      <t>2</t>
    </r>
  </si>
  <si>
    <r>
      <t>ST571</t>
    </r>
    <r>
      <rPr>
        <sz val="11"/>
        <color rgb="FF0000FF"/>
        <rFont val="Calibri"/>
        <family val="2"/>
        <charset val="204"/>
        <scheme val="minor"/>
      </rPr>
      <t>_</t>
    </r>
    <r>
      <rPr>
        <sz val="11"/>
        <color theme="1"/>
        <rFont val="Calibri"/>
        <family val="2"/>
        <charset val="204"/>
        <scheme val="minor"/>
      </rPr>
      <t>1</t>
    </r>
  </si>
  <si>
    <r>
      <t>ST571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</si>
  <si>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23</t>
    </r>
  </si>
  <si>
    <r>
      <t>CSC03</t>
    </r>
    <r>
      <rPr>
        <sz val="11"/>
        <color rgb="FF0000FF"/>
        <rFont val="Calibri"/>
        <family val="2"/>
        <charset val="204"/>
        <scheme val="minor"/>
      </rPr>
      <t>_</t>
    </r>
    <r>
      <rPr>
        <sz val="11"/>
        <color theme="1"/>
        <rFont val="Calibri"/>
        <family val="2"/>
        <charset val="204"/>
        <scheme val="minor"/>
      </rPr>
      <t>23</t>
    </r>
  </si>
  <si>
    <r>
      <t>CSC04</t>
    </r>
    <r>
      <rPr>
        <sz val="11"/>
        <color rgb="FF0000FF"/>
        <rFont val="Calibri"/>
        <family val="2"/>
        <charset val="204"/>
        <scheme val="minor"/>
      </rPr>
      <t>_</t>
    </r>
    <r>
      <rPr>
        <sz val="11"/>
        <color theme="1"/>
        <rFont val="Calibri"/>
        <family val="2"/>
        <charset val="204"/>
        <scheme val="minor"/>
      </rPr>
      <t>23</t>
    </r>
  </si>
  <si>
    <r>
      <t>CSC05</t>
    </r>
    <r>
      <rPr>
        <sz val="11"/>
        <color rgb="FF0000FF"/>
        <rFont val="Calibri"/>
        <family val="2"/>
        <charset val="204"/>
        <scheme val="minor"/>
      </rPr>
      <t>_</t>
    </r>
    <r>
      <rPr>
        <sz val="11"/>
        <color theme="1"/>
        <rFont val="Calibri"/>
        <family val="2"/>
        <charset val="204"/>
        <scheme val="minor"/>
      </rPr>
      <t>23</t>
    </r>
  </si>
  <si>
    <r>
      <t>CSC06</t>
    </r>
    <r>
      <rPr>
        <sz val="11"/>
        <color rgb="FF0000FF"/>
        <rFont val="Calibri"/>
        <family val="2"/>
        <charset val="204"/>
        <scheme val="minor"/>
      </rPr>
      <t>_</t>
    </r>
    <r>
      <rPr>
        <sz val="11"/>
        <color theme="1"/>
        <rFont val="Calibri"/>
        <family val="2"/>
        <charset val="204"/>
        <scheme val="minor"/>
      </rPr>
      <t>23</t>
    </r>
  </si>
  <si>
    <r>
      <t>CSC07</t>
    </r>
    <r>
      <rPr>
        <sz val="11"/>
        <color rgb="FF0000FF"/>
        <rFont val="Calibri"/>
        <family val="2"/>
        <charset val="204"/>
        <scheme val="minor"/>
      </rPr>
      <t>_</t>
    </r>
    <r>
      <rPr>
        <sz val="11"/>
        <color theme="1"/>
        <rFont val="Calibri"/>
        <family val="2"/>
        <charset val="204"/>
        <scheme val="minor"/>
      </rPr>
      <t>23</t>
    </r>
  </si>
  <si>
    <r>
      <t>ECO561</t>
    </r>
    <r>
      <rPr>
        <sz val="11"/>
        <color rgb="FF0000FF"/>
        <rFont val="Calibri"/>
        <family val="2"/>
        <charset val="204"/>
        <scheme val="minor"/>
      </rPr>
      <t>_</t>
    </r>
    <r>
      <rPr>
        <sz val="11"/>
        <color theme="1"/>
        <rFont val="Calibri"/>
        <family val="2"/>
        <charset val="204"/>
        <scheme val="minor"/>
      </rPr>
      <t>2</t>
    </r>
  </si>
  <si>
    <r>
      <t>MPC561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</si>
  <si>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</si>
  <si>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</si>
  <si>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</si>
  <si>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</si>
  <si>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</si>
  <si>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</si>
  <si>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</si>
  <si>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</si>
  <si>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</si>
  <si>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</si>
  <si>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</si>
  <si>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</si>
  <si>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</si>
  <si>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</si>
  <si>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</si>
  <si>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</si>
  <si>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</si>
  <si>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</si>
  <si>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</si>
  <si>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</si>
  <si>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</si>
  <si>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23</t>
    </r>
  </si>
  <si>
    <r>
      <t>TT564</t>
    </r>
    <r>
      <rPr>
        <sz val="11"/>
        <color rgb="FF0000FF"/>
        <rFont val="Calibri"/>
        <family val="2"/>
        <charset val="204"/>
        <scheme val="minor"/>
      </rPr>
      <t>_</t>
    </r>
    <r>
      <rPr>
        <sz val="11"/>
        <color theme="1"/>
        <rFont val="Calibri"/>
        <family val="2"/>
        <charset val="204"/>
        <scheme val="minor"/>
      </rPr>
      <t>1</t>
    </r>
  </si>
  <si>
    <r>
      <t>TT564</t>
    </r>
    <r>
      <rPr>
        <sz val="11"/>
        <color rgb="FF0000FF"/>
        <rFont val="Calibri"/>
        <family val="2"/>
        <charset val="204"/>
        <scheme val="minor"/>
      </rPr>
      <t>_</t>
    </r>
    <r>
      <rPr>
        <sz val="11"/>
        <color theme="1"/>
        <rFont val="Calibri"/>
        <family val="2"/>
        <charset val="204"/>
        <scheme val="minor"/>
      </rPr>
      <t>2</t>
    </r>
  </si>
  <si>
    <r>
      <t>TT568</t>
    </r>
    <r>
      <rPr>
        <sz val="11"/>
        <color rgb="FF0000FF"/>
        <rFont val="Calibri"/>
        <family val="2"/>
        <charset val="204"/>
        <scheme val="minor"/>
      </rPr>
      <t>_</t>
    </r>
    <r>
      <rPr>
        <sz val="11"/>
        <color theme="1"/>
        <rFont val="Calibri"/>
        <family val="2"/>
        <charset val="204"/>
        <scheme val="minor"/>
      </rPr>
      <t>1</t>
    </r>
  </si>
  <si>
    <r>
      <t>TT568</t>
    </r>
    <r>
      <rPr>
        <sz val="11"/>
        <color rgb="FF0000FF"/>
        <rFont val="Calibri"/>
        <family val="2"/>
        <charset val="204"/>
        <scheme val="minor"/>
      </rPr>
      <t>_</t>
    </r>
    <r>
      <rPr>
        <sz val="11"/>
        <color theme="1"/>
        <rFont val="Calibri"/>
        <family val="2"/>
        <charset val="204"/>
        <scheme val="minor"/>
      </rPr>
      <t>2</t>
    </r>
  </si>
  <si>
    <r>
      <t>ST561</t>
    </r>
    <r>
      <rPr>
        <sz val="11"/>
        <color rgb="FF0000FF"/>
        <rFont val="Calibri"/>
        <family val="2"/>
        <charset val="204"/>
        <scheme val="minor"/>
      </rPr>
      <t>_</t>
    </r>
    <r>
      <rPr>
        <sz val="11"/>
        <color theme="1"/>
        <rFont val="Calibri"/>
        <family val="2"/>
        <charset val="204"/>
        <scheme val="minor"/>
      </rPr>
      <t>1</t>
    </r>
  </si>
  <si>
    <r>
      <t>ST561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</si>
  <si>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23</t>
    </r>
  </si>
  <si>
    <r>
      <t>CSC09</t>
    </r>
    <r>
      <rPr>
        <sz val="11"/>
        <color rgb="FF0000FF"/>
        <rFont val="Calibri"/>
        <family val="2"/>
        <charset val="204"/>
        <scheme val="minor"/>
      </rPr>
      <t>_</t>
    </r>
    <r>
      <rPr>
        <sz val="11"/>
        <color theme="1"/>
        <rFont val="Calibri"/>
        <family val="2"/>
        <charset val="204"/>
        <scheme val="minor"/>
      </rPr>
      <t>23</t>
    </r>
  </si>
  <si>
    <r>
      <t>CSC10</t>
    </r>
    <r>
      <rPr>
        <sz val="11"/>
        <color rgb="FF0000FF"/>
        <rFont val="Calibri"/>
        <family val="2"/>
        <charset val="204"/>
        <scheme val="minor"/>
      </rPr>
      <t>_</t>
    </r>
    <r>
      <rPr>
        <sz val="11"/>
        <color theme="1"/>
        <rFont val="Calibri"/>
        <family val="2"/>
        <charset val="204"/>
        <scheme val="minor"/>
      </rPr>
      <t>23</t>
    </r>
  </si>
  <si>
    <r>
      <t>CSC11</t>
    </r>
    <r>
      <rPr>
        <sz val="11"/>
        <color rgb="FF0000FF"/>
        <rFont val="Calibri"/>
        <family val="2"/>
        <charset val="204"/>
        <scheme val="minor"/>
      </rPr>
      <t>_</t>
    </r>
    <r>
      <rPr>
        <sz val="11"/>
        <color theme="1"/>
        <rFont val="Calibri"/>
        <family val="2"/>
        <charset val="204"/>
        <scheme val="minor"/>
      </rPr>
      <t>23</t>
    </r>
  </si>
  <si>
    <r>
      <t>CSC12</t>
    </r>
    <r>
      <rPr>
        <sz val="11"/>
        <color rgb="FF0000FF"/>
        <rFont val="Calibri"/>
        <family val="2"/>
        <charset val="204"/>
        <scheme val="minor"/>
      </rPr>
      <t>_</t>
    </r>
    <r>
      <rPr>
        <sz val="11"/>
        <color theme="1"/>
        <rFont val="Calibri"/>
        <family val="2"/>
        <charset val="204"/>
        <scheme val="minor"/>
      </rPr>
      <t>23</t>
    </r>
  </si>
  <si>
    <r>
      <t>CSC13</t>
    </r>
    <r>
      <rPr>
        <sz val="11"/>
        <color rgb="FF0000FF"/>
        <rFont val="Calibri"/>
        <family val="2"/>
        <charset val="204"/>
        <scheme val="minor"/>
      </rPr>
      <t>_</t>
    </r>
    <r>
      <rPr>
        <sz val="11"/>
        <color theme="1"/>
        <rFont val="Calibri"/>
        <family val="2"/>
        <charset val="204"/>
        <scheme val="minor"/>
      </rPr>
      <t>23</t>
    </r>
  </si>
  <si>
    <r>
      <t>CSC14</t>
    </r>
    <r>
      <rPr>
        <sz val="11"/>
        <color rgb="FF0000FF"/>
        <rFont val="Calibri"/>
        <family val="2"/>
        <charset val="204"/>
        <scheme val="minor"/>
      </rPr>
      <t>_</t>
    </r>
    <r>
      <rPr>
        <sz val="11"/>
        <color theme="1"/>
        <rFont val="Calibri"/>
        <family val="2"/>
        <charset val="204"/>
        <scheme val="minor"/>
      </rPr>
      <t>23</t>
    </r>
  </si>
  <si>
    <r>
      <t>ECO581</t>
    </r>
    <r>
      <rPr>
        <sz val="11"/>
        <color rgb="FF0000FF"/>
        <rFont val="Calibri"/>
        <family val="2"/>
        <charset val="204"/>
        <scheme val="minor"/>
      </rPr>
      <t>_</t>
    </r>
    <r>
      <rPr>
        <sz val="11"/>
        <color theme="1"/>
        <rFont val="Calibri"/>
        <family val="2"/>
        <charset val="204"/>
        <scheme val="minor"/>
      </rPr>
      <t>2</t>
    </r>
  </si>
  <si>
    <r>
      <t>MPC581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</si>
  <si>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</si>
  <si>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</si>
  <si>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</si>
  <si>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</si>
  <si>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</si>
  <si>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</si>
  <si>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</si>
  <si>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</si>
  <si>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</si>
  <si>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</si>
  <si>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</si>
  <si>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</si>
  <si>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ABO581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</si>
  <si>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</si>
  <si>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</si>
  <si>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</si>
  <si>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</si>
  <si>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</si>
  <si>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</si>
  <si>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</si>
  <si>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</si>
  <si>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TT584</t>
    </r>
    <r>
      <rPr>
        <sz val="11"/>
        <color rgb="FF0000FF"/>
        <rFont val="Calibri"/>
        <family val="2"/>
        <charset val="204"/>
        <scheme val="minor"/>
      </rPr>
      <t>_</t>
    </r>
    <r>
      <rPr>
        <sz val="11"/>
        <color theme="1"/>
        <rFont val="Calibri"/>
        <family val="2"/>
        <charset val="204"/>
        <scheme val="minor"/>
      </rPr>
      <t>1</t>
    </r>
  </si>
  <si>
    <r>
      <t>TT584</t>
    </r>
    <r>
      <rPr>
        <sz val="11"/>
        <color rgb="FF0000FF"/>
        <rFont val="Calibri"/>
        <family val="2"/>
        <charset val="204"/>
        <scheme val="minor"/>
      </rPr>
      <t>_</t>
    </r>
    <r>
      <rPr>
        <sz val="11"/>
        <rFont val="Calibri"/>
        <family val="2"/>
        <charset val="204"/>
        <scheme val="minor"/>
      </rPr>
      <t>2</t>
    </r>
  </si>
  <si>
    <r>
      <t>TT588</t>
    </r>
    <r>
      <rPr>
        <sz val="11"/>
        <color rgb="FF0000FF"/>
        <rFont val="Calibri"/>
        <family val="2"/>
        <charset val="204"/>
        <scheme val="minor"/>
      </rPr>
      <t>_</t>
    </r>
    <r>
      <rPr>
        <sz val="11"/>
        <color theme="1"/>
        <rFont val="Calibri"/>
        <family val="2"/>
        <charset val="204"/>
        <scheme val="minor"/>
      </rPr>
      <t>1</t>
    </r>
  </si>
  <si>
    <r>
      <t>TT588</t>
    </r>
    <r>
      <rPr>
        <sz val="11"/>
        <color rgb="FF0000FF"/>
        <rFont val="Calibri"/>
        <family val="2"/>
        <charset val="204"/>
        <scheme val="minor"/>
      </rPr>
      <t>_</t>
    </r>
    <r>
      <rPr>
        <sz val="11"/>
        <color theme="1"/>
        <rFont val="Calibri"/>
        <family val="2"/>
        <charset val="204"/>
        <scheme val="minor"/>
      </rPr>
      <t>2</t>
    </r>
  </si>
  <si>
    <r>
      <t>ST581</t>
    </r>
    <r>
      <rPr>
        <sz val="11"/>
        <color rgb="FF0000FF"/>
        <rFont val="Calibri"/>
        <family val="2"/>
        <charset val="204"/>
        <scheme val="minor"/>
      </rPr>
      <t>_</t>
    </r>
    <r>
      <rPr>
        <sz val="11"/>
        <color theme="1"/>
        <rFont val="Calibri"/>
        <family val="2"/>
        <charset val="204"/>
        <scheme val="minor"/>
      </rPr>
      <t>1</t>
    </r>
  </si>
  <si>
    <r>
      <t>ST581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</si>
  <si>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021</t>
    </r>
  </si>
  <si>
    <r>
      <t>CSC03</t>
    </r>
    <r>
      <rPr>
        <sz val="11"/>
        <color rgb="FF0000FF"/>
        <rFont val="Calibri"/>
        <family val="2"/>
        <charset val="204"/>
        <scheme val="minor"/>
      </rPr>
      <t>_</t>
    </r>
    <r>
      <rPr>
        <sz val="11"/>
        <color theme="1"/>
        <rFont val="Calibri"/>
        <family val="2"/>
        <charset val="204"/>
        <scheme val="minor"/>
      </rPr>
      <t>021</t>
    </r>
  </si>
  <si>
    <r>
      <t>CSC04</t>
    </r>
    <r>
      <rPr>
        <sz val="11"/>
        <color rgb="FF0000FF"/>
        <rFont val="Calibri"/>
        <family val="2"/>
        <charset val="204"/>
        <scheme val="minor"/>
      </rPr>
      <t>_</t>
    </r>
    <r>
      <rPr>
        <sz val="11"/>
        <color theme="1"/>
        <rFont val="Calibri"/>
        <family val="2"/>
        <charset val="204"/>
        <scheme val="minor"/>
      </rPr>
      <t>021</t>
    </r>
  </si>
  <si>
    <r>
      <t>CSC05</t>
    </r>
    <r>
      <rPr>
        <sz val="11"/>
        <color rgb="FF0000FF"/>
        <rFont val="Calibri"/>
        <family val="2"/>
        <charset val="204"/>
        <scheme val="minor"/>
      </rPr>
      <t>_</t>
    </r>
    <r>
      <rPr>
        <sz val="11"/>
        <color theme="1"/>
        <rFont val="Calibri"/>
        <family val="2"/>
        <charset val="204"/>
        <scheme val="minor"/>
      </rPr>
      <t>021</t>
    </r>
  </si>
  <si>
    <r>
      <t>CSC06</t>
    </r>
    <r>
      <rPr>
        <sz val="11"/>
        <color rgb="FF0000FF"/>
        <rFont val="Calibri"/>
        <family val="2"/>
        <charset val="204"/>
        <scheme val="minor"/>
      </rPr>
      <t>_</t>
    </r>
    <r>
      <rPr>
        <sz val="11"/>
        <color theme="1"/>
        <rFont val="Calibri"/>
        <family val="2"/>
        <charset val="204"/>
        <scheme val="minor"/>
      </rPr>
      <t>021</t>
    </r>
  </si>
  <si>
    <r>
      <t>CSC07</t>
    </r>
    <r>
      <rPr>
        <sz val="11"/>
        <color rgb="FF0000FF"/>
        <rFont val="Calibri"/>
        <family val="2"/>
        <charset val="204"/>
        <scheme val="minor"/>
      </rPr>
      <t>_</t>
    </r>
    <r>
      <rPr>
        <sz val="11"/>
        <color theme="1"/>
        <rFont val="Calibri"/>
        <family val="2"/>
        <charset val="204"/>
        <scheme val="minor"/>
      </rPr>
      <t>021</t>
    </r>
  </si>
  <si>
    <r>
      <t>CSC08</t>
    </r>
    <r>
      <rPr>
        <sz val="11"/>
        <color rgb="FF0000FF"/>
        <rFont val="Calibri"/>
        <family val="2"/>
        <charset val="204"/>
        <scheme val="minor"/>
      </rPr>
      <t>_</t>
    </r>
    <r>
      <rPr>
        <sz val="11"/>
        <color theme="1"/>
        <rFont val="Calibri"/>
        <family val="2"/>
        <charset val="204"/>
        <scheme val="minor"/>
      </rPr>
      <t>021</t>
    </r>
  </si>
  <si>
    <r>
      <t>CSC01</t>
    </r>
    <r>
      <rPr>
        <sz val="11"/>
        <color rgb="FF0000FF"/>
        <rFont val="Calibri"/>
        <family val="2"/>
        <charset val="204"/>
        <scheme val="minor"/>
      </rPr>
      <t>_</t>
    </r>
    <r>
      <rPr>
        <sz val="11"/>
        <color theme="1"/>
        <rFont val="Calibri"/>
        <family val="2"/>
        <charset val="204"/>
        <scheme val="minor"/>
      </rPr>
      <t>041</t>
    </r>
  </si>
  <si>
    <r>
      <t>CSC03</t>
    </r>
    <r>
      <rPr>
        <sz val="11"/>
        <color rgb="FF0000FF"/>
        <rFont val="Calibri"/>
        <family val="2"/>
        <charset val="204"/>
        <scheme val="minor"/>
      </rPr>
      <t>_</t>
    </r>
    <r>
      <rPr>
        <sz val="11"/>
        <color theme="1"/>
        <rFont val="Calibri"/>
        <family val="2"/>
        <charset val="204"/>
        <scheme val="minor"/>
      </rPr>
      <t>041</t>
    </r>
  </si>
  <si>
    <r>
      <t>CSC09</t>
    </r>
    <r>
      <rPr>
        <sz val="10"/>
        <color rgb="FF0000FF"/>
        <rFont val="Arial"/>
        <family val="2"/>
        <charset val="204"/>
      </rPr>
      <t>_</t>
    </r>
    <r>
      <rPr>
        <sz val="10"/>
        <rFont val="Arial"/>
        <family val="2"/>
        <charset val="204"/>
      </rPr>
      <t>021</t>
    </r>
  </si>
  <si>
    <r>
      <t>CSC10</t>
    </r>
    <r>
      <rPr>
        <sz val="11"/>
        <color rgb="FF0000FF"/>
        <rFont val="Calibri"/>
        <family val="2"/>
        <charset val="204"/>
        <scheme val="minor"/>
      </rPr>
      <t>_</t>
    </r>
    <r>
      <rPr>
        <sz val="11"/>
        <color theme="1"/>
        <rFont val="Calibri"/>
        <family val="2"/>
        <charset val="204"/>
        <scheme val="minor"/>
      </rPr>
      <t>021</t>
    </r>
  </si>
  <si>
    <r>
      <t>CSC11</t>
    </r>
    <r>
      <rPr>
        <sz val="11"/>
        <color rgb="FF0000FF"/>
        <rFont val="Calibri"/>
        <family val="2"/>
        <charset val="204"/>
        <scheme val="minor"/>
      </rPr>
      <t>_</t>
    </r>
    <r>
      <rPr>
        <sz val="11"/>
        <color theme="1"/>
        <rFont val="Calibri"/>
        <family val="2"/>
        <charset val="204"/>
        <scheme val="minor"/>
      </rPr>
      <t>021</t>
    </r>
  </si>
  <si>
    <r>
      <t>CSC12</t>
    </r>
    <r>
      <rPr>
        <sz val="11"/>
        <color rgb="FF0000FF"/>
        <rFont val="Calibri"/>
        <family val="2"/>
        <charset val="204"/>
        <scheme val="minor"/>
      </rPr>
      <t>_</t>
    </r>
    <r>
      <rPr>
        <sz val="11"/>
        <color theme="1"/>
        <rFont val="Calibri"/>
        <family val="2"/>
        <charset val="204"/>
        <scheme val="minor"/>
      </rPr>
      <t>021</t>
    </r>
  </si>
  <si>
    <r>
      <t>CSC13</t>
    </r>
    <r>
      <rPr>
        <sz val="11"/>
        <color rgb="FF0000FF"/>
        <rFont val="Calibri"/>
        <family val="2"/>
        <charset val="204"/>
        <scheme val="minor"/>
      </rPr>
      <t>_</t>
    </r>
    <r>
      <rPr>
        <sz val="11"/>
        <color theme="1"/>
        <rFont val="Calibri"/>
        <family val="2"/>
        <charset val="204"/>
        <scheme val="minor"/>
      </rPr>
      <t>021</t>
    </r>
  </si>
  <si>
    <r>
      <t>CSC14</t>
    </r>
    <r>
      <rPr>
        <sz val="11"/>
        <color rgb="FF0000FF"/>
        <rFont val="Calibri"/>
        <family val="2"/>
        <charset val="204"/>
        <scheme val="minor"/>
      </rPr>
      <t>_</t>
    </r>
    <r>
      <rPr>
        <sz val="11"/>
        <color theme="1"/>
        <rFont val="Calibri"/>
        <family val="2"/>
        <charset val="204"/>
        <scheme val="minor"/>
      </rPr>
      <t>021</t>
    </r>
  </si>
  <si>
    <r>
      <t>CSC15</t>
    </r>
    <r>
      <rPr>
        <sz val="11"/>
        <color rgb="FF0000FF"/>
        <rFont val="Calibri"/>
        <family val="2"/>
        <charset val="204"/>
        <scheme val="minor"/>
      </rPr>
      <t>_</t>
    </r>
    <r>
      <rPr>
        <sz val="11"/>
        <color theme="1"/>
        <rFont val="Calibri"/>
        <family val="2"/>
        <charset val="204"/>
        <scheme val="minor"/>
      </rPr>
      <t>021</t>
    </r>
  </si>
  <si>
    <r>
      <t>CSC16</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</si>
  <si>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041</t>
    </r>
  </si>
  <si>
    <r>
      <t>CSC04</t>
    </r>
    <r>
      <rPr>
        <sz val="11"/>
        <color rgb="FF0000FF"/>
        <rFont val="Calibri"/>
        <family val="2"/>
        <charset val="204"/>
        <scheme val="minor"/>
      </rPr>
      <t>_</t>
    </r>
    <r>
      <rPr>
        <sz val="11"/>
        <color theme="1"/>
        <rFont val="Calibri"/>
        <family val="2"/>
        <charset val="204"/>
        <scheme val="minor"/>
      </rPr>
      <t>041</t>
    </r>
  </si>
  <si>
    <r>
      <t>CST01</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</si>
  <si>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022</t>
    </r>
  </si>
  <si>
    <r>
      <t>CSC03</t>
    </r>
    <r>
      <rPr>
        <sz val="11"/>
        <color rgb="FF0000FF"/>
        <rFont val="Calibri"/>
        <family val="2"/>
        <charset val="204"/>
        <scheme val="minor"/>
      </rPr>
      <t>_</t>
    </r>
    <r>
      <rPr>
        <sz val="11"/>
        <rFont val="Calibri"/>
        <family val="2"/>
        <charset val="204"/>
        <scheme val="minor"/>
      </rPr>
      <t>022</t>
    </r>
  </si>
  <si>
    <r>
      <t>CSC04</t>
    </r>
    <r>
      <rPr>
        <sz val="11"/>
        <color rgb="FF0000FF"/>
        <rFont val="Calibri"/>
        <family val="2"/>
        <charset val="204"/>
        <scheme val="minor"/>
      </rPr>
      <t>_</t>
    </r>
    <r>
      <rPr>
        <sz val="11"/>
        <color theme="1"/>
        <rFont val="Calibri"/>
        <family val="2"/>
        <charset val="204"/>
        <scheme val="minor"/>
      </rPr>
      <t>022</t>
    </r>
  </si>
  <si>
    <r>
      <t>CSC05</t>
    </r>
    <r>
      <rPr>
        <sz val="11"/>
        <color rgb="FF0000FF"/>
        <rFont val="Calibri"/>
        <family val="2"/>
        <charset val="204"/>
        <scheme val="minor"/>
      </rPr>
      <t>_</t>
    </r>
    <r>
      <rPr>
        <sz val="11"/>
        <color theme="1"/>
        <rFont val="Calibri"/>
        <family val="2"/>
        <charset val="204"/>
        <scheme val="minor"/>
      </rPr>
      <t>022</t>
    </r>
  </si>
  <si>
    <r>
      <t>CSC06</t>
    </r>
    <r>
      <rPr>
        <sz val="11"/>
        <color rgb="FF0000FF"/>
        <rFont val="Calibri"/>
        <family val="2"/>
        <charset val="204"/>
        <scheme val="minor"/>
      </rPr>
      <t>_</t>
    </r>
    <r>
      <rPr>
        <sz val="11"/>
        <color theme="1"/>
        <rFont val="Calibri"/>
        <family val="2"/>
        <charset val="204"/>
        <scheme val="minor"/>
      </rPr>
      <t>022</t>
    </r>
  </si>
  <si>
    <r>
      <t>CSC07</t>
    </r>
    <r>
      <rPr>
        <sz val="11"/>
        <color rgb="FF0000FF"/>
        <rFont val="Calibri"/>
        <family val="2"/>
        <charset val="204"/>
        <scheme val="minor"/>
      </rPr>
      <t>_</t>
    </r>
    <r>
      <rPr>
        <sz val="11"/>
        <color theme="1"/>
        <rFont val="Calibri"/>
        <family val="2"/>
        <charset val="204"/>
        <scheme val="minor"/>
      </rPr>
      <t>022</t>
    </r>
  </si>
  <si>
    <r>
      <t>CSC08</t>
    </r>
    <r>
      <rPr>
        <sz val="11"/>
        <color rgb="FF0000FF"/>
        <rFont val="Calibri"/>
        <family val="2"/>
        <charset val="204"/>
        <scheme val="minor"/>
      </rPr>
      <t>_</t>
    </r>
    <r>
      <rPr>
        <sz val="11"/>
        <color theme="1"/>
        <rFont val="Calibri"/>
        <family val="2"/>
        <charset val="204"/>
        <scheme val="minor"/>
      </rPr>
      <t>022</t>
    </r>
  </si>
  <si>
    <r>
      <t>CSC01</t>
    </r>
    <r>
      <rPr>
        <sz val="11"/>
        <color rgb="FF0000FF"/>
        <rFont val="Calibri"/>
        <family val="2"/>
        <charset val="204"/>
        <scheme val="minor"/>
      </rPr>
      <t>_</t>
    </r>
    <r>
      <rPr>
        <sz val="11"/>
        <color theme="1"/>
        <rFont val="Calibri"/>
        <family val="2"/>
        <charset val="204"/>
        <scheme val="minor"/>
      </rPr>
      <t>042</t>
    </r>
  </si>
  <si>
    <r>
      <t>CSC03</t>
    </r>
    <r>
      <rPr>
        <sz val="11"/>
        <color rgb="FF0000FF"/>
        <rFont val="Calibri"/>
        <family val="2"/>
        <charset val="204"/>
        <scheme val="minor"/>
      </rPr>
      <t>_</t>
    </r>
    <r>
      <rPr>
        <sz val="11"/>
        <color theme="1"/>
        <rFont val="Calibri"/>
        <family val="2"/>
        <charset val="204"/>
        <scheme val="minor"/>
      </rPr>
      <t>042</t>
    </r>
  </si>
  <si>
    <r>
      <t>CSC09</t>
    </r>
    <r>
      <rPr>
        <sz val="11"/>
        <color rgb="FF0000FF"/>
        <rFont val="Calibri"/>
        <family val="2"/>
        <charset val="204"/>
        <scheme val="minor"/>
      </rPr>
      <t>_</t>
    </r>
    <r>
      <rPr>
        <sz val="11"/>
        <color theme="1"/>
        <rFont val="Calibri"/>
        <family val="2"/>
        <charset val="204"/>
        <scheme val="minor"/>
      </rPr>
      <t>022</t>
    </r>
  </si>
  <si>
    <r>
      <t>CSC10</t>
    </r>
    <r>
      <rPr>
        <sz val="11"/>
        <color rgb="FF0000FF"/>
        <rFont val="Calibri"/>
        <family val="2"/>
        <charset val="204"/>
        <scheme val="minor"/>
      </rPr>
      <t>_</t>
    </r>
    <r>
      <rPr>
        <sz val="11"/>
        <color theme="1"/>
        <rFont val="Calibri"/>
        <family val="2"/>
        <charset val="204"/>
        <scheme val="minor"/>
      </rPr>
      <t>022</t>
    </r>
  </si>
  <si>
    <r>
      <t>CSC11</t>
    </r>
    <r>
      <rPr>
        <sz val="11"/>
        <color rgb="FF0000FF"/>
        <rFont val="Calibri"/>
        <family val="2"/>
        <charset val="204"/>
        <scheme val="minor"/>
      </rPr>
      <t>_</t>
    </r>
    <r>
      <rPr>
        <sz val="11"/>
        <color theme="1"/>
        <rFont val="Calibri"/>
        <family val="2"/>
        <charset val="204"/>
        <scheme val="minor"/>
      </rPr>
      <t>022</t>
    </r>
  </si>
  <si>
    <r>
      <t>CSC12</t>
    </r>
    <r>
      <rPr>
        <sz val="11"/>
        <color rgb="FF0000FF"/>
        <rFont val="Calibri"/>
        <family val="2"/>
        <charset val="204"/>
        <scheme val="minor"/>
      </rPr>
      <t>_</t>
    </r>
    <r>
      <rPr>
        <sz val="11"/>
        <color theme="1"/>
        <rFont val="Calibri"/>
        <family val="2"/>
        <charset val="204"/>
        <scheme val="minor"/>
      </rPr>
      <t>022</t>
    </r>
  </si>
  <si>
    <r>
      <t>CSC13</t>
    </r>
    <r>
      <rPr>
        <sz val="11"/>
        <color rgb="FF0000FF"/>
        <rFont val="Calibri"/>
        <family val="2"/>
        <charset val="204"/>
        <scheme val="minor"/>
      </rPr>
      <t>_</t>
    </r>
    <r>
      <rPr>
        <sz val="11"/>
        <color theme="1"/>
        <rFont val="Calibri"/>
        <family val="2"/>
        <charset val="204"/>
        <scheme val="minor"/>
      </rPr>
      <t>022</t>
    </r>
  </si>
  <si>
    <r>
      <t>CSC14</t>
    </r>
    <r>
      <rPr>
        <sz val="11"/>
        <color rgb="FF0000FF"/>
        <rFont val="Calibri"/>
        <family val="2"/>
        <charset val="204"/>
        <scheme val="minor"/>
      </rPr>
      <t>_</t>
    </r>
    <r>
      <rPr>
        <sz val="11"/>
        <color theme="1"/>
        <rFont val="Calibri"/>
        <family val="2"/>
        <charset val="204"/>
        <scheme val="minor"/>
      </rPr>
      <t>022</t>
    </r>
  </si>
  <si>
    <r>
      <t>CSC15</t>
    </r>
    <r>
      <rPr>
        <sz val="11"/>
        <color rgb="FF0000FF"/>
        <rFont val="Calibri"/>
        <family val="2"/>
        <charset val="204"/>
        <scheme val="minor"/>
      </rPr>
      <t>_</t>
    </r>
    <r>
      <rPr>
        <sz val="11"/>
        <color theme="1"/>
        <rFont val="Calibri"/>
        <family val="2"/>
        <charset val="204"/>
        <scheme val="minor"/>
      </rPr>
      <t>022</t>
    </r>
  </si>
  <si>
    <r>
      <t>CSC16</t>
    </r>
    <r>
      <rPr>
        <sz val="11"/>
        <color rgb="FF0000FF"/>
        <rFont val="Calibri"/>
        <family val="2"/>
        <charset val="204"/>
        <scheme val="minor"/>
      </rPr>
      <t>_</t>
    </r>
    <r>
      <rPr>
        <sz val="11"/>
        <color theme="1"/>
        <rFont val="Calibri"/>
        <family val="2"/>
        <charset val="204"/>
        <scheme val="minor"/>
      </rPr>
      <t>022</t>
    </r>
  </si>
  <si>
    <r>
      <t>CSC02</t>
    </r>
    <r>
      <rPr>
        <sz val="11"/>
        <color rgb="FF0000FF"/>
        <rFont val="Calibri"/>
        <family val="2"/>
        <charset val="204"/>
        <scheme val="minor"/>
      </rPr>
      <t>_</t>
    </r>
    <r>
      <rPr>
        <sz val="11"/>
        <color theme="1"/>
        <rFont val="Calibri"/>
        <family val="2"/>
        <charset val="204"/>
        <scheme val="minor"/>
      </rPr>
      <t>042</t>
    </r>
  </si>
  <si>
    <r>
      <t>CSC04</t>
    </r>
    <r>
      <rPr>
        <sz val="11"/>
        <color rgb="FF0000FF"/>
        <rFont val="Calibri"/>
        <family val="2"/>
        <charset val="204"/>
        <scheme val="minor"/>
      </rPr>
      <t>_</t>
    </r>
    <r>
      <rPr>
        <sz val="11"/>
        <color theme="1"/>
        <rFont val="Calibri"/>
        <family val="2"/>
        <charset val="204"/>
        <scheme val="minor"/>
      </rPr>
      <t>042</t>
    </r>
  </si>
  <si>
    <r>
      <t>CST01</t>
    </r>
    <r>
      <rPr>
        <sz val="11"/>
        <color rgb="FF0000FF"/>
        <rFont val="Calibri"/>
        <family val="2"/>
        <charset val="204"/>
        <scheme val="minor"/>
      </rPr>
      <t>_</t>
    </r>
    <r>
      <rPr>
        <sz val="11"/>
        <color theme="1"/>
        <rFont val="Calibri"/>
        <family val="2"/>
        <charset val="204"/>
        <scheme val="minor"/>
      </rPr>
      <t>022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</si>
  <si>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</si>
  <si>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</si>
  <si>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</si>
  <si>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</si>
  <si>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</si>
  <si>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</si>
  <si>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</si>
  <si>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</si>
  <si>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</si>
  <si>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</si>
  <si>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</si>
  <si>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</si>
  <si>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БРУ</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</si>
  <si>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приводом задвижки №007.3.1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</si>
  <si>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</si>
  <si>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</si>
  <si>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</si>
  <si>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№036.1.1, 036.1.2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</si>
  <si>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</si>
  <si>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</si>
  <si>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</si>
  <si>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№036.3.1, 036.3.2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</si>
  <si>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</si>
  <si>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</si>
  <si>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</si>
  <si>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№036.2.1, 036.2.2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</si>
  <si>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</si>
  <si>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</si>
  <si>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</si>
  <si>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№036.4.1, 036.4.2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</si>
  <si>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</si>
  <si>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</si>
  <si>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</si>
  <si>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</si>
  <si>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</si>
  <si>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</si>
  <si>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</si>
  <si>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№008.1.2</t>
    </r>
  </si>
  <si>
    <r>
      <t xml:space="preserve">Неисправность разрядника </t>
    </r>
    <r>
      <rPr>
        <sz val="10"/>
        <color rgb="FF0000FF"/>
        <rFont val="Arial"/>
        <family val="2"/>
        <charset val="204"/>
      </rPr>
      <t>F</t>
    </r>
    <r>
      <rPr>
        <sz val="10"/>
        <color rgb="FF000000"/>
        <rFont val="Arial"/>
        <family val="2"/>
        <charset val="204"/>
      </rPr>
      <t>2 шкафа ССН.САР-2</t>
    </r>
  </si>
  <si>
    <r>
      <t xml:space="preserve">Режим "Работа от аккумулятора" ИБП </t>
    </r>
    <r>
      <rPr>
        <sz val="10"/>
        <color rgb="FF0000FF"/>
        <rFont val="Arial"/>
        <family val="2"/>
        <charset val="204"/>
      </rPr>
      <t>G</t>
    </r>
    <r>
      <rPr>
        <sz val="10"/>
        <color rgb="FF000000"/>
        <rFont val="Arial"/>
        <family val="2"/>
        <charset val="204"/>
      </rPr>
      <t>4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</si>
  <si>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</si>
  <si>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</si>
  <si>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</si>
  <si>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</si>
  <si>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</si>
  <si>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№008.2.2</t>
    </r>
  </si>
  <si>
    <t>Перепад давления на узле регулирования №008.1</t>
  </si>
  <si>
    <t>Положение регулирующего органа регулятора №036.5</t>
  </si>
  <si>
    <t>Перепад давления на узле регулирования №008.2</t>
  </si>
  <si>
    <t>Перепад давления на регуляторе давления №036.5</t>
  </si>
  <si>
    <t>1</t>
  </si>
  <si>
    <t>2</t>
  </si>
  <si>
    <t>A5.9</t>
  </si>
  <si>
    <t>A5.10</t>
  </si>
  <si>
    <t>A5.11</t>
  </si>
  <si>
    <t>A6.8</t>
  </si>
  <si>
    <t>A6.9</t>
  </si>
  <si>
    <t>A6.10</t>
  </si>
  <si>
    <t>A6.11</t>
  </si>
  <si>
    <t>BMXAMO0410</t>
  </si>
  <si>
    <t>CSC02_01</t>
  </si>
  <si>
    <t>CSC03_01</t>
  </si>
  <si>
    <t>CSC04_01</t>
  </si>
  <si>
    <t>CSC05_01</t>
  </si>
  <si>
    <t>CSC06_01</t>
  </si>
  <si>
    <t>CSC07_01</t>
  </si>
  <si>
    <t>CSC08_01</t>
  </si>
  <si>
    <t>CST01_01</t>
  </si>
  <si>
    <t>CSC09_01</t>
  </si>
  <si>
    <t>CSC10_01</t>
  </si>
  <si>
    <t>CSC11_01</t>
  </si>
  <si>
    <t>CSC12_01</t>
  </si>
  <si>
    <t>CSC13_01</t>
  </si>
  <si>
    <t>CSC14_01</t>
  </si>
  <si>
    <t>CSC15_01</t>
  </si>
  <si>
    <t>CSC02_21</t>
  </si>
  <si>
    <t>CSC03_21</t>
  </si>
  <si>
    <t>CSC04_21</t>
  </si>
  <si>
    <t>CSC05_21</t>
  </si>
  <si>
    <t>CSC06_21</t>
  </si>
  <si>
    <t>CSC07_21</t>
  </si>
  <si>
    <t>ECO551_1</t>
  </si>
  <si>
    <t>MPC551_1</t>
  </si>
  <si>
    <t>OKC024_1</t>
  </si>
  <si>
    <t>CKC024_1</t>
  </si>
  <si>
    <t>ODC024_1</t>
  </si>
  <si>
    <t>CDC024_1</t>
  </si>
  <si>
    <t>MC024_1</t>
  </si>
  <si>
    <t>OPC024_1</t>
  </si>
  <si>
    <t>DC024_1</t>
  </si>
  <si>
    <t>OKC007_2_1</t>
  </si>
  <si>
    <t>CKC007_2_1</t>
  </si>
  <si>
    <t>ODC007_2_1</t>
  </si>
  <si>
    <t>CDC007_2_1</t>
  </si>
  <si>
    <t>MC007_2_1</t>
  </si>
  <si>
    <t>OPC007_2_1</t>
  </si>
  <si>
    <t>OKC008_1_1_1</t>
  </si>
  <si>
    <t>CKC008_1_1_1</t>
  </si>
  <si>
    <t>ODC008_1_1_1</t>
  </si>
  <si>
    <t>CDC008_1_1_1</t>
  </si>
  <si>
    <t>MC008_1_1_1</t>
  </si>
  <si>
    <t>OPC008_1_1_1</t>
  </si>
  <si>
    <t>OKC008_2_1_1</t>
  </si>
  <si>
    <t>CKC008_2_1_1</t>
  </si>
  <si>
    <t>ODC008_2_1_1</t>
  </si>
  <si>
    <t>CDC008_2_1_1</t>
  </si>
  <si>
    <t>MC008_2_1_1</t>
  </si>
  <si>
    <t>OPC008_2_1_1</t>
  </si>
  <si>
    <t>OKC036_5_1</t>
  </si>
  <si>
    <t>CKC036_5_1</t>
  </si>
  <si>
    <t>ODC036_5_1</t>
  </si>
  <si>
    <t>CDC036_5_1</t>
  </si>
  <si>
    <t>MC036_5_1</t>
  </si>
  <si>
    <t>OPC036_5_1</t>
  </si>
  <si>
    <t>OKC007_1_1</t>
  </si>
  <si>
    <t>CKC007_1_1</t>
  </si>
  <si>
    <t>ODC007_1_1</t>
  </si>
  <si>
    <t>CDC007_1_1</t>
  </si>
  <si>
    <t>MC007_1_1</t>
  </si>
  <si>
    <t>OPC007_1_1</t>
  </si>
  <si>
    <t>OKC008_1_1_2</t>
  </si>
  <si>
    <t>CKC008_1_1_2</t>
  </si>
  <si>
    <t>ODC008_1_1_2</t>
  </si>
  <si>
    <t>CDC008_1_1_2</t>
  </si>
  <si>
    <t>MC008_1_1_2</t>
  </si>
  <si>
    <t>OPC008_1_1_2</t>
  </si>
  <si>
    <t>OKC008_2_1_2</t>
  </si>
  <si>
    <t>CKC008_2_1_2</t>
  </si>
  <si>
    <t>ODC008_2_1_2</t>
  </si>
  <si>
    <t>CDC008_2_1_2</t>
  </si>
  <si>
    <t>MC008_2_1_2</t>
  </si>
  <si>
    <t>OPC008_2_1_2</t>
  </si>
  <si>
    <t>KKCC007_1_1</t>
  </si>
  <si>
    <t>KKCS007_1_1</t>
  </si>
  <si>
    <t>KKCC008_1_1_2</t>
  </si>
  <si>
    <t>KKCS008_1_1_2</t>
  </si>
  <si>
    <t>KKCC008_2_1_2</t>
  </si>
  <si>
    <t>KKCS008_2_1_2</t>
  </si>
  <si>
    <t>ABO551_1</t>
  </si>
  <si>
    <t>DOB024_1</t>
  </si>
  <si>
    <t>DKB024_1</t>
  </si>
  <si>
    <t>DCB024_1</t>
  </si>
  <si>
    <t>DOB007_2_1</t>
  </si>
  <si>
    <t>DKB007_2_1</t>
  </si>
  <si>
    <t>DCB007_2_1</t>
  </si>
  <si>
    <t>DOB008_1_1_1</t>
  </si>
  <si>
    <t>DKB008_1_1_1</t>
  </si>
  <si>
    <t>DCB008_1_1_1</t>
  </si>
  <si>
    <t>DOB008_2_1_1</t>
  </si>
  <si>
    <t>DKB008_2_1_1</t>
  </si>
  <si>
    <t>DCB008_2_1_1</t>
  </si>
  <si>
    <t>DOB036_5_1</t>
  </si>
  <si>
    <t>DKB036_5_1</t>
  </si>
  <si>
    <t>DCB036_5_1</t>
  </si>
  <si>
    <t>DOB007_1_1</t>
  </si>
  <si>
    <t>DKB007_1_1</t>
  </si>
  <si>
    <t>DCB007_1_1</t>
  </si>
  <si>
    <t>DOB008_1_1_2</t>
  </si>
  <si>
    <t>DKB008_1_1_2</t>
  </si>
  <si>
    <t>DCB008_1_1_2</t>
  </si>
  <si>
    <t>DOB008_2_1_2</t>
  </si>
  <si>
    <t>DKB008_2_1_2</t>
  </si>
  <si>
    <t>DCB008_2_1_2</t>
  </si>
  <si>
    <t>CSC08_21</t>
  </si>
  <si>
    <t>CSC09_21</t>
  </si>
  <si>
    <t>CSC10_21</t>
  </si>
  <si>
    <t>CSC21_21</t>
  </si>
  <si>
    <t>CSC12_21</t>
  </si>
  <si>
    <t>CSC13_21</t>
  </si>
  <si>
    <t>CSC14_21</t>
  </si>
  <si>
    <t>BB951_1</t>
  </si>
  <si>
    <t>ECO561_1</t>
  </si>
  <si>
    <t>MPC561_1</t>
  </si>
  <si>
    <t>OKC024_2</t>
  </si>
  <si>
    <t>CKC024_2</t>
  </si>
  <si>
    <t>ODC024_2</t>
  </si>
  <si>
    <t>CDC024_2</t>
  </si>
  <si>
    <t>MC024_2</t>
  </si>
  <si>
    <t>OPC024_2</t>
  </si>
  <si>
    <t>DC024_2</t>
  </si>
  <si>
    <t>OKC007_2_2</t>
  </si>
  <si>
    <t>CKC007_2_2</t>
  </si>
  <si>
    <t>ODC007_2_2</t>
  </si>
  <si>
    <t>CDC007_2_2</t>
  </si>
  <si>
    <t>MC007_2_2</t>
  </si>
  <si>
    <t>OPC007_2_2</t>
  </si>
  <si>
    <t>OKC008_1_2_1</t>
  </si>
  <si>
    <t>CKC008_1_2_1</t>
  </si>
  <si>
    <t>ODC008_1_2_1</t>
  </si>
  <si>
    <t>CDC008_1_2_1</t>
  </si>
  <si>
    <t>MC008_1_2_1</t>
  </si>
  <si>
    <t>OPC008_1_2_1</t>
  </si>
  <si>
    <t>OKC008_2_2_1</t>
  </si>
  <si>
    <t>CKC008_2_2_1</t>
  </si>
  <si>
    <t>ODC008_2_2_1</t>
  </si>
  <si>
    <t>CDC008_2_2_1</t>
  </si>
  <si>
    <t>MC008_2_2_1</t>
  </si>
  <si>
    <t>OPC008_2_2_1</t>
  </si>
  <si>
    <t>OKC036_5_2</t>
  </si>
  <si>
    <t>CKC036_5_2</t>
  </si>
  <si>
    <t>ODC036_5_2</t>
  </si>
  <si>
    <t>CDC036_5_2</t>
  </si>
  <si>
    <t>MC036_5_2</t>
  </si>
  <si>
    <t>OPC036_5_2</t>
  </si>
  <si>
    <t>OKC007_1_2</t>
  </si>
  <si>
    <t>CKC007_1_2</t>
  </si>
  <si>
    <t>ODC007_1_2</t>
  </si>
  <si>
    <t>CDC007_1_2</t>
  </si>
  <si>
    <t>MC007_1_2</t>
  </si>
  <si>
    <t>OPC007_1_2</t>
  </si>
  <si>
    <t>OKC008_1_2_2</t>
  </si>
  <si>
    <t>CKC008_1_2_2</t>
  </si>
  <si>
    <t>ODC008_1_2_2</t>
  </si>
  <si>
    <t>CDC008_1_2_2</t>
  </si>
  <si>
    <t>MC008_1_2_2</t>
  </si>
  <si>
    <t>OPC008_1_2_2</t>
  </si>
  <si>
    <t>OKC008_2_2_2</t>
  </si>
  <si>
    <t>CKC008_2_2_2</t>
  </si>
  <si>
    <t>ODC008_2_2_2</t>
  </si>
  <si>
    <t>CDC008_2_2_2</t>
  </si>
  <si>
    <t>MC008_2_2_2</t>
  </si>
  <si>
    <t>OPC008_2_2_2</t>
  </si>
  <si>
    <t>KKCC007_1_2</t>
  </si>
  <si>
    <t>KKCS007_1_2</t>
  </si>
  <si>
    <t>KKCC008_1_2_2</t>
  </si>
  <si>
    <t>KKCS008_1_2_2</t>
  </si>
  <si>
    <t>KKCC008_2_2_2</t>
  </si>
  <si>
    <t>KKCS008_2_2_2</t>
  </si>
  <si>
    <t>ABO561_1</t>
  </si>
  <si>
    <t>DOB024_2</t>
  </si>
  <si>
    <t>DKB024_2</t>
  </si>
  <si>
    <t>DCB024_2</t>
  </si>
  <si>
    <t>DOB007_2_2</t>
  </si>
  <si>
    <t>DKB007_2_2</t>
  </si>
  <si>
    <t>DCB007_2_2</t>
  </si>
  <si>
    <t>DOB008_1_2_1</t>
  </si>
  <si>
    <t>DKB008_1_2_1</t>
  </si>
  <si>
    <t>DCB008_1_2_1</t>
  </si>
  <si>
    <t>DOB008_2_2_1</t>
  </si>
  <si>
    <t>DKB008_2_2_1</t>
  </si>
  <si>
    <t>DCB008_2_2_1</t>
  </si>
  <si>
    <t>DOB036_5_2</t>
  </si>
  <si>
    <t>DKB036_5_2</t>
  </si>
  <si>
    <t>DCB036_5_2</t>
  </si>
  <si>
    <t>DOB007_1_2</t>
  </si>
  <si>
    <t>DKB007_1_2</t>
  </si>
  <si>
    <t>DCB007_1_2</t>
  </si>
  <si>
    <t>DOB008_1_2_2</t>
  </si>
  <si>
    <t>DKB008_1_2_2</t>
  </si>
  <si>
    <t>DCB008_1_2_2</t>
  </si>
  <si>
    <t>DOB008_2_2_2</t>
  </si>
  <si>
    <t>DKB008_2_2_2</t>
  </si>
  <si>
    <t>DCB008_2_2_2</t>
  </si>
  <si>
    <t>CST01_21</t>
  </si>
  <si>
    <t>ECO571_1</t>
  </si>
  <si>
    <t>MPC571_1</t>
  </si>
  <si>
    <t>OKC007_3_1</t>
  </si>
  <si>
    <t>CKC007_3_1</t>
  </si>
  <si>
    <t>ODC007_3_1</t>
  </si>
  <si>
    <t>CDC007_3_1</t>
  </si>
  <si>
    <t>MC007_3_1</t>
  </si>
  <si>
    <t>OPC007_3_1</t>
  </si>
  <si>
    <t>ABO571_1</t>
  </si>
  <si>
    <t>DOB007_3_1</t>
  </si>
  <si>
    <t>DKB007_3_1</t>
  </si>
  <si>
    <t>DCB007_3_1</t>
  </si>
  <si>
    <t>CS01_03</t>
  </si>
  <si>
    <t>CS02_03</t>
  </si>
  <si>
    <t>CS03_03</t>
  </si>
  <si>
    <t>CS04_03</t>
  </si>
  <si>
    <t>CS05_03</t>
  </si>
  <si>
    <t>ECO581_1</t>
  </si>
  <si>
    <t>MPC581_1</t>
  </si>
  <si>
    <t>ABO581_1</t>
  </si>
  <si>
    <t>CSC02_22</t>
  </si>
  <si>
    <t>CSC03_22</t>
  </si>
  <si>
    <t>CSC04_22</t>
  </si>
  <si>
    <t>CSC05_22</t>
  </si>
  <si>
    <t>CSC06_22</t>
  </si>
  <si>
    <t>CSC07_22</t>
  </si>
  <si>
    <t>ECO551_2</t>
  </si>
  <si>
    <t>MPC551_2</t>
  </si>
  <si>
    <t>OKC036_1_1</t>
  </si>
  <si>
    <t>CKC036_1_1</t>
  </si>
  <si>
    <t>ODC036_1_1</t>
  </si>
  <si>
    <t>CDC036_1_1</t>
  </si>
  <si>
    <t>MC036_1_1</t>
  </si>
  <si>
    <t>OPC036_1_1</t>
  </si>
  <si>
    <t>OKC036_1_2</t>
  </si>
  <si>
    <t>CKC036_1_2</t>
  </si>
  <si>
    <t>ODC036_1_2</t>
  </si>
  <si>
    <t>CDC036_1_2</t>
  </si>
  <si>
    <t>MC036_1_2</t>
  </si>
  <si>
    <t>OPC036_1_2</t>
  </si>
  <si>
    <t>ABO551_2</t>
  </si>
  <si>
    <t>DOB036_1_1</t>
  </si>
  <si>
    <t>DKB036_1_1</t>
  </si>
  <si>
    <t>DCOB036_1_1</t>
  </si>
  <si>
    <t>DCCB036_1_1</t>
  </si>
  <si>
    <t>DOB036_1_2</t>
  </si>
  <si>
    <t>DKB036_1_2</t>
  </si>
  <si>
    <t>DCOB036_1_2</t>
  </si>
  <si>
    <t>DCCB036_1_2</t>
  </si>
  <si>
    <t>CST01_22</t>
  </si>
  <si>
    <t>TT554_1</t>
  </si>
  <si>
    <t>TT554_2</t>
  </si>
  <si>
    <t>TT558_1</t>
  </si>
  <si>
    <t>TT558_2</t>
  </si>
  <si>
    <t>ST551_1</t>
  </si>
  <si>
    <t>ST551_2</t>
  </si>
  <si>
    <t>CSC08_22</t>
  </si>
  <si>
    <t>CSC09_22</t>
  </si>
  <si>
    <t>CSC10_22</t>
  </si>
  <si>
    <t>CSC11_22</t>
  </si>
  <si>
    <t>CSC12_22</t>
  </si>
  <si>
    <t>CSC13_22</t>
  </si>
  <si>
    <t>CSC14_22</t>
  </si>
  <si>
    <t>ECO571_2</t>
  </si>
  <si>
    <t>MPC571_2</t>
  </si>
  <si>
    <t>OKC036_3_1</t>
  </si>
  <si>
    <t>CKC036_3_1</t>
  </si>
  <si>
    <t>ODC036_3_1</t>
  </si>
  <si>
    <t>CDC036_3_1</t>
  </si>
  <si>
    <t>MC036_3_1</t>
  </si>
  <si>
    <t>OPC036_3_1</t>
  </si>
  <si>
    <t>OKC036_3_2</t>
  </si>
  <si>
    <t>CKC036_3_2</t>
  </si>
  <si>
    <t>ODC036_3_2</t>
  </si>
  <si>
    <t>CDC036_3_2</t>
  </si>
  <si>
    <t>MC036_3_2</t>
  </si>
  <si>
    <t>OPC036_3_2</t>
  </si>
  <si>
    <t>ABO571_2</t>
  </si>
  <si>
    <t>DOB036_3_1</t>
  </si>
  <si>
    <t>DKB036_3_1</t>
  </si>
  <si>
    <t>DCOB036_3_1</t>
  </si>
  <si>
    <t>DCCB036_3_1</t>
  </si>
  <si>
    <t>DOB036_3_2</t>
  </si>
  <si>
    <t>DKB036_3_2</t>
  </si>
  <si>
    <t>DCOB036_3_2</t>
  </si>
  <si>
    <t>DCCB036_3_2</t>
  </si>
  <si>
    <t>TT574_1</t>
  </si>
  <si>
    <t>TT574_2</t>
  </si>
  <si>
    <t>TT578_1</t>
  </si>
  <si>
    <t>TT578_2</t>
  </si>
  <si>
    <t>ST571_1</t>
  </si>
  <si>
    <t>ST571_2</t>
  </si>
  <si>
    <t>CSC02_23</t>
  </si>
  <si>
    <t>CSC03_23</t>
  </si>
  <si>
    <t>CSC04_23</t>
  </si>
  <si>
    <t>CSC05_23</t>
  </si>
  <si>
    <t>CSC06_23</t>
  </si>
  <si>
    <t>CSC07_23</t>
  </si>
  <si>
    <t>ECO561_2</t>
  </si>
  <si>
    <t>MPC561_2</t>
  </si>
  <si>
    <t>OKC036_2_1</t>
  </si>
  <si>
    <t>CKC036_2_1</t>
  </si>
  <si>
    <t>ODC036_2_1</t>
  </si>
  <si>
    <t>CDC036_2_1</t>
  </si>
  <si>
    <t>MC036_2_1</t>
  </si>
  <si>
    <t>OPC036_2_1</t>
  </si>
  <si>
    <t>OKC036_2_2</t>
  </si>
  <si>
    <t>CKC036_2_2</t>
  </si>
  <si>
    <t>ODC036_2_2</t>
  </si>
  <si>
    <t>CDC036_2_2</t>
  </si>
  <si>
    <t>MC036_2_2</t>
  </si>
  <si>
    <t>OPC036_2_2</t>
  </si>
  <si>
    <t>ABO561_2</t>
  </si>
  <si>
    <t>DOB036_2_1</t>
  </si>
  <si>
    <t>DKB036_2_1</t>
  </si>
  <si>
    <t>DCOB036_2_1</t>
  </si>
  <si>
    <t>DCCB036_2_1</t>
  </si>
  <si>
    <t>DOB036_2_2</t>
  </si>
  <si>
    <t>DKB036_2_2</t>
  </si>
  <si>
    <t>DCOB036_2_2</t>
  </si>
  <si>
    <t>DCCB036_2_2</t>
  </si>
  <si>
    <t>CST01_23</t>
  </si>
  <si>
    <t>TT564_1</t>
  </si>
  <si>
    <t>TT564_2</t>
  </si>
  <si>
    <t>TT568_1</t>
  </si>
  <si>
    <t>TT568_2</t>
  </si>
  <si>
    <t>ST561_1</t>
  </si>
  <si>
    <t>ST561_2</t>
  </si>
  <si>
    <t>CSC08_23</t>
  </si>
  <si>
    <t>CSC09_23</t>
  </si>
  <si>
    <t>CSC10_23</t>
  </si>
  <si>
    <t>CSC11_23</t>
  </si>
  <si>
    <t>CSC12_23</t>
  </si>
  <si>
    <t>CSC13_23</t>
  </si>
  <si>
    <t>CSC14_23</t>
  </si>
  <si>
    <t>ECO581_2</t>
  </si>
  <si>
    <t>MPC581_2</t>
  </si>
  <si>
    <t>OKC036_4_1</t>
  </si>
  <si>
    <t>CKC036_4_1</t>
  </si>
  <si>
    <t>ODC036_4_1</t>
  </si>
  <si>
    <t>CDC036_4_1</t>
  </si>
  <si>
    <t>MC036_4_1</t>
  </si>
  <si>
    <t>OPC036_4_1</t>
  </si>
  <si>
    <t>OKC036_4_2</t>
  </si>
  <si>
    <t>CKC036_4_2</t>
  </si>
  <si>
    <t>ODC036_4_2</t>
  </si>
  <si>
    <t>CDC036_4_2</t>
  </si>
  <si>
    <t>MC036_4_2</t>
  </si>
  <si>
    <t>OPC036_4_2</t>
  </si>
  <si>
    <t>ABO581_2</t>
  </si>
  <si>
    <t>DOB036_4_1</t>
  </si>
  <si>
    <t>DKB036_4_1</t>
  </si>
  <si>
    <t>DCOB036_4_1</t>
  </si>
  <si>
    <t>DCCB036_4_1</t>
  </si>
  <si>
    <t>DOB036_4_2</t>
  </si>
  <si>
    <t>DKB036_4_2</t>
  </si>
  <si>
    <t>DCOB036_4_2</t>
  </si>
  <si>
    <t>DCCB036_4_2</t>
  </si>
  <si>
    <t>TT584_1</t>
  </si>
  <si>
    <t>TT584_2</t>
  </si>
  <si>
    <t>TT588_1</t>
  </si>
  <si>
    <t>TT588_2</t>
  </si>
  <si>
    <t>ST581_1</t>
  </si>
  <si>
    <t>ST581_2</t>
  </si>
  <si>
    <t>iDC706a</t>
  </si>
  <si>
    <t>iDC707a</t>
  </si>
  <si>
    <t>iDC708a</t>
  </si>
  <si>
    <t>iDC709a</t>
  </si>
  <si>
    <t>iDC710a</t>
  </si>
  <si>
    <t>iDC711a</t>
  </si>
  <si>
    <t>iDC713a</t>
  </si>
  <si>
    <t>iDC717a</t>
  </si>
  <si>
    <t>резерв</t>
  </si>
  <si>
    <t>Аварийная загазованность в насосном зале основной насосной МН «Куйбышев - Унеча - Мозырь-1»</t>
  </si>
  <si>
    <t>Аварийный максимальный уровень в емкости откачек утечек и дренажа при основной насосной МН «Куйбышев - Унеча - Мозырь-1»,</t>
  </si>
  <si>
    <t>Аварийная загазованность в маслосистеме основной насосной МН «Куйбышев - Унеча - Мозырь-1»</t>
  </si>
  <si>
    <t>Аварийный максимальный уровень в емкости откачек утечек и дренажа при ПНС МН «Куйбышев - Унеча - Мозырь-1»</t>
  </si>
  <si>
    <t>iNPS_1</t>
  </si>
  <si>
    <t>iNPS_2</t>
  </si>
  <si>
    <t>iNPS_3</t>
  </si>
  <si>
    <t>iNPS_4</t>
  </si>
  <si>
    <t>Аварийная загазованность в насосном зале насосной МН «Лопатино-КНПЗ»</t>
  </si>
  <si>
    <t>Аварийный максимальный уровень в емкости откачек утечек и дренажа при насосной МН «Лопатино-КНПЗ»</t>
  </si>
  <si>
    <t>Аварийная загазованность в маслосистеме насосной МН «Лопатино-КНПЗ»</t>
  </si>
  <si>
    <t>Нижний допустимый уровень в резервуарах РП</t>
  </si>
  <si>
    <t xml:space="preserve">ПНА №036.2 Частота вращения вала ЭД </t>
  </si>
  <si>
    <t xml:space="preserve">ПНА №036.4 Частота вращения вала ЭД </t>
  </si>
  <si>
    <t xml:space="preserve">ПНА №036.3 Частота вращения вала ЭД </t>
  </si>
  <si>
    <t>ПНА №036.1 Частота вращения вала ЭД</t>
  </si>
  <si>
    <t>16#80</t>
  </si>
  <si>
    <t>LC5524</t>
  </si>
  <si>
    <t>LC5534</t>
  </si>
  <si>
    <t>LC5544</t>
  </si>
  <si>
    <t>DC706ad</t>
  </si>
  <si>
    <t>DC707ad</t>
  </si>
  <si>
    <t>DC708ad</t>
  </si>
  <si>
    <t>DC709ad</t>
  </si>
  <si>
    <t>DC710ad</t>
  </si>
  <si>
    <t>DC711ad</t>
  </si>
  <si>
    <t>DC713ad</t>
  </si>
  <si>
    <t>DC717ad</t>
  </si>
  <si>
    <t>LC6514d</t>
  </si>
  <si>
    <t>LC6524d</t>
  </si>
  <si>
    <t>LC5514d</t>
  </si>
  <si>
    <t>LC5524d</t>
  </si>
  <si>
    <t>LC5534d</t>
  </si>
  <si>
    <t>LC5544d</t>
  </si>
  <si>
    <t>LC5913d</t>
  </si>
  <si>
    <t>LC5923d</t>
  </si>
  <si>
    <t>LC9513d</t>
  </si>
  <si>
    <t>Нарушение целостности цепи кнопки "Стоп ССН" с БРУ(резерв)</t>
  </si>
  <si>
    <t>ED551_1</t>
  </si>
  <si>
    <t>Нарушение целостности цепи кнопки "Стоп ССН" (точка 1)(резерв)</t>
  </si>
  <si>
    <t>Нарушение целостности цепи кнопки "Стоп ССН" (точка 2)(резерв)</t>
  </si>
  <si>
    <t>Нарушение целостности цепи кнопки "Стоп ССН" (точка 3)(резерв)</t>
  </si>
  <si>
    <t>Нарушение целостности цепи кнопки "Стоп ССН" (точка 4)(резерв)</t>
  </si>
  <si>
    <t>ED552_1</t>
  </si>
  <si>
    <t>ED553_1</t>
  </si>
  <si>
    <t>ED554_1</t>
  </si>
  <si>
    <t>ED555_1</t>
  </si>
  <si>
    <t>Задвижка №024.1 Сигнал "Открыто" (интерфейс)</t>
  </si>
  <si>
    <t>Задвижка №024.1 Сигнал "Закрыто" (интерфейс)</t>
  </si>
  <si>
    <t>Задвижка №024.1 Сигнал "Открывается" (интерфейс)</t>
  </si>
  <si>
    <t>Задвижка №024.1 Сигнал "Закрывается" (интерфейс)</t>
  </si>
  <si>
    <t>Задвижка №024.1 Сигнал "Авария привода" (интерфейс)</t>
  </si>
  <si>
    <t>Задвижка №024.1 Сигнал "Сработала муфта" (интерфейс)</t>
  </si>
  <si>
    <t>Задвижка №024.1 Сигнал "Неисправность" (интерфейс)</t>
  </si>
  <si>
    <t>Задвижка №024.1 Сигнал "Дистанционное управление" (интерфейс)</t>
  </si>
  <si>
    <t>Задвижка №024.1 Наличие связи с БУ</t>
  </si>
  <si>
    <t>Задвижка №024.2 Сигнал "Открыто" (интерфейс)</t>
  </si>
  <si>
    <t>Задвижка №024.2 Сигнал "Закрыто" (интерфейс)</t>
  </si>
  <si>
    <t>Задвижка №024.2 Сигнал "Открывается" (интерфейс)</t>
  </si>
  <si>
    <t>Задвижка №024.2 Сигнал "Закрывается" (интерфейс)</t>
  </si>
  <si>
    <t>Задвижка №024.2 Сигнал "Авария привода" (интерфейс)</t>
  </si>
  <si>
    <t>Задвижка №024.2 Сигнал "Сработала муфта" (интерфейс)</t>
  </si>
  <si>
    <t>Задвижка №024.2 Сигнал "Неисправность" (интерфейс)</t>
  </si>
  <si>
    <t>Задвижка №024.2 Сигнал "Дистанционное управление" (интерфейс)</t>
  </si>
  <si>
    <t>Задвижка №024.2 Наличие связи с БУ</t>
  </si>
  <si>
    <t>Задвижка №007.1.1 Сигнал "Открыто" (интерфейс)</t>
  </si>
  <si>
    <t>Задвижка №007.1.1 Сигнал "Закрыто" (интерфейс)</t>
  </si>
  <si>
    <t>Задвижка №007.1.1 Сигнал "Открывается" (интерфейс)</t>
  </si>
  <si>
    <t>Задвижка №007.1.1 Сигнал "Закрывается" (интерфейс)</t>
  </si>
  <si>
    <t>Задвижка №007.1.1 Сигнал "Авария привода" (интерфейс)</t>
  </si>
  <si>
    <t>Задвижка №007.1.1 Сигнал "Сработала муфта" (интерфейс)</t>
  </si>
  <si>
    <t>Задвижка №007.1.1 Сигнал "Неисправность" (интерфейс)</t>
  </si>
  <si>
    <t>Задвижка №007.1.1 Сигнал "Дистанционное управление" (интерфейс)</t>
  </si>
  <si>
    <t>Задвижка №007.1.1 Наличие связи с БУ</t>
  </si>
  <si>
    <t>Задвижка №007.1.2 Сигнал "Открыто" (интерфейс)</t>
  </si>
  <si>
    <t>Задвижка №007.1.2 Сигнал "Закрыто" (интерфейс)</t>
  </si>
  <si>
    <t>Задвижка №007.1.2 Сигнал "Открывается" (интерфейс)</t>
  </si>
  <si>
    <t>Задвижка №007.1.2 Сигнал "Закрывается" (интерфейс)</t>
  </si>
  <si>
    <t>Задвижка №007.1.2 Сигнал "Авария привода" (интерфейс)</t>
  </si>
  <si>
    <t>Задвижка №007.1.2 Сигнал "Сработала муфта" (интерфейс)</t>
  </si>
  <si>
    <t>Задвижка №007.1.2 Сигнал "Неисправность" (интерфейс)</t>
  </si>
  <si>
    <t>Задвижка №007.1.2 Сигнал "Дистанционное управление" (интерфейс)</t>
  </si>
  <si>
    <t>Задвижка №007.1.2 Наличие связи с БУ</t>
  </si>
  <si>
    <t>Задвижка №007.2.1 Сигнал "Открыто" (интерфейс)</t>
  </si>
  <si>
    <t>Задвижка №007.2.1 Сигнал "Закрыто" (интерфейс)</t>
  </si>
  <si>
    <t>Задвижка №007.2.1 Сигнал "Открывается" (интерфейс)</t>
  </si>
  <si>
    <t>Задвижка №007.2.1 Сигнал "Закрывается" (интерфейс)</t>
  </si>
  <si>
    <t>Задвижка №007.2.1 Сигнал "Авария привода" (интерфейс)</t>
  </si>
  <si>
    <t>Задвижка №007.2.1 Сигнал "Сработала муфта" (интерфейс)</t>
  </si>
  <si>
    <t>Задвижка №007.2.1 Сигнал "Неисправность" (интерфейс)</t>
  </si>
  <si>
    <t>Задвижка №007.2.1 Сигнал "Дистанционное управление" (интерфейс)</t>
  </si>
  <si>
    <t>Задвижка №007.2.1 Наличие связи с БУ</t>
  </si>
  <si>
    <t>Задвижка №007.2.2 Сигнал "Открыто" (интерфейс)</t>
  </si>
  <si>
    <t>Задвижка №007.2.2 Сигнал "Закрыто" (интерфейс)</t>
  </si>
  <si>
    <t>Задвижка №007.2.2 Сигнал "Открывается" (интерфейс)</t>
  </si>
  <si>
    <t>Задвижка №007.2.2 Сигнал "Закрывается" (интерфейс)</t>
  </si>
  <si>
    <t>Задвижка №007.2.2 Сигнал "Авария привода" (интерфейс)</t>
  </si>
  <si>
    <t>Задвижка №007.2.2 Сигнал "Сработала муфта" (интерфейс)</t>
  </si>
  <si>
    <t>Задвижка №007.2.2 Сигнал "Неисправность" (интерфейс)</t>
  </si>
  <si>
    <t>Задвижка №007.2.2 Сигнал "Дистанционное управление" (интерфейс)</t>
  </si>
  <si>
    <t>Задвижка №007.2.2 Наличие связи с БУ</t>
  </si>
  <si>
    <t>Задвижка №007.3.1 Сигнал "Открыто" (интерфейс)</t>
  </si>
  <si>
    <t>Задвижка №007.3.1 Сигнал "Закрыто" (интерфейс)</t>
  </si>
  <si>
    <t>Задвижка №007.3.1 Сигнал "Открывается" (интерфейс)</t>
  </si>
  <si>
    <t>Задвижка №007.3.1 Сигнал "Закрывается" (интерфейс)</t>
  </si>
  <si>
    <t>Задвижка №007.3.1 Сигнал "Авария привода" (интерфейс)</t>
  </si>
  <si>
    <t>Задвижка №007.3.1 Сигнал "Сработала муфта" (интерфейс)</t>
  </si>
  <si>
    <t>Задвижка №007.3.1 Сигнал "Неисправность" (интерфейс)</t>
  </si>
  <si>
    <t>Задвижка №007.3.1 Сигнал "Дистанционное управление" (интерфейс)</t>
  </si>
  <si>
    <t>Задвижка №007.3.1 Наличие связи с БУ</t>
  </si>
  <si>
    <t>Задвижка №008.1.1.1 Сигнал "Открыто" (интерфейс)</t>
  </si>
  <si>
    <t>Задвижка №008.1.1.1 Сигнал "Закрыто" (интерфейс)</t>
  </si>
  <si>
    <t>Задвижка №008.1.1.1 Сигнал "Открывается" (интерфейс)</t>
  </si>
  <si>
    <t>Задвижка №008.1.1.1 Сигнал "Закрывается" (интерфейс)</t>
  </si>
  <si>
    <t>Задвижка №008.1.1.1 Сигнал "Авария привода" (интерфейс)</t>
  </si>
  <si>
    <t>Задвижка №008.1.1.1 Сигнал "Сработала муфта" (интерфейс)</t>
  </si>
  <si>
    <t>Задвижка №008.1.1.1 Сигнал "Неисправность" (интерфейс)</t>
  </si>
  <si>
    <t>Задвижка №008.1.1.1 Сигнал "Дистанционное управление" (интерфейс)</t>
  </si>
  <si>
    <t>Задвижка №008.1.1.1 Наличие связи с БУ</t>
  </si>
  <si>
    <t>Задвижка №008.1.1.2 Сигнал "Открыто" (интерфейс)</t>
  </si>
  <si>
    <t>Задвижка №008.1.1.2 Сигнал "Закрыто" (интерфейс)</t>
  </si>
  <si>
    <t>Задвижка №008.1.1.2 Сигнал "Открывается" (интерфейс)</t>
  </si>
  <si>
    <t>Задвижка №008.1.1.2 Сигнал "Закрывается" (интерфейс)</t>
  </si>
  <si>
    <t>Задвижка №008.1.1.2 Сигнал "Авария привода" (интерфейс)</t>
  </si>
  <si>
    <t>Задвижка №008.1.1.2 Сигнал "Сработала муфта" (интерфейс)</t>
  </si>
  <si>
    <t>Задвижка №008.1.1.2 Сигнал "Неисправность" (интерфейс)</t>
  </si>
  <si>
    <t>Задвижка №008.1.1.2 Сигнал "Дистанционное управление" (интерфейс)</t>
  </si>
  <si>
    <t>Задвижка №008.1.1.2 Наличие связи с БУ</t>
  </si>
  <si>
    <t>Задвижка №008.1.2.1 Сигнал "Открыто" (интерфейс)</t>
  </si>
  <si>
    <t>Задвижка №008.1.2.1 Сигнал "Закрыто" (интерфейс)</t>
  </si>
  <si>
    <t>Задвижка №008.1.2.1 Сигнал "Открывается" (интерфейс)</t>
  </si>
  <si>
    <t>Задвижка №008.1.2.1 Сигнал "Закрывается" (интерфейс)</t>
  </si>
  <si>
    <t>Задвижка №008.1.2.1 Сигнал "Авария привода" (интерфейс)</t>
  </si>
  <si>
    <t>Задвижка №008.1.2.1 Сигнал "Сработала муфта" (интерфейс)</t>
  </si>
  <si>
    <t>Задвижка №008.1.2.1 Сигнал "Неисправность" (интерфейс)</t>
  </si>
  <si>
    <t>Задвижка №008.1.2.1 Сигнал "Дистанционное управление" (интерфейс)</t>
  </si>
  <si>
    <t>Задвижка №008.1.2.1 Наличие связи с БУ</t>
  </si>
  <si>
    <t>Задвижка №008.1.2.2 Сигнал "Открыто" (интерфейс)</t>
  </si>
  <si>
    <t>Задвижка №008.1.2.2 Сигнал "Закрыто" (интерфейс)</t>
  </si>
  <si>
    <t>Задвижка №008.1.2.2 Сигнал "Открывается" (интерфейс)</t>
  </si>
  <si>
    <t>Задвижка №008.1.2.2 Сигнал "Закрывается" (интерфейс)</t>
  </si>
  <si>
    <t>Задвижка №008.1.2.2 Сигнал "Авария привода" (интерфейс)</t>
  </si>
  <si>
    <t>Задвижка №008.1.2.2 Сигнал "Сработала муфта" (интерфейс)</t>
  </si>
  <si>
    <t>Задвижка №008.1.2.2 Сигнал "Неисправность" (интерфейс)</t>
  </si>
  <si>
    <t>Задвижка №008.1.2.2 Сигнал "Дистанционное управление" (интерфейс)</t>
  </si>
  <si>
    <t>Задвижка №008.1.2.2 Наличие связи с БУ</t>
  </si>
  <si>
    <t>Задвижка №008.2.1.1 Сигнал "Открыто" (интерфейс)</t>
  </si>
  <si>
    <t>Задвижка №008.2.1.1 Сигнал "Закрыто" (интерфейс)</t>
  </si>
  <si>
    <t>Задвижка №008.2.1.1 Сигнал "Открывается" (интерфейс)</t>
  </si>
  <si>
    <t>Задвижка №008.2.1.1 Сигнал "Закрывается" (интерфейс)</t>
  </si>
  <si>
    <t>Задвижка №008.2.1.1 Сигнал "Авария привода" (интерфейс)</t>
  </si>
  <si>
    <t>Задвижка №008.2.1.1 Сигнал "Сработала муфта" (интерфейс)</t>
  </si>
  <si>
    <t>Задвижка №008.2.1.1 Сигнал "Неисправность" (интерфейс)</t>
  </si>
  <si>
    <t>Задвижка №008.2.1.1 Сигнал "Дистанционное управление" (интерфейс)</t>
  </si>
  <si>
    <t>Задвижка №008.2.1.1 Наличие связи с БУ</t>
  </si>
  <si>
    <t>Задвижка №008.2.1.2 Сигнал "Открыто" (интерфейс)</t>
  </si>
  <si>
    <t>Задвижка №008.2.1.2 Сигнал "Закрыто" (интерфейс)</t>
  </si>
  <si>
    <t>Задвижка №008.2.1.2 Сигнал "Открывается" (интерфейс)</t>
  </si>
  <si>
    <t>Задвижка №008.2.1.2 Сигнал "Закрывается" (интерфейс)</t>
  </si>
  <si>
    <t>Задвижка №008.2.1.2 Сигнал "Авария привода" (интерфейс)</t>
  </si>
  <si>
    <t>Задвижка №008.2.1.2 Сигнал "Сработала муфта" (интерфейс)</t>
  </si>
  <si>
    <t>Задвижка №008.2.1.2 Сигнал "Неисправность" (интерфейс)</t>
  </si>
  <si>
    <t>Задвижка №008.2.1.2 Сигнал "Дистанционное управление" (интерфейс)</t>
  </si>
  <si>
    <t>Задвижка №008.2.1.2 Наличие связи с БУ</t>
  </si>
  <si>
    <t>Задвижка №008.2.2.1 Сигнал "Открыто" (интерфейс)</t>
  </si>
  <si>
    <t>Задвижка №008.2.2.1 Сигнал "Закрыто" (интерфейс)</t>
  </si>
  <si>
    <t>Задвижка №008.2.2.1 Сигнал "Открывается" (интерфейс)</t>
  </si>
  <si>
    <t>Задвижка №008.2.2.1 Сигнал "Закрывается" (интерфейс)</t>
  </si>
  <si>
    <t>Задвижка №008.2.2.1 Сигнал "Авария привода" (интерфейс)</t>
  </si>
  <si>
    <t>Задвижка №008.2.2.1 Сигнал "Сработала муфта" (интерфейс)</t>
  </si>
  <si>
    <t>Задвижка №008.2.2.1 Сигнал "Неисправность" (интерфейс)</t>
  </si>
  <si>
    <t>Задвижка №008.2.2.1 Сигнал "Дистанционное управление" (интерфейс)</t>
  </si>
  <si>
    <t>Задвижка №008.2.2.1 Наличие связи с БУ</t>
  </si>
  <si>
    <t>Задвижка №008.2.2.2 Сигнал "Открыто" (интерфейс)</t>
  </si>
  <si>
    <t>Задвижка №008.2.2.2 Сигнал "Закрыто" (интерфейс)</t>
  </si>
  <si>
    <t>Задвижка №008.2.2.2 Сигнал "Открывается" (интерфейс)</t>
  </si>
  <si>
    <t>Задвижка №008.2.2.2 Сигнал "Закрывается" (интерфейс)</t>
  </si>
  <si>
    <t>Задвижка №008.2.2.2 Сигнал "Авария привода" (интерфейс)</t>
  </si>
  <si>
    <t>Задвижка №008.2.2.2 Сигнал "Сработала муфта" (интерфейс)</t>
  </si>
  <si>
    <t>Задвижка №008.2.2.2 Сигнал "Неисправность" (интерфейс)</t>
  </si>
  <si>
    <t>Задвижка №008.2.2.2 Сигнал "Дистанционное управление" (интерфейс)</t>
  </si>
  <si>
    <t>Задвижка №008.2.2.2 Наличие связи с БУ</t>
  </si>
  <si>
    <t>Задвижка №036.1.1 Сигнал "Открыто" (интерфейс)</t>
  </si>
  <si>
    <t>Задвижка №036.1.1 Сигнал "Закрыто" (интерфейс)</t>
  </si>
  <si>
    <t>Задвижка №036.1.1 Сигнал "Открывается" (интерфейс)</t>
  </si>
  <si>
    <t>Задвижка №036.1.1 Сигнал "Закрывается" (интерфейс)</t>
  </si>
  <si>
    <t>Задвижка №036.1.1 Сигнал "Авария привода" (интерфейс)</t>
  </si>
  <si>
    <t>Задвижка №036.1.1 Сигнал "Сработала муфта" (интерфейс)</t>
  </si>
  <si>
    <t>Задвижка №036.1.1 Сигнал "Неисправность" (интерфейс)</t>
  </si>
  <si>
    <t>Задвижка №036.1.1 Сигнал "Дистанционное управление" (интерфейс)</t>
  </si>
  <si>
    <t>Задвижка №036.1.1 Наличие связи с БУ</t>
  </si>
  <si>
    <t>Задвижка №036.1.2 Сигнал "Открыто" (интерфейс)</t>
  </si>
  <si>
    <t>Задвижка №036.1.2 Сигнал "Закрыто" (интерфейс)</t>
  </si>
  <si>
    <t>Задвижка №036.1.2 Сигнал "Открывается" (интерфейс)</t>
  </si>
  <si>
    <t>Задвижка №036.1.2 Сигнал "Закрывается" (интерфейс)</t>
  </si>
  <si>
    <t>Задвижка №036.1.2 Сигнал "Авария привода" (интерфейс)</t>
  </si>
  <si>
    <t>Задвижка №036.1.2 Сигнал "Сработала муфта" (интерфейс)</t>
  </si>
  <si>
    <t>Задвижка №036.1.2 Сигнал "Неисправность" (интерфейс)</t>
  </si>
  <si>
    <t>Задвижка №036.1.2 Сигнал "Дистанционное управление" (интерфейс)</t>
  </si>
  <si>
    <t>Задвижка №036.1.2 Наличие связи с БУ</t>
  </si>
  <si>
    <t>Задвижка №036.2.1 Сигнал "Открыто" (интерфейс)</t>
  </si>
  <si>
    <t>Задвижка №036.2.1 Сигнал "Закрыто" (интерфейс)</t>
  </si>
  <si>
    <t>Задвижка №036.2.1 Сигнал "Открывается" (интерфейс)</t>
  </si>
  <si>
    <t>Задвижка №036.2.1 Сигнал "Закрывается" (интерфейс)</t>
  </si>
  <si>
    <t>Задвижка №036.2.1 Сигнал "Авария привода" (интерфейс)</t>
  </si>
  <si>
    <t>Задвижка №036.2.1 Сигнал "Сработала муфта" (интерфейс)</t>
  </si>
  <si>
    <t>Задвижка №036.2.1 Сигнал "Неисправность" (интерфейс)</t>
  </si>
  <si>
    <t>Задвижка №036.2.1 Сигнал "Дистанционное управление" (интерфейс)</t>
  </si>
  <si>
    <t>Задвижка №036.2.1 Наличие связи с БУ</t>
  </si>
  <si>
    <t>Задвижка №036.2.2 Сигнал "Открыто" (интерфейс)</t>
  </si>
  <si>
    <t>Задвижка №036.2.2 Сигнал "Закрыто" (интерфейс)</t>
  </si>
  <si>
    <t>Задвижка №036.2.2 Сигнал "Открывается" (интерфейс)</t>
  </si>
  <si>
    <t>Задвижка №036.2.2 Сигнал "Закрывается" (интерфейс)</t>
  </si>
  <si>
    <t>Задвижка №036.2.2 Сигнал "Авария привода" (интерфейс)</t>
  </si>
  <si>
    <t>Задвижка №036.2.2 Сигнал "Сработала муфта" (интерфейс)</t>
  </si>
  <si>
    <t>Задвижка №036.2.2 Сигнал "Неисправность" (интерфейс)</t>
  </si>
  <si>
    <t>Задвижка №036.2.2 Сигнал "Дистанционное управление" (интерфейс)</t>
  </si>
  <si>
    <t>Задвижка №036.2.2 Наличие связи с БУ</t>
  </si>
  <si>
    <t>Задвижка №036.3.1 Сигнал "Открыто" (интерфейс)</t>
  </si>
  <si>
    <t>Задвижка №036.3.1 Сигнал "Закрыто" (интерфейс)</t>
  </si>
  <si>
    <t>Задвижка №036.3.1 Сигнал "Открывается" (интерфейс)</t>
  </si>
  <si>
    <t>Задвижка №036.3.1 Сигнал "Закрывается" (интерфейс)</t>
  </si>
  <si>
    <t>Задвижка №036.3.1 Сигнал "Авария привода" (интерфейс)</t>
  </si>
  <si>
    <t>Задвижка №036.3.1 Сигнал "Сработала муфта" (интерфейс)</t>
  </si>
  <si>
    <t>Задвижка №036.3.1 Сигнал "Неисправность" (интерфейс)</t>
  </si>
  <si>
    <t>Задвижка №036.3.1 Сигнал "Дистанционное управление" (интерфейс)</t>
  </si>
  <si>
    <t>Задвижка №036.3.1 Наличие связи с БУ</t>
  </si>
  <si>
    <t>Задвижка №036.3.2 Сигнал "Открыто" (интерфейс)</t>
  </si>
  <si>
    <t>Задвижка №036.3.2 Сигнал "Закрыто" (интерфейс)</t>
  </si>
  <si>
    <t>Задвижка №036.3.2 Сигнал "Открывается" (интерфейс)</t>
  </si>
  <si>
    <t>Задвижка №036.3.2 Сигнал "Закрывается" (интерфейс)</t>
  </si>
  <si>
    <t>Задвижка №036.3.2 Сигнал "Авария привода" (интерфейс)</t>
  </si>
  <si>
    <t>Задвижка №036.3.2 Сигнал "Сработала муфта" (интерфейс)</t>
  </si>
  <si>
    <t>Задвижка №036.3.2 Сигнал "Неисправность" (интерфейс)</t>
  </si>
  <si>
    <t>Задвижка №036.3.2 Сигнал "Дистанционное управление" (интерфейс)</t>
  </si>
  <si>
    <t>Задвижка №036.3.2 Наличие связи с БУ</t>
  </si>
  <si>
    <t>Задвижка №036.4.1 Сигнал "Открыто" (интерфейс)</t>
  </si>
  <si>
    <t>Задвижка №036.4.1 Сигнал "Закрыто" (интерфейс)</t>
  </si>
  <si>
    <t>Задвижка №036.4.1 Сигнал "Открывается" (интерфейс)</t>
  </si>
  <si>
    <t>Задвижка №036.4.1 Сигнал "Закрывается" (интерфейс)</t>
  </si>
  <si>
    <t>Задвижка №036.4.1 Сигнал "Авария привода" (интерфейс)</t>
  </si>
  <si>
    <t>Задвижка №036.4.1 Сигнал "Сработала муфта" (интерфейс)</t>
  </si>
  <si>
    <t>Задвижка №036.4.1 Сигнал "Неисправность" (интерфейс)</t>
  </si>
  <si>
    <t>Задвижка №036.4.1 Сигнал "Дистанционное управление" (интерфейс)</t>
  </si>
  <si>
    <t>Задвижка №036.4.1 Наличие связи с БУ</t>
  </si>
  <si>
    <t>Задвижка №036.4.2 Сигнал "Открыто" (интерфейс)</t>
  </si>
  <si>
    <t>Задвижка №036.4.2 Сигнал "Закрыто" (интерфейс)</t>
  </si>
  <si>
    <t>Задвижка №036.4.2 Сигнал "Открывается" (интерфейс)</t>
  </si>
  <si>
    <t>Задвижка №036.4.2 Сигнал "Закрывается" (интерфейс)</t>
  </si>
  <si>
    <t>Задвижка №036.4.2 Сигнал "Авария привода" (интерфейс)</t>
  </si>
  <si>
    <t>Задвижка №036.4.2 Сигнал "Сработала муфта" (интерфейс)</t>
  </si>
  <si>
    <t>Задвижка №036.4.2 Сигнал "Неисправность" (интерфейс)</t>
  </si>
  <si>
    <t>Задвижка №036.4.2 Сигнал "Дистанционное управление" (интерфейс)</t>
  </si>
  <si>
    <t>Задвижка №036.4.2 Наличие связи с БУ</t>
  </si>
  <si>
    <t>Задвижка №036.5.1 Сигнал "Открыто" (интерфейс)</t>
  </si>
  <si>
    <t>Задвижка №036.5.1 Сигнал "Закрыто" (интерфейс)</t>
  </si>
  <si>
    <t>Задвижка №036.5.1 Сигнал "Открывается" (интерфейс)</t>
  </si>
  <si>
    <t>Задвижка №036.5.1 Сигнал "Закрывается" (интерфейс)</t>
  </si>
  <si>
    <t>Задвижка №036.5.1 Сигнал "Авария привода" (интерфейс)</t>
  </si>
  <si>
    <t>Задвижка №036.5.1 Сигнал "Сработала муфта" (интерфейс)</t>
  </si>
  <si>
    <t>Задвижка №036.5.1 Сигнал "Неисправность" (интерфейс)</t>
  </si>
  <si>
    <t>Задвижка №036.5.1 Сигнал "Дистанционное управление" (интерфейс)</t>
  </si>
  <si>
    <t>Задвижка №036.5.1 Наличие связи с БУ</t>
  </si>
  <si>
    <t>Задвижка №036.5.2 Сигнал "Открыто" (интерфейс)</t>
  </si>
  <si>
    <t>Задвижка №036.5.2 Сигнал "Закрыто" (интерфейс)</t>
  </si>
  <si>
    <t>Задвижка №036.5.2 Сигнал "Открывается" (интерфейс)</t>
  </si>
  <si>
    <t>Задвижка №036.5.2 Сигнал "Закрывается" (интерфейс)</t>
  </si>
  <si>
    <t>Задвижка №036.5.2 Сигнал "Авария привода" (интерфейс)</t>
  </si>
  <si>
    <t>Задвижка №036.5.2 Сигнал "Сработала муфта" (интерфейс)</t>
  </si>
  <si>
    <t>Задвижка №036.5.2 Сигнал "Неисправность" (интерфейс)</t>
  </si>
  <si>
    <t>Задвижка №036.5.2 Сигнал "Дистанционное управление" (интерфейс)</t>
  </si>
  <si>
    <t>Задвижка №036.5.2 Наличие связи с БУ</t>
  </si>
  <si>
    <t>DC</t>
  </si>
  <si>
    <t>BU</t>
  </si>
  <si>
    <t>SSN</t>
  </si>
  <si>
    <t>ССН</t>
  </si>
  <si>
    <t>PNA036_1</t>
  </si>
  <si>
    <t>PNA036_2</t>
  </si>
  <si>
    <t>PNA036_3</t>
  </si>
  <si>
    <t>PNA036_4</t>
  </si>
  <si>
    <t>PNA036_1.Zdv036_1_1</t>
  </si>
  <si>
    <t>PNA036_1.Zdv036_1_2</t>
  </si>
  <si>
    <t>PNA036_2.Zdv036_2_1</t>
  </si>
  <si>
    <t>PNA036_2.Zdv036_2_2</t>
  </si>
  <si>
    <t>PNA036_3.Zdv036_3_1</t>
  </si>
  <si>
    <t>PNA036_3.Zdv036_3_2</t>
  </si>
  <si>
    <t>PNA036_4.Zdv036_4_1</t>
  </si>
  <si>
    <t>PNA036_4.Zdv036_4_2</t>
  </si>
  <si>
    <t>SSN.Zvonok</t>
  </si>
  <si>
    <t>Выкидная задвижка №036.1.2</t>
  </si>
  <si>
    <t>Выкидная задвижка №036.2.2</t>
  </si>
  <si>
    <t>Выкидная задвижка №036.3.2</t>
  </si>
  <si>
    <t>Выкидная задвижка №036.4.2</t>
  </si>
  <si>
    <t>Система откачки утечек ССН</t>
  </si>
  <si>
    <t>Насос откачки утечек №024.1</t>
  </si>
  <si>
    <t>Насос откачки утечек №024.2</t>
  </si>
  <si>
    <t>SAR1</t>
  </si>
  <si>
    <t>САР 1</t>
  </si>
  <si>
    <t>SAR1.RR1</t>
  </si>
  <si>
    <t>SAR1.RR2</t>
  </si>
  <si>
    <t>САР 2</t>
  </si>
  <si>
    <t>SAR2</t>
  </si>
  <si>
    <t>SAR2.RR1</t>
  </si>
  <si>
    <t>SAR2.RR2</t>
  </si>
  <si>
    <t>SSN.Zdv007_1_1</t>
  </si>
  <si>
    <t>SSN.Zdv007_1_2</t>
  </si>
  <si>
    <t>SSN.Zdv007_2_1</t>
  </si>
  <si>
    <t>SSN.Zdv007_2_2</t>
  </si>
  <si>
    <t>SSN.Zdv007_3_1</t>
  </si>
  <si>
    <t>Задвижка №024.1</t>
  </si>
  <si>
    <t>Задвижка №024.2</t>
  </si>
  <si>
    <t>Задвижка №036.5.1</t>
  </si>
  <si>
    <t>Задвижка №036.5.2</t>
  </si>
  <si>
    <t>DG.BRU</t>
  </si>
  <si>
    <t>ССН.БРУ</t>
  </si>
  <si>
    <t>Задвижка №024.1 Команда "Открыть" (интерфейс)</t>
  </si>
  <si>
    <t>Задвижка №024.1 Команда "Закрыть" (интерфейс)</t>
  </si>
  <si>
    <t>Задвижка №024.1 Команда "Стоп" (интерфейс)</t>
  </si>
  <si>
    <t>Задвижка №024.1 Команда "Деблокировать" (интерфейс)</t>
  </si>
  <si>
    <t>Задвижка №024.2 Команда "Открыть" (интерфейс)</t>
  </si>
  <si>
    <t>Задвижка №024.2 Команда "Закрыть" (интерфейс)</t>
  </si>
  <si>
    <t>Задвижка №024.2 Команда "Стоп" (интерфейс)</t>
  </si>
  <si>
    <t>Задвижка №024.2 Команда "Деблокировать" (интерфейс)</t>
  </si>
  <si>
    <t>Задвижка №007.1.1 Команда "Открыть" (интерфейс)</t>
  </si>
  <si>
    <t>Задвижка №007.1.1 Команда "Закрыть" (интерфейс)</t>
  </si>
  <si>
    <t>Задвижка №007.1.1 Команда "Стоп" (интерфейс)</t>
  </si>
  <si>
    <t>Задвижка №007.1.1 Команда "Деблокировать" (интерфейс)</t>
  </si>
  <si>
    <t>Задвижка №007.1.2 Команда "Открыть" (интерфейс)</t>
  </si>
  <si>
    <t>Задвижка №007.1.2 Команда "Закрыть" (интерфейс)</t>
  </si>
  <si>
    <t>Задвижка №007.1.2 Команда "Стоп" (интерфейс)</t>
  </si>
  <si>
    <t>Задвижка №007.1.2 Команда "Деблокировать" (интерфейс)</t>
  </si>
  <si>
    <t>Задвижка №007.2.1 Команда "Открыть" (интерфейс)</t>
  </si>
  <si>
    <t>Задвижка №007.2.1 Команда "Закрыть" (интерфейс)</t>
  </si>
  <si>
    <t>Задвижка №007.2.1 Команда "Стоп" (интерфейс)</t>
  </si>
  <si>
    <t>Задвижка №007.2.1 Команда "Деблокировать" (интерфейс)</t>
  </si>
  <si>
    <t>Задвижка №007.2.2 Команда "Открыть" (интерфейс)</t>
  </si>
  <si>
    <t>Задвижка №007.2.2 Команда "Закрыть" (интерфейс)</t>
  </si>
  <si>
    <t>Задвижка №007.2.2 Команда "Стоп" (интерфейс)</t>
  </si>
  <si>
    <t>Задвижка №007.2.2 Команда "Деблокировать" (интерфейс)</t>
  </si>
  <si>
    <t>Задвижка №007.3.1 Команда "Открыть" (интерфейс)</t>
  </si>
  <si>
    <t>Задвижка №007.3.1 Команда "Закрыть" (интерфейс)</t>
  </si>
  <si>
    <t>Задвижка №007.3.1 Команда "Стоп" (интерфейс)</t>
  </si>
  <si>
    <t>Задвижка №007.3.1 Команда "Деблокировать" (интерфейс)</t>
  </si>
  <si>
    <t>Задвижка №008.1.1.1 Команда "Открыть" (интерфейс)</t>
  </si>
  <si>
    <t>Задвижка №008.1.1.1 Команда "Закрыть" (интерфейс)</t>
  </si>
  <si>
    <t>Задвижка №008.1.1.1 Команда "Стоп" (интерфейс)</t>
  </si>
  <si>
    <t>Задвижка №008.1.1.1 Команда "Деблокировать" (интерфейс)</t>
  </si>
  <si>
    <t>Задвижка №008.1.1.2 Команда "Открыть" (интерфейс)</t>
  </si>
  <si>
    <t>Задвижка №008.1.1.2 Команда "Закрыть" (интерфейс)</t>
  </si>
  <si>
    <t>Задвижка №008.1.1.2 Команда "Стоп" (интерфейс)</t>
  </si>
  <si>
    <t>Задвижка №008.1.1.2 Команда "Деблокировать" (интерфейс)</t>
  </si>
  <si>
    <t>Задвижка №008.1.2.1 Команда "Открыть" (интерфейс)</t>
  </si>
  <si>
    <t>Задвижка №008.1.2.1 Команда "Закрыть" (интерфейс)</t>
  </si>
  <si>
    <t>Задвижка №008.1.2.1 Команда "Стоп" (интерфейс)</t>
  </si>
  <si>
    <t>Задвижка №008.1.2.1 Команда "Деблокировать" (интерфейс)</t>
  </si>
  <si>
    <t>Задвижка №008.1.2.2 Команда "Открыть" (интерфейс)</t>
  </si>
  <si>
    <t>Задвижка №008.1.2.2 Команда "Закрыть" (интерфейс)</t>
  </si>
  <si>
    <t>Задвижка №008.1.2.2 Команда "Стоп" (интерфейс)</t>
  </si>
  <si>
    <t>Задвижка №008.1.2.2 Команда "Деблокировать" (интерфейс)</t>
  </si>
  <si>
    <t>Задвижка №008.2.1.1 Команда "Открыть" (интерфейс)</t>
  </si>
  <si>
    <t>Задвижка №008.2.1.1 Команда "Закрыть" (интерфейс)</t>
  </si>
  <si>
    <t>Задвижка №008.2.1.1 Команда "Стоп" (интерфейс)</t>
  </si>
  <si>
    <t>Задвижка №008.2.1.1 Команда "Деблокировать" (интерфейс)</t>
  </si>
  <si>
    <t>Задвижка №008.2.1.2 Команда "Открыть" (интерфейс)</t>
  </si>
  <si>
    <t>Задвижка №008.2.1.2 Команда "Закрыть" (интерфейс)</t>
  </si>
  <si>
    <t>Задвижка №008.2.1.2 Команда "Стоп" (интерфейс)</t>
  </si>
  <si>
    <t>Задвижка №008.2.1.2 Команда "Деблокировать" (интерфейс)</t>
  </si>
  <si>
    <t>Задвижка №008.2.2.1 Команда "Открыть" (интерфейс)</t>
  </si>
  <si>
    <t>Задвижка №008.2.2.1 Команда "Закрыть" (интерфейс)</t>
  </si>
  <si>
    <t>Задвижка №008.2.2.1 Команда "Стоп" (интерфейс)</t>
  </si>
  <si>
    <t>Задвижка №008.2.2.1 Команда "Деблокировать" (интерфейс)</t>
  </si>
  <si>
    <t>Задвижка №008.2.2.2 Команда "Открыть" (интерфейс)</t>
  </si>
  <si>
    <t>Задвижка №008.2.2.2 Команда "Закрыть" (интерфейс)</t>
  </si>
  <si>
    <t>Задвижка №008.2.2.2 Команда "Стоп" (интерфейс)</t>
  </si>
  <si>
    <t>Задвижка №008.2.2.2 Команда "Деблокировать" (интерфейс)</t>
  </si>
  <si>
    <t>Задвижка №036.1.1 Команда "Открыть" (интерфейс)</t>
  </si>
  <si>
    <t>Задвижка №036.1.1 Команда "Закрыть" (интерфейс)</t>
  </si>
  <si>
    <t>Задвижка №036.1.1 Команда "Стоп" (интерфейс)</t>
  </si>
  <si>
    <t>Задвижка №036.1.1 Команда "Деблокировать" (интерфейс)</t>
  </si>
  <si>
    <t>Задвижка №036.1.2 Команда "Открыть" (интерфейс)</t>
  </si>
  <si>
    <t>Задвижка №036.1.2 Команда "Закрыть" (интерфейс)</t>
  </si>
  <si>
    <t>Задвижка №036.1.2 Команда "Стоп" (интерфейс)</t>
  </si>
  <si>
    <t>Задвижка №036.1.2 Команда "Деблокировать" (интерфейс)</t>
  </si>
  <si>
    <t>Задвижка №036.2.1 Команда "Открыть" (интерфейс)</t>
  </si>
  <si>
    <t>Задвижка №036.2.1 Команда "Закрыть" (интерфейс)</t>
  </si>
  <si>
    <t>Задвижка №036.2.1 Команда "Стоп" (интерфейс)</t>
  </si>
  <si>
    <t>Задвижка №036.2.1 Команда "Деблокировать" (интерфейс)</t>
  </si>
  <si>
    <t>Задвижка №036.2.2 Команда "Открыть" (интерфейс)</t>
  </si>
  <si>
    <t>Задвижка №036.2.2 Команда "Закрыть" (интерфейс)</t>
  </si>
  <si>
    <t>Задвижка №036.2.2 Команда "Стоп" (интерфейс)</t>
  </si>
  <si>
    <t>Задвижка №036.2.2 Команда "Деблокировать" (интерфейс)</t>
  </si>
  <si>
    <t>Задвижка №036.3.1 Команда "Открыть" (интерфейс)</t>
  </si>
  <si>
    <t>Задвижка №036.3.1 Команда "Закрыть" (интерфейс)</t>
  </si>
  <si>
    <t>Задвижка №036.3.1 Команда "Стоп" (интерфейс)</t>
  </si>
  <si>
    <t>Задвижка №036.3.1 Команда "Деблокировать" (интерфейс)</t>
  </si>
  <si>
    <t>Задвижка №036.3.2 Команда "Открыть" (интерфейс)</t>
  </si>
  <si>
    <t>Задвижка №036.3.2 Команда "Закрыть" (интерфейс)</t>
  </si>
  <si>
    <t>Задвижка №036.3.2 Команда "Стоп" (интерфейс)</t>
  </si>
  <si>
    <t>Задвижка №036.3.2 Команда "Деблокировать" (интерфейс)</t>
  </si>
  <si>
    <t>Задвижка №036.4.1 Команда "Открыть" (интерфейс)</t>
  </si>
  <si>
    <t>Задвижка №036.4.1 Команда "Закрыть" (интерфейс)</t>
  </si>
  <si>
    <t>Задвижка №036.4.1 Команда "Стоп" (интерфейс)</t>
  </si>
  <si>
    <t>Задвижка №036.4.1 Команда "Деблокировать" (интерфейс)</t>
  </si>
  <si>
    <t>Задвижка №036.4.2 Команда "Открыть" (интерфейс)</t>
  </si>
  <si>
    <t>Задвижка №036.4.2 Команда "Закрыть" (интерфейс)</t>
  </si>
  <si>
    <t>Задвижка №036.4.2 Команда "Стоп" (интерфейс)</t>
  </si>
  <si>
    <t>Задвижка №036.4.2 Команда "Деблокировать" (интерфейс)</t>
  </si>
  <si>
    <t>Задвижка №036.5.1 Команда "Открыть" (интерфейс)</t>
  </si>
  <si>
    <t>Задвижка №036.5.1 Команда "Закрыть" (интерфейс)</t>
  </si>
  <si>
    <t>Задвижка №036.5.1 Команда "Стоп" (интерфейс)</t>
  </si>
  <si>
    <t>Задвижка №036.5.1 Команда "Деблокировать" (интерфейс)</t>
  </si>
  <si>
    <t>Задвижка №036.5.2 Команда "Открыть" (интерфейс)</t>
  </si>
  <si>
    <t>Задвижка №036.5.2 Команда "Закрыть" (интерфейс)</t>
  </si>
  <si>
    <t>Задвижка №036.5.2 Команда "Стоп" (интерфейс)</t>
  </si>
  <si>
    <t>Задвижка №036.5.2 Команда "Деблокировать" (интерфейс)</t>
  </si>
  <si>
    <t>DOBi024_1</t>
  </si>
  <si>
    <t>DKBi024_1</t>
  </si>
  <si>
    <t>DCBi024_1</t>
  </si>
  <si>
    <t>DRBi024_1</t>
  </si>
  <si>
    <t>DOBi024_2</t>
  </si>
  <si>
    <t>DKBi024_2</t>
  </si>
  <si>
    <t>DCBi024_2</t>
  </si>
  <si>
    <t>DRBi024_2</t>
  </si>
  <si>
    <t>DOBi007_1_1</t>
  </si>
  <si>
    <t>DKBi007_1_1</t>
  </si>
  <si>
    <t>DCBi007_1_1</t>
  </si>
  <si>
    <t>DRBi007_1_1</t>
  </si>
  <si>
    <t>DOBi007_1_2</t>
  </si>
  <si>
    <t>DKBi007_1_2</t>
  </si>
  <si>
    <t>DCBi007_1_2</t>
  </si>
  <si>
    <t>DRBi007_1_2</t>
  </si>
  <si>
    <t>DOBi007_2_1</t>
  </si>
  <si>
    <t>DKBi007_2_1</t>
  </si>
  <si>
    <t>DCBi007_2_1</t>
  </si>
  <si>
    <t>DRBi007_2_1</t>
  </si>
  <si>
    <t>DOBi007_2_2</t>
  </si>
  <si>
    <t>DKBi007_2_2</t>
  </si>
  <si>
    <t>DCBi007_2_2</t>
  </si>
  <si>
    <t>DRBi007_2_2</t>
  </si>
  <si>
    <t>DOBi007_3_1</t>
  </si>
  <si>
    <t>DKBi007_3_1</t>
  </si>
  <si>
    <t>DCBi007_3_1</t>
  </si>
  <si>
    <t>DRBi007_3_1</t>
  </si>
  <si>
    <t>DOBi008_1_1_1</t>
  </si>
  <si>
    <t>DKBi008_1_1_1</t>
  </si>
  <si>
    <t>DCBi008_1_1_1</t>
  </si>
  <si>
    <t>DRBi008_1_1_1</t>
  </si>
  <si>
    <t>DOBi008_1_1_2</t>
  </si>
  <si>
    <t>DKBi008_1_1_2</t>
  </si>
  <si>
    <t>DCBi008_1_1_2</t>
  </si>
  <si>
    <t>DRBi008_1_1_2</t>
  </si>
  <si>
    <t>DOBi008_1_2_1</t>
  </si>
  <si>
    <t>DKBi008_1_2_1</t>
  </si>
  <si>
    <t>DCBi008_1_2_1</t>
  </si>
  <si>
    <t>DRBi008_1_2_1</t>
  </si>
  <si>
    <t>DOBi008_1_2_2</t>
  </si>
  <si>
    <t>DKBi008_1_2_2</t>
  </si>
  <si>
    <t>DCBi008_1_2_2</t>
  </si>
  <si>
    <t>DRBi008_1_2_2</t>
  </si>
  <si>
    <t>DOBi008_2_1_1</t>
  </si>
  <si>
    <t>DKBi008_2_1_1</t>
  </si>
  <si>
    <t>DCBi008_2_1_1</t>
  </si>
  <si>
    <t>DRBi008_2_1_1</t>
  </si>
  <si>
    <t>DOBi008_2_1_2</t>
  </si>
  <si>
    <t>DKBi008_2_1_2</t>
  </si>
  <si>
    <t>DCBi008_2_1_2</t>
  </si>
  <si>
    <t>DRBi008_2_1_2</t>
  </si>
  <si>
    <t>DOBi008_2_2_1</t>
  </si>
  <si>
    <t>DKBi008_2_2_1</t>
  </si>
  <si>
    <t>DCBi008_2_2_1</t>
  </si>
  <si>
    <t>DRBi008_2_2_1</t>
  </si>
  <si>
    <t>DOBi008_2_2_2</t>
  </si>
  <si>
    <t>DKBi008_2_2_2</t>
  </si>
  <si>
    <t>DCBi008_2_2_2</t>
  </si>
  <si>
    <t>DRBi008_2_2_2</t>
  </si>
  <si>
    <t>DOBi036_1_1</t>
  </si>
  <si>
    <t>DKBi036_1_1</t>
  </si>
  <si>
    <t>DCBi036_1_1</t>
  </si>
  <si>
    <t>DRBi036_1_1</t>
  </si>
  <si>
    <t>DOBi036_1_2</t>
  </si>
  <si>
    <t>DKBi036_1_2</t>
  </si>
  <si>
    <t>DCBi036_1_2</t>
  </si>
  <si>
    <t>DRBi036_1_2</t>
  </si>
  <si>
    <t>DOBi036_2_1</t>
  </si>
  <si>
    <t>DKBi036_2_1</t>
  </si>
  <si>
    <t>DCBi036_2_1</t>
  </si>
  <si>
    <t>DRBi036_2_1</t>
  </si>
  <si>
    <t>DOBi036_2_2</t>
  </si>
  <si>
    <t>DKBi036_2_2</t>
  </si>
  <si>
    <t>DCBi036_2_2</t>
  </si>
  <si>
    <t>DRBi036_2_2</t>
  </si>
  <si>
    <t>DOBi036_3_1</t>
  </si>
  <si>
    <t>DKBi036_3_1</t>
  </si>
  <si>
    <t>DCBi036_3_1</t>
  </si>
  <si>
    <t>DRBi036_3_1</t>
  </si>
  <si>
    <t>DOBi036_3_2</t>
  </si>
  <si>
    <t>DKBi036_3_2</t>
  </si>
  <si>
    <t>DCBi036_3_2</t>
  </si>
  <si>
    <t>DRBi036_3_2</t>
  </si>
  <si>
    <t>DOBi036_4_1</t>
  </si>
  <si>
    <t>DKBi036_4_1</t>
  </si>
  <si>
    <t>DCBi036_4_1</t>
  </si>
  <si>
    <t>DRBi036_4_1</t>
  </si>
  <si>
    <t>DOBi036_4_2</t>
  </si>
  <si>
    <t>DKBi036_4_2</t>
  </si>
  <si>
    <t>DCBi036_4_2</t>
  </si>
  <si>
    <t>DRBi036_4_2</t>
  </si>
  <si>
    <t>DOBi036_5_1</t>
  </si>
  <si>
    <t>DKBi036_5_1</t>
  </si>
  <si>
    <t>DCBi036_5_1</t>
  </si>
  <si>
    <t>DRBi036_5_1</t>
  </si>
  <si>
    <t>DOBi036_5_2</t>
  </si>
  <si>
    <t>DKBi036_5_2</t>
  </si>
  <si>
    <t>DCBi036_5_2</t>
  </si>
  <si>
    <t>DRBi036_5_2</t>
  </si>
  <si>
    <t>ПНА №036.1</t>
  </si>
  <si>
    <t>ПНА №036.2</t>
  </si>
  <si>
    <t>ПНА №036.3</t>
  </si>
  <si>
    <t>ПНА №036.4</t>
  </si>
  <si>
    <t>Сеть СУ ССН</t>
  </si>
  <si>
    <t>Сеть СУ САР 1</t>
  </si>
  <si>
    <t>Сеть СУ САР 2</t>
  </si>
  <si>
    <t>БИК</t>
  </si>
  <si>
    <t>Агрегатные защиты ПНА №036.1</t>
  </si>
  <si>
    <t>Агрегатные защиты ПНА №036.2</t>
  </si>
  <si>
    <t>Агрегатные защиты ПНА №036.3</t>
  </si>
  <si>
    <t>Агрегатные защиты ПНА №036.4</t>
  </si>
  <si>
    <t>ПНА №036.1 ЧРП доп. информация</t>
  </si>
  <si>
    <t>ПНА №036.2 ЧРП доп. информация</t>
  </si>
  <si>
    <t>ПНА №036.3 ЧРП доп. информация</t>
  </si>
  <si>
    <t>ПНА №036.4 ЧРП доп. информация</t>
  </si>
  <si>
    <t>Приёмная задвижка №036.1.1</t>
  </si>
  <si>
    <t>Приёмная задвижка №036.2.1</t>
  </si>
  <si>
    <t>Приёмная задвижка №036.3.1</t>
  </si>
  <si>
    <t>Приёмная задвижка №036.4.1</t>
  </si>
  <si>
    <t>Регулятор давления ИМ036.5</t>
  </si>
  <si>
    <t>САР-1</t>
  </si>
  <si>
    <t>САР-2</t>
  </si>
  <si>
    <t>SOU</t>
  </si>
  <si>
    <t>SOU.Pump1</t>
  </si>
  <si>
    <t>SOU.Pump2</t>
  </si>
  <si>
    <t>SOU.Zdv024_1</t>
  </si>
  <si>
    <t>SOU.Zdv024_2</t>
  </si>
  <si>
    <t xml:space="preserve"> Нет</t>
  </si>
  <si>
    <t>iRP_1</t>
  </si>
  <si>
    <t>iKNPZ_1</t>
  </si>
  <si>
    <t>iKNPZ_2</t>
  </si>
  <si>
    <t>iKNPZ_3</t>
  </si>
  <si>
    <t>°C</t>
  </si>
  <si>
    <t>T</t>
  </si>
  <si>
    <t>МПа</t>
  </si>
  <si>
    <t>P</t>
  </si>
  <si>
    <t>dP</t>
  </si>
  <si>
    <t>мм/с</t>
  </si>
  <si>
    <t>Xгор</t>
  </si>
  <si>
    <t>Xпоп</t>
  </si>
  <si>
    <t>мА</t>
  </si>
  <si>
    <t>L</t>
  </si>
  <si>
    <t>мм</t>
  </si>
  <si>
    <t>%</t>
  </si>
  <si>
    <t>об/мин</t>
  </si>
  <si>
    <t>А</t>
  </si>
  <si>
    <t>I</t>
  </si>
  <si>
    <t>Q</t>
  </si>
  <si>
    <t>G</t>
  </si>
  <si>
    <t>ССН Лопатино</t>
  </si>
  <si>
    <t>OKCi024_1</t>
  </si>
  <si>
    <t>CKCi024_1</t>
  </si>
  <si>
    <t>ODCi024_1</t>
  </si>
  <si>
    <t>CDCi024_1</t>
  </si>
  <si>
    <t>OPCi024_1</t>
  </si>
  <si>
    <t>MCi024_1</t>
  </si>
  <si>
    <t>OPi024_1</t>
  </si>
  <si>
    <t>DCi024_1</t>
  </si>
  <si>
    <t>BUi024_1</t>
  </si>
  <si>
    <t>OKCi024_2</t>
  </si>
  <si>
    <t>CKCi024_2</t>
  </si>
  <si>
    <t>ODCi024_2</t>
  </si>
  <si>
    <t>CDCi024_2</t>
  </si>
  <si>
    <t>OPCi024_2</t>
  </si>
  <si>
    <t>MCi024_2</t>
  </si>
  <si>
    <t>OPi024_2</t>
  </si>
  <si>
    <t>DCi024_2</t>
  </si>
  <si>
    <t>BUi024_2</t>
  </si>
  <si>
    <t>OKCi007_1_1</t>
  </si>
  <si>
    <t>CKCi007_1_1</t>
  </si>
  <si>
    <t>ODCi007_1_1</t>
  </si>
  <si>
    <t>CDCi007_1_1</t>
  </si>
  <si>
    <t>OPCi007_1_1</t>
  </si>
  <si>
    <t>MCi007_1_1</t>
  </si>
  <si>
    <t>OPi007_1_1</t>
  </si>
  <si>
    <t>DCi007_1_1</t>
  </si>
  <si>
    <t>BUi007_1_1</t>
  </si>
  <si>
    <t>OKCi007_1_2</t>
  </si>
  <si>
    <t>CKCi007_1_2</t>
  </si>
  <si>
    <t>ODCi007_1_2</t>
  </si>
  <si>
    <t>CDCi007_1_2</t>
  </si>
  <si>
    <t>OPCi007_1_2</t>
  </si>
  <si>
    <t>MCi007_1_2</t>
  </si>
  <si>
    <t>OPi007_1_2</t>
  </si>
  <si>
    <t>DCi007_1_2</t>
  </si>
  <si>
    <t>BUi007_1_2</t>
  </si>
  <si>
    <t>OKCi007_2_1</t>
  </si>
  <si>
    <t>CKCi007_2_1</t>
  </si>
  <si>
    <t>ODCi007_2_1</t>
  </si>
  <si>
    <t>CDCi007_2_1</t>
  </si>
  <si>
    <t>OPCi007_2_1</t>
  </si>
  <si>
    <t>MCi007_2_1</t>
  </si>
  <si>
    <t>OPi007_2_1</t>
  </si>
  <si>
    <t>DCi007_2_1</t>
  </si>
  <si>
    <t>BUi007_2_1</t>
  </si>
  <si>
    <t>OKCi007_2_2</t>
  </si>
  <si>
    <t>CKCi007_2_2</t>
  </si>
  <si>
    <t>ODCi007_2_2</t>
  </si>
  <si>
    <t>CDCi007_2_2</t>
  </si>
  <si>
    <t>OPCi007_2_2</t>
  </si>
  <si>
    <t>MCi007_2_2</t>
  </si>
  <si>
    <t>OPi007_2_2</t>
  </si>
  <si>
    <t>DCi007_2_2</t>
  </si>
  <si>
    <t>BUi007_2_2</t>
  </si>
  <si>
    <t>OKCi007_3_1</t>
  </si>
  <si>
    <t>CKCi007_3_1</t>
  </si>
  <si>
    <t>ODCi007_3_1</t>
  </si>
  <si>
    <t>CDCi007_3_1</t>
  </si>
  <si>
    <t>OPCi007_3_1</t>
  </si>
  <si>
    <t>MCi007_3_1</t>
  </si>
  <si>
    <t>OPi007_3_1</t>
  </si>
  <si>
    <t>DCi007_3_1</t>
  </si>
  <si>
    <t>BUi007_3_1</t>
  </si>
  <si>
    <t>OKCi008_1_1_1</t>
  </si>
  <si>
    <t>CKCi008_1_1_1</t>
  </si>
  <si>
    <t>ODCi008_1_1_1</t>
  </si>
  <si>
    <t>CDCi008_1_1_1</t>
  </si>
  <si>
    <t>OPCi008_1_1_1</t>
  </si>
  <si>
    <t>MCi008_1_1_1</t>
  </si>
  <si>
    <t>OPi008_1_1_1</t>
  </si>
  <si>
    <t>DCi008_1_1_1</t>
  </si>
  <si>
    <t>BUi008_1_1_1</t>
  </si>
  <si>
    <t>OKCi008_1_1_2</t>
  </si>
  <si>
    <t>CKCi008_1_1_2</t>
  </si>
  <si>
    <t>ODCi008_1_1_2</t>
  </si>
  <si>
    <t>CDCi008_1_1_2</t>
  </si>
  <si>
    <t>OPCi008_1_1_2</t>
  </si>
  <si>
    <t>MCi008_1_1_2</t>
  </si>
  <si>
    <t>OPi008_1_1_2</t>
  </si>
  <si>
    <t>DCi008_1_1_2</t>
  </si>
  <si>
    <t>BUi008_1_1_2</t>
  </si>
  <si>
    <t>OKCi008_1_2_1</t>
  </si>
  <si>
    <t>CKCi008_1_2_1</t>
  </si>
  <si>
    <t>ODCi008_1_2_1</t>
  </si>
  <si>
    <t>CDCi008_1_2_1</t>
  </si>
  <si>
    <t>OPCi008_1_2_1</t>
  </si>
  <si>
    <t>MCi008_1_2_1</t>
  </si>
  <si>
    <t>OPi008_1_2_1</t>
  </si>
  <si>
    <t>DCi008_1_2_1</t>
  </si>
  <si>
    <t>BUi008_1_2_1</t>
  </si>
  <si>
    <t>OKCi008_1_2_2</t>
  </si>
  <si>
    <t>CKCi008_1_2_2</t>
  </si>
  <si>
    <t>ODCi008_1_2_2</t>
  </si>
  <si>
    <t>CDCi008_1_2_2</t>
  </si>
  <si>
    <t>OPCi008_1_2_2</t>
  </si>
  <si>
    <t>MCi008_1_2_2</t>
  </si>
  <si>
    <t>OPi008_1_2_2</t>
  </si>
  <si>
    <t>DCi008_1_2_2</t>
  </si>
  <si>
    <t>BUi008_1_2_2</t>
  </si>
  <si>
    <t>OKCi008_2_1_1</t>
  </si>
  <si>
    <t>CKCi008_2_1_1</t>
  </si>
  <si>
    <t>ODCi008_2_1_1</t>
  </si>
  <si>
    <t>CDCi008_2_1_1</t>
  </si>
  <si>
    <t>OPCi008_2_1_1</t>
  </si>
  <si>
    <t>MCi008_2_1_1</t>
  </si>
  <si>
    <t>OPi008_2_1_1</t>
  </si>
  <si>
    <t>DCi008_2_1_1</t>
  </si>
  <si>
    <t>BUi008_2_1_1</t>
  </si>
  <si>
    <t>OKCi008_2_1_2</t>
  </si>
  <si>
    <t>CKCi008_2_1_2</t>
  </si>
  <si>
    <t>ODCi008_2_1_2</t>
  </si>
  <si>
    <t>CDCi008_2_1_2</t>
  </si>
  <si>
    <t>OPCi008_2_1_2</t>
  </si>
  <si>
    <t>MCi008_2_1_2</t>
  </si>
  <si>
    <t>OPi008_2_1_2</t>
  </si>
  <si>
    <t>DCi008_2_1_2</t>
  </si>
  <si>
    <t>BUi008_2_1_2</t>
  </si>
  <si>
    <t>OKCi008_2_2_1</t>
  </si>
  <si>
    <t>CKCi008_2_2_1</t>
  </si>
  <si>
    <t>ODCi008_2_2_1</t>
  </si>
  <si>
    <t>CDCi008_2_2_1</t>
  </si>
  <si>
    <t>OPCi008_2_2_1</t>
  </si>
  <si>
    <t>MCi008_2_2_1</t>
  </si>
  <si>
    <t>OPi008_2_2_1</t>
  </si>
  <si>
    <t>DCi008_2_2_1</t>
  </si>
  <si>
    <t>BUi008_2_2_1</t>
  </si>
  <si>
    <t>OKCi008_2_2_2</t>
  </si>
  <si>
    <t>CKCi008_2_2_2</t>
  </si>
  <si>
    <t>ODCi008_2_2_2</t>
  </si>
  <si>
    <t>CDCi008_2_2_2</t>
  </si>
  <si>
    <t>OPCi008_2_2_2</t>
  </si>
  <si>
    <t>MCi008_2_2_2</t>
  </si>
  <si>
    <t>OPi008_2_2_2</t>
  </si>
  <si>
    <t>DCi008_2_2_2</t>
  </si>
  <si>
    <t>BUi008_2_2_2</t>
  </si>
  <si>
    <t>OKCi036_1_1</t>
  </si>
  <si>
    <t>CKCi036_1_1</t>
  </si>
  <si>
    <t>ODCi036_1_1</t>
  </si>
  <si>
    <t>CDCi036_1_1</t>
  </si>
  <si>
    <t>OPCi036_1_1</t>
  </si>
  <si>
    <t>MCi036_1_1</t>
  </si>
  <si>
    <t>OPi036_1_1</t>
  </si>
  <si>
    <t>DCi036_1_1</t>
  </si>
  <si>
    <t>BUi036_1_1</t>
  </si>
  <si>
    <t>OKCi036_1_2</t>
  </si>
  <si>
    <t>CKCi036_1_2</t>
  </si>
  <si>
    <t>ODCi036_1_2</t>
  </si>
  <si>
    <t>CDCi036_1_2</t>
  </si>
  <si>
    <t>OPCi036_1_2</t>
  </si>
  <si>
    <t>MCi036_1_2</t>
  </si>
  <si>
    <t>OPi036_1_2</t>
  </si>
  <si>
    <t>DCi036_1_2</t>
  </si>
  <si>
    <t>BUi036_1_2</t>
  </si>
  <si>
    <t>OKCi036_2_1</t>
  </si>
  <si>
    <t>CKCi036_2_1</t>
  </si>
  <si>
    <t>ODCi036_2_1</t>
  </si>
  <si>
    <t>CDCi036_2_1</t>
  </si>
  <si>
    <t>OPCi036_2_1</t>
  </si>
  <si>
    <t>MCi036_2_1</t>
  </si>
  <si>
    <t>OPi036_2_1</t>
  </si>
  <si>
    <t>DCi036_2_1</t>
  </si>
  <si>
    <t>BUi036_2_1</t>
  </si>
  <si>
    <t>OKCi036_2_2</t>
  </si>
  <si>
    <t>CKCi036_2_2</t>
  </si>
  <si>
    <t>ODCi036_2_2</t>
  </si>
  <si>
    <t>CDCi036_2_2</t>
  </si>
  <si>
    <t>OPCi036_2_2</t>
  </si>
  <si>
    <t>MCi036_2_2</t>
  </si>
  <si>
    <t>OPi036_2_2</t>
  </si>
  <si>
    <t>DCi036_2_2</t>
  </si>
  <si>
    <t>BUi036_2_2</t>
  </si>
  <si>
    <t>OKCi036_3_1</t>
  </si>
  <si>
    <t>CKCi036_3_1</t>
  </si>
  <si>
    <t>ODCi036_3_1</t>
  </si>
  <si>
    <t>CDCi036_3_1</t>
  </si>
  <si>
    <t>OPCi036_3_1</t>
  </si>
  <si>
    <t>MCi036_3_1</t>
  </si>
  <si>
    <t>OPi036_3_1</t>
  </si>
  <si>
    <t>DCi036_3_1</t>
  </si>
  <si>
    <t>BUi036_3_1</t>
  </si>
  <si>
    <t>OKCi036_3_2</t>
  </si>
  <si>
    <t>CKCi036_3_2</t>
  </si>
  <si>
    <t>ODCi036_3_2</t>
  </si>
  <si>
    <t>CDCi036_3_2</t>
  </si>
  <si>
    <t>OPCi036_3_2</t>
  </si>
  <si>
    <t>MCi036_3_2</t>
  </si>
  <si>
    <t>OPi036_3_2</t>
  </si>
  <si>
    <t>DCi036_3_2</t>
  </si>
  <si>
    <t>BUi036_3_2</t>
  </si>
  <si>
    <t>OKCi036_4_1</t>
  </si>
  <si>
    <t>CKCi036_4_1</t>
  </si>
  <si>
    <t>ODCi036_4_1</t>
  </si>
  <si>
    <t>CDCi036_4_1</t>
  </si>
  <si>
    <t>OPCi036_4_1</t>
  </si>
  <si>
    <t>MCi036_4_1</t>
  </si>
  <si>
    <t>OPi036_4_1</t>
  </si>
  <si>
    <t>DCi036_4_1</t>
  </si>
  <si>
    <t>BUi036_4_1</t>
  </si>
  <si>
    <t>OKCi036_4_2</t>
  </si>
  <si>
    <t>CKCi036_4_2</t>
  </si>
  <si>
    <t>ODCi036_4_2</t>
  </si>
  <si>
    <t>CDCi036_4_2</t>
  </si>
  <si>
    <t>OPCi036_4_2</t>
  </si>
  <si>
    <t>MCi036_4_2</t>
  </si>
  <si>
    <t>OPi036_4_2</t>
  </si>
  <si>
    <t>DCi036_4_2</t>
  </si>
  <si>
    <t>BUi036_4_2</t>
  </si>
  <si>
    <t>OKCi036_5_1</t>
  </si>
  <si>
    <t>CKCi036_5_1</t>
  </si>
  <si>
    <t>ODCi036_5_1</t>
  </si>
  <si>
    <t>CDCi036_5_1</t>
  </si>
  <si>
    <t>OPCi036_5_1</t>
  </si>
  <si>
    <t>MCi036_5_1</t>
  </si>
  <si>
    <t>OPi036_5_1</t>
  </si>
  <si>
    <t>DCi036_5_1</t>
  </si>
  <si>
    <t>BUi036_5_1</t>
  </si>
  <si>
    <t>OKCi036_5_2</t>
  </si>
  <si>
    <t>CKCi036_5_2</t>
  </si>
  <si>
    <t>ODCi036_5_2</t>
  </si>
  <si>
    <t>CDCi036_5_2</t>
  </si>
  <si>
    <t>OPCi036_5_2</t>
  </si>
  <si>
    <t>MCi036_5_2</t>
  </si>
  <si>
    <t>OPi036_5_2</t>
  </si>
  <si>
    <t>DCi036_5_2</t>
  </si>
  <si>
    <t>BUi036_5_2</t>
  </si>
  <si>
    <t>036_1_1</t>
  </si>
  <si>
    <t>036_1_2</t>
  </si>
  <si>
    <t>036_2_1</t>
  </si>
  <si>
    <t>036_2_2</t>
  </si>
  <si>
    <t>036_3_1</t>
  </si>
  <si>
    <t>036_3_2</t>
  </si>
  <si>
    <t>036_4_1</t>
  </si>
  <si>
    <t>036_4_2</t>
  </si>
  <si>
    <t>036_5_1</t>
  </si>
  <si>
    <t>036_5_2</t>
  </si>
  <si>
    <t>024_1</t>
  </si>
  <si>
    <t>024_2</t>
  </si>
  <si>
    <t>007_1_1</t>
  </si>
  <si>
    <t>007_1_2</t>
  </si>
  <si>
    <t>007_2_1</t>
  </si>
  <si>
    <t>007_2_2</t>
  </si>
  <si>
    <t>007_3_1</t>
  </si>
  <si>
    <t>008_1_1_1</t>
  </si>
  <si>
    <t>008_1_1_2</t>
  </si>
  <si>
    <t>008_1_2_1</t>
  </si>
  <si>
    <t>008_1_2_2</t>
  </si>
  <si>
    <t>008_2_1_1</t>
  </si>
  <si>
    <t>008_2_1_2</t>
  </si>
  <si>
    <t>008_2_2_1</t>
  </si>
  <si>
    <t>008_2_2_2</t>
  </si>
  <si>
    <t>Задвижка №007.1.1</t>
  </si>
  <si>
    <t>Задвижка №007.1.2</t>
  </si>
  <si>
    <t>Задвижка №007.2.1</t>
  </si>
  <si>
    <t>Задвижка №007.2.2</t>
  </si>
  <si>
    <t>Задвижка №007.3.1</t>
  </si>
  <si>
    <t>Задвижка №008.1.1.1</t>
  </si>
  <si>
    <t>Задвижка №008.1.1.2</t>
  </si>
  <si>
    <t>Задвижка №008.1.2.1</t>
  </si>
  <si>
    <t>Задвижка №008.1.2.2</t>
  </si>
  <si>
    <t>Задвижка №008.2.1.1</t>
  </si>
  <si>
    <t>Задвижка №008.2.1.2</t>
  </si>
  <si>
    <t>Задвижка №008.2.2.1</t>
  </si>
  <si>
    <t>Задвижка №008.2.2.2</t>
  </si>
  <si>
    <t>Регулятор расхода 008.1.1</t>
  </si>
  <si>
    <t>Регулятор расхода 008.1.2</t>
  </si>
  <si>
    <t>Регулятор расхода 008.2.1</t>
  </si>
  <si>
    <t>Регулятор расхода 008.2.2</t>
  </si>
  <si>
    <t>SAR1.Zdv008_1_1_1</t>
  </si>
  <si>
    <t>SAR1.Zdv008_1_1_2</t>
  </si>
  <si>
    <t>SAR1.Zdv008_1_2_1</t>
  </si>
  <si>
    <t>SAR1.Zdv008_1_2_2</t>
  </si>
  <si>
    <t>SAR2.Zdv008_2_1_1</t>
  </si>
  <si>
    <t>SAR2.Zdv008_2_1_2</t>
  </si>
  <si>
    <t>SAR2.Zdv008_2_2_1</t>
  </si>
  <si>
    <t>SAR2.Zdv008_2_2_2</t>
  </si>
  <si>
    <t>DC0i24_1</t>
  </si>
  <si>
    <t>DC0i24_2</t>
  </si>
  <si>
    <t>BIK</t>
  </si>
  <si>
    <t>SARD.Zdv036_5_1</t>
  </si>
  <si>
    <t>SARD.Zdv036_5_2</t>
  </si>
  <si>
    <t>SOU.Zdv024_1.ZDV.I</t>
  </si>
  <si>
    <t>SOU.Zdv024_2.ZDV.I</t>
  </si>
  <si>
    <t>SSN.Zdv007_1_1.ZDV.I</t>
  </si>
  <si>
    <t>SSN.Zdv007_1_2.ZDV.I</t>
  </si>
  <si>
    <t>SSN.Zdv007_2_1.ZDV.I</t>
  </si>
  <si>
    <t>SSN.Zdv007_2_2.ZDV.I</t>
  </si>
  <si>
    <t>SSN.Zdv007_3_1.ZDV.I</t>
  </si>
  <si>
    <t>ПНА №036.1: выходная задвижка неоткрыта или в имитации</t>
  </si>
  <si>
    <t>ПНА №036.2: выходная задвижка неоткрыта или в имитации</t>
  </si>
  <si>
    <t>ПНА №036.3: выходная задвижка неоткрыта или в имитации</t>
  </si>
  <si>
    <t>ПНА №036.4: выходная задвижка неоткрыта или в имитации</t>
  </si>
  <si>
    <t>ЧРП ПНА №036.1</t>
  </si>
  <si>
    <t>ЧРП ПНА №036.2</t>
  </si>
  <si>
    <t>ЧРП ПНА №036.3</t>
  </si>
  <si>
    <t>ЧРП ПНА №036.4</t>
  </si>
  <si>
    <t>наличие напряжения в двигательной ячейке ЩСУ</t>
  </si>
  <si>
    <t>Отсутствие показаний вибрации у неработающего ПНА</t>
  </si>
  <si>
    <t>Готовность ПНА №036.1</t>
  </si>
  <si>
    <t>Готовность ПНА №036.2</t>
  </si>
  <si>
    <t>Готовность ПНА №036.4</t>
  </si>
  <si>
    <t>Готовность ПНА №036.3</t>
  </si>
  <si>
    <t>Аварийная максимальная температура опорно-упорного подшипника насоса (точка 1)</t>
  </si>
  <si>
    <t>Аварийная максимальная температура опорно-упорного подшипника насоса (точка 2)</t>
  </si>
  <si>
    <t>Аварийная максимальная температура нижнего подшипника ЭД</t>
  </si>
  <si>
    <t>Аварийная максимальная температура верхнего подшипника ЭД (точка 1)</t>
  </si>
  <si>
    <t>Аварийная максимальная температура верхнего подшипника ЭД (точка 2)</t>
  </si>
  <si>
    <t>Недостоверность измерений температуры опорно-упорного подшипника насоса (точка 1)</t>
  </si>
  <si>
    <t>Недостоверность измерений температуры опорно-упорного подшипника насоса (точка 2)</t>
  </si>
  <si>
    <t>Недостоверность измерений температуры нижнего подшипника ЭД</t>
  </si>
  <si>
    <t>Недостоверность измерений температуры верхнего подшипника ЭД (точка 1)</t>
  </si>
  <si>
    <t>Недостоверность измерений температуры верхнего подшипника ЭД (точка 2)</t>
  </si>
  <si>
    <t>Аварийная максимальная вибрация опорно-упорного подшипника насоса в стац. режиме (горизонтальная) . Порог 1</t>
  </si>
  <si>
    <t xml:space="preserve">Аварийная максимальная вибрация опорно-упорного подшипника насоса в нестац. режиме (горизонтальная) </t>
  </si>
  <si>
    <t xml:space="preserve">Аварийная максимальная вибрация опорно-упорного подшипника насоса в нестац. режиме (поперечная) </t>
  </si>
  <si>
    <t>Аварийная максимальная вибрация опорно-упорного подшипника насоса в стац. режиме (поперечная) . Порог 1</t>
  </si>
  <si>
    <t>Аварийная максимальная вибрация опорно-упорного подшипника насоса (горизонтальная) . Порог 2</t>
  </si>
  <si>
    <t>Аварийная максимальная вибрация опорно-упорного подшипника насоса (поперечная) . Порог 2</t>
  </si>
  <si>
    <t>Недостоверность измерений вибрации в группе преобразователей (насос)</t>
  </si>
  <si>
    <t xml:space="preserve">Аварийное минимальное давление на выходе работающего ПНА </t>
  </si>
  <si>
    <t>Невыполнение программы пуска агрегата ПНА</t>
  </si>
  <si>
    <t>Невыполнение команды остановки ПНА</t>
  </si>
  <si>
    <t>Невыполнение команды отключения НВ ПНА</t>
  </si>
  <si>
    <t>Неисправность цепей отключения НВ ПНА (в т.ч. отсутствие питания цепей управления)</t>
  </si>
  <si>
    <t>Несанкционированное отключение ПНА</t>
  </si>
  <si>
    <t>Несанкционированное включение ПНА</t>
  </si>
  <si>
    <t>Неисправность цепей контроля ПНА</t>
  </si>
  <si>
    <t>Аварийное отключение агрегата ПНА кнопкой Стоп по месту</t>
  </si>
  <si>
    <t>Аварийное отключение агрегата ПНА кнопкой Стоп с БРУ</t>
  </si>
  <si>
    <t>Авария ЧРП</t>
  </si>
  <si>
    <t>Аварийная максимальная температура нефти на выходе из насоса</t>
  </si>
  <si>
    <t>ПНА №036.1: Недостоверность измерений температуры корпуса насоса (нефти/нефтепродукта на выходе из насоса)</t>
  </si>
  <si>
    <t>ПНА №036.2: Недостоверность измерений температуры корпуса насоса (нефти/нефтепродукта на выходе из насоса)</t>
  </si>
  <si>
    <t>ПНА №036.3: Недостоверность измерений температуры корпуса насоса (нефти/нефтепродукта на выходе из насоса)</t>
  </si>
  <si>
    <t>ПНА №036.4: Недостоверность измерений температуры корпуса насоса (нефти/нефтепродукта на выходе из насоса)</t>
  </si>
  <si>
    <t>Невыполнение ЧРП включенного ПНА команд регулирования</t>
  </si>
  <si>
    <t>Аварийное минимальное давление на выходе работающего ПНА  №036.1</t>
  </si>
  <si>
    <t>Аварийное минимальное давление на выходе работающего ПНА  №036.2</t>
  </si>
  <si>
    <t>Аварийное минимальное давление на выходе работающего ПНА  №036.3</t>
  </si>
  <si>
    <t>Аварийное минимальное давление на выходе работающего ПНА  №036.4</t>
  </si>
  <si>
    <t>LC5624</t>
  </si>
  <si>
    <t>Аварийное отключение ССН кнопкой "СТОП" т.1</t>
  </si>
  <si>
    <t>Аварийное отключение ССН кнопкой "СТОП" т.2</t>
  </si>
  <si>
    <t>Аварийное отключение ССН кнопкой "СТОП" т.3</t>
  </si>
  <si>
    <t>Аварийное отключение ССН кнопкой "СТОП" т.4</t>
  </si>
  <si>
    <t>Аварийное отключение ССН кнопкой "СТОП" с БРУ</t>
  </si>
  <si>
    <t>Аварийное отключение ССН кнопкой "СТОП" с АРМ оператора</t>
  </si>
  <si>
    <t>Аварийный максимальный уровень в емкости для сбора утечек нефти и дренажа (024.1)</t>
  </si>
  <si>
    <t>Аварийный максимальный уровень в емкости для сбора утечек нефти и дренажа (024.2)</t>
  </si>
  <si>
    <t>Предельный максимальный перепад давления на узле регулирования расхода №1 (008.1)</t>
  </si>
  <si>
    <t>Предельный максимальный перепад давления на узле регулирования расхода №2 (008.2)</t>
  </si>
  <si>
    <t>Предельный максимальный перепад давления на регуляторе расхода №036.5</t>
  </si>
  <si>
    <t>Отсутствие связи КЦ МПСА ССН с любым УСО, обеспечивающим безопасную эксплуатацию оборудования ССН</t>
  </si>
  <si>
    <t>Остановка основного и резервного КЦ МПСА ССН</t>
  </si>
  <si>
    <t>Аварийный максимальный уровень в емкости откачек утечек и дренажа при основной насосной МН «Куйбышев - Унеча - Мозырь-1»</t>
  </si>
  <si>
    <t>Б4</t>
  </si>
  <si>
    <t>САР 1 (осн)</t>
  </si>
  <si>
    <t>САР 1 (рез)</t>
  </si>
  <si>
    <t>САР 2 (осн)</t>
  </si>
  <si>
    <t>САР 2 (рез)</t>
  </si>
  <si>
    <t>DG.Connect.SAR1.KS1</t>
  </si>
  <si>
    <t>DG.Connect.SAR1.KS2</t>
  </si>
  <si>
    <t>DG.Connect.SAR2.KS1</t>
  </si>
  <si>
    <t>DG.Connect.SAR2.KS2</t>
  </si>
  <si>
    <t>МПСА НПС Лопатино-КНПЗ</t>
  </si>
  <si>
    <t>МПСА НПС Лопатино</t>
  </si>
  <si>
    <t>АСПТ</t>
  </si>
  <si>
    <t>МПСА РП</t>
  </si>
  <si>
    <t>БИК 165</t>
  </si>
  <si>
    <t>DG.Connect.NPS</t>
  </si>
  <si>
    <t>DG.Connect.NPS_KNPZ</t>
  </si>
  <si>
    <t>DG.Connect.ASPT</t>
  </si>
  <si>
    <t>DG.Connect.RP</t>
  </si>
  <si>
    <t>DG.Connect.BIK</t>
  </si>
  <si>
    <t>DG.Connect.SAR1</t>
  </si>
  <si>
    <t>DG.Connect.SAR2</t>
  </si>
  <si>
    <t>036.1</t>
  </si>
  <si>
    <t>036.2</t>
  </si>
  <si>
    <t>036.3</t>
  </si>
  <si>
    <t>036.4</t>
  </si>
  <si>
    <t>036.1.1</t>
  </si>
  <si>
    <t>036.1.2</t>
  </si>
  <si>
    <t>036.2.1</t>
  </si>
  <si>
    <t>036.2.2</t>
  </si>
  <si>
    <t>036.3.1</t>
  </si>
  <si>
    <t>036.3.2</t>
  </si>
  <si>
    <t>036.4.1</t>
  </si>
  <si>
    <t>036.4.2</t>
  </si>
  <si>
    <t>007.1.1</t>
  </si>
  <si>
    <t>007.1.2</t>
  </si>
  <si>
    <t>007.2.1</t>
  </si>
  <si>
    <t>007.2.2</t>
  </si>
  <si>
    <t>007.3.1</t>
  </si>
  <si>
    <t>036.5.1</t>
  </si>
  <si>
    <t>036.5.2</t>
  </si>
  <si>
    <t>008.1.1.1</t>
  </si>
  <si>
    <t>008.1.1.2</t>
  </si>
  <si>
    <t>008.1.2.1</t>
  </si>
  <si>
    <t>008.1.2.2</t>
  </si>
  <si>
    <t>008.2.1.1</t>
  </si>
  <si>
    <t>008.2.1.2</t>
  </si>
  <si>
    <t>008.2.2.1</t>
  </si>
  <si>
    <t>008.2.2.2</t>
  </si>
  <si>
    <t>024.1</t>
  </si>
  <si>
    <t>024.2</t>
  </si>
  <si>
    <t>Регулятор давления №036.5</t>
  </si>
  <si>
    <t>РД036.5</t>
  </si>
  <si>
    <t>Рдсис</t>
  </si>
  <si>
    <t>ЧРПсис</t>
  </si>
  <si>
    <t>PNA036_1.CRP1</t>
  </si>
  <si>
    <t>PNA036_2.CRP2</t>
  </si>
  <si>
    <t>PNA036_3.CRP3</t>
  </si>
  <si>
    <t>PNA036_4.CRP4</t>
  </si>
  <si>
    <t>САР 1 ЧРП 1</t>
  </si>
  <si>
    <t>САР 1 ЧРП 2</t>
  </si>
  <si>
    <t>САР 2 ЧРП 1</t>
  </si>
  <si>
    <t>САР 2 ЧРП 2</t>
  </si>
  <si>
    <t>САРД ССН</t>
  </si>
  <si>
    <t>BMXDDO3202K</t>
  </si>
  <si>
    <t>АРМ БИК Лопатино-КНПЗ</t>
  </si>
  <si>
    <t>DG.Connect.ARM_BIK</t>
  </si>
  <si>
    <t>Пожар для БИК 165</t>
  </si>
  <si>
    <t>Блокировка включения насоса откачки утечек 024.1 (закрытый коллектор или максимальное давление)</t>
  </si>
  <si>
    <t>Блокировка включения насоса откачки утечек 024.2 (закрытый коллектор или максимальное давление)</t>
  </si>
  <si>
    <t>PNA036_1.NA.Channels</t>
  </si>
  <si>
    <t>"400001"</t>
  </si>
  <si>
    <t>"DG.USO2_2.A1.M4:0, DG.USO2_2.A1.M5:2, DG.USO2_1.A1.M1:10:11:12:13, DG.USO2_2.A1.M1:6:7:8:9:10:11, DG.USO2_1.A1.M4:0, DG.USO2_2.A1.M2:0:1:2:4:5"</t>
  </si>
  <si>
    <t>PNA036_2.NA.Channels</t>
  </si>
  <si>
    <t>PNA036_3.NA.Channels</t>
  </si>
  <si>
    <t>PNA036_4.NA.Channels</t>
  </si>
  <si>
    <t>"DG.USO2_3.A1.M4:0, DG.USO2_3.A1.M5:2, DG.USO2_1.A2.M1:14:15:16:17, DG.USO2_3.A1.M1:6:7:8:9:10:11, DG.USO2_1.A2.M4:0, DG.USO2_3.A1.M2:0:1:2:4:5"</t>
  </si>
  <si>
    <t>"DG.USO2_2.A2.M3:7, DG.USO2_2.A2.M5:1, DG.USO2_1.A3.M1:8:9:10:11, DG.USO2_2.A2.M1:7:8:9:10:11:12, DG.USO2_1.A3.M2:4, DG.USO2_2.A2.M2:0:1:2:4:5"</t>
  </si>
  <si>
    <t>"DG.USO2_3.A2.M3:7, DG.USO2_3.A2.M5:1, DG.USO2_1.A4.M1:14:15:16:17, DG.USO2_3.A2.M1:7:8:9:10:11:12, DG.USO2_1.A4.M2:6, DG.USO2_3.A2.M2:0:1:2:4:5"</t>
  </si>
  <si>
    <t>PNA036_1.Zdv036_1_1.ZDV.I</t>
  </si>
  <si>
    <t>PNA036_1.Zdv036_1_2.ZDV.I</t>
  </si>
  <si>
    <t>PNA036_2.Zdv036_2_1.ZDV.I</t>
  </si>
  <si>
    <t>PNA036_2.Zdv036_2_2.ZDV.I</t>
  </si>
  <si>
    <t>PNA036_3.Zdv036_3_1.ZDV.I</t>
  </si>
  <si>
    <t>PNA036_3.Zdv036_3_2.ZDV.I</t>
  </si>
  <si>
    <t>PNA036_4.Zdv036_4_1.ZDV.I</t>
  </si>
  <si>
    <t>PNA036_4.Zdv036_4_2.ZDV.I</t>
  </si>
  <si>
    <t>SAR1.Zdv008_1_1_1.ZDV.I</t>
  </si>
  <si>
    <t>SAR1.Zdv008_1_1_2.ZDV.I</t>
  </si>
  <si>
    <t>SAR1.Zdv008_1_2_1.ZDV.I</t>
  </si>
  <si>
    <t>SAR1.Zdv008_1_2_2.ZDV.I</t>
  </si>
  <si>
    <t>SAR2.Zdv008_2_1_1.ZDV.I</t>
  </si>
  <si>
    <t>SAR2.Zdv008_2_1_2.ZDV.I</t>
  </si>
  <si>
    <t>SAR2.Zdv008_2_2_1.ZDV.I</t>
  </si>
  <si>
    <t>SAR2.Zdv008_2_2_2.ZDV.I</t>
  </si>
  <si>
    <t>SARD.Zdv036_5_1.ZDV.I</t>
  </si>
  <si>
    <t>SARD.Zdv036_5_2.ZDV.I</t>
  </si>
  <si>
    <t>Расход нефти на выходе узла регулирования расхода №1 в направлении МН «Куйбышев - Унеча - Мозырь-1</t>
  </si>
  <si>
    <t>Расход нефти на выходе узла регулирования расхода №2 в направлении МН «Лопатино-КНПЗ»</t>
  </si>
  <si>
    <t xml:space="preserve">Давление нефти на входе ССН </t>
  </si>
  <si>
    <t xml:space="preserve">Давление нефти на выходе ССН </t>
  </si>
  <si>
    <t xml:space="preserve">Перепад давления нефти на узле регулирования расхода №1 </t>
  </si>
  <si>
    <t xml:space="preserve">Перепад давления нефти на узле регулирования расхода №2 </t>
  </si>
  <si>
    <t>Положение регулирующего затвора 008.1.1 (процент закрытия ИМ)</t>
  </si>
  <si>
    <t>Положение регулирующего затвора 008.1.2 (процент закрытия ИМ)</t>
  </si>
  <si>
    <t>Положение регулирующего затвора 008.2.1 (процент закрытия ИМ)</t>
  </si>
  <si>
    <t>Положение регулирующего затвора 008.2.2 (процент закрытия ИМ)</t>
  </si>
  <si>
    <t>Значение заданной уставки регулирования расхода на выходе МН «Куйбышев - Унеча - Мозырь-1</t>
  </si>
  <si>
    <t>Значение заданной уставки регулирования расхода на выходе МН «Лопатино- КНПЗ»</t>
  </si>
  <si>
    <t>Значение заданной уставки регулирования по сере на выходе МН «Куйбышев -Унеча - Мозырь-1</t>
  </si>
  <si>
    <t>Значение заданной уставки регулирования по сере на выходе МН «Лопатино-КНПЗ»</t>
  </si>
  <si>
    <t>Давление нефти на входе ПНА №036.1</t>
  </si>
  <si>
    <t>Давление нефти на входе ПНА №036.2</t>
  </si>
  <si>
    <t>Давление нефти на входе ПНА №036.3</t>
  </si>
  <si>
    <t>Давление нефти на входе ПНА №036.4</t>
  </si>
  <si>
    <t>Давление нефти на выходе ПНА №036.1</t>
  </si>
  <si>
    <t>Давление нефти на выходе ПНА №036.2</t>
  </si>
  <si>
    <t>Давление нефти на выходе ПНА №036.3</t>
  </si>
  <si>
    <t>Давление нефти на выходе ПНА №036.4</t>
  </si>
  <si>
    <t>Сила тока ПНА №036.1</t>
  </si>
  <si>
    <t>Сила тока ПНА №036.2</t>
  </si>
  <si>
    <t>Сила тока ПНА №036.3</t>
  </si>
  <si>
    <t>Сила тока ПНА №036.4</t>
  </si>
  <si>
    <t>ПНА №036.1 Вибрация ОУП насоса (гор. напр.)</t>
  </si>
  <si>
    <t>ПНА №036.1 Вибрация ОУП насоса (попер. напр.)</t>
  </si>
  <si>
    <t>ПНА №036.2 Вибрация ОУП насоса (гор. напр.)</t>
  </si>
  <si>
    <t>ПНА №036.2 Вибрация ОУП насоса (попер. напр.)</t>
  </si>
  <si>
    <t>ПНА №036.3 Вибрация ОУП насоса (гор. напр.)</t>
  </si>
  <si>
    <t>ПНА №036.3 Вибрация ОУП насоса (попер. напр.)</t>
  </si>
  <si>
    <t>ПНА №036.4 Вибрация ОУП насоса (гор. напр.)</t>
  </si>
  <si>
    <t>ПНА №036.4 Вибрация ОУП насоса (попер. напр.)</t>
  </si>
  <si>
    <t xml:space="preserve">Наработка ПНА №1 до перехода на резервный агрегат </t>
  </si>
  <si>
    <t xml:space="preserve">Наработка ПНА №2 до перехода на резервный агрегат </t>
  </si>
  <si>
    <t>Наработка ПНА №3 до перехода на резервный агрегат</t>
  </si>
  <si>
    <t xml:space="preserve">Наработка ПНА №4 до перехода на резервный агрегат </t>
  </si>
  <si>
    <t xml:space="preserve">Наработка ПНА №1 до планового капитального ремонта </t>
  </si>
  <si>
    <t xml:space="preserve">Наработка ПНА №2 до планового капитального ремонта </t>
  </si>
  <si>
    <t xml:space="preserve">Наработка ПНА №3 до планового капитального ремонта </t>
  </si>
  <si>
    <t xml:space="preserve">Наработка ПНА №4 до планового капитального ремонта </t>
  </si>
  <si>
    <t>м3/ч</t>
  </si>
  <si>
    <t>СарРсис</t>
  </si>
  <si>
    <t>РДсис</t>
  </si>
  <si>
    <t>а – константа для определения ав. мин. давления на выходе ПНА</t>
  </si>
  <si>
    <t>b – константа для определения минимального расхода</t>
  </si>
  <si>
    <t>с – константа для определения максимального расхода</t>
  </si>
  <si>
    <t>a</t>
  </si>
  <si>
    <t>b</t>
  </si>
  <si>
    <t>c</t>
  </si>
  <si>
    <t>Средняя плотность нефти</t>
  </si>
  <si>
    <t>кг/м3</t>
  </si>
  <si>
    <t>Qmin</t>
  </si>
  <si>
    <t>Qmax</t>
  </si>
  <si>
    <t>Расход снизился ниже минимального расчетного значения</t>
  </si>
  <si>
    <t>Расход повысился выше максимального расчетного значения</t>
  </si>
  <si>
    <t>ЧРП ПНА</t>
  </si>
  <si>
    <t>CHRP</t>
  </si>
  <si>
    <t>"409860"</t>
  </si>
  <si>
    <t>Real</t>
  </si>
  <si>
    <t>CHRP.NA1.Pmin</t>
  </si>
  <si>
    <t>"409862"</t>
  </si>
  <si>
    <t>"409864"</t>
  </si>
  <si>
    <t>"409866"</t>
  </si>
  <si>
    <t>Расчетное значение: минимальное давление на выходе ПНА №1</t>
  </si>
  <si>
    <t>Расчетное значение: минимальное давление на выходе ПНА №2</t>
  </si>
  <si>
    <t>Расчетное значение: минимальное давление на выходе ПНА №3</t>
  </si>
  <si>
    <t>Расчетное значение: минимальное давление на выходе ПНА №4</t>
  </si>
  <si>
    <t>CHRP.Qmin</t>
  </si>
  <si>
    <t>CHRP.Qmax</t>
  </si>
  <si>
    <t>"409868"</t>
  </si>
  <si>
    <t>"409870"</t>
  </si>
  <si>
    <t>CHRP.UstFreq</t>
  </si>
  <si>
    <t>"409872"</t>
  </si>
  <si>
    <t>UINT</t>
  </si>
  <si>
    <t>Расчетное значение: минимальный расход</t>
  </si>
  <si>
    <t>Расчетное значение: максимальный расход</t>
  </si>
  <si>
    <t>Уставка для задания частоты вращения ПНА</t>
  </si>
  <si>
    <t>MNS.CHRP.NA1.Pmin</t>
  </si>
  <si>
    <t>MNS.CHRP.Qmin</t>
  </si>
  <si>
    <t>MNS.CHRP.Qmax</t>
  </si>
  <si>
    <t>MNS.CHRP.UstFreq</t>
  </si>
  <si>
    <t>MNS.CHRP.NA2.Pmin</t>
  </si>
  <si>
    <t>MNS.CHRP.NA3.Pmin</t>
  </si>
  <si>
    <t>MNS.CHRP.NA4.Pmin</t>
  </si>
  <si>
    <t>47 - ручное выставление</t>
  </si>
  <si>
    <t>Высокий перепад давления. Требуется снизить частоту вращения ПНА</t>
  </si>
  <si>
    <t>Низкий перепад давления. Требуется повысить частоту вращения ПНА</t>
  </si>
  <si>
    <t>dPmax</t>
  </si>
  <si>
    <t>dPmin</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</si>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</sst>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_-* #,##0.00_р_._-;\-* #,##0.00_р_._-;_-* &quot;-&quot;??_р_._-;_-@_-"/>
  </numFmts>
  <fonts count="39"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4"/>
      <color theme="1"/>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z val="11"/>
      <color indexed="8"/>
      <name val="Calibri"/>
      <family val="2"/>
      <charset val="204"/>
      <scheme val="minor"/>
    </font>
    <font>
      <sz val="10"/>
      <color indexed="10"/>
      <name val="Arial"/>
      <family val="2"/>
    </font>
    <font>
      <sz val="10"/>
      <color indexed="10"/>
      <name val="Tahoma"/>
      <family val="2"/>
      <charset val="204"/>
    </font>
    <font>
      <i/>
      <sz val="11"/>
      <color theme="1"/>
      <name val="Calibri"/>
      <family val="2"/>
      <charset val="204"/>
      <scheme val="minor"/>
    </font>
    <font>
      <sz val="11"/>
      <color theme="1"/>
      <name val="Calibri"/>
      <family val="2"/>
      <charset val="204"/>
      <scheme val="minor"/>
    </font>
    <font>
      <b/>
      <sz val="10"/>
      <color theme="1"/>
      <name val="Tahoma"/>
      <family val="2"/>
      <charset val="204"/>
    </font>
    <font>
      <sz val="11"/>
      <color theme="6" tint="0.79998168889431442"/>
      <name val="Calibri"/>
      <family val="2"/>
      <charset val="204"/>
      <scheme val="minor"/>
    </font>
    <font>
      <sz val="11"/>
      <color rgb="FF0000FF"/>
      <name val="Calibri"/>
      <family val="2"/>
      <charset val="204"/>
      <scheme val="minor"/>
    </font>
    <font>
      <sz val="10"/>
      <color rgb="FF0000FF"/>
      <name val="Arial"/>
      <family val="2"/>
      <charset val="204"/>
    </font>
    <font>
      <sz val="10"/>
      <color rgb="FF000000"/>
      <name val="Arial"/>
      <family val="2"/>
      <charset val="204"/>
    </font>
    <font>
      <sz val="10"/>
      <color theme="1"/>
      <name val="Tahoma"/>
      <family val="2"/>
      <charset val="204"/>
    </font>
  </fonts>
  <fills count="34">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6"/>
        <bgColor indexed="64"/>
      </patternFill>
    </fill>
    <fill>
      <patternFill patternType="solid">
        <fgColor theme="5" tint="0.79998168889431442"/>
        <bgColor indexed="64"/>
      </patternFill>
    </fill>
    <fill>
      <patternFill patternType="solid">
        <fgColor theme="5"/>
        <bgColor indexed="64"/>
      </patternFill>
    </fill>
    <fill>
      <patternFill patternType="solid">
        <fgColor indexed="13"/>
        <bgColor indexed="64"/>
      </patternFill>
    </fill>
    <fill>
      <patternFill patternType="solid">
        <fgColor theme="9"/>
        <bgColor indexed="64"/>
      </patternFill>
    </fill>
  </fills>
  <borders count="54">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diagonal/>
    </border>
    <border>
      <left/>
      <right/>
      <top/>
      <bottom style="dashed">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theme="1"/>
      </right>
      <top/>
      <bottom/>
      <diagonal/>
    </border>
  </borders>
  <cellStyleXfs count="14">
    <xf numFmtId="0" fontId="0" fillId="0" borderId="0"/>
    <xf numFmtId="0" fontId="4" fillId="0" borderId="0"/>
    <xf numFmtId="0" fontId="5" fillId="0" borderId="0"/>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left" vertical="center" wrapText="1"/>
    </xf>
    <xf numFmtId="0" fontId="21" fillId="0" borderId="0"/>
    <xf numFmtId="165" fontId="4" fillId="0" borderId="0" applyFont="0" applyFill="0" applyBorder="0" applyAlignment="0" applyProtection="0"/>
    <xf numFmtId="165" fontId="4" fillId="0" borderId="0" applyFont="0" applyFill="0" applyBorder="0" applyAlignment="0" applyProtection="0"/>
  </cellStyleXfs>
  <cellXfs count="1125">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0" fillId="0" borderId="4" xfId="0" applyBorder="1"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4" xfId="0" applyFont="1" applyBorder="1"/>
    <xf numFmtId="0" fontId="8" fillId="0" borderId="5" xfId="0" applyFont="1" applyBorder="1"/>
    <xf numFmtId="0" fontId="1" fillId="5" borderId="3" xfId="0" applyFont="1" applyFill="1" applyBorder="1" applyAlignment="1" applyProtection="1">
      <alignment horizontal="center" vertical="center" wrapText="1" shrinkToFit="1"/>
      <protection locked="0"/>
    </xf>
    <xf numFmtId="0" fontId="0" fillId="0" borderId="4" xfId="0" applyBorder="1" applyProtection="1">
      <protection locked="0"/>
    </xf>
    <xf numFmtId="0" fontId="0" fillId="0" borderId="5" xfId="0" applyBorder="1" applyProtection="1">
      <protection locked="0"/>
    </xf>
    <xf numFmtId="0" fontId="0" fillId="0" borderId="3" xfId="0" applyBorder="1" applyProtection="1"/>
    <xf numFmtId="0" fontId="0" fillId="0" borderId="4" xfId="0" applyBorder="1" applyProtection="1"/>
    <xf numFmtId="0" fontId="0" fillId="0" borderId="5" xfId="0" applyBorder="1" applyProtection="1"/>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6" fillId="0" borderId="4" xfId="0" applyFont="1" applyBorder="1" applyAlignment="1">
      <alignment horizontal="center" vertical="center"/>
    </xf>
    <xf numFmtId="0" fontId="8" fillId="0" borderId="4" xfId="0" applyFont="1" applyBorder="1" applyAlignment="1">
      <alignment horizontal="center"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5"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0" fillId="0" borderId="1" xfId="0" applyBorder="1"/>
    <xf numFmtId="0" fontId="0" fillId="0" borderId="1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11" xfId="0" applyBorder="1" applyAlignment="1">
      <alignment horizontal="center" vertical="center"/>
    </xf>
    <xf numFmtId="0" fontId="9" fillId="0" borderId="3" xfId="0" applyFont="1" applyBorder="1"/>
    <xf numFmtId="0" fontId="3" fillId="0" borderId="13" xfId="0" applyFont="1" applyBorder="1" applyAlignment="1">
      <alignment horizontal="center" vertical="center"/>
    </xf>
    <xf numFmtId="0" fontId="0" fillId="0" borderId="7" xfId="0" applyBorder="1"/>
    <xf numFmtId="0" fontId="0" fillId="0" borderId="8"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9" fillId="0" borderId="9" xfId="0" applyFont="1" applyBorder="1" applyAlignment="1">
      <alignment horizontal="center" vertical="top"/>
    </xf>
    <xf numFmtId="0" fontId="8" fillId="0" borderId="4" xfId="0" applyFont="1" applyBorder="1" applyAlignment="1">
      <alignment horizontal="center" vertical="top"/>
    </xf>
    <xf numFmtId="0" fontId="6" fillId="0" borderId="4" xfId="0" applyFont="1" applyBorder="1" applyAlignment="1">
      <alignment horizontal="center" vertical="top"/>
    </xf>
    <xf numFmtId="0" fontId="6" fillId="0" borderId="3"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9" fillId="0" borderId="9" xfId="0" applyFont="1" applyBorder="1" applyAlignment="1" applyProtection="1">
      <alignment horizontal="center" vertical="top"/>
      <protection locked="0"/>
    </xf>
    <xf numFmtId="0" fontId="9" fillId="0" borderId="11" xfId="0" applyFont="1" applyBorder="1" applyAlignment="1">
      <alignment horizontal="center" vertical="top"/>
    </xf>
    <xf numFmtId="0" fontId="8" fillId="0" borderId="4"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6" fillId="6" borderId="2" xfId="0" applyFont="1" applyFill="1" applyBorder="1" applyAlignment="1">
      <alignment horizontal="center" vertical="center"/>
    </xf>
    <xf numFmtId="0" fontId="0" fillId="0" borderId="13" xfId="0" applyBorder="1" applyAlignment="1">
      <alignment horizontal="center" vertical="center"/>
    </xf>
    <xf numFmtId="0" fontId="3" fillId="0" borderId="13" xfId="0" applyFont="1" applyBorder="1" applyAlignment="1">
      <alignment horizontal="center" vertical="center"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7" fillId="0" borderId="2" xfId="0" applyFont="1" applyBorder="1" applyAlignment="1">
      <alignment horizontal="center" vertical="center" wrapText="1"/>
    </xf>
    <xf numFmtId="0" fontId="17" fillId="0" borderId="13" xfId="0" applyFont="1" applyBorder="1" applyAlignment="1">
      <alignment horizontal="center" vertical="center" wrapText="1"/>
    </xf>
    <xf numFmtId="0" fontId="3" fillId="0" borderId="0" xfId="0" applyFont="1" applyAlignment="1">
      <alignment horizontal="center"/>
    </xf>
    <xf numFmtId="49" fontId="19" fillId="12" borderId="2" xfId="11" applyNumberFormat="1" applyFont="1" applyFill="1" applyBorder="1" applyAlignment="1">
      <alignment horizontal="center" vertical="center" wrapText="1"/>
    </xf>
    <xf numFmtId="49" fontId="19" fillId="12" borderId="2" xfId="11" applyNumberFormat="1" applyFont="1" applyFill="1" applyBorder="1" applyAlignment="1">
      <alignment vertical="center" wrapText="1"/>
    </xf>
    <xf numFmtId="49" fontId="19" fillId="12" borderId="1" xfId="11" applyNumberFormat="1" applyFont="1" applyFill="1" applyBorder="1" applyAlignment="1">
      <alignment horizontal="center" vertical="center" wrapText="1"/>
    </xf>
    <xf numFmtId="0" fontId="0" fillId="0" borderId="0" xfId="0" applyAlignment="1" applyProtection="1">
      <alignment wrapText="1"/>
      <protection locked="0"/>
    </xf>
    <xf numFmtId="0" fontId="1" fillId="2" borderId="6" xfId="0" applyFont="1" applyFill="1" applyBorder="1" applyAlignment="1" applyProtection="1">
      <alignment horizontal="center" vertical="top" wrapText="1" shrinkToFit="1"/>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3" fillId="14" borderId="16" xfId="0" applyFont="1" applyFill="1" applyBorder="1" applyAlignment="1">
      <alignment horizontal="right"/>
    </xf>
    <xf numFmtId="0" fontId="3" fillId="14"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3" borderId="3" xfId="0" applyFont="1" applyFill="1" applyBorder="1" applyAlignment="1" applyProtection="1">
      <alignment horizontal="center" vertical="center" wrapText="1" shrinkToFit="1"/>
      <protection locked="0"/>
    </xf>
    <xf numFmtId="0" fontId="1" fillId="15" borderId="3" xfId="0" applyFont="1" applyFill="1" applyBorder="1" applyAlignment="1" applyProtection="1">
      <alignment horizontal="center" vertical="center" wrapText="1" shrinkToFit="1"/>
      <protection locked="0"/>
    </xf>
    <xf numFmtId="0" fontId="22" fillId="0" borderId="16" xfId="0" applyNumberFormat="1" applyFont="1" applyFill="1" applyBorder="1" applyAlignment="1" applyProtection="1">
      <alignment horizontal="left" vertical="top" wrapText="1"/>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23" xfId="0" applyBorder="1" applyAlignment="1">
      <alignment horizontal="center"/>
    </xf>
    <xf numFmtId="0" fontId="0" fillId="0" borderId="29" xfId="0" applyBorder="1" applyAlignment="1">
      <alignment horizontal="center"/>
    </xf>
    <xf numFmtId="0" fontId="0" fillId="0" borderId="0" xfId="0" applyAlignment="1" applyProtection="1">
      <alignment horizontal="center"/>
      <protection locked="0"/>
    </xf>
    <xf numFmtId="0" fontId="0" fillId="0" borderId="3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8" fillId="0" borderId="0" xfId="0" applyFont="1" applyAlignment="1">
      <alignment horizontal="left" vertical="center" wrapText="1"/>
    </xf>
    <xf numFmtId="0" fontId="8" fillId="0" borderId="5" xfId="0" applyFont="1" applyBorder="1" applyAlignment="1">
      <alignment horizontal="left" vertical="center" wrapText="1"/>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6" borderId="2"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0" fillId="0" borderId="0" xfId="0" applyAlignment="1">
      <alignment horizontal="left"/>
    </xf>
    <xf numFmtId="0" fontId="7" fillId="0" borderId="4" xfId="0" applyFont="1" applyFill="1" applyBorder="1" applyAlignment="1" applyProtection="1">
      <alignment wrapText="1"/>
      <protection locked="0"/>
    </xf>
    <xf numFmtId="0" fontId="0" fillId="0" borderId="0" xfId="0" applyAlignment="1">
      <alignment vertical="center"/>
    </xf>
    <xf numFmtId="0" fontId="25" fillId="0" borderId="2" xfId="0" applyFont="1" applyBorder="1" applyAlignment="1">
      <alignment horizontal="center" wrapText="1"/>
    </xf>
    <xf numFmtId="0" fontId="25" fillId="0" borderId="1" xfId="0" applyFont="1" applyBorder="1" applyAlignment="1">
      <alignment horizontal="center" wrapText="1"/>
    </xf>
    <xf numFmtId="0" fontId="26" fillId="0" borderId="5" xfId="0" applyFont="1" applyBorder="1" applyAlignment="1">
      <alignment horizontal="center" wrapText="1"/>
    </xf>
    <xf numFmtId="0" fontId="26" fillId="0" borderId="11" xfId="0" applyFont="1" applyBorder="1" applyAlignment="1">
      <alignment horizontal="justify" wrapText="1"/>
    </xf>
    <xf numFmtId="0" fontId="25" fillId="0" borderId="2" xfId="0" applyFont="1" applyBorder="1" applyAlignment="1">
      <alignment horizontal="center" vertical="top" wrapText="1"/>
    </xf>
    <xf numFmtId="0" fontId="26" fillId="0" borderId="5" xfId="0" applyFont="1" applyBorder="1" applyAlignment="1">
      <alignment horizontal="center" vertical="top" wrapText="1"/>
    </xf>
    <xf numFmtId="0" fontId="0" fillId="0" borderId="0" xfId="0" applyAlignment="1">
      <alignment vertical="top"/>
    </xf>
    <xf numFmtId="0" fontId="26"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12" fillId="7" borderId="14" xfId="0" applyFont="1" applyFill="1" applyBorder="1" applyAlignment="1">
      <alignment horizontal="center" vertical="top" textRotation="90"/>
    </xf>
    <xf numFmtId="0" fontId="8" fillId="0" borderId="14" xfId="0" applyFont="1" applyBorder="1"/>
    <xf numFmtId="0" fontId="12" fillId="7" borderId="1" xfId="0" applyFont="1" applyFill="1" applyBorder="1" applyAlignment="1">
      <alignment horizontal="center" vertical="top" textRotation="90"/>
    </xf>
    <xf numFmtId="0" fontId="3" fillId="0" borderId="4" xfId="0" applyFont="1" applyBorder="1" applyAlignment="1">
      <alignment horizontal="center" vertical="center" textRotation="90"/>
    </xf>
    <xf numFmtId="0" fontId="8" fillId="0" borderId="4" xfId="0" applyFont="1" applyFill="1" applyBorder="1"/>
    <xf numFmtId="0" fontId="8" fillId="0" borderId="4" xfId="0" applyFont="1" applyFill="1" applyBorder="1" applyAlignment="1">
      <alignment horizontal="left" vertical="center" wrapText="1"/>
    </xf>
    <xf numFmtId="49" fontId="20" fillId="0" borderId="23" xfId="3" applyFont="1">
      <alignment horizontal="center" vertical="center" wrapText="1"/>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0" fillId="0" borderId="0" xfId="0"/>
    <xf numFmtId="0" fontId="0" fillId="0" borderId="4" xfId="0" applyBorder="1" applyProtection="1">
      <protection locked="0"/>
    </xf>
    <xf numFmtId="0" fontId="0" fillId="0" borderId="3" xfId="0" applyBorder="1"/>
    <xf numFmtId="0" fontId="0" fillId="4" borderId="13" xfId="0" applyFill="1" applyBorder="1" applyAlignment="1">
      <alignment horizontal="left" vertical="center"/>
    </xf>
    <xf numFmtId="0" fontId="0" fillId="0" borderId="4" xfId="0" applyBorder="1" applyAlignment="1" applyProtection="1">
      <alignment horizontal="center"/>
      <protection locked="0"/>
    </xf>
    <xf numFmtId="0" fontId="8" fillId="18" borderId="20" xfId="0" applyFont="1" applyFill="1" applyBorder="1"/>
    <xf numFmtId="0" fontId="10" fillId="0" borderId="1" xfId="0" applyFont="1" applyBorder="1" applyAlignment="1">
      <alignment horizontal="center" vertical="center"/>
    </xf>
    <xf numFmtId="0" fontId="0" fillId="0" borderId="20" xfId="0" applyBorder="1" applyAlignment="1">
      <alignment wrapText="1"/>
    </xf>
    <xf numFmtId="0" fontId="0" fillId="0" borderId="21" xfId="0" applyBorder="1" applyAlignment="1">
      <alignment wrapText="1"/>
    </xf>
    <xf numFmtId="0" fontId="0" fillId="0" borderId="0" xfId="0" applyFill="1"/>
    <xf numFmtId="0" fontId="3" fillId="0" borderId="3" xfId="0" applyFont="1" applyBorder="1" applyAlignment="1">
      <alignment horizontal="center" vertical="center"/>
    </xf>
    <xf numFmtId="0" fontId="0" fillId="0" borderId="0" xfId="0" applyFill="1" applyAlignment="1">
      <alignment horizontal="center"/>
    </xf>
    <xf numFmtId="0" fontId="8" fillId="0" borderId="0" xfId="0" applyFont="1" applyFill="1"/>
    <xf numFmtId="49" fontId="19" fillId="12" borderId="3" xfId="11" applyNumberFormat="1" applyFont="1" applyFill="1" applyBorder="1" applyAlignment="1">
      <alignment horizontal="center"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0" fillId="0" borderId="2" xfId="0" applyBorder="1" applyAlignment="1">
      <alignment horizontal="center"/>
    </xf>
    <xf numFmtId="0" fontId="22" fillId="0" borderId="16" xfId="0" applyNumberFormat="1" applyFont="1" applyFill="1" applyBorder="1" applyAlignment="1" applyProtection="1">
      <alignment horizontal="center" vertical="top" wrapText="1"/>
    </xf>
    <xf numFmtId="0" fontId="0" fillId="0" borderId="29" xfId="0" applyFont="1" applyFill="1" applyBorder="1" applyAlignment="1">
      <alignment horizontal="center"/>
    </xf>
    <xf numFmtId="0" fontId="22" fillId="0" borderId="0" xfId="0" applyNumberFormat="1" applyFont="1" applyFill="1" applyBorder="1" applyAlignment="1" applyProtection="1">
      <alignment horizontal="center" vertical="top" wrapText="1"/>
    </xf>
    <xf numFmtId="0" fontId="4" fillId="0" borderId="16" xfId="1" applyFill="1" applyBorder="1" applyAlignment="1">
      <alignment horizontal="left" wrapText="1"/>
    </xf>
    <xf numFmtId="0" fontId="29" fillId="0" borderId="16" xfId="0" applyNumberFormat="1" applyFont="1" applyFill="1" applyBorder="1" applyAlignment="1" applyProtection="1">
      <alignment horizontal="left" vertical="top" wrapText="1"/>
    </xf>
    <xf numFmtId="0" fontId="9" fillId="0" borderId="0" xfId="0" applyFont="1" applyBorder="1" applyAlignment="1">
      <alignment horizontal="center" vertical="center"/>
    </xf>
    <xf numFmtId="0" fontId="9" fillId="0" borderId="0" xfId="0" applyFont="1" applyAlignment="1">
      <alignment horizontal="center" vertic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49" fontId="20" fillId="0" borderId="4" xfId="9" applyFont="1" applyFill="1" applyBorder="1" applyAlignment="1">
      <alignment horizontal="center" vertical="center" wrapText="1"/>
    </xf>
    <xf numFmtId="0" fontId="8" fillId="0" borderId="3" xfId="0" applyFont="1" applyFill="1" applyBorder="1" applyAlignment="1">
      <alignment horizontal="left" vertical="center" wrapText="1"/>
    </xf>
    <xf numFmtId="0" fontId="8" fillId="0" borderId="3" xfId="0" applyFont="1" applyFill="1" applyBorder="1" applyAlignment="1">
      <alignment horizontal="center" vertical="center"/>
    </xf>
    <xf numFmtId="0" fontId="8" fillId="0" borderId="4" xfId="0" applyFont="1" applyFill="1" applyBorder="1" applyAlignment="1" applyProtection="1">
      <alignment horizontal="center" vertical="top"/>
      <protection locked="0"/>
    </xf>
    <xf numFmtId="0" fontId="8" fillId="0" borderId="9" xfId="0" applyFont="1" applyFill="1" applyBorder="1" applyAlignment="1">
      <alignment horizontal="center" vertical="center"/>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0" fillId="0" borderId="13" xfId="0"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9" fillId="0" borderId="4" xfId="0" applyFont="1" applyFill="1" applyBorder="1" applyAlignment="1" applyProtection="1">
      <alignment horizontal="left"/>
      <protection locked="0"/>
    </xf>
    <xf numFmtId="0" fontId="0" fillId="0" borderId="4" xfId="0" applyFill="1" applyBorder="1" applyAlignment="1" applyProtection="1">
      <alignment horizontal="center" vertical="top"/>
      <protection locked="0"/>
    </xf>
    <xf numFmtId="0" fontId="8" fillId="0" borderId="20" xfId="0" applyFont="1" applyFill="1" applyBorder="1" applyAlignment="1">
      <alignment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4" xfId="0" applyFill="1" applyBorder="1" applyProtection="1">
      <protection locked="0"/>
    </xf>
    <xf numFmtId="0" fontId="0" fillId="0" borderId="4" xfId="0" applyFill="1" applyBorder="1" applyAlignment="1" applyProtection="1">
      <alignment wrapText="1"/>
      <protection locked="0"/>
    </xf>
    <xf numFmtId="49" fontId="20" fillId="0" borderId="4" xfId="10" applyFill="1" applyBorder="1">
      <alignment horizontal="left" vertical="center" wrapText="1"/>
    </xf>
    <xf numFmtId="0" fontId="0" fillId="0" borderId="4" xfId="0" applyFill="1" applyBorder="1"/>
    <xf numFmtId="0" fontId="8" fillId="0" borderId="32" xfId="0" applyFont="1" applyFill="1" applyBorder="1"/>
    <xf numFmtId="0" fontId="9" fillId="0" borderId="4" xfId="0" applyFont="1" applyFill="1" applyBorder="1" applyAlignment="1">
      <alignment horizontal="left" vertical="center"/>
    </xf>
    <xf numFmtId="0" fontId="9" fillId="20" borderId="5" xfId="0" applyFont="1" applyFill="1" applyBorder="1" applyAlignment="1">
      <alignment horizontal="center" vertical="center"/>
    </xf>
    <xf numFmtId="0" fontId="9" fillId="0" borderId="4" xfId="0" applyFont="1" applyFill="1" applyBorder="1" applyAlignment="1">
      <alignment horizontal="left"/>
    </xf>
    <xf numFmtId="0" fontId="8" fillId="0" borderId="4" xfId="0" applyFont="1" applyFill="1" applyBorder="1" applyAlignment="1">
      <alignment horizontal="center" vertical="top"/>
    </xf>
    <xf numFmtId="0" fontId="9" fillId="0" borderId="9" xfId="0" applyFont="1" applyFill="1" applyBorder="1" applyAlignment="1">
      <alignment horizontal="left" vertical="top"/>
    </xf>
    <xf numFmtId="0" fontId="9" fillId="0" borderId="9" xfId="0" applyFont="1" applyFill="1" applyBorder="1" applyAlignment="1">
      <alignment horizontal="center" vertical="top"/>
    </xf>
    <xf numFmtId="0" fontId="8" fillId="0" borderId="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0" xfId="0" applyFont="1" applyFill="1" applyBorder="1" applyAlignment="1">
      <alignment horizontal="center" vertical="center"/>
    </xf>
    <xf numFmtId="0" fontId="0" fillId="0" borderId="0" xfId="0" applyFill="1" applyAlignment="1">
      <alignment horizontal="left" vertical="center"/>
    </xf>
    <xf numFmtId="0" fontId="8" fillId="0" borderId="8" xfId="0" applyFont="1" applyFill="1" applyBorder="1" applyAlignment="1">
      <alignment horizontal="center" vertical="top"/>
    </xf>
    <xf numFmtId="0" fontId="0" fillId="0" borderId="0" xfId="0" applyFill="1" applyProtection="1">
      <protection locked="0"/>
    </xf>
    <xf numFmtId="0" fontId="8" fillId="7" borderId="20" xfId="0" applyFont="1" applyFill="1" applyBorder="1" applyAlignment="1">
      <alignment horizontal="center"/>
    </xf>
    <xf numFmtId="0" fontId="8" fillId="0" borderId="0" xfId="0" applyFont="1" applyFill="1" applyBorder="1" applyAlignment="1" applyProtection="1">
      <alignment wrapText="1"/>
      <protection locked="0"/>
    </xf>
    <xf numFmtId="0" fontId="0" fillId="0" borderId="8" xfId="0" applyFill="1" applyBorder="1" applyAlignment="1">
      <alignment horizontal="center" vertical="center"/>
    </xf>
    <xf numFmtId="0" fontId="0" fillId="0" borderId="0" xfId="0" applyFont="1" applyAlignment="1">
      <alignment horizontal="center" vertical="center"/>
    </xf>
    <xf numFmtId="0" fontId="0" fillId="0" borderId="16" xfId="0" applyFill="1" applyBorder="1" applyAlignment="1">
      <alignment vertical="top" wrapText="1"/>
    </xf>
    <xf numFmtId="0" fontId="0" fillId="0" borderId="16" xfId="0" applyFill="1" applyBorder="1" applyAlignment="1">
      <alignment wrapText="1"/>
    </xf>
    <xf numFmtId="0" fontId="9" fillId="0" borderId="4" xfId="0" applyFont="1" applyFill="1" applyBorder="1" applyAlignment="1" applyProtection="1">
      <alignment horizontal="center"/>
      <protection locked="0"/>
    </xf>
    <xf numFmtId="0" fontId="8" fillId="6" borderId="4" xfId="0" applyFont="1" applyFill="1" applyBorder="1" applyAlignment="1">
      <alignment horizontal="center" vertical="center"/>
    </xf>
    <xf numFmtId="0" fontId="0" fillId="0" borderId="4" xfId="0" applyFill="1" applyBorder="1" applyAlignment="1">
      <alignment horizontal="center" vertical="center"/>
    </xf>
    <xf numFmtId="0" fontId="8" fillId="0" borderId="4" xfId="0" applyFont="1" applyFill="1" applyBorder="1" applyAlignment="1">
      <alignment vertical="center" wrapText="1"/>
    </xf>
    <xf numFmtId="0" fontId="6" fillId="0" borderId="4" xfId="0" applyFont="1" applyFill="1" applyBorder="1" applyAlignment="1">
      <alignment horizontal="center" vertical="center"/>
    </xf>
    <xf numFmtId="0" fontId="0" fillId="0" borderId="0" xfId="0" applyFill="1" applyAlignment="1">
      <alignment horizontal="center" vertical="center"/>
    </xf>
    <xf numFmtId="0" fontId="0" fillId="0" borderId="4" xfId="0" applyFont="1" applyFill="1" applyBorder="1" applyAlignment="1" applyProtection="1">
      <alignment wrapText="1"/>
      <protection locked="0"/>
    </xf>
    <xf numFmtId="0" fontId="0" fillId="0" borderId="0" xfId="0" applyFont="1" applyFill="1" applyBorder="1" applyAlignment="1" applyProtection="1">
      <alignment wrapText="1"/>
      <protection locked="0"/>
    </xf>
    <xf numFmtId="0" fontId="0" fillId="0" borderId="3" xfId="0" applyFill="1" applyBorder="1" applyAlignment="1">
      <alignment horizontal="center" vertical="center"/>
    </xf>
    <xf numFmtId="0" fontId="8" fillId="0" borderId="0" xfId="0" applyFont="1" applyFill="1" applyBorder="1" applyAlignment="1">
      <alignment horizontal="center" vertical="center"/>
    </xf>
    <xf numFmtId="49" fontId="8" fillId="0" borderId="4" xfId="10" applyFont="1" applyFill="1" applyBorder="1">
      <alignment horizontal="left" vertical="center" wrapText="1"/>
    </xf>
    <xf numFmtId="0" fontId="9" fillId="0" borderId="4" xfId="0" applyFont="1" applyFill="1" applyBorder="1"/>
    <xf numFmtId="0" fontId="9" fillId="0" borderId="4" xfId="0" applyFont="1" applyFill="1" applyBorder="1" applyAlignment="1">
      <alignment horizontal="center" vertical="center"/>
    </xf>
    <xf numFmtId="0" fontId="9" fillId="0" borderId="3" xfId="0" applyFont="1" applyFill="1" applyBorder="1" applyAlignment="1">
      <alignment horizontal="left"/>
    </xf>
    <xf numFmtId="0" fontId="0" fillId="0" borderId="3" xfId="0" applyFill="1" applyBorder="1"/>
    <xf numFmtId="0" fontId="9" fillId="0" borderId="9" xfId="0" applyFont="1" applyFill="1" applyBorder="1" applyAlignment="1" applyProtection="1">
      <alignment horizontal="left" vertical="top"/>
      <protection locked="0"/>
    </xf>
    <xf numFmtId="0" fontId="8" fillId="0" borderId="0" xfId="0" applyFont="1" applyFill="1" applyBorder="1" applyAlignment="1" applyProtection="1">
      <alignment horizontal="center"/>
      <protection locked="0"/>
    </xf>
    <xf numFmtId="0" fontId="0" fillId="0" borderId="5" xfId="0" applyFill="1" applyBorder="1"/>
    <xf numFmtId="1" fontId="8" fillId="0" borderId="20" xfId="0" applyNumberFormat="1" applyFont="1" applyFill="1" applyBorder="1"/>
    <xf numFmtId="0" fontId="9" fillId="0" borderId="4" xfId="0" applyFont="1" applyFill="1" applyBorder="1" applyProtection="1">
      <protection locked="0"/>
    </xf>
    <xf numFmtId="0" fontId="3" fillId="0" borderId="0" xfId="0" applyFont="1" applyAlignment="1">
      <alignment horizontal="center" vertical="center"/>
    </xf>
    <xf numFmtId="0" fontId="9" fillId="0" borderId="4" xfId="0" applyFont="1" applyFill="1" applyBorder="1" applyAlignment="1">
      <alignment vertical="center"/>
    </xf>
    <xf numFmtId="0" fontId="8" fillId="13" borderId="20" xfId="0" applyFont="1" applyFill="1" applyBorder="1"/>
    <xf numFmtId="0" fontId="8" fillId="0" borderId="0" xfId="0" applyFont="1" applyFill="1" applyBorder="1" applyAlignment="1">
      <alignment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3" borderId="11"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1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 xfId="0" applyFont="1" applyBorder="1" applyAlignment="1">
      <alignment horizontal="center" vertical="center" wrapText="1"/>
    </xf>
    <xf numFmtId="0" fontId="8" fillId="0" borderId="5" xfId="0" applyFont="1" applyFill="1" applyBorder="1" applyAlignment="1">
      <alignment horizontal="center" vertical="top"/>
    </xf>
    <xf numFmtId="0" fontId="8" fillId="0" borderId="10" xfId="0" applyFont="1" applyFill="1" applyBorder="1" applyAlignment="1">
      <alignment horizontal="center" vertical="top"/>
    </xf>
    <xf numFmtId="0" fontId="9" fillId="0" borderId="11" xfId="0" applyFont="1" applyFill="1" applyBorder="1" applyAlignment="1">
      <alignment horizontal="center" vertical="top"/>
    </xf>
    <xf numFmtId="0" fontId="0" fillId="0" borderId="0" xfId="0"/>
    <xf numFmtId="0" fontId="0" fillId="0" borderId="16" xfId="0" applyFill="1" applyBorder="1" applyAlignment="1">
      <alignment horizontal="center" vertical="center"/>
    </xf>
    <xf numFmtId="0" fontId="8" fillId="0" borderId="16" xfId="0" applyFont="1" applyFill="1" applyBorder="1" applyAlignment="1">
      <alignment horizontal="center"/>
    </xf>
    <xf numFmtId="0" fontId="8" fillId="0" borderId="16" xfId="0" applyFont="1" applyFill="1" applyBorder="1" applyAlignment="1">
      <alignment horizontal="center" vertical="center"/>
    </xf>
    <xf numFmtId="0" fontId="8" fillId="0" borderId="16" xfId="0" applyFont="1" applyFill="1" applyBorder="1" applyAlignment="1">
      <alignment wrapText="1"/>
    </xf>
    <xf numFmtId="49" fontId="20" fillId="0" borderId="16" xfId="10" applyFill="1" applyBorder="1">
      <alignment horizontal="left" vertical="center" wrapText="1"/>
    </xf>
    <xf numFmtId="49" fontId="20" fillId="0" borderId="16" xfId="9" applyFill="1" applyBorder="1" applyAlignment="1">
      <alignment horizontal="center" vertical="center" wrapText="1"/>
    </xf>
    <xf numFmtId="49" fontId="8" fillId="0" borderId="16" xfId="10" applyFont="1" applyFill="1" applyBorder="1">
      <alignment horizontal="left" vertical="center" wrapText="1"/>
    </xf>
    <xf numFmtId="0" fontId="8" fillId="0" borderId="16" xfId="0" applyFont="1" applyBorder="1" applyAlignment="1">
      <alignment horizontal="center" vertical="center"/>
    </xf>
    <xf numFmtId="0" fontId="0" fillId="3" borderId="16" xfId="0" applyFill="1" applyBorder="1" applyAlignment="1">
      <alignment horizontal="center" vertical="center"/>
    </xf>
    <xf numFmtId="0" fontId="8" fillId="3" borderId="16" xfId="0" applyFont="1" applyFill="1" applyBorder="1" applyAlignment="1">
      <alignment horizontal="center" vertical="center"/>
    </xf>
    <xf numFmtId="0" fontId="8" fillId="6" borderId="16" xfId="0" applyFont="1" applyFill="1" applyBorder="1" applyAlignment="1">
      <alignment horizontal="center" vertical="center"/>
    </xf>
    <xf numFmtId="0" fontId="0" fillId="0" borderId="16" xfId="0" applyBorder="1" applyAlignment="1">
      <alignment horizontal="center" vertical="center"/>
    </xf>
    <xf numFmtId="0" fontId="8" fillId="0" borderId="4" xfId="0" applyFont="1" applyBorder="1" applyAlignment="1">
      <alignment horizontal="center" vertical="center"/>
    </xf>
    <xf numFmtId="0" fontId="9" fillId="0" borderId="16" xfId="0" applyFont="1" applyFill="1" applyBorder="1" applyAlignment="1" applyProtection="1">
      <alignment horizontal="center"/>
      <protection locked="0"/>
    </xf>
    <xf numFmtId="0" fontId="9" fillId="0" borderId="16" xfId="0" applyFont="1" applyBorder="1" applyAlignment="1">
      <alignment horizontal="center" vertical="center"/>
    </xf>
    <xf numFmtId="0" fontId="8" fillId="0" borderId="16" xfId="0" applyFont="1" applyFill="1" applyBorder="1" applyAlignment="1" applyProtection="1">
      <alignment wrapText="1"/>
      <protection locked="0"/>
    </xf>
    <xf numFmtId="0" fontId="8" fillId="0" borderId="16" xfId="0" applyFont="1" applyFill="1" applyBorder="1" applyAlignment="1" applyProtection="1">
      <alignment horizontal="center" vertical="center"/>
      <protection locked="0"/>
    </xf>
    <xf numFmtId="0" fontId="9" fillId="0" borderId="16" xfId="0" applyFont="1" applyFill="1" applyBorder="1" applyAlignment="1">
      <alignment horizontal="center" vertical="center"/>
    </xf>
    <xf numFmtId="0" fontId="0" fillId="0" borderId="2" xfId="0" applyBorder="1"/>
    <xf numFmtId="0" fontId="8" fillId="0" borderId="4" xfId="0" applyFont="1" applyFill="1" applyBorder="1" applyAlignment="1" applyProtection="1">
      <alignment horizontal="left" vertical="top" wrapText="1"/>
      <protection locked="0"/>
    </xf>
    <xf numFmtId="0" fontId="0" fillId="0" borderId="0" xfId="0" applyBorder="1" applyAlignment="1" applyProtection="1">
      <alignment horizontal="center"/>
      <protection locked="0"/>
    </xf>
    <xf numFmtId="0" fontId="0" fillId="18" borderId="20" xfId="0" applyFill="1" applyBorder="1"/>
    <xf numFmtId="1" fontId="8" fillId="18" borderId="20" xfId="0" applyNumberFormat="1" applyFont="1" applyFill="1" applyBorder="1"/>
    <xf numFmtId="0" fontId="6" fillId="18" borderId="20" xfId="0" applyFont="1" applyFill="1" applyBorder="1"/>
    <xf numFmtId="164" fontId="8" fillId="18" borderId="20" xfId="0" applyNumberFormat="1" applyFont="1" applyFill="1" applyBorder="1"/>
    <xf numFmtId="49" fontId="20" fillId="0" borderId="4" xfId="9" applyFill="1" applyBorder="1">
      <alignment horizontal="center" vertical="center" wrapText="1"/>
    </xf>
    <xf numFmtId="0" fontId="8" fillId="0" borderId="0" xfId="0" applyFont="1" applyFill="1" applyBorder="1" applyAlignment="1">
      <alignment horizontal="center"/>
    </xf>
    <xf numFmtId="0" fontId="0" fillId="4" borderId="22" xfId="0" applyFill="1" applyBorder="1" applyAlignment="1">
      <alignment horizontal="left" vertical="center" wrapText="1"/>
    </xf>
    <xf numFmtId="0" fontId="0" fillId="4" borderId="22" xfId="0" applyFill="1" applyBorder="1" applyAlignment="1">
      <alignment horizontal="left" vertical="center"/>
    </xf>
    <xf numFmtId="0" fontId="0" fillId="4" borderId="6" xfId="0" applyFill="1" applyBorder="1" applyAlignment="1">
      <alignment horizontal="left" vertical="center"/>
    </xf>
    <xf numFmtId="0" fontId="8" fillId="4" borderId="6" xfId="0" applyFont="1" applyFill="1" applyBorder="1" applyAlignment="1">
      <alignment horizontal="left" vertical="center" wrapText="1"/>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xf>
    <xf numFmtId="0" fontId="0" fillId="0" borderId="0" xfId="0" applyFill="1" applyBorder="1" applyAlignment="1">
      <alignment horizontal="center"/>
    </xf>
    <xf numFmtId="0" fontId="10" fillId="0" borderId="2" xfId="0" applyFont="1" applyFill="1" applyBorder="1" applyAlignment="1">
      <alignment horizontal="center" vertical="center" textRotation="90"/>
    </xf>
    <xf numFmtId="0" fontId="8" fillId="0" borderId="4" xfId="0" applyFont="1" applyBorder="1" applyAlignment="1">
      <alignment horizontal="center" vertical="center"/>
    </xf>
    <xf numFmtId="0" fontId="8" fillId="13" borderId="2" xfId="0" applyFont="1" applyFill="1" applyBorder="1" applyAlignment="1">
      <alignment horizontal="center" vertical="center"/>
    </xf>
    <xf numFmtId="0" fontId="3" fillId="13" borderId="2" xfId="0" applyFont="1" applyFill="1" applyBorder="1" applyAlignment="1">
      <alignment horizontal="center" vertical="center" wrapText="1"/>
    </xf>
    <xf numFmtId="0" fontId="16" fillId="13" borderId="2" xfId="0" applyFont="1" applyFill="1" applyBorder="1" applyAlignment="1">
      <alignment horizontal="center" vertical="center"/>
    </xf>
    <xf numFmtId="0" fontId="15" fillId="13" borderId="2" xfId="0" applyFont="1" applyFill="1" applyBorder="1" applyAlignment="1">
      <alignment horizontal="center" vertical="center"/>
    </xf>
    <xf numFmtId="0" fontId="8" fillId="13" borderId="4" xfId="0" applyFont="1" applyFill="1" applyBorder="1" applyAlignment="1" applyProtection="1">
      <alignment horizontal="center"/>
      <protection locked="0"/>
    </xf>
    <xf numFmtId="0" fontId="8" fillId="13" borderId="3" xfId="0" applyFont="1" applyFill="1" applyBorder="1" applyAlignment="1">
      <alignment horizontal="center" vertical="center"/>
    </xf>
    <xf numFmtId="0" fontId="6" fillId="13" borderId="3" xfId="0" applyFont="1" applyFill="1" applyBorder="1" applyAlignment="1">
      <alignment horizontal="center" vertical="center"/>
    </xf>
    <xf numFmtId="0" fontId="8" fillId="13" borderId="4" xfId="0" applyFont="1" applyFill="1" applyBorder="1" applyAlignment="1" applyProtection="1">
      <alignment horizontal="center" vertical="center"/>
      <protection locked="0"/>
    </xf>
    <xf numFmtId="0" fontId="8" fillId="13" borderId="0" xfId="0" applyFont="1" applyFill="1" applyAlignment="1">
      <alignment horizontal="center" vertical="center"/>
    </xf>
    <xf numFmtId="0" fontId="8" fillId="0" borderId="0" xfId="0" applyFont="1" applyFill="1" applyBorder="1" applyAlignment="1">
      <alignment horizontal="left" vertical="center"/>
    </xf>
    <xf numFmtId="0" fontId="8" fillId="0" borderId="0" xfId="0" applyFont="1" applyBorder="1" applyAlignment="1">
      <alignment horizontal="center" vertical="center" wrapText="1"/>
    </xf>
    <xf numFmtId="0" fontId="0" fillId="0" borderId="4" xfId="0" applyFont="1" applyFill="1" applyBorder="1" applyAlignment="1" applyProtection="1">
      <protection locked="0"/>
    </xf>
    <xf numFmtId="0" fontId="0" fillId="4" borderId="0" xfId="0" applyFill="1" applyBorder="1" applyAlignment="1">
      <alignment horizontal="left" vertical="center" wrapText="1"/>
    </xf>
    <xf numFmtId="0" fontId="0" fillId="0" borderId="37" xfId="0" applyBorder="1" applyAlignment="1">
      <alignment horizontal="center" vertical="center"/>
    </xf>
    <xf numFmtId="0" fontId="0" fillId="0" borderId="37" xfId="0" applyFill="1" applyBorder="1" applyAlignment="1">
      <alignment horizontal="center" vertical="center"/>
    </xf>
    <xf numFmtId="49" fontId="20" fillId="0" borderId="23" xfId="3" applyFont="1" applyFill="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 xfId="0" applyBorder="1" applyAlignment="1" applyProtection="1">
      <alignment horizontal="center"/>
      <protection locked="0"/>
    </xf>
    <xf numFmtId="0" fontId="8" fillId="0" borderId="5" xfId="0" applyFont="1" applyFill="1" applyBorder="1" applyAlignment="1" applyProtection="1">
      <alignment wrapText="1"/>
      <protection locked="0"/>
    </xf>
    <xf numFmtId="0" fontId="10" fillId="0" borderId="1" xfId="0" applyFont="1" applyBorder="1" applyAlignment="1">
      <alignment horizontal="center" vertical="center"/>
    </xf>
    <xf numFmtId="0" fontId="7" fillId="0" borderId="3" xfId="0" applyFont="1" applyFill="1" applyBorder="1" applyAlignment="1" applyProtection="1">
      <alignment horizontal="center" wrapText="1"/>
      <protection locked="0"/>
    </xf>
    <xf numFmtId="0" fontId="7" fillId="0" borderId="4" xfId="0" applyFont="1" applyFill="1" applyBorder="1" applyAlignment="1" applyProtection="1">
      <alignment horizontal="center" wrapText="1"/>
      <protection locked="0"/>
    </xf>
    <xf numFmtId="0" fontId="0" fillId="0" borderId="8" xfId="0" applyBorder="1" applyAlignment="1">
      <alignment horizontal="center"/>
    </xf>
    <xf numFmtId="0" fontId="8" fillId="0" borderId="8" xfId="0" applyFont="1" applyFill="1" applyBorder="1" applyAlignment="1" applyProtection="1">
      <alignment horizontal="center"/>
      <protection locked="0"/>
    </xf>
    <xf numFmtId="0" fontId="8" fillId="0" borderId="8" xfId="0" applyFont="1" applyFill="1" applyBorder="1" applyAlignment="1">
      <alignment horizontal="center"/>
    </xf>
    <xf numFmtId="0" fontId="0" fillId="0" borderId="10" xfId="0" applyBorder="1" applyAlignment="1">
      <alignment horizontal="center"/>
    </xf>
    <xf numFmtId="0" fontId="6" fillId="0" borderId="3" xfId="0" applyFont="1" applyFill="1" applyBorder="1" applyAlignment="1">
      <alignment horizontal="center" vertical="top"/>
    </xf>
    <xf numFmtId="0" fontId="6" fillId="0" borderId="4" xfId="0" applyFont="1" applyFill="1" applyBorder="1" applyAlignment="1">
      <alignment horizontal="center" vertical="top"/>
    </xf>
    <xf numFmtId="0" fontId="9" fillId="0" borderId="9" xfId="0" applyFont="1" applyFill="1" applyBorder="1" applyAlignment="1" applyProtection="1">
      <alignment horizontal="center" vertical="top"/>
      <protection locked="0"/>
    </xf>
    <xf numFmtId="0" fontId="28" fillId="0" borderId="32" xfId="0" applyFont="1" applyFill="1" applyBorder="1" applyAlignment="1" applyProtection="1">
      <alignment horizontal="center"/>
      <protection locked="0"/>
    </xf>
    <xf numFmtId="0" fontId="8" fillId="0" borderId="32" xfId="0" applyFont="1" applyFill="1" applyBorder="1" applyAlignment="1">
      <alignment horizontal="center" vertical="center"/>
    </xf>
    <xf numFmtId="0" fontId="0" fillId="0" borderId="32" xfId="0" applyFill="1" applyBorder="1" applyAlignment="1" applyProtection="1">
      <alignment horizontal="center" vertical="top"/>
      <protection locked="0"/>
    </xf>
    <xf numFmtId="0" fontId="8" fillId="0" borderId="32" xfId="0" applyFont="1" applyFill="1" applyBorder="1" applyAlignment="1" applyProtection="1">
      <alignment horizontal="center" vertical="center"/>
      <protection locked="0"/>
    </xf>
    <xf numFmtId="0" fontId="8" fillId="0" borderId="30" xfId="0" applyFont="1" applyFill="1" applyBorder="1" applyAlignment="1" applyProtection="1">
      <alignment horizontal="center" vertical="center"/>
      <protection locked="0"/>
    </xf>
    <xf numFmtId="0" fontId="28" fillId="0" borderId="21" xfId="0" applyFont="1" applyFill="1" applyBorder="1" applyAlignment="1" applyProtection="1">
      <alignment horizontal="center"/>
      <protection locked="0"/>
    </xf>
    <xf numFmtId="0" fontId="8" fillId="0" borderId="21" xfId="0" applyFont="1" applyFill="1" applyBorder="1" applyAlignment="1">
      <alignment horizontal="center" vertical="center"/>
    </xf>
    <xf numFmtId="0" fontId="0" fillId="0" borderId="21" xfId="0" applyFill="1" applyBorder="1" applyAlignment="1" applyProtection="1">
      <alignment horizontal="center" vertical="top"/>
      <protection locked="0"/>
    </xf>
    <xf numFmtId="0" fontId="3" fillId="0" borderId="2" xfId="0" applyFont="1" applyBorder="1" applyAlignment="1">
      <alignment horizontal="center" vertical="center" textRotation="90" wrapText="1"/>
    </xf>
    <xf numFmtId="0" fontId="0" fillId="0" borderId="0" xfId="0" applyBorder="1" applyAlignment="1">
      <alignment horizontal="center" vertical="center" wrapText="1"/>
    </xf>
    <xf numFmtId="0" fontId="8" fillId="0" borderId="32" xfId="0" applyFont="1" applyFill="1" applyBorder="1" applyAlignment="1">
      <alignment horizontal="center"/>
    </xf>
    <xf numFmtId="0" fontId="1" fillId="3" borderId="2" xfId="0" applyFont="1" applyFill="1" applyBorder="1" applyAlignment="1" applyProtection="1">
      <alignment horizontal="center" vertical="center" wrapText="1" shrinkToFit="1"/>
      <protection locked="0"/>
    </xf>
    <xf numFmtId="0" fontId="0" fillId="0" borderId="30" xfId="0" applyBorder="1"/>
    <xf numFmtId="0" fontId="0" fillId="0" borderId="30" xfId="0" applyFill="1" applyBorder="1"/>
    <xf numFmtId="0" fontId="3" fillId="0" borderId="2" xfId="0" applyFont="1" applyBorder="1" applyAlignment="1">
      <alignment horizontal="center" vertical="center"/>
    </xf>
    <xf numFmtId="0" fontId="0" fillId="0" borderId="32" xfId="0" applyBorder="1"/>
    <xf numFmtId="0" fontId="8" fillId="18" borderId="4" xfId="0" applyFont="1" applyFill="1" applyBorder="1"/>
    <xf numFmtId="0" fontId="8" fillId="3" borderId="3" xfId="0" applyFont="1" applyFill="1" applyBorder="1" applyAlignment="1">
      <alignment horizontal="center" vertical="center" wrapText="1"/>
    </xf>
    <xf numFmtId="0" fontId="22" fillId="0" borderId="20" xfId="0" applyNumberFormat="1" applyFont="1" applyFill="1" applyBorder="1" applyAlignment="1" applyProtection="1">
      <alignment horizontal="center" vertical="top" wrapText="1"/>
    </xf>
    <xf numFmtId="0" fontId="22" fillId="0" borderId="21" xfId="0" applyNumberFormat="1" applyFont="1" applyFill="1" applyBorder="1" applyAlignment="1" applyProtection="1">
      <alignment horizontal="center" vertical="top" wrapText="1"/>
    </xf>
    <xf numFmtId="0" fontId="8" fillId="3" borderId="3" xfId="0" applyFont="1" applyFill="1" applyBorder="1" applyAlignment="1">
      <alignment horizontal="center" vertical="center"/>
    </xf>
    <xf numFmtId="0" fontId="3" fillId="0" borderId="2" xfId="0" applyFont="1" applyBorder="1" applyAlignment="1">
      <alignment horizontal="center" vertical="center"/>
    </xf>
    <xf numFmtId="0" fontId="24" fillId="19" borderId="0" xfId="0" applyFont="1" applyFill="1" applyBorder="1" applyAlignment="1">
      <alignment horizontal="center" vertical="center" wrapText="1"/>
    </xf>
    <xf numFmtId="0" fontId="8" fillId="0" borderId="0" xfId="0" applyFont="1" applyBorder="1"/>
    <xf numFmtId="0" fontId="8" fillId="0" borderId="0" xfId="0" applyFont="1" applyBorder="1" applyAlignment="1">
      <alignment horizontal="left" vertical="center"/>
    </xf>
    <xf numFmtId="0" fontId="7" fillId="0" borderId="5" xfId="0" applyFont="1" applyBorder="1" applyAlignment="1" applyProtection="1">
      <alignment wrapText="1"/>
      <protection locked="0"/>
    </xf>
    <xf numFmtId="0" fontId="8" fillId="6" borderId="31" xfId="0" applyFont="1" applyFill="1" applyBorder="1" applyAlignment="1">
      <alignment horizontal="center" vertical="center"/>
    </xf>
    <xf numFmtId="0" fontId="8" fillId="3" borderId="29" xfId="0" applyFont="1" applyFill="1" applyBorder="1" applyAlignment="1">
      <alignment horizontal="center" vertical="center"/>
    </xf>
    <xf numFmtId="0" fontId="8" fillId="6" borderId="29" xfId="0" applyFont="1" applyFill="1" applyBorder="1" applyAlignment="1">
      <alignment horizontal="center" vertical="center"/>
    </xf>
    <xf numFmtId="49" fontId="20" fillId="0" borderId="4" xfId="10" applyFill="1" applyBorder="1" applyAlignment="1">
      <alignment horizontal="left" vertical="center"/>
    </xf>
    <xf numFmtId="49" fontId="20" fillId="0" borderId="4" xfId="9" applyFill="1" applyBorder="1" applyAlignment="1">
      <alignment horizontal="center" vertical="center"/>
    </xf>
    <xf numFmtId="49" fontId="20" fillId="0" borderId="4" xfId="4" applyFont="1" applyFill="1" applyBorder="1">
      <alignment horizontal="center" vertical="center" wrapText="1"/>
    </xf>
    <xf numFmtId="49" fontId="20" fillId="0" borderId="4" xfId="9" applyFill="1" applyBorder="1" applyAlignment="1">
      <alignment horizontal="center" vertical="center" wrapText="1"/>
    </xf>
    <xf numFmtId="0" fontId="0" fillId="5" borderId="20" xfId="0" applyFill="1" applyBorder="1"/>
    <xf numFmtId="0" fontId="0" fillId="0" borderId="0" xfId="0" applyFill="1" applyBorder="1" applyProtection="1">
      <protection locked="0"/>
    </xf>
    <xf numFmtId="0" fontId="7" fillId="0" borderId="0" xfId="0" applyFont="1" applyFill="1" applyBorder="1" applyAlignment="1" applyProtection="1">
      <alignment wrapText="1"/>
      <protection locked="0"/>
    </xf>
    <xf numFmtId="0" fontId="0" fillId="0" borderId="0" xfId="0" applyBorder="1" applyProtection="1">
      <protection locked="0"/>
    </xf>
    <xf numFmtId="0" fontId="28" fillId="0" borderId="8" xfId="0" applyFont="1" applyFill="1" applyBorder="1"/>
    <xf numFmtId="0" fontId="0" fillId="0" borderId="8" xfId="0" applyFill="1" applyBorder="1"/>
    <xf numFmtId="0" fontId="9" fillId="0" borderId="8" xfId="0" applyFont="1" applyFill="1" applyBorder="1" applyAlignment="1">
      <alignment horizontal="center"/>
    </xf>
    <xf numFmtId="0" fontId="9" fillId="0" borderId="4" xfId="0" applyFont="1" applyFill="1" applyBorder="1" applyAlignment="1" applyProtection="1">
      <alignment horizontal="center" vertical="top"/>
      <protection locked="0"/>
    </xf>
    <xf numFmtId="0" fontId="8" fillId="0" borderId="4" xfId="0" applyFont="1" applyFill="1" applyBorder="1" applyAlignment="1">
      <alignment horizontal="left" vertical="center"/>
    </xf>
    <xf numFmtId="0" fontId="0" fillId="0" borderId="4" xfId="0" applyFill="1" applyBorder="1" applyAlignment="1">
      <alignment wrapText="1"/>
    </xf>
    <xf numFmtId="0" fontId="8" fillId="0" borderId="20" xfId="0" applyFont="1" applyFill="1" applyBorder="1" applyAlignment="1">
      <alignment horizontal="center" vertical="center"/>
    </xf>
    <xf numFmtId="0" fontId="0" fillId="4" borderId="7" xfId="0" applyFill="1" applyBorder="1" applyAlignment="1">
      <alignment horizontal="left" vertical="center"/>
    </xf>
    <xf numFmtId="0" fontId="0" fillId="0" borderId="0" xfId="0" applyFill="1" applyBorder="1" applyAlignment="1">
      <alignment horizontal="center" vertical="center" wrapText="1"/>
    </xf>
    <xf numFmtId="49" fontId="20" fillId="0" borderId="36" xfId="10" applyFill="1" applyBorder="1">
      <alignment horizontal="left" vertical="center" wrapText="1"/>
    </xf>
    <xf numFmtId="0" fontId="8" fillId="0" borderId="38" xfId="0" applyFont="1" applyFill="1" applyBorder="1" applyAlignment="1">
      <alignment horizontal="center" vertical="center"/>
    </xf>
    <xf numFmtId="0" fontId="0" fillId="0" borderId="16" xfId="0" applyFont="1" applyBorder="1"/>
    <xf numFmtId="0" fontId="8" fillId="0" borderId="8" xfId="0" applyFont="1" applyFill="1" applyBorder="1"/>
    <xf numFmtId="0" fontId="0" fillId="18" borderId="16" xfId="0" applyFill="1" applyBorder="1"/>
    <xf numFmtId="0" fontId="0" fillId="7" borderId="2" xfId="0" applyFill="1" applyBorder="1" applyAlignment="1">
      <alignment horizontal="left" vertical="top"/>
    </xf>
    <xf numFmtId="0" fontId="0" fillId="7" borderId="2" xfId="0" applyFill="1" applyBorder="1" applyAlignment="1">
      <alignment horizontal="left" vertical="center"/>
    </xf>
    <xf numFmtId="0" fontId="0" fillId="7" borderId="2" xfId="0" applyFill="1" applyBorder="1" applyAlignment="1">
      <alignment horizontal="left" vertical="center" wrapText="1"/>
    </xf>
    <xf numFmtId="0" fontId="0" fillId="7" borderId="2" xfId="0" applyFill="1" applyBorder="1" applyAlignment="1">
      <alignment horizontal="left" vertical="top" wrapText="1"/>
    </xf>
    <xf numFmtId="0" fontId="0" fillId="5" borderId="32" xfId="0" applyFill="1" applyBorder="1"/>
    <xf numFmtId="0" fontId="0" fillId="0" borderId="1"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8" fillId="3" borderId="1" xfId="0" applyFont="1" applyFill="1" applyBorder="1" applyAlignment="1">
      <alignment horizontal="center" vertical="center"/>
    </xf>
    <xf numFmtId="0" fontId="9" fillId="0" borderId="9" xfId="0" applyFont="1" applyFill="1" applyBorder="1" applyAlignment="1" applyProtection="1">
      <alignment horizontal="center" vertical="center"/>
      <protection locked="0"/>
    </xf>
    <xf numFmtId="0" fontId="0" fillId="0" borderId="35" xfId="0" applyFill="1" applyBorder="1" applyAlignment="1">
      <alignment horizontal="center" vertical="center"/>
    </xf>
    <xf numFmtId="0" fontId="9" fillId="0" borderId="9" xfId="0" applyFont="1" applyFill="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26" fillId="0" borderId="2" xfId="0" applyFont="1" applyBorder="1" applyAlignment="1">
      <alignment horizontal="center" vertical="top" wrapText="1"/>
    </xf>
    <xf numFmtId="0" fontId="25" fillId="0" borderId="2" xfId="0" applyFont="1" applyBorder="1" applyAlignment="1">
      <alignment horizontal="left" vertical="top" wrapText="1"/>
    </xf>
    <xf numFmtId="0" fontId="26" fillId="0" borderId="1" xfId="0" applyFont="1" applyBorder="1" applyAlignment="1">
      <alignment horizontal="center" vertical="top" wrapText="1"/>
    </xf>
    <xf numFmtId="0" fontId="25" fillId="0" borderId="2" xfId="0" applyFont="1" applyBorder="1" applyAlignment="1">
      <alignment vertical="top" wrapText="1"/>
    </xf>
    <xf numFmtId="0" fontId="25" fillId="0" borderId="13" xfId="0" applyFont="1" applyBorder="1" applyAlignment="1">
      <alignment vertical="top" wrapText="1"/>
    </xf>
    <xf numFmtId="0" fontId="25" fillId="0" borderId="0" xfId="0" applyFont="1" applyBorder="1" applyAlignment="1">
      <alignment horizontal="left" vertical="top" wrapText="1"/>
    </xf>
    <xf numFmtId="0" fontId="26" fillId="21" borderId="5" xfId="0" applyFont="1" applyFill="1" applyBorder="1" applyAlignment="1">
      <alignment horizontal="center" vertical="top" wrapText="1"/>
    </xf>
    <xf numFmtId="0" fontId="26" fillId="21" borderId="11" xfId="0" applyFont="1" applyFill="1" applyBorder="1" applyAlignment="1">
      <alignment horizontal="justify" wrapText="1"/>
    </xf>
    <xf numFmtId="0" fontId="26" fillId="21" borderId="11" xfId="0" applyFont="1" applyFill="1" applyBorder="1" applyAlignment="1">
      <alignment horizontal="center" vertical="top" wrapText="1"/>
    </xf>
    <xf numFmtId="0" fontId="26" fillId="21" borderId="2" xfId="0" applyFont="1" applyFill="1" applyBorder="1" applyAlignment="1">
      <alignment horizontal="center" vertical="top" wrapText="1"/>
    </xf>
    <xf numFmtId="0" fontId="0" fillId="21" borderId="2" xfId="0" applyFill="1" applyBorder="1"/>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5" xfId="0" applyFont="1" applyFill="1" applyBorder="1" applyAlignment="1" applyProtection="1">
      <alignment horizontal="center" wrapText="1"/>
      <protection locked="0"/>
    </xf>
    <xf numFmtId="0" fontId="8" fillId="18" borderId="20" xfId="0" applyFont="1" applyFill="1" applyBorder="1" applyAlignment="1">
      <alignment wrapText="1"/>
    </xf>
    <xf numFmtId="0" fontId="8" fillId="18" borderId="20" xfId="0" applyFont="1" applyFill="1" applyBorder="1" applyAlignment="1">
      <alignment horizontal="center"/>
    </xf>
    <xf numFmtId="0" fontId="26" fillId="0" borderId="11" xfId="0" applyFont="1" applyFill="1" applyBorder="1" applyAlignment="1">
      <alignment horizontal="justify" wrapText="1"/>
    </xf>
    <xf numFmtId="0" fontId="8" fillId="0" borderId="19" xfId="0" applyFont="1" applyBorder="1" applyAlignment="1">
      <alignment horizontal="center" vertical="center"/>
    </xf>
    <xf numFmtId="0" fontId="0" fillId="0" borderId="15" xfId="0" applyBorder="1"/>
    <xf numFmtId="0" fontId="0" fillId="0" borderId="17" xfId="0" applyBorder="1"/>
    <xf numFmtId="0" fontId="0" fillId="0" borderId="18" xfId="0" applyBorder="1"/>
    <xf numFmtId="0" fontId="26" fillId="11" borderId="11" xfId="0" applyFont="1" applyFill="1" applyBorder="1" applyAlignment="1">
      <alignment horizontal="justify" wrapText="1"/>
    </xf>
    <xf numFmtId="49" fontId="20" fillId="0" borderId="0" xfId="6" applyBorder="1">
      <alignment horizontal="center" vertical="center" wrapText="1"/>
    </xf>
    <xf numFmtId="0" fontId="0" fillId="0" borderId="0" xfId="0" applyBorder="1" applyAlignment="1">
      <alignment horizontal="center"/>
    </xf>
    <xf numFmtId="0" fontId="8" fillId="0" borderId="19" xfId="0" applyFont="1" applyFill="1" applyBorder="1" applyAlignment="1">
      <alignment horizontal="center"/>
    </xf>
    <xf numFmtId="0" fontId="8" fillId="10" borderId="20" xfId="0" applyFont="1" applyFill="1" applyBorder="1" applyProtection="1">
      <protection locked="0"/>
    </xf>
    <xf numFmtId="0" fontId="8" fillId="10" borderId="20" xfId="0" applyFont="1" applyFill="1" applyBorder="1" applyAlignment="1">
      <alignment horizontal="center"/>
    </xf>
    <xf numFmtId="0" fontId="8" fillId="10" borderId="32" xfId="0" applyFont="1" applyFill="1" applyBorder="1" applyAlignment="1">
      <alignment horizontal="left"/>
    </xf>
    <xf numFmtId="0" fontId="0" fillId="13" borderId="0" xfId="0" applyFill="1"/>
    <xf numFmtId="0" fontId="0" fillId="0" borderId="9" xfId="0" applyBorder="1" applyProtection="1">
      <protection locked="0"/>
    </xf>
    <xf numFmtId="0" fontId="8" fillId="0" borderId="9" xfId="0" applyFont="1" applyBorder="1" applyAlignment="1" applyProtection="1">
      <alignment horizontal="center"/>
      <protection locked="0"/>
    </xf>
    <xf numFmtId="0" fontId="0" fillId="0" borderId="9" xfId="0" applyFill="1" applyBorder="1" applyProtection="1">
      <protection locked="0"/>
    </xf>
    <xf numFmtId="0" fontId="8" fillId="6" borderId="0" xfId="0" applyFont="1" applyFill="1" applyBorder="1" applyAlignment="1">
      <alignment horizontal="center" vertical="center"/>
    </xf>
    <xf numFmtId="0" fontId="8" fillId="16" borderId="0" xfId="0" applyFont="1" applyFill="1" applyBorder="1" applyAlignment="1">
      <alignment horizontal="center" vertical="center"/>
    </xf>
    <xf numFmtId="0" fontId="8" fillId="16" borderId="9" xfId="0" applyFont="1" applyFill="1" applyBorder="1" applyAlignment="1">
      <alignment horizontal="center" vertical="center"/>
    </xf>
    <xf numFmtId="0" fontId="8" fillId="6" borderId="9" xfId="0" applyFont="1" applyFill="1" applyBorder="1" applyAlignment="1">
      <alignment horizontal="center" vertical="center"/>
    </xf>
    <xf numFmtId="0" fontId="8" fillId="0" borderId="8" xfId="0" applyFont="1" applyFill="1" applyBorder="1" applyAlignment="1">
      <alignment horizontal="left" vertical="center"/>
    </xf>
    <xf numFmtId="0" fontId="0" fillId="3" borderId="3" xfId="0" applyFill="1" applyBorder="1" applyAlignment="1">
      <alignment horizontal="center" vertical="center"/>
    </xf>
    <xf numFmtId="0" fontId="0" fillId="0" borderId="6" xfId="0" applyFill="1" applyBorder="1"/>
    <xf numFmtId="0" fontId="0" fillId="0" borderId="9" xfId="0" applyFill="1" applyBorder="1"/>
    <xf numFmtId="0" fontId="8" fillId="0" borderId="9" xfId="0" applyFont="1" applyFill="1" applyBorder="1"/>
    <xf numFmtId="0" fontId="0" fillId="0" borderId="9" xfId="0" applyBorder="1"/>
    <xf numFmtId="0" fontId="8" fillId="0" borderId="9" xfId="0" applyFont="1" applyFill="1" applyBorder="1" applyAlignment="1">
      <alignment horizontal="left" vertical="center" wrapText="1"/>
    </xf>
    <xf numFmtId="49" fontId="20" fillId="0" borderId="43" xfId="10" applyFill="1" applyBorder="1" applyAlignment="1">
      <alignment horizontal="left" vertical="center"/>
    </xf>
    <xf numFmtId="49" fontId="20" fillId="0" borderId="9" xfId="10" applyFill="1" applyBorder="1" applyAlignment="1">
      <alignment horizontal="left" vertical="center"/>
    </xf>
    <xf numFmtId="0" fontId="8" fillId="0" borderId="9" xfId="0" applyFont="1" applyFill="1" applyBorder="1" applyAlignment="1" applyProtection="1">
      <alignment wrapText="1"/>
      <protection locked="0"/>
    </xf>
    <xf numFmtId="49" fontId="20" fillId="0" borderId="9" xfId="9" applyFill="1" applyBorder="1">
      <alignment horizontal="center" vertical="center" wrapText="1"/>
    </xf>
    <xf numFmtId="0" fontId="0" fillId="0" borderId="9" xfId="0" applyFont="1" applyFill="1" applyBorder="1" applyAlignment="1" applyProtection="1">
      <alignment wrapText="1"/>
      <protection locked="0"/>
    </xf>
    <xf numFmtId="0" fontId="8" fillId="0" borderId="9" xfId="0" applyFont="1" applyFill="1" applyBorder="1" applyAlignment="1" applyProtection="1">
      <alignment horizontal="center"/>
      <protection locked="0"/>
    </xf>
    <xf numFmtId="0" fontId="8" fillId="0" borderId="44" xfId="0" applyFont="1" applyFill="1" applyBorder="1" applyAlignment="1">
      <alignment horizontal="center"/>
    </xf>
    <xf numFmtId="0" fontId="8" fillId="0" borderId="44" xfId="0" applyFont="1" applyFill="1" applyBorder="1" applyAlignment="1" applyProtection="1">
      <alignment horizontal="center"/>
      <protection locked="0"/>
    </xf>
    <xf numFmtId="0" fontId="3" fillId="13" borderId="3" xfId="0" applyFont="1" applyFill="1" applyBorder="1" applyAlignment="1">
      <alignment horizontal="center" vertical="center" wrapText="1"/>
    </xf>
    <xf numFmtId="0" fontId="3" fillId="13" borderId="3" xfId="0" applyFont="1" applyFill="1" applyBorder="1" applyAlignment="1">
      <alignment horizontal="center" vertical="center" textRotation="90" wrapText="1"/>
    </xf>
    <xf numFmtId="0" fontId="0" fillId="13" borderId="3" xfId="0" applyFill="1" applyBorder="1"/>
    <xf numFmtId="0" fontId="3" fillId="13" borderId="14" xfId="0" applyFont="1" applyFill="1" applyBorder="1" applyAlignment="1">
      <alignment horizontal="center" vertical="center"/>
    </xf>
    <xf numFmtId="0" fontId="3" fillId="13" borderId="4" xfId="0" applyFont="1" applyFill="1" applyBorder="1" applyAlignment="1">
      <alignment horizontal="center" vertical="center" wrapText="1"/>
    </xf>
    <xf numFmtId="0" fontId="3" fillId="13" borderId="4" xfId="0" applyFont="1" applyFill="1" applyBorder="1" applyAlignment="1">
      <alignment horizontal="center" vertical="center"/>
    </xf>
    <xf numFmtId="0" fontId="3" fillId="13" borderId="2" xfId="0" applyFont="1" applyFill="1" applyBorder="1" applyAlignment="1">
      <alignment horizontal="center" vertical="center"/>
    </xf>
    <xf numFmtId="0" fontId="0" fillId="13" borderId="2" xfId="0" applyFill="1" applyBorder="1" applyAlignment="1">
      <alignment horizontal="center" vertical="center"/>
    </xf>
    <xf numFmtId="0" fontId="0" fillId="13" borderId="2" xfId="0" applyFill="1" applyBorder="1" applyAlignment="1">
      <alignment horizontal="center" vertical="center" wrapText="1"/>
    </xf>
    <xf numFmtId="0" fontId="8" fillId="13" borderId="20" xfId="0" applyFont="1" applyFill="1" applyBorder="1" applyAlignment="1" applyProtection="1">
      <alignment horizontal="center"/>
      <protection locked="0"/>
    </xf>
    <xf numFmtId="0" fontId="8" fillId="13" borderId="3" xfId="0" applyFont="1" applyFill="1" applyBorder="1"/>
    <xf numFmtId="0" fontId="8" fillId="13" borderId="20" xfId="0" applyFont="1" applyFill="1" applyBorder="1" applyAlignment="1">
      <alignment horizontal="center"/>
    </xf>
    <xf numFmtId="0" fontId="0" fillId="13" borderId="3" xfId="0" applyFill="1" applyBorder="1" applyAlignment="1">
      <alignment horizontal="center"/>
    </xf>
    <xf numFmtId="0" fontId="8" fillId="13" borderId="5" xfId="0" applyFont="1" applyFill="1" applyBorder="1"/>
    <xf numFmtId="0" fontId="8" fillId="13" borderId="5" xfId="0" applyFont="1" applyFill="1" applyBorder="1" applyAlignment="1">
      <alignment horizontal="center" vertical="center"/>
    </xf>
    <xf numFmtId="0" fontId="6" fillId="13" borderId="5" xfId="0" applyFont="1" applyFill="1" applyBorder="1" applyAlignment="1">
      <alignment horizontal="center" vertical="center"/>
    </xf>
    <xf numFmtId="0" fontId="3" fillId="13" borderId="5" xfId="0" applyFont="1" applyFill="1" applyBorder="1" applyAlignment="1">
      <alignment horizontal="center" vertical="center" wrapText="1"/>
    </xf>
    <xf numFmtId="0" fontId="3" fillId="13" borderId="5" xfId="0" applyFont="1" applyFill="1" applyBorder="1" applyAlignment="1">
      <alignment horizontal="center" vertical="center" textRotation="90" wrapText="1"/>
    </xf>
    <xf numFmtId="0" fontId="0" fillId="13" borderId="5" xfId="0" applyFill="1" applyBorder="1"/>
    <xf numFmtId="0" fontId="0" fillId="0" borderId="19" xfId="0" applyBorder="1" applyAlignment="1">
      <alignment horizontal="center" vertical="center"/>
    </xf>
    <xf numFmtId="0" fontId="0" fillId="3" borderId="6" xfId="0" applyFill="1" applyBorder="1" applyAlignment="1">
      <alignment horizontal="center" vertical="center" wrapText="1"/>
    </xf>
    <xf numFmtId="0" fontId="0" fillId="0" borderId="9" xfId="0" applyBorder="1" applyAlignment="1">
      <alignment horizontal="center" vertical="center"/>
    </xf>
    <xf numFmtId="0" fontId="6" fillId="0" borderId="9" xfId="0" applyFont="1" applyBorder="1" applyAlignment="1">
      <alignment horizontal="center" vertical="center"/>
    </xf>
    <xf numFmtId="0" fontId="0" fillId="0" borderId="5" xfId="0" applyBorder="1" applyAlignment="1">
      <alignment horizontal="center" vertical="center" wrapText="1"/>
    </xf>
    <xf numFmtId="0" fontId="0" fillId="4" borderId="11" xfId="0" applyFill="1" applyBorder="1" applyAlignment="1">
      <alignment horizontal="left" vertical="center"/>
    </xf>
    <xf numFmtId="0" fontId="0" fillId="4" borderId="2" xfId="0" applyFill="1" applyBorder="1"/>
    <xf numFmtId="0" fontId="7" fillId="0" borderId="5" xfId="0" applyFont="1" applyFill="1" applyBorder="1" applyAlignment="1" applyProtection="1">
      <alignment wrapText="1"/>
      <protection locked="0"/>
    </xf>
    <xf numFmtId="0" fontId="0" fillId="0" borderId="3" xfId="0" applyFont="1" applyBorder="1" applyAlignment="1">
      <alignment horizontal="center"/>
    </xf>
    <xf numFmtId="0" fontId="0" fillId="0" borderId="4" xfId="0" applyFont="1" applyBorder="1" applyAlignment="1">
      <alignment horizontal="center"/>
    </xf>
    <xf numFmtId="0" fontId="8" fillId="0" borderId="23" xfId="0" applyFont="1" applyFill="1" applyBorder="1" applyAlignment="1">
      <alignment horizontal="center" vertical="center"/>
    </xf>
    <xf numFmtId="0" fontId="22" fillId="0" borderId="38" xfId="0" applyNumberFormat="1" applyFont="1" applyFill="1" applyBorder="1" applyAlignment="1" applyProtection="1">
      <alignment horizontal="center" vertical="top" wrapText="1"/>
    </xf>
    <xf numFmtId="0" fontId="0" fillId="0" borderId="36" xfId="0" applyBorder="1" applyAlignment="1">
      <alignment horizontal="center" vertical="center"/>
    </xf>
    <xf numFmtId="0" fontId="0" fillId="4" borderId="0" xfId="0" applyFill="1"/>
    <xf numFmtId="0" fontId="8" fillId="4" borderId="0" xfId="0" applyFont="1" applyFill="1" applyBorder="1"/>
    <xf numFmtId="0" fontId="0" fillId="4" borderId="0" xfId="0" applyFill="1" applyBorder="1"/>
    <xf numFmtId="0" fontId="3" fillId="4" borderId="0" xfId="0" applyFont="1" applyFill="1" applyBorder="1"/>
    <xf numFmtId="0" fontId="0" fillId="4" borderId="0" xfId="0" applyFill="1" applyBorder="1" applyAlignment="1">
      <alignment horizontal="left" vertical="center"/>
    </xf>
    <xf numFmtId="0" fontId="8" fillId="4" borderId="0" xfId="0" applyFont="1" applyFill="1" applyBorder="1" applyAlignment="1" applyProtection="1">
      <alignment wrapText="1"/>
      <protection locked="0"/>
    </xf>
    <xf numFmtId="0" fontId="8" fillId="7" borderId="0" xfId="0" applyFont="1" applyFill="1" applyBorder="1" applyAlignment="1" applyProtection="1">
      <alignment wrapText="1"/>
      <protection locked="0"/>
    </xf>
    <xf numFmtId="0" fontId="3" fillId="4" borderId="0" xfId="0" applyFont="1" applyFill="1" applyBorder="1" applyAlignment="1">
      <alignment wrapText="1"/>
    </xf>
    <xf numFmtId="0" fontId="0" fillId="4" borderId="0" xfId="0" applyFont="1" applyFill="1" applyBorder="1" applyAlignment="1" applyProtection="1">
      <alignment wrapText="1"/>
      <protection locked="0"/>
    </xf>
    <xf numFmtId="0" fontId="0" fillId="7" borderId="0" xfId="0" applyFont="1" applyFill="1" applyBorder="1" applyAlignment="1" applyProtection="1">
      <alignment wrapText="1"/>
      <protection locked="0"/>
    </xf>
    <xf numFmtId="0" fontId="0" fillId="4" borderId="0" xfId="0" applyFont="1" applyFill="1" applyBorder="1" applyAlignment="1">
      <alignment horizontal="left"/>
    </xf>
    <xf numFmtId="0" fontId="3" fillId="0" borderId="45" xfId="0" applyFont="1" applyBorder="1" applyAlignment="1">
      <alignment horizontal="center"/>
    </xf>
    <xf numFmtId="0" fontId="3" fillId="0" borderId="46" xfId="0" applyFont="1" applyBorder="1" applyAlignment="1">
      <alignment horizontal="center"/>
    </xf>
    <xf numFmtId="0" fontId="26" fillId="22" borderId="11" xfId="0" applyFont="1" applyFill="1" applyBorder="1" applyAlignment="1">
      <alignment horizontal="justify" wrapText="1"/>
    </xf>
    <xf numFmtId="0" fontId="0" fillId="0" borderId="16" xfId="0" applyFont="1" applyFill="1" applyBorder="1" applyAlignment="1">
      <alignment horizontal="right" vertical="center"/>
    </xf>
    <xf numFmtId="49" fontId="19" fillId="12" borderId="40" xfId="11" applyNumberFormat="1" applyFont="1" applyFill="1" applyBorder="1" applyAlignment="1">
      <alignment horizontal="center" vertical="center"/>
    </xf>
    <xf numFmtId="49" fontId="19" fillId="12" borderId="41" xfId="11" applyNumberFormat="1" applyFont="1" applyFill="1" applyBorder="1" applyAlignment="1">
      <alignment horizontal="center" vertical="center" textRotation="90"/>
    </xf>
    <xf numFmtId="0" fontId="19" fillId="12" borderId="41" xfId="11" applyNumberFormat="1" applyFont="1" applyFill="1" applyBorder="1" applyAlignment="1">
      <alignment horizontal="center" vertical="center"/>
    </xf>
    <xf numFmtId="0" fontId="0" fillId="0" borderId="16" xfId="0" applyBorder="1" applyAlignment="1">
      <alignment horizontal="left" vertical="center"/>
    </xf>
    <xf numFmtId="0" fontId="19" fillId="12" borderId="47" xfId="11" applyNumberFormat="1" applyFont="1" applyFill="1" applyBorder="1" applyAlignment="1">
      <alignment horizontal="center" vertical="center" textRotation="90"/>
    </xf>
    <xf numFmtId="49" fontId="19" fillId="12" borderId="41" xfId="11" applyNumberFormat="1" applyFont="1" applyFill="1" applyBorder="1" applyAlignment="1">
      <alignment horizontal="left" vertical="center"/>
    </xf>
    <xf numFmtId="49" fontId="0" fillId="0" borderId="16" xfId="0" applyNumberFormat="1" applyBorder="1" applyAlignment="1">
      <alignment horizontal="center" vertical="center"/>
    </xf>
    <xf numFmtId="0" fontId="7" fillId="0" borderId="16" xfId="0" applyFont="1" applyBorder="1" applyAlignment="1">
      <alignment vertical="center"/>
    </xf>
    <xf numFmtId="1" fontId="20" fillId="7" borderId="23" xfId="6" applyNumberFormat="1" applyFill="1">
      <alignment horizontal="center" vertical="center" wrapText="1"/>
    </xf>
    <xf numFmtId="0" fontId="31" fillId="0" borderId="16" xfId="0" applyFont="1" applyBorder="1" applyAlignment="1">
      <alignment horizontal="center"/>
    </xf>
    <xf numFmtId="0" fontId="31" fillId="0" borderId="0" xfId="0" applyFont="1"/>
    <xf numFmtId="0" fontId="0" fillId="0" borderId="0" xfId="0" applyFont="1"/>
    <xf numFmtId="0" fontId="3" fillId="0" borderId="16" xfId="0" applyFont="1" applyFill="1" applyBorder="1" applyAlignment="1">
      <alignment horizontal="right" vertical="center"/>
    </xf>
    <xf numFmtId="0" fontId="0" fillId="0" borderId="0" xfId="0" applyFont="1" applyAlignment="1">
      <alignment horizontal="center"/>
    </xf>
    <xf numFmtId="0" fontId="3" fillId="0" borderId="13" xfId="0" applyFont="1" applyBorder="1" applyAlignment="1">
      <alignment horizontal="center"/>
    </xf>
    <xf numFmtId="0" fontId="3" fillId="0" borderId="2" xfId="0" applyFont="1" applyBorder="1" applyAlignment="1">
      <alignment horizontal="center"/>
    </xf>
    <xf numFmtId="0" fontId="3" fillId="0" borderId="1" xfId="0" applyFont="1" applyBorder="1" applyAlignment="1">
      <alignment horizontal="center"/>
    </xf>
    <xf numFmtId="0" fontId="0" fillId="14" borderId="24" xfId="0" applyFill="1" applyBorder="1" applyAlignment="1">
      <alignment horizontal="center"/>
    </xf>
    <xf numFmtId="0" fontId="0" fillId="14" borderId="25" xfId="0" applyFont="1" applyFill="1" applyBorder="1" applyProtection="1">
      <protection locked="0"/>
    </xf>
    <xf numFmtId="0" fontId="0" fillId="14" borderId="26" xfId="0" applyFill="1" applyBorder="1"/>
    <xf numFmtId="0" fontId="0" fillId="14" borderId="15" xfId="0" applyFont="1" applyFill="1" applyBorder="1" applyAlignment="1">
      <alignment horizontal="center"/>
    </xf>
    <xf numFmtId="0" fontId="0" fillId="14" borderId="16" xfId="0" applyFont="1" applyFill="1" applyBorder="1" applyAlignment="1">
      <alignment horizontal="center"/>
    </xf>
    <xf numFmtId="0" fontId="0" fillId="14" borderId="16" xfId="0" applyFont="1" applyFill="1" applyBorder="1" applyProtection="1">
      <protection locked="0"/>
    </xf>
    <xf numFmtId="0" fontId="0" fillId="14" borderId="27" xfId="0" applyFill="1" applyBorder="1"/>
    <xf numFmtId="0" fontId="0" fillId="14" borderId="16" xfId="0" quotePrefix="1" applyFont="1" applyFill="1" applyBorder="1" applyAlignment="1">
      <alignment horizontal="center"/>
    </xf>
    <xf numFmtId="0" fontId="0" fillId="14" borderId="16" xfId="0" quotePrefix="1" applyNumberFormat="1" applyFont="1" applyFill="1" applyBorder="1" applyAlignment="1">
      <alignment horizontal="center"/>
    </xf>
    <xf numFmtId="0" fontId="0" fillId="14" borderId="16" xfId="0" applyNumberFormat="1" applyFont="1" applyFill="1" applyBorder="1" applyAlignment="1">
      <alignment horizontal="center"/>
    </xf>
    <xf numFmtId="0" fontId="0" fillId="14" borderId="16" xfId="0" applyFill="1" applyBorder="1"/>
    <xf numFmtId="0" fontId="3"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center"/>
    </xf>
    <xf numFmtId="0" fontId="0" fillId="0" borderId="0" xfId="0" applyFont="1" applyFill="1"/>
    <xf numFmtId="49" fontId="33" fillId="12" borderId="41" xfId="11" applyNumberFormat="1" applyFont="1" applyFill="1" applyBorder="1" applyAlignment="1">
      <alignment horizontal="center" vertical="center"/>
    </xf>
    <xf numFmtId="0" fontId="32" fillId="0" borderId="16" xfId="0" applyFont="1" applyBorder="1" applyAlignment="1">
      <alignment horizontal="center" vertical="center"/>
    </xf>
    <xf numFmtId="0" fontId="8" fillId="0" borderId="20" xfId="0" quotePrefix="1" applyFont="1" applyFill="1" applyBorder="1" applyAlignment="1">
      <alignment horizontal="center" vertical="center"/>
    </xf>
    <xf numFmtId="0" fontId="0" fillId="0" borderId="20" xfId="0" applyFill="1" applyBorder="1" applyAlignment="1">
      <alignment horizontal="center" vertical="center"/>
    </xf>
    <xf numFmtId="0" fontId="0" fillId="0" borderId="32" xfId="0" applyFill="1" applyBorder="1" applyAlignment="1">
      <alignment horizontal="center"/>
    </xf>
    <xf numFmtId="0" fontId="8" fillId="0" borderId="20" xfId="0" applyFont="1" applyFill="1" applyBorder="1" applyAlignment="1">
      <alignment horizontal="left"/>
    </xf>
    <xf numFmtId="0" fontId="0" fillId="0" borderId="20" xfId="0" applyFill="1" applyBorder="1" applyAlignment="1">
      <alignment horizontal="left"/>
    </xf>
    <xf numFmtId="0" fontId="8" fillId="0" borderId="4" xfId="0" applyFont="1" applyFill="1" applyBorder="1" applyAlignment="1">
      <alignment horizontal="left"/>
    </xf>
    <xf numFmtId="0" fontId="0" fillId="0" borderId="0" xfId="0" applyFill="1" applyAlignment="1">
      <alignment horizontal="left"/>
    </xf>
    <xf numFmtId="0" fontId="8" fillId="18" borderId="16" xfId="0" applyFont="1" applyFill="1" applyBorder="1"/>
    <xf numFmtId="0" fontId="8" fillId="0" borderId="20" xfId="0" applyNumberFormat="1" applyFont="1" applyFill="1" applyBorder="1" applyAlignment="1">
      <alignment horizontal="center"/>
    </xf>
    <xf numFmtId="0" fontId="0" fillId="0" borderId="20" xfId="0" applyNumberFormat="1" applyFill="1" applyBorder="1" applyAlignment="1">
      <alignment horizontal="center"/>
    </xf>
    <xf numFmtId="0" fontId="8" fillId="0" borderId="32" xfId="0" applyNumberFormat="1" applyFont="1" applyFill="1" applyBorder="1" applyAlignment="1">
      <alignment horizontal="center"/>
    </xf>
    <xf numFmtId="0" fontId="8" fillId="0" borderId="4" xfId="0" applyNumberFormat="1" applyFont="1" applyFill="1" applyBorder="1" applyAlignment="1">
      <alignment horizontal="center"/>
    </xf>
    <xf numFmtId="0" fontId="0" fillId="0" borderId="0" xfId="0" applyAlignment="1">
      <alignment vertical="center" wrapText="1"/>
    </xf>
    <xf numFmtId="0" fontId="8" fillId="0" borderId="20" xfId="0" applyFont="1" applyFill="1" applyBorder="1" applyAlignment="1">
      <alignment vertical="center"/>
    </xf>
    <xf numFmtId="0" fontId="0" fillId="0" borderId="20" xfId="0" applyFill="1" applyBorder="1" applyAlignment="1">
      <alignment vertical="center"/>
    </xf>
    <xf numFmtId="0" fontId="6" fillId="0" borderId="20" xfId="0" applyFont="1" applyFill="1" applyBorder="1" applyAlignment="1">
      <alignment vertical="center"/>
    </xf>
    <xf numFmtId="0" fontId="8" fillId="0" borderId="32" xfId="0" applyFont="1" applyFill="1" applyBorder="1" applyAlignment="1">
      <alignment vertical="center"/>
    </xf>
    <xf numFmtId="0" fontId="0" fillId="0" borderId="4" xfId="0" applyFill="1" applyBorder="1" applyAlignment="1">
      <alignment horizontal="center" vertical="top"/>
    </xf>
    <xf numFmtId="0" fontId="9" fillId="0" borderId="4" xfId="0" applyFont="1" applyFill="1" applyBorder="1" applyAlignment="1" applyProtection="1">
      <alignment horizontal="center" vertical="center"/>
      <protection locked="0"/>
    </xf>
    <xf numFmtId="0" fontId="8" fillId="0" borderId="2" xfId="0" applyFont="1" applyBorder="1" applyAlignment="1">
      <alignment horizontal="center" vertical="center"/>
    </xf>
    <xf numFmtId="0" fontId="9" fillId="0" borderId="4" xfId="0" applyFont="1" applyFill="1" applyBorder="1" applyAlignment="1">
      <alignment horizontal="center"/>
    </xf>
    <xf numFmtId="0" fontId="9" fillId="0" borderId="3" xfId="0" applyFont="1" applyFill="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9" fillId="0" borderId="4" xfId="0" applyFont="1" applyBorder="1" applyAlignment="1">
      <alignment horizontal="center" vertical="top"/>
    </xf>
    <xf numFmtId="0" fontId="9" fillId="0" borderId="5" xfId="0" applyFont="1" applyBorder="1" applyAlignment="1">
      <alignment horizontal="center" vertical="top"/>
    </xf>
    <xf numFmtId="0" fontId="8" fillId="0" borderId="4"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49" fontId="30" fillId="0" borderId="4" xfId="9" applyFont="1" applyFill="1" applyBorder="1" applyAlignment="1">
      <alignment horizontal="center" vertical="center" wrapText="1"/>
    </xf>
    <xf numFmtId="0" fontId="8" fillId="0" borderId="9" xfId="0" applyFont="1" applyFill="1" applyBorder="1" applyAlignment="1">
      <alignment horizontal="center" vertical="top"/>
    </xf>
    <xf numFmtId="0" fontId="28" fillId="20" borderId="4" xfId="0" applyFont="1" applyFill="1" applyBorder="1" applyAlignment="1">
      <alignment horizontal="center" vertical="center"/>
    </xf>
    <xf numFmtId="0" fontId="0" fillId="0" borderId="3" xfId="0" applyFont="1" applyBorder="1" applyAlignment="1">
      <alignment horizontal="center" vertical="center"/>
    </xf>
    <xf numFmtId="0" fontId="0" fillId="0" borderId="4" xfId="0" applyFont="1" applyBorder="1" applyAlignment="1" applyProtection="1">
      <alignment horizontal="center" vertical="top"/>
      <protection locked="0"/>
    </xf>
    <xf numFmtId="0" fontId="8" fillId="3" borderId="2" xfId="0" applyFont="1" applyFill="1" applyBorder="1" applyAlignment="1">
      <alignment horizontal="center" vertical="center" wrapText="1" shrinkToFit="1"/>
    </xf>
    <xf numFmtId="0" fontId="3" fillId="7" borderId="2" xfId="0" applyFont="1" applyFill="1" applyBorder="1" applyAlignment="1">
      <alignment horizontal="center" vertical="center" wrapText="1"/>
    </xf>
    <xf numFmtId="0" fontId="15" fillId="7" borderId="2"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5" xfId="0" applyFont="1" applyFill="1" applyBorder="1" applyAlignment="1">
      <alignment horizontal="center" vertical="center"/>
    </xf>
    <xf numFmtId="0" fontId="0" fillId="0" borderId="22" xfId="0" applyBorder="1"/>
    <xf numFmtId="0" fontId="9" fillId="0" borderId="5" xfId="0" applyFont="1" applyFill="1" applyBorder="1" applyAlignment="1">
      <alignment horizontal="center" vertical="center"/>
    </xf>
    <xf numFmtId="0" fontId="9" fillId="0" borderId="5" xfId="0" applyFont="1" applyFill="1" applyBorder="1" applyAlignment="1">
      <alignment horizontal="center" vertical="top"/>
    </xf>
    <xf numFmtId="0" fontId="1" fillId="2" borderId="4" xfId="0" applyFont="1" applyFill="1" applyBorder="1" applyAlignment="1" applyProtection="1">
      <alignment horizontal="center" vertical="center" shrinkToFit="1"/>
      <protection locked="0"/>
    </xf>
    <xf numFmtId="0" fontId="1" fillId="2" borderId="2" xfId="0" applyFont="1" applyFill="1" applyBorder="1" applyAlignment="1" applyProtection="1">
      <alignment vertical="center" wrapText="1" shrinkToFit="1"/>
      <protection locked="0"/>
    </xf>
    <xf numFmtId="0" fontId="0" fillId="0" borderId="0" xfId="0" applyAlignment="1" applyProtection="1">
      <protection locked="0"/>
    </xf>
    <xf numFmtId="0" fontId="0" fillId="5" borderId="0" xfId="0" applyFill="1"/>
    <xf numFmtId="0" fontId="0" fillId="0" borderId="4" xfId="0" applyFont="1" applyFill="1" applyBorder="1" applyAlignment="1" applyProtection="1">
      <alignment horizontal="left"/>
      <protection locked="0"/>
    </xf>
    <xf numFmtId="0" fontId="26" fillId="0" borderId="0" xfId="0" applyFont="1"/>
    <xf numFmtId="0" fontId="0" fillId="0" borderId="9" xfId="0" applyBorder="1" applyAlignment="1" applyProtection="1">
      <alignment horizontal="center"/>
      <protection locked="0"/>
    </xf>
    <xf numFmtId="0" fontId="0" fillId="22" borderId="0" xfId="0" applyFill="1" applyAlignment="1">
      <alignment horizontal="left" wrapText="1"/>
    </xf>
    <xf numFmtId="0" fontId="0" fillId="5" borderId="0" xfId="0" applyFill="1" applyAlignment="1">
      <alignment horizontal="left" wrapText="1"/>
    </xf>
    <xf numFmtId="0" fontId="8" fillId="22" borderId="0" xfId="0" applyFont="1" applyFill="1" applyAlignment="1">
      <alignment horizontal="left" wrapText="1"/>
    </xf>
    <xf numFmtId="0" fontId="3" fillId="0" borderId="47" xfId="0" applyFont="1" applyBorder="1" applyAlignment="1">
      <alignment horizontal="center"/>
    </xf>
    <xf numFmtId="0" fontId="0" fillId="0" borderId="27" xfId="0" applyBorder="1" applyAlignment="1">
      <alignment horizontal="center"/>
    </xf>
    <xf numFmtId="0" fontId="0" fillId="0" borderId="27" xfId="0" applyFill="1" applyBorder="1" applyAlignment="1">
      <alignment horizontal="center"/>
    </xf>
    <xf numFmtId="0" fontId="0" fillId="0" borderId="28" xfId="0" applyBorder="1" applyAlignment="1">
      <alignment horizontal="center"/>
    </xf>
    <xf numFmtId="0" fontId="3" fillId="14" borderId="29" xfId="0" applyFont="1" applyFill="1" applyBorder="1" applyAlignment="1">
      <alignment horizontal="center"/>
    </xf>
    <xf numFmtId="49" fontId="19" fillId="12" borderId="7" xfId="11" applyNumberFormat="1" applyFont="1" applyFill="1" applyBorder="1" applyAlignment="1">
      <alignment horizontal="center" vertical="center" wrapText="1"/>
    </xf>
    <xf numFmtId="0" fontId="0" fillId="0" borderId="9" xfId="0" applyFill="1" applyBorder="1" applyAlignment="1" applyProtection="1">
      <alignment horizontal="center"/>
      <protection locked="0"/>
    </xf>
    <xf numFmtId="49" fontId="20" fillId="0" borderId="9" xfId="5" applyFont="1" applyFill="1" applyBorder="1" applyAlignment="1">
      <alignment horizontal="center" vertical="center" wrapText="1"/>
    </xf>
    <xf numFmtId="0" fontId="0" fillId="17" borderId="13" xfId="0" applyFill="1" applyBorder="1" applyAlignment="1"/>
    <xf numFmtId="0" fontId="0" fillId="0" borderId="37" xfId="0" applyFont="1" applyFill="1" applyBorder="1" applyAlignment="1">
      <alignment horizontal="right" vertical="center"/>
    </xf>
    <xf numFmtId="0" fontId="3" fillId="0" borderId="37" xfId="0" applyFont="1" applyFill="1" applyBorder="1" applyAlignment="1">
      <alignment horizontal="right" vertical="center"/>
    </xf>
    <xf numFmtId="0" fontId="8" fillId="3" borderId="5" xfId="0" applyFont="1" applyFill="1" applyBorder="1" applyAlignment="1">
      <alignment horizontal="center" vertical="center" wrapText="1" shrinkToFit="1"/>
    </xf>
    <xf numFmtId="0" fontId="0" fillId="17" borderId="2" xfId="0" applyFill="1" applyBorder="1" applyAlignment="1"/>
    <xf numFmtId="0" fontId="9" fillId="0" borderId="0" xfId="0" applyFont="1"/>
    <xf numFmtId="0" fontId="0" fillId="17" borderId="13" xfId="0" applyFill="1" applyBorder="1" applyAlignment="1">
      <alignment vertical="center"/>
    </xf>
    <xf numFmtId="0" fontId="0" fillId="0" borderId="0" xfId="0" applyAlignment="1">
      <alignment horizontal="left" vertical="center"/>
    </xf>
    <xf numFmtId="0" fontId="0" fillId="0" borderId="0" xfId="0" applyFont="1" applyAlignment="1">
      <alignment horizontal="left" vertical="center"/>
    </xf>
    <xf numFmtId="0" fontId="0" fillId="0" borderId="0" xfId="0" applyFont="1" applyAlignment="1">
      <alignment horizontal="right" vertical="center"/>
    </xf>
    <xf numFmtId="0" fontId="0" fillId="0" borderId="0" xfId="0" applyFont="1" applyFill="1" applyBorder="1" applyAlignment="1" applyProtection="1">
      <alignment horizontal="center" vertical="center"/>
      <protection locked="0"/>
    </xf>
    <xf numFmtId="0" fontId="0" fillId="0" borderId="0" xfId="0" applyAlignment="1">
      <alignment horizontal="right"/>
    </xf>
    <xf numFmtId="49" fontId="0" fillId="0" borderId="0" xfId="0" applyNumberFormat="1" applyFill="1" applyAlignment="1">
      <alignment horizontal="center"/>
    </xf>
    <xf numFmtId="49" fontId="0" fillId="0" borderId="0" xfId="0" applyNumberFormat="1" applyFill="1"/>
    <xf numFmtId="0" fontId="0" fillId="0" borderId="0" xfId="0" applyFont="1" applyFill="1" applyBorder="1" applyAlignment="1" applyProtection="1">
      <alignment horizontal="center"/>
      <protection locked="0"/>
    </xf>
    <xf numFmtId="0" fontId="8" fillId="0" borderId="27" xfId="0" applyFont="1" applyFill="1" applyBorder="1" applyAlignment="1">
      <alignment horizontal="center" vertical="center"/>
    </xf>
    <xf numFmtId="0" fontId="8" fillId="0" borderId="38" xfId="0" applyFont="1" applyFill="1" applyBorder="1" applyAlignment="1">
      <alignment horizontal="center"/>
    </xf>
    <xf numFmtId="0" fontId="0" fillId="4" borderId="22" xfId="0" applyFill="1" applyBorder="1" applyAlignment="1">
      <alignment horizontal="center" vertical="center"/>
    </xf>
    <xf numFmtId="0" fontId="0" fillId="4" borderId="14" xfId="0" applyFill="1" applyBorder="1" applyAlignment="1">
      <alignment horizontal="center" vertical="center"/>
    </xf>
    <xf numFmtId="0" fontId="8" fillId="0" borderId="19" xfId="0" applyFont="1" applyFill="1" applyBorder="1" applyAlignment="1">
      <alignment horizontal="center" vertical="center"/>
    </xf>
    <xf numFmtId="0" fontId="0" fillId="0" borderId="19" xfId="0" applyFill="1" applyBorder="1" applyAlignment="1">
      <alignment horizontal="center" vertical="center"/>
    </xf>
    <xf numFmtId="0" fontId="0" fillId="0" borderId="19" xfId="0" applyFill="1" applyBorder="1" applyAlignment="1">
      <alignment horizontal="center" wrapText="1"/>
    </xf>
    <xf numFmtId="0" fontId="0" fillId="0" borderId="0" xfId="0" applyAlignment="1">
      <alignment horizontal="right" vertical="center"/>
    </xf>
    <xf numFmtId="0" fontId="3" fillId="0" borderId="0" xfId="0" applyFont="1" applyAlignment="1">
      <alignment horizontal="right" vertical="center"/>
    </xf>
    <xf numFmtId="0" fontId="3" fillId="0" borderId="0" xfId="0" applyFont="1" applyAlignment="1">
      <alignment horizontal="left" vertical="center"/>
    </xf>
    <xf numFmtId="0" fontId="8" fillId="0" borderId="20" xfId="0" applyFont="1" applyFill="1" applyBorder="1" applyAlignment="1">
      <alignment horizontal="right"/>
    </xf>
    <xf numFmtId="0" fontId="8" fillId="18" borderId="20" xfId="0" applyFont="1" applyFill="1" applyBorder="1" applyAlignment="1">
      <alignment horizontal="right"/>
    </xf>
    <xf numFmtId="0" fontId="8" fillId="0" borderId="15" xfId="0" applyFont="1" applyFill="1" applyBorder="1" applyAlignment="1">
      <alignment horizontal="center" vertical="center"/>
    </xf>
    <xf numFmtId="0" fontId="8" fillId="0" borderId="27" xfId="0" applyFont="1" applyFill="1" applyBorder="1" applyAlignment="1">
      <alignment wrapText="1"/>
    </xf>
    <xf numFmtId="0" fontId="8" fillId="0" borderId="4" xfId="0" applyFont="1" applyFill="1" applyBorder="1" applyAlignment="1">
      <alignment horizontal="center" vertical="center"/>
    </xf>
    <xf numFmtId="0" fontId="8" fillId="0" borderId="4" xfId="0" applyFont="1" applyFill="1" applyBorder="1"/>
    <xf numFmtId="0" fontId="0" fillId="0" borderId="0" xfId="0" applyFill="1"/>
    <xf numFmtId="0" fontId="8" fillId="0" borderId="0" xfId="0" applyFont="1" applyFill="1"/>
    <xf numFmtId="0" fontId="8" fillId="0" borderId="9" xfId="0" applyFont="1" applyFill="1" applyBorder="1" applyAlignment="1">
      <alignment horizontal="center" vertical="center"/>
    </xf>
    <xf numFmtId="0" fontId="0" fillId="0" borderId="4" xfId="0" applyFill="1" applyBorder="1"/>
    <xf numFmtId="0" fontId="0" fillId="0" borderId="4" xfId="0" applyFill="1" applyBorder="1" applyAlignment="1">
      <alignment horizontal="center" vertical="center"/>
    </xf>
    <xf numFmtId="0" fontId="0" fillId="0" borderId="0" xfId="0" applyFill="1" applyAlignment="1">
      <alignment horizontal="center" vertical="center"/>
    </xf>
    <xf numFmtId="0" fontId="8" fillId="0" borderId="0" xfId="0" applyFont="1" applyFill="1" applyAlignment="1">
      <alignment horizontal="center" vertical="center"/>
    </xf>
    <xf numFmtId="0" fontId="8" fillId="0" borderId="0" xfId="0" applyFont="1" applyFill="1" applyBorder="1" applyAlignment="1">
      <alignment horizontal="center" vertical="center"/>
    </xf>
    <xf numFmtId="0" fontId="8" fillId="0" borderId="27" xfId="0" applyFont="1" applyFill="1" applyBorder="1" applyAlignment="1">
      <alignment horizontal="center" wrapText="1"/>
    </xf>
    <xf numFmtId="0" fontId="8" fillId="0" borderId="16" xfId="0" applyFont="1" applyBorder="1" applyAlignment="1">
      <alignment horizontal="center" vertical="center"/>
    </xf>
    <xf numFmtId="0" fontId="9" fillId="0" borderId="38" xfId="0" applyFont="1" applyFill="1" applyBorder="1" applyAlignment="1" applyProtection="1">
      <alignment horizontal="center"/>
      <protection locked="0"/>
    </xf>
    <xf numFmtId="0" fontId="8" fillId="0" borderId="16" xfId="0" applyFont="1" applyBorder="1" applyAlignment="1">
      <alignment horizontal="center" vertical="center"/>
    </xf>
    <xf numFmtId="0" fontId="0" fillId="0" borderId="37" xfId="0" applyBorder="1" applyAlignment="1">
      <alignment horizontal="center"/>
    </xf>
    <xf numFmtId="0" fontId="0" fillId="3" borderId="37" xfId="0" applyFill="1" applyBorder="1" applyAlignment="1">
      <alignment horizontal="center" vertical="center"/>
    </xf>
    <xf numFmtId="0" fontId="0" fillId="0" borderId="37" xfId="0" applyFill="1" applyBorder="1" applyAlignment="1">
      <alignment horizontal="center"/>
    </xf>
    <xf numFmtId="0" fontId="0" fillId="0" borderId="37" xfId="0" applyFont="1" applyFill="1" applyBorder="1" applyAlignment="1">
      <alignment horizontal="center"/>
    </xf>
    <xf numFmtId="0" fontId="8" fillId="0" borderId="38" xfId="0" applyFont="1" applyBorder="1" applyAlignment="1">
      <alignment horizontal="center" vertical="center"/>
    </xf>
    <xf numFmtId="0" fontId="8" fillId="3" borderId="48" xfId="0" applyFont="1" applyFill="1" applyBorder="1" applyAlignment="1">
      <alignment horizontal="center" vertical="center"/>
    </xf>
    <xf numFmtId="0" fontId="0" fillId="7" borderId="29" xfId="0" applyFill="1" applyBorder="1" applyAlignment="1">
      <alignment horizontal="left" vertical="center" indent="1"/>
    </xf>
    <xf numFmtId="0" fontId="0" fillId="7" borderId="31" xfId="0" applyFill="1" applyBorder="1" applyAlignment="1">
      <alignment horizontal="left" vertical="center" indent="1"/>
    </xf>
    <xf numFmtId="0" fontId="0" fillId="7" borderId="23" xfId="0" applyFill="1" applyBorder="1" applyAlignment="1">
      <alignment horizontal="left" vertical="center" indent="1"/>
    </xf>
    <xf numFmtId="0" fontId="0" fillId="7" borderId="29" xfId="0" applyFill="1" applyBorder="1" applyAlignment="1">
      <alignment horizontal="center" vertical="center"/>
    </xf>
    <xf numFmtId="0" fontId="0" fillId="7" borderId="31" xfId="0" applyFill="1" applyBorder="1" applyAlignment="1">
      <alignment horizontal="center" vertical="center"/>
    </xf>
    <xf numFmtId="0" fontId="0" fillId="7" borderId="23" xfId="0" applyFill="1" applyBorder="1" applyAlignment="1">
      <alignment horizontal="center" vertical="center"/>
    </xf>
    <xf numFmtId="0" fontId="0" fillId="24" borderId="29" xfId="0" applyFill="1" applyBorder="1" applyAlignment="1">
      <alignment horizontal="left" vertical="center" wrapText="1" indent="1"/>
    </xf>
    <xf numFmtId="0" fontId="0" fillId="24" borderId="31" xfId="0" applyFill="1" applyBorder="1" applyAlignment="1">
      <alignment horizontal="left" vertical="center" wrapText="1" indent="1"/>
    </xf>
    <xf numFmtId="0" fontId="0" fillId="25" borderId="0" xfId="0" applyFill="1" applyAlignment="1">
      <alignment horizontal="left" vertical="center" wrapText="1" indent="1"/>
    </xf>
    <xf numFmtId="0" fontId="8" fillId="0" borderId="23" xfId="0" applyFont="1" applyBorder="1" applyAlignment="1">
      <alignment horizontal="center" vertical="center"/>
    </xf>
    <xf numFmtId="0" fontId="9" fillId="0" borderId="38" xfId="0" applyFont="1" applyFill="1" applyBorder="1" applyAlignment="1">
      <alignment horizontal="center" vertical="center"/>
    </xf>
    <xf numFmtId="0" fontId="29" fillId="0" borderId="38" xfId="0" applyNumberFormat="1" applyFont="1" applyFill="1" applyBorder="1" applyAlignment="1" applyProtection="1">
      <alignment horizontal="left" vertical="top" wrapText="1"/>
    </xf>
    <xf numFmtId="0" fontId="0" fillId="23" borderId="29" xfId="0" applyFill="1" applyBorder="1" applyAlignment="1">
      <alignment horizontal="left" vertical="center" indent="1"/>
    </xf>
    <xf numFmtId="0" fontId="0" fillId="23" borderId="31" xfId="0" applyFill="1" applyBorder="1" applyAlignment="1">
      <alignment horizontal="left" vertical="center" indent="1"/>
    </xf>
    <xf numFmtId="0" fontId="0" fillId="7" borderId="31" xfId="0" applyFill="1" applyBorder="1" applyAlignment="1">
      <alignment horizontal="left" vertical="center" wrapText="1" indent="1"/>
    </xf>
    <xf numFmtId="49" fontId="30" fillId="0" borderId="38" xfId="9" applyFont="1" applyFill="1" applyBorder="1" applyAlignment="1">
      <alignment horizontal="center" vertical="center" wrapText="1"/>
    </xf>
    <xf numFmtId="0" fontId="0" fillId="23" borderId="31" xfId="0" applyFill="1" applyBorder="1" applyAlignment="1">
      <alignment horizontal="center" vertical="center"/>
    </xf>
    <xf numFmtId="0" fontId="0" fillId="23" borderId="29" xfId="0" applyFill="1" applyBorder="1" applyAlignment="1">
      <alignment horizontal="center" vertical="center"/>
    </xf>
    <xf numFmtId="0" fontId="8" fillId="7" borderId="16" xfId="0" applyFont="1" applyFill="1" applyBorder="1" applyAlignment="1">
      <alignment horizontal="center" vertical="center"/>
    </xf>
    <xf numFmtId="0" fontId="0" fillId="0" borderId="16" xfId="0" quotePrefix="1" applyFont="1" applyBorder="1" applyAlignment="1">
      <alignment horizontal="center" vertical="center"/>
    </xf>
    <xf numFmtId="49" fontId="19" fillId="12" borderId="41" xfId="11" applyNumberFormat="1" applyFont="1" applyFill="1" applyBorder="1" applyAlignment="1">
      <alignment horizontal="center" vertical="center" wrapText="1"/>
    </xf>
    <xf numFmtId="49" fontId="19" fillId="12" borderId="41" xfId="11" applyNumberFormat="1" applyFont="1" applyFill="1" applyBorder="1" applyAlignment="1">
      <alignment horizontal="center" vertical="center" textRotation="90" wrapText="1"/>
    </xf>
    <xf numFmtId="0" fontId="0" fillId="0" borderId="33" xfId="0" applyFill="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5" borderId="49" xfId="0" applyFill="1" applyBorder="1"/>
    <xf numFmtId="0" fontId="0" fillId="0" borderId="50" xfId="0" applyBorder="1" applyAlignment="1">
      <alignment horizontal="center"/>
    </xf>
    <xf numFmtId="0" fontId="0" fillId="0" borderId="50" xfId="0" applyBorder="1" applyAlignment="1">
      <alignment horizontal="left"/>
    </xf>
    <xf numFmtId="0" fontId="0" fillId="0" borderId="50" xfId="0" applyFont="1" applyBorder="1" applyAlignment="1">
      <alignment horizontal="left" vertical="center"/>
    </xf>
    <xf numFmtId="0" fontId="0" fillId="0" borderId="50" xfId="0" applyFont="1" applyBorder="1" applyAlignment="1">
      <alignment horizontal="right" vertical="center"/>
    </xf>
    <xf numFmtId="0" fontId="0" fillId="0" borderId="50" xfId="0" applyFont="1" applyBorder="1" applyAlignment="1">
      <alignment horizontal="center"/>
    </xf>
    <xf numFmtId="49" fontId="0" fillId="0" borderId="50" xfId="0" applyNumberFormat="1" applyFill="1" applyBorder="1" applyAlignment="1">
      <alignment horizontal="center"/>
    </xf>
    <xf numFmtId="0" fontId="0" fillId="5" borderId="50" xfId="0" applyFill="1" applyBorder="1"/>
    <xf numFmtId="0" fontId="0" fillId="0" borderId="50" xfId="0" applyFill="1" applyBorder="1" applyAlignment="1">
      <alignment horizontal="left"/>
    </xf>
    <xf numFmtId="0" fontId="0" fillId="0" borderId="50" xfId="0" applyBorder="1"/>
    <xf numFmtId="0" fontId="0" fillId="0" borderId="50" xfId="0" applyBorder="1" applyAlignment="1">
      <alignment horizontal="right" vertical="center"/>
    </xf>
    <xf numFmtId="0" fontId="0" fillId="0" borderId="50" xfId="0" applyFill="1" applyBorder="1"/>
    <xf numFmtId="0" fontId="0" fillId="0" borderId="50" xfId="0" applyFont="1" applyFill="1" applyBorder="1" applyAlignment="1" applyProtection="1">
      <alignment horizontal="center"/>
      <protection locked="0"/>
    </xf>
    <xf numFmtId="0" fontId="0" fillId="0" borderId="50" xfId="0" applyBorder="1" applyAlignment="1">
      <alignment horizontal="left" vertical="center"/>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3" xfId="0" applyFont="1" applyFill="1" applyBorder="1" applyAlignment="1" applyProtection="1">
      <alignment horizontal="left" wrapText="1"/>
      <protection locked="0"/>
    </xf>
    <xf numFmtId="0" fontId="20" fillId="0" borderId="16" xfId="0" applyFont="1" applyBorder="1" applyAlignment="1">
      <alignment horizontal="center" vertical="center"/>
    </xf>
    <xf numFmtId="0" fontId="3" fillId="0" borderId="2" xfId="0" applyFont="1" applyBorder="1" applyAlignment="1">
      <alignment horizontal="center" vertical="center"/>
    </xf>
    <xf numFmtId="49" fontId="20" fillId="0" borderId="23" xfId="3" applyFont="1" applyAlignment="1">
      <alignment horizontal="left" vertical="center" wrapText="1"/>
    </xf>
    <xf numFmtId="0" fontId="8" fillId="0" borderId="16" xfId="0" applyFont="1" applyBorder="1" applyAlignment="1">
      <alignment horizontal="center" vertical="center"/>
    </xf>
    <xf numFmtId="0" fontId="3" fillId="4" borderId="0" xfId="0" applyFont="1" applyFill="1" applyBorder="1" applyAlignment="1" applyProtection="1">
      <alignment wrapText="1"/>
      <protection locked="0"/>
    </xf>
    <xf numFmtId="0" fontId="34" fillId="23" borderId="51" xfId="0" applyFont="1" applyFill="1" applyBorder="1" applyAlignment="1">
      <alignment horizontal="left" vertical="center" indent="1"/>
    </xf>
    <xf numFmtId="0" fontId="34" fillId="23" borderId="44" xfId="0" applyFont="1" applyFill="1" applyBorder="1" applyAlignment="1">
      <alignment horizontal="left" vertical="center" indent="1"/>
    </xf>
    <xf numFmtId="0" fontId="0" fillId="23" borderId="48" xfId="0" applyFill="1" applyBorder="1" applyAlignment="1">
      <alignment horizontal="center" vertical="center"/>
    </xf>
    <xf numFmtId="0" fontId="0" fillId="23" borderId="43" xfId="0" applyFill="1" applyBorder="1" applyAlignment="1">
      <alignment horizontal="center" vertical="center"/>
    </xf>
    <xf numFmtId="0" fontId="34" fillId="23" borderId="0" xfId="0" applyFont="1" applyFill="1" applyBorder="1" applyAlignment="1">
      <alignment horizontal="left" vertical="center" indent="1"/>
    </xf>
    <xf numFmtId="0" fontId="34" fillId="23" borderId="52" xfId="0" applyFont="1" applyFill="1" applyBorder="1" applyAlignment="1">
      <alignment horizontal="left" vertical="center" indent="1"/>
    </xf>
    <xf numFmtId="49" fontId="21" fillId="0" borderId="16" xfId="0" applyNumberFormat="1" applyFont="1" applyBorder="1" applyAlignment="1">
      <alignment horizontal="center" vertical="center" wrapText="1"/>
    </xf>
    <xf numFmtId="49" fontId="0" fillId="0" borderId="16" xfId="0" applyNumberFormat="1" applyBorder="1" applyAlignment="1">
      <alignment horizontal="center" vertical="center" wrapText="1"/>
    </xf>
    <xf numFmtId="49" fontId="0" fillId="0" borderId="16" xfId="0" applyNumberFormat="1" applyBorder="1" applyAlignment="1">
      <alignment horizontal="left" vertical="center" wrapText="1"/>
    </xf>
    <xf numFmtId="49" fontId="21" fillId="0" borderId="16" xfId="0" applyNumberFormat="1" applyFont="1" applyBorder="1" applyAlignment="1">
      <alignment horizontal="left" vertical="center" wrapText="1"/>
    </xf>
    <xf numFmtId="49" fontId="22" fillId="0" borderId="16" xfId="0" applyNumberFormat="1" applyFont="1" applyBorder="1" applyAlignment="1">
      <alignment horizontal="center" vertical="center" wrapText="1"/>
    </xf>
    <xf numFmtId="49" fontId="22" fillId="0" borderId="16" xfId="0" applyNumberFormat="1" applyFont="1" applyFill="1" applyBorder="1" applyAlignment="1">
      <alignment horizontal="center" vertical="center" wrapText="1"/>
    </xf>
    <xf numFmtId="0" fontId="0" fillId="26" borderId="16" xfId="0" applyFont="1" applyFill="1" applyBorder="1" applyAlignment="1">
      <alignment horizontal="center"/>
    </xf>
    <xf numFmtId="0" fontId="0" fillId="16" borderId="16" xfId="0" applyFont="1" applyFill="1" applyBorder="1" applyAlignment="1">
      <alignment horizontal="center"/>
    </xf>
    <xf numFmtId="0" fontId="0" fillId="28" borderId="16" xfId="0" applyFont="1" applyFill="1" applyBorder="1" applyAlignment="1">
      <alignment horizontal="center"/>
    </xf>
    <xf numFmtId="0" fontId="0" fillId="26" borderId="16" xfId="0" applyFill="1" applyBorder="1" applyAlignment="1">
      <alignment horizontal="center"/>
    </xf>
    <xf numFmtId="0" fontId="0" fillId="28" borderId="16" xfId="0" applyFill="1" applyBorder="1" applyAlignment="1">
      <alignment horizontal="center"/>
    </xf>
    <xf numFmtId="0" fontId="0" fillId="29" borderId="16" xfId="0" applyFill="1" applyBorder="1" applyAlignment="1">
      <alignment horizontal="center"/>
    </xf>
    <xf numFmtId="0" fontId="6" fillId="0" borderId="20" xfId="0" applyNumberFormat="1" applyFont="1" applyFill="1" applyBorder="1" applyAlignment="1">
      <alignment horizontal="center"/>
    </xf>
    <xf numFmtId="49" fontId="7" fillId="0" borderId="16" xfId="0" applyNumberFormat="1" applyFont="1" applyBorder="1" applyAlignment="1">
      <alignment horizontal="left" vertical="center" wrapText="1"/>
    </xf>
    <xf numFmtId="0" fontId="0" fillId="7" borderId="16" xfId="0" quotePrefix="1" applyFont="1" applyFill="1"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49" fontId="0" fillId="14" borderId="16" xfId="0" quotePrefix="1" applyNumberFormat="1" applyFont="1" applyFill="1" applyBorder="1" applyAlignment="1">
      <alignment horizontal="center"/>
    </xf>
    <xf numFmtId="0" fontId="0" fillId="14" borderId="38" xfId="0" applyFont="1" applyFill="1" applyBorder="1" applyAlignment="1">
      <alignment horizontal="center"/>
    </xf>
    <xf numFmtId="0" fontId="0" fillId="14" borderId="15" xfId="0" applyFont="1" applyFill="1" applyBorder="1" applyAlignment="1">
      <alignment horizontal="left"/>
    </xf>
    <xf numFmtId="0" fontId="3" fillId="0" borderId="53" xfId="0" applyFont="1" applyBorder="1" applyAlignment="1">
      <alignment horizontal="center"/>
    </xf>
    <xf numFmtId="0" fontId="8" fillId="7" borderId="8" xfId="0" applyFont="1" applyFill="1" applyBorder="1" applyAlignment="1">
      <alignment horizontal="center" vertical="center"/>
    </xf>
    <xf numFmtId="0" fontId="9" fillId="7" borderId="9" xfId="0" applyFont="1" applyFill="1" applyBorder="1" applyAlignment="1">
      <alignment horizontal="center" vertical="top"/>
    </xf>
    <xf numFmtId="0" fontId="8" fillId="7" borderId="4" xfId="0" applyFont="1" applyFill="1" applyBorder="1" applyAlignment="1">
      <alignment horizontal="center" vertical="top"/>
    </xf>
    <xf numFmtId="0" fontId="8" fillId="7" borderId="8" xfId="0" applyFont="1" applyFill="1" applyBorder="1" applyAlignment="1">
      <alignment horizontal="center" vertical="top"/>
    </xf>
    <xf numFmtId="0" fontId="0" fillId="7" borderId="4" xfId="0" applyFill="1" applyBorder="1"/>
    <xf numFmtId="0" fontId="0" fillId="7" borderId="8" xfId="0" applyFill="1" applyBorder="1"/>
    <xf numFmtId="0" fontId="9" fillId="7" borderId="4" xfId="0" applyFont="1" applyFill="1" applyBorder="1" applyAlignment="1">
      <alignment horizontal="center" vertical="center"/>
    </xf>
    <xf numFmtId="0" fontId="0" fillId="7" borderId="4" xfId="0" applyFill="1" applyBorder="1" applyProtection="1">
      <protection locked="0"/>
    </xf>
    <xf numFmtId="0" fontId="0" fillId="7" borderId="0" xfId="0" applyFill="1"/>
    <xf numFmtId="0" fontId="9" fillId="7" borderId="4" xfId="0" applyFont="1" applyFill="1" applyBorder="1" applyAlignment="1">
      <alignment vertical="center"/>
    </xf>
    <xf numFmtId="0" fontId="0" fillId="0" borderId="9" xfId="0" applyFill="1" applyBorder="1" applyAlignment="1">
      <alignment horizontal="center" vertical="center"/>
    </xf>
    <xf numFmtId="49" fontId="20" fillId="0" borderId="9" xfId="10" applyFill="1" applyBorder="1" applyAlignment="1">
      <alignment horizontal="left" vertical="center" wrapText="1"/>
    </xf>
    <xf numFmtId="49" fontId="19" fillId="12" borderId="6" xfId="11" applyNumberFormat="1" applyFont="1" applyFill="1" applyBorder="1" applyAlignment="1">
      <alignment horizontal="center" vertical="center" wrapText="1"/>
    </xf>
    <xf numFmtId="49" fontId="20" fillId="0" borderId="9" xfId="9" applyFill="1" applyBorder="1" applyAlignment="1">
      <alignment horizontal="center" vertical="center" wrapText="1"/>
    </xf>
    <xf numFmtId="0" fontId="8" fillId="0" borderId="9" xfId="0" applyFont="1" applyFill="1" applyBorder="1" applyAlignment="1">
      <alignment horizontal="left" vertical="center"/>
    </xf>
    <xf numFmtId="0" fontId="8" fillId="0" borderId="0" xfId="0" applyFont="1" applyAlignment="1">
      <alignment horizontal="left" vertical="center"/>
    </xf>
    <xf numFmtId="0" fontId="0" fillId="0" borderId="9" xfId="0" applyFill="1" applyBorder="1" applyAlignment="1">
      <alignment horizontal="left" vertical="center"/>
    </xf>
    <xf numFmtId="0" fontId="8" fillId="0" borderId="9" xfId="0" applyFont="1" applyBorder="1" applyAlignment="1">
      <alignment horizontal="left" vertical="center"/>
    </xf>
    <xf numFmtId="0" fontId="8" fillId="0" borderId="4" xfId="0" applyFont="1" applyBorder="1" applyAlignment="1">
      <alignment horizontal="left" vertical="center"/>
    </xf>
    <xf numFmtId="49" fontId="20" fillId="0" borderId="8" xfId="3" applyFont="1" applyFill="1" applyBorder="1" applyAlignment="1">
      <alignment horizontal="center" vertical="center" wrapText="1"/>
    </xf>
    <xf numFmtId="0" fontId="8" fillId="0" borderId="8" xfId="0" applyFont="1" applyBorder="1" applyAlignment="1" applyProtection="1">
      <alignment horizontal="center"/>
      <protection locked="0"/>
    </xf>
    <xf numFmtId="49" fontId="20" fillId="0" borderId="32" xfId="3" applyFont="1" applyBorder="1" applyAlignment="1">
      <alignment horizontal="center" vertical="center" wrapText="1"/>
    </xf>
    <xf numFmtId="0" fontId="6" fillId="0" borderId="20" xfId="0" applyFont="1" applyFill="1" applyBorder="1" applyAlignment="1">
      <alignment horizontal="center" vertical="center"/>
    </xf>
    <xf numFmtId="49" fontId="20" fillId="0" borderId="32" xfId="4" applyFont="1" applyBorder="1" applyAlignment="1">
      <alignment horizontal="center" vertical="center" wrapText="1"/>
    </xf>
    <xf numFmtId="49" fontId="20" fillId="0" borderId="42" xfId="5" applyFont="1" applyBorder="1" applyAlignment="1">
      <alignment horizontal="center" vertical="center" wrapText="1"/>
    </xf>
    <xf numFmtId="0" fontId="8" fillId="18" borderId="20" xfId="0" applyFont="1" applyFill="1" applyBorder="1" applyAlignment="1">
      <alignment horizontal="center" vertical="center"/>
    </xf>
    <xf numFmtId="0" fontId="6" fillId="18" borderId="20" xfId="0" applyFont="1" applyFill="1" applyBorder="1" applyAlignment="1">
      <alignment horizontal="center" vertical="center"/>
    </xf>
    <xf numFmtId="0" fontId="8" fillId="18" borderId="39" xfId="0" applyFont="1" applyFill="1" applyBorder="1" applyAlignment="1">
      <alignment horizontal="center" vertical="center"/>
    </xf>
    <xf numFmtId="0" fontId="8" fillId="0" borderId="39" xfId="0" applyFont="1" applyFill="1" applyBorder="1" applyAlignment="1">
      <alignment horizontal="center" vertical="center"/>
    </xf>
    <xf numFmtId="0" fontId="8" fillId="0" borderId="0" xfId="0" applyNumberFormat="1" applyFont="1" applyAlignment="1">
      <alignment horizontal="center" vertical="center"/>
    </xf>
    <xf numFmtId="0" fontId="0" fillId="0" borderId="20" xfId="0" applyNumberFormat="1" applyFill="1" applyBorder="1" applyAlignment="1">
      <alignment horizontal="center" vertical="center"/>
    </xf>
    <xf numFmtId="0" fontId="6" fillId="0" borderId="20" xfId="0" applyNumberFormat="1" applyFont="1" applyFill="1" applyBorder="1" applyAlignment="1">
      <alignment horizontal="center" vertical="center"/>
    </xf>
    <xf numFmtId="0" fontId="8" fillId="0" borderId="20" xfId="0" applyNumberFormat="1" applyFont="1" applyFill="1" applyBorder="1" applyAlignment="1">
      <alignment horizontal="center" vertical="center"/>
    </xf>
    <xf numFmtId="49" fontId="6" fillId="0" borderId="20" xfId="0" applyNumberFormat="1" applyFont="1" applyFill="1" applyBorder="1" applyAlignment="1">
      <alignment horizontal="center" vertical="center"/>
    </xf>
    <xf numFmtId="0" fontId="0" fillId="18" borderId="0" xfId="0" applyFill="1"/>
    <xf numFmtId="0" fontId="8" fillId="0" borderId="16" xfId="0" applyFont="1" applyBorder="1" applyAlignment="1">
      <alignment horizontal="center" vertical="center"/>
    </xf>
    <xf numFmtId="0" fontId="8" fillId="0" borderId="39" xfId="0" applyFont="1" applyFill="1" applyBorder="1"/>
    <xf numFmtId="0" fontId="28" fillId="20" borderId="4" xfId="0" applyFont="1" applyFill="1" applyBorder="1" applyAlignment="1" applyProtection="1">
      <alignment horizontal="center"/>
      <protection locked="0"/>
    </xf>
    <xf numFmtId="0" fontId="28" fillId="20" borderId="9" xfId="0" applyFont="1" applyFill="1" applyBorder="1" applyAlignment="1">
      <alignment horizontal="center" vertical="top"/>
    </xf>
    <xf numFmtId="0" fontId="28" fillId="20" borderId="9" xfId="0" applyFont="1" applyFill="1" applyBorder="1" applyAlignment="1" applyProtection="1">
      <alignment horizontal="center" vertical="top"/>
      <protection locked="0"/>
    </xf>
    <xf numFmtId="0" fontId="28" fillId="20" borderId="4" xfId="0" applyFont="1" applyFill="1" applyBorder="1"/>
    <xf numFmtId="0" fontId="28" fillId="20" borderId="8" xfId="0" applyFont="1" applyFill="1" applyBorder="1"/>
    <xf numFmtId="0" fontId="28" fillId="20" borderId="4" xfId="0" applyFont="1" applyFill="1" applyBorder="1" applyAlignment="1">
      <alignment horizontal="center"/>
    </xf>
    <xf numFmtId="0" fontId="9" fillId="20" borderId="9" xfId="0" applyFont="1" applyFill="1" applyBorder="1" applyAlignment="1">
      <alignment horizontal="center" vertical="top"/>
    </xf>
    <xf numFmtId="0" fontId="8" fillId="0" borderId="4" xfId="0" applyFont="1" applyBorder="1" applyAlignment="1">
      <alignment horizontal="center"/>
    </xf>
    <xf numFmtId="0" fontId="8" fillId="0" borderId="5" xfId="0" applyFont="1" applyBorder="1" applyAlignment="1">
      <alignment horizontal="center"/>
    </xf>
    <xf numFmtId="0" fontId="9" fillId="20" borderId="4" xfId="0" applyFont="1" applyFill="1" applyBorder="1" applyAlignment="1">
      <alignment horizontal="center" vertical="center"/>
    </xf>
    <xf numFmtId="0" fontId="0" fillId="0" borderId="38" xfId="0" applyFont="1" applyFill="1" applyBorder="1" applyAlignment="1">
      <alignment horizontal="center" vertical="center"/>
    </xf>
    <xf numFmtId="0" fontId="8" fillId="0" borderId="16" xfId="0" applyFont="1" applyBorder="1" applyAlignment="1">
      <alignment horizontal="center" vertical="center"/>
    </xf>
    <xf numFmtId="0" fontId="8" fillId="13" borderId="4" xfId="0" applyFont="1" applyFill="1" applyBorder="1" applyAlignment="1">
      <alignment horizontal="center" vertical="center"/>
    </xf>
    <xf numFmtId="0" fontId="0" fillId="0" borderId="16" xfId="0" applyFont="1" applyFill="1" applyBorder="1" applyAlignment="1">
      <alignment horizontal="center" vertical="center"/>
    </xf>
    <xf numFmtId="0" fontId="8" fillId="7" borderId="20" xfId="0" applyFont="1" applyFill="1" applyBorder="1" applyAlignment="1">
      <alignment vertical="center" wrapText="1"/>
    </xf>
    <xf numFmtId="0" fontId="0" fillId="3" borderId="16" xfId="0" applyFont="1" applyFill="1" applyBorder="1" applyAlignment="1">
      <alignment horizontal="center"/>
    </xf>
    <xf numFmtId="0" fontId="0" fillId="3" borderId="16" xfId="0" applyFill="1" applyBorder="1" applyAlignment="1">
      <alignment horizontal="center"/>
    </xf>
    <xf numFmtId="0" fontId="8" fillId="0" borderId="19" xfId="0" applyFont="1" applyBorder="1" applyAlignment="1">
      <alignment horizontal="center" vertical="center"/>
    </xf>
    <xf numFmtId="0" fontId="0" fillId="22" borderId="39" xfId="0" applyFill="1" applyBorder="1" applyAlignment="1">
      <alignment horizontal="left" vertical="center" wrapText="1"/>
    </xf>
    <xf numFmtId="0" fontId="0" fillId="14" borderId="15" xfId="0" applyFill="1" applyBorder="1" applyAlignment="1">
      <alignment horizontal="center"/>
    </xf>
    <xf numFmtId="0" fontId="0" fillId="14" borderId="16" xfId="0" applyFill="1" applyBorder="1" applyAlignment="1">
      <alignment horizontal="center"/>
    </xf>
    <xf numFmtId="0" fontId="0" fillId="14" borderId="16" xfId="0" applyFill="1" applyBorder="1" applyProtection="1">
      <protection locked="0"/>
    </xf>
    <xf numFmtId="0" fontId="0" fillId="0" borderId="16" xfId="0" applyBorder="1" applyAlignment="1">
      <alignment horizontal="center" vertical="center"/>
    </xf>
    <xf numFmtId="0" fontId="0" fillId="0" borderId="16" xfId="0" applyBorder="1" applyAlignment="1">
      <alignment horizontal="center" vertical="center"/>
    </xf>
    <xf numFmtId="0" fontId="0" fillId="7" borderId="16" xfId="0" applyFont="1" applyFill="1" applyBorder="1" applyAlignment="1">
      <alignment horizontal="center" vertical="center"/>
    </xf>
    <xf numFmtId="49" fontId="0" fillId="0" borderId="16" xfId="0" applyNumberFormat="1" applyBorder="1" applyAlignment="1">
      <alignment wrapText="1"/>
    </xf>
    <xf numFmtId="0" fontId="32" fillId="0" borderId="16" xfId="0" applyFont="1" applyBorder="1" applyAlignment="1">
      <alignment vertical="center"/>
    </xf>
    <xf numFmtId="0" fontId="32" fillId="0" borderId="16" xfId="0" applyFont="1" applyBorder="1" applyAlignment="1">
      <alignment horizontal="left" vertical="center"/>
    </xf>
    <xf numFmtId="0" fontId="32" fillId="0" borderId="16" xfId="0" applyFont="1" applyFill="1" applyBorder="1"/>
    <xf numFmtId="49" fontId="32" fillId="0" borderId="16" xfId="0" applyNumberFormat="1" applyFont="1" applyBorder="1" applyAlignment="1">
      <alignment horizontal="left" vertical="center" wrapText="1"/>
    </xf>
    <xf numFmtId="0" fontId="32" fillId="0" borderId="0" xfId="0" applyFont="1" applyFill="1"/>
    <xf numFmtId="49" fontId="0" fillId="0" borderId="0" xfId="0" applyNumberFormat="1" applyAlignment="1">
      <alignment horizontal="center" vertical="center"/>
    </xf>
    <xf numFmtId="0" fontId="7" fillId="0" borderId="16" xfId="0" applyFont="1" applyBorder="1" applyAlignment="1">
      <alignment horizontal="left" vertical="center"/>
    </xf>
    <xf numFmtId="0" fontId="7" fillId="0" borderId="16" xfId="0" applyFont="1" applyFill="1" applyBorder="1"/>
    <xf numFmtId="49" fontId="0" fillId="0" borderId="37" xfId="0" applyNumberFormat="1" applyBorder="1" applyAlignment="1">
      <alignment horizontal="left" vertical="center" wrapText="1"/>
    </xf>
    <xf numFmtId="49" fontId="20" fillId="0" borderId="16" xfId="6" applyBorder="1">
      <alignment horizontal="center" vertical="center" wrapText="1"/>
    </xf>
    <xf numFmtId="0" fontId="0" fillId="7" borderId="16" xfId="0" applyFont="1" applyFill="1" applyBorder="1" applyAlignment="1">
      <alignment horizontal="center" vertical="center"/>
    </xf>
    <xf numFmtId="49" fontId="20" fillId="0" borderId="16" xfId="0" applyNumberFormat="1" applyFont="1" applyBorder="1" applyAlignment="1">
      <alignment horizontal="center" vertical="center"/>
    </xf>
    <xf numFmtId="49" fontId="33" fillId="7" borderId="41" xfId="11" applyNumberFormat="1" applyFont="1" applyFill="1" applyBorder="1" applyAlignment="1">
      <alignment horizontal="center" vertical="center"/>
    </xf>
    <xf numFmtId="0" fontId="32" fillId="7" borderId="16" xfId="0" applyFont="1" applyFill="1" applyBorder="1" applyAlignment="1">
      <alignment horizontal="center" vertical="center"/>
    </xf>
    <xf numFmtId="49" fontId="0" fillId="7" borderId="16" xfId="0" quotePrefix="1" applyNumberFormat="1" applyFont="1" applyFill="1" applyBorder="1" applyAlignment="1">
      <alignment horizontal="center" vertical="center"/>
    </xf>
    <xf numFmtId="49" fontId="0" fillId="7" borderId="16" xfId="0" applyNumberFormat="1" applyFill="1" applyBorder="1" applyAlignment="1">
      <alignment horizontal="center" vertical="center" wrapText="1"/>
    </xf>
    <xf numFmtId="49" fontId="8" fillId="7" borderId="16" xfId="0" applyNumberFormat="1" applyFont="1" applyFill="1" applyBorder="1" applyAlignment="1">
      <alignment horizontal="center" vertical="center" wrapText="1"/>
    </xf>
    <xf numFmtId="0" fontId="0" fillId="7" borderId="29" xfId="0" quotePrefix="1" applyFont="1" applyFill="1" applyBorder="1" applyAlignment="1">
      <alignment horizontal="center" vertical="center"/>
    </xf>
    <xf numFmtId="49" fontId="0" fillId="7" borderId="29" xfId="0" applyNumberFormat="1" applyFill="1" applyBorder="1" applyAlignment="1">
      <alignment horizontal="center" vertical="center" wrapText="1"/>
    </xf>
    <xf numFmtId="0" fontId="21" fillId="7" borderId="16" xfId="0" applyFont="1" applyFill="1" applyBorder="1" applyAlignment="1">
      <alignment horizontal="center" vertical="center" wrapText="1"/>
    </xf>
    <xf numFmtId="0" fontId="8" fillId="7" borderId="16" xfId="0" quotePrefix="1" applyFont="1" applyFill="1" applyBorder="1" applyAlignment="1">
      <alignment horizontal="center" vertical="center"/>
    </xf>
    <xf numFmtId="49" fontId="21" fillId="7" borderId="16" xfId="11" applyNumberFormat="1" applyFont="1" applyFill="1" applyBorder="1" applyAlignment="1">
      <alignment horizontal="center" vertical="center" wrapText="1"/>
    </xf>
    <xf numFmtId="0" fontId="0" fillId="7" borderId="38" xfId="0" quotePrefix="1" applyFont="1" applyFill="1" applyBorder="1" applyAlignment="1">
      <alignment horizontal="center" vertical="center"/>
    </xf>
    <xf numFmtId="0" fontId="0" fillId="7" borderId="16" xfId="0" applyFont="1" applyFill="1" applyBorder="1" applyAlignment="1">
      <alignment horizontal="center"/>
    </xf>
    <xf numFmtId="0" fontId="32" fillId="7" borderId="16" xfId="0" applyFont="1" applyFill="1" applyBorder="1" applyAlignment="1">
      <alignment horizontal="center"/>
    </xf>
    <xf numFmtId="0" fontId="8" fillId="7" borderId="16" xfId="0" applyFont="1" applyFill="1" applyBorder="1" applyAlignment="1">
      <alignment horizontal="center"/>
    </xf>
    <xf numFmtId="0" fontId="32" fillId="7" borderId="0" xfId="0" applyFont="1" applyFill="1" applyAlignment="1">
      <alignment horizontal="center"/>
    </xf>
    <xf numFmtId="0" fontId="0" fillId="7" borderId="38" xfId="0" applyFont="1" applyFill="1" applyBorder="1" applyAlignment="1">
      <alignment horizontal="center" vertical="center"/>
    </xf>
    <xf numFmtId="49" fontId="37" fillId="0" borderId="16" xfId="0" applyNumberFormat="1" applyFont="1" applyBorder="1" applyAlignment="1">
      <alignment horizontal="left" vertical="center" wrapText="1"/>
    </xf>
    <xf numFmtId="0" fontId="0" fillId="29" borderId="16" xfId="0" applyFont="1" applyFill="1" applyBorder="1" applyAlignment="1">
      <alignment horizontal="center"/>
    </xf>
    <xf numFmtId="0" fontId="0" fillId="27" borderId="16" xfId="0" applyFont="1" applyFill="1" applyBorder="1" applyAlignment="1">
      <alignment horizontal="center"/>
    </xf>
    <xf numFmtId="0" fontId="0" fillId="7" borderId="20" xfId="0" applyFont="1" applyFill="1" applyBorder="1" applyAlignment="1">
      <alignment horizontal="center"/>
    </xf>
    <xf numFmtId="0" fontId="8" fillId="7" borderId="20" xfId="0" applyFont="1" applyFill="1" applyBorder="1" applyAlignment="1">
      <alignment wrapText="1"/>
    </xf>
    <xf numFmtId="0" fontId="0" fillId="7" borderId="20" xfId="0" quotePrefix="1" applyFont="1" applyFill="1" applyBorder="1" applyAlignment="1">
      <alignment horizontal="center" vertical="center"/>
    </xf>
    <xf numFmtId="0" fontId="32" fillId="7" borderId="20" xfId="0" applyFont="1" applyFill="1" applyBorder="1" applyAlignment="1">
      <alignment horizontal="center" vertical="center"/>
    </xf>
    <xf numFmtId="49" fontId="20" fillId="7" borderId="20" xfId="10" applyFill="1" applyBorder="1" applyAlignment="1">
      <alignment horizontal="left" vertical="center" wrapText="1"/>
    </xf>
    <xf numFmtId="0" fontId="8" fillId="7" borderId="20" xfId="0" applyFont="1" applyFill="1" applyBorder="1" applyAlignment="1" applyProtection="1">
      <alignment horizontal="left" vertical="center" wrapText="1"/>
      <protection locked="0"/>
    </xf>
    <xf numFmtId="0" fontId="8" fillId="7" borderId="20" xfId="0" applyFont="1" applyFill="1" applyBorder="1" applyAlignment="1" applyProtection="1">
      <alignment vertical="center" wrapText="1"/>
      <protection locked="0"/>
    </xf>
    <xf numFmtId="0" fontId="0" fillId="7" borderId="20" xfId="0" applyFont="1" applyFill="1" applyBorder="1" applyAlignment="1" applyProtection="1">
      <alignment vertical="center" wrapText="1"/>
      <protection locked="0"/>
    </xf>
    <xf numFmtId="0" fontId="8" fillId="7" borderId="32" xfId="0" applyFont="1" applyFill="1" applyBorder="1" applyAlignment="1">
      <alignment vertical="center" wrapText="1"/>
    </xf>
    <xf numFmtId="0" fontId="8" fillId="7" borderId="32" xfId="0" applyFont="1" applyFill="1" applyBorder="1" applyAlignment="1">
      <alignment horizontal="center"/>
    </xf>
    <xf numFmtId="0" fontId="0" fillId="7" borderId="20" xfId="0" applyFill="1" applyBorder="1" applyAlignment="1">
      <alignment vertical="center" wrapText="1"/>
    </xf>
    <xf numFmtId="0" fontId="0" fillId="0" borderId="4" xfId="0" applyFont="1" applyFill="1" applyBorder="1" applyAlignment="1" applyProtection="1">
      <alignment horizontal="center" vertical="center"/>
      <protection locked="0"/>
    </xf>
    <xf numFmtId="49" fontId="38" fillId="0" borderId="4" xfId="9" applyFont="1" applyFill="1" applyBorder="1" applyAlignment="1">
      <alignment horizontal="center" vertical="center" wrapText="1"/>
    </xf>
    <xf numFmtId="0" fontId="0" fillId="0" borderId="4" xfId="0" applyFont="1" applyFill="1" applyBorder="1" applyAlignment="1" applyProtection="1">
      <alignment horizontal="center"/>
      <protection locked="0"/>
    </xf>
    <xf numFmtId="0" fontId="0" fillId="0" borderId="8" xfId="0" applyFont="1" applyFill="1" applyBorder="1" applyProtection="1">
      <protection locked="0"/>
    </xf>
    <xf numFmtId="0" fontId="0" fillId="0" borderId="4" xfId="0" applyFont="1" applyFill="1" applyBorder="1" applyProtection="1">
      <protection locked="0"/>
    </xf>
    <xf numFmtId="0" fontId="0" fillId="10" borderId="9" xfId="0" applyFont="1" applyFill="1" applyBorder="1" applyProtection="1">
      <protection locked="0"/>
    </xf>
    <xf numFmtId="0" fontId="0" fillId="10" borderId="4" xfId="0" applyFont="1" applyFill="1" applyBorder="1" applyAlignment="1" applyProtection="1">
      <alignment horizontal="center"/>
      <protection locked="0"/>
    </xf>
    <xf numFmtId="0" fontId="0" fillId="0" borderId="4" xfId="0" applyFont="1" applyBorder="1" applyAlignment="1" applyProtection="1">
      <protection locked="0"/>
    </xf>
    <xf numFmtId="0" fontId="0" fillId="0" borderId="4" xfId="0" applyFont="1" applyFill="1" applyBorder="1"/>
    <xf numFmtId="49" fontId="38" fillId="0" borderId="4" xfId="9" applyFont="1" applyFill="1" applyBorder="1" applyAlignment="1">
      <alignment horizontal="left" vertical="center" wrapText="1"/>
    </xf>
    <xf numFmtId="0" fontId="0" fillId="0" borderId="4" xfId="0" applyFont="1" applyFill="1" applyBorder="1" applyAlignment="1">
      <alignment wrapText="1"/>
    </xf>
    <xf numFmtId="0" fontId="0" fillId="0" borderId="4" xfId="0" applyFont="1" applyFill="1" applyBorder="1" applyAlignment="1">
      <alignment horizontal="center"/>
    </xf>
    <xf numFmtId="0" fontId="0" fillId="0" borderId="4" xfId="0" applyFont="1" applyFill="1" applyBorder="1" applyAlignment="1">
      <alignment horizontal="left"/>
    </xf>
    <xf numFmtId="0" fontId="0" fillId="0" borderId="4" xfId="0" applyFont="1" applyBorder="1" applyAlignment="1" applyProtection="1">
      <alignment horizontal="center"/>
      <protection locked="0"/>
    </xf>
    <xf numFmtId="0" fontId="0" fillId="0" borderId="4" xfId="0" applyFont="1" applyBorder="1" applyProtection="1">
      <protection locked="0"/>
    </xf>
    <xf numFmtId="0" fontId="0" fillId="0" borderId="9" xfId="0" applyFont="1" applyFill="1" applyBorder="1" applyAlignment="1" applyProtection="1">
      <alignment horizontal="center"/>
      <protection locked="0"/>
    </xf>
    <xf numFmtId="0" fontId="0" fillId="0" borderId="4" xfId="0" applyFont="1" applyBorder="1" applyAlignment="1" applyProtection="1">
      <alignment horizontal="left"/>
      <protection locked="0"/>
    </xf>
    <xf numFmtId="49" fontId="38" fillId="0" borderId="4" xfId="9" applyFont="1" applyFill="1" applyBorder="1" applyAlignment="1">
      <alignment vertical="center" wrapText="1"/>
    </xf>
    <xf numFmtId="0" fontId="0" fillId="0" borderId="0" xfId="0" applyFont="1" applyBorder="1" applyAlignment="1" applyProtection="1">
      <alignment horizontal="center"/>
      <protection locked="0"/>
    </xf>
    <xf numFmtId="0" fontId="0" fillId="0" borderId="0" xfId="0" applyFont="1" applyFill="1" applyBorder="1" applyProtection="1">
      <protection locked="0"/>
    </xf>
    <xf numFmtId="0" fontId="0" fillId="0" borderId="4" xfId="0" applyFont="1" applyFill="1" applyBorder="1" applyAlignment="1">
      <alignment vertical="center" wrapText="1"/>
    </xf>
    <xf numFmtId="0" fontId="0" fillId="0" borderId="0" xfId="0" applyFont="1" applyFill="1" applyBorder="1" applyAlignment="1" applyProtection="1">
      <alignment horizontal="left"/>
      <protection locked="0"/>
    </xf>
    <xf numFmtId="0" fontId="0" fillId="0" borderId="8" xfId="0" applyFont="1" applyFill="1" applyBorder="1" applyAlignment="1" applyProtection="1">
      <alignment horizontal="center"/>
      <protection locked="0"/>
    </xf>
    <xf numFmtId="49" fontId="0" fillId="0" borderId="4" xfId="10" applyFont="1" applyFill="1" applyBorder="1">
      <alignment horizontal="left" vertical="center" wrapText="1"/>
    </xf>
    <xf numFmtId="49" fontId="38" fillId="0" borderId="4" xfId="10" applyFont="1" applyFill="1" applyBorder="1">
      <alignment horizontal="left" vertical="center" wrapText="1"/>
    </xf>
    <xf numFmtId="0" fontId="0" fillId="0" borderId="3" xfId="0" applyFont="1" applyFill="1" applyBorder="1"/>
    <xf numFmtId="0" fontId="0" fillId="0" borderId="4" xfId="0" applyFont="1" applyBorder="1"/>
    <xf numFmtId="0" fontId="0" fillId="0" borderId="4" xfId="0" applyFont="1" applyFill="1" applyBorder="1" applyAlignment="1">
      <alignment horizontal="center" vertical="center"/>
    </xf>
    <xf numFmtId="0" fontId="0" fillId="0" borderId="20" xfId="0" applyFont="1" applyFill="1" applyBorder="1" applyAlignment="1">
      <alignment horizontal="center" vertical="center"/>
    </xf>
    <xf numFmtId="0" fontId="0" fillId="18" borderId="20" xfId="0" applyFont="1" applyFill="1" applyBorder="1" applyAlignment="1">
      <alignment horizontal="center" vertical="center"/>
    </xf>
    <xf numFmtId="0" fontId="0" fillId="18" borderId="23" xfId="0" applyFont="1" applyFill="1" applyBorder="1" applyAlignment="1">
      <alignment horizontal="center" vertical="center"/>
    </xf>
    <xf numFmtId="49" fontId="0" fillId="0" borderId="4" xfId="0" applyNumberFormat="1" applyFont="1" applyFill="1" applyBorder="1" applyAlignment="1" applyProtection="1">
      <alignment horizontal="center"/>
      <protection locked="0"/>
    </xf>
    <xf numFmtId="0" fontId="0" fillId="7" borderId="4" xfId="0" applyFont="1" applyFill="1" applyBorder="1" applyAlignment="1" applyProtection="1">
      <alignment horizontal="center" vertical="center"/>
      <protection locked="0"/>
    </xf>
    <xf numFmtId="0" fontId="0" fillId="30" borderId="4" xfId="0" applyFont="1" applyFill="1" applyBorder="1" applyAlignment="1" applyProtection="1">
      <alignment horizontal="center" vertical="center"/>
      <protection locked="0"/>
    </xf>
    <xf numFmtId="0" fontId="0" fillId="0" borderId="0" xfId="0" applyBorder="1" applyAlignment="1">
      <alignment horizontal="left" vertical="top"/>
    </xf>
    <xf numFmtId="0" fontId="0" fillId="0" borderId="0" xfId="0" applyAlignment="1">
      <alignment horizontal="left" vertical="top"/>
    </xf>
    <xf numFmtId="0" fontId="0" fillId="0" borderId="4" xfId="0" applyFont="1" applyFill="1" applyBorder="1" applyAlignment="1" applyProtection="1">
      <alignment horizontal="left" vertical="top"/>
      <protection locked="0"/>
    </xf>
    <xf numFmtId="0" fontId="0" fillId="0" borderId="3" xfId="0" applyFont="1" applyFill="1" applyBorder="1" applyAlignment="1" applyProtection="1">
      <alignment wrapText="1"/>
      <protection locked="0"/>
    </xf>
    <xf numFmtId="0" fontId="0" fillId="0" borderId="5" xfId="0" applyFont="1" applyFill="1" applyBorder="1" applyAlignment="1" applyProtection="1">
      <alignment wrapText="1"/>
      <protection locked="0"/>
    </xf>
    <xf numFmtId="0" fontId="8" fillId="0" borderId="4" xfId="0" applyFont="1" applyFill="1" applyBorder="1" applyAlignment="1" applyProtection="1">
      <protection locked="0"/>
    </xf>
    <xf numFmtId="0" fontId="3" fillId="0" borderId="3" xfId="0" applyFont="1" applyBorder="1" applyAlignment="1">
      <alignment horizontal="center" vertical="center"/>
    </xf>
    <xf numFmtId="0" fontId="8" fillId="5" borderId="20" xfId="0" applyFont="1" applyFill="1" applyBorder="1" applyAlignment="1">
      <alignment vertical="center" wrapText="1"/>
    </xf>
    <xf numFmtId="0" fontId="0" fillId="4" borderId="0" xfId="0" applyFont="1" applyFill="1" applyBorder="1"/>
    <xf numFmtId="0" fontId="3" fillId="4" borderId="0" xfId="0" applyFont="1" applyFill="1" applyBorder="1" applyAlignment="1">
      <alignment horizontal="left" vertical="center"/>
    </xf>
    <xf numFmtId="0" fontId="0" fillId="4" borderId="0" xfId="0" applyFont="1" applyFill="1" applyBorder="1" applyAlignment="1">
      <alignment wrapText="1"/>
    </xf>
    <xf numFmtId="0" fontId="3" fillId="4" borderId="0" xfId="0" applyFont="1" applyFill="1" applyBorder="1" applyAlignment="1">
      <alignment horizontal="left"/>
    </xf>
    <xf numFmtId="0" fontId="8" fillId="31" borderId="20" xfId="0" applyFont="1" applyFill="1" applyBorder="1" applyAlignment="1">
      <alignment vertical="center" wrapText="1"/>
    </xf>
    <xf numFmtId="0" fontId="8" fillId="32" borderId="20" xfId="0" applyFont="1" applyFill="1" applyBorder="1"/>
    <xf numFmtId="0" fontId="0" fillId="32" borderId="20" xfId="0" applyFill="1" applyBorder="1"/>
    <xf numFmtId="0" fontId="0" fillId="0" borderId="20" xfId="0" applyNumberFormat="1" applyFont="1" applyFill="1" applyBorder="1" applyAlignment="1">
      <alignment horizontal="center"/>
    </xf>
    <xf numFmtId="0" fontId="0" fillId="18" borderId="20" xfId="0" applyFont="1" applyFill="1" applyBorder="1"/>
    <xf numFmtId="49" fontId="0" fillId="0" borderId="20" xfId="0" applyNumberFormat="1" applyFont="1" applyFill="1" applyBorder="1" applyAlignment="1">
      <alignment horizontal="center"/>
    </xf>
    <xf numFmtId="0" fontId="0" fillId="0" borderId="20" xfId="0" applyNumberFormat="1" applyFont="1" applyFill="1" applyBorder="1" applyAlignment="1">
      <alignment horizontal="center" vertical="center"/>
    </xf>
    <xf numFmtId="0" fontId="0" fillId="32" borderId="20" xfId="0" applyFont="1" applyFill="1" applyBorder="1"/>
    <xf numFmtId="49" fontId="0" fillId="0" borderId="20" xfId="0" applyNumberFormat="1" applyFont="1" applyFill="1" applyBorder="1" applyAlignment="1">
      <alignment horizontal="center" vertical="center"/>
    </xf>
    <xf numFmtId="0" fontId="0" fillId="18" borderId="33" xfId="0" applyFont="1" applyFill="1" applyBorder="1"/>
    <xf numFmtId="0" fontId="0" fillId="0" borderId="20" xfId="0" quotePrefix="1" applyNumberFormat="1" applyFont="1" applyFill="1" applyBorder="1" applyAlignment="1">
      <alignment horizontal="center" vertical="center"/>
    </xf>
    <xf numFmtId="0" fontId="0" fillId="18" borderId="20" xfId="0" quotePrefix="1" applyFont="1" applyFill="1" applyBorder="1"/>
    <xf numFmtId="0" fontId="0" fillId="0" borderId="20" xfId="0" quotePrefix="1" applyNumberFormat="1" applyFont="1" applyFill="1" applyBorder="1" applyAlignment="1">
      <alignment horizontal="center"/>
    </xf>
    <xf numFmtId="0" fontId="0" fillId="0" borderId="20" xfId="0" applyFont="1" applyFill="1" applyBorder="1" applyAlignment="1">
      <alignment horizontal="center" vertical="center" wrapText="1"/>
    </xf>
    <xf numFmtId="0" fontId="0" fillId="18" borderId="20" xfId="0" applyFont="1" applyFill="1" applyBorder="1" applyAlignment="1">
      <alignment wrapText="1"/>
    </xf>
    <xf numFmtId="0" fontId="0" fillId="18" borderId="20" xfId="0" applyFont="1" applyFill="1" applyBorder="1" applyAlignment="1">
      <alignment horizontal="center"/>
    </xf>
    <xf numFmtId="1" fontId="0" fillId="18" borderId="20" xfId="0" quotePrefix="1" applyNumberFormat="1" applyFont="1" applyFill="1" applyBorder="1"/>
    <xf numFmtId="1" fontId="0" fillId="18" borderId="20" xfId="0" applyNumberFormat="1" applyFont="1" applyFill="1" applyBorder="1"/>
    <xf numFmtId="0" fontId="0" fillId="18" borderId="16" xfId="0" applyFont="1" applyFill="1" applyBorder="1"/>
    <xf numFmtId="0" fontId="0" fillId="20" borderId="8" xfId="0" applyFont="1" applyFill="1" applyBorder="1" applyProtection="1">
      <protection locked="0"/>
    </xf>
    <xf numFmtId="0" fontId="28" fillId="20" borderId="3" xfId="0" applyFont="1" applyFill="1" applyBorder="1"/>
    <xf numFmtId="0" fontId="28" fillId="20" borderId="7" xfId="0" applyFont="1" applyFill="1" applyBorder="1"/>
    <xf numFmtId="0" fontId="28" fillId="20" borderId="4" xfId="0" applyFont="1" applyFill="1" applyBorder="1" applyProtection="1">
      <protection locked="0"/>
    </xf>
    <xf numFmtId="0" fontId="9" fillId="20" borderId="4" xfId="0" applyFont="1" applyFill="1" applyBorder="1" applyAlignment="1">
      <alignment horizontal="center"/>
    </xf>
    <xf numFmtId="0" fontId="0" fillId="0" borderId="3" xfId="0" applyFont="1" applyFill="1" applyBorder="1" applyAlignment="1">
      <alignment horizontal="center" vertical="top"/>
    </xf>
    <xf numFmtId="0" fontId="0" fillId="0" borderId="4" xfId="0" applyFont="1" applyFill="1" applyBorder="1" applyAlignment="1">
      <alignment horizontal="center" vertical="top"/>
    </xf>
    <xf numFmtId="0" fontId="8" fillId="0" borderId="3" xfId="0" applyFont="1" applyFill="1" applyBorder="1" applyAlignment="1">
      <alignment horizontal="center" vertical="top"/>
    </xf>
    <xf numFmtId="0" fontId="8" fillId="20" borderId="9" xfId="0" applyFont="1" applyFill="1" applyBorder="1" applyAlignment="1">
      <alignment horizontal="center" vertical="top"/>
    </xf>
    <xf numFmtId="0" fontId="8" fillId="0" borderId="9" xfId="0" applyFont="1" applyBorder="1" applyAlignment="1">
      <alignment horizontal="center" vertical="top"/>
    </xf>
    <xf numFmtId="0" fontId="8" fillId="0" borderId="9" xfId="0" applyFont="1" applyFill="1" applyBorder="1" applyAlignment="1" applyProtection="1">
      <alignment horizontal="center" vertical="center"/>
      <protection locked="0"/>
    </xf>
    <xf numFmtId="0" fontId="10" fillId="0" borderId="6" xfId="0" applyFont="1" applyBorder="1" applyAlignment="1">
      <alignment horizontal="center" vertical="center"/>
    </xf>
    <xf numFmtId="0" fontId="8" fillId="7" borderId="39" xfId="0" applyFont="1" applyFill="1" applyBorder="1" applyAlignment="1">
      <alignment wrapText="1"/>
    </xf>
    <xf numFmtId="0" fontId="0" fillId="7" borderId="39" xfId="0" applyFill="1" applyBorder="1" applyAlignment="1">
      <alignment horizontal="left" vertical="center" wrapText="1"/>
    </xf>
    <xf numFmtId="0" fontId="8" fillId="22" borderId="0" xfId="0" applyFont="1" applyFill="1" applyBorder="1"/>
    <xf numFmtId="0" fontId="8" fillId="22" borderId="0" xfId="0" applyFont="1" applyFill="1" applyBorder="1" applyAlignment="1">
      <alignment horizontal="left" vertical="center"/>
    </xf>
    <xf numFmtId="0" fontId="0" fillId="0" borderId="5" xfId="0" applyFill="1" applyBorder="1" applyAlignment="1">
      <alignment horizontal="center" vertical="center"/>
    </xf>
    <xf numFmtId="0" fontId="8" fillId="33" borderId="0" xfId="0" applyFont="1" applyFill="1" applyAlignment="1">
      <alignment horizontal="center" vertical="center" wrapText="1"/>
    </xf>
    <xf numFmtId="0" fontId="0" fillId="33" borderId="4" xfId="0" applyFill="1" applyBorder="1" applyAlignment="1">
      <alignment horizontal="center" vertical="center"/>
    </xf>
    <xf numFmtId="0" fontId="0" fillId="5" borderId="16" xfId="0" applyFont="1" applyFill="1" applyBorder="1" applyAlignment="1">
      <alignment horizontal="center"/>
    </xf>
    <xf numFmtId="0" fontId="0" fillId="5" borderId="16" xfId="0" applyFill="1" applyBorder="1" applyAlignment="1">
      <alignment horizontal="center"/>
    </xf>
    <xf numFmtId="0" fontId="26" fillId="5" borderId="11" xfId="0" applyFont="1" applyFill="1" applyBorder="1" applyAlignment="1">
      <alignment horizontal="justify" wrapText="1"/>
    </xf>
    <xf numFmtId="0" fontId="0" fillId="5" borderId="2" xfId="0" applyFill="1" applyBorder="1"/>
    <xf numFmtId="0" fontId="3" fillId="0" borderId="0" xfId="0" applyFont="1" applyBorder="1" applyAlignment="1">
      <alignment horizontal="center"/>
    </xf>
    <xf numFmtId="0" fontId="0" fillId="0" borderId="0" xfId="0" applyBorder="1" applyAlignment="1">
      <alignment horizontal="left"/>
    </xf>
    <xf numFmtId="0" fontId="0" fillId="0" borderId="0" xfId="0" applyFont="1" applyBorder="1" applyAlignment="1">
      <alignment horizontal="left" vertical="center"/>
    </xf>
    <xf numFmtId="0" fontId="0" fillId="0" borderId="0" xfId="0" applyFont="1" applyBorder="1" applyAlignment="1">
      <alignment horizontal="right" vertical="center"/>
    </xf>
    <xf numFmtId="0" fontId="0" fillId="0" borderId="0" xfId="0" applyFont="1" applyBorder="1" applyAlignment="1">
      <alignment horizontal="center"/>
    </xf>
    <xf numFmtId="0" fontId="0" fillId="0" borderId="0" xfId="0" applyBorder="1" applyAlignment="1">
      <alignment horizontal="right"/>
    </xf>
    <xf numFmtId="0" fontId="0" fillId="0" borderId="0" xfId="0" applyFont="1" applyBorder="1" applyAlignment="1">
      <alignment horizontal="center" vertical="center"/>
    </xf>
    <xf numFmtId="0" fontId="0" fillId="7" borderId="0" xfId="0" applyFill="1" applyBorder="1" applyAlignment="1">
      <alignment horizontal="left" vertical="center"/>
    </xf>
    <xf numFmtId="0" fontId="8" fillId="0" borderId="16" xfId="0" applyFont="1" applyBorder="1" applyAlignment="1">
      <alignment horizontal="center" vertical="center"/>
    </xf>
    <xf numFmtId="0" fontId="8" fillId="0" borderId="16" xfId="0" applyFont="1" applyBorder="1" applyAlignment="1">
      <alignment horizontal="left" vertical="center"/>
    </xf>
    <xf numFmtId="0" fontId="0" fillId="0" borderId="0" xfId="0" applyFont="1" applyFill="1" applyBorder="1" applyAlignment="1">
      <alignment horizontal="left" vertical="center"/>
    </xf>
    <xf numFmtId="0" fontId="0" fillId="0" borderId="0" xfId="0" applyFont="1" applyFill="1" applyBorder="1" applyAlignment="1">
      <alignment horizontal="right" vertical="center"/>
    </xf>
    <xf numFmtId="0" fontId="24" fillId="19" borderId="10" xfId="0" applyFont="1" applyFill="1" applyBorder="1" applyAlignment="1">
      <alignment horizontal="center" vertical="center" wrapText="1"/>
    </xf>
    <xf numFmtId="0" fontId="24" fillId="19" borderId="19" xfId="0" applyFont="1" applyFill="1" applyBorder="1" applyAlignment="1">
      <alignment horizontal="center" vertical="center" wrapText="1"/>
    </xf>
    <xf numFmtId="0" fontId="0" fillId="0" borderId="29" xfId="0" applyBorder="1" applyAlignment="1">
      <alignment horizontal="center" vertical="center"/>
    </xf>
    <xf numFmtId="0" fontId="0" fillId="0" borderId="31" xfId="0" applyBorder="1" applyAlignment="1">
      <alignment horizontal="center" vertical="center"/>
    </xf>
    <xf numFmtId="0" fontId="0" fillId="0" borderId="23" xfId="0" applyBorder="1" applyAlignment="1">
      <alignment horizontal="center" vertical="center"/>
    </xf>
    <xf numFmtId="0" fontId="0" fillId="0" borderId="16" xfId="0" applyFill="1" applyBorder="1" applyAlignment="1">
      <alignment horizontal="center" vertical="center"/>
    </xf>
    <xf numFmtId="0" fontId="0" fillId="0" borderId="16" xfId="0" applyBorder="1" applyAlignment="1">
      <alignment horizontal="center" vertical="center"/>
    </xf>
    <xf numFmtId="0" fontId="0" fillId="4" borderId="16" xfId="0" applyFont="1" applyFill="1" applyBorder="1" applyAlignment="1">
      <alignment horizontal="center" vertical="center"/>
    </xf>
    <xf numFmtId="0" fontId="0" fillId="7" borderId="16" xfId="0" applyFill="1" applyBorder="1" applyAlignment="1">
      <alignment horizontal="center" vertical="center"/>
    </xf>
    <xf numFmtId="0" fontId="0" fillId="0" borderId="16" xfId="0" applyFill="1" applyBorder="1" applyAlignment="1">
      <alignment horizontal="center" vertical="center" wrapText="1"/>
    </xf>
    <xf numFmtId="0" fontId="0" fillId="7" borderId="16" xfId="0" applyFont="1" applyFill="1" applyBorder="1" applyAlignment="1">
      <alignment horizontal="center" vertical="center"/>
    </xf>
    <xf numFmtId="0" fontId="3" fillId="14" borderId="29" xfId="0" applyFont="1" applyFill="1" applyBorder="1" applyAlignment="1">
      <alignment horizontal="center" vertical="center"/>
    </xf>
    <xf numFmtId="0" fontId="3" fillId="14" borderId="31"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6" xfId="0" applyFont="1" applyFill="1" applyBorder="1" applyAlignment="1">
      <alignment horizontal="center" vertical="center" wrapText="1"/>
    </xf>
    <xf numFmtId="0" fontId="1" fillId="3" borderId="2" xfId="0" applyFont="1" applyFill="1" applyBorder="1" applyAlignment="1" applyProtection="1">
      <alignment horizontal="center" vertical="center" wrapText="1" shrinkToFit="1"/>
      <protection locked="0"/>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 fillId="15" borderId="2" xfId="0" applyFont="1" applyFill="1" applyBorder="1" applyAlignment="1" applyProtection="1">
      <alignment horizontal="center" vertical="center" wrapText="1" shrinkToFit="1"/>
      <protection locked="0"/>
    </xf>
    <xf numFmtId="0" fontId="1" fillId="13" borderId="2" xfId="0" applyFont="1" applyFill="1" applyBorder="1" applyAlignment="1" applyProtection="1">
      <alignment horizontal="center" vertical="center" wrapText="1" shrinkToFit="1"/>
      <protection locked="0"/>
    </xf>
    <xf numFmtId="0" fontId="1" fillId="5" borderId="2" xfId="0" applyFont="1" applyFill="1" applyBorder="1" applyAlignment="1" applyProtection="1">
      <alignment horizontal="center" vertical="center" wrapText="1" shrinkToFit="1"/>
      <protection locked="0"/>
    </xf>
    <xf numFmtId="0" fontId="1" fillId="4" borderId="2" xfId="0" applyFont="1" applyFill="1" applyBorder="1" applyAlignment="1" applyProtection="1">
      <alignment horizontal="center" vertical="center" wrapText="1" shrinkToFit="1"/>
      <protection locked="0"/>
    </xf>
    <xf numFmtId="0" fontId="13" fillId="9" borderId="3" xfId="0" applyFont="1" applyFill="1" applyBorder="1" applyAlignment="1">
      <alignment horizontal="center" vertical="top" textRotation="90"/>
    </xf>
    <xf numFmtId="0" fontId="0" fillId="9" borderId="4" xfId="0" applyFill="1" applyBorder="1" applyAlignment="1"/>
    <xf numFmtId="0" fontId="0" fillId="9" borderId="5" xfId="0" applyFill="1" applyBorder="1" applyAlignment="1"/>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8" fillId="3" borderId="3" xfId="0" applyFont="1" applyFill="1" applyBorder="1" applyAlignment="1">
      <alignment horizontal="center" vertical="center" wrapText="1"/>
    </xf>
    <xf numFmtId="0" fontId="8" fillId="3" borderId="32"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8" fillId="17" borderId="22" xfId="0" applyFont="1" applyFill="1" applyBorder="1" applyAlignment="1">
      <alignment horizontal="center" vertical="center"/>
    </xf>
    <xf numFmtId="0" fontId="8" fillId="17" borderId="6" xfId="0" applyFont="1" applyFill="1" applyBorder="1" applyAlignment="1">
      <alignment horizontal="center" vertical="center"/>
    </xf>
    <xf numFmtId="0" fontId="8" fillId="16" borderId="22" xfId="0" applyFont="1" applyFill="1" applyBorder="1" applyAlignment="1">
      <alignment horizontal="center" vertical="center"/>
    </xf>
    <xf numFmtId="0" fontId="8" fillId="16" borderId="6"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8" fillId="0" borderId="19" xfId="0" applyFont="1" applyBorder="1" applyAlignment="1">
      <alignment horizontal="center" vertical="center"/>
    </xf>
    <xf numFmtId="0" fontId="12" fillId="0" borderId="3" xfId="0" applyFont="1" applyBorder="1" applyAlignment="1">
      <alignment horizontal="center" vertical="center" textRotation="90"/>
    </xf>
    <xf numFmtId="0" fontId="12" fillId="0" borderId="4" xfId="0" applyFont="1" applyBorder="1" applyAlignment="1">
      <alignment horizontal="center" vertical="center" textRotation="90"/>
    </xf>
    <xf numFmtId="0" fontId="12" fillId="0" borderId="5" xfId="0" applyFont="1" applyBorder="1" applyAlignment="1">
      <alignment horizontal="center" vertical="center" textRotation="90"/>
    </xf>
    <xf numFmtId="0" fontId="18" fillId="0" borderId="7" xfId="0" applyFont="1" applyBorder="1" applyAlignment="1">
      <alignment horizontal="center" vertical="center" textRotation="90" wrapText="1"/>
    </xf>
    <xf numFmtId="0" fontId="18" fillId="0" borderId="8" xfId="0" applyFont="1" applyBorder="1" applyAlignment="1">
      <alignment horizontal="center" vertical="center" textRotation="90" wrapText="1"/>
    </xf>
    <xf numFmtId="0" fontId="18" fillId="0" borderId="10" xfId="0" applyFont="1" applyBorder="1" applyAlignment="1">
      <alignment horizontal="center" vertical="center" textRotation="90" wrapText="1"/>
    </xf>
    <xf numFmtId="0" fontId="3" fillId="0" borderId="3" xfId="0" applyFont="1" applyBorder="1" applyAlignment="1">
      <alignment horizontal="center" vertical="top" textRotation="90"/>
    </xf>
    <xf numFmtId="0" fontId="0" fillId="0" borderId="4" xfId="0" applyBorder="1" applyAlignment="1"/>
    <xf numFmtId="0" fontId="0" fillId="0" borderId="5" xfId="0" applyBorder="1" applyAlignment="1"/>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14" fillId="0" borderId="3" xfId="0" applyFont="1" applyBorder="1" applyAlignment="1">
      <alignment horizontal="center" vertical="center" textRotation="90" wrapText="1"/>
    </xf>
    <xf numFmtId="0" fontId="14" fillId="0" borderId="4" xfId="0" applyFont="1" applyBorder="1" applyAlignment="1">
      <alignment horizontal="center" vertical="center" textRotation="90" wrapText="1"/>
    </xf>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1" fillId="0" borderId="4" xfId="0" applyFont="1" applyBorder="1" applyAlignment="1">
      <alignment horizontal="center" vertical="top" textRotation="90"/>
    </xf>
    <xf numFmtId="0" fontId="0" fillId="0" borderId="4" xfId="0" applyBorder="1" applyAlignment="1">
      <alignment horizontal="center" vertical="top"/>
    </xf>
    <xf numFmtId="0" fontId="0" fillId="0" borderId="5" xfId="0" applyBorder="1" applyAlignment="1">
      <alignment horizontal="center" vertical="top"/>
    </xf>
    <xf numFmtId="0" fontId="10" fillId="0" borderId="10"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right" vertical="top" textRotation="90"/>
    </xf>
    <xf numFmtId="0" fontId="0" fillId="0" borderId="4" xfId="0" applyBorder="1" applyAlignment="1">
      <alignment horizontal="right" vertical="top"/>
    </xf>
    <xf numFmtId="0" fontId="0" fillId="0" borderId="5" xfId="0" applyBorder="1" applyAlignment="1">
      <alignment horizontal="right" vertical="top"/>
    </xf>
    <xf numFmtId="0" fontId="14" fillId="0" borderId="5" xfId="0" applyFont="1" applyBorder="1" applyAlignment="1">
      <alignment horizontal="center" vertical="center" textRotation="90" wrapText="1"/>
    </xf>
    <xf numFmtId="0" fontId="13" fillId="0" borderId="1"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 xfId="0" applyFont="1" applyBorder="1" applyAlignment="1">
      <alignment horizontal="center" vertical="center"/>
    </xf>
    <xf numFmtId="0" fontId="11" fillId="0" borderId="4" xfId="0" applyFont="1" applyFill="1" applyBorder="1" applyAlignment="1">
      <alignment horizontal="center" vertical="top" textRotation="90"/>
    </xf>
    <xf numFmtId="0" fontId="0" fillId="0" borderId="4" xfId="0" applyFill="1" applyBorder="1" applyAlignment="1">
      <alignment horizontal="center" vertical="top"/>
    </xf>
    <xf numFmtId="0" fontId="0" fillId="0" borderId="5" xfId="0" applyFill="1" applyBorder="1" applyAlignment="1">
      <alignment horizontal="center" vertical="top"/>
    </xf>
    <xf numFmtId="0" fontId="11" fillId="0" borderId="3" xfId="0" applyFont="1" applyBorder="1" applyAlignment="1">
      <alignment horizontal="right" vertical="top" textRotation="90"/>
    </xf>
    <xf numFmtId="0" fontId="11" fillId="0" borderId="5" xfId="0" applyFont="1" applyBorder="1" applyAlignment="1">
      <alignment horizontal="right" vertical="top" textRotation="90"/>
    </xf>
    <xf numFmtId="0" fontId="10" fillId="0" borderId="19" xfId="0" applyFont="1" applyBorder="1" applyAlignment="1">
      <alignment horizontal="center" vertical="center"/>
    </xf>
    <xf numFmtId="0" fontId="3" fillId="0" borderId="3" xfId="0" applyFont="1" applyBorder="1" applyAlignment="1">
      <alignment horizontal="center" textRotation="90" wrapText="1"/>
    </xf>
    <xf numFmtId="0" fontId="3" fillId="0" borderId="5" xfId="0" applyFont="1" applyBorder="1" applyAlignment="1">
      <alignment horizontal="center" textRotation="90" wrapText="1"/>
    </xf>
    <xf numFmtId="0" fontId="18" fillId="0" borderId="6" xfId="0" applyFont="1" applyBorder="1" applyAlignment="1">
      <alignment horizontal="center" vertical="center" textRotation="90" wrapText="1"/>
    </xf>
    <xf numFmtId="0" fontId="18" fillId="0" borderId="11" xfId="0" applyFont="1" applyBorder="1" applyAlignment="1">
      <alignment horizontal="center" vertical="center" textRotation="90" wrapText="1"/>
    </xf>
    <xf numFmtId="0" fontId="11" fillId="3" borderId="4" xfId="0" applyFont="1" applyFill="1" applyBorder="1" applyAlignment="1">
      <alignment horizontal="center" vertical="top" textRotation="90"/>
    </xf>
    <xf numFmtId="0" fontId="11" fillId="3" borderId="5" xfId="0" applyFont="1" applyFill="1" applyBorder="1" applyAlignment="1">
      <alignment horizontal="center" vertical="top" textRotation="90"/>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3" fillId="13" borderId="3" xfId="0" applyFont="1" applyFill="1" applyBorder="1" applyAlignment="1">
      <alignment horizontal="center" vertical="center" textRotation="90" wrapText="1"/>
    </xf>
    <xf numFmtId="0" fontId="3" fillId="13" borderId="4" xfId="0" applyFont="1" applyFill="1" applyBorder="1" applyAlignment="1">
      <alignment horizontal="center" vertical="center" textRotation="90" wrapText="1"/>
    </xf>
    <xf numFmtId="0" fontId="3" fillId="13" borderId="5" xfId="0" applyFont="1" applyFill="1" applyBorder="1" applyAlignment="1">
      <alignment horizontal="center" vertical="center" textRotation="90" wrapText="1"/>
    </xf>
    <xf numFmtId="0" fontId="0" fillId="13" borderId="4" xfId="0" applyFill="1" applyBorder="1" applyAlignment="1">
      <alignment horizontal="center" vertical="center" textRotation="90" wrapText="1"/>
    </xf>
    <xf numFmtId="0" fontId="0" fillId="13" borderId="5" xfId="0" applyFill="1" applyBorder="1" applyAlignment="1">
      <alignment horizontal="center" vertical="center" textRotation="90" wrapText="1"/>
    </xf>
    <xf numFmtId="0" fontId="10" fillId="13" borderId="13"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1" xfId="0" applyFont="1" applyFill="1" applyBorder="1" applyAlignment="1">
      <alignment horizontal="center" vertical="center"/>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0" fillId="13" borderId="3" xfId="0" applyFill="1" applyBorder="1" applyAlignment="1">
      <alignment wrapText="1"/>
    </xf>
    <xf numFmtId="0" fontId="0" fillId="13" borderId="4" xfId="0" applyFill="1" applyBorder="1" applyAlignment="1">
      <alignment wrapText="1"/>
    </xf>
    <xf numFmtId="0" fontId="0" fillId="13" borderId="5" xfId="0" applyFill="1" applyBorder="1" applyAlignment="1">
      <alignment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3" fillId="13" borderId="13" xfId="0" applyFont="1" applyFill="1" applyBorder="1" applyAlignment="1">
      <alignment horizontal="center" vertical="center"/>
    </xf>
    <xf numFmtId="0" fontId="3" fillId="13" borderId="14" xfId="0" applyFont="1" applyFill="1" applyBorder="1" applyAlignment="1">
      <alignment horizontal="center" vertical="center"/>
    </xf>
    <xf numFmtId="0" fontId="3" fillId="13" borderId="1" xfId="0" applyFont="1" applyFill="1" applyBorder="1" applyAlignment="1">
      <alignment horizontal="center" vertical="center"/>
    </xf>
    <xf numFmtId="0" fontId="0" fillId="13" borderId="14" xfId="0" applyFill="1" applyBorder="1" applyAlignment="1">
      <alignment horizontal="center" vertical="center"/>
    </xf>
    <xf numFmtId="0" fontId="0" fillId="13" borderId="1" xfId="0" applyFill="1" applyBorder="1" applyAlignment="1">
      <alignment horizontal="center" vertical="center"/>
    </xf>
    <xf numFmtId="0" fontId="14" fillId="13" borderId="13" xfId="0" applyFont="1" applyFill="1" applyBorder="1" applyAlignment="1">
      <alignment horizontal="center" vertical="center"/>
    </xf>
    <xf numFmtId="0" fontId="14" fillId="13" borderId="14" xfId="0" applyFont="1" applyFill="1" applyBorder="1" applyAlignment="1">
      <alignment horizontal="center" vertical="center"/>
    </xf>
    <xf numFmtId="0" fontId="14" fillId="13" borderId="1" xfId="0" applyFont="1" applyFill="1" applyBorder="1" applyAlignment="1">
      <alignment horizontal="center" vertical="center"/>
    </xf>
    <xf numFmtId="0" fontId="14" fillId="13" borderId="3" xfId="0" applyFont="1" applyFill="1" applyBorder="1" applyAlignment="1">
      <alignment horizontal="center" vertical="center" textRotation="90" wrapText="1"/>
    </xf>
    <xf numFmtId="0" fontId="14" fillId="13" borderId="4" xfId="0" applyFont="1" applyFill="1" applyBorder="1" applyAlignment="1">
      <alignment horizontal="center" vertical="center" textRotation="90" wrapText="1"/>
    </xf>
    <xf numFmtId="0" fontId="14" fillId="13" borderId="5" xfId="0" applyFont="1" applyFill="1" applyBorder="1" applyAlignment="1">
      <alignment horizontal="center" vertical="center" textRotation="90" wrapText="1"/>
    </xf>
    <xf numFmtId="0" fontId="3" fillId="0" borderId="19" xfId="0" applyFont="1" applyBorder="1" applyAlignment="1">
      <alignment horizontal="center" vertical="center"/>
    </xf>
    <xf numFmtId="0" fontId="3" fillId="0" borderId="19" xfId="0" applyFont="1" applyBorder="1" applyAlignment="1">
      <alignment horizontal="center" vertical="center" wrapText="1"/>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 xfId="0" applyFont="1" applyBorder="1" applyAlignment="1">
      <alignment horizontal="center" vertical="center"/>
    </xf>
    <xf numFmtId="0" fontId="3" fillId="13" borderId="4" xfId="0" applyFont="1" applyFill="1" applyBorder="1" applyAlignment="1">
      <alignment textRotation="90" wrapText="1"/>
    </xf>
    <xf numFmtId="0" fontId="3" fillId="13" borderId="5" xfId="0" applyFont="1" applyFill="1" applyBorder="1" applyAlignment="1">
      <alignment textRotation="90" wrapText="1"/>
    </xf>
    <xf numFmtId="0" fontId="14" fillId="7" borderId="3" xfId="0" applyFont="1" applyFill="1" applyBorder="1" applyAlignment="1">
      <alignment horizontal="center" vertical="center" textRotation="90" wrapText="1"/>
    </xf>
    <xf numFmtId="0" fontId="14" fillId="7" borderId="4" xfId="0" applyFont="1" applyFill="1" applyBorder="1" applyAlignment="1">
      <alignment horizontal="center" vertical="center" textRotation="90" wrapText="1"/>
    </xf>
    <xf numFmtId="0" fontId="3" fillId="19" borderId="4" xfId="0" applyFont="1" applyFill="1" applyBorder="1" applyAlignment="1">
      <alignment horizontal="center" vertical="center" textRotation="90" wrapText="1"/>
    </xf>
    <xf numFmtId="0" fontId="3" fillId="19" borderId="5" xfId="0" applyFont="1" applyFill="1" applyBorder="1" applyAlignment="1">
      <alignment horizontal="center" vertical="center" textRotation="90" wrapText="1"/>
    </xf>
    <xf numFmtId="0" fontId="14" fillId="7" borderId="13" xfId="0" applyFont="1" applyFill="1" applyBorder="1" applyAlignment="1">
      <alignment horizontal="center" vertical="center"/>
    </xf>
    <xf numFmtId="0" fontId="14" fillId="7" borderId="14" xfId="0" applyFont="1" applyFill="1" applyBorder="1" applyAlignment="1">
      <alignment horizontal="center" vertical="center"/>
    </xf>
    <xf numFmtId="0" fontId="14" fillId="7" borderId="1" xfId="0" applyFont="1" applyFill="1" applyBorder="1" applyAlignment="1">
      <alignment horizontal="center" vertical="center"/>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3" fillId="19" borderId="8" xfId="0" applyFont="1" applyFill="1" applyBorder="1" applyAlignment="1">
      <alignment horizontal="center" vertical="center" textRotation="90" wrapText="1"/>
    </xf>
    <xf numFmtId="0" fontId="0" fillId="17" borderId="13" xfId="0" applyFill="1" applyBorder="1" applyAlignment="1">
      <alignment horizontal="center" vertical="center"/>
    </xf>
    <xf numFmtId="0" fontId="0" fillId="17" borderId="1" xfId="0" applyFill="1" applyBorder="1" applyAlignment="1">
      <alignment horizontal="center" vertical="center"/>
    </xf>
    <xf numFmtId="0" fontId="18" fillId="0" borderId="3" xfId="0" applyFont="1" applyBorder="1" applyAlignment="1">
      <alignment horizontal="center" vertical="center" textRotation="90" wrapText="1"/>
    </xf>
    <xf numFmtId="0" fontId="18" fillId="0" borderId="4" xfId="0" applyFont="1" applyBorder="1" applyAlignment="1">
      <alignment horizontal="center" vertical="center" textRotation="90" wrapText="1"/>
    </xf>
    <xf numFmtId="0" fontId="18" fillId="0" borderId="5" xfId="0" applyFont="1" applyBorder="1" applyAlignment="1">
      <alignment horizontal="center" vertical="center" textRotation="90" wrapText="1"/>
    </xf>
    <xf numFmtId="0" fontId="10" fillId="0" borderId="4" xfId="0" applyFont="1" applyBorder="1" applyAlignment="1">
      <alignment horizontal="center" vertical="center"/>
    </xf>
    <xf numFmtId="0" fontId="8" fillId="0" borderId="16" xfId="0" applyFont="1" applyBorder="1" applyAlignment="1">
      <alignment horizontal="center" vertical="center"/>
    </xf>
    <xf numFmtId="0" fontId="24" fillId="19" borderId="13" xfId="0" applyFont="1" applyFill="1" applyBorder="1" applyAlignment="1">
      <alignment horizontal="center" vertical="center" wrapText="1"/>
    </xf>
    <xf numFmtId="0" fontId="24" fillId="19" borderId="14" xfId="0" applyFont="1" applyFill="1" applyBorder="1" applyAlignment="1">
      <alignment horizontal="center" vertical="center" wrapText="1"/>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7" xfId="0" applyBorder="1" applyAlignment="1">
      <alignment horizontal="center" wrapText="1"/>
    </xf>
    <xf numFmtId="0" fontId="0" fillId="0" borderId="8"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1" fillId="0" borderId="3" xfId="0" applyFont="1" applyBorder="1" applyAlignment="1">
      <alignment horizontal="center" vertical="center" textRotation="90"/>
    </xf>
    <xf numFmtId="0" fontId="11" fillId="0" borderId="4" xfId="0" applyFont="1" applyBorder="1" applyAlignment="1">
      <alignment horizontal="center" vertical="center" textRotation="90"/>
    </xf>
    <xf numFmtId="0" fontId="11" fillId="0" borderId="5" xfId="0" applyFont="1" applyBorder="1" applyAlignment="1">
      <alignment horizontal="center" vertical="center" textRotation="90"/>
    </xf>
    <xf numFmtId="0" fontId="10" fillId="0" borderId="3" xfId="0" applyFont="1" applyBorder="1" applyAlignment="1">
      <alignment horizontal="center" vertical="center" textRotation="90"/>
    </xf>
    <xf numFmtId="0" fontId="10" fillId="0" borderId="5" xfId="0" applyFont="1" applyBorder="1" applyAlignment="1">
      <alignment horizontal="center" vertical="center" textRotation="90"/>
    </xf>
  </cellXfs>
  <cellStyles count="14">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Таблица сигналов" xfId="11"/>
    <cellStyle name="Стиль 1" xfId="2"/>
    <cellStyle name="Финансовый 2" xfId="13"/>
    <cellStyle name="Финансовый 3" xfId="12"/>
  </cellStyles>
  <dxfs count="8140">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139"/>
      <tableStyleElement type="headerRow" dxfId="8138"/>
    </tableStyle>
  </tableStyles>
  <colors>
    <mruColors>
      <color rgb="FF74B5FC"/>
      <color rgb="FFC5C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externalLink" Target="externalLinks/externalLink7.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externalLink" Target="externalLinks/externalLink10.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6.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1059;&#1057;&#1054;_&#1080;&#1084;&#1080;&#109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Work\&#1056;&#1103;&#1079;&#1072;&#1085;&#1100;\svn\&#1055;&#1054;\trunk\2&#1052;&#1053;&#1057;\&#1048;&#1054;\&#1056;&#1103;&#1079;&#1072;&#1085;&#1100;%20&#1052;&#1053;&#105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48;&#1054;\starolikeevolpds_mns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Work\Project7%20(&#1042;&#1057;&#1058;&#1054;2)\&#1053;&#1055;&#1057;2\&#1055;&#1054;\trunk\&#1052;&#1053;&#1057;\&#1048;&#1054;\&#1042;&#1057;&#1058;&#1054;%20II%20&#1053;&#1055;&#1057;-2%20&#1052;&#1053;&#105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85;&#1072;&#1088;&#1072;&#1073;&#1086;&#1090;&#1082;&#1080;\&#1042;&#1059;\19-03\!&#1059;&#1057;&#1054;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tna70\AppData\Local\Temp\Temp1_Attachments_grigoriy.vasilchenko@transoe.ru_2016-08-22_10-04-48.zip\&#1056;&#1103;&#1079;&#1072;&#1085;&#1100;%20&#1056;&#105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Files\Work\Project3\&#1054;&#1073;&#1088;&#1072;&#1079;&#1077;&#1094;%20&#1051;&#1072;&#1079;&#1072;&#1088;&#1077;&#1074;&#1086;\&#1052;&#1053;&#1057;%20&#1051;&#1072;&#1079;&#1072;&#1088;&#1077;&#1074;&#1086;_v2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User\Google%20&#1044;&#1080;&#1089;&#1082;%20(scadtech.ufa@gmail.com)\&#1055;&#1088;&#1086;&#1077;&#1082;&#1090;&#1099;\Starolikeevo\&#1052;&#1053;&#1057;\4_&#1043;&#1045;&#1053;&#1045;&#1056;&#1040;&#1058;&#1054;&#1056;\starolikeevolpds_mns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Work\&#1042;&#1057;&#1058;&#1054;%20II%20(&#1086;&#1090;&#1074;&#1086;&#1076;%20&#1085;&#1072;%20&#1050;&#1086;&#1084;.%20&#1053;&#1055;&#1047;)\&#1053;&#1055;&#1057;1\&#1055;&#1054;\trunk\&#1052;&#1053;&#1057;+&#1055;&#1053;&#1057;+&#1056;&#1055;\&#1048;&#1054;\&#1042;&#1057;&#1058;&#1054;%20II%20&#1053;&#1055;&#1057;-1%20&#1052;&#1053;&#1057;+&#1055;&#1053;&#1057;+&#1056;&#105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1058;&#1088;&#1072;&#1085;&#1089;&#1085;&#1077;&#1092;&#1090;&#1100;\&#1055;&#1088;&#1080;&#1082;&#1072;&#1084;&#1100;&#1077;\&#1055;&#1077;&#1088;&#1084;&#1100;%201%20&#1080;%204\&#1052;&#1053;&#1057;-1_&#1055;&#1077;&#1088;&#1084;&#1100;%20&#1074;6%20&#1079;&#1072;&#1097;&#1080;&#1090;&#109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User\AppData\Roaming\Microsoft\Excel\starolikeevolpds_mns2%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РВС"/>
      <sheetName val="ТС"/>
      <sheetName val="ТИ"/>
      <sheetName val="ТУ"/>
      <sheetName val="ТР"/>
      <sheetName val="КМД"/>
      <sheetName val="twList4"/>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УСО"/>
      <sheetName val="Drop"/>
      <sheetName val="Конфигурация"/>
      <sheetName val="Модули"/>
      <sheetName val="HMI"/>
      <sheetName val="ИП"/>
      <sheetName val="ИПдиапазоны"/>
      <sheetName val="ИПтипы"/>
      <sheetName val="ДП"/>
      <sheetName val="ДВ"/>
      <sheetName val="АВ"/>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КМД"/>
      <sheetName val="Уставки"/>
    </sheetNames>
    <sheetDataSet>
      <sheetData sheetId="0">
        <row r="3">
          <cell r="B3" t="str">
            <v xml:space="preserve"> </v>
          </cell>
        </row>
      </sheetData>
      <sheetData sheetId="1"/>
      <sheetData sheetId="2">
        <row r="2">
          <cell r="B2" t="str">
            <v>MNS</v>
          </cell>
        </row>
      </sheetData>
      <sheetData sheetId="3">
        <row r="2">
          <cell r="B2" t="str">
            <v>МНС</v>
          </cell>
        </row>
      </sheetData>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Лист3"/>
      <sheetName val="Лист1"/>
      <sheetName val="ТаблСирен"/>
      <sheetName val="ТС"/>
      <sheetName val="ТИ"/>
      <sheetName val="ТУ"/>
      <sheetName val="ТР"/>
      <sheetName val="Интерфейс"/>
      <sheetName val="КМД"/>
      <sheetName val="twList4"/>
      <sheetName val="Системный_old"/>
      <sheetName val="Лист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Интерфейс"/>
      <sheetName val="Интерфейс устройства"/>
      <sheetName val="Switch"/>
      <sheetName val="УСО"/>
      <sheetName val="Drop"/>
      <sheetName val="Конфигурация"/>
      <sheetName val="HMI"/>
      <sheetName val="Модули"/>
      <sheetName val="ИП"/>
      <sheetName val="ИПдиапазоны"/>
      <sheetName val="ИПтипы"/>
      <sheetName val="CommonTagsHMI"/>
      <sheetName val="ДП"/>
      <sheetName val="ДВ"/>
      <sheetName val="АВ"/>
      <sheetName val="Логич"/>
      <sheetName val="Предел Парам"/>
      <sheetName val="ЗДВ"/>
      <sheetName val="ВСПОМ"/>
      <sheetName val="ВСПОМ_ГР"/>
      <sheetName val="ТаблСирен"/>
      <sheetName val="Команды"/>
      <sheetName val="ДПС"/>
      <sheetName val="НПС"/>
      <sheetName val="НА"/>
      <sheetName val="Гот НА"/>
      <sheetName val="Защ НА"/>
      <sheetName val="Станц Защ"/>
      <sheetName val="САРД"/>
      <sheetName val="КЦКП"/>
      <sheetName val="БИК"/>
      <sheetName val="РД"/>
      <sheetName val="ЧРП"/>
      <sheetName val="Диагностика устройств"/>
      <sheetName val="РВС"/>
      <sheetName val="ТС"/>
      <sheetName val="ТИ"/>
      <sheetName val="ТУ"/>
      <sheetName val="ТР"/>
      <sheetName val="КМД"/>
      <sheetName val="Уставки"/>
      <sheetName val="HMIold"/>
    </sheetNames>
    <sheetDataSet>
      <sheetData sheetId="0">
        <row r="3">
          <cell r="B3" t="str">
            <v xml:space="preserve"> </v>
          </cell>
        </row>
      </sheetData>
      <sheetData sheetId="1">
        <row r="2">
          <cell r="B2" t="str">
            <v>BIK</v>
          </cell>
        </row>
      </sheetData>
      <sheetData sheetId="2">
        <row r="3">
          <cell r="B3" t="str">
            <v>МНС</v>
          </cell>
        </row>
      </sheetData>
      <sheetData sheetId="3"/>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13">
          <cell r="F13" t="str">
            <v>СтанцЗащ</v>
          </cell>
        </row>
      </sheetData>
      <sheetData sheetId="42"/>
      <sheetData sheetId="43"/>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rgb="FF00B0F0"/>
  </sheetPr>
  <dimension ref="A1:V275"/>
  <sheetViews>
    <sheetView zoomScale="85" zoomScaleNormal="85" workbookViewId="0">
      <pane ySplit="2" topLeftCell="A3" activePane="bottomLeft" state="frozen"/>
      <selection pane="bottomLeft" activeCell="F8" sqref="F8"/>
    </sheetView>
  </sheetViews>
  <sheetFormatPr defaultColWidth="9.140625" defaultRowHeight="15" x14ac:dyDescent="0.25"/>
  <cols>
    <col min="1" max="1" width="51.140625" style="1" customWidth="1"/>
    <col min="2" max="2" width="15.42578125" style="1" customWidth="1"/>
    <col min="3" max="3" width="18.5703125" style="1" customWidth="1"/>
    <col min="4" max="4" width="52.7109375" style="304" customWidth="1"/>
    <col min="5" max="5" width="18.28515625" style="1" customWidth="1"/>
    <col min="6" max="6" width="9.7109375" style="173" customWidth="1"/>
    <col min="7" max="7" width="17.42578125" style="304" customWidth="1"/>
    <col min="8" max="8" width="12.5703125" style="304" customWidth="1"/>
    <col min="9" max="9" width="14.570312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C3" s="1">
        <v>1</v>
      </c>
      <c r="D3" s="304" t="s">
        <v>4151</v>
      </c>
      <c r="E3" s="1" t="s">
        <v>4152</v>
      </c>
      <c r="F3" s="173" t="s">
        <v>4153</v>
      </c>
      <c r="G3" s="304">
        <v>1</v>
      </c>
      <c r="H3" s="304" t="s">
        <v>4154</v>
      </c>
      <c r="I3" s="641">
        <v>300</v>
      </c>
      <c r="S3" s="304" t="s">
        <v>4155</v>
      </c>
      <c r="T3" s="3"/>
    </row>
    <row r="4" spans="1:20" x14ac:dyDescent="0.25">
      <c r="C4" s="1">
        <v>1</v>
      </c>
      <c r="D4" s="304" t="s">
        <v>4156</v>
      </c>
      <c r="E4" s="1" t="s">
        <v>4157</v>
      </c>
      <c r="F4" s="173" t="s">
        <v>4153</v>
      </c>
      <c r="G4" s="304">
        <v>1</v>
      </c>
      <c r="H4" s="304" t="s">
        <v>4154</v>
      </c>
      <c r="I4" s="641">
        <v>300</v>
      </c>
      <c r="S4" s="304" t="s">
        <v>4158</v>
      </c>
      <c r="T4" s="3"/>
    </row>
    <row r="5" spans="1:20" x14ac:dyDescent="0.25">
      <c r="C5" s="1">
        <v>1</v>
      </c>
      <c r="D5" s="304" t="s">
        <v>4159</v>
      </c>
      <c r="E5" s="1" t="s">
        <v>4160</v>
      </c>
      <c r="F5" s="173" t="s">
        <v>4153</v>
      </c>
      <c r="G5" s="304">
        <v>1</v>
      </c>
      <c r="H5" s="304" t="s">
        <v>4154</v>
      </c>
      <c r="I5" s="641">
        <v>300</v>
      </c>
      <c r="S5" s="637" t="s">
        <v>4161</v>
      </c>
      <c r="T5" s="3"/>
    </row>
    <row r="6" spans="1:20" x14ac:dyDescent="0.25">
      <c r="C6" s="1">
        <v>1</v>
      </c>
      <c r="D6" s="304" t="s">
        <v>4162</v>
      </c>
      <c r="E6" s="1" t="s">
        <v>4163</v>
      </c>
      <c r="F6" s="173" t="s">
        <v>4153</v>
      </c>
      <c r="G6" s="304">
        <v>1</v>
      </c>
      <c r="H6" s="304" t="s">
        <v>4154</v>
      </c>
      <c r="I6" s="641">
        <v>300</v>
      </c>
      <c r="S6" s="304" t="s">
        <v>4164</v>
      </c>
      <c r="T6" s="3"/>
    </row>
    <row r="7" spans="1:20" x14ac:dyDescent="0.25">
      <c r="C7" s="1">
        <v>1</v>
      </c>
      <c r="D7" s="304" t="s">
        <v>4165</v>
      </c>
      <c r="E7" s="1" t="s">
        <v>4166</v>
      </c>
      <c r="F7" s="173" t="s">
        <v>4153</v>
      </c>
      <c r="G7" s="304">
        <v>1</v>
      </c>
      <c r="H7" s="304" t="s">
        <v>4154</v>
      </c>
      <c r="I7" s="641">
        <v>300</v>
      </c>
      <c r="S7" s="304" t="s">
        <v>4167</v>
      </c>
    </row>
    <row r="8" spans="1:20" x14ac:dyDescent="0.25">
      <c r="C8" s="1">
        <v>1</v>
      </c>
      <c r="D8" s="304" t="s">
        <v>4168</v>
      </c>
      <c r="E8" s="1" t="s">
        <v>4169</v>
      </c>
      <c r="F8" s="173" t="s">
        <v>4153</v>
      </c>
      <c r="G8" s="304">
        <v>1</v>
      </c>
      <c r="H8" s="304" t="s">
        <v>4154</v>
      </c>
      <c r="I8" s="641">
        <v>300</v>
      </c>
      <c r="S8" s="304" t="s">
        <v>4170</v>
      </c>
    </row>
    <row r="9" spans="1:20" x14ac:dyDescent="0.25">
      <c r="C9" s="1">
        <v>1</v>
      </c>
      <c r="D9" s="304" t="s">
        <v>4171</v>
      </c>
      <c r="E9" s="1" t="s">
        <v>4172</v>
      </c>
      <c r="F9" s="173" t="s">
        <v>4173</v>
      </c>
      <c r="G9" s="304">
        <v>1</v>
      </c>
      <c r="H9" s="304" t="s">
        <v>4154</v>
      </c>
      <c r="I9" s="641">
        <v>300</v>
      </c>
      <c r="S9" s="304" t="s">
        <v>4174</v>
      </c>
    </row>
    <row r="10" spans="1:20" x14ac:dyDescent="0.25">
      <c r="C10" s="1">
        <v>1</v>
      </c>
      <c r="D10" s="304" t="s">
        <v>4175</v>
      </c>
      <c r="E10" s="1" t="s">
        <v>4176</v>
      </c>
      <c r="F10" s="173" t="s">
        <v>4153</v>
      </c>
      <c r="G10" s="304">
        <v>1</v>
      </c>
      <c r="H10" s="304" t="s">
        <v>4154</v>
      </c>
      <c r="I10" s="641">
        <v>300</v>
      </c>
      <c r="S10" s="304" t="s">
        <v>4177</v>
      </c>
    </row>
    <row r="11" spans="1:20" x14ac:dyDescent="0.25">
      <c r="C11" s="1">
        <v>1</v>
      </c>
      <c r="D11" s="304" t="s">
        <v>4178</v>
      </c>
      <c r="E11" s="1" t="s">
        <v>4179</v>
      </c>
      <c r="F11" s="173" t="s">
        <v>4153</v>
      </c>
      <c r="G11" s="304">
        <v>1</v>
      </c>
      <c r="H11" s="304" t="s">
        <v>4154</v>
      </c>
      <c r="I11" s="641">
        <v>300</v>
      </c>
      <c r="S11" s="304" t="s">
        <v>4180</v>
      </c>
    </row>
    <row r="12" spans="1:20" x14ac:dyDescent="0.25">
      <c r="C12" s="1">
        <v>1</v>
      </c>
      <c r="D12" s="304" t="s">
        <v>4181</v>
      </c>
      <c r="E12" s="1" t="s">
        <v>4182</v>
      </c>
      <c r="F12" s="173" t="s">
        <v>4153</v>
      </c>
      <c r="G12" s="304">
        <v>1</v>
      </c>
      <c r="H12" s="304" t="s">
        <v>4154</v>
      </c>
      <c r="I12" s="641">
        <v>300</v>
      </c>
      <c r="S12" s="304" t="s">
        <v>4183</v>
      </c>
    </row>
    <row r="13" spans="1:20" x14ac:dyDescent="0.25">
      <c r="C13" s="1">
        <v>1</v>
      </c>
      <c r="D13" s="304" t="s">
        <v>4184</v>
      </c>
      <c r="E13" s="1" t="s">
        <v>4185</v>
      </c>
      <c r="F13" s="173" t="s">
        <v>4153</v>
      </c>
      <c r="G13" s="304">
        <v>1</v>
      </c>
      <c r="H13" s="304" t="s">
        <v>4154</v>
      </c>
      <c r="I13" s="641">
        <v>300</v>
      </c>
      <c r="S13" s="304" t="s">
        <v>4186</v>
      </c>
    </row>
    <row r="14" spans="1:20" x14ac:dyDescent="0.25">
      <c r="C14" s="1">
        <v>1</v>
      </c>
      <c r="D14" s="304" t="s">
        <v>4187</v>
      </c>
      <c r="E14" s="1" t="s">
        <v>4188</v>
      </c>
      <c r="F14" s="173" t="s">
        <v>4153</v>
      </c>
      <c r="G14" s="304">
        <v>1</v>
      </c>
      <c r="H14" s="304" t="s">
        <v>4154</v>
      </c>
      <c r="I14" s="641">
        <v>300</v>
      </c>
      <c r="S14" s="304" t="s">
        <v>4189</v>
      </c>
    </row>
    <row r="15" spans="1:20" x14ac:dyDescent="0.25">
      <c r="C15" s="1">
        <v>1</v>
      </c>
      <c r="D15" s="304" t="s">
        <v>4190</v>
      </c>
      <c r="E15" s="1" t="s">
        <v>4191</v>
      </c>
      <c r="F15" s="173" t="s">
        <v>4153</v>
      </c>
      <c r="G15" s="304">
        <v>1</v>
      </c>
      <c r="H15" s="304" t="s">
        <v>4154</v>
      </c>
      <c r="I15" s="641">
        <v>300</v>
      </c>
      <c r="S15" s="304" t="s">
        <v>4192</v>
      </c>
    </row>
    <row r="16" spans="1:20" x14ac:dyDescent="0.25">
      <c r="A16" s="946"/>
      <c r="B16" s="460"/>
      <c r="C16" s="460">
        <v>1</v>
      </c>
      <c r="D16" s="947" t="s">
        <v>4193</v>
      </c>
      <c r="E16" s="460" t="s">
        <v>4176</v>
      </c>
      <c r="F16" s="948" t="s">
        <v>4153</v>
      </c>
      <c r="G16" s="949">
        <v>1</v>
      </c>
      <c r="H16" s="948" t="s">
        <v>4194</v>
      </c>
      <c r="I16" s="949">
        <v>300</v>
      </c>
      <c r="J16" s="267"/>
      <c r="K16" s="267"/>
      <c r="L16" s="267"/>
      <c r="M16" s="267"/>
      <c r="N16" s="267"/>
      <c r="O16" s="267"/>
      <c r="P16" s="267"/>
      <c r="Q16" s="267"/>
      <c r="R16" s="267"/>
      <c r="S16" s="638" t="s">
        <v>4195</v>
      </c>
    </row>
    <row r="17" spans="1:20" x14ac:dyDescent="0.25">
      <c r="A17" s="950"/>
      <c r="B17" s="460"/>
      <c r="C17" s="460">
        <v>1</v>
      </c>
      <c r="D17" s="953" t="s">
        <v>7400</v>
      </c>
      <c r="E17" s="640" t="s">
        <v>7401</v>
      </c>
      <c r="F17" s="948" t="s">
        <v>4153</v>
      </c>
      <c r="G17" s="949">
        <v>1</v>
      </c>
      <c r="H17" s="948" t="s">
        <v>4194</v>
      </c>
      <c r="I17" s="951">
        <v>99999990</v>
      </c>
      <c r="J17" s="952"/>
      <c r="K17" s="952"/>
      <c r="L17" s="952"/>
      <c r="M17" s="952"/>
      <c r="N17" s="952"/>
      <c r="O17" s="952"/>
      <c r="P17" s="952"/>
      <c r="Q17" s="952"/>
      <c r="R17" s="952"/>
      <c r="S17" s="948" t="s">
        <v>7402</v>
      </c>
      <c r="T17" s="214"/>
    </row>
    <row r="18" spans="1:20" x14ac:dyDescent="0.25">
      <c r="A18" s="548"/>
      <c r="C18" s="460">
        <v>1</v>
      </c>
      <c r="D18" s="953" t="s">
        <v>7403</v>
      </c>
      <c r="E18" s="640" t="s">
        <v>7401</v>
      </c>
      <c r="F18" s="948" t="s">
        <v>4153</v>
      </c>
      <c r="G18" s="949">
        <v>1</v>
      </c>
      <c r="H18" s="948" t="s">
        <v>4194</v>
      </c>
      <c r="I18" s="951">
        <v>99999990</v>
      </c>
      <c r="J18" s="952"/>
      <c r="K18" s="952"/>
      <c r="L18" s="952"/>
      <c r="M18" s="952"/>
      <c r="N18" s="952"/>
      <c r="O18" s="952"/>
      <c r="P18" s="952"/>
      <c r="Q18" s="952"/>
      <c r="R18" s="952"/>
      <c r="S18" s="948" t="s">
        <v>7406</v>
      </c>
    </row>
    <row r="19" spans="1:20" x14ac:dyDescent="0.25">
      <c r="A19" s="548"/>
      <c r="C19" s="460">
        <v>1</v>
      </c>
      <c r="D19" s="953" t="s">
        <v>7404</v>
      </c>
      <c r="E19" s="640" t="s">
        <v>7401</v>
      </c>
      <c r="F19" s="948" t="s">
        <v>4153</v>
      </c>
      <c r="G19" s="949">
        <v>1</v>
      </c>
      <c r="H19" s="948" t="s">
        <v>4194</v>
      </c>
      <c r="I19" s="951">
        <v>99999990</v>
      </c>
      <c r="J19" s="952"/>
      <c r="K19" s="952"/>
      <c r="L19" s="952"/>
      <c r="M19" s="952"/>
      <c r="N19" s="952"/>
      <c r="O19" s="952"/>
      <c r="P19" s="952"/>
      <c r="Q19" s="952"/>
      <c r="R19" s="952"/>
      <c r="S19" s="948" t="s">
        <v>7407</v>
      </c>
    </row>
    <row r="20" spans="1:20" x14ac:dyDescent="0.25">
      <c r="A20" s="548"/>
      <c r="C20" s="460">
        <v>1</v>
      </c>
      <c r="D20" s="953" t="s">
        <v>7405</v>
      </c>
      <c r="E20" s="640" t="s">
        <v>7401</v>
      </c>
      <c r="F20" s="948" t="s">
        <v>4153</v>
      </c>
      <c r="G20" s="949">
        <v>1</v>
      </c>
      <c r="H20" s="948" t="s">
        <v>4194</v>
      </c>
      <c r="I20" s="951">
        <v>99999990</v>
      </c>
      <c r="J20" s="952"/>
      <c r="K20" s="952"/>
      <c r="L20" s="952"/>
      <c r="M20" s="952"/>
      <c r="N20" s="952"/>
      <c r="O20" s="952"/>
      <c r="P20" s="952"/>
      <c r="Q20" s="952"/>
      <c r="R20" s="952"/>
      <c r="S20" s="948" t="s">
        <v>7408</v>
      </c>
    </row>
    <row r="21" spans="1:20" x14ac:dyDescent="0.25">
      <c r="A21" s="548"/>
      <c r="C21" s="207">
        <v>1</v>
      </c>
      <c r="D21" s="615" t="s">
        <v>7488</v>
      </c>
      <c r="E21" s="1" t="s">
        <v>7486</v>
      </c>
      <c r="F21" s="956" t="s">
        <v>7487</v>
      </c>
      <c r="G21" s="957">
        <v>1</v>
      </c>
      <c r="H21" s="948" t="s">
        <v>4194</v>
      </c>
      <c r="I21" s="641">
        <v>300</v>
      </c>
      <c r="J21" s="661"/>
      <c r="K21" s="661"/>
      <c r="L21" s="661"/>
      <c r="M21" s="661"/>
      <c r="N21" s="661"/>
      <c r="O21" s="207"/>
      <c r="P21" s="661"/>
      <c r="Q21" s="661"/>
      <c r="R21" s="661"/>
      <c r="S21" s="956" t="s">
        <v>7492</v>
      </c>
    </row>
    <row r="22" spans="1:20" x14ac:dyDescent="0.25">
      <c r="A22" s="548"/>
      <c r="C22" s="207">
        <v>1</v>
      </c>
      <c r="D22" s="615" t="s">
        <v>7488</v>
      </c>
      <c r="E22" s="1" t="s">
        <v>7489</v>
      </c>
      <c r="F22" s="956" t="s">
        <v>7487</v>
      </c>
      <c r="G22" s="957">
        <v>1</v>
      </c>
      <c r="H22" s="948" t="s">
        <v>4194</v>
      </c>
      <c r="I22" s="641">
        <v>300</v>
      </c>
      <c r="J22" s="661"/>
      <c r="K22" s="661"/>
      <c r="L22" s="661"/>
      <c r="M22" s="661"/>
      <c r="N22" s="661"/>
      <c r="O22" s="207"/>
      <c r="P22" s="661"/>
      <c r="Q22" s="661"/>
      <c r="R22" s="661"/>
      <c r="S22" s="956" t="s">
        <v>7493</v>
      </c>
    </row>
    <row r="23" spans="1:20" x14ac:dyDescent="0.25">
      <c r="A23" s="548"/>
      <c r="C23" s="207">
        <v>1</v>
      </c>
      <c r="D23" s="615" t="s">
        <v>7488</v>
      </c>
      <c r="E23" s="1" t="s">
        <v>7490</v>
      </c>
      <c r="F23" s="956" t="s">
        <v>7487</v>
      </c>
      <c r="G23" s="957">
        <v>1</v>
      </c>
      <c r="H23" s="948" t="s">
        <v>4194</v>
      </c>
      <c r="I23" s="641">
        <v>300</v>
      </c>
      <c r="J23" s="661"/>
      <c r="K23" s="661"/>
      <c r="L23" s="661"/>
      <c r="M23" s="661"/>
      <c r="N23" s="661"/>
      <c r="O23" s="207"/>
      <c r="P23" s="661"/>
      <c r="Q23" s="661"/>
      <c r="R23" s="661"/>
      <c r="S23" s="956" t="s">
        <v>7494</v>
      </c>
    </row>
    <row r="24" spans="1:20" x14ac:dyDescent="0.25">
      <c r="A24" s="548"/>
      <c r="C24" s="207">
        <v>1</v>
      </c>
      <c r="D24" s="615" t="s">
        <v>7488</v>
      </c>
      <c r="E24" s="1" t="s">
        <v>7491</v>
      </c>
      <c r="F24" s="956" t="s">
        <v>7487</v>
      </c>
      <c r="G24" s="957">
        <v>1</v>
      </c>
      <c r="H24" s="948" t="s">
        <v>4194</v>
      </c>
      <c r="I24" s="641">
        <v>300</v>
      </c>
      <c r="J24" s="661"/>
      <c r="K24" s="661"/>
      <c r="L24" s="661"/>
      <c r="M24" s="661"/>
      <c r="N24" s="661"/>
      <c r="O24" s="207"/>
      <c r="P24" s="661"/>
      <c r="Q24" s="661"/>
      <c r="R24" s="661"/>
      <c r="S24" s="956" t="s">
        <v>7495</v>
      </c>
    </row>
    <row r="25" spans="1:20" x14ac:dyDescent="0.25">
      <c r="A25" s="548"/>
      <c r="C25" s="207">
        <v>1</v>
      </c>
      <c r="D25" s="615" t="s">
        <v>7496</v>
      </c>
      <c r="E25" s="1" t="s">
        <v>7498</v>
      </c>
      <c r="F25" s="956" t="s">
        <v>7487</v>
      </c>
      <c r="G25" s="957">
        <v>1</v>
      </c>
      <c r="H25" s="948" t="s">
        <v>4194</v>
      </c>
      <c r="I25" s="641">
        <v>300</v>
      </c>
      <c r="J25" s="661"/>
      <c r="K25" s="661"/>
      <c r="L25" s="661"/>
      <c r="M25" s="661"/>
      <c r="N25" s="661"/>
      <c r="O25" s="207"/>
      <c r="P25" s="661"/>
      <c r="Q25" s="661"/>
      <c r="R25" s="661"/>
      <c r="S25" s="956" t="s">
        <v>7503</v>
      </c>
    </row>
    <row r="26" spans="1:20" x14ac:dyDescent="0.25">
      <c r="A26" s="548"/>
      <c r="C26" s="207">
        <v>1</v>
      </c>
      <c r="D26" s="615" t="s">
        <v>7497</v>
      </c>
      <c r="E26" s="1" t="s">
        <v>7499</v>
      </c>
      <c r="F26" s="956" t="s">
        <v>7487</v>
      </c>
      <c r="G26" s="957">
        <v>1</v>
      </c>
      <c r="H26" s="948" t="s">
        <v>4194</v>
      </c>
      <c r="I26" s="641">
        <v>300</v>
      </c>
      <c r="J26" s="661"/>
      <c r="K26" s="661"/>
      <c r="L26" s="661"/>
      <c r="M26" s="661"/>
      <c r="N26" s="661"/>
      <c r="O26" s="207"/>
      <c r="P26" s="661"/>
      <c r="Q26" s="661"/>
      <c r="R26" s="661"/>
      <c r="S26" s="956" t="s">
        <v>7504</v>
      </c>
    </row>
    <row r="27" spans="1:20" x14ac:dyDescent="0.25">
      <c r="A27" s="548"/>
      <c r="C27" s="207">
        <v>1</v>
      </c>
      <c r="D27" s="615" t="s">
        <v>7500</v>
      </c>
      <c r="E27" s="1" t="s">
        <v>7501</v>
      </c>
      <c r="F27" s="956" t="s">
        <v>7502</v>
      </c>
      <c r="G27" s="957">
        <v>1</v>
      </c>
      <c r="H27" s="304" t="s">
        <v>4154</v>
      </c>
      <c r="I27" s="641">
        <v>300</v>
      </c>
      <c r="J27" s="661"/>
      <c r="K27" s="661"/>
      <c r="L27" s="661"/>
      <c r="M27" s="661"/>
      <c r="N27" s="661"/>
      <c r="O27" s="207"/>
      <c r="P27" s="661"/>
      <c r="Q27" s="661"/>
      <c r="R27" s="661"/>
      <c r="S27" s="956" t="s">
        <v>7505</v>
      </c>
    </row>
    <row r="28" spans="1:20" x14ac:dyDescent="0.25">
      <c r="A28" s="548"/>
      <c r="C28" s="207"/>
      <c r="D28" s="615"/>
      <c r="F28" s="304"/>
      <c r="H28" s="638"/>
      <c r="J28" s="661"/>
      <c r="K28" s="661"/>
      <c r="L28" s="661"/>
      <c r="M28" s="661"/>
      <c r="N28" s="661"/>
      <c r="O28" s="207"/>
      <c r="P28" s="661"/>
      <c r="Q28" s="661"/>
      <c r="R28" s="661"/>
      <c r="S28" s="661"/>
    </row>
    <row r="29" spans="1:20" x14ac:dyDescent="0.25">
      <c r="A29" s="548"/>
      <c r="C29" s="207"/>
      <c r="D29" s="615"/>
      <c r="F29" s="304"/>
      <c r="H29" s="638"/>
      <c r="J29" s="661"/>
      <c r="K29" s="661"/>
      <c r="L29" s="661"/>
      <c r="M29" s="661"/>
      <c r="N29" s="661"/>
      <c r="O29" s="207"/>
      <c r="P29" s="661"/>
      <c r="Q29" s="661"/>
      <c r="R29" s="661"/>
      <c r="S29" s="661"/>
    </row>
    <row r="30" spans="1:20" x14ac:dyDescent="0.25">
      <c r="A30" s="548"/>
      <c r="C30" s="207"/>
      <c r="D30" s="615"/>
      <c r="F30" s="304"/>
      <c r="H30" s="638"/>
      <c r="J30" s="661"/>
      <c r="K30" s="661"/>
      <c r="L30" s="661"/>
      <c r="M30" s="661"/>
      <c r="N30" s="661"/>
      <c r="O30" s="207"/>
      <c r="P30" s="661"/>
      <c r="Q30" s="661"/>
      <c r="R30" s="661"/>
      <c r="S30" s="661"/>
    </row>
    <row r="31" spans="1:20" x14ac:dyDescent="0.25">
      <c r="A31" s="548"/>
      <c r="C31" s="207"/>
      <c r="D31" s="615"/>
      <c r="F31" s="304"/>
      <c r="H31" s="638"/>
      <c r="J31" s="661"/>
      <c r="K31" s="661"/>
      <c r="L31" s="661"/>
      <c r="M31" s="661"/>
      <c r="N31" s="661"/>
      <c r="O31" s="207"/>
      <c r="P31" s="661"/>
      <c r="Q31" s="661"/>
      <c r="R31" s="661"/>
      <c r="S31" s="661"/>
    </row>
    <row r="32" spans="1:20" x14ac:dyDescent="0.25">
      <c r="A32" s="548"/>
      <c r="C32" s="207"/>
      <c r="D32" s="615"/>
      <c r="F32" s="304"/>
      <c r="H32" s="638"/>
      <c r="J32" s="661"/>
      <c r="K32" s="661"/>
      <c r="L32" s="661"/>
      <c r="M32" s="661"/>
      <c r="N32" s="661"/>
      <c r="O32" s="207"/>
      <c r="P32" s="661"/>
      <c r="Q32" s="661"/>
      <c r="R32" s="661"/>
      <c r="S32" s="661"/>
    </row>
    <row r="33" spans="1:19" x14ac:dyDescent="0.25">
      <c r="A33" s="548"/>
      <c r="C33" s="207"/>
      <c r="D33" s="615"/>
      <c r="F33" s="304"/>
      <c r="H33" s="638"/>
      <c r="J33" s="661"/>
      <c r="K33" s="661"/>
      <c r="L33" s="661"/>
      <c r="M33" s="661"/>
      <c r="N33" s="661"/>
      <c r="O33" s="207"/>
      <c r="P33" s="661"/>
      <c r="Q33" s="661"/>
      <c r="R33" s="661"/>
      <c r="S33" s="661"/>
    </row>
    <row r="34" spans="1:19" x14ac:dyDescent="0.25">
      <c r="A34" s="548"/>
      <c r="C34" s="207"/>
      <c r="D34" s="615"/>
      <c r="F34" s="304"/>
      <c r="H34" s="638"/>
      <c r="J34" s="661"/>
      <c r="K34" s="661"/>
      <c r="L34" s="661"/>
      <c r="M34" s="661"/>
      <c r="N34" s="661"/>
      <c r="O34" s="207"/>
      <c r="P34" s="661"/>
      <c r="Q34" s="661"/>
      <c r="R34" s="661"/>
      <c r="S34" s="661"/>
    </row>
    <row r="35" spans="1:19" x14ac:dyDescent="0.25">
      <c r="A35" s="548"/>
      <c r="C35" s="207"/>
      <c r="D35" s="615"/>
      <c r="F35" s="304"/>
      <c r="H35" s="638"/>
      <c r="J35" s="661"/>
      <c r="K35" s="661"/>
      <c r="L35" s="661"/>
      <c r="M35" s="661"/>
      <c r="N35" s="661"/>
      <c r="O35" s="207"/>
      <c r="P35" s="661"/>
      <c r="Q35" s="661"/>
      <c r="R35" s="661"/>
      <c r="S35" s="661"/>
    </row>
    <row r="36" spans="1:19" x14ac:dyDescent="0.25">
      <c r="A36" s="548"/>
      <c r="C36" s="207"/>
      <c r="D36" s="615"/>
      <c r="F36" s="304"/>
      <c r="H36" s="638"/>
      <c r="J36" s="661"/>
      <c r="K36" s="661"/>
      <c r="L36" s="661"/>
      <c r="M36" s="661"/>
      <c r="N36" s="661"/>
      <c r="O36" s="207"/>
      <c r="P36" s="661"/>
      <c r="Q36" s="661"/>
      <c r="R36" s="661"/>
      <c r="S36" s="661"/>
    </row>
    <row r="37" spans="1:19" x14ac:dyDescent="0.25">
      <c r="A37" s="548"/>
      <c r="C37" s="207"/>
      <c r="D37" s="615"/>
      <c r="F37" s="304"/>
      <c r="H37" s="638"/>
      <c r="J37" s="661"/>
      <c r="K37" s="661"/>
      <c r="L37" s="661"/>
      <c r="M37" s="661"/>
      <c r="N37" s="661"/>
      <c r="O37" s="207"/>
      <c r="P37" s="661"/>
      <c r="Q37" s="661"/>
      <c r="R37" s="661"/>
      <c r="S37" s="661"/>
    </row>
    <row r="38" spans="1:19" x14ac:dyDescent="0.25">
      <c r="A38" s="548"/>
      <c r="C38" s="207"/>
      <c r="D38" s="615"/>
      <c r="F38" s="304"/>
      <c r="H38" s="638"/>
      <c r="J38" s="661"/>
      <c r="K38" s="661"/>
      <c r="L38" s="661"/>
      <c r="M38" s="661"/>
      <c r="N38" s="661"/>
      <c r="O38" s="207"/>
      <c r="P38" s="661"/>
      <c r="Q38" s="661"/>
      <c r="R38" s="661"/>
      <c r="S38" s="661"/>
    </row>
    <row r="39" spans="1:19" x14ac:dyDescent="0.25">
      <c r="A39" s="548"/>
      <c r="C39" s="207"/>
      <c r="D39" s="615"/>
      <c r="F39" s="304"/>
      <c r="H39" s="638"/>
      <c r="J39" s="661"/>
      <c r="K39" s="661"/>
      <c r="L39" s="661"/>
      <c r="M39" s="661"/>
      <c r="N39" s="661"/>
      <c r="O39" s="207"/>
      <c r="P39" s="661"/>
      <c r="Q39" s="661"/>
      <c r="R39" s="661"/>
      <c r="S39" s="661"/>
    </row>
    <row r="40" spans="1:19" x14ac:dyDescent="0.25">
      <c r="A40" s="548"/>
      <c r="C40" s="207"/>
      <c r="D40" s="615"/>
      <c r="F40" s="304"/>
      <c r="H40" s="638"/>
      <c r="J40" s="661"/>
      <c r="K40" s="661"/>
      <c r="L40" s="661"/>
      <c r="M40" s="661"/>
      <c r="N40" s="661"/>
      <c r="O40" s="207"/>
      <c r="P40" s="661"/>
      <c r="Q40" s="661"/>
      <c r="R40" s="661"/>
      <c r="S40" s="661"/>
    </row>
    <row r="41" spans="1:19" x14ac:dyDescent="0.25">
      <c r="A41" s="548"/>
      <c r="C41" s="207"/>
      <c r="D41" s="615"/>
      <c r="F41" s="304"/>
      <c r="H41" s="638"/>
      <c r="J41" s="661"/>
      <c r="K41" s="661"/>
      <c r="L41" s="661"/>
      <c r="M41" s="661"/>
      <c r="N41" s="661"/>
      <c r="O41" s="207"/>
      <c r="P41" s="661"/>
      <c r="Q41" s="661"/>
      <c r="R41" s="661"/>
      <c r="S41" s="661"/>
    </row>
    <row r="42" spans="1:19" x14ac:dyDescent="0.25">
      <c r="A42" s="548"/>
      <c r="C42" s="207"/>
      <c r="D42" s="615"/>
      <c r="F42" s="304"/>
      <c r="H42" s="638"/>
      <c r="J42" s="661"/>
      <c r="K42" s="661"/>
      <c r="L42" s="661"/>
      <c r="M42" s="661"/>
      <c r="N42" s="661"/>
      <c r="O42" s="207"/>
      <c r="P42" s="661"/>
      <c r="Q42" s="661"/>
      <c r="R42" s="661"/>
      <c r="S42" s="661"/>
    </row>
    <row r="43" spans="1:19" x14ac:dyDescent="0.25">
      <c r="A43" s="548"/>
      <c r="C43" s="207"/>
      <c r="D43" s="615"/>
      <c r="F43" s="304"/>
      <c r="H43" s="638"/>
      <c r="J43" s="661"/>
      <c r="K43" s="661"/>
      <c r="L43" s="661"/>
      <c r="M43" s="661"/>
      <c r="N43" s="661"/>
      <c r="O43" s="207"/>
      <c r="P43" s="661"/>
      <c r="Q43" s="661"/>
      <c r="R43" s="661"/>
      <c r="S43" s="661"/>
    </row>
    <row r="44" spans="1:19" x14ac:dyDescent="0.25">
      <c r="A44" s="548"/>
      <c r="C44" s="207"/>
      <c r="D44" s="615"/>
      <c r="F44" s="304"/>
      <c r="H44" s="638"/>
      <c r="J44" s="661"/>
      <c r="K44" s="661"/>
      <c r="L44" s="661"/>
      <c r="M44" s="661"/>
      <c r="N44" s="661"/>
      <c r="O44" s="207"/>
      <c r="P44" s="661"/>
      <c r="Q44" s="661"/>
      <c r="R44" s="661"/>
      <c r="S44" s="661"/>
    </row>
    <row r="45" spans="1:19" x14ac:dyDescent="0.25">
      <c r="A45" s="548"/>
      <c r="C45" s="207"/>
      <c r="D45" s="615"/>
      <c r="F45" s="304"/>
      <c r="H45" s="638"/>
      <c r="J45" s="661"/>
      <c r="K45" s="661"/>
      <c r="L45" s="661"/>
      <c r="M45" s="661"/>
      <c r="N45" s="661"/>
      <c r="O45" s="207"/>
      <c r="P45" s="661"/>
      <c r="Q45" s="661"/>
      <c r="R45" s="661"/>
      <c r="S45" s="661"/>
    </row>
    <row r="46" spans="1:19" x14ac:dyDescent="0.25">
      <c r="A46" s="548"/>
      <c r="C46" s="207"/>
      <c r="D46" s="615"/>
      <c r="F46" s="304"/>
      <c r="H46" s="638"/>
      <c r="J46" s="661"/>
      <c r="K46" s="661"/>
      <c r="L46" s="661"/>
      <c r="M46" s="661"/>
      <c r="N46" s="661"/>
      <c r="O46" s="207"/>
      <c r="P46" s="661"/>
      <c r="Q46" s="661"/>
      <c r="R46" s="661"/>
      <c r="S46" s="661"/>
    </row>
    <row r="47" spans="1:19" x14ac:dyDescent="0.25">
      <c r="A47" s="548"/>
      <c r="C47" s="207"/>
      <c r="D47" s="615"/>
      <c r="F47" s="304"/>
      <c r="H47" s="638"/>
      <c r="J47" s="661"/>
      <c r="K47" s="661"/>
      <c r="L47" s="661"/>
      <c r="M47" s="661"/>
      <c r="N47" s="661"/>
      <c r="O47" s="207"/>
      <c r="P47" s="661"/>
      <c r="Q47" s="661"/>
      <c r="R47" s="661"/>
      <c r="S47" s="661"/>
    </row>
    <row r="48" spans="1:19" x14ac:dyDescent="0.25">
      <c r="A48" s="548"/>
      <c r="C48" s="207"/>
      <c r="D48" s="615"/>
      <c r="F48" s="304"/>
      <c r="H48" s="638"/>
      <c r="J48" s="661"/>
      <c r="K48" s="661"/>
      <c r="L48" s="661"/>
      <c r="M48" s="661"/>
      <c r="N48" s="661"/>
      <c r="O48" s="207"/>
      <c r="P48" s="661"/>
      <c r="Q48" s="661"/>
      <c r="R48" s="661"/>
      <c r="S48" s="661"/>
    </row>
    <row r="49" spans="1:19" x14ac:dyDescent="0.25">
      <c r="A49" s="548"/>
      <c r="C49" s="207"/>
      <c r="D49" s="615"/>
      <c r="F49" s="304"/>
      <c r="H49" s="638"/>
      <c r="J49" s="661"/>
      <c r="K49" s="661"/>
      <c r="L49" s="661"/>
      <c r="M49" s="661"/>
      <c r="N49" s="661"/>
      <c r="O49" s="207"/>
      <c r="P49" s="661"/>
      <c r="Q49" s="661"/>
      <c r="R49" s="661"/>
      <c r="S49" s="661"/>
    </row>
    <row r="50" spans="1:19" x14ac:dyDescent="0.25">
      <c r="A50" s="548"/>
      <c r="C50" s="207"/>
      <c r="D50" s="615"/>
      <c r="F50" s="304"/>
      <c r="H50" s="638"/>
      <c r="J50" s="661"/>
      <c r="K50" s="661"/>
      <c r="L50" s="661"/>
      <c r="M50" s="661"/>
      <c r="N50" s="661"/>
      <c r="O50" s="207"/>
      <c r="P50" s="661"/>
      <c r="Q50" s="661"/>
      <c r="R50" s="661"/>
      <c r="S50" s="661"/>
    </row>
    <row r="51" spans="1:19" x14ac:dyDescent="0.25">
      <c r="A51" s="548"/>
      <c r="C51" s="207"/>
      <c r="D51" s="615"/>
      <c r="F51" s="304"/>
      <c r="H51" s="638"/>
      <c r="J51" s="661"/>
      <c r="K51" s="661"/>
      <c r="L51" s="661"/>
      <c r="M51" s="661"/>
      <c r="N51" s="661"/>
      <c r="O51" s="207"/>
      <c r="P51" s="661"/>
      <c r="Q51" s="661"/>
      <c r="R51" s="661"/>
      <c r="S51" s="661"/>
    </row>
    <row r="52" spans="1:19" x14ac:dyDescent="0.25">
      <c r="A52" s="548"/>
      <c r="C52" s="207"/>
      <c r="D52" s="615"/>
      <c r="F52" s="304"/>
      <c r="H52" s="638"/>
      <c r="J52" s="661"/>
      <c r="K52" s="661"/>
      <c r="L52" s="661"/>
      <c r="M52" s="661"/>
      <c r="N52" s="661"/>
      <c r="O52" s="207"/>
      <c r="P52" s="661"/>
      <c r="Q52" s="661"/>
      <c r="R52" s="661"/>
      <c r="S52" s="661"/>
    </row>
    <row r="53" spans="1:19" x14ac:dyDescent="0.25">
      <c r="A53" s="548"/>
      <c r="C53" s="207"/>
      <c r="D53" s="615"/>
      <c r="F53" s="304"/>
      <c r="H53" s="638"/>
      <c r="J53" s="661"/>
      <c r="K53" s="661"/>
      <c r="L53" s="661"/>
      <c r="M53" s="661"/>
      <c r="N53" s="661"/>
      <c r="O53" s="207"/>
      <c r="P53" s="661"/>
      <c r="Q53" s="661"/>
      <c r="R53" s="661"/>
      <c r="S53" s="661"/>
    </row>
    <row r="54" spans="1:19" x14ac:dyDescent="0.25">
      <c r="A54" s="548"/>
      <c r="C54" s="207"/>
      <c r="D54" s="615"/>
      <c r="F54" s="304"/>
      <c r="H54" s="638"/>
      <c r="J54" s="661"/>
      <c r="K54" s="661"/>
      <c r="L54" s="661"/>
      <c r="M54" s="661"/>
      <c r="N54" s="661"/>
      <c r="O54" s="207"/>
      <c r="P54" s="661"/>
      <c r="Q54" s="661"/>
      <c r="R54" s="661"/>
      <c r="S54" s="661"/>
    </row>
    <row r="55" spans="1:19" x14ac:dyDescent="0.25">
      <c r="A55" s="548"/>
      <c r="C55" s="207"/>
      <c r="D55" s="615"/>
      <c r="F55" s="304"/>
      <c r="H55" s="638"/>
      <c r="J55" s="661"/>
      <c r="K55" s="661"/>
      <c r="L55" s="661"/>
      <c r="M55" s="661"/>
      <c r="N55" s="661"/>
      <c r="O55" s="207"/>
      <c r="P55" s="661"/>
      <c r="Q55" s="661"/>
      <c r="R55" s="661"/>
      <c r="S55" s="661"/>
    </row>
    <row r="56" spans="1:19" x14ac:dyDescent="0.25">
      <c r="A56" s="548"/>
      <c r="C56" s="207"/>
      <c r="D56" s="615"/>
      <c r="F56" s="304"/>
      <c r="H56" s="638"/>
      <c r="J56" s="661"/>
      <c r="K56" s="661"/>
      <c r="L56" s="661"/>
      <c r="M56" s="661"/>
      <c r="N56" s="661"/>
      <c r="O56" s="207"/>
      <c r="P56" s="661"/>
      <c r="Q56" s="661"/>
      <c r="R56" s="661"/>
      <c r="S56" s="661"/>
    </row>
    <row r="57" spans="1:19" x14ac:dyDescent="0.25">
      <c r="A57" s="548"/>
      <c r="C57" s="207"/>
      <c r="D57" s="615"/>
      <c r="F57" s="304"/>
      <c r="H57" s="638"/>
      <c r="J57" s="661"/>
      <c r="K57" s="661"/>
      <c r="L57" s="661"/>
      <c r="M57" s="661"/>
      <c r="N57" s="661"/>
      <c r="O57" s="207"/>
      <c r="P57" s="661"/>
      <c r="Q57" s="661"/>
      <c r="R57" s="661"/>
      <c r="S57" s="661"/>
    </row>
    <row r="58" spans="1:19" x14ac:dyDescent="0.25">
      <c r="A58" s="548"/>
      <c r="C58" s="207"/>
      <c r="D58" s="615"/>
      <c r="F58" s="304"/>
      <c r="H58" s="638"/>
      <c r="J58" s="661"/>
      <c r="K58" s="661"/>
      <c r="L58" s="661"/>
      <c r="M58" s="661"/>
      <c r="N58" s="661"/>
      <c r="O58" s="207"/>
      <c r="P58" s="661"/>
      <c r="Q58" s="661"/>
      <c r="R58" s="661"/>
      <c r="S58" s="661"/>
    </row>
    <row r="59" spans="1:19" x14ac:dyDescent="0.25">
      <c r="A59" s="548"/>
      <c r="C59" s="207"/>
      <c r="D59" s="615"/>
      <c r="F59" s="304"/>
      <c r="H59" s="638"/>
      <c r="J59" s="661"/>
      <c r="K59" s="661"/>
      <c r="L59" s="661"/>
      <c r="M59" s="661"/>
      <c r="N59" s="661"/>
      <c r="O59" s="207"/>
      <c r="P59" s="661"/>
      <c r="Q59" s="661"/>
      <c r="R59" s="661"/>
      <c r="S59" s="661"/>
    </row>
    <row r="60" spans="1:19" x14ac:dyDescent="0.25">
      <c r="A60" s="548"/>
      <c r="C60" s="207"/>
      <c r="D60" s="615"/>
      <c r="F60" s="304"/>
      <c r="H60" s="638"/>
      <c r="J60" s="661"/>
      <c r="K60" s="661"/>
      <c r="L60" s="661"/>
      <c r="M60" s="661"/>
      <c r="N60" s="661"/>
      <c r="O60" s="207"/>
      <c r="P60" s="661"/>
      <c r="Q60" s="661"/>
      <c r="R60" s="661"/>
      <c r="S60" s="661"/>
    </row>
    <row r="61" spans="1:19" x14ac:dyDescent="0.25">
      <c r="A61" s="548"/>
      <c r="C61" s="207"/>
      <c r="D61" s="615"/>
      <c r="F61" s="304"/>
      <c r="H61" s="638"/>
      <c r="J61" s="661"/>
      <c r="K61" s="661"/>
      <c r="L61" s="661"/>
      <c r="M61" s="661"/>
      <c r="N61" s="661"/>
      <c r="O61" s="207"/>
      <c r="P61" s="661"/>
      <c r="Q61" s="661"/>
      <c r="R61" s="661"/>
      <c r="S61" s="661"/>
    </row>
    <row r="62" spans="1:19" x14ac:dyDescent="0.25">
      <c r="A62" s="548"/>
      <c r="C62" s="207"/>
      <c r="D62" s="615"/>
      <c r="F62" s="304"/>
      <c r="H62" s="638"/>
      <c r="J62" s="661"/>
      <c r="K62" s="661"/>
      <c r="L62" s="661"/>
      <c r="M62" s="661"/>
      <c r="N62" s="661"/>
      <c r="O62" s="207"/>
      <c r="P62" s="661"/>
      <c r="Q62" s="661"/>
      <c r="R62" s="661"/>
      <c r="S62" s="661"/>
    </row>
    <row r="63" spans="1:19" x14ac:dyDescent="0.25">
      <c r="A63" s="548"/>
      <c r="C63" s="207"/>
      <c r="D63" s="615"/>
      <c r="F63" s="304"/>
      <c r="H63" s="638"/>
      <c r="J63" s="661"/>
      <c r="K63" s="661"/>
      <c r="L63" s="661"/>
      <c r="M63" s="661"/>
      <c r="N63" s="661"/>
      <c r="O63" s="207"/>
      <c r="P63" s="661"/>
      <c r="Q63" s="661"/>
      <c r="R63" s="661"/>
      <c r="S63" s="661"/>
    </row>
    <row r="64" spans="1:19" x14ac:dyDescent="0.25">
      <c r="A64" s="548"/>
      <c r="C64" s="207"/>
      <c r="D64" s="615"/>
      <c r="F64" s="304"/>
      <c r="H64" s="638"/>
      <c r="J64" s="661"/>
      <c r="K64" s="661"/>
      <c r="L64" s="661"/>
      <c r="M64" s="661"/>
      <c r="N64" s="661"/>
      <c r="O64" s="207"/>
      <c r="P64" s="661"/>
      <c r="Q64" s="661"/>
      <c r="R64" s="661"/>
      <c r="S64" s="661"/>
    </row>
    <row r="65" spans="1:19" x14ac:dyDescent="0.25">
      <c r="A65" s="548"/>
      <c r="C65" s="207"/>
      <c r="D65" s="615"/>
      <c r="F65" s="304"/>
      <c r="H65" s="638"/>
      <c r="J65" s="661"/>
      <c r="K65" s="661"/>
      <c r="L65" s="661"/>
      <c r="M65" s="661"/>
      <c r="N65" s="661"/>
      <c r="O65" s="207"/>
      <c r="P65" s="661"/>
      <c r="Q65" s="661"/>
      <c r="R65" s="661"/>
      <c r="S65" s="661"/>
    </row>
    <row r="66" spans="1:19" x14ac:dyDescent="0.25">
      <c r="A66" s="548"/>
      <c r="C66" s="207"/>
      <c r="D66" s="615"/>
      <c r="F66" s="304"/>
      <c r="H66" s="638"/>
      <c r="J66" s="661"/>
      <c r="K66" s="661"/>
      <c r="L66" s="661"/>
      <c r="M66" s="661"/>
      <c r="N66" s="661"/>
      <c r="O66" s="207"/>
      <c r="P66" s="661"/>
      <c r="Q66" s="661"/>
      <c r="R66" s="661"/>
      <c r="S66" s="661"/>
    </row>
    <row r="67" spans="1:19" x14ac:dyDescent="0.25">
      <c r="A67" s="548"/>
      <c r="C67" s="207"/>
      <c r="D67" s="615"/>
      <c r="F67" s="304"/>
      <c r="H67" s="638"/>
      <c r="J67" s="661"/>
      <c r="K67" s="661"/>
      <c r="L67" s="661"/>
      <c r="M67" s="661"/>
      <c r="N67" s="661"/>
      <c r="O67" s="207"/>
      <c r="P67" s="661"/>
      <c r="Q67" s="661"/>
      <c r="R67" s="661"/>
      <c r="S67" s="661"/>
    </row>
    <row r="68" spans="1:19" x14ac:dyDescent="0.25">
      <c r="A68" s="548"/>
      <c r="C68" s="207"/>
      <c r="D68" s="615"/>
      <c r="F68" s="304"/>
      <c r="H68" s="638"/>
      <c r="J68" s="661"/>
      <c r="K68" s="661"/>
      <c r="L68" s="661"/>
      <c r="M68" s="661"/>
      <c r="N68" s="661"/>
      <c r="O68" s="207"/>
      <c r="P68" s="661"/>
      <c r="Q68" s="661"/>
      <c r="R68" s="661"/>
      <c r="S68" s="661"/>
    </row>
    <row r="69" spans="1:19" x14ac:dyDescent="0.25">
      <c r="A69" s="548"/>
      <c r="C69" s="207"/>
      <c r="D69" s="615"/>
      <c r="F69" s="304"/>
      <c r="H69" s="638"/>
      <c r="J69" s="661"/>
      <c r="K69" s="661"/>
      <c r="L69" s="661"/>
      <c r="M69" s="661"/>
      <c r="N69" s="661"/>
      <c r="O69" s="207"/>
      <c r="P69" s="661"/>
      <c r="Q69" s="661"/>
      <c r="R69" s="661"/>
      <c r="S69" s="661"/>
    </row>
    <row r="70" spans="1:19" x14ac:dyDescent="0.25">
      <c r="A70" s="548"/>
      <c r="C70" s="207"/>
      <c r="D70" s="615"/>
      <c r="F70" s="304"/>
      <c r="H70" s="638"/>
      <c r="J70" s="661"/>
      <c r="K70" s="661"/>
      <c r="L70" s="661"/>
      <c r="M70" s="661"/>
      <c r="N70" s="661"/>
      <c r="O70" s="207"/>
      <c r="P70" s="661"/>
      <c r="Q70" s="661"/>
      <c r="R70" s="661"/>
      <c r="S70" s="661"/>
    </row>
    <row r="71" spans="1:19" x14ac:dyDescent="0.25">
      <c r="A71" s="548"/>
      <c r="C71" s="207"/>
      <c r="D71" s="615"/>
      <c r="F71" s="304"/>
      <c r="H71" s="638"/>
      <c r="J71" s="661"/>
      <c r="K71" s="661"/>
      <c r="L71" s="661"/>
      <c r="M71" s="661"/>
      <c r="N71" s="661"/>
      <c r="O71" s="207"/>
      <c r="P71" s="661"/>
      <c r="Q71" s="661"/>
      <c r="R71" s="661"/>
      <c r="S71" s="661"/>
    </row>
    <row r="72" spans="1:19" x14ac:dyDescent="0.25">
      <c r="A72" s="548"/>
      <c r="C72" s="207"/>
      <c r="D72" s="615"/>
      <c r="F72" s="304"/>
      <c r="H72" s="638"/>
      <c r="J72" s="661"/>
      <c r="K72" s="661"/>
      <c r="L72" s="661"/>
      <c r="M72" s="661"/>
      <c r="N72" s="661"/>
      <c r="O72" s="207"/>
      <c r="P72" s="661"/>
      <c r="Q72" s="661"/>
      <c r="R72" s="661"/>
      <c r="S72" s="661"/>
    </row>
    <row r="73" spans="1:19" x14ac:dyDescent="0.25">
      <c r="A73" s="548"/>
      <c r="C73" s="207"/>
      <c r="D73" s="615"/>
      <c r="F73" s="304"/>
      <c r="H73" s="638"/>
      <c r="J73" s="661"/>
      <c r="K73" s="661"/>
      <c r="L73" s="661"/>
      <c r="M73" s="661"/>
      <c r="N73" s="661"/>
      <c r="O73" s="207"/>
      <c r="P73" s="661"/>
      <c r="Q73" s="661"/>
      <c r="R73" s="661"/>
      <c r="S73" s="661"/>
    </row>
    <row r="74" spans="1:19" x14ac:dyDescent="0.25">
      <c r="A74" s="548"/>
      <c r="C74" s="207"/>
      <c r="D74" s="615"/>
      <c r="F74" s="304"/>
      <c r="H74" s="638"/>
      <c r="J74" s="661"/>
      <c r="K74" s="661"/>
      <c r="L74" s="661"/>
      <c r="M74" s="661"/>
      <c r="N74" s="661"/>
      <c r="O74" s="207"/>
      <c r="P74" s="661"/>
      <c r="Q74" s="661"/>
      <c r="R74" s="661"/>
      <c r="S74" s="661"/>
    </row>
    <row r="75" spans="1:19" x14ac:dyDescent="0.25">
      <c r="A75" s="548"/>
      <c r="C75" s="207"/>
      <c r="D75" s="615"/>
      <c r="F75" s="304"/>
      <c r="H75" s="638"/>
      <c r="J75" s="661"/>
      <c r="K75" s="661"/>
      <c r="L75" s="661"/>
      <c r="M75" s="661"/>
      <c r="N75" s="661"/>
      <c r="O75" s="207"/>
      <c r="P75" s="661"/>
      <c r="Q75" s="661"/>
      <c r="R75" s="661"/>
      <c r="S75" s="661"/>
    </row>
    <row r="76" spans="1:19" x14ac:dyDescent="0.25">
      <c r="A76" s="548"/>
      <c r="C76" s="207"/>
      <c r="D76" s="615"/>
      <c r="F76" s="304"/>
      <c r="H76" s="638"/>
      <c r="J76" s="661"/>
      <c r="K76" s="661"/>
      <c r="L76" s="661"/>
      <c r="M76" s="661"/>
      <c r="N76" s="661"/>
      <c r="O76" s="207"/>
      <c r="P76" s="661"/>
      <c r="Q76" s="661"/>
      <c r="R76" s="661"/>
      <c r="S76" s="661"/>
    </row>
    <row r="77" spans="1:19" x14ac:dyDescent="0.25">
      <c r="A77" s="548"/>
      <c r="C77" s="207"/>
      <c r="D77" s="615"/>
      <c r="F77" s="304"/>
      <c r="H77" s="638"/>
      <c r="J77" s="661"/>
      <c r="K77" s="661"/>
      <c r="L77" s="661"/>
      <c r="M77" s="661"/>
      <c r="N77" s="661"/>
      <c r="O77" s="207"/>
      <c r="P77" s="661"/>
      <c r="Q77" s="661"/>
      <c r="R77" s="661"/>
      <c r="S77" s="661"/>
    </row>
    <row r="78" spans="1:19" x14ac:dyDescent="0.25">
      <c r="A78" s="548"/>
      <c r="C78" s="207"/>
      <c r="D78" s="615"/>
      <c r="F78" s="304"/>
      <c r="H78" s="638"/>
      <c r="J78" s="661"/>
      <c r="K78" s="661"/>
      <c r="L78" s="661"/>
      <c r="M78" s="661"/>
      <c r="N78" s="661"/>
      <c r="O78" s="207"/>
      <c r="P78" s="661"/>
      <c r="Q78" s="661"/>
      <c r="R78" s="661"/>
      <c r="S78" s="661"/>
    </row>
    <row r="79" spans="1:19" x14ac:dyDescent="0.25">
      <c r="A79" s="548"/>
      <c r="C79" s="207"/>
      <c r="D79" s="615"/>
      <c r="F79" s="304"/>
      <c r="H79" s="638"/>
      <c r="J79" s="661"/>
      <c r="K79" s="661"/>
      <c r="L79" s="661"/>
      <c r="M79" s="661"/>
      <c r="N79" s="661"/>
      <c r="O79" s="207"/>
      <c r="P79" s="661"/>
      <c r="Q79" s="661"/>
      <c r="R79" s="661"/>
      <c r="S79" s="661"/>
    </row>
    <row r="80" spans="1:19" x14ac:dyDescent="0.25">
      <c r="A80" s="548"/>
      <c r="C80" s="207"/>
      <c r="D80" s="615"/>
      <c r="F80" s="304"/>
      <c r="H80" s="638"/>
      <c r="J80" s="661"/>
      <c r="K80" s="661"/>
      <c r="L80" s="661"/>
      <c r="M80" s="661"/>
      <c r="N80" s="661"/>
      <c r="O80" s="207"/>
      <c r="P80" s="661"/>
      <c r="Q80" s="661"/>
      <c r="R80" s="661"/>
      <c r="S80" s="661"/>
    </row>
    <row r="81" spans="1:19" x14ac:dyDescent="0.25">
      <c r="A81" s="548"/>
      <c r="C81" s="207"/>
      <c r="D81" s="615"/>
      <c r="F81" s="304"/>
      <c r="H81" s="638"/>
      <c r="J81" s="661"/>
      <c r="K81" s="661"/>
      <c r="L81" s="661"/>
      <c r="M81" s="661"/>
      <c r="N81" s="661"/>
      <c r="O81" s="207"/>
      <c r="P81" s="661"/>
      <c r="Q81" s="661"/>
      <c r="R81" s="661"/>
      <c r="S81" s="661"/>
    </row>
    <row r="82" spans="1:19" x14ac:dyDescent="0.25">
      <c r="A82" s="548"/>
      <c r="C82" s="207"/>
      <c r="D82" s="615"/>
      <c r="F82" s="304"/>
      <c r="H82" s="638"/>
      <c r="J82" s="661"/>
      <c r="K82" s="661"/>
      <c r="L82" s="661"/>
      <c r="M82" s="661"/>
      <c r="N82" s="661"/>
      <c r="O82" s="207"/>
      <c r="P82" s="661"/>
      <c r="Q82" s="661"/>
      <c r="R82" s="661"/>
      <c r="S82" s="661"/>
    </row>
    <row r="83" spans="1:19" x14ac:dyDescent="0.25">
      <c r="A83" s="548"/>
      <c r="C83" s="207"/>
      <c r="D83" s="615"/>
      <c r="F83" s="304"/>
      <c r="H83" s="638"/>
      <c r="J83" s="661"/>
      <c r="K83" s="661"/>
      <c r="L83" s="661"/>
      <c r="M83" s="661"/>
      <c r="N83" s="661"/>
      <c r="O83" s="207"/>
      <c r="P83" s="661"/>
      <c r="Q83" s="661"/>
      <c r="R83" s="661"/>
      <c r="S83" s="661"/>
    </row>
    <row r="84" spans="1:19" x14ac:dyDescent="0.25">
      <c r="A84" s="548"/>
      <c r="C84" s="207"/>
      <c r="D84" s="615"/>
      <c r="F84" s="304"/>
      <c r="H84" s="638"/>
      <c r="J84" s="661"/>
      <c r="K84" s="661"/>
      <c r="L84" s="661"/>
      <c r="M84" s="661"/>
      <c r="N84" s="661"/>
      <c r="O84" s="207"/>
      <c r="P84" s="661"/>
      <c r="Q84" s="661"/>
      <c r="R84" s="661"/>
      <c r="S84" s="661"/>
    </row>
    <row r="85" spans="1:19" x14ac:dyDescent="0.25">
      <c r="A85" s="548"/>
      <c r="C85" s="207"/>
      <c r="D85" s="615"/>
      <c r="F85" s="304"/>
      <c r="H85" s="638"/>
      <c r="J85" s="661"/>
      <c r="K85" s="661"/>
      <c r="L85" s="661"/>
      <c r="M85" s="661"/>
      <c r="N85" s="661"/>
      <c r="O85" s="207"/>
      <c r="P85" s="661"/>
      <c r="Q85" s="661"/>
      <c r="R85" s="661"/>
      <c r="S85" s="661"/>
    </row>
    <row r="86" spans="1:19" x14ac:dyDescent="0.25">
      <c r="A86" s="548"/>
      <c r="C86" s="207"/>
      <c r="D86" s="615"/>
      <c r="F86" s="304"/>
      <c r="H86" s="638"/>
      <c r="J86" s="661"/>
      <c r="K86" s="661"/>
      <c r="L86" s="661"/>
      <c r="M86" s="661"/>
      <c r="N86" s="661"/>
      <c r="O86" s="207"/>
      <c r="P86" s="661"/>
      <c r="Q86" s="661"/>
      <c r="R86" s="661"/>
      <c r="S86" s="661"/>
    </row>
    <row r="87" spans="1:19" x14ac:dyDescent="0.25">
      <c r="A87" s="548"/>
      <c r="C87" s="207"/>
      <c r="D87" s="615"/>
      <c r="F87" s="304"/>
      <c r="H87" s="638"/>
      <c r="J87" s="661"/>
      <c r="K87" s="661"/>
      <c r="L87" s="661"/>
      <c r="M87" s="661"/>
      <c r="N87" s="661"/>
      <c r="O87" s="207"/>
      <c r="P87" s="661"/>
      <c r="Q87" s="661"/>
      <c r="R87" s="661"/>
      <c r="S87" s="661"/>
    </row>
    <row r="88" spans="1:19" x14ac:dyDescent="0.25">
      <c r="A88" s="548"/>
      <c r="C88" s="207"/>
      <c r="D88" s="615"/>
      <c r="F88" s="304"/>
      <c r="H88" s="638"/>
      <c r="J88" s="661"/>
      <c r="K88" s="661"/>
      <c r="L88" s="661"/>
      <c r="M88" s="661"/>
      <c r="N88" s="661"/>
      <c r="O88" s="207"/>
      <c r="P88" s="661"/>
      <c r="Q88" s="661"/>
      <c r="R88" s="661"/>
      <c r="S88" s="661"/>
    </row>
    <row r="89" spans="1:19" x14ac:dyDescent="0.25">
      <c r="A89" s="548"/>
      <c r="C89" s="207"/>
      <c r="D89" s="615"/>
      <c r="F89" s="304"/>
      <c r="H89" s="638"/>
      <c r="J89" s="661"/>
      <c r="K89" s="661"/>
      <c r="L89" s="661"/>
      <c r="M89" s="661"/>
      <c r="N89" s="661"/>
      <c r="O89" s="207"/>
      <c r="P89" s="661"/>
      <c r="Q89" s="661"/>
      <c r="R89" s="661"/>
      <c r="S89" s="661"/>
    </row>
    <row r="90" spans="1:19" x14ac:dyDescent="0.25">
      <c r="A90" s="548"/>
      <c r="C90" s="207"/>
      <c r="D90" s="615"/>
      <c r="F90" s="304"/>
      <c r="H90" s="638"/>
      <c r="J90" s="661"/>
      <c r="K90" s="661"/>
      <c r="L90" s="661"/>
      <c r="M90" s="661"/>
      <c r="N90" s="661"/>
      <c r="O90" s="207"/>
      <c r="P90" s="661"/>
      <c r="Q90" s="661"/>
      <c r="R90" s="661"/>
      <c r="S90" s="661"/>
    </row>
    <row r="91" spans="1:19" x14ac:dyDescent="0.25">
      <c r="A91" s="548"/>
      <c r="C91" s="207"/>
      <c r="D91" s="615"/>
      <c r="F91" s="304"/>
      <c r="H91" s="638"/>
      <c r="J91" s="661"/>
      <c r="K91" s="661"/>
      <c r="L91" s="661"/>
      <c r="M91" s="661"/>
      <c r="N91" s="661"/>
      <c r="O91" s="207"/>
      <c r="P91" s="661"/>
      <c r="Q91" s="661"/>
      <c r="R91" s="661"/>
      <c r="S91" s="661"/>
    </row>
    <row r="92" spans="1:19" x14ac:dyDescent="0.25">
      <c r="A92" s="548"/>
      <c r="C92" s="207"/>
      <c r="D92" s="615"/>
      <c r="F92" s="304"/>
      <c r="H92" s="638"/>
      <c r="J92" s="661"/>
      <c r="K92" s="661"/>
      <c r="L92" s="661"/>
      <c r="M92" s="661"/>
      <c r="N92" s="661"/>
      <c r="O92" s="207"/>
      <c r="P92" s="661"/>
      <c r="Q92" s="661"/>
      <c r="R92" s="661"/>
      <c r="S92" s="661"/>
    </row>
    <row r="93" spans="1:19" x14ac:dyDescent="0.25">
      <c r="A93" s="548"/>
      <c r="C93" s="207"/>
      <c r="D93" s="615"/>
      <c r="F93" s="304"/>
      <c r="H93" s="638"/>
      <c r="J93" s="661"/>
      <c r="K93" s="661"/>
      <c r="L93" s="661"/>
      <c r="M93" s="661"/>
      <c r="N93" s="661"/>
      <c r="O93" s="207"/>
      <c r="P93" s="661"/>
      <c r="Q93" s="661"/>
      <c r="R93" s="661"/>
      <c r="S93" s="661"/>
    </row>
    <row r="94" spans="1:19" x14ac:dyDescent="0.25">
      <c r="A94" s="548"/>
      <c r="C94" s="207"/>
      <c r="D94" s="615"/>
      <c r="F94" s="304"/>
      <c r="H94" s="638"/>
      <c r="J94" s="661"/>
      <c r="K94" s="661"/>
      <c r="L94" s="661"/>
      <c r="M94" s="661"/>
      <c r="N94" s="661"/>
      <c r="O94" s="207"/>
      <c r="P94" s="661"/>
      <c r="Q94" s="661"/>
      <c r="R94" s="661"/>
      <c r="S94" s="661"/>
    </row>
    <row r="95" spans="1:19" x14ac:dyDescent="0.25">
      <c r="A95" s="548"/>
      <c r="C95" s="207"/>
      <c r="D95" s="615"/>
      <c r="F95" s="304"/>
      <c r="H95" s="638"/>
      <c r="J95" s="661"/>
      <c r="K95" s="661"/>
      <c r="L95" s="661"/>
      <c r="M95" s="661"/>
      <c r="N95" s="661"/>
      <c r="O95" s="207"/>
      <c r="P95" s="661"/>
      <c r="Q95" s="661"/>
      <c r="R95" s="661"/>
      <c r="S95" s="661"/>
    </row>
    <row r="96" spans="1:19" x14ac:dyDescent="0.25">
      <c r="A96" s="548"/>
      <c r="C96" s="207"/>
      <c r="D96" s="615"/>
      <c r="F96" s="304"/>
      <c r="H96" s="638"/>
      <c r="J96" s="661"/>
      <c r="K96" s="661"/>
      <c r="L96" s="661"/>
      <c r="M96" s="661"/>
      <c r="N96" s="661"/>
      <c r="O96" s="207"/>
      <c r="P96" s="661"/>
      <c r="Q96" s="661"/>
      <c r="R96" s="661"/>
      <c r="S96" s="661"/>
    </row>
    <row r="97" spans="1:19" x14ac:dyDescent="0.25">
      <c r="A97" s="548"/>
      <c r="C97" s="207"/>
      <c r="D97" s="615"/>
      <c r="F97" s="304"/>
      <c r="H97" s="638"/>
      <c r="J97" s="661"/>
      <c r="K97" s="661"/>
      <c r="L97" s="661"/>
      <c r="M97" s="661"/>
      <c r="N97" s="661"/>
      <c r="O97" s="207"/>
      <c r="P97" s="661"/>
      <c r="Q97" s="661"/>
      <c r="R97" s="661"/>
      <c r="S97" s="661"/>
    </row>
    <row r="98" spans="1:19" x14ac:dyDescent="0.25">
      <c r="A98" s="548"/>
      <c r="C98" s="207"/>
      <c r="D98" s="615"/>
      <c r="F98" s="304"/>
      <c r="H98" s="638"/>
      <c r="J98" s="661"/>
      <c r="K98" s="661"/>
      <c r="L98" s="661"/>
      <c r="M98" s="661"/>
      <c r="N98" s="661"/>
      <c r="O98" s="207"/>
      <c r="P98" s="661"/>
      <c r="Q98" s="661"/>
      <c r="R98" s="661"/>
      <c r="S98" s="661"/>
    </row>
    <row r="99" spans="1:19" x14ac:dyDescent="0.25">
      <c r="A99" s="548"/>
      <c r="C99" s="207"/>
      <c r="D99" s="615"/>
      <c r="F99" s="304"/>
      <c r="H99" s="638"/>
      <c r="J99" s="661"/>
      <c r="K99" s="661"/>
      <c r="L99" s="661"/>
      <c r="M99" s="661"/>
      <c r="N99" s="661"/>
      <c r="O99" s="207"/>
      <c r="P99" s="661"/>
      <c r="Q99" s="661"/>
      <c r="R99" s="661"/>
      <c r="S99" s="661"/>
    </row>
    <row r="100" spans="1:19" x14ac:dyDescent="0.25">
      <c r="A100" s="548"/>
      <c r="C100" s="207"/>
      <c r="D100" s="615"/>
      <c r="F100" s="304"/>
      <c r="H100" s="638"/>
      <c r="J100" s="661"/>
      <c r="K100" s="661"/>
      <c r="L100" s="661"/>
      <c r="M100" s="661"/>
      <c r="N100" s="661"/>
      <c r="O100" s="207"/>
      <c r="P100" s="661"/>
      <c r="Q100" s="661"/>
      <c r="R100" s="661"/>
      <c r="S100" s="661"/>
    </row>
    <row r="101" spans="1:19" x14ac:dyDescent="0.25">
      <c r="A101" s="548"/>
      <c r="C101" s="207"/>
      <c r="D101" s="615"/>
      <c r="F101" s="304"/>
      <c r="H101" s="638"/>
      <c r="J101" s="661"/>
      <c r="K101" s="661"/>
      <c r="L101" s="661"/>
      <c r="M101" s="661"/>
      <c r="N101" s="661"/>
      <c r="O101" s="207"/>
      <c r="P101" s="661"/>
      <c r="Q101" s="661"/>
      <c r="R101" s="661"/>
      <c r="S101" s="661"/>
    </row>
    <row r="102" spans="1:19" x14ac:dyDescent="0.25">
      <c r="A102" s="548"/>
      <c r="C102" s="207"/>
      <c r="D102" s="615"/>
      <c r="F102" s="304"/>
      <c r="H102" s="638"/>
      <c r="J102" s="661"/>
      <c r="K102" s="661"/>
      <c r="L102" s="661"/>
      <c r="M102" s="661"/>
      <c r="N102" s="661"/>
      <c r="O102" s="207"/>
      <c r="P102" s="661"/>
      <c r="Q102" s="661"/>
      <c r="R102" s="661"/>
      <c r="S102" s="661"/>
    </row>
    <row r="103" spans="1:19" x14ac:dyDescent="0.25">
      <c r="A103" s="548"/>
      <c r="C103" s="207"/>
      <c r="D103" s="615"/>
      <c r="F103" s="304"/>
      <c r="H103" s="638"/>
      <c r="J103" s="661"/>
      <c r="K103" s="661"/>
      <c r="L103" s="661"/>
      <c r="M103" s="661"/>
      <c r="N103" s="661"/>
      <c r="O103" s="207"/>
      <c r="P103" s="661"/>
      <c r="Q103" s="661"/>
      <c r="R103" s="661"/>
      <c r="S103" s="661"/>
    </row>
    <row r="104" spans="1:19" x14ac:dyDescent="0.25">
      <c r="A104" s="548"/>
      <c r="C104" s="207"/>
      <c r="D104" s="615"/>
      <c r="F104" s="304"/>
      <c r="H104" s="638"/>
      <c r="J104" s="661"/>
      <c r="K104" s="661"/>
      <c r="L104" s="661"/>
      <c r="M104" s="661"/>
      <c r="N104" s="661"/>
      <c r="O104" s="207"/>
      <c r="P104" s="661"/>
      <c r="Q104" s="661"/>
      <c r="R104" s="661"/>
      <c r="S104" s="661"/>
    </row>
    <row r="105" spans="1:19" x14ac:dyDescent="0.25">
      <c r="A105" s="548"/>
      <c r="C105" s="207"/>
      <c r="D105" s="615"/>
      <c r="F105" s="304"/>
      <c r="H105" s="638"/>
      <c r="J105" s="661"/>
      <c r="K105" s="661"/>
      <c r="L105" s="661"/>
      <c r="M105" s="661"/>
      <c r="N105" s="661"/>
      <c r="O105" s="207"/>
      <c r="P105" s="661"/>
      <c r="Q105" s="661"/>
      <c r="R105" s="661"/>
      <c r="S105" s="661"/>
    </row>
    <row r="106" spans="1:19" x14ac:dyDescent="0.25">
      <c r="A106" s="548"/>
      <c r="C106" s="207"/>
      <c r="D106" s="615"/>
      <c r="F106" s="304"/>
      <c r="H106" s="638"/>
      <c r="J106" s="661"/>
      <c r="K106" s="661"/>
      <c r="L106" s="661"/>
      <c r="M106" s="661"/>
      <c r="N106" s="661"/>
      <c r="O106" s="207"/>
      <c r="P106" s="661"/>
      <c r="Q106" s="661"/>
      <c r="R106" s="661"/>
      <c r="S106" s="661"/>
    </row>
    <row r="107" spans="1:19" x14ac:dyDescent="0.25">
      <c r="A107" s="548"/>
      <c r="C107" s="207"/>
      <c r="D107" s="615"/>
      <c r="F107" s="304"/>
      <c r="H107" s="638"/>
      <c r="J107" s="661"/>
      <c r="K107" s="661"/>
      <c r="L107" s="661"/>
      <c r="M107" s="661"/>
      <c r="N107" s="661"/>
      <c r="O107" s="207"/>
      <c r="P107" s="661"/>
      <c r="Q107" s="661"/>
      <c r="R107" s="661"/>
      <c r="S107" s="661"/>
    </row>
    <row r="108" spans="1:19" x14ac:dyDescent="0.25">
      <c r="A108" s="548"/>
      <c r="C108" s="207"/>
      <c r="D108" s="615"/>
      <c r="F108" s="304"/>
      <c r="H108" s="638"/>
      <c r="J108" s="661"/>
      <c r="K108" s="661"/>
      <c r="L108" s="661"/>
      <c r="M108" s="661"/>
      <c r="N108" s="661"/>
      <c r="O108" s="207"/>
      <c r="P108" s="661"/>
      <c r="Q108" s="661"/>
      <c r="R108" s="661"/>
      <c r="S108" s="661"/>
    </row>
    <row r="109" spans="1:19" x14ac:dyDescent="0.25">
      <c r="A109" s="548"/>
      <c r="C109" s="207"/>
      <c r="D109" s="615"/>
      <c r="F109" s="304"/>
      <c r="H109" s="638"/>
      <c r="J109" s="661"/>
      <c r="K109" s="661"/>
      <c r="L109" s="661"/>
      <c r="M109" s="661"/>
      <c r="N109" s="661"/>
      <c r="O109" s="207"/>
      <c r="P109" s="661"/>
      <c r="Q109" s="661"/>
      <c r="R109" s="661"/>
      <c r="S109" s="661"/>
    </row>
    <row r="110" spans="1:19" x14ac:dyDescent="0.25">
      <c r="A110" s="548"/>
      <c r="C110" s="207"/>
      <c r="D110" s="615"/>
      <c r="F110" s="304"/>
      <c r="H110" s="638"/>
      <c r="J110" s="661"/>
      <c r="K110" s="661"/>
      <c r="L110" s="661"/>
      <c r="M110" s="661"/>
      <c r="N110" s="661"/>
      <c r="O110" s="207"/>
      <c r="P110" s="661"/>
      <c r="Q110" s="661"/>
      <c r="R110" s="661"/>
      <c r="S110" s="661"/>
    </row>
    <row r="111" spans="1:19" x14ac:dyDescent="0.25">
      <c r="A111" s="548"/>
      <c r="C111" s="207"/>
      <c r="D111" s="615"/>
      <c r="F111" s="304"/>
      <c r="H111" s="638"/>
      <c r="J111" s="661"/>
      <c r="K111" s="661"/>
      <c r="L111" s="661"/>
      <c r="M111" s="661"/>
      <c r="N111" s="661"/>
      <c r="O111" s="207"/>
      <c r="P111" s="661"/>
      <c r="Q111" s="661"/>
      <c r="R111" s="661"/>
      <c r="S111" s="661"/>
    </row>
    <row r="112" spans="1:19" x14ac:dyDescent="0.25">
      <c r="A112" s="548"/>
      <c r="C112" s="207"/>
      <c r="D112" s="615"/>
      <c r="F112" s="304"/>
      <c r="H112" s="638"/>
      <c r="J112" s="661"/>
      <c r="K112" s="661"/>
      <c r="L112" s="661"/>
      <c r="M112" s="661"/>
      <c r="N112" s="661"/>
      <c r="O112" s="207"/>
      <c r="P112" s="661"/>
      <c r="Q112" s="661"/>
      <c r="R112" s="661"/>
      <c r="S112" s="661"/>
    </row>
    <row r="113" spans="1:19" x14ac:dyDescent="0.25">
      <c r="A113" s="548"/>
      <c r="C113" s="207"/>
      <c r="D113" s="615"/>
      <c r="F113" s="304"/>
      <c r="H113" s="638"/>
      <c r="J113" s="661"/>
      <c r="K113" s="661"/>
      <c r="L113" s="661"/>
      <c r="M113" s="661"/>
      <c r="N113" s="661"/>
      <c r="O113" s="207"/>
      <c r="P113" s="661"/>
      <c r="Q113" s="661"/>
      <c r="R113" s="661"/>
      <c r="S113" s="661"/>
    </row>
    <row r="114" spans="1:19" x14ac:dyDescent="0.25">
      <c r="A114" s="548"/>
      <c r="C114" s="207"/>
      <c r="D114" s="615"/>
      <c r="F114" s="304"/>
      <c r="H114" s="638"/>
      <c r="J114" s="661"/>
      <c r="K114" s="661"/>
      <c r="L114" s="661"/>
      <c r="M114" s="661"/>
      <c r="N114" s="661"/>
      <c r="O114" s="207"/>
      <c r="P114" s="661"/>
      <c r="Q114" s="661"/>
      <c r="R114" s="661"/>
      <c r="S114" s="661"/>
    </row>
    <row r="115" spans="1:19" x14ac:dyDescent="0.25">
      <c r="A115" s="548"/>
      <c r="C115" s="207"/>
      <c r="D115" s="615"/>
      <c r="F115" s="304"/>
      <c r="H115" s="638"/>
      <c r="J115" s="661"/>
      <c r="K115" s="661"/>
      <c r="L115" s="661"/>
      <c r="M115" s="661"/>
      <c r="N115" s="661"/>
      <c r="O115" s="207"/>
      <c r="P115" s="661"/>
      <c r="Q115" s="661"/>
      <c r="R115" s="661"/>
      <c r="S115" s="661"/>
    </row>
    <row r="116" spans="1:19" x14ac:dyDescent="0.25">
      <c r="A116" s="548"/>
      <c r="C116" s="207"/>
      <c r="D116" s="615"/>
      <c r="F116" s="304"/>
      <c r="H116" s="638"/>
      <c r="J116" s="661"/>
      <c r="K116" s="661"/>
      <c r="L116" s="661"/>
      <c r="M116" s="661"/>
      <c r="N116" s="661"/>
      <c r="O116" s="207"/>
      <c r="P116" s="661"/>
      <c r="Q116" s="661"/>
      <c r="R116" s="661"/>
      <c r="S116" s="661"/>
    </row>
    <row r="117" spans="1:19" x14ac:dyDescent="0.25">
      <c r="A117" s="548"/>
      <c r="C117" s="207"/>
      <c r="D117" s="615"/>
      <c r="F117" s="304"/>
      <c r="H117" s="638"/>
      <c r="J117" s="661"/>
      <c r="K117" s="661"/>
      <c r="L117" s="661"/>
      <c r="M117" s="661"/>
      <c r="N117" s="661"/>
      <c r="O117" s="207"/>
      <c r="P117" s="661"/>
      <c r="Q117" s="661"/>
      <c r="R117" s="661"/>
      <c r="S117" s="661"/>
    </row>
    <row r="118" spans="1:19" x14ac:dyDescent="0.25">
      <c r="A118" s="548"/>
      <c r="C118" s="207"/>
      <c r="D118" s="615"/>
      <c r="F118" s="304"/>
      <c r="H118" s="638"/>
      <c r="J118" s="661"/>
      <c r="K118" s="661"/>
      <c r="L118" s="661"/>
      <c r="M118" s="661"/>
      <c r="N118" s="661"/>
      <c r="O118" s="207"/>
      <c r="P118" s="661"/>
      <c r="Q118" s="661"/>
      <c r="R118" s="661"/>
      <c r="S118" s="661"/>
    </row>
    <row r="119" spans="1:19" x14ac:dyDescent="0.25">
      <c r="A119" s="548"/>
      <c r="C119" s="207"/>
      <c r="D119" s="615"/>
      <c r="F119" s="304"/>
      <c r="H119" s="638"/>
      <c r="J119" s="661"/>
      <c r="K119" s="661"/>
      <c r="L119" s="661"/>
      <c r="M119" s="661"/>
      <c r="N119" s="661"/>
      <c r="O119" s="207"/>
      <c r="P119" s="661"/>
      <c r="Q119" s="661"/>
      <c r="R119" s="661"/>
      <c r="S119" s="661"/>
    </row>
    <row r="120" spans="1:19" x14ac:dyDescent="0.25">
      <c r="A120" s="548"/>
      <c r="C120" s="207"/>
      <c r="D120" s="615"/>
      <c r="F120" s="304"/>
      <c r="H120" s="638"/>
      <c r="J120" s="661"/>
      <c r="K120" s="661"/>
      <c r="L120" s="661"/>
      <c r="M120" s="661"/>
      <c r="N120" s="661"/>
      <c r="O120" s="207"/>
      <c r="P120" s="661"/>
      <c r="Q120" s="661"/>
      <c r="R120" s="661"/>
      <c r="S120" s="661"/>
    </row>
    <row r="121" spans="1:19" x14ac:dyDescent="0.25">
      <c r="A121" s="548"/>
      <c r="C121" s="207"/>
      <c r="D121" s="615"/>
      <c r="F121" s="304"/>
      <c r="H121" s="638"/>
      <c r="J121" s="661"/>
      <c r="K121" s="661"/>
      <c r="L121" s="661"/>
      <c r="M121" s="661"/>
      <c r="N121" s="661"/>
      <c r="O121" s="207"/>
      <c r="P121" s="661"/>
      <c r="Q121" s="661"/>
      <c r="R121" s="661"/>
      <c r="S121" s="661"/>
    </row>
    <row r="122" spans="1:19" x14ac:dyDescent="0.25">
      <c r="A122" s="548"/>
      <c r="C122" s="207"/>
      <c r="D122" s="615"/>
      <c r="F122" s="304"/>
      <c r="H122" s="638"/>
      <c r="J122" s="661"/>
      <c r="K122" s="661"/>
      <c r="L122" s="661"/>
      <c r="M122" s="661"/>
      <c r="N122" s="661"/>
      <c r="O122" s="207"/>
      <c r="P122" s="661"/>
      <c r="Q122" s="661"/>
      <c r="R122" s="661"/>
      <c r="S122" s="661"/>
    </row>
    <row r="123" spans="1:19" x14ac:dyDescent="0.25">
      <c r="A123" s="548"/>
      <c r="C123" s="207"/>
      <c r="D123" s="615"/>
      <c r="F123" s="304"/>
      <c r="H123" s="638"/>
      <c r="J123" s="661"/>
      <c r="K123" s="661"/>
      <c r="L123" s="661"/>
      <c r="M123" s="661"/>
      <c r="N123" s="661"/>
      <c r="O123" s="207"/>
      <c r="P123" s="661"/>
      <c r="Q123" s="661"/>
      <c r="R123" s="661"/>
      <c r="S123" s="661"/>
    </row>
    <row r="124" spans="1:19" x14ac:dyDescent="0.25">
      <c r="A124" s="548"/>
      <c r="C124" s="207"/>
      <c r="D124" s="615"/>
      <c r="F124" s="304"/>
      <c r="H124" s="638"/>
      <c r="J124" s="661"/>
      <c r="K124" s="661"/>
      <c r="L124" s="661"/>
      <c r="M124" s="661"/>
      <c r="N124" s="661"/>
      <c r="O124" s="207"/>
      <c r="P124" s="661"/>
      <c r="Q124" s="661"/>
      <c r="R124" s="661"/>
      <c r="S124" s="661"/>
    </row>
    <row r="125" spans="1:19" x14ac:dyDescent="0.25">
      <c r="A125" s="548"/>
      <c r="C125" s="207"/>
      <c r="D125" s="615"/>
      <c r="F125" s="304"/>
      <c r="H125" s="638"/>
      <c r="J125" s="661"/>
      <c r="K125" s="661"/>
      <c r="L125" s="661"/>
      <c r="M125" s="661"/>
      <c r="N125" s="661"/>
      <c r="O125" s="207"/>
      <c r="P125" s="661"/>
      <c r="Q125" s="661"/>
      <c r="R125" s="661"/>
      <c r="S125" s="661"/>
    </row>
    <row r="126" spans="1:19" x14ac:dyDescent="0.25">
      <c r="A126" s="548"/>
      <c r="C126" s="207"/>
      <c r="D126" s="615"/>
      <c r="F126" s="304"/>
      <c r="H126" s="638"/>
      <c r="J126" s="661"/>
      <c r="K126" s="661"/>
      <c r="L126" s="661"/>
      <c r="M126" s="661"/>
      <c r="N126" s="661"/>
      <c r="O126" s="207"/>
      <c r="P126" s="661"/>
      <c r="Q126" s="661"/>
      <c r="R126" s="661"/>
      <c r="S126" s="661"/>
    </row>
    <row r="127" spans="1:19" x14ac:dyDescent="0.25">
      <c r="A127" s="548"/>
      <c r="C127" s="207"/>
      <c r="D127" s="615"/>
      <c r="F127" s="304"/>
      <c r="H127" s="638"/>
      <c r="J127" s="661"/>
      <c r="K127" s="661"/>
      <c r="L127" s="661"/>
      <c r="M127" s="661"/>
      <c r="N127" s="661"/>
      <c r="O127" s="207"/>
      <c r="P127" s="661"/>
      <c r="Q127" s="661"/>
      <c r="R127" s="661"/>
      <c r="S127" s="661"/>
    </row>
    <row r="128" spans="1:19" x14ac:dyDescent="0.25">
      <c r="A128" s="548"/>
      <c r="C128" s="207"/>
      <c r="D128" s="615"/>
      <c r="F128" s="304"/>
      <c r="H128" s="638"/>
      <c r="J128" s="661"/>
      <c r="K128" s="661"/>
      <c r="L128" s="661"/>
      <c r="M128" s="661"/>
      <c r="N128" s="661"/>
      <c r="O128" s="207"/>
      <c r="P128" s="661"/>
      <c r="Q128" s="661"/>
      <c r="R128" s="661"/>
      <c r="S128" s="661"/>
    </row>
    <row r="129" spans="1:19" x14ac:dyDescent="0.25">
      <c r="A129" s="548"/>
      <c r="C129" s="207"/>
      <c r="D129" s="615"/>
      <c r="F129" s="304"/>
      <c r="H129" s="638"/>
      <c r="J129" s="661"/>
      <c r="K129" s="661"/>
      <c r="L129" s="661"/>
      <c r="M129" s="661"/>
      <c r="N129" s="661"/>
      <c r="O129" s="207"/>
      <c r="P129" s="661"/>
      <c r="Q129" s="661"/>
      <c r="R129" s="661"/>
      <c r="S129" s="661"/>
    </row>
    <row r="130" spans="1:19" x14ac:dyDescent="0.25">
      <c r="A130" s="548"/>
      <c r="C130" s="207"/>
      <c r="D130" s="615"/>
      <c r="F130" s="304"/>
      <c r="H130" s="638"/>
      <c r="J130" s="661"/>
      <c r="K130" s="661"/>
      <c r="L130" s="661"/>
      <c r="M130" s="661"/>
      <c r="N130" s="661"/>
      <c r="O130" s="207"/>
      <c r="P130" s="661"/>
      <c r="Q130" s="661"/>
      <c r="R130" s="661"/>
      <c r="S130" s="661"/>
    </row>
    <row r="131" spans="1:19" x14ac:dyDescent="0.25">
      <c r="A131" s="548"/>
      <c r="C131" s="207"/>
      <c r="D131" s="615"/>
      <c r="F131" s="304"/>
      <c r="H131" s="638"/>
      <c r="J131" s="661"/>
      <c r="K131" s="661"/>
      <c r="L131" s="661"/>
      <c r="M131" s="661"/>
      <c r="N131" s="661"/>
      <c r="O131" s="207"/>
      <c r="P131" s="661"/>
      <c r="Q131" s="661"/>
      <c r="R131" s="661"/>
      <c r="S131" s="661"/>
    </row>
    <row r="132" spans="1:19" x14ac:dyDescent="0.25">
      <c r="A132" s="548"/>
      <c r="C132" s="207"/>
      <c r="D132" s="615"/>
      <c r="F132" s="304"/>
      <c r="H132" s="638"/>
      <c r="J132" s="661"/>
      <c r="K132" s="661"/>
      <c r="L132" s="661"/>
      <c r="M132" s="661"/>
      <c r="N132" s="661"/>
      <c r="O132" s="207"/>
      <c r="P132" s="661"/>
      <c r="Q132" s="661"/>
      <c r="R132" s="661"/>
      <c r="S132" s="661"/>
    </row>
    <row r="133" spans="1:19" x14ac:dyDescent="0.25">
      <c r="A133" s="548"/>
      <c r="C133" s="207"/>
      <c r="D133" s="615"/>
      <c r="F133" s="304"/>
      <c r="H133" s="638"/>
      <c r="J133" s="661"/>
      <c r="K133" s="661"/>
      <c r="L133" s="661"/>
      <c r="M133" s="661"/>
      <c r="N133" s="661"/>
      <c r="O133" s="207"/>
      <c r="P133" s="661"/>
      <c r="Q133" s="661"/>
      <c r="R133" s="661"/>
      <c r="S133" s="661"/>
    </row>
    <row r="134" spans="1:19" x14ac:dyDescent="0.25">
      <c r="A134" s="548"/>
      <c r="C134" s="207"/>
      <c r="D134" s="615"/>
      <c r="F134" s="304"/>
      <c r="H134" s="638"/>
      <c r="J134" s="661"/>
      <c r="K134" s="661"/>
      <c r="L134" s="661"/>
      <c r="M134" s="661"/>
      <c r="N134" s="661"/>
      <c r="O134" s="207"/>
      <c r="P134" s="661"/>
      <c r="Q134" s="661"/>
      <c r="R134" s="661"/>
      <c r="S134" s="661"/>
    </row>
    <row r="135" spans="1:19" x14ac:dyDescent="0.25">
      <c r="A135" s="548"/>
      <c r="C135" s="207"/>
      <c r="D135" s="615"/>
      <c r="F135" s="304"/>
      <c r="H135" s="638"/>
      <c r="J135" s="661"/>
      <c r="K135" s="661"/>
      <c r="L135" s="661"/>
      <c r="M135" s="661"/>
      <c r="N135" s="661"/>
      <c r="O135" s="207"/>
      <c r="P135" s="661"/>
      <c r="Q135" s="661"/>
      <c r="R135" s="661"/>
      <c r="S135" s="661"/>
    </row>
    <row r="136" spans="1:19" x14ac:dyDescent="0.25">
      <c r="A136" s="548"/>
      <c r="C136" s="207"/>
      <c r="D136" s="615"/>
      <c r="F136" s="304"/>
      <c r="H136" s="638"/>
      <c r="J136" s="661"/>
      <c r="K136" s="661"/>
      <c r="L136" s="661"/>
      <c r="M136" s="661"/>
      <c r="N136" s="661"/>
      <c r="O136" s="207"/>
      <c r="P136" s="661"/>
      <c r="Q136" s="661"/>
      <c r="R136" s="661"/>
      <c r="S136" s="661"/>
    </row>
    <row r="137" spans="1:19" x14ac:dyDescent="0.25">
      <c r="A137" s="548"/>
      <c r="C137" s="207"/>
      <c r="D137" s="615"/>
      <c r="F137" s="304"/>
      <c r="H137" s="638"/>
      <c r="J137" s="661"/>
      <c r="K137" s="661"/>
      <c r="L137" s="661"/>
      <c r="M137" s="661"/>
      <c r="N137" s="661"/>
      <c r="O137" s="207"/>
      <c r="P137" s="661"/>
      <c r="Q137" s="661"/>
      <c r="R137" s="661"/>
      <c r="S137" s="661"/>
    </row>
    <row r="138" spans="1:19" x14ac:dyDescent="0.25">
      <c r="A138" s="548"/>
      <c r="C138" s="207"/>
      <c r="D138" s="615"/>
      <c r="F138" s="304"/>
      <c r="H138" s="638"/>
      <c r="J138" s="661"/>
      <c r="K138" s="661"/>
      <c r="L138" s="661"/>
      <c r="M138" s="661"/>
      <c r="N138" s="661"/>
      <c r="O138" s="207"/>
      <c r="P138" s="661"/>
      <c r="Q138" s="661"/>
      <c r="R138" s="661"/>
      <c r="S138" s="661"/>
    </row>
    <row r="139" spans="1:19" x14ac:dyDescent="0.25">
      <c r="A139" s="548"/>
      <c r="C139" s="207"/>
      <c r="D139" s="615"/>
      <c r="F139" s="304"/>
      <c r="H139" s="638"/>
      <c r="J139" s="661"/>
      <c r="K139" s="661"/>
      <c r="L139" s="661"/>
      <c r="M139" s="661"/>
      <c r="N139" s="661"/>
      <c r="O139" s="207"/>
      <c r="P139" s="661"/>
      <c r="Q139" s="661"/>
      <c r="R139" s="661"/>
      <c r="S139" s="661"/>
    </row>
    <row r="140" spans="1:19" x14ac:dyDescent="0.25">
      <c r="A140" s="548"/>
      <c r="C140" s="207"/>
      <c r="D140" s="615"/>
      <c r="F140" s="304"/>
      <c r="H140" s="638"/>
      <c r="J140" s="661"/>
      <c r="K140" s="661"/>
      <c r="L140" s="661"/>
      <c r="M140" s="661"/>
      <c r="N140" s="661"/>
      <c r="O140" s="207"/>
      <c r="P140" s="661"/>
      <c r="Q140" s="661"/>
      <c r="R140" s="661"/>
      <c r="S140" s="661"/>
    </row>
    <row r="141" spans="1:19" x14ac:dyDescent="0.25">
      <c r="A141" s="548"/>
      <c r="C141" s="207"/>
      <c r="D141" s="615"/>
      <c r="F141" s="304"/>
      <c r="H141" s="638"/>
      <c r="J141" s="661"/>
      <c r="K141" s="661"/>
      <c r="L141" s="661"/>
      <c r="M141" s="661"/>
      <c r="N141" s="661"/>
      <c r="O141" s="207"/>
      <c r="P141" s="661"/>
      <c r="Q141" s="661"/>
      <c r="R141" s="661"/>
      <c r="S141" s="661"/>
    </row>
    <row r="142" spans="1:19" x14ac:dyDescent="0.25">
      <c r="A142" s="548"/>
      <c r="C142" s="207"/>
      <c r="D142" s="615"/>
      <c r="F142" s="304"/>
      <c r="H142" s="638"/>
      <c r="J142" s="661"/>
      <c r="K142" s="661"/>
      <c r="L142" s="661"/>
      <c r="M142" s="661"/>
      <c r="N142" s="661"/>
      <c r="O142" s="207"/>
      <c r="P142" s="661"/>
      <c r="Q142" s="661"/>
      <c r="R142" s="661"/>
      <c r="S142" s="661"/>
    </row>
    <row r="143" spans="1:19" x14ac:dyDescent="0.25">
      <c r="A143" s="548"/>
      <c r="C143" s="207"/>
      <c r="D143" s="615"/>
      <c r="F143" s="304"/>
      <c r="H143" s="638"/>
      <c r="J143" s="661"/>
      <c r="K143" s="661"/>
      <c r="L143" s="661"/>
      <c r="M143" s="661"/>
      <c r="N143" s="661"/>
      <c r="O143" s="207"/>
      <c r="P143" s="661"/>
      <c r="Q143" s="661"/>
      <c r="R143" s="661"/>
      <c r="S143" s="661"/>
    </row>
    <row r="144" spans="1:19" x14ac:dyDescent="0.25">
      <c r="A144" s="548"/>
      <c r="C144" s="207"/>
      <c r="D144" s="615"/>
      <c r="F144" s="304"/>
      <c r="H144" s="638"/>
      <c r="J144" s="661"/>
      <c r="K144" s="661"/>
      <c r="L144" s="661"/>
      <c r="M144" s="661"/>
      <c r="N144" s="661"/>
      <c r="O144" s="207"/>
      <c r="P144" s="661"/>
      <c r="Q144" s="661"/>
      <c r="R144" s="661"/>
      <c r="S144" s="661"/>
    </row>
    <row r="145" spans="1:19" x14ac:dyDescent="0.25">
      <c r="A145" s="548"/>
      <c r="C145" s="207"/>
      <c r="D145" s="615"/>
      <c r="F145" s="304"/>
      <c r="H145" s="638"/>
      <c r="J145" s="661"/>
      <c r="K145" s="661"/>
      <c r="L145" s="661"/>
      <c r="M145" s="661"/>
      <c r="N145" s="661"/>
      <c r="O145" s="207"/>
      <c r="P145" s="661"/>
      <c r="Q145" s="661"/>
      <c r="R145" s="661"/>
      <c r="S145" s="661"/>
    </row>
    <row r="146" spans="1:19" x14ac:dyDescent="0.25">
      <c r="A146" s="548"/>
      <c r="C146" s="207"/>
      <c r="D146" s="615"/>
      <c r="F146" s="304"/>
      <c r="H146" s="638"/>
      <c r="J146" s="661"/>
      <c r="K146" s="661"/>
      <c r="L146" s="661"/>
      <c r="M146" s="661"/>
      <c r="N146" s="661"/>
      <c r="O146" s="207"/>
      <c r="P146" s="661"/>
      <c r="Q146" s="661"/>
      <c r="R146" s="661"/>
      <c r="S146" s="661"/>
    </row>
    <row r="147" spans="1:19" x14ac:dyDescent="0.25">
      <c r="A147" s="548"/>
      <c r="C147" s="207"/>
      <c r="D147" s="615"/>
      <c r="F147" s="304"/>
      <c r="H147" s="638"/>
      <c r="J147" s="661"/>
      <c r="K147" s="661"/>
      <c r="L147" s="661"/>
      <c r="M147" s="661"/>
      <c r="N147" s="661"/>
      <c r="O147" s="207"/>
      <c r="P147" s="661"/>
      <c r="Q147" s="661"/>
      <c r="R147" s="661"/>
      <c r="S147" s="661"/>
    </row>
    <row r="148" spans="1:19" x14ac:dyDescent="0.25">
      <c r="A148" s="548"/>
      <c r="C148" s="207"/>
      <c r="D148" s="615"/>
      <c r="F148" s="304"/>
      <c r="H148" s="638"/>
      <c r="J148" s="661"/>
      <c r="K148" s="661"/>
      <c r="L148" s="661"/>
      <c r="M148" s="661"/>
      <c r="N148" s="661"/>
      <c r="O148" s="207"/>
      <c r="P148" s="661"/>
      <c r="Q148" s="661"/>
      <c r="R148" s="661"/>
      <c r="S148" s="661"/>
    </row>
    <row r="149" spans="1:19" x14ac:dyDescent="0.25">
      <c r="A149" s="548"/>
      <c r="C149" s="207"/>
      <c r="D149" s="615"/>
      <c r="F149" s="304"/>
      <c r="H149" s="638"/>
      <c r="J149" s="661"/>
      <c r="K149" s="661"/>
      <c r="L149" s="661"/>
      <c r="M149" s="661"/>
      <c r="N149" s="661"/>
      <c r="O149" s="207"/>
      <c r="P149" s="661"/>
      <c r="Q149" s="661"/>
      <c r="R149" s="661"/>
      <c r="S149" s="661"/>
    </row>
    <row r="150" spans="1:19" x14ac:dyDescent="0.25">
      <c r="A150" s="548"/>
      <c r="C150" s="207"/>
      <c r="D150" s="615"/>
      <c r="F150" s="304"/>
      <c r="H150" s="638"/>
      <c r="J150" s="661"/>
      <c r="K150" s="661"/>
      <c r="L150" s="661"/>
      <c r="M150" s="661"/>
      <c r="N150" s="661"/>
      <c r="O150" s="207"/>
      <c r="P150" s="661"/>
      <c r="Q150" s="661"/>
      <c r="R150" s="661"/>
      <c r="S150" s="661"/>
    </row>
    <row r="151" spans="1:19" x14ac:dyDescent="0.25">
      <c r="A151" s="548"/>
      <c r="C151" s="207"/>
      <c r="D151" s="615"/>
      <c r="F151" s="304"/>
      <c r="H151" s="638"/>
      <c r="J151" s="661"/>
      <c r="K151" s="661"/>
      <c r="L151" s="661"/>
      <c r="M151" s="661"/>
      <c r="N151" s="661"/>
      <c r="O151" s="207"/>
      <c r="P151" s="661"/>
      <c r="Q151" s="661"/>
      <c r="R151" s="661"/>
      <c r="S151" s="661"/>
    </row>
    <row r="152" spans="1:19" x14ac:dyDescent="0.25">
      <c r="A152" s="548"/>
      <c r="C152" s="207"/>
      <c r="D152" s="615"/>
      <c r="F152" s="304"/>
      <c r="H152" s="638"/>
      <c r="J152" s="661"/>
      <c r="K152" s="661"/>
      <c r="L152" s="661"/>
      <c r="M152" s="661"/>
      <c r="N152" s="661"/>
      <c r="O152" s="207"/>
      <c r="P152" s="661"/>
      <c r="Q152" s="661"/>
      <c r="R152" s="661"/>
      <c r="S152" s="661"/>
    </row>
    <row r="153" spans="1:19" x14ac:dyDescent="0.25">
      <c r="A153" s="548"/>
      <c r="C153" s="207"/>
      <c r="D153" s="615"/>
      <c r="F153" s="304"/>
      <c r="H153" s="638"/>
      <c r="J153" s="661"/>
      <c r="K153" s="661"/>
      <c r="L153" s="661"/>
      <c r="M153" s="661"/>
      <c r="N153" s="661"/>
      <c r="O153" s="207"/>
      <c r="P153" s="661"/>
      <c r="Q153" s="661"/>
      <c r="R153" s="661"/>
      <c r="S153" s="661"/>
    </row>
    <row r="154" spans="1:19" x14ac:dyDescent="0.25">
      <c r="A154" s="548"/>
      <c r="C154" s="207"/>
      <c r="D154" s="615"/>
      <c r="F154" s="304"/>
      <c r="H154" s="638"/>
      <c r="J154" s="661"/>
      <c r="K154" s="661"/>
      <c r="L154" s="661"/>
      <c r="M154" s="661"/>
      <c r="N154" s="661"/>
      <c r="O154" s="207"/>
      <c r="P154" s="661"/>
      <c r="Q154" s="661"/>
      <c r="R154" s="661"/>
      <c r="S154" s="661"/>
    </row>
    <row r="155" spans="1:19" x14ac:dyDescent="0.25">
      <c r="A155" s="548"/>
      <c r="C155" s="207"/>
      <c r="D155" s="615"/>
      <c r="F155" s="304"/>
      <c r="H155" s="638"/>
      <c r="J155" s="661"/>
      <c r="K155" s="661"/>
      <c r="L155" s="661"/>
      <c r="M155" s="661"/>
      <c r="N155" s="661"/>
      <c r="O155" s="207"/>
      <c r="P155" s="661"/>
      <c r="Q155" s="661"/>
      <c r="R155" s="661"/>
      <c r="S155" s="661"/>
    </row>
    <row r="156" spans="1:19" x14ac:dyDescent="0.25">
      <c r="A156" s="548"/>
      <c r="C156" s="207"/>
      <c r="D156" s="615"/>
      <c r="F156" s="304"/>
      <c r="H156" s="638"/>
      <c r="J156" s="661"/>
      <c r="K156" s="661"/>
      <c r="L156" s="661"/>
      <c r="M156" s="661"/>
      <c r="N156" s="661"/>
      <c r="O156" s="207"/>
      <c r="P156" s="661"/>
      <c r="Q156" s="661"/>
      <c r="R156" s="661"/>
      <c r="S156" s="661"/>
    </row>
    <row r="157" spans="1:19" x14ac:dyDescent="0.25">
      <c r="A157" s="548"/>
      <c r="C157" s="207"/>
      <c r="D157" s="615"/>
      <c r="F157" s="304"/>
      <c r="H157" s="638"/>
      <c r="J157" s="661"/>
      <c r="K157" s="661"/>
      <c r="L157" s="661"/>
      <c r="M157" s="661"/>
      <c r="N157" s="661"/>
      <c r="O157" s="207"/>
      <c r="P157" s="661"/>
      <c r="Q157" s="661"/>
      <c r="R157" s="661"/>
      <c r="S157" s="661"/>
    </row>
    <row r="158" spans="1:19" x14ac:dyDescent="0.25">
      <c r="A158" s="548"/>
      <c r="C158" s="207"/>
      <c r="D158" s="615"/>
      <c r="F158" s="304"/>
      <c r="H158" s="638"/>
      <c r="J158" s="661"/>
      <c r="K158" s="661"/>
      <c r="L158" s="661"/>
      <c r="M158" s="661"/>
      <c r="N158" s="661"/>
      <c r="O158" s="207"/>
      <c r="P158" s="661"/>
      <c r="Q158" s="661"/>
      <c r="R158" s="661"/>
      <c r="S158" s="661"/>
    </row>
    <row r="159" spans="1:19" x14ac:dyDescent="0.25">
      <c r="A159" s="548"/>
      <c r="C159" s="207"/>
      <c r="D159" s="615"/>
      <c r="F159" s="304"/>
      <c r="H159" s="638"/>
      <c r="J159" s="661"/>
      <c r="K159" s="661"/>
      <c r="L159" s="661"/>
      <c r="M159" s="661"/>
      <c r="N159" s="661"/>
      <c r="O159" s="207"/>
      <c r="P159" s="661"/>
      <c r="Q159" s="661"/>
      <c r="R159" s="661"/>
      <c r="S159" s="661"/>
    </row>
    <row r="160" spans="1:19" x14ac:dyDescent="0.25">
      <c r="A160" s="548"/>
      <c r="C160" s="207"/>
      <c r="D160" s="615"/>
      <c r="F160" s="304"/>
      <c r="H160" s="638"/>
      <c r="J160" s="661"/>
      <c r="K160" s="661"/>
      <c r="L160" s="661"/>
      <c r="M160" s="661"/>
      <c r="N160" s="661"/>
      <c r="O160" s="207"/>
      <c r="P160" s="661"/>
      <c r="Q160" s="661"/>
      <c r="R160" s="661"/>
      <c r="S160" s="661"/>
    </row>
    <row r="161" spans="1:19" x14ac:dyDescent="0.25">
      <c r="A161" s="548"/>
      <c r="C161" s="207"/>
      <c r="D161" s="615"/>
      <c r="F161" s="304"/>
      <c r="H161" s="638"/>
      <c r="J161" s="661"/>
      <c r="K161" s="661"/>
      <c r="L161" s="661"/>
      <c r="M161" s="661"/>
      <c r="N161" s="661"/>
      <c r="O161" s="207"/>
      <c r="P161" s="661"/>
      <c r="Q161" s="661"/>
      <c r="R161" s="661"/>
      <c r="S161" s="661"/>
    </row>
    <row r="162" spans="1:19" x14ac:dyDescent="0.25">
      <c r="A162" s="548"/>
      <c r="C162" s="207"/>
      <c r="D162" s="615"/>
      <c r="F162" s="304"/>
      <c r="H162" s="638"/>
      <c r="J162" s="661"/>
      <c r="K162" s="661"/>
      <c r="L162" s="661"/>
      <c r="M162" s="661"/>
      <c r="N162" s="661"/>
      <c r="O162" s="207"/>
      <c r="P162" s="661"/>
      <c r="Q162" s="661"/>
      <c r="R162" s="661"/>
      <c r="S162" s="661"/>
    </row>
    <row r="163" spans="1:19" x14ac:dyDescent="0.25">
      <c r="A163" s="548"/>
      <c r="C163" s="207"/>
      <c r="D163" s="615"/>
      <c r="F163" s="304"/>
      <c r="H163" s="638"/>
      <c r="J163" s="661"/>
      <c r="K163" s="661"/>
      <c r="L163" s="661"/>
      <c r="M163" s="661"/>
      <c r="N163" s="661"/>
      <c r="O163" s="207"/>
      <c r="P163" s="661"/>
      <c r="Q163" s="661"/>
      <c r="R163" s="661"/>
      <c r="S163" s="661"/>
    </row>
    <row r="164" spans="1:19" x14ac:dyDescent="0.25">
      <c r="A164" s="548"/>
      <c r="C164" s="207"/>
      <c r="D164" s="615"/>
      <c r="F164" s="304"/>
      <c r="H164" s="638"/>
      <c r="J164" s="661"/>
      <c r="K164" s="661"/>
      <c r="L164" s="661"/>
      <c r="M164" s="661"/>
      <c r="N164" s="661"/>
      <c r="O164" s="207"/>
      <c r="P164" s="661"/>
      <c r="Q164" s="661"/>
      <c r="R164" s="661"/>
      <c r="S164" s="661"/>
    </row>
    <row r="165" spans="1:19" x14ac:dyDescent="0.25">
      <c r="A165" s="548"/>
      <c r="C165" s="207"/>
      <c r="D165" s="615"/>
      <c r="F165" s="304"/>
      <c r="H165" s="638"/>
      <c r="J165" s="661"/>
      <c r="K165" s="661"/>
      <c r="L165" s="661"/>
      <c r="M165" s="661"/>
      <c r="N165" s="661"/>
      <c r="O165" s="207"/>
      <c r="P165" s="661"/>
      <c r="Q165" s="661"/>
      <c r="R165" s="661"/>
      <c r="S165" s="661"/>
    </row>
    <row r="166" spans="1:19" x14ac:dyDescent="0.25">
      <c r="A166" s="548"/>
      <c r="C166" s="207"/>
      <c r="D166" s="615"/>
      <c r="F166" s="304"/>
      <c r="H166" s="638"/>
      <c r="J166" s="661"/>
      <c r="K166" s="661"/>
      <c r="L166" s="661"/>
      <c r="M166" s="661"/>
      <c r="N166" s="661"/>
      <c r="O166" s="207"/>
      <c r="P166" s="661"/>
      <c r="Q166" s="661"/>
      <c r="R166" s="661"/>
      <c r="S166" s="661"/>
    </row>
    <row r="167" spans="1:19" x14ac:dyDescent="0.25">
      <c r="A167" s="548"/>
      <c r="C167" s="207"/>
      <c r="D167" s="615"/>
      <c r="F167" s="304"/>
      <c r="H167" s="638"/>
      <c r="J167" s="661"/>
      <c r="K167" s="661"/>
      <c r="L167" s="661"/>
      <c r="M167" s="661"/>
      <c r="N167" s="661"/>
      <c r="O167" s="207"/>
      <c r="P167" s="661"/>
      <c r="Q167" s="661"/>
      <c r="R167" s="661"/>
      <c r="S167" s="661"/>
    </row>
    <row r="168" spans="1:19" x14ac:dyDescent="0.25">
      <c r="A168" s="548"/>
      <c r="C168" s="207"/>
      <c r="D168" s="615"/>
      <c r="E168" s="642"/>
      <c r="F168" s="661"/>
      <c r="G168" s="661"/>
      <c r="H168" s="638"/>
      <c r="J168" s="661"/>
      <c r="K168" s="661"/>
      <c r="L168" s="661"/>
      <c r="M168" s="642"/>
      <c r="N168" s="643"/>
      <c r="O168" s="207"/>
      <c r="P168" s="661"/>
      <c r="Q168" s="661"/>
      <c r="R168" s="207"/>
      <c r="S168" s="661"/>
    </row>
    <row r="169" spans="1:19" x14ac:dyDescent="0.25">
      <c r="A169" s="548"/>
      <c r="C169" s="207"/>
      <c r="D169" s="615"/>
      <c r="E169" s="642"/>
      <c r="F169" s="661"/>
      <c r="G169" s="661"/>
      <c r="H169" s="638"/>
      <c r="J169" s="661"/>
      <c r="K169" s="661"/>
      <c r="L169" s="661"/>
      <c r="M169" s="642"/>
      <c r="N169" s="643"/>
      <c r="O169" s="207"/>
      <c r="P169" s="661"/>
      <c r="Q169" s="661"/>
      <c r="R169" s="207"/>
      <c r="S169" s="661"/>
    </row>
    <row r="170" spans="1:19" x14ac:dyDescent="0.25">
      <c r="A170" s="548"/>
      <c r="C170" s="207"/>
      <c r="D170" s="615"/>
      <c r="E170" s="642"/>
      <c r="F170" s="637"/>
      <c r="G170" s="661"/>
      <c r="H170" s="638"/>
      <c r="J170" s="661"/>
      <c r="K170" s="661"/>
      <c r="L170" s="661"/>
      <c r="M170" s="642"/>
      <c r="N170" s="643"/>
      <c r="O170" s="207"/>
      <c r="P170" s="661"/>
      <c r="Q170" s="661"/>
      <c r="R170" s="207"/>
      <c r="S170" s="661"/>
    </row>
    <row r="171" spans="1:19" x14ac:dyDescent="0.25">
      <c r="A171" s="548"/>
      <c r="C171" s="207"/>
      <c r="D171" s="615"/>
      <c r="E171" s="642"/>
      <c r="F171" s="637"/>
      <c r="G171" s="661"/>
      <c r="H171" s="638"/>
      <c r="J171" s="661"/>
      <c r="K171" s="661"/>
      <c r="L171" s="661"/>
      <c r="M171" s="642"/>
      <c r="N171" s="643"/>
      <c r="O171" s="207"/>
      <c r="P171" s="661"/>
      <c r="Q171" s="661"/>
      <c r="R171" s="207"/>
      <c r="S171" s="661"/>
    </row>
    <row r="172" spans="1:19" x14ac:dyDescent="0.25">
      <c r="A172" s="548"/>
      <c r="C172" s="207"/>
      <c r="D172" s="615"/>
      <c r="E172" s="642"/>
      <c r="F172" s="637"/>
      <c r="G172" s="661"/>
      <c r="H172" s="638"/>
      <c r="J172" s="661"/>
      <c r="K172" s="661"/>
      <c r="L172" s="661"/>
      <c r="M172" s="642"/>
      <c r="N172" s="643"/>
      <c r="O172" s="207"/>
      <c r="P172" s="661"/>
      <c r="Q172" s="661"/>
      <c r="R172" s="207"/>
      <c r="S172" s="661"/>
    </row>
    <row r="173" spans="1:19" x14ac:dyDescent="0.25">
      <c r="A173" s="548"/>
      <c r="C173" s="207"/>
      <c r="D173" s="615"/>
      <c r="E173" s="642"/>
      <c r="F173" s="637"/>
      <c r="G173" s="661"/>
      <c r="H173" s="638"/>
      <c r="J173" s="661"/>
      <c r="K173" s="661"/>
      <c r="L173" s="661"/>
      <c r="M173" s="642"/>
      <c r="N173" s="643"/>
      <c r="O173" s="207"/>
      <c r="P173" s="661"/>
      <c r="Q173" s="661"/>
      <c r="R173" s="207"/>
      <c r="S173" s="661"/>
    </row>
    <row r="174" spans="1:19" x14ac:dyDescent="0.25">
      <c r="A174" s="548"/>
      <c r="C174" s="207"/>
      <c r="D174" s="615"/>
      <c r="E174" s="642"/>
      <c r="F174" s="637"/>
      <c r="G174" s="661"/>
      <c r="H174" s="638"/>
      <c r="J174" s="661"/>
      <c r="K174" s="661"/>
      <c r="L174" s="661"/>
      <c r="M174" s="642"/>
      <c r="N174" s="643"/>
      <c r="O174" s="207"/>
      <c r="P174" s="661"/>
      <c r="Q174" s="661"/>
      <c r="R174" s="207"/>
      <c r="S174" s="661"/>
    </row>
    <row r="175" spans="1:19" x14ac:dyDescent="0.25">
      <c r="A175" s="548"/>
      <c r="C175" s="207"/>
      <c r="D175" s="615"/>
      <c r="E175" s="642"/>
      <c r="F175" s="637"/>
      <c r="G175" s="661"/>
      <c r="H175" s="638"/>
      <c r="J175" s="661"/>
      <c r="K175" s="661"/>
      <c r="L175" s="661"/>
      <c r="M175" s="642"/>
      <c r="N175" s="643"/>
      <c r="O175" s="207"/>
      <c r="P175" s="661"/>
      <c r="Q175" s="661"/>
      <c r="R175" s="207"/>
      <c r="S175" s="661"/>
    </row>
    <row r="176" spans="1:19" x14ac:dyDescent="0.25">
      <c r="A176" s="548"/>
      <c r="C176" s="207"/>
      <c r="D176" s="615"/>
      <c r="E176" s="642"/>
      <c r="F176" s="637"/>
      <c r="G176" s="661"/>
      <c r="H176" s="638"/>
      <c r="J176" s="661"/>
      <c r="K176" s="661"/>
      <c r="L176" s="661"/>
      <c r="M176" s="642"/>
      <c r="N176" s="643"/>
      <c r="O176" s="207"/>
      <c r="P176" s="661"/>
      <c r="Q176" s="661"/>
      <c r="R176" s="207"/>
      <c r="S176" s="661"/>
    </row>
    <row r="177" spans="1:19" x14ac:dyDescent="0.25">
      <c r="A177" s="548"/>
      <c r="C177" s="207"/>
      <c r="D177" s="615"/>
      <c r="E177" s="642"/>
      <c r="F177" s="637"/>
      <c r="G177" s="661"/>
      <c r="H177" s="638"/>
      <c r="J177" s="661"/>
      <c r="K177" s="661"/>
      <c r="L177" s="661"/>
      <c r="M177" s="642"/>
      <c r="N177" s="643"/>
      <c r="O177" s="207"/>
      <c r="P177" s="661"/>
      <c r="Q177" s="661"/>
      <c r="R177" s="207"/>
      <c r="S177" s="661"/>
    </row>
    <row r="178" spans="1:19" x14ac:dyDescent="0.25">
      <c r="A178" s="548"/>
      <c r="C178" s="207"/>
      <c r="D178" s="615"/>
      <c r="E178" s="642"/>
      <c r="F178" s="637"/>
      <c r="G178" s="661"/>
      <c r="H178" s="638"/>
      <c r="J178" s="661"/>
      <c r="K178" s="661"/>
      <c r="L178" s="661"/>
      <c r="M178" s="642"/>
      <c r="N178" s="643"/>
      <c r="O178" s="207"/>
      <c r="P178" s="661"/>
      <c r="Q178" s="661"/>
      <c r="R178" s="207"/>
      <c r="S178" s="661"/>
    </row>
    <row r="179" spans="1:19" x14ac:dyDescent="0.25">
      <c r="A179" s="548"/>
      <c r="C179" s="207"/>
      <c r="D179" s="615"/>
      <c r="E179" s="642"/>
      <c r="F179" s="637"/>
      <c r="H179" s="638"/>
    </row>
    <row r="180" spans="1:19" x14ac:dyDescent="0.25">
      <c r="A180" s="548"/>
      <c r="C180" s="207"/>
      <c r="D180" s="615"/>
      <c r="E180" s="642"/>
      <c r="F180" s="661"/>
      <c r="G180" s="661"/>
      <c r="H180" s="638"/>
      <c r="J180" s="661"/>
      <c r="K180" s="661"/>
      <c r="L180" s="661"/>
      <c r="M180" s="642"/>
      <c r="N180" s="643"/>
      <c r="O180" s="207"/>
      <c r="P180" s="661"/>
      <c r="Q180" s="661"/>
      <c r="R180" s="207"/>
      <c r="S180" s="661"/>
    </row>
    <row r="181" spans="1:19" x14ac:dyDescent="0.25">
      <c r="A181" s="548"/>
      <c r="C181" s="207"/>
      <c r="D181" s="615"/>
      <c r="E181" s="642"/>
      <c r="F181" s="661"/>
      <c r="G181" s="661"/>
      <c r="H181" s="638"/>
      <c r="J181" s="661"/>
      <c r="K181" s="661"/>
      <c r="L181" s="661"/>
      <c r="M181" s="642"/>
      <c r="N181" s="643"/>
      <c r="O181" s="207"/>
      <c r="P181" s="661"/>
      <c r="Q181" s="661"/>
      <c r="R181" s="207"/>
      <c r="S181" s="661"/>
    </row>
    <row r="182" spans="1:19" x14ac:dyDescent="0.25">
      <c r="A182" s="548"/>
      <c r="C182" s="207"/>
      <c r="D182" s="615"/>
      <c r="E182" s="642"/>
      <c r="F182" s="637"/>
      <c r="G182" s="661"/>
      <c r="H182" s="638"/>
      <c r="J182" s="661"/>
      <c r="K182" s="661"/>
      <c r="L182" s="661"/>
      <c r="M182" s="642"/>
      <c r="N182" s="643"/>
      <c r="O182" s="207"/>
      <c r="P182" s="661"/>
      <c r="Q182" s="661"/>
      <c r="R182" s="207"/>
      <c r="S182" s="661"/>
    </row>
    <row r="183" spans="1:19" x14ac:dyDescent="0.25">
      <c r="A183" s="548"/>
      <c r="C183" s="207"/>
      <c r="D183" s="704"/>
      <c r="E183" s="642"/>
      <c r="F183" s="637"/>
      <c r="G183" s="661"/>
      <c r="H183" s="638"/>
      <c r="J183" s="661"/>
      <c r="K183" s="661"/>
      <c r="L183" s="661"/>
      <c r="M183" s="642"/>
      <c r="N183" s="643"/>
      <c r="O183" s="207"/>
      <c r="P183" s="661"/>
      <c r="Q183" s="661"/>
      <c r="R183" s="207"/>
      <c r="S183" s="661"/>
    </row>
    <row r="184" spans="1:19" x14ac:dyDescent="0.25">
      <c r="A184" s="548"/>
      <c r="D184" s="615"/>
      <c r="E184" s="642"/>
      <c r="J184" s="661"/>
      <c r="K184" s="661"/>
      <c r="L184" s="661"/>
      <c r="M184" s="642"/>
      <c r="N184" s="643"/>
      <c r="O184" s="207"/>
      <c r="P184" s="661"/>
      <c r="Q184" s="661"/>
      <c r="R184" s="207"/>
    </row>
    <row r="185" spans="1:19" x14ac:dyDescent="0.25">
      <c r="A185" s="548"/>
      <c r="D185" s="615"/>
      <c r="E185" s="642"/>
      <c r="J185" s="661"/>
      <c r="K185" s="661"/>
      <c r="L185" s="661"/>
      <c r="M185" s="642"/>
      <c r="N185" s="643"/>
      <c r="O185" s="207"/>
      <c r="P185" s="661"/>
      <c r="Q185" s="661"/>
      <c r="R185" s="207"/>
    </row>
    <row r="186" spans="1:19" x14ac:dyDescent="0.25">
      <c r="A186" s="548"/>
      <c r="D186" s="615"/>
      <c r="E186" s="642"/>
      <c r="J186" s="661"/>
      <c r="K186" s="661"/>
      <c r="L186" s="661"/>
      <c r="M186" s="642"/>
      <c r="N186" s="643"/>
      <c r="O186" s="207"/>
      <c r="P186" s="661"/>
      <c r="Q186" s="661"/>
      <c r="R186" s="207"/>
      <c r="S186" s="637"/>
    </row>
    <row r="187" spans="1:19" x14ac:dyDescent="0.25">
      <c r="A187" s="548"/>
      <c r="D187" s="615"/>
      <c r="E187" s="642"/>
      <c r="J187" s="661"/>
      <c r="K187" s="661"/>
      <c r="L187" s="661"/>
      <c r="M187" s="642"/>
      <c r="N187" s="643"/>
      <c r="O187" s="207"/>
      <c r="P187" s="661"/>
      <c r="Q187" s="661"/>
      <c r="R187" s="207"/>
      <c r="S187" s="637"/>
    </row>
    <row r="188" spans="1:19" x14ac:dyDescent="0.25">
      <c r="A188" s="548"/>
      <c r="D188" s="615"/>
      <c r="E188" s="642"/>
      <c r="J188" s="661"/>
      <c r="K188" s="661"/>
      <c r="L188" s="661"/>
      <c r="M188" s="642"/>
      <c r="N188" s="643"/>
      <c r="O188" s="207"/>
      <c r="P188" s="661"/>
      <c r="Q188" s="661"/>
      <c r="R188" s="207"/>
    </row>
    <row r="189" spans="1:19" x14ac:dyDescent="0.25">
      <c r="A189" s="548"/>
      <c r="D189" s="615"/>
      <c r="J189" s="661"/>
      <c r="K189" s="661"/>
      <c r="L189" s="661"/>
      <c r="M189" s="642"/>
      <c r="N189" s="643"/>
      <c r="O189" s="207"/>
      <c r="P189" s="661"/>
      <c r="Q189" s="661"/>
      <c r="R189" s="207"/>
    </row>
    <row r="190" spans="1:19" x14ac:dyDescent="0.25">
      <c r="A190" s="548"/>
      <c r="D190" s="615"/>
      <c r="J190" s="661"/>
      <c r="K190" s="661"/>
      <c r="L190" s="661"/>
      <c r="M190" s="642"/>
      <c r="N190" s="643"/>
      <c r="O190" s="207"/>
      <c r="P190" s="661"/>
      <c r="Q190" s="661"/>
      <c r="R190" s="207"/>
    </row>
    <row r="191" spans="1:19" x14ac:dyDescent="0.25">
      <c r="A191" s="548"/>
      <c r="D191" s="615"/>
      <c r="J191" s="661"/>
      <c r="K191" s="661"/>
      <c r="L191" s="661"/>
      <c r="M191" s="642"/>
      <c r="N191" s="643"/>
      <c r="O191" s="207"/>
      <c r="P191" s="661"/>
      <c r="Q191" s="661"/>
      <c r="R191" s="207"/>
    </row>
    <row r="192" spans="1:19" x14ac:dyDescent="0.25">
      <c r="A192" s="548"/>
      <c r="D192" s="615"/>
      <c r="J192" s="661"/>
      <c r="K192" s="661"/>
      <c r="L192" s="661"/>
      <c r="M192" s="642"/>
      <c r="N192" s="643"/>
      <c r="O192" s="207"/>
      <c r="P192" s="661"/>
      <c r="Q192" s="661"/>
      <c r="R192" s="207"/>
    </row>
    <row r="193" spans="1:19" x14ac:dyDescent="0.25">
      <c r="A193" s="548"/>
      <c r="D193" s="615"/>
      <c r="J193" s="661"/>
      <c r="K193" s="661"/>
      <c r="L193" s="661"/>
      <c r="M193" s="642"/>
      <c r="N193" s="643"/>
      <c r="O193" s="207"/>
      <c r="P193" s="661"/>
      <c r="Q193" s="661"/>
      <c r="R193" s="207"/>
    </row>
    <row r="194" spans="1:19" x14ac:dyDescent="0.25">
      <c r="A194" s="548"/>
      <c r="D194" s="615"/>
      <c r="J194" s="661"/>
      <c r="K194" s="661"/>
      <c r="L194" s="661"/>
      <c r="M194" s="642"/>
      <c r="N194" s="643"/>
      <c r="O194" s="207"/>
      <c r="P194" s="661"/>
      <c r="Q194" s="661"/>
      <c r="R194" s="207"/>
    </row>
    <row r="195" spans="1:19" x14ac:dyDescent="0.25">
      <c r="A195" s="548"/>
      <c r="D195" s="615"/>
      <c r="J195" s="661"/>
      <c r="K195" s="661"/>
      <c r="L195" s="661"/>
      <c r="M195" s="642"/>
      <c r="N195" s="643"/>
      <c r="O195" s="207"/>
      <c r="P195" s="661"/>
      <c r="Q195" s="661"/>
      <c r="R195" s="207"/>
    </row>
    <row r="196" spans="1:19" x14ac:dyDescent="0.25">
      <c r="A196" s="548"/>
      <c r="D196" s="615"/>
      <c r="J196" s="661"/>
      <c r="K196" s="661"/>
      <c r="L196" s="661"/>
      <c r="M196" s="642"/>
      <c r="N196" s="643"/>
      <c r="O196" s="207"/>
      <c r="P196" s="661"/>
      <c r="Q196" s="661"/>
      <c r="R196" s="207"/>
    </row>
    <row r="197" spans="1:19" x14ac:dyDescent="0.25">
      <c r="A197" s="548"/>
      <c r="D197" s="615"/>
      <c r="J197" s="661"/>
      <c r="K197" s="661"/>
      <c r="L197" s="661"/>
      <c r="M197" s="642"/>
      <c r="N197" s="643"/>
      <c r="O197" s="207"/>
      <c r="P197" s="661"/>
      <c r="Q197" s="661"/>
      <c r="R197" s="207"/>
    </row>
    <row r="198" spans="1:19" x14ac:dyDescent="0.25">
      <c r="A198" s="548"/>
      <c r="D198" s="615"/>
      <c r="J198" s="661"/>
      <c r="K198" s="661"/>
      <c r="L198" s="661"/>
      <c r="M198" s="642"/>
      <c r="N198" s="643"/>
      <c r="O198" s="207"/>
      <c r="P198" s="661"/>
      <c r="Q198" s="661"/>
      <c r="R198" s="207"/>
    </row>
    <row r="199" spans="1:19" x14ac:dyDescent="0.25">
      <c r="A199" s="548"/>
      <c r="D199" s="615"/>
      <c r="J199" s="661"/>
      <c r="K199" s="661"/>
      <c r="L199" s="661"/>
      <c r="M199" s="642"/>
      <c r="N199" s="643"/>
      <c r="O199" s="207"/>
      <c r="P199" s="661"/>
      <c r="Q199" s="661"/>
      <c r="R199" s="207"/>
    </row>
    <row r="200" spans="1:19" x14ac:dyDescent="0.25">
      <c r="A200" s="548"/>
      <c r="D200" s="615"/>
      <c r="J200" s="661"/>
      <c r="K200" s="661"/>
      <c r="L200" s="661"/>
      <c r="M200" s="642"/>
      <c r="N200" s="643"/>
      <c r="O200" s="207"/>
      <c r="P200" s="661"/>
      <c r="Q200" s="661"/>
      <c r="R200" s="207"/>
    </row>
    <row r="201" spans="1:19" x14ac:dyDescent="0.25">
      <c r="A201" s="548"/>
      <c r="D201" s="615"/>
      <c r="J201" s="661"/>
      <c r="K201" s="661"/>
      <c r="L201" s="661"/>
      <c r="M201" s="642"/>
      <c r="N201" s="643"/>
      <c r="O201" s="207"/>
      <c r="P201" s="661"/>
      <c r="Q201" s="661"/>
      <c r="R201" s="207"/>
    </row>
    <row r="202" spans="1:19" x14ac:dyDescent="0.25">
      <c r="A202" s="548"/>
      <c r="D202" s="615"/>
      <c r="J202" s="661"/>
      <c r="K202" s="661"/>
      <c r="L202" s="661"/>
      <c r="M202" s="642"/>
      <c r="N202" s="643"/>
      <c r="O202" s="207"/>
      <c r="P202" s="661"/>
      <c r="Q202" s="661"/>
      <c r="R202" s="207"/>
    </row>
    <row r="203" spans="1:19" x14ac:dyDescent="0.25">
      <c r="A203" s="548"/>
      <c r="D203" s="615"/>
      <c r="J203" s="661"/>
      <c r="K203" s="661"/>
      <c r="L203" s="661"/>
      <c r="M203" s="642"/>
      <c r="N203" s="643"/>
      <c r="O203" s="207"/>
      <c r="P203" s="661"/>
      <c r="Q203" s="661"/>
      <c r="R203" s="207"/>
    </row>
    <row r="204" spans="1:19" x14ac:dyDescent="0.25">
      <c r="A204" s="548"/>
      <c r="D204" s="615"/>
      <c r="J204" s="661"/>
      <c r="K204" s="661"/>
      <c r="L204" s="661"/>
      <c r="M204" s="642"/>
      <c r="N204" s="643"/>
      <c r="O204" s="207"/>
      <c r="P204" s="661"/>
      <c r="Q204" s="661"/>
      <c r="R204" s="207"/>
    </row>
    <row r="205" spans="1:19" x14ac:dyDescent="0.25">
      <c r="A205" s="548"/>
      <c r="D205" s="615"/>
      <c r="J205" s="661"/>
      <c r="K205" s="661"/>
      <c r="L205" s="661"/>
      <c r="M205" s="642"/>
      <c r="N205" s="643"/>
      <c r="O205" s="207"/>
      <c r="P205" s="661"/>
      <c r="Q205" s="661"/>
      <c r="R205" s="207"/>
    </row>
    <row r="206" spans="1:19" x14ac:dyDescent="0.25">
      <c r="A206" s="548"/>
      <c r="D206" s="615"/>
      <c r="J206" s="661"/>
      <c r="K206" s="661"/>
      <c r="L206" s="661"/>
      <c r="M206" s="642"/>
      <c r="N206" s="643"/>
      <c r="O206" s="207"/>
      <c r="P206" s="661"/>
      <c r="Q206" s="661"/>
      <c r="R206" s="207"/>
    </row>
    <row r="207" spans="1:19" x14ac:dyDescent="0.25">
      <c r="A207" s="548"/>
      <c r="D207" s="615"/>
      <c r="J207" s="661"/>
      <c r="K207" s="661"/>
      <c r="L207" s="661"/>
      <c r="M207" s="642"/>
      <c r="N207" s="643"/>
      <c r="O207" s="207"/>
      <c r="P207" s="661"/>
      <c r="Q207" s="661"/>
      <c r="R207" s="207"/>
    </row>
    <row r="208" spans="1:19" x14ac:dyDescent="0.25">
      <c r="A208" s="548"/>
      <c r="B208" s="642"/>
      <c r="D208" s="704"/>
      <c r="F208" s="576"/>
      <c r="I208" s="652"/>
      <c r="J208" s="661"/>
      <c r="K208" s="661"/>
      <c r="L208" s="661"/>
      <c r="M208" s="642"/>
      <c r="N208" s="643"/>
      <c r="O208" s="207"/>
      <c r="P208" s="661"/>
      <c r="Q208" s="661"/>
      <c r="R208" s="207"/>
      <c r="S208" s="661"/>
    </row>
    <row r="209" spans="1:19" x14ac:dyDescent="0.25">
      <c r="A209" s="548"/>
      <c r="D209" s="615"/>
      <c r="E209" s="642"/>
      <c r="J209" s="661"/>
      <c r="K209" s="661"/>
      <c r="L209" s="661"/>
      <c r="M209" s="642"/>
      <c r="N209" s="643"/>
      <c r="O209" s="207"/>
      <c r="P209" s="661"/>
      <c r="Q209" s="661"/>
      <c r="R209" s="207"/>
    </row>
    <row r="210" spans="1:19" x14ac:dyDescent="0.25">
      <c r="A210" s="548"/>
      <c r="D210" s="615"/>
      <c r="E210" s="642"/>
      <c r="J210" s="661"/>
      <c r="K210" s="661"/>
      <c r="L210" s="661"/>
      <c r="M210" s="642"/>
      <c r="N210" s="643"/>
      <c r="O210" s="207"/>
      <c r="P210" s="661"/>
      <c r="Q210" s="661"/>
      <c r="R210" s="207"/>
    </row>
    <row r="211" spans="1:19" x14ac:dyDescent="0.25">
      <c r="A211" s="548"/>
      <c r="D211" s="615"/>
      <c r="E211" s="642"/>
      <c r="J211" s="661"/>
      <c r="K211" s="661"/>
      <c r="L211" s="661"/>
      <c r="M211" s="642"/>
      <c r="N211" s="643"/>
      <c r="O211" s="207"/>
      <c r="P211" s="661"/>
      <c r="Q211" s="661"/>
      <c r="R211" s="207"/>
      <c r="S211" s="637"/>
    </row>
    <row r="212" spans="1:19" x14ac:dyDescent="0.25">
      <c r="A212" s="548"/>
      <c r="D212" s="615"/>
      <c r="E212" s="642"/>
      <c r="J212" s="661"/>
      <c r="K212" s="661"/>
      <c r="L212" s="661"/>
      <c r="M212" s="642"/>
      <c r="N212" s="643"/>
      <c r="O212" s="207"/>
      <c r="P212" s="661"/>
      <c r="Q212" s="661"/>
      <c r="R212" s="207"/>
      <c r="S212" s="637"/>
    </row>
    <row r="213" spans="1:19" x14ac:dyDescent="0.25">
      <c r="A213" s="548"/>
      <c r="D213" s="615"/>
      <c r="E213" s="642"/>
      <c r="J213" s="661"/>
      <c r="K213" s="661"/>
      <c r="L213" s="661"/>
      <c r="M213" s="642"/>
      <c r="N213" s="643"/>
      <c r="O213" s="207"/>
      <c r="P213" s="661"/>
      <c r="Q213" s="661"/>
      <c r="R213" s="207"/>
    </row>
    <row r="214" spans="1:19" x14ac:dyDescent="0.25">
      <c r="A214" s="548"/>
      <c r="D214" s="615"/>
      <c r="J214" s="661"/>
      <c r="K214" s="661"/>
      <c r="L214" s="661"/>
      <c r="M214" s="642"/>
      <c r="N214" s="643"/>
      <c r="O214" s="207"/>
      <c r="P214" s="661"/>
      <c r="Q214" s="661"/>
      <c r="R214" s="207"/>
    </row>
    <row r="215" spans="1:19" x14ac:dyDescent="0.25">
      <c r="A215" s="548"/>
      <c r="D215" s="615"/>
      <c r="J215" s="661"/>
      <c r="K215" s="661"/>
      <c r="L215" s="661"/>
      <c r="M215" s="642"/>
      <c r="N215" s="643"/>
      <c r="O215" s="207"/>
      <c r="P215" s="661"/>
      <c r="Q215" s="661"/>
      <c r="R215" s="207"/>
    </row>
    <row r="216" spans="1:19" x14ac:dyDescent="0.25">
      <c r="A216" s="548"/>
      <c r="D216" s="615"/>
      <c r="J216" s="661"/>
      <c r="K216" s="661"/>
      <c r="L216" s="661"/>
      <c r="M216" s="642"/>
      <c r="N216" s="643"/>
      <c r="O216" s="207"/>
      <c r="P216" s="661"/>
      <c r="Q216" s="661"/>
      <c r="R216" s="207"/>
    </row>
    <row r="217" spans="1:19" x14ac:dyDescent="0.25">
      <c r="A217" s="548"/>
      <c r="D217" s="615"/>
      <c r="J217" s="661"/>
      <c r="K217" s="661"/>
      <c r="L217" s="661"/>
      <c r="M217" s="642"/>
      <c r="N217" s="643"/>
      <c r="O217" s="207"/>
      <c r="P217" s="661"/>
      <c r="Q217" s="661"/>
      <c r="R217" s="207"/>
    </row>
    <row r="218" spans="1:19" x14ac:dyDescent="0.25">
      <c r="A218" s="548"/>
      <c r="D218" s="615"/>
      <c r="J218" s="661"/>
      <c r="K218" s="661"/>
      <c r="L218" s="661"/>
      <c r="M218" s="642"/>
      <c r="N218" s="643"/>
      <c r="O218" s="207"/>
      <c r="P218" s="661"/>
      <c r="Q218" s="661"/>
      <c r="R218" s="207"/>
    </row>
    <row r="219" spans="1:19" x14ac:dyDescent="0.25">
      <c r="A219" s="548"/>
      <c r="D219" s="615"/>
      <c r="J219" s="661"/>
      <c r="K219" s="661"/>
      <c r="L219" s="661"/>
      <c r="M219" s="642"/>
      <c r="N219" s="643"/>
      <c r="O219" s="207"/>
      <c r="P219" s="661"/>
      <c r="Q219" s="661"/>
      <c r="R219" s="207"/>
    </row>
    <row r="220" spans="1:19" x14ac:dyDescent="0.25">
      <c r="A220" s="548"/>
      <c r="D220" s="615"/>
      <c r="J220" s="661"/>
      <c r="K220" s="661"/>
      <c r="L220" s="661"/>
      <c r="M220" s="642"/>
      <c r="N220" s="643"/>
      <c r="O220" s="207"/>
      <c r="P220" s="661"/>
      <c r="Q220" s="661"/>
      <c r="R220" s="207"/>
    </row>
    <row r="221" spans="1:19" x14ac:dyDescent="0.25">
      <c r="A221" s="548"/>
      <c r="D221" s="615"/>
      <c r="J221" s="661"/>
      <c r="K221" s="661"/>
      <c r="L221" s="661"/>
      <c r="M221" s="642"/>
      <c r="N221" s="643"/>
      <c r="O221" s="207"/>
      <c r="P221" s="661"/>
      <c r="Q221" s="661"/>
      <c r="R221" s="207"/>
    </row>
    <row r="222" spans="1:19" x14ac:dyDescent="0.25">
      <c r="A222" s="548"/>
      <c r="D222" s="615"/>
      <c r="J222" s="661"/>
      <c r="K222" s="661"/>
      <c r="L222" s="661"/>
      <c r="M222" s="642"/>
      <c r="N222" s="643"/>
      <c r="O222" s="207"/>
      <c r="P222" s="661"/>
      <c r="Q222" s="661"/>
      <c r="R222" s="207"/>
    </row>
    <row r="223" spans="1:19" x14ac:dyDescent="0.25">
      <c r="A223" s="548"/>
      <c r="D223" s="615"/>
      <c r="J223" s="661"/>
      <c r="K223" s="661"/>
      <c r="L223" s="661"/>
      <c r="M223" s="642"/>
      <c r="N223" s="643"/>
      <c r="O223" s="207"/>
      <c r="P223" s="661"/>
      <c r="Q223" s="661"/>
      <c r="R223" s="207"/>
    </row>
    <row r="224" spans="1:19" x14ac:dyDescent="0.25">
      <c r="A224" s="548"/>
      <c r="D224" s="615"/>
      <c r="J224" s="661"/>
      <c r="K224" s="661"/>
      <c r="L224" s="661"/>
      <c r="M224" s="642"/>
      <c r="N224" s="643"/>
      <c r="O224" s="207"/>
      <c r="P224" s="661"/>
      <c r="Q224" s="661"/>
      <c r="R224" s="207"/>
    </row>
    <row r="225" spans="1:22" x14ac:dyDescent="0.25">
      <c r="A225" s="548"/>
      <c r="D225" s="615"/>
      <c r="J225" s="661"/>
      <c r="K225" s="661"/>
      <c r="L225" s="661"/>
      <c r="M225" s="642"/>
      <c r="N225" s="643"/>
      <c r="O225" s="207"/>
      <c r="P225" s="661"/>
      <c r="Q225" s="661"/>
      <c r="R225" s="207"/>
    </row>
    <row r="226" spans="1:22" x14ac:dyDescent="0.25">
      <c r="A226" s="548"/>
      <c r="D226" s="615"/>
      <c r="J226" s="661"/>
      <c r="K226" s="661"/>
      <c r="L226" s="661"/>
      <c r="M226" s="642"/>
      <c r="N226" s="643"/>
      <c r="O226" s="207"/>
      <c r="P226" s="661"/>
      <c r="Q226" s="661"/>
      <c r="R226" s="207"/>
    </row>
    <row r="227" spans="1:22" x14ac:dyDescent="0.25">
      <c r="A227" s="548"/>
      <c r="D227" s="615"/>
      <c r="J227" s="661"/>
      <c r="K227" s="661"/>
      <c r="L227" s="661"/>
      <c r="M227" s="642"/>
      <c r="N227" s="643"/>
      <c r="O227" s="207"/>
      <c r="P227" s="661"/>
      <c r="Q227" s="661"/>
      <c r="R227" s="207"/>
    </row>
    <row r="228" spans="1:22" x14ac:dyDescent="0.25">
      <c r="A228" s="548"/>
      <c r="D228" s="615"/>
      <c r="J228" s="661"/>
      <c r="K228" s="661"/>
      <c r="L228" s="661"/>
      <c r="M228" s="642"/>
      <c r="N228" s="643"/>
      <c r="O228" s="207"/>
      <c r="P228" s="661"/>
      <c r="Q228" s="661"/>
      <c r="R228" s="207"/>
    </row>
    <row r="229" spans="1:22" x14ac:dyDescent="0.25">
      <c r="A229" s="548"/>
      <c r="D229" s="615"/>
      <c r="J229" s="661"/>
      <c r="K229" s="661"/>
      <c r="L229" s="661"/>
      <c r="M229" s="642"/>
      <c r="N229" s="643"/>
      <c r="O229" s="207"/>
      <c r="P229" s="661"/>
      <c r="Q229" s="661"/>
      <c r="R229" s="207"/>
    </row>
    <row r="230" spans="1:22" x14ac:dyDescent="0.25">
      <c r="A230" s="548"/>
      <c r="D230" s="615"/>
      <c r="J230" s="661"/>
      <c r="K230" s="661"/>
      <c r="L230" s="661"/>
      <c r="M230" s="642"/>
      <c r="N230" s="643"/>
      <c r="O230" s="207"/>
      <c r="P230" s="661"/>
      <c r="Q230" s="661"/>
      <c r="R230" s="207"/>
    </row>
    <row r="231" spans="1:22" x14ac:dyDescent="0.25">
      <c r="A231" s="548"/>
      <c r="D231" s="615"/>
      <c r="J231" s="661"/>
      <c r="K231" s="661"/>
      <c r="L231" s="661"/>
      <c r="M231" s="642"/>
      <c r="N231" s="643"/>
      <c r="O231" s="207"/>
      <c r="P231" s="661"/>
      <c r="Q231" s="661"/>
      <c r="R231" s="207"/>
    </row>
    <row r="232" spans="1:22" x14ac:dyDescent="0.25">
      <c r="A232" s="548"/>
      <c r="D232" s="615"/>
      <c r="J232" s="661"/>
      <c r="K232" s="661"/>
      <c r="L232" s="661"/>
      <c r="M232" s="642"/>
      <c r="N232" s="643"/>
      <c r="O232" s="207"/>
      <c r="P232" s="661"/>
      <c r="Q232" s="661"/>
      <c r="R232" s="207"/>
    </row>
    <row r="233" spans="1:22" x14ac:dyDescent="0.25">
      <c r="A233" s="709"/>
      <c r="B233" s="710"/>
      <c r="C233" s="705"/>
      <c r="D233" s="711"/>
      <c r="E233" s="705"/>
      <c r="F233" s="712"/>
      <c r="G233" s="713"/>
      <c r="H233" s="713"/>
      <c r="I233" s="714"/>
      <c r="J233" s="661"/>
      <c r="K233" s="661"/>
      <c r="L233" s="661"/>
      <c r="M233" s="642"/>
      <c r="N233" s="643"/>
      <c r="O233" s="207"/>
      <c r="P233" s="661"/>
      <c r="Q233" s="661"/>
      <c r="R233" s="207"/>
      <c r="S233" s="661"/>
    </row>
    <row r="234" spans="1:22" x14ac:dyDescent="0.25">
      <c r="A234" s="173"/>
      <c r="D234" s="637"/>
      <c r="E234" s="642"/>
      <c r="F234" s="576"/>
      <c r="G234" s="205"/>
      <c r="H234" s="638"/>
      <c r="J234" s="267"/>
      <c r="K234" s="267"/>
      <c r="L234" s="267"/>
      <c r="M234" s="267"/>
      <c r="N234" s="267"/>
      <c r="O234" s="267"/>
      <c r="P234" s="267"/>
      <c r="Q234" s="267"/>
      <c r="R234" s="267"/>
      <c r="S234" s="638"/>
    </row>
    <row r="235" spans="1:22" x14ac:dyDescent="0.25">
      <c r="E235" s="644"/>
      <c r="G235" s="639"/>
      <c r="H235" s="638"/>
    </row>
    <row r="236" spans="1:22" x14ac:dyDescent="0.25">
      <c r="E236" s="644"/>
      <c r="F236" s="637"/>
      <c r="H236" s="638"/>
      <c r="I236" s="652"/>
      <c r="V236" s="304" t="str">
        <f>CONCATENATE("УЗР на выходе УПС Г-P-1. ",S236,"")</f>
        <v xml:space="preserve">УЗР на выходе УПС Г-P-1. </v>
      </c>
    </row>
    <row r="237" spans="1:22" x14ac:dyDescent="0.25">
      <c r="E237" s="644"/>
      <c r="F237" s="637"/>
      <c r="H237" s="638"/>
      <c r="I237" s="652"/>
      <c r="V237" s="304" t="str">
        <f t="shared" ref="V237:V245" si="0">CONCATENATE("УЗР на выходе УПС Г-P-1. ",S237,"")</f>
        <v xml:space="preserve">УЗР на выходе УПС Г-P-1. </v>
      </c>
    </row>
    <row r="238" spans="1:22" x14ac:dyDescent="0.25">
      <c r="E238" s="644"/>
      <c r="F238" s="637"/>
      <c r="H238" s="638"/>
      <c r="I238" s="652"/>
      <c r="V238" s="304" t="str">
        <f t="shared" si="0"/>
        <v xml:space="preserve">УЗР на выходе УПС Г-P-1. </v>
      </c>
    </row>
    <row r="239" spans="1:22" x14ac:dyDescent="0.25">
      <c r="E239" s="644"/>
      <c r="F239" s="637"/>
      <c r="H239" s="638"/>
      <c r="I239" s="652"/>
      <c r="V239" s="304" t="str">
        <f t="shared" si="0"/>
        <v xml:space="preserve">УЗР на выходе УПС Г-P-1. </v>
      </c>
    </row>
    <row r="240" spans="1:22" x14ac:dyDescent="0.25">
      <c r="E240" s="644"/>
      <c r="F240" s="637"/>
      <c r="H240" s="638"/>
      <c r="I240" s="652"/>
      <c r="V240" s="304" t="str">
        <f t="shared" si="0"/>
        <v xml:space="preserve">УЗР на выходе УПС Г-P-1. </v>
      </c>
    </row>
    <row r="241" spans="1:22" x14ac:dyDescent="0.25">
      <c r="E241" s="644"/>
      <c r="F241" s="637"/>
      <c r="H241" s="638"/>
      <c r="I241" s="652"/>
      <c r="V241" s="304" t="str">
        <f t="shared" si="0"/>
        <v xml:space="preserve">УЗР на выходе УПС Г-P-1. </v>
      </c>
    </row>
    <row r="242" spans="1:22" x14ac:dyDescent="0.25">
      <c r="E242" s="644"/>
      <c r="F242" s="637"/>
      <c r="H242" s="638"/>
      <c r="I242" s="652"/>
      <c r="V242" s="304" t="str">
        <f t="shared" si="0"/>
        <v xml:space="preserve">УЗР на выходе УПС Г-P-1. </v>
      </c>
    </row>
    <row r="243" spans="1:22" x14ac:dyDescent="0.25">
      <c r="E243" s="644"/>
      <c r="F243" s="637"/>
      <c r="H243" s="638"/>
      <c r="I243" s="652"/>
      <c r="V243" s="304" t="str">
        <f t="shared" si="0"/>
        <v xml:space="preserve">УЗР на выходе УПС Г-P-1. </v>
      </c>
    </row>
    <row r="244" spans="1:22" x14ac:dyDescent="0.25">
      <c r="E244" s="644"/>
      <c r="F244" s="637"/>
      <c r="H244" s="638"/>
      <c r="I244" s="652"/>
      <c r="V244" s="304" t="str">
        <f t="shared" si="0"/>
        <v xml:space="preserve">УЗР на выходе УПС Г-P-1. </v>
      </c>
    </row>
    <row r="245" spans="1:22" x14ac:dyDescent="0.25">
      <c r="E245" s="644"/>
      <c r="F245" s="637"/>
      <c r="H245" s="638"/>
      <c r="I245" s="652"/>
      <c r="V245" s="304" t="str">
        <f t="shared" si="0"/>
        <v xml:space="preserve">УЗР на выходе УПС Г-P-1. </v>
      </c>
    </row>
    <row r="246" spans="1:22" x14ac:dyDescent="0.25">
      <c r="D246" s="205"/>
      <c r="E246" s="644"/>
      <c r="F246" s="637"/>
      <c r="H246" s="638"/>
      <c r="I246" s="652"/>
      <c r="J246" s="205"/>
      <c r="K246" s="205"/>
      <c r="L246" s="205"/>
      <c r="M246" s="205"/>
      <c r="N246" s="205"/>
      <c r="O246" s="3"/>
      <c r="P246" s="205"/>
      <c r="Q246" s="205"/>
      <c r="R246" s="205"/>
    </row>
    <row r="247" spans="1:22" x14ac:dyDescent="0.25">
      <c r="D247" s="205"/>
      <c r="E247" s="644"/>
      <c r="F247" s="637"/>
      <c r="H247" s="638"/>
      <c r="I247" s="652"/>
      <c r="J247" s="205"/>
      <c r="K247" s="205"/>
      <c r="L247" s="205"/>
      <c r="M247" s="205"/>
      <c r="N247" s="205"/>
      <c r="O247" s="3"/>
      <c r="P247" s="205"/>
      <c r="Q247" s="205"/>
      <c r="R247" s="205"/>
    </row>
    <row r="248" spans="1:22" x14ac:dyDescent="0.25">
      <c r="D248" s="205"/>
      <c r="E248" s="644"/>
      <c r="F248" s="637"/>
      <c r="H248" s="638"/>
      <c r="I248" s="652"/>
      <c r="J248" s="205"/>
      <c r="K248" s="205"/>
      <c r="L248" s="205"/>
      <c r="M248" s="205"/>
      <c r="N248" s="205"/>
      <c r="O248" s="275"/>
      <c r="P248" s="205"/>
      <c r="Q248" s="205"/>
      <c r="R248" s="205"/>
    </row>
    <row r="249" spans="1:22" x14ac:dyDescent="0.25">
      <c r="D249" s="205"/>
      <c r="E249" s="644"/>
      <c r="F249" s="637"/>
      <c r="H249" s="638"/>
      <c r="I249" s="652"/>
      <c r="J249" s="205"/>
      <c r="K249" s="205"/>
      <c r="L249" s="205"/>
      <c r="M249" s="205"/>
      <c r="N249" s="205"/>
      <c r="O249" s="205"/>
      <c r="P249" s="205"/>
      <c r="Q249" s="205"/>
      <c r="R249" s="205"/>
    </row>
    <row r="250" spans="1:22" x14ac:dyDescent="0.25">
      <c r="D250" s="205"/>
      <c r="E250" s="644"/>
      <c r="F250" s="637"/>
      <c r="H250" s="638"/>
      <c r="I250" s="652"/>
      <c r="J250" s="205"/>
      <c r="K250" s="205"/>
      <c r="L250" s="205"/>
      <c r="M250" s="205"/>
      <c r="N250" s="205"/>
      <c r="O250" s="205"/>
      <c r="P250" s="205"/>
      <c r="Q250" s="205"/>
      <c r="R250" s="205"/>
    </row>
    <row r="251" spans="1:22" x14ac:dyDescent="0.25">
      <c r="D251" s="205"/>
      <c r="E251" s="644"/>
      <c r="F251" s="637"/>
      <c r="H251" s="638"/>
      <c r="I251" s="652"/>
      <c r="J251" s="205"/>
      <c r="K251" s="205"/>
      <c r="L251" s="205"/>
      <c r="M251" s="205"/>
      <c r="N251" s="205"/>
      <c r="O251" s="205"/>
      <c r="P251" s="205"/>
      <c r="Q251" s="205"/>
      <c r="R251" s="205"/>
    </row>
    <row r="252" spans="1:22" x14ac:dyDescent="0.25">
      <c r="D252" s="205"/>
      <c r="E252" s="644"/>
      <c r="F252" s="637"/>
      <c r="H252" s="638"/>
      <c r="I252" s="652"/>
      <c r="J252" s="205"/>
      <c r="K252" s="205"/>
      <c r="L252" s="205"/>
      <c r="M252" s="205"/>
      <c r="N252" s="205"/>
      <c r="O252" s="205"/>
      <c r="P252" s="205"/>
      <c r="Q252" s="205"/>
      <c r="R252" s="205"/>
    </row>
    <row r="253" spans="1:22" x14ac:dyDescent="0.25">
      <c r="D253" s="205"/>
      <c r="E253" s="644"/>
      <c r="F253" s="637"/>
      <c r="H253" s="638"/>
      <c r="I253" s="652"/>
      <c r="J253" s="205"/>
      <c r="K253" s="205"/>
      <c r="L253" s="205"/>
      <c r="M253" s="205"/>
      <c r="N253" s="205"/>
      <c r="O253" s="205"/>
      <c r="P253" s="205"/>
      <c r="Q253" s="205"/>
      <c r="R253" s="205"/>
    </row>
    <row r="254" spans="1:22" x14ac:dyDescent="0.25">
      <c r="D254" s="205"/>
      <c r="E254" s="644"/>
      <c r="F254" s="637"/>
      <c r="H254" s="638"/>
      <c r="I254" s="652"/>
      <c r="J254" s="205"/>
      <c r="K254" s="205"/>
      <c r="L254" s="205"/>
      <c r="M254" s="205"/>
      <c r="N254" s="205"/>
      <c r="O254" s="205"/>
      <c r="P254" s="205"/>
      <c r="Q254" s="205"/>
      <c r="R254" s="205"/>
    </row>
    <row r="255" spans="1:22" x14ac:dyDescent="0.25">
      <c r="A255" s="173"/>
      <c r="D255" s="637"/>
      <c r="E255" s="642"/>
      <c r="F255" s="576"/>
      <c r="G255" s="661"/>
      <c r="H255" s="638"/>
      <c r="J255" s="267"/>
      <c r="K255" s="267"/>
      <c r="L255" s="267"/>
      <c r="M255" s="267"/>
      <c r="N255" s="267"/>
      <c r="O255" s="267"/>
      <c r="P255" s="267"/>
      <c r="Q255" s="267"/>
      <c r="R255" s="267"/>
      <c r="S255" s="638"/>
    </row>
    <row r="256" spans="1:22" x14ac:dyDescent="0.25">
      <c r="E256" s="644"/>
      <c r="G256" s="639"/>
      <c r="H256" s="638"/>
    </row>
    <row r="257" spans="4:22" x14ac:dyDescent="0.25">
      <c r="E257" s="644"/>
      <c r="F257" s="637"/>
      <c r="H257" s="638"/>
      <c r="I257" s="652"/>
      <c r="V257" s="304" t="str">
        <f>CONCATENATE("УЗР на выходе УПС Г-P-1 (лупинг). ",S257,"")</f>
        <v xml:space="preserve">УЗР на выходе УПС Г-P-1 (лупинг). </v>
      </c>
    </row>
    <row r="258" spans="4:22" x14ac:dyDescent="0.25">
      <c r="E258" s="644"/>
      <c r="F258" s="637"/>
      <c r="H258" s="638"/>
      <c r="I258" s="652"/>
      <c r="V258" s="304" t="str">
        <f t="shared" ref="V258:V267" si="1">CONCATENATE("УЗР на выходе УПС Г-P-1 (лупинг). ",S258,"")</f>
        <v xml:space="preserve">УЗР на выходе УПС Г-P-1 (лупинг). </v>
      </c>
    </row>
    <row r="259" spans="4:22" x14ac:dyDescent="0.25">
      <c r="E259" s="644"/>
      <c r="F259" s="637"/>
      <c r="H259" s="638"/>
      <c r="I259" s="652"/>
      <c r="V259" s="304" t="str">
        <f t="shared" si="1"/>
        <v xml:space="preserve">УЗР на выходе УПС Г-P-1 (лупинг). </v>
      </c>
    </row>
    <row r="260" spans="4:22" x14ac:dyDescent="0.25">
      <c r="E260" s="644"/>
      <c r="F260" s="637"/>
      <c r="H260" s="638"/>
      <c r="I260" s="652"/>
      <c r="V260" s="304" t="str">
        <f t="shared" si="1"/>
        <v xml:space="preserve">УЗР на выходе УПС Г-P-1 (лупинг). </v>
      </c>
    </row>
    <row r="261" spans="4:22" x14ac:dyDescent="0.25">
      <c r="E261" s="644"/>
      <c r="F261" s="637"/>
      <c r="H261" s="638"/>
      <c r="I261" s="652"/>
      <c r="V261" s="304" t="str">
        <f t="shared" si="1"/>
        <v xml:space="preserve">УЗР на выходе УПС Г-P-1 (лупинг). </v>
      </c>
    </row>
    <row r="262" spans="4:22" x14ac:dyDescent="0.25">
      <c r="E262" s="644"/>
      <c r="F262" s="637"/>
      <c r="H262" s="638"/>
      <c r="I262" s="652"/>
      <c r="V262" s="304" t="str">
        <f t="shared" si="1"/>
        <v xml:space="preserve">УЗР на выходе УПС Г-P-1 (лупинг). </v>
      </c>
    </row>
    <row r="263" spans="4:22" x14ac:dyDescent="0.25">
      <c r="E263" s="644"/>
      <c r="F263" s="637"/>
      <c r="H263" s="638"/>
      <c r="I263" s="652"/>
      <c r="V263" s="304" t="str">
        <f t="shared" si="1"/>
        <v xml:space="preserve">УЗР на выходе УПС Г-P-1 (лупинг). </v>
      </c>
    </row>
    <row r="264" spans="4:22" x14ac:dyDescent="0.25">
      <c r="E264" s="644"/>
      <c r="F264" s="637"/>
      <c r="H264" s="638"/>
      <c r="I264" s="652"/>
      <c r="V264" s="304" t="str">
        <f t="shared" si="1"/>
        <v xml:space="preserve">УЗР на выходе УПС Г-P-1 (лупинг). </v>
      </c>
    </row>
    <row r="265" spans="4:22" x14ac:dyDescent="0.25">
      <c r="E265" s="644"/>
      <c r="F265" s="637"/>
      <c r="H265" s="638"/>
      <c r="I265" s="652"/>
      <c r="V265" s="304" t="str">
        <f t="shared" si="1"/>
        <v xml:space="preserve">УЗР на выходе УПС Г-P-1 (лупинг). </v>
      </c>
    </row>
    <row r="266" spans="4:22" x14ac:dyDescent="0.25">
      <c r="E266" s="644"/>
      <c r="F266" s="637"/>
      <c r="H266" s="638"/>
      <c r="I266" s="652"/>
      <c r="V266" s="304" t="str">
        <f t="shared" si="1"/>
        <v xml:space="preserve">УЗР на выходе УПС Г-P-1 (лупинг). </v>
      </c>
    </row>
    <row r="267" spans="4:22" x14ac:dyDescent="0.25">
      <c r="D267" s="661"/>
      <c r="E267" s="644"/>
      <c r="F267" s="637"/>
      <c r="H267" s="638"/>
      <c r="I267" s="652"/>
      <c r="J267" s="661"/>
      <c r="K267" s="661"/>
      <c r="L267" s="661"/>
      <c r="M267" s="661"/>
      <c r="N267" s="661"/>
      <c r="O267" s="3"/>
      <c r="P267" s="661"/>
      <c r="Q267" s="661"/>
      <c r="R267" s="661"/>
      <c r="V267" s="304" t="str">
        <f t="shared" si="1"/>
        <v xml:space="preserve">УЗР на выходе УПС Г-P-1 (лупинг). </v>
      </c>
    </row>
    <row r="268" spans="4:22" x14ac:dyDescent="0.25">
      <c r="D268" s="661"/>
      <c r="E268" s="644"/>
      <c r="F268" s="637"/>
      <c r="H268" s="638"/>
      <c r="I268" s="652"/>
      <c r="J268" s="661"/>
      <c r="K268" s="661"/>
      <c r="L268" s="661"/>
      <c r="M268" s="661"/>
      <c r="N268" s="661"/>
      <c r="O268" s="3"/>
      <c r="P268" s="661"/>
      <c r="Q268" s="661"/>
      <c r="R268" s="661"/>
    </row>
    <row r="269" spans="4:22" x14ac:dyDescent="0.25">
      <c r="D269" s="661"/>
      <c r="E269" s="644"/>
      <c r="F269" s="637"/>
      <c r="H269" s="638"/>
      <c r="I269" s="652"/>
      <c r="J269" s="661"/>
      <c r="K269" s="661"/>
      <c r="L269" s="661"/>
      <c r="M269" s="661"/>
      <c r="N269" s="661"/>
      <c r="O269" s="666"/>
      <c r="P269" s="661"/>
      <c r="Q269" s="661"/>
      <c r="R269" s="661"/>
    </row>
    <row r="270" spans="4:22" x14ac:dyDescent="0.25">
      <c r="D270" s="661"/>
      <c r="E270" s="644"/>
      <c r="F270" s="637"/>
      <c r="H270" s="638"/>
      <c r="I270" s="652"/>
      <c r="J270" s="661"/>
      <c r="K270" s="661"/>
      <c r="L270" s="661"/>
      <c r="M270" s="661"/>
      <c r="N270" s="661"/>
      <c r="O270" s="661"/>
      <c r="P270" s="661"/>
      <c r="Q270" s="661"/>
      <c r="R270" s="661"/>
    </row>
    <row r="271" spans="4:22" x14ac:dyDescent="0.25">
      <c r="D271" s="661"/>
      <c r="E271" s="644"/>
      <c r="F271" s="637"/>
      <c r="H271" s="638"/>
      <c r="I271" s="652"/>
      <c r="J271" s="661"/>
      <c r="K271" s="661"/>
      <c r="L271" s="661"/>
      <c r="M271" s="661"/>
      <c r="N271" s="661"/>
      <c r="O271" s="661"/>
      <c r="P271" s="661"/>
      <c r="Q271" s="661"/>
      <c r="R271" s="661"/>
    </row>
    <row r="272" spans="4:22" x14ac:dyDescent="0.25">
      <c r="D272" s="661"/>
      <c r="E272" s="644"/>
      <c r="F272" s="637"/>
      <c r="H272" s="638"/>
      <c r="I272" s="652"/>
      <c r="J272" s="661"/>
      <c r="K272" s="661"/>
      <c r="L272" s="661"/>
      <c r="M272" s="661"/>
      <c r="N272" s="661"/>
      <c r="O272" s="661"/>
      <c r="P272" s="661"/>
      <c r="Q272" s="661"/>
      <c r="R272" s="661"/>
    </row>
    <row r="273" spans="1:18" x14ac:dyDescent="0.25">
      <c r="D273" s="661"/>
      <c r="E273" s="644"/>
      <c r="F273" s="637"/>
      <c r="H273" s="638"/>
      <c r="I273" s="652"/>
      <c r="J273" s="661"/>
      <c r="K273" s="661"/>
      <c r="L273" s="661"/>
      <c r="M273" s="661"/>
      <c r="N273" s="661"/>
      <c r="O273" s="661"/>
      <c r="P273" s="661"/>
      <c r="Q273" s="661"/>
      <c r="R273" s="661"/>
    </row>
    <row r="274" spans="1:18" x14ac:dyDescent="0.25">
      <c r="D274" s="661"/>
      <c r="E274" s="644"/>
      <c r="F274" s="637"/>
      <c r="H274" s="638"/>
      <c r="I274" s="652"/>
      <c r="J274" s="661"/>
      <c r="K274" s="661"/>
      <c r="L274" s="661"/>
      <c r="M274" s="661"/>
      <c r="N274" s="661"/>
      <c r="O274" s="661"/>
      <c r="P274" s="661"/>
      <c r="Q274" s="661"/>
      <c r="R274" s="661"/>
    </row>
    <row r="275" spans="1:18" x14ac:dyDescent="0.25">
      <c r="A275" s="705"/>
      <c r="B275" s="705"/>
      <c r="C275" s="705"/>
      <c r="D275" s="715"/>
      <c r="E275" s="716"/>
      <c r="F275" s="717"/>
      <c r="G275" s="713"/>
      <c r="H275" s="707"/>
      <c r="I275" s="714"/>
      <c r="J275" s="661"/>
      <c r="K275" s="661"/>
      <c r="L275" s="661"/>
      <c r="M275" s="661"/>
      <c r="N275" s="661"/>
      <c r="O275" s="661"/>
      <c r="P275" s="661"/>
      <c r="Q275" s="661"/>
      <c r="R275" s="661"/>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rgb="FF00B0F0"/>
  </sheetPr>
  <dimension ref="A1:T23"/>
  <sheetViews>
    <sheetView zoomScale="91" zoomScaleNormal="91" workbookViewId="0">
      <pane ySplit="2" topLeftCell="A3" activePane="bottomLeft" state="frozen"/>
      <selection pane="bottomLeft" activeCell="D21" sqref="D21"/>
    </sheetView>
  </sheetViews>
  <sheetFormatPr defaultColWidth="9.140625" defaultRowHeight="15" x14ac:dyDescent="0.25"/>
  <cols>
    <col min="1" max="1" width="17.7109375" style="1" customWidth="1"/>
    <col min="2" max="2" width="6.28515625" style="1" customWidth="1"/>
    <col min="3" max="3" width="12.28515625" style="1" customWidth="1"/>
    <col min="4" max="4" width="43.7109375" style="304" customWidth="1"/>
    <col min="5" max="5" width="18.28515625" style="1" customWidth="1"/>
    <col min="6" max="6" width="9.7109375" style="173" customWidth="1"/>
    <col min="7" max="7" width="17.42578125" style="304" customWidth="1"/>
    <col min="8" max="8" width="12.5703125" style="304" customWidth="1"/>
    <col min="9" max="9" width="9.710937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A3" s="1">
        <v>437114</v>
      </c>
      <c r="C3" s="1">
        <v>1</v>
      </c>
      <c r="D3" s="304" t="s">
        <v>4151</v>
      </c>
      <c r="F3" s="173">
        <v>9</v>
      </c>
      <c r="G3" s="304">
        <v>1</v>
      </c>
      <c r="H3" s="304" t="s">
        <v>4154</v>
      </c>
      <c r="I3" s="641">
        <v>300</v>
      </c>
      <c r="S3" s="304" t="s">
        <v>4155</v>
      </c>
      <c r="T3" s="3"/>
    </row>
    <row r="4" spans="1:20" x14ac:dyDescent="0.25">
      <c r="A4" s="1">
        <v>437115</v>
      </c>
      <c r="C4" s="1">
        <v>1</v>
      </c>
      <c r="D4" s="304" t="s">
        <v>4156</v>
      </c>
      <c r="F4" s="173">
        <v>9</v>
      </c>
      <c r="G4" s="304">
        <v>1</v>
      </c>
      <c r="H4" s="304" t="s">
        <v>4154</v>
      </c>
      <c r="I4" s="641">
        <v>300</v>
      </c>
      <c r="S4" s="304" t="s">
        <v>4158</v>
      </c>
      <c r="T4" s="3"/>
    </row>
    <row r="5" spans="1:20" x14ac:dyDescent="0.25">
      <c r="A5" s="1">
        <v>437116</v>
      </c>
      <c r="C5" s="1">
        <v>1</v>
      </c>
      <c r="D5" s="304" t="s">
        <v>4159</v>
      </c>
      <c r="F5" s="173">
        <v>9</v>
      </c>
      <c r="G5" s="304">
        <v>1</v>
      </c>
      <c r="H5" s="304" t="s">
        <v>4154</v>
      </c>
      <c r="I5" s="641">
        <v>300</v>
      </c>
      <c r="S5" s="637" t="s">
        <v>4161</v>
      </c>
      <c r="T5" s="3"/>
    </row>
    <row r="6" spans="1:20" x14ac:dyDescent="0.25">
      <c r="A6" s="1">
        <v>437151</v>
      </c>
      <c r="C6" s="1">
        <v>1</v>
      </c>
      <c r="D6" s="304" t="s">
        <v>4162</v>
      </c>
      <c r="F6" s="173">
        <v>9</v>
      </c>
      <c r="G6" s="304">
        <v>1</v>
      </c>
      <c r="H6" s="304" t="s">
        <v>4154</v>
      </c>
      <c r="I6" s="641">
        <v>300</v>
      </c>
      <c r="S6" s="304" t="s">
        <v>4164</v>
      </c>
      <c r="T6" s="3"/>
    </row>
    <row r="7" spans="1:20" x14ac:dyDescent="0.25">
      <c r="A7" s="1">
        <v>437152</v>
      </c>
      <c r="C7" s="1">
        <v>1</v>
      </c>
      <c r="D7" s="304" t="s">
        <v>4165</v>
      </c>
      <c r="F7" s="173">
        <v>9</v>
      </c>
      <c r="G7" s="304">
        <v>1</v>
      </c>
      <c r="H7" s="304" t="s">
        <v>4154</v>
      </c>
      <c r="I7" s="641">
        <v>300</v>
      </c>
      <c r="S7" s="304" t="s">
        <v>4167</v>
      </c>
    </row>
    <row r="8" spans="1:20" x14ac:dyDescent="0.25">
      <c r="A8" s="1">
        <v>437153</v>
      </c>
      <c r="C8" s="1">
        <v>1</v>
      </c>
      <c r="D8" s="304" t="s">
        <v>4168</v>
      </c>
      <c r="F8" s="173">
        <v>9</v>
      </c>
      <c r="G8" s="304">
        <v>1</v>
      </c>
      <c r="H8" s="304" t="s">
        <v>4154</v>
      </c>
      <c r="I8" s="641">
        <v>300</v>
      </c>
      <c r="S8" s="304" t="s">
        <v>4170</v>
      </c>
    </row>
    <row r="9" spans="1:20" x14ac:dyDescent="0.25">
      <c r="A9" s="1">
        <v>437154</v>
      </c>
      <c r="C9" s="1">
        <v>1</v>
      </c>
      <c r="D9" s="304" t="s">
        <v>4171</v>
      </c>
      <c r="F9" s="173">
        <v>6</v>
      </c>
      <c r="G9" s="304">
        <v>1</v>
      </c>
      <c r="H9" s="304" t="s">
        <v>4154</v>
      </c>
      <c r="I9" s="641">
        <v>300</v>
      </c>
      <c r="S9" s="304" t="s">
        <v>4174</v>
      </c>
    </row>
    <row r="10" spans="1:20" x14ac:dyDescent="0.25">
      <c r="A10" s="1">
        <v>437156</v>
      </c>
      <c r="C10" s="1">
        <v>1</v>
      </c>
      <c r="D10" s="304" t="s">
        <v>4175</v>
      </c>
      <c r="F10" s="173">
        <v>9</v>
      </c>
      <c r="G10" s="304">
        <v>1</v>
      </c>
      <c r="H10" s="304" t="s">
        <v>4154</v>
      </c>
      <c r="I10" s="641">
        <v>300</v>
      </c>
      <c r="S10" s="304" t="s">
        <v>4177</v>
      </c>
    </row>
    <row r="11" spans="1:20" x14ac:dyDescent="0.25">
      <c r="A11" s="1">
        <v>437157</v>
      </c>
      <c r="C11" s="1">
        <v>1</v>
      </c>
      <c r="D11" s="304" t="s">
        <v>4178</v>
      </c>
      <c r="F11" s="173">
        <v>9</v>
      </c>
      <c r="G11" s="304">
        <v>1</v>
      </c>
      <c r="H11" s="304" t="s">
        <v>4154</v>
      </c>
      <c r="I11" s="641">
        <v>300</v>
      </c>
      <c r="S11" s="304" t="s">
        <v>4180</v>
      </c>
    </row>
    <row r="12" spans="1:20" x14ac:dyDescent="0.25">
      <c r="A12" s="1">
        <v>437158</v>
      </c>
      <c r="C12" s="1">
        <v>1</v>
      </c>
      <c r="D12" s="304" t="s">
        <v>4181</v>
      </c>
      <c r="F12" s="173">
        <v>9</v>
      </c>
      <c r="G12" s="304">
        <v>1</v>
      </c>
      <c r="H12" s="304" t="s">
        <v>4154</v>
      </c>
      <c r="I12" s="641">
        <v>300</v>
      </c>
      <c r="S12" s="304" t="s">
        <v>4183</v>
      </c>
    </row>
    <row r="13" spans="1:20" x14ac:dyDescent="0.25">
      <c r="A13" s="1">
        <v>437159</v>
      </c>
      <c r="C13" s="1">
        <v>1</v>
      </c>
      <c r="D13" s="304" t="s">
        <v>4184</v>
      </c>
      <c r="F13" s="173">
        <v>9</v>
      </c>
      <c r="G13" s="304">
        <v>1</v>
      </c>
      <c r="H13" s="304" t="s">
        <v>4154</v>
      </c>
      <c r="I13" s="641">
        <v>300</v>
      </c>
      <c r="S13" s="304" t="s">
        <v>4186</v>
      </c>
    </row>
    <row r="14" spans="1:20" x14ac:dyDescent="0.25">
      <c r="A14" s="1">
        <v>437160</v>
      </c>
      <c r="C14" s="1">
        <v>1</v>
      </c>
      <c r="D14" s="304" t="s">
        <v>4187</v>
      </c>
      <c r="F14" s="173">
        <v>9</v>
      </c>
      <c r="G14" s="304">
        <v>1</v>
      </c>
      <c r="H14" s="304" t="s">
        <v>4154</v>
      </c>
      <c r="I14" s="641">
        <v>300</v>
      </c>
      <c r="S14" s="304" t="s">
        <v>4189</v>
      </c>
    </row>
    <row r="15" spans="1:20" x14ac:dyDescent="0.25">
      <c r="A15" s="1">
        <v>437161</v>
      </c>
      <c r="C15" s="1">
        <v>1</v>
      </c>
      <c r="D15" s="304" t="s">
        <v>4190</v>
      </c>
      <c r="F15" s="173">
        <v>9</v>
      </c>
      <c r="G15" s="304">
        <v>1</v>
      </c>
      <c r="H15" s="304" t="s">
        <v>4154</v>
      </c>
      <c r="I15" s="641">
        <v>300</v>
      </c>
      <c r="S15" s="304" t="s">
        <v>4192</v>
      </c>
    </row>
    <row r="16" spans="1:20" x14ac:dyDescent="0.25">
      <c r="A16" s="705">
        <v>437156</v>
      </c>
      <c r="B16" s="705"/>
      <c r="C16" s="705">
        <v>1</v>
      </c>
      <c r="D16" s="706" t="s">
        <v>4193</v>
      </c>
      <c r="F16" s="707">
        <v>9</v>
      </c>
      <c r="G16" s="708">
        <v>1</v>
      </c>
      <c r="H16" s="707" t="s">
        <v>4194</v>
      </c>
      <c r="I16" s="708">
        <v>300</v>
      </c>
      <c r="J16" s="267"/>
      <c r="K16" s="267"/>
      <c r="L16" s="267"/>
      <c r="M16" s="267"/>
      <c r="N16" s="267"/>
      <c r="O16" s="267"/>
      <c r="P16" s="267"/>
      <c r="Q16" s="267"/>
      <c r="R16" s="267"/>
      <c r="S16" s="638" t="s">
        <v>4195</v>
      </c>
    </row>
    <row r="17" spans="1:19" x14ac:dyDescent="0.25">
      <c r="A17" s="1">
        <v>409860</v>
      </c>
      <c r="C17" s="1">
        <v>1</v>
      </c>
      <c r="D17" s="615" t="s">
        <v>7506</v>
      </c>
      <c r="F17" s="956">
        <v>14</v>
      </c>
      <c r="G17" s="304">
        <v>1</v>
      </c>
      <c r="H17" s="948" t="s">
        <v>4194</v>
      </c>
      <c r="I17" s="641">
        <v>300</v>
      </c>
      <c r="S17" s="956" t="s">
        <v>7492</v>
      </c>
    </row>
    <row r="18" spans="1:19" x14ac:dyDescent="0.25">
      <c r="A18" s="1">
        <v>409862</v>
      </c>
      <c r="C18" s="1">
        <v>1</v>
      </c>
      <c r="D18" s="615" t="s">
        <v>7510</v>
      </c>
      <c r="F18" s="956">
        <v>14</v>
      </c>
      <c r="G18" s="304">
        <v>1</v>
      </c>
      <c r="H18" s="948" t="s">
        <v>4194</v>
      </c>
      <c r="I18" s="641">
        <v>300</v>
      </c>
      <c r="S18" s="956" t="s">
        <v>7493</v>
      </c>
    </row>
    <row r="19" spans="1:19" x14ac:dyDescent="0.25">
      <c r="A19" s="1">
        <v>409864</v>
      </c>
      <c r="C19" s="1">
        <v>1</v>
      </c>
      <c r="D19" s="615" t="s">
        <v>7511</v>
      </c>
      <c r="F19" s="956">
        <v>14</v>
      </c>
      <c r="G19" s="304">
        <v>1</v>
      </c>
      <c r="H19" s="948" t="s">
        <v>4194</v>
      </c>
      <c r="I19" s="641">
        <v>300</v>
      </c>
      <c r="S19" s="956" t="s">
        <v>7494</v>
      </c>
    </row>
    <row r="20" spans="1:19" x14ac:dyDescent="0.25">
      <c r="A20" s="1">
        <v>409866</v>
      </c>
      <c r="C20" s="1">
        <v>1</v>
      </c>
      <c r="D20" s="615" t="s">
        <v>7512</v>
      </c>
      <c r="F20" s="956">
        <v>14</v>
      </c>
      <c r="G20" s="304">
        <v>1</v>
      </c>
      <c r="H20" s="948" t="s">
        <v>4194</v>
      </c>
      <c r="I20" s="641">
        <v>300</v>
      </c>
      <c r="S20" s="956" t="s">
        <v>7495</v>
      </c>
    </row>
    <row r="21" spans="1:19" x14ac:dyDescent="0.25">
      <c r="A21" s="1">
        <v>409868</v>
      </c>
      <c r="C21" s="1">
        <v>1</v>
      </c>
      <c r="D21" s="615" t="s">
        <v>7507</v>
      </c>
      <c r="F21" s="956">
        <v>14</v>
      </c>
      <c r="G21" s="304">
        <v>1</v>
      </c>
      <c r="H21" s="948" t="s">
        <v>4194</v>
      </c>
      <c r="I21" s="641">
        <v>300</v>
      </c>
      <c r="S21" s="956" t="s">
        <v>7503</v>
      </c>
    </row>
    <row r="22" spans="1:19" x14ac:dyDescent="0.25">
      <c r="A22" s="1">
        <v>409870</v>
      </c>
      <c r="C22" s="1">
        <v>1</v>
      </c>
      <c r="D22" s="615" t="s">
        <v>7508</v>
      </c>
      <c r="F22" s="956">
        <v>14</v>
      </c>
      <c r="G22" s="304">
        <v>1</v>
      </c>
      <c r="H22" s="948" t="s">
        <v>4194</v>
      </c>
      <c r="I22" s="641">
        <v>300</v>
      </c>
      <c r="S22" s="956" t="s">
        <v>7504</v>
      </c>
    </row>
    <row r="23" spans="1:19" x14ac:dyDescent="0.25">
      <c r="A23" s="1">
        <v>409872</v>
      </c>
      <c r="C23" s="1">
        <v>1</v>
      </c>
      <c r="D23" s="615" t="s">
        <v>7509</v>
      </c>
      <c r="F23" s="956">
        <v>8</v>
      </c>
      <c r="G23" s="304">
        <v>1</v>
      </c>
      <c r="H23" s="304" t="s">
        <v>4154</v>
      </c>
      <c r="I23" s="641">
        <v>300</v>
      </c>
      <c r="S23" s="956" t="s">
        <v>7505</v>
      </c>
    </row>
  </sheetData>
  <dataConsolidate link="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filterMode="1">
    <tabColor rgb="FF00B050"/>
  </sheetPr>
  <dimension ref="A1:F125"/>
  <sheetViews>
    <sheetView topLeftCell="A31" zoomScaleNormal="100" workbookViewId="0">
      <selection activeCell="B62" sqref="B62:C62"/>
    </sheetView>
  </sheetViews>
  <sheetFormatPr defaultColWidth="9.140625" defaultRowHeight="15" x14ac:dyDescent="0.25"/>
  <cols>
    <col min="1" max="1" width="18.28515625" style="304" customWidth="1"/>
    <col min="2" max="2" width="26.7109375" style="661" customWidth="1"/>
    <col min="3" max="3" width="71.85546875" style="304" customWidth="1"/>
    <col min="4" max="16384" width="9.140625" style="304"/>
  </cols>
  <sheetData>
    <row r="1" spans="1:6" x14ac:dyDescent="0.25">
      <c r="A1" s="113" t="s">
        <v>384</v>
      </c>
      <c r="B1" s="520"/>
      <c r="C1" s="520"/>
    </row>
    <row r="2" spans="1:6" x14ac:dyDescent="0.25">
      <c r="A2" s="113" t="s">
        <v>385</v>
      </c>
      <c r="B2" s="521" t="s">
        <v>6685</v>
      </c>
      <c r="C2" s="523" t="s">
        <v>6686</v>
      </c>
      <c r="D2" s="214"/>
      <c r="E2" s="214"/>
      <c r="F2" s="214"/>
    </row>
    <row r="3" spans="1:6" x14ac:dyDescent="0.25">
      <c r="B3" s="522" t="s">
        <v>6687</v>
      </c>
      <c r="C3" s="523" t="s">
        <v>6926</v>
      </c>
      <c r="D3" s="214"/>
      <c r="E3" s="214"/>
      <c r="F3" s="409"/>
    </row>
    <row r="4" spans="1:6" x14ac:dyDescent="0.25">
      <c r="B4" s="522" t="s">
        <v>6691</v>
      </c>
      <c r="C4" s="524" t="s">
        <v>6942</v>
      </c>
      <c r="D4" s="214"/>
      <c r="E4" s="214"/>
      <c r="F4" s="409"/>
    </row>
    <row r="5" spans="1:6" x14ac:dyDescent="0.25">
      <c r="B5" s="522" t="s">
        <v>6692</v>
      </c>
      <c r="C5" s="524" t="s">
        <v>6700</v>
      </c>
      <c r="D5" s="214"/>
      <c r="E5" s="214"/>
      <c r="F5" s="409"/>
    </row>
    <row r="6" spans="1:6" x14ac:dyDescent="0.25">
      <c r="B6" s="522" t="s">
        <v>6688</v>
      </c>
      <c r="C6" s="523" t="s">
        <v>6927</v>
      </c>
      <c r="D6" s="214"/>
      <c r="E6" s="214"/>
      <c r="F6" s="409"/>
    </row>
    <row r="7" spans="1:6" x14ac:dyDescent="0.25">
      <c r="B7" s="522" t="s">
        <v>6693</v>
      </c>
      <c r="C7" s="524" t="s">
        <v>6943</v>
      </c>
      <c r="D7" s="214"/>
      <c r="E7" s="214"/>
      <c r="F7" s="409"/>
    </row>
    <row r="8" spans="1:6" x14ac:dyDescent="0.25">
      <c r="B8" s="522" t="s">
        <v>6694</v>
      </c>
      <c r="C8" s="524" t="s">
        <v>6701</v>
      </c>
      <c r="D8" s="214"/>
      <c r="E8" s="214"/>
      <c r="F8" s="409"/>
    </row>
    <row r="9" spans="1:6" x14ac:dyDescent="0.25">
      <c r="B9" s="522" t="s">
        <v>6689</v>
      </c>
      <c r="C9" s="523" t="s">
        <v>6928</v>
      </c>
      <c r="D9" s="214"/>
      <c r="E9" s="214"/>
      <c r="F9" s="409"/>
    </row>
    <row r="10" spans="1:6" x14ac:dyDescent="0.25">
      <c r="B10" s="522" t="s">
        <v>6695</v>
      </c>
      <c r="C10" s="524" t="s">
        <v>6944</v>
      </c>
      <c r="D10" s="214"/>
      <c r="E10" s="214"/>
      <c r="F10" s="409"/>
    </row>
    <row r="11" spans="1:6" x14ac:dyDescent="0.25">
      <c r="B11" s="522" t="s">
        <v>6696</v>
      </c>
      <c r="C11" s="524" t="s">
        <v>6702</v>
      </c>
      <c r="D11" s="214"/>
      <c r="E11" s="214"/>
      <c r="F11" s="409"/>
    </row>
    <row r="12" spans="1:6" x14ac:dyDescent="0.25">
      <c r="B12" s="522" t="s">
        <v>6690</v>
      </c>
      <c r="C12" s="523" t="s">
        <v>6929</v>
      </c>
      <c r="D12" s="214"/>
      <c r="E12" s="214"/>
      <c r="F12" s="409"/>
    </row>
    <row r="13" spans="1:6" x14ac:dyDescent="0.25">
      <c r="B13" s="522" t="s">
        <v>6697</v>
      </c>
      <c r="C13" s="524" t="s">
        <v>6945</v>
      </c>
      <c r="D13" s="214"/>
      <c r="E13" s="214"/>
      <c r="F13" s="409"/>
    </row>
    <row r="14" spans="1:6" ht="13.9" customHeight="1" x14ac:dyDescent="0.25">
      <c r="B14" s="522" t="s">
        <v>6698</v>
      </c>
      <c r="C14" s="524" t="s">
        <v>6703</v>
      </c>
      <c r="D14" s="214"/>
      <c r="E14" s="214"/>
      <c r="F14" s="409"/>
    </row>
    <row r="15" spans="1:6" x14ac:dyDescent="0.25">
      <c r="B15" s="522" t="s">
        <v>6699</v>
      </c>
      <c r="C15" s="524" t="s">
        <v>4578</v>
      </c>
      <c r="D15" s="214"/>
      <c r="E15" s="214"/>
      <c r="F15" s="409"/>
    </row>
    <row r="16" spans="1:6" x14ac:dyDescent="0.25">
      <c r="B16" s="522" t="s">
        <v>6715</v>
      </c>
      <c r="C16" s="524" t="s">
        <v>7227</v>
      </c>
      <c r="D16" s="214"/>
      <c r="E16" s="214"/>
      <c r="F16" s="409"/>
    </row>
    <row r="17" spans="1:6" x14ac:dyDescent="0.25">
      <c r="B17" s="522" t="s">
        <v>6716</v>
      </c>
      <c r="C17" s="524" t="s">
        <v>7228</v>
      </c>
      <c r="D17" s="214"/>
      <c r="E17" s="214"/>
      <c r="F17" s="409"/>
    </row>
    <row r="18" spans="1:6" x14ac:dyDescent="0.25">
      <c r="B18" s="522" t="s">
        <v>6717</v>
      </c>
      <c r="C18" s="524" t="s">
        <v>7229</v>
      </c>
      <c r="D18" s="214"/>
      <c r="E18" s="214"/>
      <c r="F18" s="409"/>
    </row>
    <row r="19" spans="1:6" x14ac:dyDescent="0.25">
      <c r="B19" s="522" t="s">
        <v>6718</v>
      </c>
      <c r="C19" s="524" t="s">
        <v>7230</v>
      </c>
      <c r="D19" s="214"/>
      <c r="E19" s="214"/>
      <c r="F19" s="409"/>
    </row>
    <row r="20" spans="1:6" x14ac:dyDescent="0.25">
      <c r="B20" s="522" t="s">
        <v>6719</v>
      </c>
      <c r="C20" s="524" t="s">
        <v>7231</v>
      </c>
      <c r="D20" s="214"/>
      <c r="E20" s="214"/>
      <c r="F20" s="409"/>
    </row>
    <row r="21" spans="1:6" x14ac:dyDescent="0.25">
      <c r="A21" s="529"/>
      <c r="B21" s="526"/>
      <c r="C21" s="529"/>
      <c r="D21" s="526"/>
      <c r="E21" s="214"/>
      <c r="F21" s="409"/>
    </row>
    <row r="22" spans="1:6" x14ac:dyDescent="0.25">
      <c r="B22" s="522" t="s">
        <v>4579</v>
      </c>
      <c r="C22" s="901" t="s">
        <v>4085</v>
      </c>
      <c r="D22" s="214"/>
      <c r="E22" s="214"/>
      <c r="F22" s="409"/>
    </row>
    <row r="23" spans="1:6" x14ac:dyDescent="0.25">
      <c r="B23" s="522" t="s">
        <v>4580</v>
      </c>
      <c r="C23" s="524" t="s">
        <v>6946</v>
      </c>
      <c r="D23" s="214"/>
      <c r="E23" s="214"/>
      <c r="F23" s="409"/>
    </row>
    <row r="24" spans="1:6" x14ac:dyDescent="0.25">
      <c r="B24" s="522" t="s">
        <v>7255</v>
      </c>
      <c r="C24" s="524" t="s">
        <v>6722</v>
      </c>
      <c r="D24" s="214"/>
      <c r="E24" s="214"/>
      <c r="F24" s="409"/>
    </row>
    <row r="25" spans="1:6" x14ac:dyDescent="0.25">
      <c r="B25" s="522" t="s">
        <v>7256</v>
      </c>
      <c r="C25" s="524" t="s">
        <v>6723</v>
      </c>
      <c r="D25" s="214"/>
      <c r="E25" s="214"/>
      <c r="F25" s="409"/>
    </row>
    <row r="26" spans="1:6" x14ac:dyDescent="0.25">
      <c r="B26" s="529"/>
      <c r="C26" s="526"/>
      <c r="D26" s="214"/>
      <c r="E26" s="214"/>
      <c r="F26" s="409"/>
    </row>
    <row r="27" spans="1:6" x14ac:dyDescent="0.25">
      <c r="B27" s="522" t="s">
        <v>6707</v>
      </c>
      <c r="C27" s="901" t="s">
        <v>6947</v>
      </c>
      <c r="D27" s="214"/>
      <c r="E27" s="214"/>
      <c r="F27" s="409"/>
    </row>
    <row r="28" spans="1:6" x14ac:dyDescent="0.25">
      <c r="B28" s="522" t="s">
        <v>6709</v>
      </c>
      <c r="C28" s="524" t="s">
        <v>7240</v>
      </c>
      <c r="D28" s="214"/>
      <c r="E28" s="214"/>
      <c r="F28" s="409"/>
    </row>
    <row r="29" spans="1:6" x14ac:dyDescent="0.25">
      <c r="B29" s="522" t="s">
        <v>6710</v>
      </c>
      <c r="C29" s="524" t="s">
        <v>7241</v>
      </c>
      <c r="D29" s="214"/>
      <c r="E29" s="214"/>
      <c r="F29" s="409"/>
    </row>
    <row r="30" spans="1:6" x14ac:dyDescent="0.25">
      <c r="B30" s="522" t="s">
        <v>7244</v>
      </c>
      <c r="C30" s="524" t="s">
        <v>7232</v>
      </c>
      <c r="D30" s="214"/>
      <c r="E30" s="214"/>
      <c r="F30" s="409"/>
    </row>
    <row r="31" spans="1:6" x14ac:dyDescent="0.25">
      <c r="B31" s="522" t="s">
        <v>7245</v>
      </c>
      <c r="C31" s="524" t="s">
        <v>7233</v>
      </c>
      <c r="D31" s="214"/>
      <c r="E31" s="214"/>
      <c r="F31" s="409"/>
    </row>
    <row r="32" spans="1:6" x14ac:dyDescent="0.25">
      <c r="B32" s="522" t="s">
        <v>7246</v>
      </c>
      <c r="C32" s="524" t="s">
        <v>7234</v>
      </c>
      <c r="D32" s="214"/>
      <c r="E32" s="214"/>
      <c r="F32" s="409"/>
    </row>
    <row r="33" spans="2:6" x14ac:dyDescent="0.25">
      <c r="B33" s="522" t="s">
        <v>7247</v>
      </c>
      <c r="C33" s="900" t="s">
        <v>7235</v>
      </c>
      <c r="D33" s="214"/>
      <c r="E33" s="214"/>
      <c r="F33" s="409"/>
    </row>
    <row r="34" spans="2:6" x14ac:dyDescent="0.25">
      <c r="B34" s="529"/>
      <c r="C34" s="526"/>
      <c r="D34" s="214"/>
      <c r="E34" s="214"/>
      <c r="F34" s="409"/>
    </row>
    <row r="35" spans="2:6" x14ac:dyDescent="0.25">
      <c r="B35" s="522" t="s">
        <v>6712</v>
      </c>
      <c r="C35" s="523" t="s">
        <v>6948</v>
      </c>
      <c r="D35" s="214"/>
      <c r="E35" s="214"/>
      <c r="F35" s="409"/>
    </row>
    <row r="36" spans="2:6" x14ac:dyDescent="0.25">
      <c r="B36" s="522" t="s">
        <v>6713</v>
      </c>
      <c r="C36" s="525" t="s">
        <v>7242</v>
      </c>
      <c r="D36" s="214"/>
      <c r="E36" s="214"/>
      <c r="F36" s="409"/>
    </row>
    <row r="37" spans="2:6" x14ac:dyDescent="0.25">
      <c r="B37" s="522" t="s">
        <v>6714</v>
      </c>
      <c r="C37" s="525" t="s">
        <v>7243</v>
      </c>
      <c r="D37" s="214"/>
      <c r="E37" s="214"/>
      <c r="F37" s="409"/>
    </row>
    <row r="38" spans="2:6" x14ac:dyDescent="0.25">
      <c r="B38" s="522" t="s">
        <v>7248</v>
      </c>
      <c r="C38" s="525" t="s">
        <v>7236</v>
      </c>
      <c r="D38" s="214"/>
      <c r="E38" s="214"/>
      <c r="F38" s="409"/>
    </row>
    <row r="39" spans="2:6" x14ac:dyDescent="0.25">
      <c r="B39" s="522" t="s">
        <v>7249</v>
      </c>
      <c r="C39" s="525" t="s">
        <v>7237</v>
      </c>
      <c r="D39" s="214"/>
      <c r="E39" s="214"/>
      <c r="F39" s="409"/>
    </row>
    <row r="40" spans="2:6" x14ac:dyDescent="0.25">
      <c r="B40" s="522" t="s">
        <v>7250</v>
      </c>
      <c r="C40" s="525" t="s">
        <v>7238</v>
      </c>
      <c r="D40" s="214"/>
      <c r="E40" s="214"/>
      <c r="F40" s="409"/>
    </row>
    <row r="41" spans="2:6" x14ac:dyDescent="0.25">
      <c r="B41" s="522" t="s">
        <v>7251</v>
      </c>
      <c r="C41" s="525" t="s">
        <v>7239</v>
      </c>
      <c r="D41" s="214"/>
      <c r="E41" s="214"/>
      <c r="F41" s="409"/>
    </row>
    <row r="42" spans="2:6" x14ac:dyDescent="0.25">
      <c r="B42" s="529"/>
      <c r="C42" s="526"/>
      <c r="D42" s="214"/>
      <c r="E42" s="214"/>
      <c r="F42" s="409"/>
    </row>
    <row r="43" spans="2:6" x14ac:dyDescent="0.25">
      <c r="B43" s="522" t="s">
        <v>6949</v>
      </c>
      <c r="C43" s="527" t="s">
        <v>6704</v>
      </c>
      <c r="D43" s="214"/>
      <c r="E43" s="214"/>
      <c r="F43" s="409"/>
    </row>
    <row r="44" spans="2:6" x14ac:dyDescent="0.25">
      <c r="B44" s="522" t="s">
        <v>6950</v>
      </c>
      <c r="C44" s="902" t="s">
        <v>6705</v>
      </c>
      <c r="D44" s="214"/>
      <c r="E44" s="214"/>
      <c r="F44" s="409"/>
    </row>
    <row r="45" spans="2:6" x14ac:dyDescent="0.25">
      <c r="B45" s="528" t="s">
        <v>6951</v>
      </c>
      <c r="C45" s="525" t="s">
        <v>6706</v>
      </c>
      <c r="D45" s="214"/>
      <c r="E45" s="214"/>
      <c r="F45" s="409"/>
    </row>
    <row r="46" spans="2:6" x14ac:dyDescent="0.25">
      <c r="B46" s="528" t="s">
        <v>6952</v>
      </c>
      <c r="C46" s="525" t="s">
        <v>6720</v>
      </c>
      <c r="D46" s="214"/>
      <c r="E46" s="214"/>
      <c r="F46" s="409"/>
    </row>
    <row r="47" spans="2:6" x14ac:dyDescent="0.25">
      <c r="B47" s="522" t="s">
        <v>6953</v>
      </c>
      <c r="C47" s="902" t="s">
        <v>6721</v>
      </c>
      <c r="D47" s="214"/>
      <c r="E47" s="214"/>
      <c r="F47" s="409"/>
    </row>
    <row r="48" spans="2:6" x14ac:dyDescent="0.25">
      <c r="B48" s="529"/>
      <c r="C48" s="526"/>
      <c r="D48" s="214"/>
      <c r="E48" s="214"/>
      <c r="F48" s="214"/>
    </row>
    <row r="49" spans="2:6" x14ac:dyDescent="0.25">
      <c r="B49" s="522" t="s">
        <v>4086</v>
      </c>
      <c r="C49" s="725" t="s">
        <v>4087</v>
      </c>
      <c r="D49" s="214"/>
      <c r="E49" s="214"/>
      <c r="F49" s="214"/>
    </row>
    <row r="50" spans="2:6" x14ac:dyDescent="0.25">
      <c r="B50" s="529"/>
      <c r="C50" s="526"/>
      <c r="D50" s="214"/>
      <c r="E50" s="214"/>
      <c r="F50" s="214"/>
    </row>
    <row r="51" spans="2:6" x14ac:dyDescent="0.25">
      <c r="B51" s="530" t="s">
        <v>4088</v>
      </c>
      <c r="C51" s="903" t="s">
        <v>4089</v>
      </c>
      <c r="D51" s="409"/>
      <c r="E51" s="214"/>
      <c r="F51" s="214"/>
    </row>
    <row r="52" spans="2:6" x14ac:dyDescent="0.25">
      <c r="B52" s="530" t="s">
        <v>4090</v>
      </c>
      <c r="C52" s="530" t="s">
        <v>4624</v>
      </c>
      <c r="D52" s="409"/>
      <c r="E52" s="214"/>
      <c r="F52" s="214"/>
    </row>
    <row r="53" spans="2:6" x14ac:dyDescent="0.25">
      <c r="B53" s="530" t="s">
        <v>4315</v>
      </c>
      <c r="C53" s="530" t="s">
        <v>4625</v>
      </c>
      <c r="D53" s="409"/>
      <c r="E53" s="214"/>
      <c r="F53" s="214"/>
    </row>
    <row r="54" spans="2:6" x14ac:dyDescent="0.25">
      <c r="B54" s="530" t="s">
        <v>4316</v>
      </c>
      <c r="C54" s="530" t="s">
        <v>4626</v>
      </c>
      <c r="D54" s="409"/>
      <c r="E54" s="214"/>
      <c r="F54" s="214"/>
    </row>
    <row r="55" spans="2:6" x14ac:dyDescent="0.25">
      <c r="B55" s="522" t="s">
        <v>4630</v>
      </c>
      <c r="C55" s="530" t="s">
        <v>4627</v>
      </c>
      <c r="D55" s="409"/>
      <c r="E55" s="214"/>
      <c r="F55" s="214"/>
    </row>
    <row r="56" spans="2:6" x14ac:dyDescent="0.25">
      <c r="B56" s="522" t="s">
        <v>4631</v>
      </c>
      <c r="C56" s="530" t="s">
        <v>4628</v>
      </c>
      <c r="D56" s="409"/>
      <c r="E56" s="214"/>
      <c r="F56" s="214"/>
    </row>
    <row r="57" spans="2:6" x14ac:dyDescent="0.25">
      <c r="B57" s="522" t="s">
        <v>4632</v>
      </c>
      <c r="C57" s="530" t="s">
        <v>4629</v>
      </c>
      <c r="D57" s="409"/>
      <c r="E57" s="214"/>
      <c r="F57" s="214"/>
    </row>
    <row r="58" spans="2:6" x14ac:dyDescent="0.25">
      <c r="B58" s="522" t="s">
        <v>6724</v>
      </c>
      <c r="C58" s="530" t="s">
        <v>6725</v>
      </c>
    </row>
    <row r="59" spans="2:6" x14ac:dyDescent="0.25">
      <c r="B59" s="529"/>
      <c r="C59" s="526"/>
    </row>
    <row r="60" spans="2:6" x14ac:dyDescent="0.25">
      <c r="B60" s="522" t="s">
        <v>4585</v>
      </c>
      <c r="C60" s="903" t="s">
        <v>4398</v>
      </c>
    </row>
    <row r="61" spans="2:6" x14ac:dyDescent="0.25">
      <c r="B61" s="159"/>
      <c r="C61" s="265"/>
    </row>
    <row r="62" spans="2:6" x14ac:dyDescent="0.25">
      <c r="B62" s="522" t="s">
        <v>7485</v>
      </c>
      <c r="C62" s="903" t="s">
        <v>7484</v>
      </c>
    </row>
    <row r="63" spans="2:6" x14ac:dyDescent="0.25">
      <c r="B63" s="159"/>
      <c r="C63" s="265"/>
    </row>
    <row r="64" spans="2:6" x14ac:dyDescent="0.25">
      <c r="B64" s="159"/>
      <c r="C64" s="265"/>
    </row>
    <row r="65" spans="2:3" x14ac:dyDescent="0.25">
      <c r="B65" s="159"/>
      <c r="C65" s="265"/>
    </row>
    <row r="66" spans="2:3" x14ac:dyDescent="0.25">
      <c r="B66" s="159"/>
      <c r="C66" s="265"/>
    </row>
    <row r="67" spans="2:3" x14ac:dyDescent="0.25">
      <c r="B67" s="407"/>
      <c r="C67" s="265"/>
    </row>
    <row r="68" spans="2:3" x14ac:dyDescent="0.25">
      <c r="B68" s="407"/>
      <c r="C68" s="265"/>
    </row>
    <row r="69" spans="2:3" x14ac:dyDescent="0.25">
      <c r="B69" s="407"/>
      <c r="C69" s="159"/>
    </row>
    <row r="70" spans="2:3" x14ac:dyDescent="0.25">
      <c r="B70" s="407"/>
      <c r="C70" s="159"/>
    </row>
    <row r="71" spans="2:3" x14ac:dyDescent="0.25">
      <c r="B71" s="159"/>
      <c r="C71" s="159"/>
    </row>
    <row r="72" spans="2:3" x14ac:dyDescent="0.25">
      <c r="B72" s="159"/>
      <c r="C72" s="159"/>
    </row>
    <row r="73" spans="2:3" x14ac:dyDescent="0.25">
      <c r="B73" s="159"/>
      <c r="C73" s="159"/>
    </row>
    <row r="74" spans="2:3" x14ac:dyDescent="0.25">
      <c r="B74" s="159"/>
      <c r="C74" s="159"/>
    </row>
    <row r="75" spans="2:3" x14ac:dyDescent="0.25">
      <c r="B75" s="159"/>
      <c r="C75" s="159"/>
    </row>
    <row r="76" spans="2:3" x14ac:dyDescent="0.25">
      <c r="B76" s="159"/>
      <c r="C76" s="159"/>
    </row>
    <row r="77" spans="2:3" x14ac:dyDescent="0.25">
      <c r="B77" s="159"/>
      <c r="C77" s="159"/>
    </row>
    <row r="78" spans="2:3" x14ac:dyDescent="0.25">
      <c r="B78" s="159"/>
      <c r="C78" s="159"/>
    </row>
    <row r="79" spans="2:3" x14ac:dyDescent="0.25">
      <c r="B79" s="159"/>
      <c r="C79" s="159"/>
    </row>
    <row r="80" spans="2:3" x14ac:dyDescent="0.25">
      <c r="B80" s="159"/>
      <c r="C80" s="159"/>
    </row>
    <row r="81" spans="2:3" x14ac:dyDescent="0.25">
      <c r="B81" s="159"/>
      <c r="C81" s="159"/>
    </row>
    <row r="82" spans="2:3" x14ac:dyDescent="0.25">
      <c r="B82" s="159"/>
      <c r="C82" s="159"/>
    </row>
    <row r="83" spans="2:3" x14ac:dyDescent="0.25">
      <c r="B83" s="159"/>
      <c r="C83" s="159"/>
    </row>
    <row r="84" spans="2:3" x14ac:dyDescent="0.25">
      <c r="B84" s="159"/>
      <c r="C84" s="159"/>
    </row>
    <row r="85" spans="2:3" x14ac:dyDescent="0.25">
      <c r="B85" s="159"/>
      <c r="C85" s="159"/>
    </row>
    <row r="86" spans="2:3" x14ac:dyDescent="0.25">
      <c r="B86" s="159"/>
      <c r="C86" s="159"/>
    </row>
    <row r="87" spans="2:3" x14ac:dyDescent="0.25">
      <c r="B87" s="159"/>
      <c r="C87" s="159"/>
    </row>
    <row r="88" spans="2:3" x14ac:dyDescent="0.25">
      <c r="B88" s="159"/>
      <c r="C88" s="159"/>
    </row>
    <row r="89" spans="2:3" x14ac:dyDescent="0.25">
      <c r="B89" s="159"/>
      <c r="C89" s="159"/>
    </row>
    <row r="90" spans="2:3" x14ac:dyDescent="0.25">
      <c r="B90" s="159"/>
      <c r="C90" s="159"/>
    </row>
    <row r="91" spans="2:3" x14ac:dyDescent="0.25">
      <c r="B91" s="159"/>
      <c r="C91" s="159"/>
    </row>
    <row r="92" spans="2:3" x14ac:dyDescent="0.25">
      <c r="B92" s="159"/>
      <c r="C92" s="159"/>
    </row>
    <row r="93" spans="2:3" x14ac:dyDescent="0.25">
      <c r="B93" s="159"/>
      <c r="C93" s="159"/>
    </row>
    <row r="94" spans="2:3" x14ac:dyDescent="0.25">
      <c r="B94" s="159"/>
      <c r="C94" s="159"/>
    </row>
    <row r="95" spans="2:3" x14ac:dyDescent="0.25">
      <c r="B95" s="159"/>
      <c r="C95" s="159"/>
    </row>
    <row r="96" spans="2:3" x14ac:dyDescent="0.25">
      <c r="B96" s="159"/>
      <c r="C96" s="159"/>
    </row>
    <row r="97" spans="2:3" x14ac:dyDescent="0.25">
      <c r="B97" s="159"/>
      <c r="C97" s="159"/>
    </row>
    <row r="98" spans="2:3" x14ac:dyDescent="0.25">
      <c r="B98" s="159"/>
      <c r="C98" s="159"/>
    </row>
    <row r="99" spans="2:3" x14ac:dyDescent="0.25">
      <c r="B99" s="159"/>
      <c r="C99" s="159"/>
    </row>
    <row r="100" spans="2:3" x14ac:dyDescent="0.25">
      <c r="B100" s="159"/>
      <c r="C100" s="159"/>
    </row>
    <row r="101" spans="2:3" x14ac:dyDescent="0.25">
      <c r="B101" s="159"/>
      <c r="C101" s="159"/>
    </row>
    <row r="102" spans="2:3" x14ac:dyDescent="0.25">
      <c r="B102" s="159"/>
      <c r="C102" s="159"/>
    </row>
    <row r="103" spans="2:3" x14ac:dyDescent="0.25">
      <c r="B103" s="159"/>
      <c r="C103" s="159"/>
    </row>
    <row r="104" spans="2:3" x14ac:dyDescent="0.25">
      <c r="B104" s="159"/>
      <c r="C104" s="159"/>
    </row>
    <row r="105" spans="2:3" x14ac:dyDescent="0.25">
      <c r="B105" s="159"/>
      <c r="C105" s="159"/>
    </row>
    <row r="106" spans="2:3" x14ac:dyDescent="0.25">
      <c r="B106" s="159"/>
      <c r="C106" s="159"/>
    </row>
    <row r="107" spans="2:3" x14ac:dyDescent="0.25">
      <c r="B107" s="159"/>
      <c r="C107" s="159"/>
    </row>
    <row r="108" spans="2:3" x14ac:dyDescent="0.25">
      <c r="B108" s="159"/>
      <c r="C108" s="159"/>
    </row>
    <row r="109" spans="2:3" x14ac:dyDescent="0.25">
      <c r="B109" s="159"/>
      <c r="C109" s="159"/>
    </row>
    <row r="110" spans="2:3" x14ac:dyDescent="0.25">
      <c r="B110" s="159"/>
      <c r="C110" s="159"/>
    </row>
    <row r="111" spans="2:3" x14ac:dyDescent="0.25">
      <c r="B111" s="159"/>
      <c r="C111" s="159"/>
    </row>
    <row r="112" spans="2:3" x14ac:dyDescent="0.25">
      <c r="B112" s="159"/>
      <c r="C112" s="159"/>
    </row>
    <row r="113" spans="2:3" x14ac:dyDescent="0.25">
      <c r="B113" s="159"/>
      <c r="C113" s="159"/>
    </row>
    <row r="114" spans="2:3" x14ac:dyDescent="0.25">
      <c r="B114" s="159"/>
      <c r="C114" s="159"/>
    </row>
    <row r="115" spans="2:3" x14ac:dyDescent="0.25">
      <c r="B115" s="159"/>
      <c r="C115" s="159"/>
    </row>
    <row r="116" spans="2:3" x14ac:dyDescent="0.25">
      <c r="B116" s="159"/>
      <c r="C116" s="159"/>
    </row>
    <row r="117" spans="2:3" x14ac:dyDescent="0.25">
      <c r="B117" s="159"/>
      <c r="C117" s="236"/>
    </row>
    <row r="118" spans="2:3" x14ac:dyDescent="0.25">
      <c r="B118" s="159"/>
      <c r="C118" s="236"/>
    </row>
    <row r="119" spans="2:3" x14ac:dyDescent="0.25">
      <c r="B119" s="159"/>
      <c r="C119" s="236"/>
    </row>
    <row r="120" spans="2:3" x14ac:dyDescent="0.25">
      <c r="B120" s="159"/>
      <c r="C120" s="236"/>
    </row>
    <row r="121" spans="2:3" x14ac:dyDescent="0.25">
      <c r="B121" s="159"/>
      <c r="C121" s="236"/>
    </row>
    <row r="122" spans="2:3" x14ac:dyDescent="0.25">
      <c r="B122" s="159"/>
      <c r="C122" s="236"/>
    </row>
    <row r="123" spans="2:3" x14ac:dyDescent="0.25">
      <c r="B123" s="159"/>
      <c r="C123" s="408"/>
    </row>
    <row r="124" spans="2:3" x14ac:dyDescent="0.25">
      <c r="B124" s="159"/>
      <c r="C124" s="159"/>
    </row>
    <row r="125" spans="2:3" x14ac:dyDescent="0.25">
      <c r="B125" s="159"/>
      <c r="C125" s="159"/>
    </row>
  </sheetData>
  <autoFilter ref="A2:C20">
    <filterColumn colId="2">
      <filters>
        <filter val="Выкидная задвижка №036.1.2"/>
        <filter val="Выкидная задвижка №036.2.2"/>
        <filter val="Выкидная задвижка №036.3.2"/>
        <filter val="Выкидная задвижка №036.4.2"/>
        <filter val="Задвижка №024.1"/>
        <filter val="Задвижка №07.1.1"/>
        <filter val="Задвижка №07.1.2"/>
        <filter val="Задвижка №07.2.1"/>
        <filter val="Задвижка №07.2.2"/>
        <filter val="Задвижка №07.3.1"/>
        <filter val="Приёмная задвижка №036.1.1"/>
        <filter val="Приёмная задвижка №036.2.1"/>
        <filter val="Приёмная задвижка №036.3.1"/>
        <filter val="Приёмная задвижка №036.4.1"/>
      </filters>
    </filterColumn>
  </autoFilter>
  <dataValidations count="1">
    <dataValidation type="list" allowBlank="1" showInputMessage="1" showErrorMessage="1" sqref="B117:B122 B67:B70 B44 B51:B54 D51:D57 F3:F47">
      <formula1>IerarhiyaUr2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00B050"/>
  </sheetPr>
  <dimension ref="A1:G97"/>
  <sheetViews>
    <sheetView workbookViewId="0">
      <selection activeCell="B13" sqref="B13"/>
    </sheetView>
  </sheetViews>
  <sheetFormatPr defaultRowHeight="15" x14ac:dyDescent="0.25"/>
  <cols>
    <col min="1" max="1" width="9.140625" style="304"/>
    <col min="2" max="2" width="43.42578125" style="304" customWidth="1"/>
    <col min="3" max="3" width="21" style="1" customWidth="1"/>
    <col min="4" max="4" width="52.7109375" bestFit="1" customWidth="1"/>
  </cols>
  <sheetData>
    <row r="1" spans="1:7" x14ac:dyDescent="0.25">
      <c r="A1" s="531" t="s">
        <v>0</v>
      </c>
      <c r="B1" s="532" t="s">
        <v>381</v>
      </c>
      <c r="C1" s="622" t="s">
        <v>3222</v>
      </c>
    </row>
    <row r="2" spans="1:7" x14ac:dyDescent="0.25">
      <c r="A2" s="151">
        <v>1</v>
      </c>
      <c r="B2" s="164" t="s">
        <v>6686</v>
      </c>
      <c r="C2" s="623"/>
      <c r="D2" s="196"/>
    </row>
    <row r="3" spans="1:7" x14ac:dyDescent="0.25">
      <c r="A3" s="151">
        <v>2</v>
      </c>
      <c r="B3" s="164" t="s">
        <v>6926</v>
      </c>
      <c r="C3" s="623"/>
      <c r="D3" s="196"/>
    </row>
    <row r="4" spans="1:7" x14ac:dyDescent="0.25">
      <c r="A4" s="151">
        <v>3</v>
      </c>
      <c r="B4" s="164" t="s">
        <v>6927</v>
      </c>
      <c r="C4" s="623"/>
      <c r="D4" s="196"/>
      <c r="G4" s="196"/>
    </row>
    <row r="5" spans="1:7" x14ac:dyDescent="0.25">
      <c r="A5" s="151">
        <v>4</v>
      </c>
      <c r="B5" s="164" t="s">
        <v>6928</v>
      </c>
      <c r="C5" s="623"/>
      <c r="D5" s="196"/>
    </row>
    <row r="6" spans="1:7" x14ac:dyDescent="0.25">
      <c r="A6" s="151">
        <v>5</v>
      </c>
      <c r="B6" s="164" t="s">
        <v>6929</v>
      </c>
      <c r="C6" s="623"/>
      <c r="D6" s="196"/>
    </row>
    <row r="7" spans="1:7" x14ac:dyDescent="0.25">
      <c r="A7" s="151">
        <v>6</v>
      </c>
      <c r="B7" s="164" t="s">
        <v>4091</v>
      </c>
      <c r="C7" s="623"/>
      <c r="D7" s="196"/>
    </row>
    <row r="8" spans="1:7" x14ac:dyDescent="0.25">
      <c r="A8" s="151">
        <v>7</v>
      </c>
      <c r="B8" s="164" t="s">
        <v>6933</v>
      </c>
      <c r="C8" s="623"/>
      <c r="D8" s="196"/>
    </row>
    <row r="9" spans="1:7" x14ac:dyDescent="0.25">
      <c r="A9" s="151">
        <v>8</v>
      </c>
      <c r="B9" s="164" t="s">
        <v>4085</v>
      </c>
      <c r="C9" s="623"/>
      <c r="D9" s="196"/>
    </row>
    <row r="10" spans="1:7" s="196" customFormat="1" x14ac:dyDescent="0.25">
      <c r="A10" s="151">
        <v>9</v>
      </c>
      <c r="B10" s="164" t="s">
        <v>6708</v>
      </c>
      <c r="C10" s="623"/>
    </row>
    <row r="11" spans="1:7" s="196" customFormat="1" x14ac:dyDescent="0.25">
      <c r="A11" s="151">
        <v>10</v>
      </c>
      <c r="B11" s="164" t="s">
        <v>6711</v>
      </c>
      <c r="C11" s="623"/>
    </row>
    <row r="12" spans="1:7" s="196" customFormat="1" x14ac:dyDescent="0.25">
      <c r="A12" s="151">
        <v>11</v>
      </c>
      <c r="B12" s="164" t="s">
        <v>4087</v>
      </c>
      <c r="C12" s="623"/>
    </row>
    <row r="13" spans="1:7" s="196" customFormat="1" x14ac:dyDescent="0.25">
      <c r="A13" s="151">
        <v>12</v>
      </c>
      <c r="B13" s="164" t="s">
        <v>7484</v>
      </c>
      <c r="C13" s="623"/>
    </row>
    <row r="14" spans="1:7" x14ac:dyDescent="0.25">
      <c r="A14" s="151">
        <v>13</v>
      </c>
      <c r="B14" s="164" t="s">
        <v>4092</v>
      </c>
      <c r="C14" s="623"/>
    </row>
    <row r="15" spans="1:7" x14ac:dyDescent="0.25">
      <c r="A15" s="151">
        <v>14</v>
      </c>
      <c r="B15" s="538" t="s">
        <v>4624</v>
      </c>
      <c r="C15" s="623">
        <v>13</v>
      </c>
      <c r="D15" s="196"/>
    </row>
    <row r="16" spans="1:7" x14ac:dyDescent="0.25">
      <c r="A16" s="151">
        <v>15</v>
      </c>
      <c r="B16" s="538" t="s">
        <v>4625</v>
      </c>
      <c r="C16" s="623">
        <v>13</v>
      </c>
      <c r="D16" s="196"/>
    </row>
    <row r="17" spans="1:4" x14ac:dyDescent="0.25">
      <c r="A17" s="151">
        <v>16</v>
      </c>
      <c r="B17" s="538" t="s">
        <v>4626</v>
      </c>
      <c r="C17" s="623">
        <v>13</v>
      </c>
      <c r="D17" s="196"/>
    </row>
    <row r="18" spans="1:4" x14ac:dyDescent="0.25">
      <c r="A18" s="151">
        <v>17</v>
      </c>
      <c r="B18" s="538" t="s">
        <v>4627</v>
      </c>
      <c r="C18" s="623">
        <v>13</v>
      </c>
      <c r="D18" s="196"/>
    </row>
    <row r="19" spans="1:4" x14ac:dyDescent="0.25">
      <c r="A19" s="151">
        <v>18</v>
      </c>
      <c r="B19" s="538" t="s">
        <v>6725</v>
      </c>
      <c r="C19" s="623">
        <v>13</v>
      </c>
    </row>
    <row r="20" spans="1:4" x14ac:dyDescent="0.25">
      <c r="A20" s="151">
        <v>19</v>
      </c>
      <c r="B20" s="538" t="s">
        <v>4628</v>
      </c>
      <c r="C20" s="623">
        <v>13</v>
      </c>
    </row>
    <row r="21" spans="1:4" x14ac:dyDescent="0.25">
      <c r="A21" s="151">
        <v>20</v>
      </c>
      <c r="B21" s="538" t="s">
        <v>4629</v>
      </c>
      <c r="C21" s="623">
        <v>13</v>
      </c>
    </row>
    <row r="22" spans="1:4" x14ac:dyDescent="0.25">
      <c r="A22" s="151">
        <v>21</v>
      </c>
      <c r="B22" s="164" t="s">
        <v>6930</v>
      </c>
      <c r="C22" s="623">
        <v>13</v>
      </c>
    </row>
    <row r="23" spans="1:4" x14ac:dyDescent="0.25">
      <c r="A23" s="151">
        <v>22</v>
      </c>
      <c r="B23" s="164" t="s">
        <v>6931</v>
      </c>
      <c r="C23" s="623">
        <v>13</v>
      </c>
    </row>
    <row r="24" spans="1:4" x14ac:dyDescent="0.25">
      <c r="A24" s="151">
        <v>23</v>
      </c>
      <c r="B24" s="164" t="s">
        <v>6932</v>
      </c>
      <c r="C24" s="623">
        <v>13</v>
      </c>
    </row>
    <row r="25" spans="1:4" x14ac:dyDescent="0.25">
      <c r="A25" s="151">
        <v>24</v>
      </c>
      <c r="B25" s="164" t="s">
        <v>4094</v>
      </c>
      <c r="C25" s="623">
        <v>13</v>
      </c>
    </row>
    <row r="26" spans="1:4" x14ac:dyDescent="0.25">
      <c r="A26" s="151">
        <v>25</v>
      </c>
      <c r="B26" s="164"/>
      <c r="C26" s="623"/>
    </row>
    <row r="27" spans="1:4" x14ac:dyDescent="0.25">
      <c r="A27" s="151">
        <v>26</v>
      </c>
      <c r="B27" s="164"/>
      <c r="C27" s="623"/>
    </row>
    <row r="28" spans="1:4" x14ac:dyDescent="0.25">
      <c r="A28" s="151">
        <v>27</v>
      </c>
      <c r="B28" s="164" t="s">
        <v>4093</v>
      </c>
      <c r="C28" s="623"/>
    </row>
    <row r="29" spans="1:4" x14ac:dyDescent="0.25">
      <c r="A29" s="151">
        <v>28</v>
      </c>
      <c r="B29" s="164" t="s">
        <v>6934</v>
      </c>
      <c r="C29" s="623"/>
    </row>
    <row r="30" spans="1:4" x14ac:dyDescent="0.25">
      <c r="A30" s="151">
        <v>29</v>
      </c>
      <c r="B30" s="164" t="s">
        <v>6935</v>
      </c>
      <c r="C30" s="623"/>
    </row>
    <row r="31" spans="1:4" x14ac:dyDescent="0.25">
      <c r="A31" s="151">
        <v>30</v>
      </c>
      <c r="B31" s="164" t="s">
        <v>6936</v>
      </c>
      <c r="C31" s="623"/>
    </row>
    <row r="32" spans="1:4" x14ac:dyDescent="0.25">
      <c r="A32" s="151">
        <v>31</v>
      </c>
      <c r="B32" s="164" t="s">
        <v>6937</v>
      </c>
      <c r="C32" s="623"/>
    </row>
    <row r="33" spans="1:4" x14ac:dyDescent="0.25">
      <c r="A33" s="151">
        <v>32</v>
      </c>
      <c r="B33" s="164"/>
      <c r="C33" s="623"/>
    </row>
    <row r="34" spans="1:4" x14ac:dyDescent="0.25">
      <c r="A34" s="151">
        <v>33</v>
      </c>
      <c r="B34" s="164" t="s">
        <v>6938</v>
      </c>
      <c r="C34" s="623"/>
    </row>
    <row r="35" spans="1:4" x14ac:dyDescent="0.25">
      <c r="A35" s="151">
        <v>34</v>
      </c>
      <c r="B35" s="164" t="s">
        <v>6939</v>
      </c>
      <c r="C35" s="623"/>
    </row>
    <row r="36" spans="1:4" x14ac:dyDescent="0.25">
      <c r="A36" s="151">
        <v>35</v>
      </c>
      <c r="B36" s="164" t="s">
        <v>6940</v>
      </c>
      <c r="C36" s="623"/>
      <c r="D36" s="205"/>
    </row>
    <row r="37" spans="1:4" x14ac:dyDescent="0.25">
      <c r="A37" s="151">
        <v>36</v>
      </c>
      <c r="B37" s="164" t="s">
        <v>6941</v>
      </c>
      <c r="C37" s="623"/>
      <c r="D37" s="205"/>
    </row>
    <row r="38" spans="1:4" x14ac:dyDescent="0.25">
      <c r="A38" s="151">
        <v>37</v>
      </c>
      <c r="B38" s="164"/>
      <c r="C38" s="623"/>
      <c r="D38" s="205"/>
    </row>
    <row r="39" spans="1:4" x14ac:dyDescent="0.25">
      <c r="A39" s="151">
        <v>38</v>
      </c>
      <c r="B39" s="164"/>
      <c r="C39" s="623"/>
    </row>
    <row r="40" spans="1:4" x14ac:dyDescent="0.25">
      <c r="A40" s="151">
        <v>39</v>
      </c>
      <c r="B40" s="164"/>
      <c r="C40" s="623"/>
    </row>
    <row r="41" spans="1:4" x14ac:dyDescent="0.25">
      <c r="A41" s="151">
        <v>40</v>
      </c>
      <c r="B41" s="164"/>
      <c r="C41" s="623"/>
    </row>
    <row r="42" spans="1:4" x14ac:dyDescent="0.25">
      <c r="A42" s="151">
        <v>41</v>
      </c>
      <c r="B42" s="164"/>
      <c r="C42" s="623"/>
    </row>
    <row r="43" spans="1:4" x14ac:dyDescent="0.25">
      <c r="A43" s="455">
        <v>42</v>
      </c>
      <c r="B43" s="164"/>
      <c r="C43" s="624"/>
    </row>
    <row r="44" spans="1:4" x14ac:dyDescent="0.25">
      <c r="A44" s="455">
        <v>43</v>
      </c>
      <c r="B44" s="164"/>
      <c r="C44" s="624"/>
    </row>
    <row r="45" spans="1:4" x14ac:dyDescent="0.25">
      <c r="A45" s="455">
        <v>44</v>
      </c>
      <c r="B45" s="164"/>
      <c r="C45" s="623"/>
    </row>
    <row r="46" spans="1:4" x14ac:dyDescent="0.25">
      <c r="A46" s="455">
        <v>45</v>
      </c>
      <c r="B46" s="164"/>
      <c r="C46" s="623"/>
    </row>
    <row r="47" spans="1:4" x14ac:dyDescent="0.25">
      <c r="A47" s="455">
        <v>46</v>
      </c>
      <c r="B47" s="164"/>
      <c r="C47" s="623"/>
    </row>
    <row r="48" spans="1:4" x14ac:dyDescent="0.25">
      <c r="A48" s="455">
        <v>47</v>
      </c>
      <c r="B48" s="151"/>
      <c r="C48" s="623"/>
    </row>
    <row r="49" spans="1:3" x14ac:dyDescent="0.25">
      <c r="A49" s="455">
        <v>48</v>
      </c>
      <c r="B49" s="151"/>
      <c r="C49" s="623"/>
    </row>
    <row r="50" spans="1:3" x14ac:dyDescent="0.25">
      <c r="A50" s="455">
        <v>49</v>
      </c>
      <c r="B50" s="151"/>
      <c r="C50" s="623"/>
    </row>
    <row r="51" spans="1:3" x14ac:dyDescent="0.25">
      <c r="A51" s="455">
        <v>50</v>
      </c>
      <c r="B51" s="151"/>
      <c r="C51" s="623"/>
    </row>
    <row r="52" spans="1:3" x14ac:dyDescent="0.25">
      <c r="A52" s="455">
        <v>51</v>
      </c>
      <c r="B52" s="151"/>
      <c r="C52" s="623"/>
    </row>
    <row r="53" spans="1:3" x14ac:dyDescent="0.25">
      <c r="A53" s="455">
        <v>52</v>
      </c>
      <c r="B53" s="151"/>
      <c r="C53" s="623"/>
    </row>
    <row r="54" spans="1:3" x14ac:dyDescent="0.25">
      <c r="A54" s="455">
        <v>53</v>
      </c>
      <c r="B54" s="151"/>
      <c r="C54" s="623"/>
    </row>
    <row r="55" spans="1:3" x14ac:dyDescent="0.25">
      <c r="A55" s="455">
        <v>54</v>
      </c>
      <c r="B55" s="151"/>
      <c r="C55" s="623"/>
    </row>
    <row r="56" spans="1:3" x14ac:dyDescent="0.25">
      <c r="A56" s="455">
        <v>55</v>
      </c>
      <c r="B56" s="151"/>
      <c r="C56" s="623"/>
    </row>
    <row r="57" spans="1:3" x14ac:dyDescent="0.25">
      <c r="A57" s="455">
        <v>56</v>
      </c>
      <c r="B57" s="151"/>
      <c r="C57" s="623"/>
    </row>
    <row r="58" spans="1:3" x14ac:dyDescent="0.25">
      <c r="A58" s="455">
        <v>57</v>
      </c>
      <c r="B58" s="151"/>
      <c r="C58" s="623"/>
    </row>
    <row r="59" spans="1:3" x14ac:dyDescent="0.25">
      <c r="A59" s="455">
        <v>58</v>
      </c>
      <c r="B59" s="151"/>
      <c r="C59" s="623"/>
    </row>
    <row r="60" spans="1:3" x14ac:dyDescent="0.25">
      <c r="A60" s="455">
        <v>59</v>
      </c>
      <c r="B60" s="151"/>
      <c r="C60" s="623"/>
    </row>
    <row r="61" spans="1:3" x14ac:dyDescent="0.25">
      <c r="A61" s="455">
        <v>60</v>
      </c>
      <c r="B61" s="151"/>
      <c r="C61" s="623"/>
    </row>
    <row r="62" spans="1:3" x14ac:dyDescent="0.25">
      <c r="A62" s="455">
        <v>61</v>
      </c>
      <c r="B62" s="151"/>
      <c r="C62" s="623"/>
    </row>
    <row r="63" spans="1:3" x14ac:dyDescent="0.25">
      <c r="A63" s="455">
        <v>62</v>
      </c>
      <c r="B63" s="164"/>
      <c r="C63" s="624"/>
    </row>
    <row r="64" spans="1:3" x14ac:dyDescent="0.25">
      <c r="A64" s="455">
        <v>63</v>
      </c>
      <c r="B64" s="164"/>
      <c r="C64" s="624"/>
    </row>
    <row r="65" spans="1:3" x14ac:dyDescent="0.25">
      <c r="A65" s="455">
        <v>64</v>
      </c>
      <c r="B65" s="164"/>
      <c r="C65" s="624"/>
    </row>
    <row r="66" spans="1:3" x14ac:dyDescent="0.25">
      <c r="A66" s="455">
        <v>65</v>
      </c>
      <c r="B66" s="151"/>
      <c r="C66" s="623"/>
    </row>
    <row r="67" spans="1:3" x14ac:dyDescent="0.25">
      <c r="A67" s="455">
        <v>66</v>
      </c>
      <c r="B67" s="151"/>
      <c r="C67" s="623"/>
    </row>
    <row r="68" spans="1:3" x14ac:dyDescent="0.25">
      <c r="A68" s="455">
        <v>67</v>
      </c>
      <c r="B68" s="151"/>
      <c r="C68" s="623"/>
    </row>
    <row r="69" spans="1:3" x14ac:dyDescent="0.25">
      <c r="A69" s="455">
        <v>68</v>
      </c>
      <c r="B69" s="151"/>
      <c r="C69" s="623"/>
    </row>
    <row r="70" spans="1:3" x14ac:dyDescent="0.25">
      <c r="A70" s="455">
        <v>69</v>
      </c>
      <c r="B70" s="151"/>
      <c r="C70" s="623"/>
    </row>
    <row r="71" spans="1:3" x14ac:dyDescent="0.25">
      <c r="A71" s="455">
        <v>70</v>
      </c>
      <c r="B71" s="151"/>
      <c r="C71" s="623"/>
    </row>
    <row r="72" spans="1:3" x14ac:dyDescent="0.25">
      <c r="A72" s="455">
        <v>71</v>
      </c>
      <c r="B72" s="151"/>
      <c r="C72" s="623"/>
    </row>
    <row r="73" spans="1:3" x14ac:dyDescent="0.25">
      <c r="A73" s="455">
        <v>72</v>
      </c>
      <c r="B73" s="151"/>
      <c r="C73" s="623"/>
    </row>
    <row r="74" spans="1:3" x14ac:dyDescent="0.25">
      <c r="A74" s="455">
        <v>73</v>
      </c>
      <c r="B74" s="151"/>
      <c r="C74" s="623"/>
    </row>
    <row r="75" spans="1:3" x14ac:dyDescent="0.25">
      <c r="A75" s="455">
        <v>74</v>
      </c>
      <c r="B75" s="151"/>
      <c r="C75" s="623"/>
    </row>
    <row r="76" spans="1:3" x14ac:dyDescent="0.25">
      <c r="A76" s="455">
        <v>75</v>
      </c>
      <c r="B76" s="151"/>
      <c r="C76" s="623"/>
    </row>
    <row r="77" spans="1:3" x14ac:dyDescent="0.25">
      <c r="A77" s="455">
        <v>76</v>
      </c>
      <c r="B77" s="151"/>
      <c r="C77" s="623"/>
    </row>
    <row r="78" spans="1:3" x14ac:dyDescent="0.25">
      <c r="A78" s="455">
        <v>77</v>
      </c>
      <c r="B78" s="151"/>
      <c r="C78" s="623"/>
    </row>
    <row r="79" spans="1:3" x14ac:dyDescent="0.25">
      <c r="A79" s="455">
        <v>78</v>
      </c>
      <c r="B79" s="151"/>
      <c r="C79" s="623"/>
    </row>
    <row r="80" spans="1:3" x14ac:dyDescent="0.25">
      <c r="A80" s="455">
        <v>79</v>
      </c>
      <c r="B80" s="151"/>
      <c r="C80" s="623"/>
    </row>
    <row r="81" spans="1:3" x14ac:dyDescent="0.25">
      <c r="A81" s="455">
        <v>80</v>
      </c>
      <c r="B81" s="151"/>
      <c r="C81" s="623"/>
    </row>
    <row r="82" spans="1:3" x14ac:dyDescent="0.25">
      <c r="A82" s="455">
        <v>81</v>
      </c>
      <c r="B82" s="151"/>
      <c r="C82" s="623"/>
    </row>
    <row r="83" spans="1:3" x14ac:dyDescent="0.25">
      <c r="A83" s="455">
        <v>82</v>
      </c>
      <c r="B83" s="151"/>
      <c r="C83" s="623"/>
    </row>
    <row r="84" spans="1:3" x14ac:dyDescent="0.25">
      <c r="A84" s="455">
        <v>83</v>
      </c>
      <c r="B84" s="151"/>
      <c r="C84" s="623"/>
    </row>
    <row r="85" spans="1:3" x14ac:dyDescent="0.25">
      <c r="A85" s="455">
        <v>84</v>
      </c>
      <c r="B85" s="151"/>
      <c r="C85" s="623"/>
    </row>
    <row r="86" spans="1:3" x14ac:dyDescent="0.25">
      <c r="A86" s="455">
        <v>85</v>
      </c>
      <c r="B86" s="151"/>
      <c r="C86" s="623"/>
    </row>
    <row r="87" spans="1:3" x14ac:dyDescent="0.25">
      <c r="A87" s="455">
        <v>86</v>
      </c>
      <c r="B87" s="151"/>
      <c r="C87" s="623"/>
    </row>
    <row r="88" spans="1:3" x14ac:dyDescent="0.25">
      <c r="A88" s="455">
        <v>87</v>
      </c>
      <c r="B88" s="151"/>
      <c r="C88" s="623"/>
    </row>
    <row r="89" spans="1:3" x14ac:dyDescent="0.25">
      <c r="A89" s="455">
        <v>88</v>
      </c>
      <c r="B89" s="151"/>
      <c r="C89" s="623"/>
    </row>
    <row r="90" spans="1:3" x14ac:dyDescent="0.25">
      <c r="A90" s="455">
        <v>89</v>
      </c>
      <c r="B90" s="151"/>
      <c r="C90" s="623"/>
    </row>
    <row r="91" spans="1:3" x14ac:dyDescent="0.25">
      <c r="A91" s="455">
        <v>90</v>
      </c>
      <c r="B91" s="151"/>
      <c r="C91" s="623"/>
    </row>
    <row r="92" spans="1:3" x14ac:dyDescent="0.25">
      <c r="A92" s="455">
        <v>91</v>
      </c>
      <c r="B92" s="151"/>
      <c r="C92" s="623"/>
    </row>
    <row r="93" spans="1:3" x14ac:dyDescent="0.25">
      <c r="A93" s="455">
        <v>92</v>
      </c>
      <c r="B93" s="151"/>
      <c r="C93" s="623"/>
    </row>
    <row r="94" spans="1:3" x14ac:dyDescent="0.25">
      <c r="A94" s="455">
        <v>93</v>
      </c>
      <c r="B94" s="151"/>
      <c r="C94" s="623"/>
    </row>
    <row r="95" spans="1:3" x14ac:dyDescent="0.25">
      <c r="A95" s="455">
        <v>94</v>
      </c>
      <c r="B95" s="151"/>
      <c r="C95" s="623"/>
    </row>
    <row r="96" spans="1:3" x14ac:dyDescent="0.25">
      <c r="A96" s="455">
        <v>95</v>
      </c>
      <c r="B96" s="151"/>
      <c r="C96" s="623"/>
    </row>
    <row r="97" spans="1:3" ht="15.75" thickBot="1" x14ac:dyDescent="0.3">
      <c r="A97" s="456">
        <v>96</v>
      </c>
      <c r="B97" s="457"/>
      <c r="C97" s="62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00B050"/>
  </sheetPr>
  <dimension ref="A1:E18"/>
  <sheetViews>
    <sheetView zoomScale="85" zoomScaleNormal="85" workbookViewId="0">
      <selection activeCell="D8" sqref="D8"/>
    </sheetView>
  </sheetViews>
  <sheetFormatPr defaultColWidth="9.140625" defaultRowHeight="15" x14ac:dyDescent="0.25"/>
  <cols>
    <col min="1" max="1" width="14.7109375" style="304" customWidth="1"/>
    <col min="2" max="3" width="56" style="304" customWidth="1"/>
    <col min="4" max="4" width="21.85546875" style="304" customWidth="1"/>
    <col min="5" max="16384" width="9.140625" style="304"/>
  </cols>
  <sheetData>
    <row r="1" spans="1:5" ht="15" customHeight="1" thickBot="1" x14ac:dyDescent="0.3">
      <c r="A1" s="958" t="s">
        <v>2452</v>
      </c>
      <c r="B1" s="959"/>
      <c r="C1" s="395"/>
    </row>
    <row r="2" spans="1:5" ht="16.5" customHeight="1" thickBot="1" x14ac:dyDescent="0.3">
      <c r="A2" s="176" t="s">
        <v>0</v>
      </c>
      <c r="B2" s="177" t="s">
        <v>2440</v>
      </c>
      <c r="C2" s="177" t="s">
        <v>3969</v>
      </c>
      <c r="D2" s="177" t="s">
        <v>383</v>
      </c>
      <c r="E2" s="214"/>
    </row>
    <row r="3" spans="1:5" ht="16.5" thickBot="1" x14ac:dyDescent="0.3">
      <c r="A3" s="178">
        <v>1</v>
      </c>
      <c r="B3" s="533" t="s">
        <v>7341</v>
      </c>
      <c r="C3" s="533" t="str">
        <f t="shared" ref="C3:C10" si="0">CONCATENATE("СВЯЗЬ ССН С ",UPPER(B3))</f>
        <v>СВЯЗЬ ССН С МПСА НПС ЛОПАТИНО</v>
      </c>
      <c r="D3" s="323" t="s">
        <v>7345</v>
      </c>
    </row>
    <row r="4" spans="1:5" ht="16.5" thickBot="1" x14ac:dyDescent="0.3">
      <c r="A4" s="178">
        <v>2</v>
      </c>
      <c r="B4" s="533" t="s">
        <v>7340</v>
      </c>
      <c r="C4" s="533" t="str">
        <f t="shared" si="0"/>
        <v>СВЯЗЬ ССН С МПСА НПС ЛОПАТИНО-КНПЗ</v>
      </c>
      <c r="D4" s="323" t="s">
        <v>7346</v>
      </c>
    </row>
    <row r="5" spans="1:5" ht="16.5" thickBot="1" x14ac:dyDescent="0.3">
      <c r="A5" s="178">
        <v>3</v>
      </c>
      <c r="B5" s="533" t="s">
        <v>7342</v>
      </c>
      <c r="C5" s="533" t="str">
        <f t="shared" si="0"/>
        <v>СВЯЗЬ ССН С АСПТ</v>
      </c>
      <c r="D5" s="323" t="s">
        <v>7347</v>
      </c>
    </row>
    <row r="6" spans="1:5" ht="16.5" thickBot="1" x14ac:dyDescent="0.3">
      <c r="A6" s="178">
        <v>4</v>
      </c>
      <c r="B6" s="533" t="s">
        <v>7343</v>
      </c>
      <c r="C6" s="533" t="str">
        <f t="shared" si="0"/>
        <v>СВЯЗЬ ССН С МПСА РП</v>
      </c>
      <c r="D6" s="323" t="s">
        <v>7348</v>
      </c>
    </row>
    <row r="7" spans="1:5" ht="16.5" thickBot="1" x14ac:dyDescent="0.3">
      <c r="A7" s="178">
        <v>5</v>
      </c>
      <c r="B7" s="533" t="s">
        <v>7344</v>
      </c>
      <c r="C7" s="533" t="str">
        <f t="shared" si="0"/>
        <v>СВЯЗЬ ССН С БИК 165</v>
      </c>
      <c r="D7" s="323" t="s">
        <v>7349</v>
      </c>
    </row>
    <row r="8" spans="1:5" ht="16.5" thickBot="1" x14ac:dyDescent="0.3">
      <c r="A8" s="178">
        <v>6</v>
      </c>
      <c r="B8" s="533" t="s">
        <v>6708</v>
      </c>
      <c r="C8" s="533" t="str">
        <f t="shared" si="0"/>
        <v>СВЯЗЬ ССН С САР 1</v>
      </c>
      <c r="D8" s="323" t="s">
        <v>7350</v>
      </c>
    </row>
    <row r="9" spans="1:5" ht="16.5" thickBot="1" x14ac:dyDescent="0.3">
      <c r="A9" s="178">
        <v>7</v>
      </c>
      <c r="B9" s="533" t="s">
        <v>6711</v>
      </c>
      <c r="C9" s="533" t="str">
        <f t="shared" si="0"/>
        <v>СВЯЗЬ ССН С САР 2</v>
      </c>
      <c r="D9" s="323" t="s">
        <v>7351</v>
      </c>
    </row>
    <row r="10" spans="1:5" ht="16.5" thickBot="1" x14ac:dyDescent="0.3">
      <c r="A10" s="178">
        <v>8</v>
      </c>
      <c r="B10" s="944" t="s">
        <v>7395</v>
      </c>
      <c r="C10" s="944" t="str">
        <f t="shared" si="0"/>
        <v>СВЯЗЬ ССН С АРМ БИК ЛОПАТИНО-КНПЗ</v>
      </c>
      <c r="D10" s="945" t="s">
        <v>7396</v>
      </c>
    </row>
    <row r="11" spans="1:5" ht="16.5" thickBot="1" x14ac:dyDescent="0.3">
      <c r="A11" s="178">
        <v>9</v>
      </c>
      <c r="B11" s="453"/>
      <c r="C11" s="458" t="str">
        <f t="shared" ref="C11:C18" si="1">CONCATENATE("СВЯЗЬ МНС-1 С ",UPPER(B11))</f>
        <v xml:space="preserve">СВЯЗЬ МНС-1 С </v>
      </c>
      <c r="D11" s="323"/>
    </row>
    <row r="12" spans="1:5" ht="16.5" thickBot="1" x14ac:dyDescent="0.3">
      <c r="A12" s="178">
        <v>10</v>
      </c>
      <c r="B12" s="453"/>
      <c r="C12" s="458" t="str">
        <f t="shared" si="1"/>
        <v xml:space="preserve">СВЯЗЬ МНС-1 С </v>
      </c>
      <c r="D12" s="323"/>
    </row>
    <row r="13" spans="1:5" ht="16.5" thickBot="1" x14ac:dyDescent="0.3">
      <c r="A13" s="178">
        <v>11</v>
      </c>
      <c r="B13" s="453"/>
      <c r="C13" s="458" t="str">
        <f t="shared" si="1"/>
        <v xml:space="preserve">СВЯЗЬ МНС-1 С </v>
      </c>
      <c r="D13" s="323"/>
    </row>
    <row r="14" spans="1:5" ht="16.5" thickBot="1" x14ac:dyDescent="0.3">
      <c r="A14" s="178">
        <v>12</v>
      </c>
      <c r="B14" s="453"/>
      <c r="C14" s="458" t="str">
        <f t="shared" si="1"/>
        <v xml:space="preserve">СВЯЗЬ МНС-1 С </v>
      </c>
      <c r="D14" s="323"/>
    </row>
    <row r="15" spans="1:5" ht="16.5" thickBot="1" x14ac:dyDescent="0.3">
      <c r="A15" s="178">
        <v>13</v>
      </c>
      <c r="B15" s="453"/>
      <c r="C15" s="458" t="str">
        <f t="shared" si="1"/>
        <v xml:space="preserve">СВЯЗЬ МНС-1 С </v>
      </c>
      <c r="D15" s="323"/>
    </row>
    <row r="16" spans="1:5" ht="16.5" thickBot="1" x14ac:dyDescent="0.3">
      <c r="A16" s="178">
        <v>14</v>
      </c>
      <c r="B16" s="453"/>
      <c r="C16" s="458" t="str">
        <f t="shared" si="1"/>
        <v xml:space="preserve">СВЯЗЬ МНС-1 С </v>
      </c>
      <c r="D16" s="323"/>
    </row>
    <row r="17" spans="1:4" ht="16.5" thickBot="1" x14ac:dyDescent="0.3">
      <c r="A17" s="178">
        <v>15</v>
      </c>
      <c r="B17" s="453"/>
      <c r="C17" s="458" t="str">
        <f t="shared" si="1"/>
        <v xml:space="preserve">СВЯЗЬ МНС-1 С </v>
      </c>
      <c r="D17" s="323"/>
    </row>
    <row r="18" spans="1:4" ht="16.5" thickBot="1" x14ac:dyDescent="0.3">
      <c r="A18" s="178">
        <v>16</v>
      </c>
      <c r="B18" s="453"/>
      <c r="C18" s="458" t="str">
        <f t="shared" si="1"/>
        <v xml:space="preserve">СВЯЗЬ МНС-1 С </v>
      </c>
      <c r="D18" s="323"/>
    </row>
  </sheetData>
  <mergeCells count="1">
    <mergeCell ref="A1:B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4">
    <tabColor rgb="FF00B050"/>
  </sheetPr>
  <dimension ref="A1:D210"/>
  <sheetViews>
    <sheetView zoomScale="70" zoomScaleNormal="70" workbookViewId="0">
      <selection sqref="A1:B1"/>
    </sheetView>
  </sheetViews>
  <sheetFormatPr defaultColWidth="9.28515625" defaultRowHeight="15" x14ac:dyDescent="0.25"/>
  <cols>
    <col min="1" max="1" width="14.5703125" style="304" customWidth="1"/>
    <col min="2" max="2" width="56" style="304" customWidth="1"/>
    <col min="3" max="3" width="67.28515625" style="304" bestFit="1" customWidth="1"/>
    <col min="4" max="4" width="27.5703125" style="304" customWidth="1"/>
    <col min="5" max="16384" width="9.28515625" style="304"/>
  </cols>
  <sheetData>
    <row r="1" spans="1:4" ht="15" customHeight="1" thickBot="1" x14ac:dyDescent="0.3">
      <c r="A1" s="958" t="s">
        <v>2452</v>
      </c>
      <c r="B1" s="959"/>
      <c r="C1" s="395"/>
    </row>
    <row r="2" spans="1:4" ht="16.5" customHeight="1" thickBot="1" x14ac:dyDescent="0.3">
      <c r="A2" s="176" t="s">
        <v>0</v>
      </c>
      <c r="B2" s="177" t="s">
        <v>4075</v>
      </c>
      <c r="C2" s="177" t="s">
        <v>3969</v>
      </c>
      <c r="D2" s="177" t="s">
        <v>383</v>
      </c>
    </row>
    <row r="3" spans="1:4" ht="16.5" thickBot="1" x14ac:dyDescent="0.3">
      <c r="A3" s="178">
        <v>1</v>
      </c>
      <c r="B3" s="533" t="s">
        <v>4095</v>
      </c>
      <c r="C3" s="533" t="str">
        <f t="shared" ref="C3:C10" si="0">IF(LEN(B3)=0,"",UPPER(CONCATENATE("СВЯЗЬ ССН.КЦ С ",B3)))</f>
        <v>СВЯЗЬ ССН.КЦ С КС (ОСН)</v>
      </c>
      <c r="D3" s="323" t="s">
        <v>4096</v>
      </c>
    </row>
    <row r="4" spans="1:4" ht="16.5" thickBot="1" x14ac:dyDescent="0.3">
      <c r="A4" s="178">
        <v>2</v>
      </c>
      <c r="B4" s="533" t="s">
        <v>4097</v>
      </c>
      <c r="C4" s="533" t="str">
        <f t="shared" si="0"/>
        <v>СВЯЗЬ ССН.КЦ С КС (РЕЗ)</v>
      </c>
      <c r="D4" s="323" t="s">
        <v>4098</v>
      </c>
    </row>
    <row r="5" spans="1:4" ht="16.5" thickBot="1" x14ac:dyDescent="0.3">
      <c r="A5" s="178">
        <v>3</v>
      </c>
      <c r="B5" s="533" t="s">
        <v>4099</v>
      </c>
      <c r="C5" s="533" t="str">
        <f t="shared" si="0"/>
        <v>СВЯЗЬ ССН.КЦ С КК (ОСН)</v>
      </c>
      <c r="D5" s="323" t="s">
        <v>4100</v>
      </c>
    </row>
    <row r="6" spans="1:4" ht="16.5" thickBot="1" x14ac:dyDescent="0.3">
      <c r="A6" s="178">
        <v>4</v>
      </c>
      <c r="B6" s="533" t="s">
        <v>4101</v>
      </c>
      <c r="C6" s="533" t="str">
        <f t="shared" si="0"/>
        <v>СВЯЗЬ ССН.КЦ С КК (РЕЗ)</v>
      </c>
      <c r="D6" s="323" t="s">
        <v>4102</v>
      </c>
    </row>
    <row r="7" spans="1:4" ht="16.5" thickBot="1" x14ac:dyDescent="0.3">
      <c r="A7" s="178">
        <v>5</v>
      </c>
      <c r="B7" s="533" t="s">
        <v>7332</v>
      </c>
      <c r="C7" s="533" t="str">
        <f t="shared" si="0"/>
        <v>СВЯЗЬ ССН.КЦ С САР 1 (ОСН)</v>
      </c>
      <c r="D7" s="323" t="s">
        <v>7336</v>
      </c>
    </row>
    <row r="8" spans="1:4" ht="16.5" thickBot="1" x14ac:dyDescent="0.3">
      <c r="A8" s="178">
        <v>6</v>
      </c>
      <c r="B8" s="533" t="s">
        <v>7333</v>
      </c>
      <c r="C8" s="533" t="str">
        <f t="shared" si="0"/>
        <v>СВЯЗЬ ССН.КЦ С САР 1 (РЕЗ)</v>
      </c>
      <c r="D8" s="323" t="s">
        <v>7337</v>
      </c>
    </row>
    <row r="9" spans="1:4" ht="16.5" thickBot="1" x14ac:dyDescent="0.3">
      <c r="A9" s="178">
        <v>7</v>
      </c>
      <c r="B9" s="533" t="s">
        <v>7334</v>
      </c>
      <c r="C9" s="533" t="str">
        <f t="shared" si="0"/>
        <v>СВЯЗЬ ССН.КЦ С САР 2 (ОСН)</v>
      </c>
      <c r="D9" s="323" t="s">
        <v>7338</v>
      </c>
    </row>
    <row r="10" spans="1:4" ht="16.5" thickBot="1" x14ac:dyDescent="0.3">
      <c r="A10" s="178">
        <v>8</v>
      </c>
      <c r="B10" s="533" t="s">
        <v>7335</v>
      </c>
      <c r="C10" s="533" t="str">
        <f t="shared" si="0"/>
        <v>СВЯЗЬ ССН.КЦ С САР 2 (РЕЗ)</v>
      </c>
      <c r="D10" s="323" t="s">
        <v>7339</v>
      </c>
    </row>
    <row r="11" spans="1:4" ht="16.5" thickBot="1" x14ac:dyDescent="0.3">
      <c r="A11" s="178">
        <v>9</v>
      </c>
      <c r="B11" s="453"/>
      <c r="C11" s="458" t="str">
        <f>IF(LEN(B11)=0,"",UPPER(CONCATENATE("СВЯЗЬ САР.МНС КЦ С ",B11)))</f>
        <v/>
      </c>
      <c r="D11" s="323"/>
    </row>
    <row r="12" spans="1:4" ht="16.5" thickBot="1" x14ac:dyDescent="0.3">
      <c r="A12" s="178">
        <v>10</v>
      </c>
      <c r="B12" s="453"/>
      <c r="C12" s="458" t="str">
        <f t="shared" ref="C12:C67" si="1">IF(LEN(B12)=0,"",UPPER(CONCATENATE("СВЯЗЬ МНС-2 С ",B12)))</f>
        <v/>
      </c>
      <c r="D12" s="323"/>
    </row>
    <row r="13" spans="1:4" ht="16.5" thickBot="1" x14ac:dyDescent="0.3">
      <c r="A13" s="178">
        <v>11</v>
      </c>
      <c r="B13" s="453"/>
      <c r="C13" s="458" t="str">
        <f t="shared" si="1"/>
        <v/>
      </c>
      <c r="D13" s="323"/>
    </row>
    <row r="14" spans="1:4" ht="16.5" thickBot="1" x14ac:dyDescent="0.3">
      <c r="A14" s="178">
        <v>12</v>
      </c>
      <c r="B14" s="453"/>
      <c r="C14" s="458" t="str">
        <f t="shared" si="1"/>
        <v/>
      </c>
      <c r="D14" s="323"/>
    </row>
    <row r="15" spans="1:4" ht="16.5" thickBot="1" x14ac:dyDescent="0.3">
      <c r="A15" s="178">
        <v>13</v>
      </c>
      <c r="B15" s="453"/>
      <c r="C15" s="458" t="str">
        <f t="shared" si="1"/>
        <v/>
      </c>
      <c r="D15" s="323"/>
    </row>
    <row r="16" spans="1:4" ht="16.5" thickBot="1" x14ac:dyDescent="0.3">
      <c r="A16" s="178">
        <v>14</v>
      </c>
      <c r="B16" s="453"/>
      <c r="C16" s="458" t="str">
        <f t="shared" si="1"/>
        <v/>
      </c>
      <c r="D16" s="323"/>
    </row>
    <row r="17" spans="1:4" ht="16.5" thickBot="1" x14ac:dyDescent="0.3">
      <c r="A17" s="178">
        <v>15</v>
      </c>
      <c r="B17" s="453"/>
      <c r="C17" s="458" t="str">
        <f t="shared" si="1"/>
        <v/>
      </c>
      <c r="D17" s="323"/>
    </row>
    <row r="18" spans="1:4" ht="16.5" thickBot="1" x14ac:dyDescent="0.3">
      <c r="A18" s="178">
        <v>16</v>
      </c>
      <c r="B18" s="453"/>
      <c r="C18" s="458" t="str">
        <f t="shared" si="1"/>
        <v/>
      </c>
      <c r="D18" s="323"/>
    </row>
    <row r="19" spans="1:4" ht="16.5" thickBot="1" x14ac:dyDescent="0.3">
      <c r="A19" s="178">
        <v>17</v>
      </c>
      <c r="B19" s="453"/>
      <c r="C19" s="458" t="str">
        <f t="shared" si="1"/>
        <v/>
      </c>
      <c r="D19" s="323"/>
    </row>
    <row r="20" spans="1:4" ht="16.5" thickBot="1" x14ac:dyDescent="0.3">
      <c r="A20" s="178">
        <v>18</v>
      </c>
      <c r="B20" s="453"/>
      <c r="C20" s="458" t="str">
        <f t="shared" si="1"/>
        <v/>
      </c>
      <c r="D20" s="323"/>
    </row>
    <row r="21" spans="1:4" ht="16.5" thickBot="1" x14ac:dyDescent="0.3">
      <c r="A21" s="178">
        <v>19</v>
      </c>
      <c r="B21" s="453"/>
      <c r="C21" s="458" t="str">
        <f t="shared" si="1"/>
        <v/>
      </c>
      <c r="D21" s="323"/>
    </row>
    <row r="22" spans="1:4" ht="16.5" thickBot="1" x14ac:dyDescent="0.3">
      <c r="A22" s="178">
        <v>20</v>
      </c>
      <c r="B22" s="453"/>
      <c r="C22" s="458" t="str">
        <f t="shared" si="1"/>
        <v/>
      </c>
      <c r="D22" s="323"/>
    </row>
    <row r="23" spans="1:4" ht="16.5" thickBot="1" x14ac:dyDescent="0.3">
      <c r="A23" s="178">
        <v>21</v>
      </c>
      <c r="B23" s="453"/>
      <c r="C23" s="458" t="str">
        <f t="shared" si="1"/>
        <v/>
      </c>
      <c r="D23" s="323"/>
    </row>
    <row r="24" spans="1:4" ht="16.5" thickBot="1" x14ac:dyDescent="0.3">
      <c r="A24" s="178">
        <v>22</v>
      </c>
      <c r="B24" s="453"/>
      <c r="C24" s="458" t="str">
        <f t="shared" si="1"/>
        <v/>
      </c>
      <c r="D24" s="323"/>
    </row>
    <row r="25" spans="1:4" ht="16.5" thickBot="1" x14ac:dyDescent="0.3">
      <c r="A25" s="178">
        <v>23</v>
      </c>
      <c r="B25" s="453"/>
      <c r="C25" s="458" t="str">
        <f t="shared" si="1"/>
        <v/>
      </c>
      <c r="D25" s="323"/>
    </row>
    <row r="26" spans="1:4" ht="16.5" thickBot="1" x14ac:dyDescent="0.3">
      <c r="A26" s="178">
        <v>24</v>
      </c>
      <c r="B26" s="453"/>
      <c r="C26" s="458" t="str">
        <f t="shared" si="1"/>
        <v/>
      </c>
      <c r="D26" s="323"/>
    </row>
    <row r="27" spans="1:4" ht="16.5" thickBot="1" x14ac:dyDescent="0.3">
      <c r="A27" s="178">
        <v>25</v>
      </c>
      <c r="B27" s="453"/>
      <c r="C27" s="458" t="str">
        <f t="shared" si="1"/>
        <v/>
      </c>
      <c r="D27" s="323"/>
    </row>
    <row r="28" spans="1:4" ht="16.5" thickBot="1" x14ac:dyDescent="0.3">
      <c r="A28" s="178">
        <v>26</v>
      </c>
      <c r="B28" s="453"/>
      <c r="C28" s="458" t="str">
        <f t="shared" si="1"/>
        <v/>
      </c>
      <c r="D28" s="323"/>
    </row>
    <row r="29" spans="1:4" ht="16.5" thickBot="1" x14ac:dyDescent="0.3">
      <c r="A29" s="178">
        <v>27</v>
      </c>
      <c r="B29" s="453"/>
      <c r="C29" s="458" t="str">
        <f t="shared" si="1"/>
        <v/>
      </c>
      <c r="D29" s="323"/>
    </row>
    <row r="30" spans="1:4" ht="16.5" thickBot="1" x14ac:dyDescent="0.3">
      <c r="A30" s="178">
        <v>28</v>
      </c>
      <c r="B30" s="453"/>
      <c r="C30" s="458" t="str">
        <f t="shared" si="1"/>
        <v/>
      </c>
      <c r="D30" s="323"/>
    </row>
    <row r="31" spans="1:4" ht="16.5" thickBot="1" x14ac:dyDescent="0.3">
      <c r="A31" s="178">
        <v>29</v>
      </c>
      <c r="B31" s="453"/>
      <c r="C31" s="458" t="str">
        <f t="shared" si="1"/>
        <v/>
      </c>
      <c r="D31" s="323"/>
    </row>
    <row r="32" spans="1:4" ht="16.5" thickBot="1" x14ac:dyDescent="0.3">
      <c r="A32" s="178">
        <v>30</v>
      </c>
      <c r="B32" s="453"/>
      <c r="C32" s="458" t="str">
        <f t="shared" si="1"/>
        <v/>
      </c>
      <c r="D32" s="323"/>
    </row>
    <row r="33" spans="1:4" ht="16.5" thickBot="1" x14ac:dyDescent="0.3">
      <c r="A33" s="178">
        <v>31</v>
      </c>
      <c r="B33" s="453"/>
      <c r="C33" s="458" t="str">
        <f t="shared" si="1"/>
        <v/>
      </c>
      <c r="D33" s="323"/>
    </row>
    <row r="34" spans="1:4" ht="16.5" thickBot="1" x14ac:dyDescent="0.3">
      <c r="A34" s="178">
        <v>32</v>
      </c>
      <c r="B34" s="453"/>
      <c r="C34" s="458" t="str">
        <f t="shared" si="1"/>
        <v/>
      </c>
      <c r="D34" s="323"/>
    </row>
    <row r="35" spans="1:4" ht="16.5" thickBot="1" x14ac:dyDescent="0.3">
      <c r="A35" s="178">
        <v>33</v>
      </c>
      <c r="B35" s="453"/>
      <c r="C35" s="458" t="str">
        <f t="shared" si="1"/>
        <v/>
      </c>
      <c r="D35" s="323"/>
    </row>
    <row r="36" spans="1:4" ht="16.5" thickBot="1" x14ac:dyDescent="0.3">
      <c r="A36" s="178">
        <v>34</v>
      </c>
      <c r="B36" s="453"/>
      <c r="C36" s="458" t="str">
        <f t="shared" si="1"/>
        <v/>
      </c>
      <c r="D36" s="323"/>
    </row>
    <row r="37" spans="1:4" ht="16.5" thickBot="1" x14ac:dyDescent="0.3">
      <c r="A37" s="178">
        <v>35</v>
      </c>
      <c r="B37" s="453"/>
      <c r="C37" s="458" t="str">
        <f t="shared" si="1"/>
        <v/>
      </c>
      <c r="D37" s="323"/>
    </row>
    <row r="38" spans="1:4" ht="16.5" thickBot="1" x14ac:dyDescent="0.3">
      <c r="A38" s="178">
        <v>36</v>
      </c>
      <c r="B38" s="453"/>
      <c r="C38" s="458" t="str">
        <f t="shared" si="1"/>
        <v/>
      </c>
      <c r="D38" s="323"/>
    </row>
    <row r="39" spans="1:4" ht="16.5" thickBot="1" x14ac:dyDescent="0.3">
      <c r="A39" s="178">
        <v>37</v>
      </c>
      <c r="B39" s="453"/>
      <c r="C39" s="458" t="str">
        <f t="shared" si="1"/>
        <v/>
      </c>
      <c r="D39" s="323"/>
    </row>
    <row r="40" spans="1:4" ht="16.5" thickBot="1" x14ac:dyDescent="0.3">
      <c r="A40" s="178">
        <v>38</v>
      </c>
      <c r="B40" s="453"/>
      <c r="C40" s="458" t="str">
        <f t="shared" si="1"/>
        <v/>
      </c>
      <c r="D40" s="323"/>
    </row>
    <row r="41" spans="1:4" ht="16.5" thickBot="1" x14ac:dyDescent="0.3">
      <c r="A41" s="178">
        <v>39</v>
      </c>
      <c r="B41" s="453"/>
      <c r="C41" s="458" t="str">
        <f t="shared" si="1"/>
        <v/>
      </c>
      <c r="D41" s="323"/>
    </row>
    <row r="42" spans="1:4" ht="16.5" thickBot="1" x14ac:dyDescent="0.3">
      <c r="A42" s="178">
        <v>40</v>
      </c>
      <c r="B42" s="453"/>
      <c r="C42" s="458" t="str">
        <f t="shared" si="1"/>
        <v/>
      </c>
      <c r="D42" s="323"/>
    </row>
    <row r="43" spans="1:4" ht="16.5" thickBot="1" x14ac:dyDescent="0.3">
      <c r="A43" s="178">
        <v>41</v>
      </c>
      <c r="B43" s="453"/>
      <c r="C43" s="458" t="str">
        <f t="shared" si="1"/>
        <v/>
      </c>
      <c r="D43" s="323"/>
    </row>
    <row r="44" spans="1:4" ht="16.5" thickBot="1" x14ac:dyDescent="0.3">
      <c r="A44" s="178">
        <v>42</v>
      </c>
      <c r="B44" s="453"/>
      <c r="C44" s="458" t="str">
        <f t="shared" si="1"/>
        <v/>
      </c>
      <c r="D44" s="323"/>
    </row>
    <row r="45" spans="1:4" ht="16.5" thickBot="1" x14ac:dyDescent="0.3">
      <c r="A45" s="178">
        <v>43</v>
      </c>
      <c r="B45" s="453"/>
      <c r="C45" s="458" t="str">
        <f t="shared" si="1"/>
        <v/>
      </c>
      <c r="D45" s="323"/>
    </row>
    <row r="46" spans="1:4" ht="16.5" thickBot="1" x14ac:dyDescent="0.3">
      <c r="A46" s="178">
        <v>44</v>
      </c>
      <c r="B46" s="453"/>
      <c r="C46" s="458" t="str">
        <f t="shared" si="1"/>
        <v/>
      </c>
      <c r="D46" s="323"/>
    </row>
    <row r="47" spans="1:4" ht="16.5" thickBot="1" x14ac:dyDescent="0.3">
      <c r="A47" s="178">
        <v>45</v>
      </c>
      <c r="B47" s="453"/>
      <c r="C47" s="458" t="str">
        <f t="shared" si="1"/>
        <v/>
      </c>
      <c r="D47" s="323"/>
    </row>
    <row r="48" spans="1:4" ht="16.5" thickBot="1" x14ac:dyDescent="0.3">
      <c r="A48" s="178">
        <v>46</v>
      </c>
      <c r="B48" s="453"/>
      <c r="C48" s="458" t="str">
        <f t="shared" si="1"/>
        <v/>
      </c>
      <c r="D48" s="323"/>
    </row>
    <row r="49" spans="1:4" ht="16.5" thickBot="1" x14ac:dyDescent="0.3">
      <c r="A49" s="178">
        <v>47</v>
      </c>
      <c r="B49" s="453"/>
      <c r="C49" s="458" t="str">
        <f t="shared" si="1"/>
        <v/>
      </c>
      <c r="D49" s="323"/>
    </row>
    <row r="50" spans="1:4" ht="16.5" thickBot="1" x14ac:dyDescent="0.3">
      <c r="A50" s="178">
        <v>48</v>
      </c>
      <c r="B50" s="453"/>
      <c r="C50" s="458" t="str">
        <f t="shared" si="1"/>
        <v/>
      </c>
      <c r="D50" s="323"/>
    </row>
    <row r="51" spans="1:4" ht="16.5" thickBot="1" x14ac:dyDescent="0.3">
      <c r="A51" s="178">
        <v>49</v>
      </c>
      <c r="B51" s="453"/>
      <c r="C51" s="458" t="str">
        <f t="shared" si="1"/>
        <v/>
      </c>
      <c r="D51" s="323"/>
    </row>
    <row r="52" spans="1:4" ht="16.5" thickBot="1" x14ac:dyDescent="0.3">
      <c r="A52" s="178">
        <v>50</v>
      </c>
      <c r="B52" s="453"/>
      <c r="C52" s="458" t="str">
        <f t="shared" si="1"/>
        <v/>
      </c>
      <c r="D52" s="323"/>
    </row>
    <row r="53" spans="1:4" ht="16.5" thickBot="1" x14ac:dyDescent="0.3">
      <c r="A53" s="178">
        <v>51</v>
      </c>
      <c r="B53" s="453"/>
      <c r="C53" s="458" t="str">
        <f t="shared" si="1"/>
        <v/>
      </c>
      <c r="D53" s="323"/>
    </row>
    <row r="54" spans="1:4" ht="16.5" thickBot="1" x14ac:dyDescent="0.3">
      <c r="A54" s="178">
        <v>52</v>
      </c>
      <c r="B54" s="453"/>
      <c r="C54" s="458" t="str">
        <f t="shared" si="1"/>
        <v/>
      </c>
      <c r="D54" s="323"/>
    </row>
    <row r="55" spans="1:4" ht="16.5" thickBot="1" x14ac:dyDescent="0.3">
      <c r="A55" s="178">
        <v>53</v>
      </c>
      <c r="B55" s="453"/>
      <c r="C55" s="458" t="str">
        <f t="shared" si="1"/>
        <v/>
      </c>
      <c r="D55" s="323"/>
    </row>
    <row r="56" spans="1:4" ht="16.5" thickBot="1" x14ac:dyDescent="0.3">
      <c r="A56" s="178">
        <v>54</v>
      </c>
      <c r="B56" s="453"/>
      <c r="C56" s="458" t="str">
        <f t="shared" si="1"/>
        <v/>
      </c>
      <c r="D56" s="323"/>
    </row>
    <row r="57" spans="1:4" ht="16.5" thickBot="1" x14ac:dyDescent="0.3">
      <c r="A57" s="178">
        <v>55</v>
      </c>
      <c r="B57" s="453"/>
      <c r="C57" s="458" t="str">
        <f t="shared" si="1"/>
        <v/>
      </c>
      <c r="D57" s="323"/>
    </row>
    <row r="58" spans="1:4" ht="16.5" thickBot="1" x14ac:dyDescent="0.3">
      <c r="A58" s="178">
        <v>56</v>
      </c>
      <c r="B58" s="453"/>
      <c r="C58" s="458" t="str">
        <f t="shared" si="1"/>
        <v/>
      </c>
      <c r="D58" s="323"/>
    </row>
    <row r="59" spans="1:4" ht="16.5" thickBot="1" x14ac:dyDescent="0.3">
      <c r="A59" s="178">
        <v>57</v>
      </c>
      <c r="B59" s="453"/>
      <c r="C59" s="458" t="str">
        <f t="shared" si="1"/>
        <v/>
      </c>
      <c r="D59" s="323"/>
    </row>
    <row r="60" spans="1:4" ht="16.5" thickBot="1" x14ac:dyDescent="0.3">
      <c r="A60" s="178">
        <v>58</v>
      </c>
      <c r="B60" s="453"/>
      <c r="C60" s="458" t="str">
        <f t="shared" si="1"/>
        <v/>
      </c>
      <c r="D60" s="323"/>
    </row>
    <row r="61" spans="1:4" ht="16.5" thickBot="1" x14ac:dyDescent="0.3">
      <c r="A61" s="178">
        <v>59</v>
      </c>
      <c r="B61" s="453"/>
      <c r="C61" s="458" t="str">
        <f t="shared" si="1"/>
        <v/>
      </c>
      <c r="D61" s="323"/>
    </row>
    <row r="62" spans="1:4" ht="16.5" thickBot="1" x14ac:dyDescent="0.3">
      <c r="A62" s="178">
        <v>60</v>
      </c>
      <c r="B62" s="453"/>
      <c r="C62" s="458" t="str">
        <f t="shared" si="1"/>
        <v/>
      </c>
      <c r="D62" s="323"/>
    </row>
    <row r="63" spans="1:4" ht="16.5" thickBot="1" x14ac:dyDescent="0.3">
      <c r="A63" s="178">
        <v>61</v>
      </c>
      <c r="B63" s="453"/>
      <c r="C63" s="458" t="str">
        <f t="shared" si="1"/>
        <v/>
      </c>
      <c r="D63" s="323"/>
    </row>
    <row r="64" spans="1:4" ht="16.5" thickBot="1" x14ac:dyDescent="0.3">
      <c r="A64" s="178">
        <v>62</v>
      </c>
      <c r="B64" s="453"/>
      <c r="C64" s="458" t="str">
        <f t="shared" si="1"/>
        <v/>
      </c>
      <c r="D64" s="323"/>
    </row>
    <row r="65" spans="1:4" ht="16.5" thickBot="1" x14ac:dyDescent="0.3">
      <c r="A65" s="178">
        <v>63</v>
      </c>
      <c r="B65" s="453"/>
      <c r="C65" s="458" t="str">
        <f t="shared" si="1"/>
        <v/>
      </c>
      <c r="D65" s="323"/>
    </row>
    <row r="66" spans="1:4" ht="16.5" thickBot="1" x14ac:dyDescent="0.3">
      <c r="A66" s="178">
        <v>64</v>
      </c>
      <c r="B66" s="453"/>
      <c r="C66" s="458" t="str">
        <f t="shared" si="1"/>
        <v/>
      </c>
      <c r="D66" s="323"/>
    </row>
    <row r="67" spans="1:4" ht="16.5" thickBot="1" x14ac:dyDescent="0.3">
      <c r="A67" s="178">
        <v>65</v>
      </c>
      <c r="B67" s="453"/>
      <c r="C67" s="458" t="str">
        <f t="shared" si="1"/>
        <v/>
      </c>
      <c r="D67" s="323"/>
    </row>
    <row r="68" spans="1:4" ht="16.5" thickBot="1" x14ac:dyDescent="0.3">
      <c r="A68" s="178">
        <v>66</v>
      </c>
      <c r="B68" s="453"/>
      <c r="C68" s="458" t="str">
        <f t="shared" ref="C68:C131" si="2">IF(LEN(B68)=0,"",UPPER(CONCATENATE("СВЯЗЬ МНС-2 С ",B68)))</f>
        <v/>
      </c>
      <c r="D68" s="323"/>
    </row>
    <row r="69" spans="1:4" ht="16.5" thickBot="1" x14ac:dyDescent="0.3">
      <c r="A69" s="178">
        <v>67</v>
      </c>
      <c r="B69" s="453"/>
      <c r="C69" s="458" t="str">
        <f t="shared" si="2"/>
        <v/>
      </c>
      <c r="D69" s="323"/>
    </row>
    <row r="70" spans="1:4" ht="16.5" thickBot="1" x14ac:dyDescent="0.3">
      <c r="A70" s="178">
        <v>68</v>
      </c>
      <c r="B70" s="453"/>
      <c r="C70" s="458" t="str">
        <f t="shared" si="2"/>
        <v/>
      </c>
      <c r="D70" s="323"/>
    </row>
    <row r="71" spans="1:4" ht="16.5" thickBot="1" x14ac:dyDescent="0.3">
      <c r="A71" s="178">
        <v>69</v>
      </c>
      <c r="B71" s="453"/>
      <c r="C71" s="458" t="str">
        <f t="shared" si="2"/>
        <v/>
      </c>
      <c r="D71" s="323"/>
    </row>
    <row r="72" spans="1:4" ht="16.5" thickBot="1" x14ac:dyDescent="0.3">
      <c r="A72" s="178">
        <v>70</v>
      </c>
      <c r="B72" s="453"/>
      <c r="C72" s="458" t="str">
        <f t="shared" si="2"/>
        <v/>
      </c>
      <c r="D72" s="323"/>
    </row>
    <row r="73" spans="1:4" ht="16.5" thickBot="1" x14ac:dyDescent="0.3">
      <c r="A73" s="178">
        <v>71</v>
      </c>
      <c r="B73" s="453"/>
      <c r="C73" s="458" t="str">
        <f t="shared" si="2"/>
        <v/>
      </c>
      <c r="D73" s="323"/>
    </row>
    <row r="74" spans="1:4" ht="16.5" thickBot="1" x14ac:dyDescent="0.3">
      <c r="A74" s="178">
        <v>72</v>
      </c>
      <c r="B74" s="453"/>
      <c r="C74" s="458" t="str">
        <f t="shared" si="2"/>
        <v/>
      </c>
      <c r="D74" s="323"/>
    </row>
    <row r="75" spans="1:4" ht="16.5" thickBot="1" x14ac:dyDescent="0.3">
      <c r="A75" s="178">
        <v>73</v>
      </c>
      <c r="B75" s="453"/>
      <c r="C75" s="458" t="str">
        <f t="shared" si="2"/>
        <v/>
      </c>
      <c r="D75" s="323"/>
    </row>
    <row r="76" spans="1:4" ht="16.5" thickBot="1" x14ac:dyDescent="0.3">
      <c r="A76" s="178">
        <v>74</v>
      </c>
      <c r="B76" s="453"/>
      <c r="C76" s="458" t="str">
        <f t="shared" si="2"/>
        <v/>
      </c>
      <c r="D76" s="323"/>
    </row>
    <row r="77" spans="1:4" ht="16.5" thickBot="1" x14ac:dyDescent="0.3">
      <c r="A77" s="178">
        <v>75</v>
      </c>
      <c r="B77" s="453"/>
      <c r="C77" s="458" t="str">
        <f t="shared" si="2"/>
        <v/>
      </c>
      <c r="D77" s="323"/>
    </row>
    <row r="78" spans="1:4" ht="16.5" thickBot="1" x14ac:dyDescent="0.3">
      <c r="A78" s="178">
        <v>76</v>
      </c>
      <c r="B78" s="453"/>
      <c r="C78" s="458" t="str">
        <f t="shared" si="2"/>
        <v/>
      </c>
      <c r="D78" s="323"/>
    </row>
    <row r="79" spans="1:4" ht="16.5" thickBot="1" x14ac:dyDescent="0.3">
      <c r="A79" s="178">
        <v>77</v>
      </c>
      <c r="B79" s="453"/>
      <c r="C79" s="458" t="str">
        <f t="shared" si="2"/>
        <v/>
      </c>
      <c r="D79" s="323"/>
    </row>
    <row r="80" spans="1:4" ht="16.5" thickBot="1" x14ac:dyDescent="0.3">
      <c r="A80" s="178">
        <v>78</v>
      </c>
      <c r="B80" s="453"/>
      <c r="C80" s="458" t="str">
        <f t="shared" si="2"/>
        <v/>
      </c>
      <c r="D80" s="323"/>
    </row>
    <row r="81" spans="1:4" ht="16.5" thickBot="1" x14ac:dyDescent="0.3">
      <c r="A81" s="178">
        <v>79</v>
      </c>
      <c r="B81" s="453"/>
      <c r="C81" s="458" t="str">
        <f t="shared" si="2"/>
        <v/>
      </c>
      <c r="D81" s="323"/>
    </row>
    <row r="82" spans="1:4" ht="16.5" thickBot="1" x14ac:dyDescent="0.3">
      <c r="A82" s="178">
        <v>80</v>
      </c>
      <c r="B82" s="453"/>
      <c r="C82" s="458" t="str">
        <f t="shared" si="2"/>
        <v/>
      </c>
      <c r="D82" s="323"/>
    </row>
    <row r="83" spans="1:4" ht="16.5" thickBot="1" x14ac:dyDescent="0.3">
      <c r="A83" s="178">
        <v>81</v>
      </c>
      <c r="B83" s="453"/>
      <c r="C83" s="458" t="str">
        <f t="shared" si="2"/>
        <v/>
      </c>
      <c r="D83" s="323"/>
    </row>
    <row r="84" spans="1:4" ht="16.5" thickBot="1" x14ac:dyDescent="0.3">
      <c r="A84" s="178">
        <v>82</v>
      </c>
      <c r="B84" s="453"/>
      <c r="C84" s="458" t="str">
        <f t="shared" si="2"/>
        <v/>
      </c>
      <c r="D84" s="323"/>
    </row>
    <row r="85" spans="1:4" ht="16.5" thickBot="1" x14ac:dyDescent="0.3">
      <c r="A85" s="178">
        <v>83</v>
      </c>
      <c r="B85" s="453"/>
      <c r="C85" s="458" t="str">
        <f t="shared" si="2"/>
        <v/>
      </c>
      <c r="D85" s="323"/>
    </row>
    <row r="86" spans="1:4" ht="16.5" thickBot="1" x14ac:dyDescent="0.3">
      <c r="A86" s="178">
        <v>84</v>
      </c>
      <c r="B86" s="453"/>
      <c r="C86" s="458" t="str">
        <f t="shared" si="2"/>
        <v/>
      </c>
      <c r="D86" s="323"/>
    </row>
    <row r="87" spans="1:4" ht="16.5" thickBot="1" x14ac:dyDescent="0.3">
      <c r="A87" s="178">
        <v>85</v>
      </c>
      <c r="B87" s="453"/>
      <c r="C87" s="458" t="str">
        <f t="shared" si="2"/>
        <v/>
      </c>
      <c r="D87" s="323"/>
    </row>
    <row r="88" spans="1:4" ht="16.5" thickBot="1" x14ac:dyDescent="0.3">
      <c r="A88" s="178">
        <v>86</v>
      </c>
      <c r="B88" s="453"/>
      <c r="C88" s="458" t="str">
        <f t="shared" si="2"/>
        <v/>
      </c>
      <c r="D88" s="323"/>
    </row>
    <row r="89" spans="1:4" ht="16.5" thickBot="1" x14ac:dyDescent="0.3">
      <c r="A89" s="178">
        <v>87</v>
      </c>
      <c r="B89" s="453"/>
      <c r="C89" s="458" t="str">
        <f t="shared" si="2"/>
        <v/>
      </c>
      <c r="D89" s="323"/>
    </row>
    <row r="90" spans="1:4" ht="16.5" thickBot="1" x14ac:dyDescent="0.3">
      <c r="A90" s="178">
        <v>88</v>
      </c>
      <c r="B90" s="453"/>
      <c r="C90" s="458" t="str">
        <f t="shared" si="2"/>
        <v/>
      </c>
      <c r="D90" s="323"/>
    </row>
    <row r="91" spans="1:4" ht="16.5" thickBot="1" x14ac:dyDescent="0.3">
      <c r="A91" s="178">
        <v>89</v>
      </c>
      <c r="B91" s="453"/>
      <c r="C91" s="458" t="str">
        <f t="shared" si="2"/>
        <v/>
      </c>
      <c r="D91" s="323"/>
    </row>
    <row r="92" spans="1:4" ht="16.5" thickBot="1" x14ac:dyDescent="0.3">
      <c r="A92" s="178">
        <v>90</v>
      </c>
      <c r="B92" s="453"/>
      <c r="C92" s="458" t="str">
        <f t="shared" si="2"/>
        <v/>
      </c>
      <c r="D92" s="323"/>
    </row>
    <row r="93" spans="1:4" ht="16.5" thickBot="1" x14ac:dyDescent="0.3">
      <c r="A93" s="178">
        <v>91</v>
      </c>
      <c r="B93" s="453"/>
      <c r="C93" s="458" t="str">
        <f t="shared" si="2"/>
        <v/>
      </c>
      <c r="D93" s="323"/>
    </row>
    <row r="94" spans="1:4" ht="16.5" thickBot="1" x14ac:dyDescent="0.3">
      <c r="A94" s="178">
        <v>92</v>
      </c>
      <c r="B94" s="453"/>
      <c r="C94" s="458" t="str">
        <f t="shared" si="2"/>
        <v/>
      </c>
      <c r="D94" s="323"/>
    </row>
    <row r="95" spans="1:4" ht="16.5" thickBot="1" x14ac:dyDescent="0.3">
      <c r="A95" s="178">
        <v>93</v>
      </c>
      <c r="B95" s="453"/>
      <c r="C95" s="458" t="str">
        <f t="shared" si="2"/>
        <v/>
      </c>
      <c r="D95" s="323"/>
    </row>
    <row r="96" spans="1:4" ht="16.5" thickBot="1" x14ac:dyDescent="0.3">
      <c r="A96" s="178">
        <v>94</v>
      </c>
      <c r="B96" s="453"/>
      <c r="C96" s="458" t="str">
        <f t="shared" si="2"/>
        <v/>
      </c>
      <c r="D96" s="323"/>
    </row>
    <row r="97" spans="1:4" ht="16.5" thickBot="1" x14ac:dyDescent="0.3">
      <c r="A97" s="178">
        <v>95</v>
      </c>
      <c r="B97" s="453"/>
      <c r="C97" s="458" t="str">
        <f t="shared" si="2"/>
        <v/>
      </c>
      <c r="D97" s="323"/>
    </row>
    <row r="98" spans="1:4" ht="16.5" thickBot="1" x14ac:dyDescent="0.3">
      <c r="A98" s="178">
        <v>96</v>
      </c>
      <c r="B98" s="453"/>
      <c r="C98" s="458" t="str">
        <f t="shared" si="2"/>
        <v/>
      </c>
      <c r="D98" s="323"/>
    </row>
    <row r="99" spans="1:4" ht="16.5" thickBot="1" x14ac:dyDescent="0.3">
      <c r="A99" s="178">
        <v>97</v>
      </c>
      <c r="B99" s="453"/>
      <c r="C99" s="458" t="str">
        <f t="shared" si="2"/>
        <v/>
      </c>
      <c r="D99" s="323"/>
    </row>
    <row r="100" spans="1:4" ht="16.5" thickBot="1" x14ac:dyDescent="0.3">
      <c r="A100" s="178">
        <v>98</v>
      </c>
      <c r="B100" s="453"/>
      <c r="C100" s="458" t="str">
        <f t="shared" si="2"/>
        <v/>
      </c>
      <c r="D100" s="323"/>
    </row>
    <row r="101" spans="1:4" ht="16.5" thickBot="1" x14ac:dyDescent="0.3">
      <c r="A101" s="178">
        <v>99</v>
      </c>
      <c r="B101" s="453"/>
      <c r="C101" s="458" t="str">
        <f t="shared" si="2"/>
        <v/>
      </c>
      <c r="D101" s="323"/>
    </row>
    <row r="102" spans="1:4" ht="16.5" thickBot="1" x14ac:dyDescent="0.3">
      <c r="A102" s="178">
        <v>100</v>
      </c>
      <c r="B102" s="453"/>
      <c r="C102" s="458" t="str">
        <f t="shared" si="2"/>
        <v/>
      </c>
      <c r="D102" s="323"/>
    </row>
    <row r="103" spans="1:4" ht="16.5" thickBot="1" x14ac:dyDescent="0.3">
      <c r="A103" s="178">
        <v>101</v>
      </c>
      <c r="B103" s="453"/>
      <c r="C103" s="458" t="str">
        <f t="shared" si="2"/>
        <v/>
      </c>
      <c r="D103" s="323"/>
    </row>
    <row r="104" spans="1:4" ht="16.5" thickBot="1" x14ac:dyDescent="0.3">
      <c r="A104" s="178">
        <v>102</v>
      </c>
      <c r="B104" s="453"/>
      <c r="C104" s="458" t="str">
        <f t="shared" si="2"/>
        <v/>
      </c>
      <c r="D104" s="323"/>
    </row>
    <row r="105" spans="1:4" ht="16.5" thickBot="1" x14ac:dyDescent="0.3">
      <c r="A105" s="178">
        <v>103</v>
      </c>
      <c r="B105" s="453"/>
      <c r="C105" s="458" t="str">
        <f t="shared" si="2"/>
        <v/>
      </c>
      <c r="D105" s="323"/>
    </row>
    <row r="106" spans="1:4" ht="16.5" thickBot="1" x14ac:dyDescent="0.3">
      <c r="A106" s="178">
        <v>104</v>
      </c>
      <c r="B106" s="453"/>
      <c r="C106" s="458" t="str">
        <f t="shared" si="2"/>
        <v/>
      </c>
      <c r="D106" s="323"/>
    </row>
    <row r="107" spans="1:4" ht="16.5" thickBot="1" x14ac:dyDescent="0.3">
      <c r="A107" s="178">
        <v>105</v>
      </c>
      <c r="B107" s="453"/>
      <c r="C107" s="458" t="str">
        <f t="shared" si="2"/>
        <v/>
      </c>
      <c r="D107" s="323"/>
    </row>
    <row r="108" spans="1:4" ht="16.5" thickBot="1" x14ac:dyDescent="0.3">
      <c r="A108" s="178">
        <v>106</v>
      </c>
      <c r="B108" s="453"/>
      <c r="C108" s="458" t="str">
        <f t="shared" si="2"/>
        <v/>
      </c>
      <c r="D108" s="323"/>
    </row>
    <row r="109" spans="1:4" ht="16.5" thickBot="1" x14ac:dyDescent="0.3">
      <c r="A109" s="178">
        <v>107</v>
      </c>
      <c r="B109" s="453"/>
      <c r="C109" s="458" t="str">
        <f t="shared" si="2"/>
        <v/>
      </c>
      <c r="D109" s="323"/>
    </row>
    <row r="110" spans="1:4" ht="16.5" thickBot="1" x14ac:dyDescent="0.3">
      <c r="A110" s="178">
        <v>108</v>
      </c>
      <c r="B110" s="453"/>
      <c r="C110" s="458" t="str">
        <f t="shared" si="2"/>
        <v/>
      </c>
      <c r="D110" s="323"/>
    </row>
    <row r="111" spans="1:4" ht="16.5" thickBot="1" x14ac:dyDescent="0.3">
      <c r="A111" s="178">
        <v>109</v>
      </c>
      <c r="B111" s="453"/>
      <c r="C111" s="458" t="str">
        <f t="shared" si="2"/>
        <v/>
      </c>
      <c r="D111" s="323"/>
    </row>
    <row r="112" spans="1:4" ht="16.5" thickBot="1" x14ac:dyDescent="0.3">
      <c r="A112" s="178">
        <v>110</v>
      </c>
      <c r="B112" s="453"/>
      <c r="C112" s="458" t="str">
        <f t="shared" si="2"/>
        <v/>
      </c>
      <c r="D112" s="323"/>
    </row>
    <row r="113" spans="1:4" ht="16.5" thickBot="1" x14ac:dyDescent="0.3">
      <c r="A113" s="178">
        <v>111</v>
      </c>
      <c r="B113" s="453"/>
      <c r="C113" s="458" t="str">
        <f t="shared" si="2"/>
        <v/>
      </c>
      <c r="D113" s="323"/>
    </row>
    <row r="114" spans="1:4" ht="16.5" thickBot="1" x14ac:dyDescent="0.3">
      <c r="A114" s="178">
        <v>112</v>
      </c>
      <c r="B114" s="453"/>
      <c r="C114" s="458" t="str">
        <f t="shared" si="2"/>
        <v/>
      </c>
      <c r="D114" s="323"/>
    </row>
    <row r="115" spans="1:4" ht="16.5" thickBot="1" x14ac:dyDescent="0.3">
      <c r="A115" s="178">
        <v>113</v>
      </c>
      <c r="B115" s="453"/>
      <c r="C115" s="458" t="str">
        <f t="shared" si="2"/>
        <v/>
      </c>
      <c r="D115" s="323"/>
    </row>
    <row r="116" spans="1:4" ht="16.5" thickBot="1" x14ac:dyDescent="0.3">
      <c r="A116" s="178">
        <v>114</v>
      </c>
      <c r="B116" s="453"/>
      <c r="C116" s="458" t="str">
        <f t="shared" si="2"/>
        <v/>
      </c>
      <c r="D116" s="323"/>
    </row>
    <row r="117" spans="1:4" ht="16.5" thickBot="1" x14ac:dyDescent="0.3">
      <c r="A117" s="178">
        <v>115</v>
      </c>
      <c r="B117" s="453"/>
      <c r="C117" s="458" t="str">
        <f t="shared" si="2"/>
        <v/>
      </c>
      <c r="D117" s="323"/>
    </row>
    <row r="118" spans="1:4" ht="16.5" thickBot="1" x14ac:dyDescent="0.3">
      <c r="A118" s="178">
        <v>116</v>
      </c>
      <c r="B118" s="453"/>
      <c r="C118" s="458" t="str">
        <f t="shared" si="2"/>
        <v/>
      </c>
      <c r="D118" s="323"/>
    </row>
    <row r="119" spans="1:4" ht="16.5" thickBot="1" x14ac:dyDescent="0.3">
      <c r="A119" s="178">
        <v>117</v>
      </c>
      <c r="B119" s="453"/>
      <c r="C119" s="458" t="str">
        <f t="shared" si="2"/>
        <v/>
      </c>
      <c r="D119" s="323"/>
    </row>
    <row r="120" spans="1:4" ht="16.5" thickBot="1" x14ac:dyDescent="0.3">
      <c r="A120" s="178">
        <v>118</v>
      </c>
      <c r="B120" s="453"/>
      <c r="C120" s="458" t="str">
        <f t="shared" si="2"/>
        <v/>
      </c>
      <c r="D120" s="323"/>
    </row>
    <row r="121" spans="1:4" ht="16.5" thickBot="1" x14ac:dyDescent="0.3">
      <c r="A121" s="178">
        <v>119</v>
      </c>
      <c r="B121" s="453"/>
      <c r="C121" s="458" t="str">
        <f t="shared" si="2"/>
        <v/>
      </c>
      <c r="D121" s="323"/>
    </row>
    <row r="122" spans="1:4" ht="16.5" thickBot="1" x14ac:dyDescent="0.3">
      <c r="A122" s="178">
        <v>120</v>
      </c>
      <c r="B122" s="453"/>
      <c r="C122" s="458" t="str">
        <f t="shared" si="2"/>
        <v/>
      </c>
      <c r="D122" s="323"/>
    </row>
    <row r="123" spans="1:4" ht="16.5" thickBot="1" x14ac:dyDescent="0.3">
      <c r="A123" s="178">
        <v>121</v>
      </c>
      <c r="B123" s="453"/>
      <c r="C123" s="458" t="str">
        <f t="shared" si="2"/>
        <v/>
      </c>
      <c r="D123" s="323"/>
    </row>
    <row r="124" spans="1:4" ht="16.5" thickBot="1" x14ac:dyDescent="0.3">
      <c r="A124" s="178">
        <v>122</v>
      </c>
      <c r="B124" s="453"/>
      <c r="C124" s="458" t="str">
        <f t="shared" si="2"/>
        <v/>
      </c>
      <c r="D124" s="323"/>
    </row>
    <row r="125" spans="1:4" ht="16.5" thickBot="1" x14ac:dyDescent="0.3">
      <c r="A125" s="178">
        <v>123</v>
      </c>
      <c r="B125" s="453"/>
      <c r="C125" s="458" t="str">
        <f t="shared" si="2"/>
        <v/>
      </c>
      <c r="D125" s="323"/>
    </row>
    <row r="126" spans="1:4" ht="16.5" thickBot="1" x14ac:dyDescent="0.3">
      <c r="A126" s="178">
        <v>124</v>
      </c>
      <c r="B126" s="453"/>
      <c r="C126" s="458" t="str">
        <f t="shared" si="2"/>
        <v/>
      </c>
      <c r="D126" s="323"/>
    </row>
    <row r="127" spans="1:4" ht="16.5" thickBot="1" x14ac:dyDescent="0.3">
      <c r="A127" s="178">
        <v>125</v>
      </c>
      <c r="B127" s="453"/>
      <c r="C127" s="458" t="str">
        <f t="shared" si="2"/>
        <v/>
      </c>
      <c r="D127" s="323"/>
    </row>
    <row r="128" spans="1:4" ht="16.5" thickBot="1" x14ac:dyDescent="0.3">
      <c r="A128" s="178">
        <v>126</v>
      </c>
      <c r="B128" s="453"/>
      <c r="C128" s="458" t="str">
        <f t="shared" si="2"/>
        <v/>
      </c>
      <c r="D128" s="323"/>
    </row>
    <row r="129" spans="1:4" ht="16.5" thickBot="1" x14ac:dyDescent="0.3">
      <c r="A129" s="178">
        <v>127</v>
      </c>
      <c r="B129" s="453"/>
      <c r="C129" s="458" t="str">
        <f t="shared" si="2"/>
        <v/>
      </c>
      <c r="D129" s="323"/>
    </row>
    <row r="130" spans="1:4" ht="16.5" thickBot="1" x14ac:dyDescent="0.3">
      <c r="A130" s="178">
        <v>128</v>
      </c>
      <c r="B130" s="453"/>
      <c r="C130" s="458" t="str">
        <f t="shared" si="2"/>
        <v/>
      </c>
      <c r="D130" s="323"/>
    </row>
    <row r="131" spans="1:4" ht="16.5" thickBot="1" x14ac:dyDescent="0.3">
      <c r="A131" s="178">
        <v>129</v>
      </c>
      <c r="B131" s="453"/>
      <c r="C131" s="458" t="str">
        <f t="shared" si="2"/>
        <v/>
      </c>
      <c r="D131" s="323"/>
    </row>
    <row r="132" spans="1:4" ht="16.5" thickBot="1" x14ac:dyDescent="0.3">
      <c r="A132" s="178">
        <v>130</v>
      </c>
      <c r="B132" s="453"/>
      <c r="C132" s="458" t="str">
        <f t="shared" ref="C132:C195" si="3">IF(LEN(B132)=0,"",UPPER(CONCATENATE("СВЯЗЬ МНС-2 С ",B132)))</f>
        <v/>
      </c>
      <c r="D132" s="323"/>
    </row>
    <row r="133" spans="1:4" ht="16.5" thickBot="1" x14ac:dyDescent="0.3">
      <c r="A133" s="178">
        <v>131</v>
      </c>
      <c r="B133" s="453"/>
      <c r="C133" s="458" t="str">
        <f t="shared" si="3"/>
        <v/>
      </c>
      <c r="D133" s="323"/>
    </row>
    <row r="134" spans="1:4" ht="16.5" thickBot="1" x14ac:dyDescent="0.3">
      <c r="A134" s="178">
        <v>132</v>
      </c>
      <c r="B134" s="453"/>
      <c r="C134" s="458" t="str">
        <f t="shared" si="3"/>
        <v/>
      </c>
      <c r="D134" s="323"/>
    </row>
    <row r="135" spans="1:4" ht="16.5" thickBot="1" x14ac:dyDescent="0.3">
      <c r="A135" s="178">
        <v>133</v>
      </c>
      <c r="B135" s="453"/>
      <c r="C135" s="458" t="str">
        <f t="shared" si="3"/>
        <v/>
      </c>
      <c r="D135" s="323"/>
    </row>
    <row r="136" spans="1:4" ht="16.5" thickBot="1" x14ac:dyDescent="0.3">
      <c r="A136" s="178">
        <v>134</v>
      </c>
      <c r="B136" s="453"/>
      <c r="C136" s="458" t="str">
        <f t="shared" si="3"/>
        <v/>
      </c>
      <c r="D136" s="323"/>
    </row>
    <row r="137" spans="1:4" ht="16.5" thickBot="1" x14ac:dyDescent="0.3">
      <c r="A137" s="178">
        <v>135</v>
      </c>
      <c r="B137" s="453"/>
      <c r="C137" s="458" t="str">
        <f t="shared" si="3"/>
        <v/>
      </c>
      <c r="D137" s="323"/>
    </row>
    <row r="138" spans="1:4" ht="16.5" thickBot="1" x14ac:dyDescent="0.3">
      <c r="A138" s="178">
        <v>136</v>
      </c>
      <c r="B138" s="453"/>
      <c r="C138" s="458" t="str">
        <f t="shared" si="3"/>
        <v/>
      </c>
      <c r="D138" s="323"/>
    </row>
    <row r="139" spans="1:4" ht="16.5" thickBot="1" x14ac:dyDescent="0.3">
      <c r="A139" s="178">
        <v>137</v>
      </c>
      <c r="B139" s="453"/>
      <c r="C139" s="458" t="str">
        <f t="shared" si="3"/>
        <v/>
      </c>
      <c r="D139" s="323"/>
    </row>
    <row r="140" spans="1:4" ht="16.5" thickBot="1" x14ac:dyDescent="0.3">
      <c r="A140" s="178">
        <v>138</v>
      </c>
      <c r="B140" s="453"/>
      <c r="C140" s="458" t="str">
        <f t="shared" si="3"/>
        <v/>
      </c>
      <c r="D140" s="323"/>
    </row>
    <row r="141" spans="1:4" ht="16.5" thickBot="1" x14ac:dyDescent="0.3">
      <c r="A141" s="178">
        <v>139</v>
      </c>
      <c r="B141" s="453"/>
      <c r="C141" s="458" t="str">
        <f t="shared" si="3"/>
        <v/>
      </c>
      <c r="D141" s="323"/>
    </row>
    <row r="142" spans="1:4" ht="16.5" thickBot="1" x14ac:dyDescent="0.3">
      <c r="A142" s="178">
        <v>140</v>
      </c>
      <c r="B142" s="453"/>
      <c r="C142" s="458" t="str">
        <f t="shared" si="3"/>
        <v/>
      </c>
      <c r="D142" s="323"/>
    </row>
    <row r="143" spans="1:4" ht="16.5" thickBot="1" x14ac:dyDescent="0.3">
      <c r="A143" s="178">
        <v>141</v>
      </c>
      <c r="B143" s="453"/>
      <c r="C143" s="458" t="str">
        <f t="shared" si="3"/>
        <v/>
      </c>
      <c r="D143" s="323"/>
    </row>
    <row r="144" spans="1:4" ht="16.5" thickBot="1" x14ac:dyDescent="0.3">
      <c r="A144" s="178">
        <v>142</v>
      </c>
      <c r="B144" s="453"/>
      <c r="C144" s="458" t="str">
        <f t="shared" si="3"/>
        <v/>
      </c>
      <c r="D144" s="323"/>
    </row>
    <row r="145" spans="1:4" ht="16.5" thickBot="1" x14ac:dyDescent="0.3">
      <c r="A145" s="178">
        <v>143</v>
      </c>
      <c r="B145" s="453"/>
      <c r="C145" s="458" t="str">
        <f t="shared" si="3"/>
        <v/>
      </c>
      <c r="D145" s="323"/>
    </row>
    <row r="146" spans="1:4" ht="16.5" thickBot="1" x14ac:dyDescent="0.3">
      <c r="A146" s="178">
        <v>144</v>
      </c>
      <c r="B146" s="453"/>
      <c r="C146" s="458" t="str">
        <f t="shared" si="3"/>
        <v/>
      </c>
      <c r="D146" s="323"/>
    </row>
    <row r="147" spans="1:4" ht="16.5" thickBot="1" x14ac:dyDescent="0.3">
      <c r="A147" s="178">
        <v>145</v>
      </c>
      <c r="B147" s="453"/>
      <c r="C147" s="458" t="str">
        <f t="shared" si="3"/>
        <v/>
      </c>
      <c r="D147" s="323"/>
    </row>
    <row r="148" spans="1:4" ht="16.5" thickBot="1" x14ac:dyDescent="0.3">
      <c r="A148" s="178">
        <v>146</v>
      </c>
      <c r="B148" s="453"/>
      <c r="C148" s="458" t="str">
        <f t="shared" si="3"/>
        <v/>
      </c>
      <c r="D148" s="323"/>
    </row>
    <row r="149" spans="1:4" ht="16.5" thickBot="1" x14ac:dyDescent="0.3">
      <c r="A149" s="178">
        <v>147</v>
      </c>
      <c r="B149" s="453"/>
      <c r="C149" s="458" t="str">
        <f t="shared" si="3"/>
        <v/>
      </c>
      <c r="D149" s="323"/>
    </row>
    <row r="150" spans="1:4" ht="16.5" thickBot="1" x14ac:dyDescent="0.3">
      <c r="A150" s="178">
        <v>148</v>
      </c>
      <c r="B150" s="453"/>
      <c r="C150" s="458" t="str">
        <f t="shared" si="3"/>
        <v/>
      </c>
      <c r="D150" s="323"/>
    </row>
    <row r="151" spans="1:4" ht="16.5" thickBot="1" x14ac:dyDescent="0.3">
      <c r="A151" s="178">
        <v>149</v>
      </c>
      <c r="B151" s="453"/>
      <c r="C151" s="458" t="str">
        <f t="shared" si="3"/>
        <v/>
      </c>
      <c r="D151" s="323"/>
    </row>
    <row r="152" spans="1:4" ht="16.5" thickBot="1" x14ac:dyDescent="0.3">
      <c r="A152" s="178">
        <v>150</v>
      </c>
      <c r="B152" s="453"/>
      <c r="C152" s="458" t="str">
        <f t="shared" si="3"/>
        <v/>
      </c>
      <c r="D152" s="323"/>
    </row>
    <row r="153" spans="1:4" ht="16.5" thickBot="1" x14ac:dyDescent="0.3">
      <c r="A153" s="178">
        <v>151</v>
      </c>
      <c r="B153" s="453"/>
      <c r="C153" s="458" t="str">
        <f t="shared" si="3"/>
        <v/>
      </c>
      <c r="D153" s="323"/>
    </row>
    <row r="154" spans="1:4" ht="16.5" thickBot="1" x14ac:dyDescent="0.3">
      <c r="A154" s="178">
        <v>152</v>
      </c>
      <c r="B154" s="453"/>
      <c r="C154" s="458" t="str">
        <f t="shared" si="3"/>
        <v/>
      </c>
      <c r="D154" s="323"/>
    </row>
    <row r="155" spans="1:4" ht="16.5" thickBot="1" x14ac:dyDescent="0.3">
      <c r="A155" s="178">
        <v>153</v>
      </c>
      <c r="B155" s="453"/>
      <c r="C155" s="458" t="str">
        <f t="shared" si="3"/>
        <v/>
      </c>
      <c r="D155" s="323"/>
    </row>
    <row r="156" spans="1:4" ht="16.5" thickBot="1" x14ac:dyDescent="0.3">
      <c r="A156" s="178">
        <v>154</v>
      </c>
      <c r="B156" s="453"/>
      <c r="C156" s="458" t="str">
        <f t="shared" si="3"/>
        <v/>
      </c>
      <c r="D156" s="323"/>
    </row>
    <row r="157" spans="1:4" ht="16.5" thickBot="1" x14ac:dyDescent="0.3">
      <c r="A157" s="178">
        <v>155</v>
      </c>
      <c r="B157" s="453"/>
      <c r="C157" s="458" t="str">
        <f t="shared" si="3"/>
        <v/>
      </c>
      <c r="D157" s="323"/>
    </row>
    <row r="158" spans="1:4" ht="16.5" thickBot="1" x14ac:dyDescent="0.3">
      <c r="A158" s="178">
        <v>156</v>
      </c>
      <c r="B158" s="453"/>
      <c r="C158" s="458" t="str">
        <f t="shared" si="3"/>
        <v/>
      </c>
      <c r="D158" s="323"/>
    </row>
    <row r="159" spans="1:4" ht="16.5" thickBot="1" x14ac:dyDescent="0.3">
      <c r="A159" s="178">
        <v>157</v>
      </c>
      <c r="B159" s="453"/>
      <c r="C159" s="458" t="str">
        <f t="shared" si="3"/>
        <v/>
      </c>
      <c r="D159" s="323"/>
    </row>
    <row r="160" spans="1:4" ht="16.5" thickBot="1" x14ac:dyDescent="0.3">
      <c r="A160" s="178">
        <v>158</v>
      </c>
      <c r="B160" s="453"/>
      <c r="C160" s="458" t="str">
        <f t="shared" si="3"/>
        <v/>
      </c>
      <c r="D160" s="323"/>
    </row>
    <row r="161" spans="1:4" ht="16.5" thickBot="1" x14ac:dyDescent="0.3">
      <c r="A161" s="178">
        <v>159</v>
      </c>
      <c r="B161" s="453"/>
      <c r="C161" s="458" t="str">
        <f t="shared" si="3"/>
        <v/>
      </c>
      <c r="D161" s="323"/>
    </row>
    <row r="162" spans="1:4" ht="16.5" thickBot="1" x14ac:dyDescent="0.3">
      <c r="A162" s="178">
        <v>160</v>
      </c>
      <c r="B162" s="453"/>
      <c r="C162" s="458" t="str">
        <f t="shared" si="3"/>
        <v/>
      </c>
      <c r="D162" s="323"/>
    </row>
    <row r="163" spans="1:4" ht="16.5" thickBot="1" x14ac:dyDescent="0.3">
      <c r="A163" s="178">
        <v>161</v>
      </c>
      <c r="B163" s="453"/>
      <c r="C163" s="458" t="str">
        <f t="shared" si="3"/>
        <v/>
      </c>
      <c r="D163" s="323"/>
    </row>
    <row r="164" spans="1:4" ht="16.5" thickBot="1" x14ac:dyDescent="0.3">
      <c r="A164" s="178">
        <v>162</v>
      </c>
      <c r="B164" s="453"/>
      <c r="C164" s="458" t="str">
        <f t="shared" si="3"/>
        <v/>
      </c>
      <c r="D164" s="323"/>
    </row>
    <row r="165" spans="1:4" ht="16.5" thickBot="1" x14ac:dyDescent="0.3">
      <c r="A165" s="178">
        <v>163</v>
      </c>
      <c r="B165" s="453"/>
      <c r="C165" s="458" t="str">
        <f t="shared" si="3"/>
        <v/>
      </c>
      <c r="D165" s="323"/>
    </row>
    <row r="166" spans="1:4" ht="16.5" thickBot="1" x14ac:dyDescent="0.3">
      <c r="A166" s="178">
        <v>164</v>
      </c>
      <c r="B166" s="453"/>
      <c r="C166" s="458" t="str">
        <f t="shared" si="3"/>
        <v/>
      </c>
      <c r="D166" s="323"/>
    </row>
    <row r="167" spans="1:4" ht="16.5" thickBot="1" x14ac:dyDescent="0.3">
      <c r="A167" s="178">
        <v>165</v>
      </c>
      <c r="B167" s="453"/>
      <c r="C167" s="458" t="str">
        <f t="shared" si="3"/>
        <v/>
      </c>
      <c r="D167" s="323"/>
    </row>
    <row r="168" spans="1:4" ht="16.5" thickBot="1" x14ac:dyDescent="0.3">
      <c r="A168" s="178">
        <v>166</v>
      </c>
      <c r="B168" s="453"/>
      <c r="C168" s="458" t="str">
        <f t="shared" si="3"/>
        <v/>
      </c>
      <c r="D168" s="323"/>
    </row>
    <row r="169" spans="1:4" ht="16.5" thickBot="1" x14ac:dyDescent="0.3">
      <c r="A169" s="178">
        <v>167</v>
      </c>
      <c r="B169" s="453"/>
      <c r="C169" s="458" t="str">
        <f t="shared" si="3"/>
        <v/>
      </c>
      <c r="D169" s="323"/>
    </row>
    <row r="170" spans="1:4" ht="16.5" thickBot="1" x14ac:dyDescent="0.3">
      <c r="A170" s="178">
        <v>168</v>
      </c>
      <c r="B170" s="453"/>
      <c r="C170" s="458" t="str">
        <f t="shared" si="3"/>
        <v/>
      </c>
      <c r="D170" s="323"/>
    </row>
    <row r="171" spans="1:4" ht="16.5" thickBot="1" x14ac:dyDescent="0.3">
      <c r="A171" s="178">
        <v>169</v>
      </c>
      <c r="B171" s="453"/>
      <c r="C171" s="458" t="str">
        <f t="shared" si="3"/>
        <v/>
      </c>
      <c r="D171" s="323"/>
    </row>
    <row r="172" spans="1:4" ht="16.5" thickBot="1" x14ac:dyDescent="0.3">
      <c r="A172" s="178">
        <v>170</v>
      </c>
      <c r="B172" s="453"/>
      <c r="C172" s="458" t="str">
        <f t="shared" si="3"/>
        <v/>
      </c>
      <c r="D172" s="323"/>
    </row>
    <row r="173" spans="1:4" ht="16.5" thickBot="1" x14ac:dyDescent="0.3">
      <c r="A173" s="178">
        <v>171</v>
      </c>
      <c r="B173" s="453"/>
      <c r="C173" s="458" t="str">
        <f t="shared" si="3"/>
        <v/>
      </c>
      <c r="D173" s="323"/>
    </row>
    <row r="174" spans="1:4" ht="16.5" thickBot="1" x14ac:dyDescent="0.3">
      <c r="A174" s="178">
        <v>172</v>
      </c>
      <c r="B174" s="453"/>
      <c r="C174" s="458" t="str">
        <f t="shared" si="3"/>
        <v/>
      </c>
      <c r="D174" s="323"/>
    </row>
    <row r="175" spans="1:4" ht="16.5" thickBot="1" x14ac:dyDescent="0.3">
      <c r="A175" s="178">
        <v>173</v>
      </c>
      <c r="B175" s="453"/>
      <c r="C175" s="458" t="str">
        <f t="shared" si="3"/>
        <v/>
      </c>
      <c r="D175" s="323"/>
    </row>
    <row r="176" spans="1:4" ht="16.5" thickBot="1" x14ac:dyDescent="0.3">
      <c r="A176" s="178">
        <v>174</v>
      </c>
      <c r="B176" s="453"/>
      <c r="C176" s="458" t="str">
        <f t="shared" si="3"/>
        <v/>
      </c>
      <c r="D176" s="323"/>
    </row>
    <row r="177" spans="1:4" ht="16.5" thickBot="1" x14ac:dyDescent="0.3">
      <c r="A177" s="178">
        <v>175</v>
      </c>
      <c r="B177" s="453"/>
      <c r="C177" s="458" t="str">
        <f t="shared" si="3"/>
        <v/>
      </c>
      <c r="D177" s="323"/>
    </row>
    <row r="178" spans="1:4" ht="16.5" thickBot="1" x14ac:dyDescent="0.3">
      <c r="A178" s="178">
        <v>176</v>
      </c>
      <c r="B178" s="453"/>
      <c r="C178" s="458" t="str">
        <f t="shared" si="3"/>
        <v/>
      </c>
      <c r="D178" s="323"/>
    </row>
    <row r="179" spans="1:4" ht="16.5" thickBot="1" x14ac:dyDescent="0.3">
      <c r="A179" s="178">
        <v>177</v>
      </c>
      <c r="B179" s="453"/>
      <c r="C179" s="458" t="str">
        <f t="shared" si="3"/>
        <v/>
      </c>
      <c r="D179" s="323"/>
    </row>
    <row r="180" spans="1:4" ht="16.5" thickBot="1" x14ac:dyDescent="0.3">
      <c r="A180" s="178">
        <v>178</v>
      </c>
      <c r="B180" s="453"/>
      <c r="C180" s="458" t="str">
        <f t="shared" si="3"/>
        <v/>
      </c>
      <c r="D180" s="323"/>
    </row>
    <row r="181" spans="1:4" ht="16.5" thickBot="1" x14ac:dyDescent="0.3">
      <c r="A181" s="178">
        <v>179</v>
      </c>
      <c r="B181" s="453"/>
      <c r="C181" s="458" t="str">
        <f t="shared" si="3"/>
        <v/>
      </c>
      <c r="D181" s="323"/>
    </row>
    <row r="182" spans="1:4" ht="16.5" thickBot="1" x14ac:dyDescent="0.3">
      <c r="A182" s="178">
        <v>180</v>
      </c>
      <c r="B182" s="453"/>
      <c r="C182" s="458" t="str">
        <f t="shared" si="3"/>
        <v/>
      </c>
      <c r="D182" s="323"/>
    </row>
    <row r="183" spans="1:4" ht="16.5" thickBot="1" x14ac:dyDescent="0.3">
      <c r="A183" s="178">
        <v>181</v>
      </c>
      <c r="B183" s="453"/>
      <c r="C183" s="458" t="str">
        <f t="shared" si="3"/>
        <v/>
      </c>
      <c r="D183" s="323"/>
    </row>
    <row r="184" spans="1:4" ht="16.5" thickBot="1" x14ac:dyDescent="0.3">
      <c r="A184" s="178">
        <v>182</v>
      </c>
      <c r="B184" s="453"/>
      <c r="C184" s="458" t="str">
        <f t="shared" si="3"/>
        <v/>
      </c>
      <c r="D184" s="323"/>
    </row>
    <row r="185" spans="1:4" ht="16.5" thickBot="1" x14ac:dyDescent="0.3">
      <c r="A185" s="178">
        <v>183</v>
      </c>
      <c r="B185" s="453"/>
      <c r="C185" s="458" t="str">
        <f t="shared" si="3"/>
        <v/>
      </c>
      <c r="D185" s="323"/>
    </row>
    <row r="186" spans="1:4" ht="16.5" thickBot="1" x14ac:dyDescent="0.3">
      <c r="A186" s="178">
        <v>184</v>
      </c>
      <c r="B186" s="453"/>
      <c r="C186" s="458" t="str">
        <f t="shared" si="3"/>
        <v/>
      </c>
      <c r="D186" s="323"/>
    </row>
    <row r="187" spans="1:4" ht="16.5" thickBot="1" x14ac:dyDescent="0.3">
      <c r="A187" s="178">
        <v>185</v>
      </c>
      <c r="B187" s="453"/>
      <c r="C187" s="458" t="str">
        <f t="shared" si="3"/>
        <v/>
      </c>
      <c r="D187" s="323"/>
    </row>
    <row r="188" spans="1:4" ht="16.5" thickBot="1" x14ac:dyDescent="0.3">
      <c r="A188" s="178">
        <v>186</v>
      </c>
      <c r="B188" s="453"/>
      <c r="C188" s="458" t="str">
        <f t="shared" si="3"/>
        <v/>
      </c>
      <c r="D188" s="323"/>
    </row>
    <row r="189" spans="1:4" ht="16.5" thickBot="1" x14ac:dyDescent="0.3">
      <c r="A189" s="178">
        <v>187</v>
      </c>
      <c r="B189" s="453"/>
      <c r="C189" s="458" t="str">
        <f t="shared" si="3"/>
        <v/>
      </c>
      <c r="D189" s="323"/>
    </row>
    <row r="190" spans="1:4" ht="16.5" thickBot="1" x14ac:dyDescent="0.3">
      <c r="A190" s="178">
        <v>188</v>
      </c>
      <c r="B190" s="453"/>
      <c r="C190" s="458" t="str">
        <f t="shared" si="3"/>
        <v/>
      </c>
      <c r="D190" s="323"/>
    </row>
    <row r="191" spans="1:4" ht="16.5" thickBot="1" x14ac:dyDescent="0.3">
      <c r="A191" s="178">
        <v>189</v>
      </c>
      <c r="B191" s="453"/>
      <c r="C191" s="458" t="str">
        <f t="shared" si="3"/>
        <v/>
      </c>
      <c r="D191" s="323"/>
    </row>
    <row r="192" spans="1:4" ht="16.5" thickBot="1" x14ac:dyDescent="0.3">
      <c r="A192" s="178">
        <v>190</v>
      </c>
      <c r="B192" s="453"/>
      <c r="C192" s="458" t="str">
        <f t="shared" si="3"/>
        <v/>
      </c>
      <c r="D192" s="323"/>
    </row>
    <row r="193" spans="1:4" ht="16.5" thickBot="1" x14ac:dyDescent="0.3">
      <c r="A193" s="178">
        <v>191</v>
      </c>
      <c r="B193" s="453"/>
      <c r="C193" s="458" t="str">
        <f t="shared" si="3"/>
        <v/>
      </c>
      <c r="D193" s="323"/>
    </row>
    <row r="194" spans="1:4" ht="16.5" thickBot="1" x14ac:dyDescent="0.3">
      <c r="A194" s="178">
        <v>192</v>
      </c>
      <c r="B194" s="453"/>
      <c r="C194" s="458" t="str">
        <f t="shared" si="3"/>
        <v/>
      </c>
      <c r="D194" s="323"/>
    </row>
    <row r="195" spans="1:4" ht="16.5" thickBot="1" x14ac:dyDescent="0.3">
      <c r="A195" s="178">
        <v>193</v>
      </c>
      <c r="B195" s="453"/>
      <c r="C195" s="458" t="str">
        <f t="shared" si="3"/>
        <v/>
      </c>
      <c r="D195" s="323"/>
    </row>
    <row r="196" spans="1:4" ht="16.5" thickBot="1" x14ac:dyDescent="0.3">
      <c r="A196" s="178">
        <v>194</v>
      </c>
      <c r="B196" s="453"/>
      <c r="C196" s="458" t="str">
        <f t="shared" ref="C196:C210" si="4">IF(LEN(B196)=0,"",UPPER(CONCATENATE("СВЯЗЬ МНС-2 С ",B196)))</f>
        <v/>
      </c>
      <c r="D196" s="323"/>
    </row>
    <row r="197" spans="1:4" ht="16.5" thickBot="1" x14ac:dyDescent="0.3">
      <c r="A197" s="178">
        <v>195</v>
      </c>
      <c r="B197" s="453"/>
      <c r="C197" s="458" t="str">
        <f t="shared" si="4"/>
        <v/>
      </c>
      <c r="D197" s="323"/>
    </row>
    <row r="198" spans="1:4" ht="16.5" thickBot="1" x14ac:dyDescent="0.3">
      <c r="A198" s="178">
        <v>196</v>
      </c>
      <c r="B198" s="453"/>
      <c r="C198" s="458" t="str">
        <f t="shared" si="4"/>
        <v/>
      </c>
      <c r="D198" s="323"/>
    </row>
    <row r="199" spans="1:4" ht="16.5" thickBot="1" x14ac:dyDescent="0.3">
      <c r="A199" s="178">
        <v>197</v>
      </c>
      <c r="B199" s="453"/>
      <c r="C199" s="458" t="str">
        <f t="shared" si="4"/>
        <v/>
      </c>
      <c r="D199" s="323"/>
    </row>
    <row r="200" spans="1:4" ht="16.5" thickBot="1" x14ac:dyDescent="0.3">
      <c r="A200" s="178">
        <v>198</v>
      </c>
      <c r="B200" s="453"/>
      <c r="C200" s="458" t="str">
        <f t="shared" si="4"/>
        <v/>
      </c>
      <c r="D200" s="323"/>
    </row>
    <row r="201" spans="1:4" ht="16.5" thickBot="1" x14ac:dyDescent="0.3">
      <c r="A201" s="178">
        <v>199</v>
      </c>
      <c r="B201" s="453"/>
      <c r="C201" s="458" t="str">
        <f t="shared" si="4"/>
        <v/>
      </c>
      <c r="D201" s="323"/>
    </row>
    <row r="202" spans="1:4" ht="16.5" thickBot="1" x14ac:dyDescent="0.3">
      <c r="A202" s="178">
        <v>200</v>
      </c>
      <c r="B202" s="453"/>
      <c r="C202" s="458" t="str">
        <f t="shared" si="4"/>
        <v/>
      </c>
      <c r="D202" s="323"/>
    </row>
    <row r="203" spans="1:4" ht="16.5" thickBot="1" x14ac:dyDescent="0.3">
      <c r="A203" s="178">
        <v>201</v>
      </c>
      <c r="B203" s="453"/>
      <c r="C203" s="458" t="str">
        <f t="shared" si="4"/>
        <v/>
      </c>
      <c r="D203" s="323"/>
    </row>
    <row r="204" spans="1:4" ht="16.5" thickBot="1" x14ac:dyDescent="0.3">
      <c r="A204" s="178">
        <v>202</v>
      </c>
      <c r="B204" s="453"/>
      <c r="C204" s="458" t="str">
        <f t="shared" si="4"/>
        <v/>
      </c>
      <c r="D204" s="323"/>
    </row>
    <row r="205" spans="1:4" ht="16.5" thickBot="1" x14ac:dyDescent="0.3">
      <c r="A205" s="178">
        <v>203</v>
      </c>
      <c r="B205" s="453"/>
      <c r="C205" s="458" t="str">
        <f t="shared" si="4"/>
        <v/>
      </c>
      <c r="D205" s="323"/>
    </row>
    <row r="206" spans="1:4" ht="16.5" thickBot="1" x14ac:dyDescent="0.3">
      <c r="A206" s="178">
        <v>204</v>
      </c>
      <c r="B206" s="453"/>
      <c r="C206" s="458" t="str">
        <f t="shared" si="4"/>
        <v/>
      </c>
      <c r="D206" s="323"/>
    </row>
    <row r="207" spans="1:4" ht="16.5" thickBot="1" x14ac:dyDescent="0.3">
      <c r="A207" s="178">
        <v>205</v>
      </c>
      <c r="B207" s="453"/>
      <c r="C207" s="458" t="str">
        <f t="shared" si="4"/>
        <v/>
      </c>
      <c r="D207" s="323"/>
    </row>
    <row r="208" spans="1:4" ht="16.5" thickBot="1" x14ac:dyDescent="0.3">
      <c r="A208" s="178">
        <v>206</v>
      </c>
      <c r="B208" s="453"/>
      <c r="C208" s="458" t="str">
        <f t="shared" si="4"/>
        <v/>
      </c>
      <c r="D208" s="323"/>
    </row>
    <row r="209" spans="1:4" ht="16.5" thickBot="1" x14ac:dyDescent="0.3">
      <c r="A209" s="178">
        <v>207</v>
      </c>
      <c r="B209" s="453"/>
      <c r="C209" s="458" t="str">
        <f t="shared" si="4"/>
        <v/>
      </c>
      <c r="D209" s="323"/>
    </row>
    <row r="210" spans="1:4" ht="16.5" thickBot="1" x14ac:dyDescent="0.3">
      <c r="A210" s="178">
        <v>208</v>
      </c>
      <c r="B210" s="453"/>
      <c r="C210" s="458" t="str">
        <f t="shared" si="4"/>
        <v/>
      </c>
      <c r="D210" s="323"/>
    </row>
  </sheetData>
  <mergeCells count="1">
    <mergeCell ref="A1:B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C144"/>
  <sheetViews>
    <sheetView workbookViewId="0">
      <selection activeCell="C17" sqref="C17"/>
    </sheetView>
  </sheetViews>
  <sheetFormatPr defaultColWidth="8.85546875" defaultRowHeight="15" x14ac:dyDescent="0.25"/>
  <cols>
    <col min="1" max="1" width="8.85546875" style="1"/>
    <col min="2" max="2" width="44.42578125" style="1" customWidth="1"/>
    <col min="3" max="3" width="27.5703125" style="1" customWidth="1"/>
    <col min="4" max="4" width="11.28515625" style="304" customWidth="1"/>
    <col min="5" max="16384" width="8.85546875" style="304"/>
  </cols>
  <sheetData>
    <row r="1" spans="1:3" x14ac:dyDescent="0.25">
      <c r="A1" s="193" t="s">
        <v>0</v>
      </c>
      <c r="B1" s="193" t="s">
        <v>42</v>
      </c>
      <c r="C1" s="193" t="s">
        <v>383</v>
      </c>
    </row>
    <row r="2" spans="1:3" x14ac:dyDescent="0.25">
      <c r="A2" s="193"/>
      <c r="B2" s="193"/>
      <c r="C2" s="193"/>
    </row>
    <row r="3" spans="1:3" x14ac:dyDescent="0.25">
      <c r="A3" s="195">
        <v>1</v>
      </c>
      <c r="B3" s="723"/>
      <c r="C3" s="195"/>
    </row>
    <row r="4" spans="1:3" x14ac:dyDescent="0.25">
      <c r="A4" s="195">
        <v>2</v>
      </c>
      <c r="B4" s="723"/>
      <c r="C4" s="195"/>
    </row>
    <row r="5" spans="1:3" x14ac:dyDescent="0.25">
      <c r="A5" s="195">
        <v>3</v>
      </c>
      <c r="B5" s="723"/>
      <c r="C5" s="195"/>
    </row>
    <row r="6" spans="1:3" x14ac:dyDescent="0.25">
      <c r="A6" s="195">
        <v>4</v>
      </c>
      <c r="B6" s="723"/>
      <c r="C6" s="195"/>
    </row>
    <row r="7" spans="1:3" x14ac:dyDescent="0.25">
      <c r="A7" s="195">
        <v>5</v>
      </c>
      <c r="B7" s="723"/>
      <c r="C7" s="195"/>
    </row>
    <row r="8" spans="1:3" x14ac:dyDescent="0.25">
      <c r="A8" s="195">
        <v>6</v>
      </c>
      <c r="B8" s="723"/>
      <c r="C8" s="195"/>
    </row>
    <row r="9" spans="1:3" x14ac:dyDescent="0.25">
      <c r="A9" s="195">
        <v>7</v>
      </c>
      <c r="B9" s="723"/>
      <c r="C9" s="195"/>
    </row>
    <row r="10" spans="1:3" x14ac:dyDescent="0.25">
      <c r="A10" s="195">
        <v>8</v>
      </c>
      <c r="B10" s="723"/>
      <c r="C10" s="195"/>
    </row>
    <row r="11" spans="1:3" x14ac:dyDescent="0.25">
      <c r="A11" s="195">
        <v>9</v>
      </c>
      <c r="B11" s="192"/>
      <c r="C11" s="195"/>
    </row>
    <row r="12" spans="1:3" x14ac:dyDescent="0.25">
      <c r="A12" s="195">
        <v>10</v>
      </c>
      <c r="B12" s="192"/>
      <c r="C12" s="195"/>
    </row>
    <row r="13" spans="1:3" x14ac:dyDescent="0.25">
      <c r="A13" s="195">
        <v>11</v>
      </c>
      <c r="B13" s="195"/>
      <c r="C13" s="195"/>
    </row>
    <row r="14" spans="1:3" x14ac:dyDescent="0.25">
      <c r="A14" s="195">
        <v>12</v>
      </c>
      <c r="B14" s="192"/>
      <c r="C14" s="194"/>
    </row>
    <row r="15" spans="1:3" x14ac:dyDescent="0.25">
      <c r="A15" s="195">
        <v>13</v>
      </c>
      <c r="B15" s="192"/>
      <c r="C15" s="194"/>
    </row>
    <row r="16" spans="1:3" x14ac:dyDescent="0.25">
      <c r="A16" s="195">
        <v>14</v>
      </c>
      <c r="B16" s="194"/>
      <c r="C16" s="194"/>
    </row>
    <row r="17" spans="1:3" x14ac:dyDescent="0.25">
      <c r="A17" s="195">
        <v>15</v>
      </c>
      <c r="B17" s="192"/>
      <c r="C17" s="195"/>
    </row>
    <row r="18" spans="1:3" x14ac:dyDescent="0.25">
      <c r="A18" s="195">
        <v>16</v>
      </c>
      <c r="B18" s="192"/>
      <c r="C18" s="194"/>
    </row>
    <row r="19" spans="1:3" x14ac:dyDescent="0.25">
      <c r="A19" s="195">
        <v>17</v>
      </c>
      <c r="B19" s="192"/>
      <c r="C19" s="194"/>
    </row>
    <row r="20" spans="1:3" x14ac:dyDescent="0.25">
      <c r="A20" s="195">
        <v>18</v>
      </c>
      <c r="B20" s="192"/>
      <c r="C20" s="194"/>
    </row>
    <row r="21" spans="1:3" x14ac:dyDescent="0.25">
      <c r="A21" s="195">
        <v>19</v>
      </c>
      <c r="B21" s="195"/>
      <c r="C21" s="194"/>
    </row>
    <row r="22" spans="1:3" x14ac:dyDescent="0.25">
      <c r="A22" s="195">
        <v>20</v>
      </c>
      <c r="B22" s="192"/>
      <c r="C22" s="195"/>
    </row>
    <row r="23" spans="1:3" x14ac:dyDescent="0.25">
      <c r="A23" s="195">
        <v>21</v>
      </c>
      <c r="B23" s="192"/>
      <c r="C23" s="194"/>
    </row>
    <row r="24" spans="1:3" x14ac:dyDescent="0.25">
      <c r="A24" s="195">
        <v>22</v>
      </c>
      <c r="B24" s="192"/>
      <c r="C24" s="194"/>
    </row>
    <row r="25" spans="1:3" x14ac:dyDescent="0.25">
      <c r="A25" s="195">
        <v>23</v>
      </c>
      <c r="B25" s="195"/>
      <c r="C25" s="194"/>
    </row>
    <row r="26" spans="1:3" x14ac:dyDescent="0.25">
      <c r="A26" s="195">
        <v>24</v>
      </c>
      <c r="B26" s="195"/>
      <c r="C26" s="194"/>
    </row>
    <row r="43" spans="2:2" x14ac:dyDescent="0.25">
      <c r="B43" s="304"/>
    </row>
    <row r="44" spans="2:2" x14ac:dyDescent="0.25">
      <c r="B44" s="304"/>
    </row>
    <row r="45" spans="2:2" x14ac:dyDescent="0.25">
      <c r="B45" s="304"/>
    </row>
    <row r="46" spans="2:2" x14ac:dyDescent="0.25">
      <c r="B46" s="304"/>
    </row>
    <row r="47" spans="2:2" x14ac:dyDescent="0.25">
      <c r="B47" s="304"/>
    </row>
    <row r="48" spans="2:2" x14ac:dyDescent="0.25">
      <c r="B48" s="304"/>
    </row>
    <row r="49" spans="2:2" x14ac:dyDescent="0.25">
      <c r="B49" s="304"/>
    </row>
    <row r="50" spans="2:2" x14ac:dyDescent="0.25">
      <c r="B50" s="304"/>
    </row>
    <row r="51" spans="2:2" x14ac:dyDescent="0.25">
      <c r="B51" s="304"/>
    </row>
    <row r="52" spans="2:2" x14ac:dyDescent="0.25">
      <c r="B52" s="304"/>
    </row>
    <row r="53" spans="2:2" x14ac:dyDescent="0.25">
      <c r="B53" s="304"/>
    </row>
    <row r="54" spans="2:2" x14ac:dyDescent="0.25">
      <c r="B54" s="304"/>
    </row>
    <row r="55" spans="2:2" x14ac:dyDescent="0.25">
      <c r="B55" s="304"/>
    </row>
    <row r="56" spans="2:2" x14ac:dyDescent="0.25">
      <c r="B56" s="304"/>
    </row>
    <row r="57" spans="2:2" x14ac:dyDescent="0.25">
      <c r="B57" s="304"/>
    </row>
    <row r="58" spans="2:2" x14ac:dyDescent="0.25">
      <c r="B58" s="304"/>
    </row>
    <row r="59" spans="2:2" x14ac:dyDescent="0.25">
      <c r="B59" s="304"/>
    </row>
    <row r="60" spans="2:2" x14ac:dyDescent="0.25">
      <c r="B60" s="304"/>
    </row>
    <row r="61" spans="2:2" x14ac:dyDescent="0.25">
      <c r="B61" s="304"/>
    </row>
    <row r="62" spans="2:2" x14ac:dyDescent="0.25">
      <c r="B62" s="304"/>
    </row>
    <row r="63" spans="2:2" x14ac:dyDescent="0.25">
      <c r="B63" s="304"/>
    </row>
    <row r="64" spans="2:2" x14ac:dyDescent="0.25">
      <c r="B64" s="304"/>
    </row>
    <row r="65" spans="2:2" x14ac:dyDescent="0.25">
      <c r="B65" s="304"/>
    </row>
    <row r="66" spans="2:2" x14ac:dyDescent="0.25">
      <c r="B66" s="304"/>
    </row>
    <row r="67" spans="2:2" x14ac:dyDescent="0.25">
      <c r="B67" s="304"/>
    </row>
    <row r="68" spans="2:2" x14ac:dyDescent="0.25">
      <c r="B68" s="304"/>
    </row>
    <row r="69" spans="2:2" x14ac:dyDescent="0.25">
      <c r="B69" s="304"/>
    </row>
    <row r="70" spans="2:2" x14ac:dyDescent="0.25">
      <c r="B70" s="304"/>
    </row>
    <row r="71" spans="2:2" x14ac:dyDescent="0.25">
      <c r="B71" s="304"/>
    </row>
    <row r="72" spans="2:2" x14ac:dyDescent="0.25">
      <c r="B72" s="304"/>
    </row>
    <row r="73" spans="2:2" x14ac:dyDescent="0.25">
      <c r="B73" s="304"/>
    </row>
    <row r="74" spans="2:2" x14ac:dyDescent="0.25">
      <c r="B74" s="304"/>
    </row>
    <row r="75" spans="2:2" x14ac:dyDescent="0.25">
      <c r="B75" s="304"/>
    </row>
    <row r="76" spans="2:2" x14ac:dyDescent="0.25">
      <c r="B76" s="304"/>
    </row>
    <row r="77" spans="2:2" x14ac:dyDescent="0.25">
      <c r="B77" s="304"/>
    </row>
    <row r="78" spans="2:2" x14ac:dyDescent="0.25">
      <c r="B78" s="304"/>
    </row>
    <row r="79" spans="2:2" x14ac:dyDescent="0.25">
      <c r="B79" s="304"/>
    </row>
    <row r="80" spans="2:2" x14ac:dyDescent="0.25">
      <c r="B80" s="304"/>
    </row>
    <row r="81" spans="2:2" x14ac:dyDescent="0.25">
      <c r="B81" s="304"/>
    </row>
    <row r="82" spans="2:2" x14ac:dyDescent="0.25">
      <c r="B82" s="304"/>
    </row>
    <row r="83" spans="2:2" x14ac:dyDescent="0.25">
      <c r="B83" s="304"/>
    </row>
    <row r="84" spans="2:2" x14ac:dyDescent="0.25">
      <c r="B84" s="304"/>
    </row>
    <row r="85" spans="2:2" x14ac:dyDescent="0.25">
      <c r="B85" s="304"/>
    </row>
    <row r="86" spans="2:2" x14ac:dyDescent="0.25">
      <c r="B86" s="304"/>
    </row>
    <row r="87" spans="2:2" x14ac:dyDescent="0.25">
      <c r="B87" s="304"/>
    </row>
    <row r="88" spans="2:2" x14ac:dyDescent="0.25">
      <c r="B88" s="304"/>
    </row>
    <row r="89" spans="2:2" x14ac:dyDescent="0.25">
      <c r="B89" s="304"/>
    </row>
    <row r="90" spans="2:2" x14ac:dyDescent="0.25">
      <c r="B90" s="304"/>
    </row>
    <row r="91" spans="2:2" x14ac:dyDescent="0.25">
      <c r="B91" s="304"/>
    </row>
    <row r="92" spans="2:2" x14ac:dyDescent="0.25">
      <c r="B92" s="304"/>
    </row>
    <row r="93" spans="2:2" x14ac:dyDescent="0.25">
      <c r="B93" s="304"/>
    </row>
    <row r="94" spans="2:2" x14ac:dyDescent="0.25">
      <c r="B94" s="304"/>
    </row>
    <row r="95" spans="2:2" x14ac:dyDescent="0.25">
      <c r="B95" s="304"/>
    </row>
    <row r="96" spans="2:2" x14ac:dyDescent="0.25">
      <c r="B96" s="304"/>
    </row>
    <row r="97" spans="2:2" x14ac:dyDescent="0.25">
      <c r="B97" s="304"/>
    </row>
    <row r="98" spans="2:2" x14ac:dyDescent="0.25">
      <c r="B98" s="304"/>
    </row>
    <row r="99" spans="2:2" x14ac:dyDescent="0.25">
      <c r="B99" s="304"/>
    </row>
    <row r="100" spans="2:2" x14ac:dyDescent="0.25">
      <c r="B100" s="304"/>
    </row>
    <row r="101" spans="2:2" x14ac:dyDescent="0.25">
      <c r="B101" s="304"/>
    </row>
    <row r="102" spans="2:2" x14ac:dyDescent="0.25">
      <c r="B102" s="304"/>
    </row>
    <row r="103" spans="2:2" x14ac:dyDescent="0.25">
      <c r="B103" s="304"/>
    </row>
    <row r="104" spans="2:2" x14ac:dyDescent="0.25">
      <c r="B104" s="304"/>
    </row>
    <row r="105" spans="2:2" x14ac:dyDescent="0.25">
      <c r="B105" s="304"/>
    </row>
    <row r="106" spans="2:2" x14ac:dyDescent="0.25">
      <c r="B106" s="304"/>
    </row>
    <row r="107" spans="2:2" x14ac:dyDescent="0.25">
      <c r="B107" s="304"/>
    </row>
    <row r="108" spans="2:2" x14ac:dyDescent="0.25">
      <c r="B108" s="304"/>
    </row>
    <row r="109" spans="2:2" x14ac:dyDescent="0.25">
      <c r="B109" s="304"/>
    </row>
    <row r="110" spans="2:2" x14ac:dyDescent="0.25">
      <c r="B110" s="304"/>
    </row>
    <row r="111" spans="2:2" x14ac:dyDescent="0.25">
      <c r="B111" s="304"/>
    </row>
    <row r="112" spans="2:2" x14ac:dyDescent="0.25">
      <c r="B112" s="304"/>
    </row>
    <row r="113" spans="2:2" x14ac:dyDescent="0.25">
      <c r="B113" s="304"/>
    </row>
    <row r="114" spans="2:2" x14ac:dyDescent="0.25">
      <c r="B114" s="304"/>
    </row>
    <row r="115" spans="2:2" x14ac:dyDescent="0.25">
      <c r="B115" s="304"/>
    </row>
    <row r="116" spans="2:2" x14ac:dyDescent="0.25">
      <c r="B116" s="304"/>
    </row>
    <row r="117" spans="2:2" x14ac:dyDescent="0.25">
      <c r="B117" s="304"/>
    </row>
    <row r="118" spans="2:2" x14ac:dyDescent="0.25">
      <c r="B118" s="304"/>
    </row>
    <row r="119" spans="2:2" x14ac:dyDescent="0.25">
      <c r="B119" s="304"/>
    </row>
    <row r="120" spans="2:2" x14ac:dyDescent="0.25">
      <c r="B120" s="304"/>
    </row>
    <row r="121" spans="2:2" x14ac:dyDescent="0.25">
      <c r="B121" s="304"/>
    </row>
    <row r="122" spans="2:2" x14ac:dyDescent="0.25">
      <c r="B122" s="304"/>
    </row>
    <row r="123" spans="2:2" x14ac:dyDescent="0.25">
      <c r="B123" s="304"/>
    </row>
    <row r="124" spans="2:2" x14ac:dyDescent="0.25">
      <c r="B124" s="304"/>
    </row>
    <row r="125" spans="2:2" x14ac:dyDescent="0.25">
      <c r="B125" s="304"/>
    </row>
    <row r="126" spans="2:2" x14ac:dyDescent="0.25">
      <c r="B126" s="304"/>
    </row>
    <row r="127" spans="2:2" x14ac:dyDescent="0.25">
      <c r="B127" s="304"/>
    </row>
    <row r="128" spans="2:2" x14ac:dyDescent="0.25">
      <c r="B128" s="304"/>
    </row>
    <row r="129" spans="2:2" x14ac:dyDescent="0.25">
      <c r="B129" s="304"/>
    </row>
    <row r="130" spans="2:2" x14ac:dyDescent="0.25">
      <c r="B130" s="304"/>
    </row>
    <row r="131" spans="2:2" x14ac:dyDescent="0.25">
      <c r="B131" s="304"/>
    </row>
    <row r="132" spans="2:2" x14ac:dyDescent="0.25">
      <c r="B132" s="304"/>
    </row>
    <row r="133" spans="2:2" x14ac:dyDescent="0.25">
      <c r="B133" s="304"/>
    </row>
    <row r="134" spans="2:2" x14ac:dyDescent="0.25">
      <c r="B134" s="304"/>
    </row>
    <row r="135" spans="2:2" x14ac:dyDescent="0.25">
      <c r="B135" s="304"/>
    </row>
    <row r="136" spans="2:2" x14ac:dyDescent="0.25">
      <c r="B136" s="304"/>
    </row>
    <row r="137" spans="2:2" x14ac:dyDescent="0.25">
      <c r="B137" s="304"/>
    </row>
    <row r="138" spans="2:2" x14ac:dyDescent="0.25">
      <c r="B138" s="304"/>
    </row>
    <row r="139" spans="2:2" x14ac:dyDescent="0.25">
      <c r="B139" s="304"/>
    </row>
    <row r="140" spans="2:2" x14ac:dyDescent="0.25">
      <c r="B140" s="304"/>
    </row>
    <row r="141" spans="2:2" x14ac:dyDescent="0.25">
      <c r="B141" s="304"/>
    </row>
    <row r="142" spans="2:2" x14ac:dyDescent="0.25">
      <c r="B142" s="304"/>
    </row>
    <row r="143" spans="2:2" x14ac:dyDescent="0.25">
      <c r="B143" s="304"/>
    </row>
    <row r="144" spans="2:2" x14ac:dyDescent="0.25">
      <c r="B144" s="304"/>
    </row>
  </sheetData>
  <dataValidations count="1">
    <dataValidation type="list" allowBlank="1" showInputMessage="1" showErrorMessage="1" sqref="C3:C28">
      <formula1>IerarhiyaUr2</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00B050"/>
  </sheetPr>
  <dimension ref="A1:D150"/>
  <sheetViews>
    <sheetView workbookViewId="0">
      <selection activeCell="D11" sqref="D11"/>
    </sheetView>
  </sheetViews>
  <sheetFormatPr defaultRowHeight="15" x14ac:dyDescent="0.25"/>
  <cols>
    <col min="1" max="1" width="9.140625" style="1"/>
    <col min="2" max="3" width="27.5703125" style="1" customWidth="1"/>
    <col min="4" max="4" width="33.85546875" style="304" customWidth="1"/>
    <col min="5" max="5" width="11.28515625" customWidth="1"/>
  </cols>
  <sheetData>
    <row r="1" spans="1:4" x14ac:dyDescent="0.25">
      <c r="A1" s="130" t="s">
        <v>0</v>
      </c>
      <c r="B1" s="130" t="s">
        <v>453</v>
      </c>
      <c r="C1" s="130" t="s">
        <v>383</v>
      </c>
      <c r="D1" s="193" t="s">
        <v>3605</v>
      </c>
    </row>
    <row r="2" spans="1:4" x14ac:dyDescent="0.25">
      <c r="A2" s="130"/>
      <c r="B2" s="130"/>
      <c r="C2" s="130"/>
      <c r="D2" s="193"/>
    </row>
    <row r="3" spans="1:4" x14ac:dyDescent="0.25">
      <c r="A3" s="132">
        <v>0</v>
      </c>
      <c r="B3" s="316" t="s">
        <v>4624</v>
      </c>
      <c r="C3" s="316" t="s">
        <v>4090</v>
      </c>
      <c r="D3" s="812" t="s">
        <v>4624</v>
      </c>
    </row>
    <row r="4" spans="1:4" x14ac:dyDescent="0.25">
      <c r="A4" s="132">
        <v>1</v>
      </c>
      <c r="B4" s="316" t="s">
        <v>4625</v>
      </c>
      <c r="C4" s="316" t="s">
        <v>4315</v>
      </c>
      <c r="D4" s="812" t="s">
        <v>4625</v>
      </c>
    </row>
    <row r="5" spans="1:4" x14ac:dyDescent="0.25">
      <c r="A5" s="132">
        <v>2</v>
      </c>
      <c r="B5" s="316" t="s">
        <v>4626</v>
      </c>
      <c r="C5" s="316" t="s">
        <v>4316</v>
      </c>
      <c r="D5" s="812" t="s">
        <v>4626</v>
      </c>
    </row>
    <row r="6" spans="1:4" x14ac:dyDescent="0.25">
      <c r="A6" s="132">
        <v>3</v>
      </c>
      <c r="B6" s="316" t="s">
        <v>4627</v>
      </c>
      <c r="C6" s="316" t="s">
        <v>4630</v>
      </c>
      <c r="D6" s="812" t="s">
        <v>4627</v>
      </c>
    </row>
    <row r="7" spans="1:4" x14ac:dyDescent="0.25">
      <c r="A7" s="132">
        <v>4</v>
      </c>
      <c r="B7" s="316" t="s">
        <v>4628</v>
      </c>
      <c r="C7" s="316" t="s">
        <v>4631</v>
      </c>
      <c r="D7" s="812" t="s">
        <v>4628</v>
      </c>
    </row>
    <row r="8" spans="1:4" x14ac:dyDescent="0.25">
      <c r="A8" s="132">
        <v>5</v>
      </c>
      <c r="B8" s="316" t="s">
        <v>4629</v>
      </c>
      <c r="C8" s="316" t="s">
        <v>4632</v>
      </c>
      <c r="D8" s="812" t="s">
        <v>4629</v>
      </c>
    </row>
    <row r="9" spans="1:4" x14ac:dyDescent="0.25">
      <c r="A9" s="132">
        <v>6</v>
      </c>
      <c r="B9" s="316"/>
      <c r="C9" s="316"/>
      <c r="D9" s="316"/>
    </row>
    <row r="10" spans="1:4" x14ac:dyDescent="0.25">
      <c r="A10" s="132">
        <v>7</v>
      </c>
      <c r="B10" s="192"/>
      <c r="C10" s="194"/>
      <c r="D10" s="192"/>
    </row>
    <row r="11" spans="1:4" x14ac:dyDescent="0.25">
      <c r="A11" s="132">
        <v>8</v>
      </c>
      <c r="B11" s="192"/>
      <c r="C11" s="194"/>
      <c r="D11" s="358"/>
    </row>
    <row r="12" spans="1:4" x14ac:dyDescent="0.25">
      <c r="A12" s="132">
        <v>9</v>
      </c>
      <c r="B12" s="132"/>
      <c r="C12" s="132"/>
      <c r="D12" s="139"/>
    </row>
    <row r="13" spans="1:4" x14ac:dyDescent="0.25">
      <c r="A13" s="132">
        <v>10</v>
      </c>
      <c r="B13" s="132"/>
      <c r="C13" s="132"/>
      <c r="D13" s="139"/>
    </row>
    <row r="14" spans="1:4" x14ac:dyDescent="0.25">
      <c r="A14" s="132">
        <v>11</v>
      </c>
      <c r="B14" s="192"/>
      <c r="C14" s="131"/>
      <c r="D14" s="358"/>
    </row>
    <row r="15" spans="1:4" x14ac:dyDescent="0.25">
      <c r="A15" s="132">
        <v>12</v>
      </c>
      <c r="B15" s="192"/>
      <c r="C15" s="131"/>
      <c r="D15" s="358"/>
    </row>
    <row r="16" spans="1:4" x14ac:dyDescent="0.25">
      <c r="A16" s="132">
        <v>13</v>
      </c>
      <c r="B16" s="131"/>
      <c r="C16" s="131"/>
      <c r="D16" s="140"/>
    </row>
    <row r="17" spans="1:4" x14ac:dyDescent="0.25">
      <c r="A17" s="132">
        <v>14</v>
      </c>
      <c r="B17" s="132"/>
      <c r="C17" s="132"/>
      <c r="D17" s="139"/>
    </row>
    <row r="18" spans="1:4" x14ac:dyDescent="0.25">
      <c r="A18" s="132">
        <v>15</v>
      </c>
      <c r="B18" s="132"/>
      <c r="C18" s="132"/>
      <c r="D18" s="139"/>
    </row>
    <row r="19" spans="1:4" x14ac:dyDescent="0.25">
      <c r="A19" s="132">
        <v>16</v>
      </c>
      <c r="B19" s="132"/>
      <c r="C19" s="132"/>
      <c r="D19" s="139"/>
    </row>
    <row r="20" spans="1:4" x14ac:dyDescent="0.25">
      <c r="A20" s="132">
        <v>17</v>
      </c>
      <c r="B20" s="132"/>
      <c r="C20" s="132"/>
      <c r="D20" s="139"/>
    </row>
    <row r="21" spans="1:4" x14ac:dyDescent="0.25">
      <c r="A21" s="132">
        <v>18</v>
      </c>
      <c r="B21" s="132"/>
      <c r="C21" s="132"/>
      <c r="D21" s="139"/>
    </row>
    <row r="22" spans="1:4" x14ac:dyDescent="0.25">
      <c r="A22" s="132">
        <v>19</v>
      </c>
      <c r="B22" s="132"/>
      <c r="C22" s="132"/>
      <c r="D22" s="139"/>
    </row>
    <row r="23" spans="1:4" x14ac:dyDescent="0.25">
      <c r="A23" s="132">
        <v>20</v>
      </c>
      <c r="B23" s="132"/>
      <c r="C23" s="132"/>
      <c r="D23" s="139"/>
    </row>
    <row r="24" spans="1:4" x14ac:dyDescent="0.25">
      <c r="A24" s="132">
        <v>21</v>
      </c>
      <c r="B24" s="132"/>
      <c r="C24" s="132"/>
      <c r="D24" s="139"/>
    </row>
    <row r="25" spans="1:4" x14ac:dyDescent="0.25">
      <c r="A25" s="132">
        <v>22</v>
      </c>
      <c r="B25" s="132"/>
      <c r="C25" s="132"/>
      <c r="D25" s="139"/>
    </row>
    <row r="26" spans="1:4" x14ac:dyDescent="0.25">
      <c r="A26" s="132">
        <v>23</v>
      </c>
      <c r="B26" s="132"/>
      <c r="C26" s="132"/>
      <c r="D26" s="139"/>
    </row>
    <row r="27" spans="1:4" x14ac:dyDescent="0.25">
      <c r="A27" s="132">
        <v>24</v>
      </c>
      <c r="B27" s="132"/>
      <c r="C27" s="132"/>
      <c r="D27" s="139"/>
    </row>
    <row r="28" spans="1:4" x14ac:dyDescent="0.25">
      <c r="A28" s="132">
        <v>25</v>
      </c>
      <c r="B28" s="132"/>
      <c r="C28" s="132"/>
      <c r="D28" s="139"/>
    </row>
    <row r="29" spans="1:4" x14ac:dyDescent="0.25">
      <c r="A29" s="132">
        <v>26</v>
      </c>
      <c r="B29" s="132"/>
      <c r="C29" s="132"/>
      <c r="D29" s="139"/>
    </row>
    <row r="30" spans="1:4" x14ac:dyDescent="0.25">
      <c r="A30" s="132">
        <v>27</v>
      </c>
      <c r="B30" s="132"/>
      <c r="C30" s="132"/>
      <c r="D30" s="139"/>
    </row>
    <row r="31" spans="1:4" x14ac:dyDescent="0.25">
      <c r="A31" s="132">
        <v>28</v>
      </c>
      <c r="B31" s="132"/>
      <c r="C31" s="132"/>
      <c r="D31" s="139"/>
    </row>
    <row r="32" spans="1:4" x14ac:dyDescent="0.25">
      <c r="A32" s="132">
        <v>29</v>
      </c>
      <c r="B32" s="132"/>
      <c r="C32" s="132"/>
      <c r="D32" s="139"/>
    </row>
    <row r="33" spans="1:4" x14ac:dyDescent="0.25">
      <c r="A33" s="132">
        <v>30</v>
      </c>
      <c r="B33" s="132"/>
      <c r="C33" s="132"/>
      <c r="D33" s="139"/>
    </row>
    <row r="34" spans="1:4" x14ac:dyDescent="0.25">
      <c r="A34" s="132">
        <v>31</v>
      </c>
      <c r="B34" s="132"/>
      <c r="C34" s="132"/>
      <c r="D34" s="139"/>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sheetData>
  <dataConsolidate link="1"/>
  <dataValidations count="1">
    <dataValidation type="list" allowBlank="1" showInputMessage="1" showErrorMessage="1" sqref="C3:C34">
      <formula1>IerarhiyaUr2</formula1>
    </dataValidation>
  </dataValidations>
  <pageMargins left="0.7" right="0.7" top="0.75" bottom="0.75" header="0.3" footer="0.3"/>
  <pageSetup paperSize="9"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0">
    <tabColor rgb="FF00B050"/>
  </sheetPr>
  <dimension ref="A1:W44"/>
  <sheetViews>
    <sheetView zoomScale="85" zoomScaleNormal="85" workbookViewId="0">
      <pane xSplit="1" topLeftCell="B1" activePane="topRight" state="frozen"/>
      <selection activeCell="C12" sqref="C12"/>
      <selection pane="topRight" activeCell="F15" sqref="F15"/>
    </sheetView>
  </sheetViews>
  <sheetFormatPr defaultRowHeight="15" x14ac:dyDescent="0.25"/>
  <cols>
    <col min="1" max="1" width="14.5703125" bestFit="1" customWidth="1"/>
    <col min="2" max="2" width="17" style="3" customWidth="1"/>
    <col min="3" max="3" width="23.140625" style="3" customWidth="1"/>
    <col min="4" max="4" width="22.140625" style="3" customWidth="1"/>
    <col min="5" max="5" width="9.140625" customWidth="1"/>
    <col min="6" max="6" width="39.42578125" style="546" customWidth="1"/>
    <col min="7" max="7" width="14" style="1" customWidth="1"/>
    <col min="8" max="9" width="14.7109375" style="1" customWidth="1"/>
    <col min="10" max="10" width="16.140625" style="1" customWidth="1"/>
    <col min="11" max="11" width="18.140625" style="1" customWidth="1"/>
    <col min="12" max="15" width="14.7109375" style="1" customWidth="1"/>
    <col min="16" max="16" width="17.140625" style="1" customWidth="1"/>
    <col min="17" max="17" width="18" style="1" customWidth="1"/>
    <col min="18" max="23" width="14.7109375" style="1" customWidth="1"/>
  </cols>
  <sheetData>
    <row r="1" spans="1:23" x14ac:dyDescent="0.25">
      <c r="A1" s="971" t="s">
        <v>445</v>
      </c>
      <c r="B1" s="972" t="s">
        <v>448</v>
      </c>
      <c r="C1" s="971" t="s">
        <v>383</v>
      </c>
      <c r="D1" s="971" t="s">
        <v>42</v>
      </c>
      <c r="E1" s="971" t="s">
        <v>446</v>
      </c>
      <c r="F1" s="133" t="s">
        <v>2305</v>
      </c>
      <c r="G1" s="969" t="s">
        <v>2307</v>
      </c>
      <c r="H1" s="134">
        <v>1</v>
      </c>
      <c r="I1" s="134">
        <v>2</v>
      </c>
      <c r="J1" s="134">
        <v>3</v>
      </c>
      <c r="K1" s="134">
        <v>4</v>
      </c>
      <c r="L1" s="134">
        <v>5</v>
      </c>
      <c r="M1" s="134">
        <v>6</v>
      </c>
      <c r="N1" s="134">
        <v>7</v>
      </c>
      <c r="O1" s="134">
        <v>8</v>
      </c>
      <c r="P1" s="134">
        <v>9</v>
      </c>
      <c r="Q1" s="134">
        <v>10</v>
      </c>
      <c r="R1" s="134">
        <v>11</v>
      </c>
      <c r="S1" s="134">
        <v>12</v>
      </c>
      <c r="T1" s="134">
        <v>13</v>
      </c>
      <c r="U1" s="134">
        <v>14</v>
      </c>
      <c r="V1" s="134">
        <v>15</v>
      </c>
      <c r="W1" s="134">
        <v>16</v>
      </c>
    </row>
    <row r="2" spans="1:23" x14ac:dyDescent="0.25">
      <c r="A2" s="971"/>
      <c r="B2" s="971"/>
      <c r="C2" s="971"/>
      <c r="D2" s="971"/>
      <c r="E2" s="971"/>
      <c r="F2" s="133" t="s">
        <v>2306</v>
      </c>
      <c r="G2" s="970"/>
      <c r="H2" s="626" t="s">
        <v>447</v>
      </c>
      <c r="I2" s="626">
        <v>0</v>
      </c>
      <c r="J2" s="626">
        <v>1</v>
      </c>
      <c r="K2" s="626">
        <v>2</v>
      </c>
      <c r="L2" s="626">
        <v>3</v>
      </c>
      <c r="M2" s="626">
        <v>4</v>
      </c>
      <c r="N2" s="626">
        <v>5</v>
      </c>
      <c r="O2" s="626">
        <v>6</v>
      </c>
      <c r="P2" s="626">
        <v>7</v>
      </c>
      <c r="Q2" s="626">
        <v>8</v>
      </c>
      <c r="R2" s="134">
        <v>9</v>
      </c>
      <c r="S2" s="134">
        <v>10</v>
      </c>
      <c r="T2" s="134">
        <v>11</v>
      </c>
      <c r="U2" s="134"/>
      <c r="V2" s="134"/>
      <c r="W2" s="134"/>
    </row>
    <row r="3" spans="1:23" s="545" customFormat="1" x14ac:dyDescent="0.25">
      <c r="A3" s="964" t="s">
        <v>4624</v>
      </c>
      <c r="B3" s="966" t="s">
        <v>4110</v>
      </c>
      <c r="C3" s="967" t="s">
        <v>4090</v>
      </c>
      <c r="D3" s="967" t="s">
        <v>4103</v>
      </c>
      <c r="E3" s="968"/>
      <c r="F3" s="631" t="s">
        <v>4104</v>
      </c>
      <c r="G3" s="140" t="s">
        <v>4514</v>
      </c>
      <c r="H3" s="140" t="s">
        <v>4563</v>
      </c>
      <c r="I3" s="738" t="s">
        <v>4515</v>
      </c>
      <c r="J3" s="140"/>
      <c r="K3" s="738" t="s">
        <v>4466</v>
      </c>
      <c r="L3" s="738" t="s">
        <v>4399</v>
      </c>
      <c r="M3" s="738" t="s">
        <v>4400</v>
      </c>
      <c r="N3" s="140" t="s">
        <v>4402</v>
      </c>
      <c r="O3" s="140" t="s">
        <v>4404</v>
      </c>
      <c r="P3" s="140" t="s">
        <v>4406</v>
      </c>
      <c r="Q3" s="544"/>
      <c r="R3" s="544"/>
      <c r="S3" s="544"/>
      <c r="T3" s="544"/>
      <c r="U3" s="544"/>
      <c r="V3" s="544"/>
      <c r="W3" s="544"/>
    </row>
    <row r="4" spans="1:23" x14ac:dyDescent="0.25">
      <c r="A4" s="964"/>
      <c r="B4" s="966"/>
      <c r="C4" s="967"/>
      <c r="D4" s="967"/>
      <c r="E4" s="968"/>
      <c r="F4" s="631" t="s">
        <v>4105</v>
      </c>
      <c r="G4" s="140" t="s">
        <v>4527</v>
      </c>
      <c r="H4" s="139" t="s">
        <v>4528</v>
      </c>
      <c r="I4" s="738" t="s">
        <v>4529</v>
      </c>
      <c r="J4" s="140"/>
      <c r="K4" s="738" t="s">
        <v>4530</v>
      </c>
      <c r="L4" s="738" t="s">
        <v>4530</v>
      </c>
      <c r="M4" s="738" t="s">
        <v>4530</v>
      </c>
      <c r="N4" s="140" t="s">
        <v>4523</v>
      </c>
      <c r="O4" s="140" t="s">
        <v>4523</v>
      </c>
      <c r="P4" s="140" t="s">
        <v>4523</v>
      </c>
      <c r="Q4" s="194"/>
      <c r="R4" s="195"/>
      <c r="S4" s="195"/>
      <c r="T4" s="195"/>
      <c r="U4" s="195"/>
      <c r="V4" s="195"/>
      <c r="W4" s="195"/>
    </row>
    <row r="5" spans="1:23" s="113" customFormat="1" x14ac:dyDescent="0.25">
      <c r="A5" s="964"/>
      <c r="B5" s="966"/>
      <c r="C5" s="967"/>
      <c r="D5" s="967"/>
      <c r="E5" s="968"/>
      <c r="F5" s="632" t="s">
        <v>4106</v>
      </c>
      <c r="G5" s="139"/>
      <c r="H5" s="139"/>
      <c r="I5" s="738">
        <v>1</v>
      </c>
      <c r="J5" s="140"/>
      <c r="K5" s="738">
        <v>2</v>
      </c>
      <c r="L5" s="738">
        <v>3</v>
      </c>
      <c r="M5" s="738">
        <v>4</v>
      </c>
      <c r="N5" s="140"/>
      <c r="O5" s="140"/>
      <c r="P5" s="140"/>
      <c r="Q5" s="194"/>
      <c r="R5" s="193"/>
      <c r="S5" s="193"/>
      <c r="T5" s="193"/>
      <c r="U5" s="193"/>
      <c r="V5" s="193"/>
      <c r="W5" s="193"/>
    </row>
    <row r="6" spans="1:23" s="545" customFormat="1" x14ac:dyDescent="0.25">
      <c r="A6" s="964" t="s">
        <v>4624</v>
      </c>
      <c r="B6" s="966" t="s">
        <v>4110</v>
      </c>
      <c r="C6" s="967" t="s">
        <v>4090</v>
      </c>
      <c r="D6" s="967" t="s">
        <v>4107</v>
      </c>
      <c r="E6" s="968"/>
      <c r="F6" s="631" t="s">
        <v>4104</v>
      </c>
      <c r="G6" s="140" t="s">
        <v>4524</v>
      </c>
      <c r="H6" s="140" t="s">
        <v>4564</v>
      </c>
      <c r="I6" s="738" t="s">
        <v>4525</v>
      </c>
      <c r="J6" s="140"/>
      <c r="K6" s="738" t="s">
        <v>4486</v>
      </c>
      <c r="L6" s="738" t="s">
        <v>4418</v>
      </c>
      <c r="M6" s="738" t="s">
        <v>4409</v>
      </c>
      <c r="N6" s="140" t="s">
        <v>4411</v>
      </c>
      <c r="O6" s="140" t="s">
        <v>4413</v>
      </c>
      <c r="P6" s="140" t="s">
        <v>4414</v>
      </c>
      <c r="Q6" s="544"/>
      <c r="R6" s="544"/>
      <c r="S6" s="544"/>
      <c r="T6" s="544"/>
      <c r="U6" s="544"/>
      <c r="V6" s="544"/>
      <c r="W6" s="544"/>
    </row>
    <row r="7" spans="1:23" x14ac:dyDescent="0.25">
      <c r="A7" s="964"/>
      <c r="B7" s="966"/>
      <c r="C7" s="967"/>
      <c r="D7" s="967"/>
      <c r="E7" s="968"/>
      <c r="F7" s="631" t="s">
        <v>4105</v>
      </c>
      <c r="G7" s="140" t="s">
        <v>4527</v>
      </c>
      <c r="H7" s="139" t="s">
        <v>4528</v>
      </c>
      <c r="I7" s="738" t="s">
        <v>4529</v>
      </c>
      <c r="J7" s="140"/>
      <c r="K7" s="738" t="s">
        <v>4530</v>
      </c>
      <c r="L7" s="738" t="s">
        <v>4530</v>
      </c>
      <c r="M7" s="738" t="s">
        <v>4530</v>
      </c>
      <c r="N7" s="140" t="s">
        <v>4523</v>
      </c>
      <c r="O7" s="140" t="s">
        <v>4523</v>
      </c>
      <c r="P7" s="140" t="s">
        <v>4523</v>
      </c>
      <c r="Q7" s="194"/>
      <c r="R7" s="195"/>
      <c r="S7" s="195"/>
      <c r="T7" s="195"/>
      <c r="U7" s="195"/>
      <c r="V7" s="195"/>
      <c r="W7" s="195"/>
    </row>
    <row r="8" spans="1:23" s="113" customFormat="1" x14ac:dyDescent="0.25">
      <c r="A8" s="964"/>
      <c r="B8" s="966"/>
      <c r="C8" s="967"/>
      <c r="D8" s="967"/>
      <c r="E8" s="968"/>
      <c r="F8" s="632" t="s">
        <v>4106</v>
      </c>
      <c r="G8" s="139"/>
      <c r="H8" s="139"/>
      <c r="I8" s="738">
        <v>5</v>
      </c>
      <c r="J8" s="140"/>
      <c r="K8" s="738">
        <v>6</v>
      </c>
      <c r="L8" s="738">
        <v>7</v>
      </c>
      <c r="M8" s="738">
        <v>8</v>
      </c>
      <c r="N8" s="140"/>
      <c r="O8" s="140"/>
      <c r="P8" s="140"/>
      <c r="Q8" s="194"/>
      <c r="R8" s="193"/>
      <c r="S8" s="193"/>
      <c r="T8" s="193"/>
      <c r="U8" s="193"/>
      <c r="V8" s="193"/>
      <c r="W8" s="193"/>
    </row>
    <row r="9" spans="1:23" s="545" customFormat="1" ht="15" customHeight="1" x14ac:dyDescent="0.25">
      <c r="A9" s="964" t="s">
        <v>4624</v>
      </c>
      <c r="B9" s="966" t="s">
        <v>4110</v>
      </c>
      <c r="C9" s="967" t="s">
        <v>4090</v>
      </c>
      <c r="D9" s="967" t="s">
        <v>4108</v>
      </c>
      <c r="E9" s="968"/>
      <c r="F9" s="534" t="s">
        <v>4104</v>
      </c>
      <c r="G9" s="140" t="s">
        <v>4531</v>
      </c>
      <c r="H9" s="140" t="s">
        <v>4565</v>
      </c>
      <c r="I9" s="738" t="s">
        <v>4532</v>
      </c>
      <c r="J9" s="140"/>
      <c r="K9" s="738" t="s">
        <v>4130</v>
      </c>
      <c r="L9" s="738" t="s">
        <v>4120</v>
      </c>
      <c r="M9" s="738" t="s">
        <v>4533</v>
      </c>
      <c r="N9" s="738" t="s">
        <v>4534</v>
      </c>
      <c r="O9" s="738" t="s">
        <v>4535</v>
      </c>
      <c r="P9" s="805" t="s">
        <v>4536</v>
      </c>
      <c r="Q9" s="845" t="s">
        <v>5560</v>
      </c>
      <c r="R9" s="139" t="s">
        <v>6036</v>
      </c>
      <c r="S9" s="139" t="s">
        <v>6037</v>
      </c>
      <c r="T9" s="139" t="s">
        <v>6038</v>
      </c>
      <c r="U9" s="544"/>
      <c r="V9" s="544"/>
      <c r="W9" s="544"/>
    </row>
    <row r="10" spans="1:23" x14ac:dyDescent="0.25">
      <c r="A10" s="964"/>
      <c r="B10" s="966"/>
      <c r="C10" s="967"/>
      <c r="D10" s="967"/>
      <c r="E10" s="968"/>
      <c r="F10" s="534" t="s">
        <v>4105</v>
      </c>
      <c r="G10" s="140" t="s">
        <v>4518</v>
      </c>
      <c r="H10" s="139" t="s">
        <v>4519</v>
      </c>
      <c r="I10" s="738" t="s">
        <v>4537</v>
      </c>
      <c r="J10" s="140"/>
      <c r="K10" s="738" t="s">
        <v>4522</v>
      </c>
      <c r="L10" s="738" t="s">
        <v>4522</v>
      </c>
      <c r="M10" s="738" t="s">
        <v>4522</v>
      </c>
      <c r="N10" s="738" t="s">
        <v>4522</v>
      </c>
      <c r="O10" s="738" t="s">
        <v>4522</v>
      </c>
      <c r="P10" s="140" t="s">
        <v>4616</v>
      </c>
      <c r="Q10" s="194" t="s">
        <v>4521</v>
      </c>
      <c r="R10" s="195" t="s">
        <v>4523</v>
      </c>
      <c r="S10" s="195" t="s">
        <v>4523</v>
      </c>
      <c r="T10" s="195" t="s">
        <v>4523</v>
      </c>
      <c r="U10" s="195"/>
      <c r="V10" s="195"/>
      <c r="W10" s="195"/>
    </row>
    <row r="11" spans="1:23" s="113" customFormat="1" x14ac:dyDescent="0.25">
      <c r="A11" s="964"/>
      <c r="B11" s="966"/>
      <c r="C11" s="967"/>
      <c r="D11" s="967"/>
      <c r="E11" s="968"/>
      <c r="F11" s="547" t="s">
        <v>4106</v>
      </c>
      <c r="G11" s="139"/>
      <c r="H11" s="139"/>
      <c r="I11" s="738">
        <v>9</v>
      </c>
      <c r="J11" s="140"/>
      <c r="K11" s="738">
        <v>10</v>
      </c>
      <c r="L11" s="738">
        <v>11</v>
      </c>
      <c r="M11" s="738">
        <v>12</v>
      </c>
      <c r="N11" s="738">
        <v>13</v>
      </c>
      <c r="O11" s="738">
        <v>14</v>
      </c>
      <c r="P11" s="805">
        <v>1</v>
      </c>
      <c r="Q11" s="845">
        <v>1</v>
      </c>
      <c r="R11" s="193"/>
      <c r="S11" s="193"/>
      <c r="T11" s="193"/>
      <c r="U11" s="193"/>
      <c r="V11" s="193"/>
      <c r="W11" s="193"/>
    </row>
    <row r="12" spans="1:23" s="545" customFormat="1" ht="15" customHeight="1" x14ac:dyDescent="0.25">
      <c r="A12" s="964" t="s">
        <v>4624</v>
      </c>
      <c r="B12" s="966" t="s">
        <v>4110</v>
      </c>
      <c r="C12" s="967" t="s">
        <v>4090</v>
      </c>
      <c r="D12" s="967" t="s">
        <v>4109</v>
      </c>
      <c r="E12" s="968"/>
      <c r="F12" s="534" t="s">
        <v>4104</v>
      </c>
      <c r="G12" s="140" t="s">
        <v>4538</v>
      </c>
      <c r="H12" s="140" t="s">
        <v>4566</v>
      </c>
      <c r="I12" s="738" t="s">
        <v>4539</v>
      </c>
      <c r="J12" s="140"/>
      <c r="K12" s="738" t="s">
        <v>4131</v>
      </c>
      <c r="L12" s="738" t="s">
        <v>4540</v>
      </c>
      <c r="M12" s="738" t="s">
        <v>4541</v>
      </c>
      <c r="N12" s="738" t="s">
        <v>4542</v>
      </c>
      <c r="O12" s="738" t="s">
        <v>4543</v>
      </c>
      <c r="P12" s="805" t="s">
        <v>4544</v>
      </c>
      <c r="Q12" s="140" t="s">
        <v>6039</v>
      </c>
      <c r="R12" s="139" t="s">
        <v>6040</v>
      </c>
      <c r="S12" s="139" t="s">
        <v>6041</v>
      </c>
      <c r="T12" s="139" t="s">
        <v>6042</v>
      </c>
      <c r="U12" s="544"/>
      <c r="V12" s="544"/>
      <c r="W12" s="544"/>
    </row>
    <row r="13" spans="1:23" x14ac:dyDescent="0.25">
      <c r="A13" s="964"/>
      <c r="B13" s="966"/>
      <c r="C13" s="967"/>
      <c r="D13" s="967"/>
      <c r="E13" s="968"/>
      <c r="F13" s="534" t="s">
        <v>4105</v>
      </c>
      <c r="G13" s="140" t="s">
        <v>4518</v>
      </c>
      <c r="H13" s="139" t="s">
        <v>4519</v>
      </c>
      <c r="I13" s="738" t="s">
        <v>4537</v>
      </c>
      <c r="J13" s="140"/>
      <c r="K13" s="738" t="s">
        <v>4522</v>
      </c>
      <c r="L13" s="738" t="s">
        <v>4522</v>
      </c>
      <c r="M13" s="140" t="s">
        <v>4522</v>
      </c>
      <c r="N13" s="140" t="s">
        <v>4522</v>
      </c>
      <c r="O13" s="140" t="s">
        <v>4522</v>
      </c>
      <c r="P13" s="140" t="s">
        <v>4616</v>
      </c>
      <c r="Q13" s="194" t="s">
        <v>4523</v>
      </c>
      <c r="R13" s="195" t="s">
        <v>4523</v>
      </c>
      <c r="S13" s="195" t="s">
        <v>4523</v>
      </c>
      <c r="T13" s="195" t="s">
        <v>4523</v>
      </c>
      <c r="U13" s="195"/>
      <c r="V13" s="195"/>
      <c r="W13" s="195"/>
    </row>
    <row r="14" spans="1:23" s="113" customFormat="1" x14ac:dyDescent="0.25">
      <c r="A14" s="964"/>
      <c r="B14" s="966"/>
      <c r="C14" s="967"/>
      <c r="D14" s="967"/>
      <c r="E14" s="968"/>
      <c r="F14" s="547" t="s">
        <v>4106</v>
      </c>
      <c r="G14" s="139"/>
      <c r="H14" s="139"/>
      <c r="I14" s="738">
        <v>15</v>
      </c>
      <c r="J14" s="140"/>
      <c r="K14" s="738">
        <v>16</v>
      </c>
      <c r="L14" s="738">
        <v>17</v>
      </c>
      <c r="M14" s="738">
        <v>18</v>
      </c>
      <c r="N14" s="738">
        <v>19</v>
      </c>
      <c r="O14" s="738">
        <v>20</v>
      </c>
      <c r="P14" s="805">
        <v>2</v>
      </c>
      <c r="Q14" s="194"/>
      <c r="R14" s="193"/>
      <c r="S14" s="193"/>
      <c r="T14" s="193"/>
      <c r="U14" s="193"/>
      <c r="V14" s="193"/>
      <c r="W14" s="193"/>
    </row>
    <row r="15" spans="1:23" s="545" customFormat="1" ht="15" customHeight="1" x14ac:dyDescent="0.25">
      <c r="A15" s="964" t="s">
        <v>4624</v>
      </c>
      <c r="B15" s="966" t="s">
        <v>4110</v>
      </c>
      <c r="C15" s="967" t="s">
        <v>4090</v>
      </c>
      <c r="D15" s="967" t="s">
        <v>4111</v>
      </c>
      <c r="E15" s="968"/>
      <c r="F15" s="534" t="s">
        <v>4104</v>
      </c>
      <c r="G15" s="140" t="s">
        <v>4545</v>
      </c>
      <c r="H15" s="140" t="s">
        <v>4567</v>
      </c>
      <c r="I15" s="738" t="s">
        <v>4546</v>
      </c>
      <c r="J15" s="548"/>
      <c r="K15" s="738" t="s">
        <v>4547</v>
      </c>
      <c r="L15" s="738" t="s">
        <v>4548</v>
      </c>
      <c r="M15" s="738" t="s">
        <v>4549</v>
      </c>
      <c r="N15" s="738" t="s">
        <v>4550</v>
      </c>
      <c r="O15" s="140" t="s">
        <v>4551</v>
      </c>
      <c r="P15" s="140" t="s">
        <v>4552</v>
      </c>
      <c r="Q15" s="544"/>
      <c r="R15" s="544"/>
      <c r="S15" s="544"/>
      <c r="T15" s="544"/>
      <c r="U15" s="544"/>
      <c r="V15" s="544"/>
      <c r="W15" s="544"/>
    </row>
    <row r="16" spans="1:23" x14ac:dyDescent="0.25">
      <c r="A16" s="964"/>
      <c r="B16" s="966"/>
      <c r="C16" s="967"/>
      <c r="D16" s="967"/>
      <c r="E16" s="968"/>
      <c r="F16" s="534" t="s">
        <v>4105</v>
      </c>
      <c r="G16" s="140" t="s">
        <v>4527</v>
      </c>
      <c r="H16" s="139" t="s">
        <v>4519</v>
      </c>
      <c r="I16" s="738" t="s">
        <v>4553</v>
      </c>
      <c r="J16" s="194"/>
      <c r="K16" s="738" t="s">
        <v>4554</v>
      </c>
      <c r="L16" s="738" t="s">
        <v>4530</v>
      </c>
      <c r="M16" s="738" t="s">
        <v>4530</v>
      </c>
      <c r="N16" s="738" t="s">
        <v>4530</v>
      </c>
      <c r="O16" s="140" t="s">
        <v>4523</v>
      </c>
      <c r="P16" s="140" t="s">
        <v>4523</v>
      </c>
      <c r="Q16" s="194"/>
      <c r="R16" s="195"/>
      <c r="S16" s="195"/>
      <c r="T16" s="195"/>
      <c r="U16" s="195"/>
      <c r="V16" s="195"/>
      <c r="W16" s="195"/>
    </row>
    <row r="17" spans="1:23" s="113" customFormat="1" x14ac:dyDescent="0.25">
      <c r="A17" s="964"/>
      <c r="B17" s="966"/>
      <c r="C17" s="967"/>
      <c r="D17" s="967"/>
      <c r="E17" s="968"/>
      <c r="F17" s="547" t="s">
        <v>4106</v>
      </c>
      <c r="G17" s="139"/>
      <c r="H17" s="139"/>
      <c r="I17" s="738">
        <v>21</v>
      </c>
      <c r="J17" s="194"/>
      <c r="K17" s="738">
        <v>22</v>
      </c>
      <c r="L17" s="738">
        <v>23</v>
      </c>
      <c r="M17" s="738">
        <v>24</v>
      </c>
      <c r="N17" s="738">
        <v>25</v>
      </c>
      <c r="O17" s="140"/>
      <c r="P17" s="140"/>
      <c r="Q17" s="194"/>
      <c r="R17" s="193"/>
      <c r="S17" s="193"/>
      <c r="T17" s="193"/>
      <c r="U17" s="193"/>
      <c r="V17" s="193"/>
      <c r="W17" s="193"/>
    </row>
    <row r="18" spans="1:23" s="545" customFormat="1" ht="15" customHeight="1" x14ac:dyDescent="0.25">
      <c r="A18" s="964" t="s">
        <v>4624</v>
      </c>
      <c r="B18" s="966" t="s">
        <v>4110</v>
      </c>
      <c r="C18" s="967" t="s">
        <v>4090</v>
      </c>
      <c r="D18" s="967" t="s">
        <v>4112</v>
      </c>
      <c r="E18" s="968"/>
      <c r="F18" s="534" t="s">
        <v>4104</v>
      </c>
      <c r="G18" s="140" t="s">
        <v>4555</v>
      </c>
      <c r="H18" s="140" t="s">
        <v>4568</v>
      </c>
      <c r="I18" s="738" t="s">
        <v>4556</v>
      </c>
      <c r="J18" s="548"/>
      <c r="K18" s="738" t="s">
        <v>4557</v>
      </c>
      <c r="L18" s="738" t="s">
        <v>4558</v>
      </c>
      <c r="M18" s="738" t="s">
        <v>4559</v>
      </c>
      <c r="N18" s="738" t="s">
        <v>4560</v>
      </c>
      <c r="O18" s="140" t="s">
        <v>4561</v>
      </c>
      <c r="P18" s="140" t="s">
        <v>4562</v>
      </c>
      <c r="Q18" s="544"/>
      <c r="R18" s="544"/>
      <c r="S18" s="544"/>
      <c r="T18" s="544"/>
      <c r="U18" s="544"/>
      <c r="V18" s="544"/>
      <c r="W18" s="544"/>
    </row>
    <row r="19" spans="1:23" x14ac:dyDescent="0.25">
      <c r="A19" s="964"/>
      <c r="B19" s="966"/>
      <c r="C19" s="967"/>
      <c r="D19" s="967"/>
      <c r="E19" s="968"/>
      <c r="F19" s="534" t="s">
        <v>4105</v>
      </c>
      <c r="G19" s="140" t="s">
        <v>4527</v>
      </c>
      <c r="H19" s="139" t="s">
        <v>4519</v>
      </c>
      <c r="I19" s="738" t="s">
        <v>4553</v>
      </c>
      <c r="J19" s="194"/>
      <c r="K19" s="738" t="s">
        <v>4554</v>
      </c>
      <c r="L19" s="738" t="s">
        <v>4530</v>
      </c>
      <c r="M19" s="738" t="s">
        <v>4530</v>
      </c>
      <c r="N19" s="738" t="s">
        <v>4530</v>
      </c>
      <c r="O19" s="140" t="s">
        <v>4523</v>
      </c>
      <c r="P19" s="140" t="s">
        <v>4523</v>
      </c>
      <c r="Q19" s="194"/>
      <c r="R19" s="195"/>
      <c r="S19" s="195"/>
      <c r="T19" s="195"/>
      <c r="U19" s="195"/>
      <c r="V19" s="195"/>
      <c r="W19" s="195"/>
    </row>
    <row r="20" spans="1:23" s="113" customFormat="1" x14ac:dyDescent="0.25">
      <c r="A20" s="964"/>
      <c r="B20" s="966"/>
      <c r="C20" s="967"/>
      <c r="D20" s="967"/>
      <c r="E20" s="968"/>
      <c r="F20" s="547" t="s">
        <v>4106</v>
      </c>
      <c r="G20" s="139"/>
      <c r="H20" s="139"/>
      <c r="I20" s="738">
        <v>26</v>
      </c>
      <c r="J20" s="194"/>
      <c r="K20" s="738">
        <v>27</v>
      </c>
      <c r="L20" s="738">
        <v>28</v>
      </c>
      <c r="M20" s="738">
        <v>29</v>
      </c>
      <c r="N20" s="738">
        <v>30</v>
      </c>
      <c r="O20" s="140"/>
      <c r="P20" s="140"/>
      <c r="Q20" s="194"/>
      <c r="R20" s="193"/>
      <c r="S20" s="193"/>
      <c r="T20" s="193"/>
      <c r="U20" s="193"/>
      <c r="V20" s="193"/>
      <c r="W20" s="193"/>
    </row>
    <row r="21" spans="1:23" s="545" customFormat="1" x14ac:dyDescent="0.25">
      <c r="A21" s="964" t="s">
        <v>4625</v>
      </c>
      <c r="B21" s="963" t="s">
        <v>4513</v>
      </c>
      <c r="C21" s="967" t="s">
        <v>4315</v>
      </c>
      <c r="D21" s="964"/>
      <c r="E21" s="965">
        <v>1</v>
      </c>
      <c r="F21" s="534" t="s">
        <v>4104</v>
      </c>
      <c r="G21" s="140" t="s">
        <v>4514</v>
      </c>
      <c r="H21" s="140" t="s">
        <v>4563</v>
      </c>
      <c r="I21" s="738" t="s">
        <v>4515</v>
      </c>
      <c r="J21" s="805" t="s">
        <v>4422</v>
      </c>
      <c r="K21" s="805" t="s">
        <v>4466</v>
      </c>
      <c r="L21" s="805" t="s">
        <v>4399</v>
      </c>
      <c r="M21" s="740" t="s">
        <v>4400</v>
      </c>
      <c r="N21" s="845" t="s">
        <v>4402</v>
      </c>
      <c r="O21" s="845" t="s">
        <v>4404</v>
      </c>
      <c r="P21" s="738" t="s">
        <v>4406</v>
      </c>
      <c r="Q21" s="738" t="s">
        <v>4408</v>
      </c>
      <c r="R21" s="140" t="s">
        <v>4419</v>
      </c>
      <c r="S21" s="140" t="s">
        <v>4516</v>
      </c>
      <c r="T21" s="140" t="s">
        <v>4517</v>
      </c>
      <c r="U21" s="544"/>
      <c r="V21" s="544"/>
      <c r="W21" s="544"/>
    </row>
    <row r="22" spans="1:23" x14ac:dyDescent="0.25">
      <c r="A22" s="964"/>
      <c r="B22" s="963"/>
      <c r="C22" s="967"/>
      <c r="D22" s="964"/>
      <c r="E22" s="965"/>
      <c r="F22" s="534" t="s">
        <v>4105</v>
      </c>
      <c r="G22" s="140" t="s">
        <v>4518</v>
      </c>
      <c r="H22" s="139" t="s">
        <v>4519</v>
      </c>
      <c r="I22" s="738" t="s">
        <v>4520</v>
      </c>
      <c r="J22" s="739" t="s">
        <v>4616</v>
      </c>
      <c r="K22" s="740" t="s">
        <v>4616</v>
      </c>
      <c r="L22" s="846" t="s">
        <v>4616</v>
      </c>
      <c r="M22" s="740" t="s">
        <v>7394</v>
      </c>
      <c r="N22" s="140" t="s">
        <v>4521</v>
      </c>
      <c r="O22" s="194" t="s">
        <v>4521</v>
      </c>
      <c r="P22" s="194" t="s">
        <v>4522</v>
      </c>
      <c r="Q22" s="194" t="s">
        <v>4522</v>
      </c>
      <c r="R22" s="139" t="s">
        <v>4523</v>
      </c>
      <c r="S22" s="139" t="s">
        <v>4523</v>
      </c>
      <c r="T22" s="139" t="s">
        <v>4523</v>
      </c>
      <c r="U22" s="195"/>
      <c r="V22" s="195"/>
      <c r="W22" s="195"/>
    </row>
    <row r="23" spans="1:23" s="113" customFormat="1" x14ac:dyDescent="0.25">
      <c r="A23" s="964"/>
      <c r="B23" s="963"/>
      <c r="C23" s="967"/>
      <c r="D23" s="964"/>
      <c r="E23" s="965"/>
      <c r="F23" s="547" t="s">
        <v>4106</v>
      </c>
      <c r="G23" s="139"/>
      <c r="H23" s="139"/>
      <c r="I23" s="738">
        <v>31</v>
      </c>
      <c r="J23" s="805">
        <v>3</v>
      </c>
      <c r="K23" s="805">
        <v>4</v>
      </c>
      <c r="L23" s="805">
        <v>5</v>
      </c>
      <c r="M23" s="740">
        <v>1</v>
      </c>
      <c r="N23" s="845">
        <v>2</v>
      </c>
      <c r="O23" s="845">
        <v>3</v>
      </c>
      <c r="P23" s="738">
        <v>32</v>
      </c>
      <c r="Q23" s="738">
        <v>33</v>
      </c>
      <c r="R23" s="139"/>
      <c r="S23" s="139"/>
      <c r="T23" s="139"/>
      <c r="U23" s="193"/>
      <c r="V23" s="193"/>
      <c r="W23" s="193"/>
    </row>
    <row r="24" spans="1:23" s="545" customFormat="1" x14ac:dyDescent="0.25">
      <c r="A24" s="964" t="s">
        <v>4625</v>
      </c>
      <c r="B24" s="963" t="s">
        <v>4513</v>
      </c>
      <c r="C24" s="967" t="s">
        <v>4315</v>
      </c>
      <c r="D24" s="964"/>
      <c r="E24" s="965">
        <v>2</v>
      </c>
      <c r="F24" s="534" t="s">
        <v>4104</v>
      </c>
      <c r="G24" s="140" t="s">
        <v>4524</v>
      </c>
      <c r="H24" s="140" t="s">
        <v>4564</v>
      </c>
      <c r="I24" s="738" t="s">
        <v>4525</v>
      </c>
      <c r="J24" s="805" t="s">
        <v>4440</v>
      </c>
      <c r="K24" s="805" t="s">
        <v>4486</v>
      </c>
      <c r="L24" s="805" t="s">
        <v>4418</v>
      </c>
      <c r="M24" s="740" t="s">
        <v>4409</v>
      </c>
      <c r="N24" s="845" t="s">
        <v>4411</v>
      </c>
      <c r="O24" s="845" t="s">
        <v>4413</v>
      </c>
      <c r="P24" s="738" t="s">
        <v>4414</v>
      </c>
      <c r="Q24" s="738" t="s">
        <v>4415</v>
      </c>
      <c r="R24" s="140" t="s">
        <v>4420</v>
      </c>
      <c r="S24" s="140" t="s">
        <v>4421</v>
      </c>
      <c r="T24" s="140" t="s">
        <v>4526</v>
      </c>
      <c r="U24" s="544"/>
      <c r="V24" s="544"/>
      <c r="W24" s="544"/>
    </row>
    <row r="25" spans="1:23" x14ac:dyDescent="0.25">
      <c r="A25" s="964"/>
      <c r="B25" s="963"/>
      <c r="C25" s="967"/>
      <c r="D25" s="964"/>
      <c r="E25" s="965"/>
      <c r="F25" s="534" t="s">
        <v>4105</v>
      </c>
      <c r="G25" s="140" t="s">
        <v>4518</v>
      </c>
      <c r="H25" s="139" t="s">
        <v>4519</v>
      </c>
      <c r="I25" s="738" t="s">
        <v>4520</v>
      </c>
      <c r="J25" s="739" t="s">
        <v>4616</v>
      </c>
      <c r="K25" s="845" t="s">
        <v>4616</v>
      </c>
      <c r="L25" s="140" t="s">
        <v>4616</v>
      </c>
      <c r="M25" s="740" t="s">
        <v>7394</v>
      </c>
      <c r="N25" s="140" t="s">
        <v>4521</v>
      </c>
      <c r="O25" s="194" t="s">
        <v>4521</v>
      </c>
      <c r="P25" s="194" t="s">
        <v>4522</v>
      </c>
      <c r="Q25" s="194" t="s">
        <v>4522</v>
      </c>
      <c r="R25" s="195" t="s">
        <v>4523</v>
      </c>
      <c r="S25" s="195" t="s">
        <v>4523</v>
      </c>
      <c r="T25" s="195" t="s">
        <v>4523</v>
      </c>
      <c r="U25" s="195"/>
      <c r="V25" s="195"/>
      <c r="W25" s="195"/>
    </row>
    <row r="26" spans="1:23" s="113" customFormat="1" x14ac:dyDescent="0.25">
      <c r="A26" s="964"/>
      <c r="B26" s="963"/>
      <c r="C26" s="967"/>
      <c r="D26" s="964"/>
      <c r="E26" s="965"/>
      <c r="F26" s="547" t="s">
        <v>4106</v>
      </c>
      <c r="G26" s="139"/>
      <c r="H26" s="139"/>
      <c r="I26" s="738">
        <v>34</v>
      </c>
      <c r="J26" s="805">
        <v>6</v>
      </c>
      <c r="K26" s="805">
        <v>7</v>
      </c>
      <c r="L26" s="805">
        <v>8</v>
      </c>
      <c r="M26" s="740">
        <v>2</v>
      </c>
      <c r="N26" s="845">
        <v>4</v>
      </c>
      <c r="O26" s="845">
        <v>5</v>
      </c>
      <c r="P26" s="738">
        <v>35</v>
      </c>
      <c r="Q26" s="738">
        <v>36</v>
      </c>
      <c r="R26" s="193"/>
      <c r="S26" s="193"/>
      <c r="T26" s="193"/>
      <c r="U26" s="193"/>
      <c r="V26" s="193"/>
      <c r="W26" s="193"/>
    </row>
    <row r="27" spans="1:23" s="545" customFormat="1" x14ac:dyDescent="0.25">
      <c r="A27" s="964" t="s">
        <v>4625</v>
      </c>
      <c r="B27" s="963" t="s">
        <v>4513</v>
      </c>
      <c r="C27" s="967" t="s">
        <v>4315</v>
      </c>
      <c r="D27" s="964"/>
      <c r="E27" s="965">
        <v>3</v>
      </c>
      <c r="F27" s="534" t="s">
        <v>4104</v>
      </c>
      <c r="G27" s="140" t="s">
        <v>4545</v>
      </c>
      <c r="H27" s="140" t="s">
        <v>4567</v>
      </c>
      <c r="I27" s="738" t="s">
        <v>4546</v>
      </c>
      <c r="J27" s="805" t="s">
        <v>4633</v>
      </c>
      <c r="K27" s="740" t="s">
        <v>4547</v>
      </c>
      <c r="L27" s="845" t="s">
        <v>4548</v>
      </c>
      <c r="M27" s="845" t="s">
        <v>4549</v>
      </c>
      <c r="N27" s="942" t="s">
        <v>4550</v>
      </c>
      <c r="O27" s="738" t="s">
        <v>4551</v>
      </c>
      <c r="P27" s="140" t="s">
        <v>4552</v>
      </c>
      <c r="Q27" s="544"/>
      <c r="R27" s="544"/>
      <c r="S27" s="544"/>
      <c r="T27" s="544"/>
      <c r="U27" s="544"/>
      <c r="V27" s="544"/>
      <c r="W27" s="544"/>
    </row>
    <row r="28" spans="1:23" x14ac:dyDescent="0.25">
      <c r="A28" s="964"/>
      <c r="B28" s="963"/>
      <c r="C28" s="967"/>
      <c r="D28" s="964"/>
      <c r="E28" s="965"/>
      <c r="F28" s="534" t="s">
        <v>4105</v>
      </c>
      <c r="G28" s="140" t="s">
        <v>4527</v>
      </c>
      <c r="H28" s="139" t="s">
        <v>4519</v>
      </c>
      <c r="I28" s="738" t="s">
        <v>4520</v>
      </c>
      <c r="J28" s="739" t="s">
        <v>4616</v>
      </c>
      <c r="K28" s="740" t="s">
        <v>7394</v>
      </c>
      <c r="L28" s="140" t="s">
        <v>4521</v>
      </c>
      <c r="M28" s="140" t="s">
        <v>4521</v>
      </c>
      <c r="N28" s="942" t="s">
        <v>6043</v>
      </c>
      <c r="O28" s="194" t="s">
        <v>4522</v>
      </c>
      <c r="P28" s="194" t="s">
        <v>4523</v>
      </c>
      <c r="Q28" s="194"/>
      <c r="R28" s="195"/>
      <c r="S28" s="195"/>
      <c r="T28" s="195"/>
      <c r="U28" s="195"/>
      <c r="V28" s="195"/>
      <c r="W28" s="195"/>
    </row>
    <row r="29" spans="1:23" s="113" customFormat="1" x14ac:dyDescent="0.25">
      <c r="A29" s="964"/>
      <c r="B29" s="963"/>
      <c r="C29" s="967"/>
      <c r="D29" s="964"/>
      <c r="E29" s="965"/>
      <c r="F29" s="547" t="s">
        <v>4106</v>
      </c>
      <c r="G29" s="139"/>
      <c r="H29" s="139"/>
      <c r="I29" s="738">
        <v>37</v>
      </c>
      <c r="J29" s="805">
        <v>9</v>
      </c>
      <c r="K29" s="740">
        <v>3</v>
      </c>
      <c r="L29" s="845">
        <v>6</v>
      </c>
      <c r="M29" s="845">
        <v>7</v>
      </c>
      <c r="N29" s="942">
        <v>1</v>
      </c>
      <c r="O29" s="738">
        <v>38</v>
      </c>
      <c r="P29" s="194"/>
      <c r="Q29" s="194"/>
      <c r="R29" s="193"/>
      <c r="S29" s="193"/>
      <c r="T29" s="193"/>
      <c r="U29" s="193"/>
      <c r="V29" s="193"/>
      <c r="W29" s="193"/>
    </row>
    <row r="30" spans="1:23" s="545" customFormat="1" x14ac:dyDescent="0.25">
      <c r="A30" s="964" t="s">
        <v>4625</v>
      </c>
      <c r="B30" s="963" t="s">
        <v>4513</v>
      </c>
      <c r="C30" s="967" t="s">
        <v>4315</v>
      </c>
      <c r="D30" s="964"/>
      <c r="E30" s="965">
        <v>4</v>
      </c>
      <c r="F30" s="534" t="s">
        <v>4104</v>
      </c>
      <c r="G30" s="140" t="s">
        <v>4555</v>
      </c>
      <c r="H30" s="140" t="s">
        <v>4568</v>
      </c>
      <c r="I30" s="738" t="s">
        <v>4556</v>
      </c>
      <c r="J30" s="805" t="s">
        <v>4634</v>
      </c>
      <c r="K30" s="740" t="s">
        <v>4557</v>
      </c>
      <c r="L30" s="845" t="s">
        <v>4558</v>
      </c>
      <c r="M30" s="738" t="s">
        <v>4559</v>
      </c>
      <c r="N30" s="140" t="s">
        <v>4560</v>
      </c>
      <c r="O30" s="140" t="s">
        <v>4561</v>
      </c>
      <c r="P30" s="140" t="s">
        <v>4562</v>
      </c>
      <c r="Q30" s="544"/>
      <c r="R30" s="544"/>
      <c r="S30" s="544"/>
      <c r="T30" s="544"/>
      <c r="U30" s="544"/>
      <c r="V30" s="544"/>
      <c r="W30" s="544"/>
    </row>
    <row r="31" spans="1:23" x14ac:dyDescent="0.25">
      <c r="A31" s="964"/>
      <c r="B31" s="963"/>
      <c r="C31" s="967"/>
      <c r="D31" s="964"/>
      <c r="E31" s="965"/>
      <c r="F31" s="534" t="s">
        <v>4105</v>
      </c>
      <c r="G31" s="140" t="s">
        <v>4527</v>
      </c>
      <c r="H31" s="139" t="s">
        <v>4519</v>
      </c>
      <c r="I31" s="738" t="s">
        <v>4520</v>
      </c>
      <c r="J31" s="739" t="s">
        <v>4616</v>
      </c>
      <c r="K31" s="740" t="s">
        <v>7394</v>
      </c>
      <c r="L31" s="140" t="s">
        <v>4521</v>
      </c>
      <c r="M31" s="140" t="s">
        <v>4522</v>
      </c>
      <c r="N31" s="140" t="s">
        <v>4523</v>
      </c>
      <c r="O31" s="194" t="s">
        <v>4523</v>
      </c>
      <c r="P31" s="194" t="s">
        <v>4523</v>
      </c>
      <c r="Q31" s="194"/>
      <c r="R31" s="195"/>
      <c r="S31" s="195"/>
      <c r="T31" s="195"/>
      <c r="U31" s="195"/>
      <c r="V31" s="195"/>
      <c r="W31" s="195"/>
    </row>
    <row r="32" spans="1:23" s="113" customFormat="1" x14ac:dyDescent="0.25">
      <c r="A32" s="964"/>
      <c r="B32" s="963"/>
      <c r="C32" s="967"/>
      <c r="D32" s="964"/>
      <c r="E32" s="965"/>
      <c r="F32" s="547" t="s">
        <v>4106</v>
      </c>
      <c r="G32" s="139"/>
      <c r="H32" s="139"/>
      <c r="I32" s="738">
        <v>39</v>
      </c>
      <c r="J32" s="805">
        <v>10</v>
      </c>
      <c r="K32" s="740">
        <v>4</v>
      </c>
      <c r="L32" s="845">
        <v>8</v>
      </c>
      <c r="M32" s="738">
        <v>40</v>
      </c>
      <c r="N32" s="140"/>
      <c r="O32" s="194"/>
      <c r="P32" s="839"/>
      <c r="Q32" s="839"/>
      <c r="R32" s="193"/>
      <c r="S32" s="193"/>
      <c r="T32" s="193"/>
      <c r="U32" s="193"/>
      <c r="V32" s="193"/>
      <c r="W32" s="193"/>
    </row>
    <row r="33" spans="1:23" s="545" customFormat="1" x14ac:dyDescent="0.25">
      <c r="A33" s="964" t="s">
        <v>4626</v>
      </c>
      <c r="B33" s="963" t="s">
        <v>4513</v>
      </c>
      <c r="C33" s="964" t="s">
        <v>4316</v>
      </c>
      <c r="D33" s="964"/>
      <c r="E33" s="965">
        <v>5</v>
      </c>
      <c r="F33" s="534" t="s">
        <v>4104</v>
      </c>
      <c r="G33" s="140" t="s">
        <v>4514</v>
      </c>
      <c r="H33" s="140" t="s">
        <v>4563</v>
      </c>
      <c r="I33" s="738" t="s">
        <v>4515</v>
      </c>
      <c r="J33" s="805" t="s">
        <v>4422</v>
      </c>
      <c r="K33" s="740" t="s">
        <v>4466</v>
      </c>
      <c r="L33" s="845" t="s">
        <v>4399</v>
      </c>
      <c r="M33" s="845" t="s">
        <v>4400</v>
      </c>
      <c r="N33" s="845" t="s">
        <v>4402</v>
      </c>
      <c r="O33" s="839" t="s">
        <v>4404</v>
      </c>
      <c r="P33" s="738" t="s">
        <v>4406</v>
      </c>
      <c r="Q33" s="738" t="s">
        <v>4408</v>
      </c>
      <c r="R33" s="140" t="s">
        <v>4419</v>
      </c>
      <c r="S33" s="140" t="s">
        <v>4516</v>
      </c>
      <c r="T33" s="140" t="s">
        <v>4517</v>
      </c>
      <c r="U33" s="544"/>
      <c r="V33" s="544"/>
      <c r="W33" s="544"/>
    </row>
    <row r="34" spans="1:23" x14ac:dyDescent="0.25">
      <c r="A34" s="964"/>
      <c r="B34" s="963"/>
      <c r="C34" s="964"/>
      <c r="D34" s="964"/>
      <c r="E34" s="965"/>
      <c r="F34" s="534" t="s">
        <v>4105</v>
      </c>
      <c r="G34" s="140" t="s">
        <v>4518</v>
      </c>
      <c r="H34" s="139" t="s">
        <v>4519</v>
      </c>
      <c r="I34" s="738" t="s">
        <v>4520</v>
      </c>
      <c r="J34" s="739" t="s">
        <v>4616</v>
      </c>
      <c r="K34" s="740" t="s">
        <v>7394</v>
      </c>
      <c r="L34" s="845" t="s">
        <v>4521</v>
      </c>
      <c r="M34" s="845" t="s">
        <v>4521</v>
      </c>
      <c r="N34" s="845" t="s">
        <v>4521</v>
      </c>
      <c r="O34" s="140" t="s">
        <v>6043</v>
      </c>
      <c r="P34" s="194" t="s">
        <v>4522</v>
      </c>
      <c r="Q34" s="194" t="s">
        <v>4522</v>
      </c>
      <c r="R34" s="195" t="s">
        <v>4523</v>
      </c>
      <c r="S34" s="195" t="s">
        <v>4523</v>
      </c>
      <c r="T34" s="195" t="s">
        <v>4523</v>
      </c>
      <c r="U34" s="195"/>
      <c r="V34" s="195"/>
      <c r="W34" s="195"/>
    </row>
    <row r="35" spans="1:23" s="113" customFormat="1" x14ac:dyDescent="0.25">
      <c r="A35" s="964"/>
      <c r="B35" s="963"/>
      <c r="C35" s="964"/>
      <c r="D35" s="964"/>
      <c r="E35" s="965"/>
      <c r="F35" s="547" t="s">
        <v>4106</v>
      </c>
      <c r="G35" s="139"/>
      <c r="H35" s="139"/>
      <c r="I35" s="738">
        <v>41</v>
      </c>
      <c r="J35" s="805">
        <v>11</v>
      </c>
      <c r="K35" s="740">
        <v>5</v>
      </c>
      <c r="L35" s="845">
        <v>9</v>
      </c>
      <c r="M35" s="845">
        <v>10</v>
      </c>
      <c r="N35" s="845">
        <v>11</v>
      </c>
      <c r="O35" s="839">
        <v>2</v>
      </c>
      <c r="P35" s="738">
        <v>42</v>
      </c>
      <c r="Q35" s="738">
        <v>43</v>
      </c>
      <c r="R35" s="139"/>
      <c r="S35" s="139"/>
      <c r="T35" s="139"/>
      <c r="U35" s="193"/>
      <c r="V35" s="193"/>
      <c r="W35" s="193"/>
    </row>
    <row r="36" spans="1:23" s="545" customFormat="1" x14ac:dyDescent="0.25">
      <c r="A36" s="964" t="s">
        <v>4626</v>
      </c>
      <c r="B36" s="963" t="s">
        <v>4513</v>
      </c>
      <c r="C36" s="964" t="s">
        <v>4316</v>
      </c>
      <c r="D36" s="964"/>
      <c r="E36" s="965">
        <v>6</v>
      </c>
      <c r="F36" s="534" t="s">
        <v>4104</v>
      </c>
      <c r="G36" s="140" t="s">
        <v>4524</v>
      </c>
      <c r="H36" s="140" t="s">
        <v>4564</v>
      </c>
      <c r="I36" s="738" t="s">
        <v>4525</v>
      </c>
      <c r="J36" s="805" t="s">
        <v>4440</v>
      </c>
      <c r="K36" s="740" t="s">
        <v>4486</v>
      </c>
      <c r="L36" s="845" t="s">
        <v>4418</v>
      </c>
      <c r="M36" s="845" t="s">
        <v>4409</v>
      </c>
      <c r="N36" s="845" t="s">
        <v>4411</v>
      </c>
      <c r="O36" s="942" t="s">
        <v>4413</v>
      </c>
      <c r="P36" s="738" t="s">
        <v>4414</v>
      </c>
      <c r="Q36" s="140" t="s">
        <v>4415</v>
      </c>
      <c r="R36" s="544" t="s">
        <v>4420</v>
      </c>
      <c r="S36" s="544" t="s">
        <v>4421</v>
      </c>
      <c r="T36" s="544" t="s">
        <v>4526</v>
      </c>
      <c r="U36" s="544"/>
      <c r="V36" s="544"/>
      <c r="W36" s="544"/>
    </row>
    <row r="37" spans="1:23" x14ac:dyDescent="0.25">
      <c r="A37" s="964"/>
      <c r="B37" s="963"/>
      <c r="C37" s="964"/>
      <c r="D37" s="964"/>
      <c r="E37" s="965"/>
      <c r="F37" s="534" t="s">
        <v>4105</v>
      </c>
      <c r="G37" s="140" t="s">
        <v>4518</v>
      </c>
      <c r="H37" s="139" t="s">
        <v>4519</v>
      </c>
      <c r="I37" s="738" t="s">
        <v>4520</v>
      </c>
      <c r="J37" s="739" t="s">
        <v>4616</v>
      </c>
      <c r="K37" s="740" t="s">
        <v>7394</v>
      </c>
      <c r="L37" s="845" t="s">
        <v>4521</v>
      </c>
      <c r="M37" s="845" t="s">
        <v>4521</v>
      </c>
      <c r="N37" s="845" t="s">
        <v>4521</v>
      </c>
      <c r="O37" s="942" t="s">
        <v>6043</v>
      </c>
      <c r="P37" s="194" t="s">
        <v>4522</v>
      </c>
      <c r="Q37" s="194" t="s">
        <v>4523</v>
      </c>
      <c r="R37" s="195" t="s">
        <v>4523</v>
      </c>
      <c r="S37" s="195" t="s">
        <v>4523</v>
      </c>
      <c r="T37" s="195" t="s">
        <v>4523</v>
      </c>
      <c r="U37" s="195"/>
      <c r="V37" s="195"/>
      <c r="W37" s="195"/>
    </row>
    <row r="38" spans="1:23" s="113" customFormat="1" x14ac:dyDescent="0.25">
      <c r="A38" s="964"/>
      <c r="B38" s="963"/>
      <c r="C38" s="964"/>
      <c r="D38" s="964"/>
      <c r="E38" s="965"/>
      <c r="F38" s="547" t="s">
        <v>4106</v>
      </c>
      <c r="G38" s="139"/>
      <c r="H38" s="139"/>
      <c r="I38" s="738">
        <v>44</v>
      </c>
      <c r="J38" s="805">
        <v>12</v>
      </c>
      <c r="K38" s="740">
        <v>6</v>
      </c>
      <c r="L38" s="845">
        <v>12</v>
      </c>
      <c r="M38" s="845">
        <v>13</v>
      </c>
      <c r="N38" s="845">
        <v>14</v>
      </c>
      <c r="O38" s="942">
        <v>3</v>
      </c>
      <c r="P38" s="738">
        <v>45</v>
      </c>
      <c r="Q38" s="140"/>
      <c r="R38" s="193"/>
      <c r="S38" s="193"/>
      <c r="T38" s="193"/>
      <c r="U38" s="193"/>
      <c r="V38" s="193"/>
      <c r="W38" s="193"/>
    </row>
    <row r="39" spans="1:23" s="545" customFormat="1" x14ac:dyDescent="0.25">
      <c r="A39" s="960" t="s">
        <v>4627</v>
      </c>
      <c r="B39" s="963" t="s">
        <v>4513</v>
      </c>
      <c r="C39" s="964" t="s">
        <v>4630</v>
      </c>
      <c r="D39" s="964"/>
      <c r="E39" s="965">
        <v>7</v>
      </c>
      <c r="F39" s="534" t="s">
        <v>4104</v>
      </c>
      <c r="G39" s="140" t="s">
        <v>4514</v>
      </c>
      <c r="H39" s="140" t="s">
        <v>4563</v>
      </c>
      <c r="I39" s="738" t="s">
        <v>4515</v>
      </c>
      <c r="J39" s="805" t="s">
        <v>4422</v>
      </c>
      <c r="K39" s="740" t="s">
        <v>4466</v>
      </c>
      <c r="L39" s="845" t="s">
        <v>4399</v>
      </c>
      <c r="M39" s="845" t="s">
        <v>4400</v>
      </c>
      <c r="N39" s="845" t="s">
        <v>4402</v>
      </c>
      <c r="O39" s="942" t="s">
        <v>4404</v>
      </c>
      <c r="P39" s="738" t="s">
        <v>4406</v>
      </c>
      <c r="Q39" s="738" t="s">
        <v>4408</v>
      </c>
      <c r="R39" s="140" t="s">
        <v>4419</v>
      </c>
      <c r="S39" s="140" t="s">
        <v>4516</v>
      </c>
      <c r="T39" s="140" t="s">
        <v>4517</v>
      </c>
      <c r="U39" s="544"/>
      <c r="V39" s="544"/>
      <c r="W39" s="544"/>
    </row>
    <row r="40" spans="1:23" x14ac:dyDescent="0.25">
      <c r="A40" s="961"/>
      <c r="B40" s="963"/>
      <c r="C40" s="964"/>
      <c r="D40" s="964"/>
      <c r="E40" s="965"/>
      <c r="F40" s="534" t="s">
        <v>4105</v>
      </c>
      <c r="G40" s="140" t="s">
        <v>4518</v>
      </c>
      <c r="H40" s="139" t="s">
        <v>4519</v>
      </c>
      <c r="I40" s="738" t="s">
        <v>4520</v>
      </c>
      <c r="J40" s="739" t="s">
        <v>4616</v>
      </c>
      <c r="K40" s="740" t="s">
        <v>7394</v>
      </c>
      <c r="L40" s="845" t="s">
        <v>4521</v>
      </c>
      <c r="M40" s="845" t="s">
        <v>4521</v>
      </c>
      <c r="N40" s="845" t="s">
        <v>4521</v>
      </c>
      <c r="O40" s="942" t="s">
        <v>6043</v>
      </c>
      <c r="P40" s="194" t="s">
        <v>4522</v>
      </c>
      <c r="Q40" s="194" t="s">
        <v>4522</v>
      </c>
      <c r="R40" s="195" t="s">
        <v>4523</v>
      </c>
      <c r="S40" s="195" t="s">
        <v>4523</v>
      </c>
      <c r="T40" s="195" t="s">
        <v>4523</v>
      </c>
      <c r="U40" s="195"/>
      <c r="V40" s="195"/>
      <c r="W40" s="195"/>
    </row>
    <row r="41" spans="1:23" s="113" customFormat="1" x14ac:dyDescent="0.25">
      <c r="A41" s="962"/>
      <c r="B41" s="963"/>
      <c r="C41" s="964"/>
      <c r="D41" s="964"/>
      <c r="E41" s="965"/>
      <c r="F41" s="547" t="s">
        <v>4106</v>
      </c>
      <c r="G41" s="139"/>
      <c r="H41" s="139"/>
      <c r="I41" s="738">
        <v>46</v>
      </c>
      <c r="J41" s="805">
        <v>13</v>
      </c>
      <c r="K41" s="740">
        <v>7</v>
      </c>
      <c r="L41" s="845">
        <v>15</v>
      </c>
      <c r="M41" s="845">
        <v>16</v>
      </c>
      <c r="N41" s="845">
        <v>17</v>
      </c>
      <c r="O41" s="942">
        <v>4</v>
      </c>
      <c r="P41" s="738">
        <v>47</v>
      </c>
      <c r="Q41" s="738">
        <v>48</v>
      </c>
      <c r="R41" s="139"/>
      <c r="S41" s="139"/>
      <c r="T41" s="139"/>
      <c r="U41" s="193"/>
      <c r="V41" s="193"/>
      <c r="W41" s="193"/>
    </row>
    <row r="42" spans="1:23" s="545" customFormat="1" x14ac:dyDescent="0.25">
      <c r="A42" s="960" t="s">
        <v>4627</v>
      </c>
      <c r="B42" s="963" t="s">
        <v>4513</v>
      </c>
      <c r="C42" s="964" t="s">
        <v>4630</v>
      </c>
      <c r="D42" s="964"/>
      <c r="E42" s="965">
        <v>8</v>
      </c>
      <c r="F42" s="534" t="s">
        <v>4104</v>
      </c>
      <c r="G42" s="140" t="s">
        <v>4524</v>
      </c>
      <c r="H42" s="140" t="s">
        <v>4564</v>
      </c>
      <c r="I42" s="738" t="s">
        <v>4525</v>
      </c>
      <c r="J42" s="805" t="s">
        <v>4440</v>
      </c>
      <c r="K42" s="740" t="s">
        <v>4486</v>
      </c>
      <c r="L42" s="845" t="s">
        <v>4418</v>
      </c>
      <c r="M42" s="845" t="s">
        <v>4409</v>
      </c>
      <c r="N42" s="845" t="s">
        <v>4411</v>
      </c>
      <c r="O42" s="942" t="s">
        <v>4413</v>
      </c>
      <c r="P42" s="738" t="s">
        <v>4414</v>
      </c>
      <c r="Q42" s="140" t="s">
        <v>4415</v>
      </c>
      <c r="R42" s="544" t="s">
        <v>4420</v>
      </c>
      <c r="S42" s="544" t="s">
        <v>4421</v>
      </c>
      <c r="T42" s="544" t="s">
        <v>4526</v>
      </c>
      <c r="U42" s="544"/>
      <c r="V42" s="544"/>
      <c r="W42" s="544"/>
    </row>
    <row r="43" spans="1:23" x14ac:dyDescent="0.25">
      <c r="A43" s="961"/>
      <c r="B43" s="963"/>
      <c r="C43" s="964"/>
      <c r="D43" s="964"/>
      <c r="E43" s="965"/>
      <c r="F43" s="534" t="s">
        <v>4105</v>
      </c>
      <c r="G43" s="140" t="s">
        <v>4518</v>
      </c>
      <c r="H43" s="139" t="s">
        <v>4519</v>
      </c>
      <c r="I43" s="738" t="s">
        <v>4520</v>
      </c>
      <c r="J43" s="739" t="s">
        <v>4616</v>
      </c>
      <c r="K43" s="740" t="s">
        <v>7394</v>
      </c>
      <c r="L43" s="845" t="s">
        <v>4521</v>
      </c>
      <c r="M43" s="845" t="s">
        <v>4521</v>
      </c>
      <c r="N43" s="845" t="s">
        <v>4521</v>
      </c>
      <c r="O43" s="942" t="s">
        <v>6043</v>
      </c>
      <c r="P43" s="194" t="s">
        <v>4522</v>
      </c>
      <c r="Q43" s="194" t="s">
        <v>4523</v>
      </c>
      <c r="R43" s="195" t="s">
        <v>4523</v>
      </c>
      <c r="S43" s="195" t="s">
        <v>4523</v>
      </c>
      <c r="T43" s="195" t="s">
        <v>4523</v>
      </c>
      <c r="U43" s="195"/>
      <c r="V43" s="195"/>
      <c r="W43" s="195"/>
    </row>
    <row r="44" spans="1:23" s="113" customFormat="1" x14ac:dyDescent="0.25">
      <c r="A44" s="962"/>
      <c r="B44" s="963"/>
      <c r="C44" s="964"/>
      <c r="D44" s="964"/>
      <c r="E44" s="965"/>
      <c r="F44" s="547" t="s">
        <v>4106</v>
      </c>
      <c r="G44" s="139"/>
      <c r="H44" s="139"/>
      <c r="I44" s="741">
        <v>49</v>
      </c>
      <c r="J44" s="806">
        <v>14</v>
      </c>
      <c r="K44" s="742">
        <v>8</v>
      </c>
      <c r="L44" s="743">
        <v>18</v>
      </c>
      <c r="M44" s="743">
        <v>19</v>
      </c>
      <c r="N44" s="743">
        <v>20</v>
      </c>
      <c r="O44" s="943">
        <v>5</v>
      </c>
      <c r="P44" s="741">
        <v>50</v>
      </c>
      <c r="Q44" s="139"/>
      <c r="R44" s="193"/>
      <c r="S44" s="193"/>
      <c r="T44" s="193"/>
      <c r="U44" s="193"/>
      <c r="V44" s="193"/>
      <c r="W44" s="193"/>
    </row>
  </sheetData>
  <mergeCells count="76">
    <mergeCell ref="A30:A32"/>
    <mergeCell ref="B30:B32"/>
    <mergeCell ref="C30:C32"/>
    <mergeCell ref="D30:D32"/>
    <mergeCell ref="E30:E32"/>
    <mergeCell ref="A24:A26"/>
    <mergeCell ref="B24:B26"/>
    <mergeCell ref="C24:C26"/>
    <mergeCell ref="D24:D26"/>
    <mergeCell ref="E24:E26"/>
    <mergeCell ref="A27:A29"/>
    <mergeCell ref="B27:B29"/>
    <mergeCell ref="C27:C29"/>
    <mergeCell ref="D27:D29"/>
    <mergeCell ref="E27:E29"/>
    <mergeCell ref="G1:G2"/>
    <mergeCell ref="A1:A2"/>
    <mergeCell ref="B1:B2"/>
    <mergeCell ref="C1:C2"/>
    <mergeCell ref="D1:D2"/>
    <mergeCell ref="E1:E2"/>
    <mergeCell ref="A21:A23"/>
    <mergeCell ref="B21:B23"/>
    <mergeCell ref="C21:C23"/>
    <mergeCell ref="D21:D23"/>
    <mergeCell ref="E21:E23"/>
    <mergeCell ref="A6:A8"/>
    <mergeCell ref="B6:B8"/>
    <mergeCell ref="C6:C8"/>
    <mergeCell ref="D6:D8"/>
    <mergeCell ref="E6:E8"/>
    <mergeCell ref="A3:A5"/>
    <mergeCell ref="B3:B5"/>
    <mergeCell ref="C3:C5"/>
    <mergeCell ref="D3:D5"/>
    <mergeCell ref="E3:E5"/>
    <mergeCell ref="A12:A14"/>
    <mergeCell ref="B12:B14"/>
    <mergeCell ref="C12:C14"/>
    <mergeCell ref="D12:D14"/>
    <mergeCell ref="E12:E14"/>
    <mergeCell ref="A9:A11"/>
    <mergeCell ref="B9:B11"/>
    <mergeCell ref="C9:C11"/>
    <mergeCell ref="D9:D11"/>
    <mergeCell ref="E9:E11"/>
    <mergeCell ref="A18:A20"/>
    <mergeCell ref="B18:B20"/>
    <mergeCell ref="C18:C20"/>
    <mergeCell ref="D18:D20"/>
    <mergeCell ref="E18:E20"/>
    <mergeCell ref="A15:A17"/>
    <mergeCell ref="B15:B17"/>
    <mergeCell ref="C15:C17"/>
    <mergeCell ref="D15:D17"/>
    <mergeCell ref="E15:E17"/>
    <mergeCell ref="A36:A38"/>
    <mergeCell ref="B36:B38"/>
    <mergeCell ref="C36:C38"/>
    <mergeCell ref="D36:D38"/>
    <mergeCell ref="E36:E38"/>
    <mergeCell ref="A33:A35"/>
    <mergeCell ref="B33:B35"/>
    <mergeCell ref="C33:C35"/>
    <mergeCell ref="D33:D35"/>
    <mergeCell ref="E33:E35"/>
    <mergeCell ref="A42:A44"/>
    <mergeCell ref="B42:B44"/>
    <mergeCell ref="C42:C44"/>
    <mergeCell ref="D42:D44"/>
    <mergeCell ref="E42:E44"/>
    <mergeCell ref="A39:A41"/>
    <mergeCell ref="B39:B41"/>
    <mergeCell ref="C39:C41"/>
    <mergeCell ref="D39:D41"/>
    <mergeCell ref="E39:E41"/>
  </mergeCells>
  <conditionalFormatting sqref="H1:W2 H53:W1048576 I52:W52 H45:W51 U3:W44 H19:J19 L19:T19 H20:T20 H3:T18">
    <cfRule type="cellIs" dxfId="8137" priority="3143" operator="equal">
      <formula>"140CRP31200"</formula>
    </cfRule>
    <cfRule type="cellIs" dxfId="8136" priority="3144" operator="equal">
      <formula>"140CPU67260"</formula>
    </cfRule>
    <cfRule type="cellIs" dxfId="8135" priority="3145" operator="equal">
      <formula>"BMXNOR0200H"</formula>
    </cfRule>
    <cfRule type="cellIs" dxfId="8134" priority="3146" operator="equal">
      <formula>"BMXNRP0201"</formula>
    </cfRule>
    <cfRule type="cellIs" dxfId="8133" priority="3147" operator="equal">
      <formula>"BMXNOE0100"</formula>
    </cfRule>
    <cfRule type="cellIs" dxfId="8132" priority="3148" operator="equal">
      <formula>"140NOE77111"</formula>
    </cfRule>
    <cfRule type="cellIs" dxfId="8131" priority="3149" operator="equal">
      <formula>"BMENOC0301"</formula>
    </cfRule>
    <cfRule type="cellIs" dxfId="8130" priority="3150" operator="equal">
      <formula>"BMEP581020"</formula>
    </cfRule>
    <cfRule type="cellIs" dxfId="8129" priority="3151" operator="equal">
      <formula>"BMXNOM0200"</formula>
    </cfRule>
    <cfRule type="cellIs" dxfId="8128" priority="3152" operator="equal">
      <formula>"BMXP342020"</formula>
    </cfRule>
    <cfRule type="cellIs" dxfId="8127" priority="3153" operator="equal">
      <formula>"BMXDDO3202K"</formula>
    </cfRule>
    <cfRule type="cellIs" dxfId="8126" priority="3154" operator="equal">
      <formula>"BMXDDI3202K"</formula>
    </cfRule>
    <cfRule type="cellIs" dxfId="8125" priority="3155" operator="equal">
      <formula>"BMXERT1604"</formula>
    </cfRule>
    <cfRule type="cellIs" dxfId="8124" priority="3156" operator="equal">
      <formula>"BMXAMI0810"</formula>
    </cfRule>
  </conditionalFormatting>
  <conditionalFormatting sqref="H1:W2 H53:W1048576 I52:W52 H45:W51 U3:W44 H19:J19 L19:T19 H20:T20 H3:T18">
    <cfRule type="cellIs" dxfId="8123" priority="3128" operator="equal">
      <formula>"BMEP584020"</formula>
    </cfRule>
  </conditionalFormatting>
  <conditionalFormatting sqref="R36:T36 O25:T26 O28:T29 Q27:T27 O31:T31 Q30:T30 O32 R32:T32 R38:T38">
    <cfRule type="cellIs" dxfId="8122" priority="2642" operator="equal">
      <formula>"140CRP31200"</formula>
    </cfRule>
    <cfRule type="cellIs" dxfId="8121" priority="2643" operator="equal">
      <formula>"140CPU67260"</formula>
    </cfRule>
    <cfRule type="cellIs" dxfId="8120" priority="2644" operator="equal">
      <formula>"BMXNOR0200H"</formula>
    </cfRule>
    <cfRule type="cellIs" dxfId="8119" priority="2645" operator="equal">
      <formula>"BMXNRP0201"</formula>
    </cfRule>
    <cfRule type="cellIs" dxfId="8118" priority="2646" operator="equal">
      <formula>"BMXNOE0100"</formula>
    </cfRule>
    <cfRule type="cellIs" dxfId="8117" priority="2647" operator="equal">
      <formula>"140NOE77111"</formula>
    </cfRule>
    <cfRule type="cellIs" dxfId="8116" priority="2648" operator="equal">
      <formula>"BMENOC0301"</formula>
    </cfRule>
    <cfRule type="cellIs" dxfId="8115" priority="2649" operator="equal">
      <formula>"BMEP581020"</formula>
    </cfRule>
    <cfRule type="cellIs" dxfId="8114" priority="2650" operator="equal">
      <formula>"BMXNOM0200"</formula>
    </cfRule>
    <cfRule type="cellIs" dxfId="8113" priority="2651" operator="equal">
      <formula>"BMXP342020"</formula>
    </cfRule>
    <cfRule type="cellIs" dxfId="8112" priority="2652" operator="equal">
      <formula>"BMXDDO3202K"</formula>
    </cfRule>
    <cfRule type="cellIs" dxfId="8111" priority="2653" operator="equal">
      <formula>"BMXDDI3202K"</formula>
    </cfRule>
    <cfRule type="cellIs" dxfId="8110" priority="2654" operator="equal">
      <formula>"BMXERT1604"</formula>
    </cfRule>
    <cfRule type="cellIs" dxfId="8109" priority="2655" operator="equal">
      <formula>"BMXAMI0810"</formula>
    </cfRule>
  </conditionalFormatting>
  <conditionalFormatting sqref="R36:T36 O25:T26 O28:T29 Q27:T27 O31:T31 Q30:T30 O32 R32:T32 R38:T38">
    <cfRule type="cellIs" dxfId="8108" priority="2641" operator="equal">
      <formula>"BMEP584020"</formula>
    </cfRule>
  </conditionalFormatting>
  <conditionalFormatting sqref="G3:G9 G11:G12 G14:G20">
    <cfRule type="cellIs" dxfId="8107" priority="2627" operator="equal">
      <formula>"140CRP31200"</formula>
    </cfRule>
    <cfRule type="cellIs" dxfId="8106" priority="2628" operator="equal">
      <formula>"140CPU67260"</formula>
    </cfRule>
    <cfRule type="cellIs" dxfId="8105" priority="2629" operator="equal">
      <formula>"BMXNOR0200H"</formula>
    </cfRule>
    <cfRule type="cellIs" dxfId="8104" priority="2630" operator="equal">
      <formula>"BMXNRP0201"</formula>
    </cfRule>
    <cfRule type="cellIs" dxfId="8103" priority="2631" operator="equal">
      <formula>"BMXNOE0100"</formula>
    </cfRule>
    <cfRule type="cellIs" dxfId="8102" priority="2632" operator="equal">
      <formula>"140NOE77111"</formula>
    </cfRule>
    <cfRule type="cellIs" dxfId="8101" priority="2633" operator="equal">
      <formula>"BMENOC0301"</formula>
    </cfRule>
    <cfRule type="cellIs" dxfId="8100" priority="2634" operator="equal">
      <formula>"BMEP581020"</formula>
    </cfRule>
    <cfRule type="cellIs" dxfId="8099" priority="2635" operator="equal">
      <formula>"BMXNOM0200"</formula>
    </cfRule>
    <cfRule type="cellIs" dxfId="8098" priority="2636" operator="equal">
      <formula>"BMXP342020"</formula>
    </cfRule>
    <cfRule type="cellIs" dxfId="8097" priority="2637" operator="equal">
      <formula>"BMXDDO3202K"</formula>
    </cfRule>
    <cfRule type="cellIs" dxfId="8096" priority="2638" operator="equal">
      <formula>"BMXDDI3202K"</formula>
    </cfRule>
    <cfRule type="cellIs" dxfId="8095" priority="2639" operator="equal">
      <formula>"BMXERT1604"</formula>
    </cfRule>
    <cfRule type="cellIs" dxfId="8094" priority="2640" operator="equal">
      <formula>"BMXAMI0810"</formula>
    </cfRule>
  </conditionalFormatting>
  <conditionalFormatting sqref="G3:G9 G11:G12 G14:G20">
    <cfRule type="cellIs" dxfId="8093" priority="2626" operator="equal">
      <formula>"BMEP584020"</formula>
    </cfRule>
  </conditionalFormatting>
  <conditionalFormatting sqref="O33 H35:I35 I33 O35 R35:T35 R33:T33">
    <cfRule type="cellIs" dxfId="8092" priority="2582" operator="equal">
      <formula>"140CRP31200"</formula>
    </cfRule>
    <cfRule type="cellIs" dxfId="8091" priority="2583" operator="equal">
      <formula>"140CPU67260"</formula>
    </cfRule>
    <cfRule type="cellIs" dxfId="8090" priority="2584" operator="equal">
      <formula>"BMXNOR0200H"</formula>
    </cfRule>
    <cfRule type="cellIs" dxfId="8089" priority="2585" operator="equal">
      <formula>"BMXNRP0201"</formula>
    </cfRule>
    <cfRule type="cellIs" dxfId="8088" priority="2586" operator="equal">
      <formula>"BMXNOE0100"</formula>
    </cfRule>
    <cfRule type="cellIs" dxfId="8087" priority="2587" operator="equal">
      <formula>"140NOE77111"</formula>
    </cfRule>
    <cfRule type="cellIs" dxfId="8086" priority="2588" operator="equal">
      <formula>"BMENOC0301"</formula>
    </cfRule>
    <cfRule type="cellIs" dxfId="8085" priority="2589" operator="equal">
      <formula>"BMEP581020"</formula>
    </cfRule>
    <cfRule type="cellIs" dxfId="8084" priority="2590" operator="equal">
      <formula>"BMXNOM0200"</formula>
    </cfRule>
    <cfRule type="cellIs" dxfId="8083" priority="2591" operator="equal">
      <formula>"BMXP342020"</formula>
    </cfRule>
    <cfRule type="cellIs" dxfId="8082" priority="2592" operator="equal">
      <formula>"BMXDDO3202K"</formula>
    </cfRule>
    <cfRule type="cellIs" dxfId="8081" priority="2593" operator="equal">
      <formula>"BMXDDI3202K"</formula>
    </cfRule>
    <cfRule type="cellIs" dxfId="8080" priority="2594" operator="equal">
      <formula>"BMXERT1604"</formula>
    </cfRule>
    <cfRule type="cellIs" dxfId="8079" priority="2595" operator="equal">
      <formula>"BMXAMI0810"</formula>
    </cfRule>
  </conditionalFormatting>
  <conditionalFormatting sqref="O33 H35:I35 I33 O35 R35:T35 R33:T33">
    <cfRule type="cellIs" dxfId="8078" priority="2581" operator="equal">
      <formula>"BMEP584020"</formula>
    </cfRule>
  </conditionalFormatting>
  <conditionalFormatting sqref="G33 G35">
    <cfRule type="cellIs" dxfId="8077" priority="2567" operator="equal">
      <formula>"140CRP31200"</formula>
    </cfRule>
    <cfRule type="cellIs" dxfId="8076" priority="2568" operator="equal">
      <formula>"140CPU67260"</formula>
    </cfRule>
    <cfRule type="cellIs" dxfId="8075" priority="2569" operator="equal">
      <formula>"BMXNOR0200H"</formula>
    </cfRule>
    <cfRule type="cellIs" dxfId="8074" priority="2570" operator="equal">
      <formula>"BMXNRP0201"</formula>
    </cfRule>
    <cfRule type="cellIs" dxfId="8073" priority="2571" operator="equal">
      <formula>"BMXNOE0100"</formula>
    </cfRule>
    <cfRule type="cellIs" dxfId="8072" priority="2572" operator="equal">
      <formula>"140NOE77111"</formula>
    </cfRule>
    <cfRule type="cellIs" dxfId="8071" priority="2573" operator="equal">
      <formula>"BMENOC0301"</formula>
    </cfRule>
    <cfRule type="cellIs" dxfId="8070" priority="2574" operator="equal">
      <formula>"BMEP581020"</formula>
    </cfRule>
    <cfRule type="cellIs" dxfId="8069" priority="2575" operator="equal">
      <formula>"BMXNOM0200"</formula>
    </cfRule>
    <cfRule type="cellIs" dxfId="8068" priority="2576" operator="equal">
      <formula>"BMXP342020"</formula>
    </cfRule>
    <cfRule type="cellIs" dxfId="8067" priority="2577" operator="equal">
      <formula>"BMXDDO3202K"</formula>
    </cfRule>
    <cfRule type="cellIs" dxfId="8066" priority="2578" operator="equal">
      <formula>"BMXDDI3202K"</formula>
    </cfRule>
    <cfRule type="cellIs" dxfId="8065" priority="2579" operator="equal">
      <formula>"BMXERT1604"</formula>
    </cfRule>
    <cfRule type="cellIs" dxfId="8064" priority="2580" operator="equal">
      <formula>"BMXAMI0810"</formula>
    </cfRule>
  </conditionalFormatting>
  <conditionalFormatting sqref="G33 G35">
    <cfRule type="cellIs" dxfId="8063" priority="2566" operator="equal">
      <formula>"BMEP584020"</formula>
    </cfRule>
  </conditionalFormatting>
  <conditionalFormatting sqref="M36:Q36 H38:I38 I36 M38:Q38">
    <cfRule type="cellIs" dxfId="8062" priority="2417" operator="equal">
      <formula>"140CRP31200"</formula>
    </cfRule>
    <cfRule type="cellIs" dxfId="8061" priority="2418" operator="equal">
      <formula>"140CPU67260"</formula>
    </cfRule>
    <cfRule type="cellIs" dxfId="8060" priority="2419" operator="equal">
      <formula>"BMXNOR0200H"</formula>
    </cfRule>
    <cfRule type="cellIs" dxfId="8059" priority="2420" operator="equal">
      <formula>"BMXNRP0201"</formula>
    </cfRule>
    <cfRule type="cellIs" dxfId="8058" priority="2421" operator="equal">
      <formula>"BMXNOE0100"</formula>
    </cfRule>
    <cfRule type="cellIs" dxfId="8057" priority="2422" operator="equal">
      <formula>"140NOE77111"</formula>
    </cfRule>
    <cfRule type="cellIs" dxfId="8056" priority="2423" operator="equal">
      <formula>"BMENOC0301"</formula>
    </cfRule>
    <cfRule type="cellIs" dxfId="8055" priority="2424" operator="equal">
      <formula>"BMEP581020"</formula>
    </cfRule>
    <cfRule type="cellIs" dxfId="8054" priority="2425" operator="equal">
      <formula>"BMXNOM0200"</formula>
    </cfRule>
    <cfRule type="cellIs" dxfId="8053" priority="2426" operator="equal">
      <formula>"BMXP342020"</formula>
    </cfRule>
    <cfRule type="cellIs" dxfId="8052" priority="2427" operator="equal">
      <formula>"BMXDDO3202K"</formula>
    </cfRule>
    <cfRule type="cellIs" dxfId="8051" priority="2428" operator="equal">
      <formula>"BMXDDI3202K"</formula>
    </cfRule>
    <cfRule type="cellIs" dxfId="8050" priority="2429" operator="equal">
      <formula>"BMXERT1604"</formula>
    </cfRule>
    <cfRule type="cellIs" dxfId="8049" priority="2430" operator="equal">
      <formula>"BMXAMI0810"</formula>
    </cfRule>
  </conditionalFormatting>
  <conditionalFormatting sqref="M36:Q36 H38:I38 I36 M38:Q38">
    <cfRule type="cellIs" dxfId="8048" priority="2416" operator="equal">
      <formula>"BMEP584020"</formula>
    </cfRule>
  </conditionalFormatting>
  <conditionalFormatting sqref="G36 G38">
    <cfRule type="cellIs" dxfId="8047" priority="2402" operator="equal">
      <formula>"140CRP31200"</formula>
    </cfRule>
    <cfRule type="cellIs" dxfId="8046" priority="2403" operator="equal">
      <formula>"140CPU67260"</formula>
    </cfRule>
    <cfRule type="cellIs" dxfId="8045" priority="2404" operator="equal">
      <formula>"BMXNOR0200H"</formula>
    </cfRule>
    <cfRule type="cellIs" dxfId="8044" priority="2405" operator="equal">
      <formula>"BMXNRP0201"</formula>
    </cfRule>
    <cfRule type="cellIs" dxfId="8043" priority="2406" operator="equal">
      <formula>"BMXNOE0100"</formula>
    </cfRule>
    <cfRule type="cellIs" dxfId="8042" priority="2407" operator="equal">
      <formula>"140NOE77111"</formula>
    </cfRule>
    <cfRule type="cellIs" dxfId="8041" priority="2408" operator="equal">
      <formula>"BMENOC0301"</formula>
    </cfRule>
    <cfRule type="cellIs" dxfId="8040" priority="2409" operator="equal">
      <formula>"BMEP581020"</formula>
    </cfRule>
    <cfRule type="cellIs" dxfId="8039" priority="2410" operator="equal">
      <formula>"BMXNOM0200"</formula>
    </cfRule>
    <cfRule type="cellIs" dxfId="8038" priority="2411" operator="equal">
      <formula>"BMXP342020"</formula>
    </cfRule>
    <cfRule type="cellIs" dxfId="8037" priority="2412" operator="equal">
      <formula>"BMXDDO3202K"</formula>
    </cfRule>
    <cfRule type="cellIs" dxfId="8036" priority="2413" operator="equal">
      <formula>"BMXDDI3202K"</formula>
    </cfRule>
    <cfRule type="cellIs" dxfId="8035" priority="2414" operator="equal">
      <formula>"BMXERT1604"</formula>
    </cfRule>
    <cfRule type="cellIs" dxfId="8034" priority="2415" operator="equal">
      <formula>"BMXAMI0810"</formula>
    </cfRule>
  </conditionalFormatting>
  <conditionalFormatting sqref="G36 G38">
    <cfRule type="cellIs" dxfId="8033" priority="2401" operator="equal">
      <formula>"BMEP584020"</formula>
    </cfRule>
  </conditionalFormatting>
  <conditionalFormatting sqref="J36">
    <cfRule type="cellIs" dxfId="8032" priority="2372" operator="equal">
      <formula>"140CRP31200"</formula>
    </cfRule>
    <cfRule type="cellIs" dxfId="8031" priority="2373" operator="equal">
      <formula>"140CPU67260"</formula>
    </cfRule>
    <cfRule type="cellIs" dxfId="8030" priority="2374" operator="equal">
      <formula>"BMXNOR0200H"</formula>
    </cfRule>
    <cfRule type="cellIs" dxfId="8029" priority="2375" operator="equal">
      <formula>"BMXNRP0201"</formula>
    </cfRule>
    <cfRule type="cellIs" dxfId="8028" priority="2376" operator="equal">
      <formula>"BMXNOE0100"</formula>
    </cfRule>
    <cfRule type="cellIs" dxfId="8027" priority="2377" operator="equal">
      <formula>"140NOE77111"</formula>
    </cfRule>
    <cfRule type="cellIs" dxfId="8026" priority="2378" operator="equal">
      <formula>"BMENOC0301"</formula>
    </cfRule>
    <cfRule type="cellIs" dxfId="8025" priority="2379" operator="equal">
      <formula>"BMEP581020"</formula>
    </cfRule>
    <cfRule type="cellIs" dxfId="8024" priority="2380" operator="equal">
      <formula>"BMXNOM0200"</formula>
    </cfRule>
    <cfRule type="cellIs" dxfId="8023" priority="2381" operator="equal">
      <formula>"BMXP342020"</formula>
    </cfRule>
    <cfRule type="cellIs" dxfId="8022" priority="2382" operator="equal">
      <formula>"BMXDDO3202K"</formula>
    </cfRule>
    <cfRule type="cellIs" dxfId="8021" priority="2383" operator="equal">
      <formula>"BMXDDI3202K"</formula>
    </cfRule>
    <cfRule type="cellIs" dxfId="8020" priority="2384" operator="equal">
      <formula>"BMXERT1604"</formula>
    </cfRule>
    <cfRule type="cellIs" dxfId="8019" priority="2385" operator="equal">
      <formula>"BMXAMI0810"</formula>
    </cfRule>
  </conditionalFormatting>
  <conditionalFormatting sqref="J36">
    <cfRule type="cellIs" dxfId="8018" priority="2371" operator="equal">
      <formula>"BMEP584020"</formula>
    </cfRule>
  </conditionalFormatting>
  <conditionalFormatting sqref="J38">
    <cfRule type="cellIs" dxfId="8017" priority="2357" operator="equal">
      <formula>"140CRP31200"</formula>
    </cfRule>
    <cfRule type="cellIs" dxfId="8016" priority="2358" operator="equal">
      <formula>"140CPU67260"</formula>
    </cfRule>
    <cfRule type="cellIs" dxfId="8015" priority="2359" operator="equal">
      <formula>"BMXNOR0200H"</formula>
    </cfRule>
    <cfRule type="cellIs" dxfId="8014" priority="2360" operator="equal">
      <formula>"BMXNRP0201"</formula>
    </cfRule>
    <cfRule type="cellIs" dxfId="8013" priority="2361" operator="equal">
      <formula>"BMXNOE0100"</formula>
    </cfRule>
    <cfRule type="cellIs" dxfId="8012" priority="2362" operator="equal">
      <formula>"140NOE77111"</formula>
    </cfRule>
    <cfRule type="cellIs" dxfId="8011" priority="2363" operator="equal">
      <formula>"BMENOC0301"</formula>
    </cfRule>
    <cfRule type="cellIs" dxfId="8010" priority="2364" operator="equal">
      <formula>"BMEP581020"</formula>
    </cfRule>
    <cfRule type="cellIs" dxfId="8009" priority="2365" operator="equal">
      <formula>"BMXNOM0200"</formula>
    </cfRule>
    <cfRule type="cellIs" dxfId="8008" priority="2366" operator="equal">
      <formula>"BMXP342020"</formula>
    </cfRule>
    <cfRule type="cellIs" dxfId="8007" priority="2367" operator="equal">
      <formula>"BMXDDO3202K"</formula>
    </cfRule>
    <cfRule type="cellIs" dxfId="8006" priority="2368" operator="equal">
      <formula>"BMXDDI3202K"</formula>
    </cfRule>
    <cfRule type="cellIs" dxfId="8005" priority="2369" operator="equal">
      <formula>"BMXERT1604"</formula>
    </cfRule>
    <cfRule type="cellIs" dxfId="8004" priority="2370" operator="equal">
      <formula>"BMXAMI0810"</formula>
    </cfRule>
  </conditionalFormatting>
  <conditionalFormatting sqref="J38">
    <cfRule type="cellIs" dxfId="8003" priority="2356" operator="equal">
      <formula>"BMEP584020"</formula>
    </cfRule>
  </conditionalFormatting>
  <conditionalFormatting sqref="K38">
    <cfRule type="cellIs" dxfId="8002" priority="2327" operator="equal">
      <formula>"140CRP31200"</formula>
    </cfRule>
    <cfRule type="cellIs" dxfId="8001" priority="2328" operator="equal">
      <formula>"140CPU67260"</formula>
    </cfRule>
    <cfRule type="cellIs" dxfId="8000" priority="2329" operator="equal">
      <formula>"BMXNOR0200H"</formula>
    </cfRule>
    <cfRule type="cellIs" dxfId="7999" priority="2330" operator="equal">
      <formula>"BMXNRP0201"</formula>
    </cfRule>
    <cfRule type="cellIs" dxfId="7998" priority="2331" operator="equal">
      <formula>"BMXNOE0100"</formula>
    </cfRule>
    <cfRule type="cellIs" dxfId="7997" priority="2332" operator="equal">
      <formula>"140NOE77111"</formula>
    </cfRule>
    <cfRule type="cellIs" dxfId="7996" priority="2333" operator="equal">
      <formula>"BMENOC0301"</formula>
    </cfRule>
    <cfRule type="cellIs" dxfId="7995" priority="2334" operator="equal">
      <formula>"BMEP581020"</formula>
    </cfRule>
    <cfRule type="cellIs" dxfId="7994" priority="2335" operator="equal">
      <formula>"BMXNOM0200"</formula>
    </cfRule>
    <cfRule type="cellIs" dxfId="7993" priority="2336" operator="equal">
      <formula>"BMXP342020"</formula>
    </cfRule>
    <cfRule type="cellIs" dxfId="7992" priority="2337" operator="equal">
      <formula>"BMXDDO3202K"</formula>
    </cfRule>
    <cfRule type="cellIs" dxfId="7991" priority="2338" operator="equal">
      <formula>"BMXDDI3202K"</formula>
    </cfRule>
    <cfRule type="cellIs" dxfId="7990" priority="2339" operator="equal">
      <formula>"BMXERT1604"</formula>
    </cfRule>
    <cfRule type="cellIs" dxfId="7989" priority="2340" operator="equal">
      <formula>"BMXAMI0810"</formula>
    </cfRule>
  </conditionalFormatting>
  <conditionalFormatting sqref="K38">
    <cfRule type="cellIs" dxfId="7988" priority="2326" operator="equal">
      <formula>"BMEP584020"</formula>
    </cfRule>
  </conditionalFormatting>
  <conditionalFormatting sqref="K36">
    <cfRule type="cellIs" dxfId="7987" priority="2312" operator="equal">
      <formula>"140CRP31200"</formula>
    </cfRule>
    <cfRule type="cellIs" dxfId="7986" priority="2313" operator="equal">
      <formula>"140CPU67260"</formula>
    </cfRule>
    <cfRule type="cellIs" dxfId="7985" priority="2314" operator="equal">
      <formula>"BMXNOR0200H"</formula>
    </cfRule>
    <cfRule type="cellIs" dxfId="7984" priority="2315" operator="equal">
      <formula>"BMXNRP0201"</formula>
    </cfRule>
    <cfRule type="cellIs" dxfId="7983" priority="2316" operator="equal">
      <formula>"BMXNOE0100"</formula>
    </cfRule>
    <cfRule type="cellIs" dxfId="7982" priority="2317" operator="equal">
      <formula>"140NOE77111"</formula>
    </cfRule>
    <cfRule type="cellIs" dxfId="7981" priority="2318" operator="equal">
      <formula>"BMENOC0301"</formula>
    </cfRule>
    <cfRule type="cellIs" dxfId="7980" priority="2319" operator="equal">
      <formula>"BMEP581020"</formula>
    </cfRule>
    <cfRule type="cellIs" dxfId="7979" priority="2320" operator="equal">
      <formula>"BMXNOM0200"</formula>
    </cfRule>
    <cfRule type="cellIs" dxfId="7978" priority="2321" operator="equal">
      <formula>"BMXP342020"</formula>
    </cfRule>
    <cfRule type="cellIs" dxfId="7977" priority="2322" operator="equal">
      <formula>"BMXDDO3202K"</formula>
    </cfRule>
    <cfRule type="cellIs" dxfId="7976" priority="2323" operator="equal">
      <formula>"BMXDDI3202K"</formula>
    </cfRule>
    <cfRule type="cellIs" dxfId="7975" priority="2324" operator="equal">
      <formula>"BMXERT1604"</formula>
    </cfRule>
    <cfRule type="cellIs" dxfId="7974" priority="2325" operator="equal">
      <formula>"BMXAMI0810"</formula>
    </cfRule>
  </conditionalFormatting>
  <conditionalFormatting sqref="K36">
    <cfRule type="cellIs" dxfId="7973" priority="2311" operator="equal">
      <formula>"BMEP584020"</formula>
    </cfRule>
  </conditionalFormatting>
  <conditionalFormatting sqref="L38">
    <cfRule type="cellIs" dxfId="7972" priority="2282" operator="equal">
      <formula>"140CRP31200"</formula>
    </cfRule>
    <cfRule type="cellIs" dxfId="7971" priority="2283" operator="equal">
      <formula>"140CPU67260"</formula>
    </cfRule>
    <cfRule type="cellIs" dxfId="7970" priority="2284" operator="equal">
      <formula>"BMXNOR0200H"</formula>
    </cfRule>
    <cfRule type="cellIs" dxfId="7969" priority="2285" operator="equal">
      <formula>"BMXNRP0201"</formula>
    </cfRule>
    <cfRule type="cellIs" dxfId="7968" priority="2286" operator="equal">
      <formula>"BMXNOE0100"</formula>
    </cfRule>
    <cfRule type="cellIs" dxfId="7967" priority="2287" operator="equal">
      <formula>"140NOE77111"</formula>
    </cfRule>
    <cfRule type="cellIs" dxfId="7966" priority="2288" operator="equal">
      <formula>"BMENOC0301"</formula>
    </cfRule>
    <cfRule type="cellIs" dxfId="7965" priority="2289" operator="equal">
      <formula>"BMEP581020"</formula>
    </cfRule>
    <cfRule type="cellIs" dxfId="7964" priority="2290" operator="equal">
      <formula>"BMXNOM0200"</formula>
    </cfRule>
    <cfRule type="cellIs" dxfId="7963" priority="2291" operator="equal">
      <formula>"BMXP342020"</formula>
    </cfRule>
    <cfRule type="cellIs" dxfId="7962" priority="2292" operator="equal">
      <formula>"BMXDDO3202K"</formula>
    </cfRule>
    <cfRule type="cellIs" dxfId="7961" priority="2293" operator="equal">
      <formula>"BMXDDI3202K"</formula>
    </cfRule>
    <cfRule type="cellIs" dxfId="7960" priority="2294" operator="equal">
      <formula>"BMXERT1604"</formula>
    </cfRule>
    <cfRule type="cellIs" dxfId="7959" priority="2295" operator="equal">
      <formula>"BMXAMI0810"</formula>
    </cfRule>
  </conditionalFormatting>
  <conditionalFormatting sqref="L38">
    <cfRule type="cellIs" dxfId="7958" priority="2281" operator="equal">
      <formula>"BMEP584020"</formula>
    </cfRule>
  </conditionalFormatting>
  <conditionalFormatting sqref="L36">
    <cfRule type="cellIs" dxfId="7957" priority="2267" operator="equal">
      <formula>"140CRP31200"</formula>
    </cfRule>
    <cfRule type="cellIs" dxfId="7956" priority="2268" operator="equal">
      <formula>"140CPU67260"</formula>
    </cfRule>
    <cfRule type="cellIs" dxfId="7955" priority="2269" operator="equal">
      <formula>"BMXNOR0200H"</formula>
    </cfRule>
    <cfRule type="cellIs" dxfId="7954" priority="2270" operator="equal">
      <formula>"BMXNRP0201"</formula>
    </cfRule>
    <cfRule type="cellIs" dxfId="7953" priority="2271" operator="equal">
      <formula>"BMXNOE0100"</formula>
    </cfRule>
    <cfRule type="cellIs" dxfId="7952" priority="2272" operator="equal">
      <formula>"140NOE77111"</formula>
    </cfRule>
    <cfRule type="cellIs" dxfId="7951" priority="2273" operator="equal">
      <formula>"BMENOC0301"</formula>
    </cfRule>
    <cfRule type="cellIs" dxfId="7950" priority="2274" operator="equal">
      <formula>"BMEP581020"</formula>
    </cfRule>
    <cfRule type="cellIs" dxfId="7949" priority="2275" operator="equal">
      <formula>"BMXNOM0200"</formula>
    </cfRule>
    <cfRule type="cellIs" dxfId="7948" priority="2276" operator="equal">
      <formula>"BMXP342020"</formula>
    </cfRule>
    <cfRule type="cellIs" dxfId="7947" priority="2277" operator="equal">
      <formula>"BMXDDO3202K"</formula>
    </cfRule>
    <cfRule type="cellIs" dxfId="7946" priority="2278" operator="equal">
      <formula>"BMXDDI3202K"</formula>
    </cfRule>
    <cfRule type="cellIs" dxfId="7945" priority="2279" operator="equal">
      <formula>"BMXERT1604"</formula>
    </cfRule>
    <cfRule type="cellIs" dxfId="7944" priority="2280" operator="equal">
      <formula>"BMXAMI0810"</formula>
    </cfRule>
  </conditionalFormatting>
  <conditionalFormatting sqref="L36">
    <cfRule type="cellIs" dxfId="7943" priority="2266" operator="equal">
      <formula>"BMEP584020"</formula>
    </cfRule>
  </conditionalFormatting>
  <conditionalFormatting sqref="M31:M32">
    <cfRule type="cellIs" dxfId="7942" priority="1682" operator="equal">
      <formula>"140CRP31200"</formula>
    </cfRule>
    <cfRule type="cellIs" dxfId="7941" priority="1683" operator="equal">
      <formula>"140CPU67260"</formula>
    </cfRule>
    <cfRule type="cellIs" dxfId="7940" priority="1684" operator="equal">
      <formula>"BMXNOR0200H"</formula>
    </cfRule>
    <cfRule type="cellIs" dxfId="7939" priority="1685" operator="equal">
      <formula>"BMXNRP0201"</formula>
    </cfRule>
    <cfRule type="cellIs" dxfId="7938" priority="1686" operator="equal">
      <formula>"BMXNOE0100"</formula>
    </cfRule>
    <cfRule type="cellIs" dxfId="7937" priority="1687" operator="equal">
      <formula>"140NOE77111"</formula>
    </cfRule>
    <cfRule type="cellIs" dxfId="7936" priority="1688" operator="equal">
      <formula>"BMENOC0301"</formula>
    </cfRule>
    <cfRule type="cellIs" dxfId="7935" priority="1689" operator="equal">
      <formula>"BMEP581020"</formula>
    </cfRule>
    <cfRule type="cellIs" dxfId="7934" priority="1690" operator="equal">
      <formula>"BMXNOM0200"</formula>
    </cfRule>
    <cfRule type="cellIs" dxfId="7933" priority="1691" operator="equal">
      <formula>"BMXP342020"</formula>
    </cfRule>
    <cfRule type="cellIs" dxfId="7932" priority="1692" operator="equal">
      <formula>"BMXDDO3202K"</formula>
    </cfRule>
    <cfRule type="cellIs" dxfId="7931" priority="1693" operator="equal">
      <formula>"BMXDDI3202K"</formula>
    </cfRule>
    <cfRule type="cellIs" dxfId="7930" priority="1694" operator="equal">
      <formula>"BMXERT1604"</formula>
    </cfRule>
    <cfRule type="cellIs" dxfId="7929" priority="1695" operator="equal">
      <formula>"BMXAMI0810"</formula>
    </cfRule>
  </conditionalFormatting>
  <conditionalFormatting sqref="M31:M32">
    <cfRule type="cellIs" dxfId="7928" priority="1681" operator="equal">
      <formula>"BMEP584020"</formula>
    </cfRule>
  </conditionalFormatting>
  <conditionalFormatting sqref="R22:T23 H23:L23 H22:I22 L22 H21:L21 N21:T21 N22:N23">
    <cfRule type="cellIs" dxfId="7927" priority="1907" operator="equal">
      <formula>"140CRP31200"</formula>
    </cfRule>
    <cfRule type="cellIs" dxfId="7926" priority="1908" operator="equal">
      <formula>"140CPU67260"</formula>
    </cfRule>
    <cfRule type="cellIs" dxfId="7925" priority="1909" operator="equal">
      <formula>"BMXNOR0200H"</formula>
    </cfRule>
    <cfRule type="cellIs" dxfId="7924" priority="1910" operator="equal">
      <formula>"BMXNRP0201"</formula>
    </cfRule>
    <cfRule type="cellIs" dxfId="7923" priority="1911" operator="equal">
      <formula>"BMXNOE0100"</formula>
    </cfRule>
    <cfRule type="cellIs" dxfId="7922" priority="1912" operator="equal">
      <formula>"140NOE77111"</formula>
    </cfRule>
    <cfRule type="cellIs" dxfId="7921" priority="1913" operator="equal">
      <formula>"BMENOC0301"</formula>
    </cfRule>
    <cfRule type="cellIs" dxfId="7920" priority="1914" operator="equal">
      <formula>"BMEP581020"</formula>
    </cfRule>
    <cfRule type="cellIs" dxfId="7919" priority="1915" operator="equal">
      <formula>"BMXNOM0200"</formula>
    </cfRule>
    <cfRule type="cellIs" dxfId="7918" priority="1916" operator="equal">
      <formula>"BMXP342020"</formula>
    </cfRule>
    <cfRule type="cellIs" dxfId="7917" priority="1917" operator="equal">
      <formula>"BMXDDO3202K"</formula>
    </cfRule>
    <cfRule type="cellIs" dxfId="7916" priority="1918" operator="equal">
      <formula>"BMXDDI3202K"</formula>
    </cfRule>
    <cfRule type="cellIs" dxfId="7915" priority="1919" operator="equal">
      <formula>"BMXERT1604"</formula>
    </cfRule>
    <cfRule type="cellIs" dxfId="7914" priority="1920" operator="equal">
      <formula>"BMXAMI0810"</formula>
    </cfRule>
  </conditionalFormatting>
  <conditionalFormatting sqref="R22:T23 H23:L23 H22:I22 L22 H21:L21 N21:T21 N22:N23">
    <cfRule type="cellIs" dxfId="7913" priority="1906" operator="equal">
      <formula>"BMEP584020"</formula>
    </cfRule>
  </conditionalFormatting>
  <conditionalFormatting sqref="G21:G23">
    <cfRule type="cellIs" dxfId="7912" priority="1892" operator="equal">
      <formula>"140CRP31200"</formula>
    </cfRule>
    <cfRule type="cellIs" dxfId="7911" priority="1893" operator="equal">
      <formula>"140CPU67260"</formula>
    </cfRule>
    <cfRule type="cellIs" dxfId="7910" priority="1894" operator="equal">
      <formula>"BMXNOR0200H"</formula>
    </cfRule>
    <cfRule type="cellIs" dxfId="7909" priority="1895" operator="equal">
      <formula>"BMXNRP0201"</formula>
    </cfRule>
    <cfRule type="cellIs" dxfId="7908" priority="1896" operator="equal">
      <formula>"BMXNOE0100"</formula>
    </cfRule>
    <cfRule type="cellIs" dxfId="7907" priority="1897" operator="equal">
      <formula>"140NOE77111"</formula>
    </cfRule>
    <cfRule type="cellIs" dxfId="7906" priority="1898" operator="equal">
      <formula>"BMENOC0301"</formula>
    </cfRule>
    <cfRule type="cellIs" dxfId="7905" priority="1899" operator="equal">
      <formula>"BMEP581020"</formula>
    </cfRule>
    <cfRule type="cellIs" dxfId="7904" priority="1900" operator="equal">
      <formula>"BMXNOM0200"</formula>
    </cfRule>
    <cfRule type="cellIs" dxfId="7903" priority="1901" operator="equal">
      <formula>"BMXP342020"</formula>
    </cfRule>
    <cfRule type="cellIs" dxfId="7902" priority="1902" operator="equal">
      <formula>"BMXDDO3202K"</formula>
    </cfRule>
    <cfRule type="cellIs" dxfId="7901" priority="1903" operator="equal">
      <formula>"BMXDDI3202K"</formula>
    </cfRule>
    <cfRule type="cellIs" dxfId="7900" priority="1904" operator="equal">
      <formula>"BMXERT1604"</formula>
    </cfRule>
    <cfRule type="cellIs" dxfId="7899" priority="1905" operator="equal">
      <formula>"BMXAMI0810"</formula>
    </cfRule>
  </conditionalFormatting>
  <conditionalFormatting sqref="G21:G23">
    <cfRule type="cellIs" dxfId="7898" priority="1891" operator="equal">
      <formula>"BMEP584020"</formula>
    </cfRule>
  </conditionalFormatting>
  <conditionalFormatting sqref="O22:Q23">
    <cfRule type="cellIs" dxfId="7897" priority="1877" operator="equal">
      <formula>"140CRP31200"</formula>
    </cfRule>
    <cfRule type="cellIs" dxfId="7896" priority="1878" operator="equal">
      <formula>"140CPU67260"</formula>
    </cfRule>
    <cfRule type="cellIs" dxfId="7895" priority="1879" operator="equal">
      <formula>"BMXNOR0200H"</formula>
    </cfRule>
    <cfRule type="cellIs" dxfId="7894" priority="1880" operator="equal">
      <formula>"BMXNRP0201"</formula>
    </cfRule>
    <cfRule type="cellIs" dxfId="7893" priority="1881" operator="equal">
      <formula>"BMXNOE0100"</formula>
    </cfRule>
    <cfRule type="cellIs" dxfId="7892" priority="1882" operator="equal">
      <formula>"140NOE77111"</formula>
    </cfRule>
    <cfRule type="cellIs" dxfId="7891" priority="1883" operator="equal">
      <formula>"BMENOC0301"</formula>
    </cfRule>
    <cfRule type="cellIs" dxfId="7890" priority="1884" operator="equal">
      <formula>"BMEP581020"</formula>
    </cfRule>
    <cfRule type="cellIs" dxfId="7889" priority="1885" operator="equal">
      <formula>"BMXNOM0200"</formula>
    </cfRule>
    <cfRule type="cellIs" dxfId="7888" priority="1886" operator="equal">
      <formula>"BMXP342020"</formula>
    </cfRule>
    <cfRule type="cellIs" dxfId="7887" priority="1887" operator="equal">
      <formula>"BMXDDO3202K"</formula>
    </cfRule>
    <cfRule type="cellIs" dxfId="7886" priority="1888" operator="equal">
      <formula>"BMXDDI3202K"</formula>
    </cfRule>
    <cfRule type="cellIs" dxfId="7885" priority="1889" operator="equal">
      <formula>"BMXERT1604"</formula>
    </cfRule>
    <cfRule type="cellIs" dxfId="7884" priority="1890" operator="equal">
      <formula>"BMXAMI0810"</formula>
    </cfRule>
  </conditionalFormatting>
  <conditionalFormatting sqref="O22:Q23">
    <cfRule type="cellIs" dxfId="7883" priority="1876" operator="equal">
      <formula>"BMEP584020"</formula>
    </cfRule>
  </conditionalFormatting>
  <conditionalFormatting sqref="H26:L26 H25:I25 K25:L25 H24:L24 N25:N26 N24:T24">
    <cfRule type="cellIs" dxfId="7882" priority="1862" operator="equal">
      <formula>"140CRP31200"</formula>
    </cfRule>
    <cfRule type="cellIs" dxfId="7881" priority="1863" operator="equal">
      <formula>"140CPU67260"</formula>
    </cfRule>
    <cfRule type="cellIs" dxfId="7880" priority="1864" operator="equal">
      <formula>"BMXNOR0200H"</formula>
    </cfRule>
    <cfRule type="cellIs" dxfId="7879" priority="1865" operator="equal">
      <formula>"BMXNRP0201"</formula>
    </cfRule>
    <cfRule type="cellIs" dxfId="7878" priority="1866" operator="equal">
      <formula>"BMXNOE0100"</formula>
    </cfRule>
    <cfRule type="cellIs" dxfId="7877" priority="1867" operator="equal">
      <formula>"140NOE77111"</formula>
    </cfRule>
    <cfRule type="cellIs" dxfId="7876" priority="1868" operator="equal">
      <formula>"BMENOC0301"</formula>
    </cfRule>
    <cfRule type="cellIs" dxfId="7875" priority="1869" operator="equal">
      <formula>"BMEP581020"</formula>
    </cfRule>
    <cfRule type="cellIs" dxfId="7874" priority="1870" operator="equal">
      <formula>"BMXNOM0200"</formula>
    </cfRule>
    <cfRule type="cellIs" dxfId="7873" priority="1871" operator="equal">
      <formula>"BMXP342020"</formula>
    </cfRule>
    <cfRule type="cellIs" dxfId="7872" priority="1872" operator="equal">
      <formula>"BMXDDO3202K"</formula>
    </cfRule>
    <cfRule type="cellIs" dxfId="7871" priority="1873" operator="equal">
      <formula>"BMXDDI3202K"</formula>
    </cfRule>
    <cfRule type="cellIs" dxfId="7870" priority="1874" operator="equal">
      <formula>"BMXERT1604"</formula>
    </cfRule>
    <cfRule type="cellIs" dxfId="7869" priority="1875" operator="equal">
      <formula>"BMXAMI0810"</formula>
    </cfRule>
  </conditionalFormatting>
  <conditionalFormatting sqref="H26:L26 H25:I25 K25:L25 H24:L24 N25:N26 N24:T24">
    <cfRule type="cellIs" dxfId="7868" priority="1861" operator="equal">
      <formula>"BMEP584020"</formula>
    </cfRule>
  </conditionalFormatting>
  <conditionalFormatting sqref="G24:G26">
    <cfRule type="cellIs" dxfId="7867" priority="1847" operator="equal">
      <formula>"140CRP31200"</formula>
    </cfRule>
    <cfRule type="cellIs" dxfId="7866" priority="1848" operator="equal">
      <formula>"140CPU67260"</formula>
    </cfRule>
    <cfRule type="cellIs" dxfId="7865" priority="1849" operator="equal">
      <formula>"BMXNOR0200H"</formula>
    </cfRule>
    <cfRule type="cellIs" dxfId="7864" priority="1850" operator="equal">
      <formula>"BMXNRP0201"</formula>
    </cfRule>
    <cfRule type="cellIs" dxfId="7863" priority="1851" operator="equal">
      <formula>"BMXNOE0100"</formula>
    </cfRule>
    <cfRule type="cellIs" dxfId="7862" priority="1852" operator="equal">
      <formula>"140NOE77111"</formula>
    </cfRule>
    <cfRule type="cellIs" dxfId="7861" priority="1853" operator="equal">
      <formula>"BMENOC0301"</formula>
    </cfRule>
    <cfRule type="cellIs" dxfId="7860" priority="1854" operator="equal">
      <formula>"BMEP581020"</formula>
    </cfRule>
    <cfRule type="cellIs" dxfId="7859" priority="1855" operator="equal">
      <formula>"BMXNOM0200"</formula>
    </cfRule>
    <cfRule type="cellIs" dxfId="7858" priority="1856" operator="equal">
      <formula>"BMXP342020"</formula>
    </cfRule>
    <cfRule type="cellIs" dxfId="7857" priority="1857" operator="equal">
      <formula>"BMXDDO3202K"</formula>
    </cfRule>
    <cfRule type="cellIs" dxfId="7856" priority="1858" operator="equal">
      <formula>"BMXDDI3202K"</formula>
    </cfRule>
    <cfRule type="cellIs" dxfId="7855" priority="1859" operator="equal">
      <formula>"BMXERT1604"</formula>
    </cfRule>
    <cfRule type="cellIs" dxfId="7854" priority="1860" operator="equal">
      <formula>"BMXAMI0810"</formula>
    </cfRule>
  </conditionalFormatting>
  <conditionalFormatting sqref="G24:G26">
    <cfRule type="cellIs" dxfId="7853" priority="1846" operator="equal">
      <formula>"BMEP584020"</formula>
    </cfRule>
  </conditionalFormatting>
  <conditionalFormatting sqref="H27:J27 H28:H29">
    <cfRule type="cellIs" dxfId="7852" priority="1832" operator="equal">
      <formula>"140CRP31200"</formula>
    </cfRule>
    <cfRule type="cellIs" dxfId="7851" priority="1833" operator="equal">
      <formula>"140CPU67260"</formula>
    </cfRule>
    <cfRule type="cellIs" dxfId="7850" priority="1834" operator="equal">
      <formula>"BMXNOR0200H"</formula>
    </cfRule>
    <cfRule type="cellIs" dxfId="7849" priority="1835" operator="equal">
      <formula>"BMXNRP0201"</formula>
    </cfRule>
    <cfRule type="cellIs" dxfId="7848" priority="1836" operator="equal">
      <formula>"BMXNOE0100"</formula>
    </cfRule>
    <cfRule type="cellIs" dxfId="7847" priority="1837" operator="equal">
      <formula>"140NOE77111"</formula>
    </cfRule>
    <cfRule type="cellIs" dxfId="7846" priority="1838" operator="equal">
      <formula>"BMENOC0301"</formula>
    </cfRule>
    <cfRule type="cellIs" dxfId="7845" priority="1839" operator="equal">
      <formula>"BMEP581020"</formula>
    </cfRule>
    <cfRule type="cellIs" dxfId="7844" priority="1840" operator="equal">
      <formula>"BMXNOM0200"</formula>
    </cfRule>
    <cfRule type="cellIs" dxfId="7843" priority="1841" operator="equal">
      <formula>"BMXP342020"</formula>
    </cfRule>
    <cfRule type="cellIs" dxfId="7842" priority="1842" operator="equal">
      <formula>"BMXDDO3202K"</formula>
    </cfRule>
    <cfRule type="cellIs" dxfId="7841" priority="1843" operator="equal">
      <formula>"BMXDDI3202K"</formula>
    </cfRule>
    <cfRule type="cellIs" dxfId="7840" priority="1844" operator="equal">
      <formula>"BMXERT1604"</formula>
    </cfRule>
    <cfRule type="cellIs" dxfId="7839" priority="1845" operator="equal">
      <formula>"BMXAMI0810"</formula>
    </cfRule>
  </conditionalFormatting>
  <conditionalFormatting sqref="H27:J27 H28:H29">
    <cfRule type="cellIs" dxfId="7838" priority="1831" operator="equal">
      <formula>"BMEP584020"</formula>
    </cfRule>
  </conditionalFormatting>
  <conditionalFormatting sqref="G27 G29">
    <cfRule type="cellIs" dxfId="7837" priority="1817" operator="equal">
      <formula>"140CRP31200"</formula>
    </cfRule>
    <cfRule type="cellIs" dxfId="7836" priority="1818" operator="equal">
      <formula>"140CPU67260"</formula>
    </cfRule>
    <cfRule type="cellIs" dxfId="7835" priority="1819" operator="equal">
      <formula>"BMXNOR0200H"</formula>
    </cfRule>
    <cfRule type="cellIs" dxfId="7834" priority="1820" operator="equal">
      <formula>"BMXNRP0201"</formula>
    </cfRule>
    <cfRule type="cellIs" dxfId="7833" priority="1821" operator="equal">
      <formula>"BMXNOE0100"</formula>
    </cfRule>
    <cfRule type="cellIs" dxfId="7832" priority="1822" operator="equal">
      <formula>"140NOE77111"</formula>
    </cfRule>
    <cfRule type="cellIs" dxfId="7831" priority="1823" operator="equal">
      <formula>"BMENOC0301"</formula>
    </cfRule>
    <cfRule type="cellIs" dxfId="7830" priority="1824" operator="equal">
      <formula>"BMEP581020"</formula>
    </cfRule>
    <cfRule type="cellIs" dxfId="7829" priority="1825" operator="equal">
      <formula>"BMXNOM0200"</formula>
    </cfRule>
    <cfRule type="cellIs" dxfId="7828" priority="1826" operator="equal">
      <formula>"BMXP342020"</formula>
    </cfRule>
    <cfRule type="cellIs" dxfId="7827" priority="1827" operator="equal">
      <formula>"BMXDDO3202K"</formula>
    </cfRule>
    <cfRule type="cellIs" dxfId="7826" priority="1828" operator="equal">
      <formula>"BMXDDI3202K"</formula>
    </cfRule>
    <cfRule type="cellIs" dxfId="7825" priority="1829" operator="equal">
      <formula>"BMXERT1604"</formula>
    </cfRule>
    <cfRule type="cellIs" dxfId="7824" priority="1830" operator="equal">
      <formula>"BMXAMI0810"</formula>
    </cfRule>
  </conditionalFormatting>
  <conditionalFormatting sqref="G27 G29">
    <cfRule type="cellIs" dxfId="7823" priority="1816" operator="equal">
      <formula>"BMEP584020"</formula>
    </cfRule>
  </conditionalFormatting>
  <conditionalFormatting sqref="H30:J30 H32:J32 H31:I31 L30:P30">
    <cfRule type="cellIs" dxfId="7822" priority="1802" operator="equal">
      <formula>"140CRP31200"</formula>
    </cfRule>
    <cfRule type="cellIs" dxfId="7821" priority="1803" operator="equal">
      <formula>"140CPU67260"</formula>
    </cfRule>
    <cfRule type="cellIs" dxfId="7820" priority="1804" operator="equal">
      <formula>"BMXNOR0200H"</formula>
    </cfRule>
    <cfRule type="cellIs" dxfId="7819" priority="1805" operator="equal">
      <formula>"BMXNRP0201"</formula>
    </cfRule>
    <cfRule type="cellIs" dxfId="7818" priority="1806" operator="equal">
      <formula>"BMXNOE0100"</formula>
    </cfRule>
    <cfRule type="cellIs" dxfId="7817" priority="1807" operator="equal">
      <formula>"140NOE77111"</formula>
    </cfRule>
    <cfRule type="cellIs" dxfId="7816" priority="1808" operator="equal">
      <formula>"BMENOC0301"</formula>
    </cfRule>
    <cfRule type="cellIs" dxfId="7815" priority="1809" operator="equal">
      <formula>"BMEP581020"</formula>
    </cfRule>
    <cfRule type="cellIs" dxfId="7814" priority="1810" operator="equal">
      <formula>"BMXNOM0200"</formula>
    </cfRule>
    <cfRule type="cellIs" dxfId="7813" priority="1811" operator="equal">
      <formula>"BMXP342020"</formula>
    </cfRule>
    <cfRule type="cellIs" dxfId="7812" priority="1812" operator="equal">
      <formula>"BMXDDO3202K"</formula>
    </cfRule>
    <cfRule type="cellIs" dxfId="7811" priority="1813" operator="equal">
      <formula>"BMXDDI3202K"</formula>
    </cfRule>
    <cfRule type="cellIs" dxfId="7810" priority="1814" operator="equal">
      <formula>"BMXERT1604"</formula>
    </cfRule>
    <cfRule type="cellIs" dxfId="7809" priority="1815" operator="equal">
      <formula>"BMXAMI0810"</formula>
    </cfRule>
  </conditionalFormatting>
  <conditionalFormatting sqref="H30:J30 H32:J32 H31:I31 L30:P30">
    <cfRule type="cellIs" dxfId="7808" priority="1801" operator="equal">
      <formula>"BMEP584020"</formula>
    </cfRule>
  </conditionalFormatting>
  <conditionalFormatting sqref="G30 G32">
    <cfRule type="cellIs" dxfId="7807" priority="1787" operator="equal">
      <formula>"140CRP31200"</formula>
    </cfRule>
    <cfRule type="cellIs" dxfId="7806" priority="1788" operator="equal">
      <formula>"140CPU67260"</formula>
    </cfRule>
    <cfRule type="cellIs" dxfId="7805" priority="1789" operator="equal">
      <formula>"BMXNOR0200H"</formula>
    </cfRule>
    <cfRule type="cellIs" dxfId="7804" priority="1790" operator="equal">
      <formula>"BMXNRP0201"</formula>
    </cfRule>
    <cfRule type="cellIs" dxfId="7803" priority="1791" operator="equal">
      <formula>"BMXNOE0100"</formula>
    </cfRule>
    <cfRule type="cellIs" dxfId="7802" priority="1792" operator="equal">
      <formula>"140NOE77111"</formula>
    </cfRule>
    <cfRule type="cellIs" dxfId="7801" priority="1793" operator="equal">
      <formula>"BMENOC0301"</formula>
    </cfRule>
    <cfRule type="cellIs" dxfId="7800" priority="1794" operator="equal">
      <formula>"BMEP581020"</formula>
    </cfRule>
    <cfRule type="cellIs" dxfId="7799" priority="1795" operator="equal">
      <formula>"BMXNOM0200"</formula>
    </cfRule>
    <cfRule type="cellIs" dxfId="7798" priority="1796" operator="equal">
      <formula>"BMXP342020"</formula>
    </cfRule>
    <cfRule type="cellIs" dxfId="7797" priority="1797" operator="equal">
      <formula>"BMXDDO3202K"</formula>
    </cfRule>
    <cfRule type="cellIs" dxfId="7796" priority="1798" operator="equal">
      <formula>"BMXDDI3202K"</formula>
    </cfRule>
    <cfRule type="cellIs" dxfId="7795" priority="1799" operator="equal">
      <formula>"BMXERT1604"</formula>
    </cfRule>
    <cfRule type="cellIs" dxfId="7794" priority="1800" operator="equal">
      <formula>"BMXAMI0810"</formula>
    </cfRule>
  </conditionalFormatting>
  <conditionalFormatting sqref="G30 G32">
    <cfRule type="cellIs" dxfId="7793" priority="1786" operator="equal">
      <formula>"BMEP584020"</formula>
    </cfRule>
  </conditionalFormatting>
  <conditionalFormatting sqref="I29:J29 I28 L28:L29">
    <cfRule type="cellIs" dxfId="7792" priority="1772" operator="equal">
      <formula>"140CRP31200"</formula>
    </cfRule>
    <cfRule type="cellIs" dxfId="7791" priority="1773" operator="equal">
      <formula>"140CPU67260"</formula>
    </cfRule>
    <cfRule type="cellIs" dxfId="7790" priority="1774" operator="equal">
      <formula>"BMXNOR0200H"</formula>
    </cfRule>
    <cfRule type="cellIs" dxfId="7789" priority="1775" operator="equal">
      <formula>"BMXNRP0201"</formula>
    </cfRule>
    <cfRule type="cellIs" dxfId="7788" priority="1776" operator="equal">
      <formula>"BMXNOE0100"</formula>
    </cfRule>
    <cfRule type="cellIs" dxfId="7787" priority="1777" operator="equal">
      <formula>"140NOE77111"</formula>
    </cfRule>
    <cfRule type="cellIs" dxfId="7786" priority="1778" operator="equal">
      <formula>"BMENOC0301"</formula>
    </cfRule>
    <cfRule type="cellIs" dxfId="7785" priority="1779" operator="equal">
      <formula>"BMEP581020"</formula>
    </cfRule>
    <cfRule type="cellIs" dxfId="7784" priority="1780" operator="equal">
      <formula>"BMXNOM0200"</formula>
    </cfRule>
    <cfRule type="cellIs" dxfId="7783" priority="1781" operator="equal">
      <formula>"BMXP342020"</formula>
    </cfRule>
    <cfRule type="cellIs" dxfId="7782" priority="1782" operator="equal">
      <formula>"BMXDDO3202K"</formula>
    </cfRule>
    <cfRule type="cellIs" dxfId="7781" priority="1783" operator="equal">
      <formula>"BMXDDI3202K"</formula>
    </cfRule>
    <cfRule type="cellIs" dxfId="7780" priority="1784" operator="equal">
      <formula>"BMXERT1604"</formula>
    </cfRule>
    <cfRule type="cellIs" dxfId="7779" priority="1785" operator="equal">
      <formula>"BMXAMI0810"</formula>
    </cfRule>
  </conditionalFormatting>
  <conditionalFormatting sqref="I29:J29 I28 L28:L29">
    <cfRule type="cellIs" dxfId="7778" priority="1771" operator="equal">
      <formula>"BMEP584020"</formula>
    </cfRule>
  </conditionalFormatting>
  <conditionalFormatting sqref="M29:N29 M28">
    <cfRule type="cellIs" dxfId="7777" priority="1757" operator="equal">
      <formula>"140CRP31200"</formula>
    </cfRule>
    <cfRule type="cellIs" dxfId="7776" priority="1758" operator="equal">
      <formula>"140CPU67260"</formula>
    </cfRule>
    <cfRule type="cellIs" dxfId="7775" priority="1759" operator="equal">
      <formula>"BMXNOR0200H"</formula>
    </cfRule>
    <cfRule type="cellIs" dxfId="7774" priority="1760" operator="equal">
      <formula>"BMXNRP0201"</formula>
    </cfRule>
    <cfRule type="cellIs" dxfId="7773" priority="1761" operator="equal">
      <formula>"BMXNOE0100"</formula>
    </cfRule>
    <cfRule type="cellIs" dxfId="7772" priority="1762" operator="equal">
      <formula>"140NOE77111"</formula>
    </cfRule>
    <cfRule type="cellIs" dxfId="7771" priority="1763" operator="equal">
      <formula>"BMENOC0301"</formula>
    </cfRule>
    <cfRule type="cellIs" dxfId="7770" priority="1764" operator="equal">
      <formula>"BMEP581020"</formula>
    </cfRule>
    <cfRule type="cellIs" dxfId="7769" priority="1765" operator="equal">
      <formula>"BMXNOM0200"</formula>
    </cfRule>
    <cfRule type="cellIs" dxfId="7768" priority="1766" operator="equal">
      <formula>"BMXP342020"</formula>
    </cfRule>
    <cfRule type="cellIs" dxfId="7767" priority="1767" operator="equal">
      <formula>"BMXDDO3202K"</formula>
    </cfRule>
    <cfRule type="cellIs" dxfId="7766" priority="1768" operator="equal">
      <formula>"BMXDDI3202K"</formula>
    </cfRule>
    <cfRule type="cellIs" dxfId="7765" priority="1769" operator="equal">
      <formula>"BMXERT1604"</formula>
    </cfRule>
    <cfRule type="cellIs" dxfId="7764" priority="1770" operator="equal">
      <formula>"BMXAMI0810"</formula>
    </cfRule>
  </conditionalFormatting>
  <conditionalFormatting sqref="M29:N29 M28">
    <cfRule type="cellIs" dxfId="7763" priority="1756" operator="equal">
      <formula>"BMEP584020"</formula>
    </cfRule>
  </conditionalFormatting>
  <conditionalFormatting sqref="L27:P27">
    <cfRule type="cellIs" dxfId="7762" priority="1742" operator="equal">
      <formula>"140CRP31200"</formula>
    </cfRule>
    <cfRule type="cellIs" dxfId="7761" priority="1743" operator="equal">
      <formula>"140CPU67260"</formula>
    </cfRule>
    <cfRule type="cellIs" dxfId="7760" priority="1744" operator="equal">
      <formula>"BMXNOR0200H"</formula>
    </cfRule>
    <cfRule type="cellIs" dxfId="7759" priority="1745" operator="equal">
      <formula>"BMXNRP0201"</formula>
    </cfRule>
    <cfRule type="cellIs" dxfId="7758" priority="1746" operator="equal">
      <formula>"BMXNOE0100"</formula>
    </cfRule>
    <cfRule type="cellIs" dxfId="7757" priority="1747" operator="equal">
      <formula>"140NOE77111"</formula>
    </cfRule>
    <cfRule type="cellIs" dxfId="7756" priority="1748" operator="equal">
      <formula>"BMENOC0301"</formula>
    </cfRule>
    <cfRule type="cellIs" dxfId="7755" priority="1749" operator="equal">
      <formula>"BMEP581020"</formula>
    </cfRule>
    <cfRule type="cellIs" dxfId="7754" priority="1750" operator="equal">
      <formula>"BMXNOM0200"</formula>
    </cfRule>
    <cfRule type="cellIs" dxfId="7753" priority="1751" operator="equal">
      <formula>"BMXP342020"</formula>
    </cfRule>
    <cfRule type="cellIs" dxfId="7752" priority="1752" operator="equal">
      <formula>"BMXDDO3202K"</formula>
    </cfRule>
    <cfRule type="cellIs" dxfId="7751" priority="1753" operator="equal">
      <formula>"BMXDDI3202K"</formula>
    </cfRule>
    <cfRule type="cellIs" dxfId="7750" priority="1754" operator="equal">
      <formula>"BMXERT1604"</formula>
    </cfRule>
    <cfRule type="cellIs" dxfId="7749" priority="1755" operator="equal">
      <formula>"BMXAMI0810"</formula>
    </cfRule>
  </conditionalFormatting>
  <conditionalFormatting sqref="L27:P27">
    <cfRule type="cellIs" dxfId="7748" priority="1741" operator="equal">
      <formula>"BMEP584020"</formula>
    </cfRule>
  </conditionalFormatting>
  <conditionalFormatting sqref="L31:L32">
    <cfRule type="cellIs" dxfId="7747" priority="1697" operator="equal">
      <formula>"140CRP31200"</formula>
    </cfRule>
    <cfRule type="cellIs" dxfId="7746" priority="1698" operator="equal">
      <formula>"140CPU67260"</formula>
    </cfRule>
    <cfRule type="cellIs" dxfId="7745" priority="1699" operator="equal">
      <formula>"BMXNOR0200H"</formula>
    </cfRule>
    <cfRule type="cellIs" dxfId="7744" priority="1700" operator="equal">
      <formula>"BMXNRP0201"</formula>
    </cfRule>
    <cfRule type="cellIs" dxfId="7743" priority="1701" operator="equal">
      <formula>"BMXNOE0100"</formula>
    </cfRule>
    <cfRule type="cellIs" dxfId="7742" priority="1702" operator="equal">
      <formula>"140NOE77111"</formula>
    </cfRule>
    <cfRule type="cellIs" dxfId="7741" priority="1703" operator="equal">
      <formula>"BMENOC0301"</formula>
    </cfRule>
    <cfRule type="cellIs" dxfId="7740" priority="1704" operator="equal">
      <formula>"BMEP581020"</formula>
    </cfRule>
    <cfRule type="cellIs" dxfId="7739" priority="1705" operator="equal">
      <formula>"BMXNOM0200"</formula>
    </cfRule>
    <cfRule type="cellIs" dxfId="7738" priority="1706" operator="equal">
      <formula>"BMXP342020"</formula>
    </cfRule>
    <cfRule type="cellIs" dxfId="7737" priority="1707" operator="equal">
      <formula>"BMXDDO3202K"</formula>
    </cfRule>
    <cfRule type="cellIs" dxfId="7736" priority="1708" operator="equal">
      <formula>"BMXDDI3202K"</formula>
    </cfRule>
    <cfRule type="cellIs" dxfId="7735" priority="1709" operator="equal">
      <formula>"BMXERT1604"</formula>
    </cfRule>
    <cfRule type="cellIs" dxfId="7734" priority="1710" operator="equal">
      <formula>"BMXAMI0810"</formula>
    </cfRule>
  </conditionalFormatting>
  <conditionalFormatting sqref="L31:L32">
    <cfRule type="cellIs" dxfId="7733" priority="1696" operator="equal">
      <formula>"BMEP584020"</formula>
    </cfRule>
  </conditionalFormatting>
  <conditionalFormatting sqref="N31:N32">
    <cfRule type="cellIs" dxfId="7732" priority="1667" operator="equal">
      <formula>"140CRP31200"</formula>
    </cfRule>
    <cfRule type="cellIs" dxfId="7731" priority="1668" operator="equal">
      <formula>"140CPU67260"</formula>
    </cfRule>
    <cfRule type="cellIs" dxfId="7730" priority="1669" operator="equal">
      <formula>"BMXNOR0200H"</formula>
    </cfRule>
    <cfRule type="cellIs" dxfId="7729" priority="1670" operator="equal">
      <formula>"BMXNRP0201"</formula>
    </cfRule>
    <cfRule type="cellIs" dxfId="7728" priority="1671" operator="equal">
      <formula>"BMXNOE0100"</formula>
    </cfRule>
    <cfRule type="cellIs" dxfId="7727" priority="1672" operator="equal">
      <formula>"140NOE77111"</formula>
    </cfRule>
    <cfRule type="cellIs" dxfId="7726" priority="1673" operator="equal">
      <formula>"BMENOC0301"</formula>
    </cfRule>
    <cfRule type="cellIs" dxfId="7725" priority="1674" operator="equal">
      <formula>"BMEP581020"</formula>
    </cfRule>
    <cfRule type="cellIs" dxfId="7724" priority="1675" operator="equal">
      <formula>"BMXNOM0200"</formula>
    </cfRule>
    <cfRule type="cellIs" dxfId="7723" priority="1676" operator="equal">
      <formula>"BMXP342020"</formula>
    </cfRule>
    <cfRule type="cellIs" dxfId="7722" priority="1677" operator="equal">
      <formula>"BMXDDO3202K"</formula>
    </cfRule>
    <cfRule type="cellIs" dxfId="7721" priority="1678" operator="equal">
      <formula>"BMXDDI3202K"</formula>
    </cfRule>
    <cfRule type="cellIs" dxfId="7720" priority="1679" operator="equal">
      <formula>"BMXERT1604"</formula>
    </cfRule>
    <cfRule type="cellIs" dxfId="7719" priority="1680" operator="equal">
      <formula>"BMXAMI0810"</formula>
    </cfRule>
  </conditionalFormatting>
  <conditionalFormatting sqref="N31:N32">
    <cfRule type="cellIs" dxfId="7718" priority="1666" operator="equal">
      <formula>"BMEP584020"</formula>
    </cfRule>
  </conditionalFormatting>
  <conditionalFormatting sqref="J22">
    <cfRule type="cellIs" dxfId="7717" priority="1457" operator="equal">
      <formula>"140CRP31200"</formula>
    </cfRule>
    <cfRule type="cellIs" dxfId="7716" priority="1458" operator="equal">
      <formula>"140CPU67260"</formula>
    </cfRule>
    <cfRule type="cellIs" dxfId="7715" priority="1459" operator="equal">
      <formula>"BMXNOR0200H"</formula>
    </cfRule>
    <cfRule type="cellIs" dxfId="7714" priority="1460" operator="equal">
      <formula>"BMXNRP0201"</formula>
    </cfRule>
    <cfRule type="cellIs" dxfId="7713" priority="1461" operator="equal">
      <formula>"BMXNOE0100"</formula>
    </cfRule>
    <cfRule type="cellIs" dxfId="7712" priority="1462" operator="equal">
      <formula>"140NOE77111"</formula>
    </cfRule>
    <cfRule type="cellIs" dxfId="7711" priority="1463" operator="equal">
      <formula>"BMENOC0301"</formula>
    </cfRule>
    <cfRule type="cellIs" dxfId="7710" priority="1464" operator="equal">
      <formula>"BMEP581020"</formula>
    </cfRule>
    <cfRule type="cellIs" dxfId="7709" priority="1465" operator="equal">
      <formula>"BMXNOM0200"</formula>
    </cfRule>
    <cfRule type="cellIs" dxfId="7708" priority="1466" operator="equal">
      <formula>"BMXP342020"</formula>
    </cfRule>
    <cfRule type="cellIs" dxfId="7707" priority="1467" operator="equal">
      <formula>"BMXDDO3202K"</formula>
    </cfRule>
    <cfRule type="cellIs" dxfId="7706" priority="1468" operator="equal">
      <formula>"BMXDDI3202K"</formula>
    </cfRule>
    <cfRule type="cellIs" dxfId="7705" priority="1469" operator="equal">
      <formula>"BMXERT1604"</formula>
    </cfRule>
    <cfRule type="cellIs" dxfId="7704" priority="1470" operator="equal">
      <formula>"BMXAMI0810"</formula>
    </cfRule>
  </conditionalFormatting>
  <conditionalFormatting sqref="J22">
    <cfRule type="cellIs" dxfId="7703" priority="1456" operator="equal">
      <formula>"BMEP584020"</formula>
    </cfRule>
  </conditionalFormatting>
  <conditionalFormatting sqref="J25">
    <cfRule type="cellIs" dxfId="7702" priority="1427" operator="equal">
      <formula>"140CRP31200"</formula>
    </cfRule>
    <cfRule type="cellIs" dxfId="7701" priority="1428" operator="equal">
      <formula>"140CPU67260"</formula>
    </cfRule>
    <cfRule type="cellIs" dxfId="7700" priority="1429" operator="equal">
      <formula>"BMXNOR0200H"</formula>
    </cfRule>
    <cfRule type="cellIs" dxfId="7699" priority="1430" operator="equal">
      <formula>"BMXNRP0201"</formula>
    </cfRule>
    <cfRule type="cellIs" dxfId="7698" priority="1431" operator="equal">
      <formula>"BMXNOE0100"</formula>
    </cfRule>
    <cfRule type="cellIs" dxfId="7697" priority="1432" operator="equal">
      <formula>"140NOE77111"</formula>
    </cfRule>
    <cfRule type="cellIs" dxfId="7696" priority="1433" operator="equal">
      <formula>"BMENOC0301"</formula>
    </cfRule>
    <cfRule type="cellIs" dxfId="7695" priority="1434" operator="equal">
      <formula>"BMEP581020"</formula>
    </cfRule>
    <cfRule type="cellIs" dxfId="7694" priority="1435" operator="equal">
      <formula>"BMXNOM0200"</formula>
    </cfRule>
    <cfRule type="cellIs" dxfId="7693" priority="1436" operator="equal">
      <formula>"BMXP342020"</formula>
    </cfRule>
    <cfRule type="cellIs" dxfId="7692" priority="1437" operator="equal">
      <formula>"BMXDDO3202K"</formula>
    </cfRule>
    <cfRule type="cellIs" dxfId="7691" priority="1438" operator="equal">
      <formula>"BMXDDI3202K"</formula>
    </cfRule>
    <cfRule type="cellIs" dxfId="7690" priority="1439" operator="equal">
      <formula>"BMXERT1604"</formula>
    </cfRule>
    <cfRule type="cellIs" dxfId="7689" priority="1440" operator="equal">
      <formula>"BMXAMI0810"</formula>
    </cfRule>
  </conditionalFormatting>
  <conditionalFormatting sqref="J25">
    <cfRule type="cellIs" dxfId="7688" priority="1426" operator="equal">
      <formula>"BMEP584020"</formula>
    </cfRule>
  </conditionalFormatting>
  <conditionalFormatting sqref="J28">
    <cfRule type="cellIs" dxfId="7687" priority="1412" operator="equal">
      <formula>"140CRP31200"</formula>
    </cfRule>
    <cfRule type="cellIs" dxfId="7686" priority="1413" operator="equal">
      <formula>"140CPU67260"</formula>
    </cfRule>
    <cfRule type="cellIs" dxfId="7685" priority="1414" operator="equal">
      <formula>"BMXNOR0200H"</formula>
    </cfRule>
    <cfRule type="cellIs" dxfId="7684" priority="1415" operator="equal">
      <formula>"BMXNRP0201"</formula>
    </cfRule>
    <cfRule type="cellIs" dxfId="7683" priority="1416" operator="equal">
      <formula>"BMXNOE0100"</formula>
    </cfRule>
    <cfRule type="cellIs" dxfId="7682" priority="1417" operator="equal">
      <formula>"140NOE77111"</formula>
    </cfRule>
    <cfRule type="cellIs" dxfId="7681" priority="1418" operator="equal">
      <formula>"BMENOC0301"</formula>
    </cfRule>
    <cfRule type="cellIs" dxfId="7680" priority="1419" operator="equal">
      <formula>"BMEP581020"</formula>
    </cfRule>
    <cfRule type="cellIs" dxfId="7679" priority="1420" operator="equal">
      <formula>"BMXNOM0200"</formula>
    </cfRule>
    <cfRule type="cellIs" dxfId="7678" priority="1421" operator="equal">
      <formula>"BMXP342020"</formula>
    </cfRule>
    <cfRule type="cellIs" dxfId="7677" priority="1422" operator="equal">
      <formula>"BMXDDO3202K"</formula>
    </cfRule>
    <cfRule type="cellIs" dxfId="7676" priority="1423" operator="equal">
      <formula>"BMXDDI3202K"</formula>
    </cfRule>
    <cfRule type="cellIs" dxfId="7675" priority="1424" operator="equal">
      <formula>"BMXERT1604"</formula>
    </cfRule>
    <cfRule type="cellIs" dxfId="7674" priority="1425" operator="equal">
      <formula>"BMXAMI0810"</formula>
    </cfRule>
  </conditionalFormatting>
  <conditionalFormatting sqref="J28">
    <cfRule type="cellIs" dxfId="7673" priority="1411" operator="equal">
      <formula>"BMEP584020"</formula>
    </cfRule>
  </conditionalFormatting>
  <conditionalFormatting sqref="J31">
    <cfRule type="cellIs" dxfId="7672" priority="1397" operator="equal">
      <formula>"140CRP31200"</formula>
    </cfRule>
    <cfRule type="cellIs" dxfId="7671" priority="1398" operator="equal">
      <formula>"140CPU67260"</formula>
    </cfRule>
    <cfRule type="cellIs" dxfId="7670" priority="1399" operator="equal">
      <formula>"BMXNOR0200H"</formula>
    </cfRule>
    <cfRule type="cellIs" dxfId="7669" priority="1400" operator="equal">
      <formula>"BMXNRP0201"</formula>
    </cfRule>
    <cfRule type="cellIs" dxfId="7668" priority="1401" operator="equal">
      <formula>"BMXNOE0100"</formula>
    </cfRule>
    <cfRule type="cellIs" dxfId="7667" priority="1402" operator="equal">
      <formula>"140NOE77111"</formula>
    </cfRule>
    <cfRule type="cellIs" dxfId="7666" priority="1403" operator="equal">
      <formula>"BMENOC0301"</formula>
    </cfRule>
    <cfRule type="cellIs" dxfId="7665" priority="1404" operator="equal">
      <formula>"BMEP581020"</formula>
    </cfRule>
    <cfRule type="cellIs" dxfId="7664" priority="1405" operator="equal">
      <formula>"BMXNOM0200"</formula>
    </cfRule>
    <cfRule type="cellIs" dxfId="7663" priority="1406" operator="equal">
      <formula>"BMXP342020"</formula>
    </cfRule>
    <cfRule type="cellIs" dxfId="7662" priority="1407" operator="equal">
      <formula>"BMXDDO3202K"</formula>
    </cfRule>
    <cfRule type="cellIs" dxfId="7661" priority="1408" operator="equal">
      <formula>"BMXDDI3202K"</formula>
    </cfRule>
    <cfRule type="cellIs" dxfId="7660" priority="1409" operator="equal">
      <formula>"BMXERT1604"</formula>
    </cfRule>
    <cfRule type="cellIs" dxfId="7659" priority="1410" operator="equal">
      <formula>"BMXAMI0810"</formula>
    </cfRule>
  </conditionalFormatting>
  <conditionalFormatting sqref="J31">
    <cfRule type="cellIs" dxfId="7658" priority="1396" operator="equal">
      <formula>"BMEP584020"</formula>
    </cfRule>
  </conditionalFormatting>
  <conditionalFormatting sqref="K22">
    <cfRule type="cellIs" dxfId="7657" priority="1217" operator="equal">
      <formula>"140CRP31200"</formula>
    </cfRule>
    <cfRule type="cellIs" dxfId="7656" priority="1218" operator="equal">
      <formula>"140CPU67260"</formula>
    </cfRule>
    <cfRule type="cellIs" dxfId="7655" priority="1219" operator="equal">
      <formula>"BMXNOR0200H"</formula>
    </cfRule>
    <cfRule type="cellIs" dxfId="7654" priority="1220" operator="equal">
      <formula>"BMXNRP0201"</formula>
    </cfRule>
    <cfRule type="cellIs" dxfId="7653" priority="1221" operator="equal">
      <formula>"BMXNOE0100"</formula>
    </cfRule>
    <cfRule type="cellIs" dxfId="7652" priority="1222" operator="equal">
      <formula>"140NOE77111"</formula>
    </cfRule>
    <cfRule type="cellIs" dxfId="7651" priority="1223" operator="equal">
      <formula>"BMENOC0301"</formula>
    </cfRule>
    <cfRule type="cellIs" dxfId="7650" priority="1224" operator="equal">
      <formula>"BMEP581020"</formula>
    </cfRule>
    <cfRule type="cellIs" dxfId="7649" priority="1225" operator="equal">
      <formula>"BMXNOM0200"</formula>
    </cfRule>
    <cfRule type="cellIs" dxfId="7648" priority="1226" operator="equal">
      <formula>"BMXP342020"</formula>
    </cfRule>
    <cfRule type="cellIs" dxfId="7647" priority="1227" operator="equal">
      <formula>"BMXDDO3202K"</formula>
    </cfRule>
    <cfRule type="cellIs" dxfId="7646" priority="1228" operator="equal">
      <formula>"BMXDDI3202K"</formula>
    </cfRule>
    <cfRule type="cellIs" dxfId="7645" priority="1229" operator="equal">
      <formula>"BMXERT1604"</formula>
    </cfRule>
    <cfRule type="cellIs" dxfId="7644" priority="1230" operator="equal">
      <formula>"BMXAMI0810"</formula>
    </cfRule>
  </conditionalFormatting>
  <conditionalFormatting sqref="K22">
    <cfRule type="cellIs" dxfId="7643" priority="1216" operator="equal">
      <formula>"BMEP584020"</formula>
    </cfRule>
  </conditionalFormatting>
  <conditionalFormatting sqref="K19">
    <cfRule type="cellIs" dxfId="7642" priority="1187" operator="equal">
      <formula>"140CRP31200"</formula>
    </cfRule>
    <cfRule type="cellIs" dxfId="7641" priority="1188" operator="equal">
      <formula>"140CPU67260"</formula>
    </cfRule>
    <cfRule type="cellIs" dxfId="7640" priority="1189" operator="equal">
      <formula>"BMXNOR0200H"</formula>
    </cfRule>
    <cfRule type="cellIs" dxfId="7639" priority="1190" operator="equal">
      <formula>"BMXNRP0201"</formula>
    </cfRule>
    <cfRule type="cellIs" dxfId="7638" priority="1191" operator="equal">
      <formula>"BMXNOE0100"</formula>
    </cfRule>
    <cfRule type="cellIs" dxfId="7637" priority="1192" operator="equal">
      <formula>"140NOE77111"</formula>
    </cfRule>
    <cfRule type="cellIs" dxfId="7636" priority="1193" operator="equal">
      <formula>"BMENOC0301"</formula>
    </cfRule>
    <cfRule type="cellIs" dxfId="7635" priority="1194" operator="equal">
      <formula>"BMEP581020"</formula>
    </cfRule>
    <cfRule type="cellIs" dxfId="7634" priority="1195" operator="equal">
      <formula>"BMXNOM0200"</formula>
    </cfRule>
    <cfRule type="cellIs" dxfId="7633" priority="1196" operator="equal">
      <formula>"BMXP342020"</formula>
    </cfRule>
    <cfRule type="cellIs" dxfId="7632" priority="1197" operator="equal">
      <formula>"BMXDDO3202K"</formula>
    </cfRule>
    <cfRule type="cellIs" dxfId="7631" priority="1198" operator="equal">
      <formula>"BMXDDI3202K"</formula>
    </cfRule>
    <cfRule type="cellIs" dxfId="7630" priority="1199" operator="equal">
      <formula>"BMXERT1604"</formula>
    </cfRule>
    <cfRule type="cellIs" dxfId="7629" priority="1200" operator="equal">
      <formula>"BMXAMI0810"</formula>
    </cfRule>
  </conditionalFormatting>
  <conditionalFormatting sqref="K19">
    <cfRule type="cellIs" dxfId="7628" priority="1186" operator="equal">
      <formula>"BMEP584020"</formula>
    </cfRule>
  </conditionalFormatting>
  <conditionalFormatting sqref="M21:M23">
    <cfRule type="cellIs" dxfId="7627" priority="1052" operator="equal">
      <formula>"140CRP31200"</formula>
    </cfRule>
    <cfRule type="cellIs" dxfId="7626" priority="1053" operator="equal">
      <formula>"140CPU67260"</formula>
    </cfRule>
    <cfRule type="cellIs" dxfId="7625" priority="1054" operator="equal">
      <formula>"BMXNOR0200H"</formula>
    </cfRule>
    <cfRule type="cellIs" dxfId="7624" priority="1055" operator="equal">
      <formula>"BMXNRP0201"</formula>
    </cfRule>
    <cfRule type="cellIs" dxfId="7623" priority="1056" operator="equal">
      <formula>"BMXNOE0100"</formula>
    </cfRule>
    <cfRule type="cellIs" dxfId="7622" priority="1057" operator="equal">
      <formula>"140NOE77111"</formula>
    </cfRule>
    <cfRule type="cellIs" dxfId="7621" priority="1058" operator="equal">
      <formula>"BMENOC0301"</formula>
    </cfRule>
    <cfRule type="cellIs" dxfId="7620" priority="1059" operator="equal">
      <formula>"BMEP581020"</formula>
    </cfRule>
    <cfRule type="cellIs" dxfId="7619" priority="1060" operator="equal">
      <formula>"BMXNOM0200"</formula>
    </cfRule>
    <cfRule type="cellIs" dxfId="7618" priority="1061" operator="equal">
      <formula>"BMXP342020"</formula>
    </cfRule>
    <cfRule type="cellIs" dxfId="7617" priority="1062" operator="equal">
      <formula>"BMXDDO3202K"</formula>
    </cfRule>
    <cfRule type="cellIs" dxfId="7616" priority="1063" operator="equal">
      <formula>"BMXDDI3202K"</formula>
    </cfRule>
    <cfRule type="cellIs" dxfId="7615" priority="1064" operator="equal">
      <formula>"BMXERT1604"</formula>
    </cfRule>
    <cfRule type="cellIs" dxfId="7614" priority="1065" operator="equal">
      <formula>"BMXAMI0810"</formula>
    </cfRule>
  </conditionalFormatting>
  <conditionalFormatting sqref="M21:M23">
    <cfRule type="cellIs" dxfId="7613" priority="1051" operator="equal">
      <formula>"BMEP584020"</formula>
    </cfRule>
  </conditionalFormatting>
  <conditionalFormatting sqref="M26">
    <cfRule type="cellIs" dxfId="7612" priority="1097" operator="equal">
      <formula>"140CRP31200"</formula>
    </cfRule>
    <cfRule type="cellIs" dxfId="7611" priority="1098" operator="equal">
      <formula>"140CPU67260"</formula>
    </cfRule>
    <cfRule type="cellIs" dxfId="7610" priority="1099" operator="equal">
      <formula>"BMXNOR0200H"</formula>
    </cfRule>
    <cfRule type="cellIs" dxfId="7609" priority="1100" operator="equal">
      <formula>"BMXNRP0201"</formula>
    </cfRule>
    <cfRule type="cellIs" dxfId="7608" priority="1101" operator="equal">
      <formula>"BMXNOE0100"</formula>
    </cfRule>
    <cfRule type="cellIs" dxfId="7607" priority="1102" operator="equal">
      <formula>"140NOE77111"</formula>
    </cfRule>
    <cfRule type="cellIs" dxfId="7606" priority="1103" operator="equal">
      <formula>"BMENOC0301"</formula>
    </cfRule>
    <cfRule type="cellIs" dxfId="7605" priority="1104" operator="equal">
      <formula>"BMEP581020"</formula>
    </cfRule>
    <cfRule type="cellIs" dxfId="7604" priority="1105" operator="equal">
      <formula>"BMXNOM0200"</formula>
    </cfRule>
    <cfRule type="cellIs" dxfId="7603" priority="1106" operator="equal">
      <formula>"BMXP342020"</formula>
    </cfRule>
    <cfRule type="cellIs" dxfId="7602" priority="1107" operator="equal">
      <formula>"BMXDDO3202K"</formula>
    </cfRule>
    <cfRule type="cellIs" dxfId="7601" priority="1108" operator="equal">
      <formula>"BMXDDI3202K"</formula>
    </cfRule>
    <cfRule type="cellIs" dxfId="7600" priority="1109" operator="equal">
      <formula>"BMXERT1604"</formula>
    </cfRule>
    <cfRule type="cellIs" dxfId="7599" priority="1110" operator="equal">
      <formula>"BMXAMI0810"</formula>
    </cfRule>
  </conditionalFormatting>
  <conditionalFormatting sqref="M26">
    <cfRule type="cellIs" dxfId="7598" priority="1096" operator="equal">
      <formula>"BMEP584020"</formula>
    </cfRule>
  </conditionalFormatting>
  <conditionalFormatting sqref="M25">
    <cfRule type="cellIs" dxfId="7597" priority="1082" operator="equal">
      <formula>"140CRP31200"</formula>
    </cfRule>
    <cfRule type="cellIs" dxfId="7596" priority="1083" operator="equal">
      <formula>"140CPU67260"</formula>
    </cfRule>
    <cfRule type="cellIs" dxfId="7595" priority="1084" operator="equal">
      <formula>"BMXNOR0200H"</formula>
    </cfRule>
    <cfRule type="cellIs" dxfId="7594" priority="1085" operator="equal">
      <formula>"BMXNRP0201"</formula>
    </cfRule>
    <cfRule type="cellIs" dxfId="7593" priority="1086" operator="equal">
      <formula>"BMXNOE0100"</formula>
    </cfRule>
    <cfRule type="cellIs" dxfId="7592" priority="1087" operator="equal">
      <formula>"140NOE77111"</formula>
    </cfRule>
    <cfRule type="cellIs" dxfId="7591" priority="1088" operator="equal">
      <formula>"BMENOC0301"</formula>
    </cfRule>
    <cfRule type="cellIs" dxfId="7590" priority="1089" operator="equal">
      <formula>"BMEP581020"</formula>
    </cfRule>
    <cfRule type="cellIs" dxfId="7589" priority="1090" operator="equal">
      <formula>"BMXNOM0200"</formula>
    </cfRule>
    <cfRule type="cellIs" dxfId="7588" priority="1091" operator="equal">
      <formula>"BMXP342020"</formula>
    </cfRule>
    <cfRule type="cellIs" dxfId="7587" priority="1092" operator="equal">
      <formula>"BMXDDO3202K"</formula>
    </cfRule>
    <cfRule type="cellIs" dxfId="7586" priority="1093" operator="equal">
      <formula>"BMXDDI3202K"</formula>
    </cfRule>
    <cfRule type="cellIs" dxfId="7585" priority="1094" operator="equal">
      <formula>"BMXERT1604"</formula>
    </cfRule>
    <cfRule type="cellIs" dxfId="7584" priority="1095" operator="equal">
      <formula>"BMXAMI0810"</formula>
    </cfRule>
  </conditionalFormatting>
  <conditionalFormatting sqref="M25">
    <cfRule type="cellIs" dxfId="7583" priority="1081" operator="equal">
      <formula>"BMEP584020"</formula>
    </cfRule>
  </conditionalFormatting>
  <conditionalFormatting sqref="M24">
    <cfRule type="cellIs" dxfId="7582" priority="1067" operator="equal">
      <formula>"140CRP31200"</formula>
    </cfRule>
    <cfRule type="cellIs" dxfId="7581" priority="1068" operator="equal">
      <formula>"140CPU67260"</formula>
    </cfRule>
    <cfRule type="cellIs" dxfId="7580" priority="1069" operator="equal">
      <formula>"BMXNOR0200H"</formula>
    </cfRule>
    <cfRule type="cellIs" dxfId="7579" priority="1070" operator="equal">
      <formula>"BMXNRP0201"</formula>
    </cfRule>
    <cfRule type="cellIs" dxfId="7578" priority="1071" operator="equal">
      <formula>"BMXNOE0100"</formula>
    </cfRule>
    <cfRule type="cellIs" dxfId="7577" priority="1072" operator="equal">
      <formula>"140NOE77111"</formula>
    </cfRule>
    <cfRule type="cellIs" dxfId="7576" priority="1073" operator="equal">
      <formula>"BMENOC0301"</formula>
    </cfRule>
    <cfRule type="cellIs" dxfId="7575" priority="1074" operator="equal">
      <formula>"BMEP581020"</formula>
    </cfRule>
    <cfRule type="cellIs" dxfId="7574" priority="1075" operator="equal">
      <formula>"BMXNOM0200"</formula>
    </cfRule>
    <cfRule type="cellIs" dxfId="7573" priority="1076" operator="equal">
      <formula>"BMXP342020"</formula>
    </cfRule>
    <cfRule type="cellIs" dxfId="7572" priority="1077" operator="equal">
      <formula>"BMXDDO3202K"</formula>
    </cfRule>
    <cfRule type="cellIs" dxfId="7571" priority="1078" operator="equal">
      <formula>"BMXDDI3202K"</formula>
    </cfRule>
    <cfRule type="cellIs" dxfId="7570" priority="1079" operator="equal">
      <formula>"BMXERT1604"</formula>
    </cfRule>
    <cfRule type="cellIs" dxfId="7569" priority="1080" operator="equal">
      <formula>"BMXAMI0810"</formula>
    </cfRule>
  </conditionalFormatting>
  <conditionalFormatting sqref="M24">
    <cfRule type="cellIs" dxfId="7568" priority="1066" operator="equal">
      <formula>"BMEP584020"</formula>
    </cfRule>
  </conditionalFormatting>
  <conditionalFormatting sqref="G34">
    <cfRule type="cellIs" dxfId="7567" priority="1037" operator="equal">
      <formula>"140CRP31200"</formula>
    </cfRule>
    <cfRule type="cellIs" dxfId="7566" priority="1038" operator="equal">
      <formula>"140CPU67260"</formula>
    </cfRule>
    <cfRule type="cellIs" dxfId="7565" priority="1039" operator="equal">
      <formula>"BMXNOR0200H"</formula>
    </cfRule>
    <cfRule type="cellIs" dxfId="7564" priority="1040" operator="equal">
      <formula>"BMXNRP0201"</formula>
    </cfRule>
    <cfRule type="cellIs" dxfId="7563" priority="1041" operator="equal">
      <formula>"BMXNOE0100"</formula>
    </cfRule>
    <cfRule type="cellIs" dxfId="7562" priority="1042" operator="equal">
      <formula>"140NOE77111"</formula>
    </cfRule>
    <cfRule type="cellIs" dxfId="7561" priority="1043" operator="equal">
      <formula>"BMENOC0301"</formula>
    </cfRule>
    <cfRule type="cellIs" dxfId="7560" priority="1044" operator="equal">
      <formula>"BMEP581020"</formula>
    </cfRule>
    <cfRule type="cellIs" dxfId="7559" priority="1045" operator="equal">
      <formula>"BMXNOM0200"</formula>
    </cfRule>
    <cfRule type="cellIs" dxfId="7558" priority="1046" operator="equal">
      <formula>"BMXP342020"</formula>
    </cfRule>
    <cfRule type="cellIs" dxfId="7557" priority="1047" operator="equal">
      <formula>"BMXDDO3202K"</formula>
    </cfRule>
    <cfRule type="cellIs" dxfId="7556" priority="1048" operator="equal">
      <formula>"BMXDDI3202K"</formula>
    </cfRule>
    <cfRule type="cellIs" dxfId="7555" priority="1049" operator="equal">
      <formula>"BMXERT1604"</formula>
    </cfRule>
    <cfRule type="cellIs" dxfId="7554" priority="1050" operator="equal">
      <formula>"BMXAMI0810"</formula>
    </cfRule>
  </conditionalFormatting>
  <conditionalFormatting sqref="G34">
    <cfRule type="cellIs" dxfId="7553" priority="1036" operator="equal">
      <formula>"BMEP584020"</formula>
    </cfRule>
  </conditionalFormatting>
  <conditionalFormatting sqref="G37">
    <cfRule type="cellIs" dxfId="7552" priority="1022" operator="equal">
      <formula>"140CRP31200"</formula>
    </cfRule>
    <cfRule type="cellIs" dxfId="7551" priority="1023" operator="equal">
      <formula>"140CPU67260"</formula>
    </cfRule>
    <cfRule type="cellIs" dxfId="7550" priority="1024" operator="equal">
      <formula>"BMXNOR0200H"</formula>
    </cfRule>
    <cfRule type="cellIs" dxfId="7549" priority="1025" operator="equal">
      <formula>"BMXNRP0201"</formula>
    </cfRule>
    <cfRule type="cellIs" dxfId="7548" priority="1026" operator="equal">
      <formula>"BMXNOE0100"</formula>
    </cfRule>
    <cfRule type="cellIs" dxfId="7547" priority="1027" operator="equal">
      <formula>"140NOE77111"</formula>
    </cfRule>
    <cfRule type="cellIs" dxfId="7546" priority="1028" operator="equal">
      <formula>"BMENOC0301"</formula>
    </cfRule>
    <cfRule type="cellIs" dxfId="7545" priority="1029" operator="equal">
      <formula>"BMEP581020"</formula>
    </cfRule>
    <cfRule type="cellIs" dxfId="7544" priority="1030" operator="equal">
      <formula>"BMXNOM0200"</formula>
    </cfRule>
    <cfRule type="cellIs" dxfId="7543" priority="1031" operator="equal">
      <formula>"BMXP342020"</formula>
    </cfRule>
    <cfRule type="cellIs" dxfId="7542" priority="1032" operator="equal">
      <formula>"BMXDDO3202K"</formula>
    </cfRule>
    <cfRule type="cellIs" dxfId="7541" priority="1033" operator="equal">
      <formula>"BMXDDI3202K"</formula>
    </cfRule>
    <cfRule type="cellIs" dxfId="7540" priority="1034" operator="equal">
      <formula>"BMXERT1604"</formula>
    </cfRule>
    <cfRule type="cellIs" dxfId="7539" priority="1035" operator="equal">
      <formula>"BMXAMI0810"</formula>
    </cfRule>
  </conditionalFormatting>
  <conditionalFormatting sqref="G37">
    <cfRule type="cellIs" dxfId="7538" priority="1021" operator="equal">
      <formula>"BMEP584020"</formula>
    </cfRule>
  </conditionalFormatting>
  <conditionalFormatting sqref="H34">
    <cfRule type="cellIs" dxfId="7537" priority="1007" operator="equal">
      <formula>"140CRP31200"</formula>
    </cfRule>
    <cfRule type="cellIs" dxfId="7536" priority="1008" operator="equal">
      <formula>"140CPU67260"</formula>
    </cfRule>
    <cfRule type="cellIs" dxfId="7535" priority="1009" operator="equal">
      <formula>"BMXNOR0200H"</formula>
    </cfRule>
    <cfRule type="cellIs" dxfId="7534" priority="1010" operator="equal">
      <formula>"BMXNRP0201"</formula>
    </cfRule>
    <cfRule type="cellIs" dxfId="7533" priority="1011" operator="equal">
      <formula>"BMXNOE0100"</formula>
    </cfRule>
    <cfRule type="cellIs" dxfId="7532" priority="1012" operator="equal">
      <formula>"140NOE77111"</formula>
    </cfRule>
    <cfRule type="cellIs" dxfId="7531" priority="1013" operator="equal">
      <formula>"BMENOC0301"</formula>
    </cfRule>
    <cfRule type="cellIs" dxfId="7530" priority="1014" operator="equal">
      <formula>"BMEP581020"</formula>
    </cfRule>
    <cfRule type="cellIs" dxfId="7529" priority="1015" operator="equal">
      <formula>"BMXNOM0200"</formula>
    </cfRule>
    <cfRule type="cellIs" dxfId="7528" priority="1016" operator="equal">
      <formula>"BMXP342020"</formula>
    </cfRule>
    <cfRule type="cellIs" dxfId="7527" priority="1017" operator="equal">
      <formula>"BMXDDO3202K"</formula>
    </cfRule>
    <cfRule type="cellIs" dxfId="7526" priority="1018" operator="equal">
      <formula>"BMXDDI3202K"</formula>
    </cfRule>
    <cfRule type="cellIs" dxfId="7525" priority="1019" operator="equal">
      <formula>"BMXERT1604"</formula>
    </cfRule>
    <cfRule type="cellIs" dxfId="7524" priority="1020" operator="equal">
      <formula>"BMXAMI0810"</formula>
    </cfRule>
  </conditionalFormatting>
  <conditionalFormatting sqref="H34">
    <cfRule type="cellIs" dxfId="7523" priority="1006" operator="equal">
      <formula>"BMEP584020"</formula>
    </cfRule>
  </conditionalFormatting>
  <conditionalFormatting sqref="H37">
    <cfRule type="cellIs" dxfId="7522" priority="992" operator="equal">
      <formula>"140CRP31200"</formula>
    </cfRule>
    <cfRule type="cellIs" dxfId="7521" priority="993" operator="equal">
      <formula>"140CPU67260"</formula>
    </cfRule>
    <cfRule type="cellIs" dxfId="7520" priority="994" operator="equal">
      <formula>"BMXNOR0200H"</formula>
    </cfRule>
    <cfRule type="cellIs" dxfId="7519" priority="995" operator="equal">
      <formula>"BMXNRP0201"</formula>
    </cfRule>
    <cfRule type="cellIs" dxfId="7518" priority="996" operator="equal">
      <formula>"BMXNOE0100"</formula>
    </cfRule>
    <cfRule type="cellIs" dxfId="7517" priority="997" operator="equal">
      <formula>"140NOE77111"</formula>
    </cfRule>
    <cfRule type="cellIs" dxfId="7516" priority="998" operator="equal">
      <formula>"BMENOC0301"</formula>
    </cfRule>
    <cfRule type="cellIs" dxfId="7515" priority="999" operator="equal">
      <formula>"BMEP581020"</formula>
    </cfRule>
    <cfRule type="cellIs" dxfId="7514" priority="1000" operator="equal">
      <formula>"BMXNOM0200"</formula>
    </cfRule>
    <cfRule type="cellIs" dxfId="7513" priority="1001" operator="equal">
      <formula>"BMXP342020"</formula>
    </cfRule>
    <cfRule type="cellIs" dxfId="7512" priority="1002" operator="equal">
      <formula>"BMXDDO3202K"</formula>
    </cfRule>
    <cfRule type="cellIs" dxfId="7511" priority="1003" operator="equal">
      <formula>"BMXDDI3202K"</formula>
    </cfRule>
    <cfRule type="cellIs" dxfId="7510" priority="1004" operator="equal">
      <formula>"BMXERT1604"</formula>
    </cfRule>
    <cfRule type="cellIs" dxfId="7509" priority="1005" operator="equal">
      <formula>"BMXAMI0810"</formula>
    </cfRule>
  </conditionalFormatting>
  <conditionalFormatting sqref="H37">
    <cfRule type="cellIs" dxfId="7508" priority="991" operator="equal">
      <formula>"BMEP584020"</formula>
    </cfRule>
  </conditionalFormatting>
  <conditionalFormatting sqref="H33">
    <cfRule type="cellIs" dxfId="7507" priority="977" operator="equal">
      <formula>"140CRP31200"</formula>
    </cfRule>
    <cfRule type="cellIs" dxfId="7506" priority="978" operator="equal">
      <formula>"140CPU67260"</formula>
    </cfRule>
    <cfRule type="cellIs" dxfId="7505" priority="979" operator="equal">
      <formula>"BMXNOR0200H"</formula>
    </cfRule>
    <cfRule type="cellIs" dxfId="7504" priority="980" operator="equal">
      <formula>"BMXNRP0201"</formula>
    </cfRule>
    <cfRule type="cellIs" dxfId="7503" priority="981" operator="equal">
      <formula>"BMXNOE0100"</formula>
    </cfRule>
    <cfRule type="cellIs" dxfId="7502" priority="982" operator="equal">
      <formula>"140NOE77111"</formula>
    </cfRule>
    <cfRule type="cellIs" dxfId="7501" priority="983" operator="equal">
      <formula>"BMENOC0301"</formula>
    </cfRule>
    <cfRule type="cellIs" dxfId="7500" priority="984" operator="equal">
      <formula>"BMEP581020"</formula>
    </cfRule>
    <cfRule type="cellIs" dxfId="7499" priority="985" operator="equal">
      <formula>"BMXNOM0200"</formula>
    </cfRule>
    <cfRule type="cellIs" dxfId="7498" priority="986" operator="equal">
      <formula>"BMXP342020"</formula>
    </cfRule>
    <cfRule type="cellIs" dxfId="7497" priority="987" operator="equal">
      <formula>"BMXDDO3202K"</formula>
    </cfRule>
    <cfRule type="cellIs" dxfId="7496" priority="988" operator="equal">
      <formula>"BMXDDI3202K"</formula>
    </cfRule>
    <cfRule type="cellIs" dxfId="7495" priority="989" operator="equal">
      <formula>"BMXERT1604"</formula>
    </cfRule>
    <cfRule type="cellIs" dxfId="7494" priority="990" operator="equal">
      <formula>"BMXAMI0810"</formula>
    </cfRule>
  </conditionalFormatting>
  <conditionalFormatting sqref="H33">
    <cfRule type="cellIs" dxfId="7493" priority="976" operator="equal">
      <formula>"BMEP584020"</formula>
    </cfRule>
  </conditionalFormatting>
  <conditionalFormatting sqref="H36">
    <cfRule type="cellIs" dxfId="7492" priority="962" operator="equal">
      <formula>"140CRP31200"</formula>
    </cfRule>
    <cfRule type="cellIs" dxfId="7491" priority="963" operator="equal">
      <formula>"140CPU67260"</formula>
    </cfRule>
    <cfRule type="cellIs" dxfId="7490" priority="964" operator="equal">
      <formula>"BMXNOR0200H"</formula>
    </cfRule>
    <cfRule type="cellIs" dxfId="7489" priority="965" operator="equal">
      <formula>"BMXNRP0201"</formula>
    </cfRule>
    <cfRule type="cellIs" dxfId="7488" priority="966" operator="equal">
      <formula>"BMXNOE0100"</formula>
    </cfRule>
    <cfRule type="cellIs" dxfId="7487" priority="967" operator="equal">
      <formula>"140NOE77111"</formula>
    </cfRule>
    <cfRule type="cellIs" dxfId="7486" priority="968" operator="equal">
      <formula>"BMENOC0301"</formula>
    </cfRule>
    <cfRule type="cellIs" dxfId="7485" priority="969" operator="equal">
      <formula>"BMEP581020"</formula>
    </cfRule>
    <cfRule type="cellIs" dxfId="7484" priority="970" operator="equal">
      <formula>"BMXNOM0200"</formula>
    </cfRule>
    <cfRule type="cellIs" dxfId="7483" priority="971" operator="equal">
      <formula>"BMXP342020"</formula>
    </cfRule>
    <cfRule type="cellIs" dxfId="7482" priority="972" operator="equal">
      <formula>"BMXDDO3202K"</formula>
    </cfRule>
    <cfRule type="cellIs" dxfId="7481" priority="973" operator="equal">
      <formula>"BMXDDI3202K"</formula>
    </cfRule>
    <cfRule type="cellIs" dxfId="7480" priority="974" operator="equal">
      <formula>"BMXERT1604"</formula>
    </cfRule>
    <cfRule type="cellIs" dxfId="7479" priority="975" operator="equal">
      <formula>"BMXAMI0810"</formula>
    </cfRule>
  </conditionalFormatting>
  <conditionalFormatting sqref="H36">
    <cfRule type="cellIs" dxfId="7478" priority="961" operator="equal">
      <formula>"BMEP584020"</formula>
    </cfRule>
  </conditionalFormatting>
  <conditionalFormatting sqref="I34">
    <cfRule type="cellIs" dxfId="7477" priority="947" operator="equal">
      <formula>"140CRP31200"</formula>
    </cfRule>
    <cfRule type="cellIs" dxfId="7476" priority="948" operator="equal">
      <formula>"140CPU67260"</formula>
    </cfRule>
    <cfRule type="cellIs" dxfId="7475" priority="949" operator="equal">
      <formula>"BMXNOR0200H"</formula>
    </cfRule>
    <cfRule type="cellIs" dxfId="7474" priority="950" operator="equal">
      <formula>"BMXNRP0201"</formula>
    </cfRule>
    <cfRule type="cellIs" dxfId="7473" priority="951" operator="equal">
      <formula>"BMXNOE0100"</formula>
    </cfRule>
    <cfRule type="cellIs" dxfId="7472" priority="952" operator="equal">
      <formula>"140NOE77111"</formula>
    </cfRule>
    <cfRule type="cellIs" dxfId="7471" priority="953" operator="equal">
      <formula>"BMENOC0301"</formula>
    </cfRule>
    <cfRule type="cellIs" dxfId="7470" priority="954" operator="equal">
      <formula>"BMEP581020"</formula>
    </cfRule>
    <cfRule type="cellIs" dxfId="7469" priority="955" operator="equal">
      <formula>"BMXNOM0200"</formula>
    </cfRule>
    <cfRule type="cellIs" dxfId="7468" priority="956" operator="equal">
      <formula>"BMXP342020"</formula>
    </cfRule>
    <cfRule type="cellIs" dxfId="7467" priority="957" operator="equal">
      <formula>"BMXDDO3202K"</formula>
    </cfRule>
    <cfRule type="cellIs" dxfId="7466" priority="958" operator="equal">
      <formula>"BMXDDI3202K"</formula>
    </cfRule>
    <cfRule type="cellIs" dxfId="7465" priority="959" operator="equal">
      <formula>"BMXERT1604"</formula>
    </cfRule>
    <cfRule type="cellIs" dxfId="7464" priority="960" operator="equal">
      <formula>"BMXAMI0810"</formula>
    </cfRule>
  </conditionalFormatting>
  <conditionalFormatting sqref="I34">
    <cfRule type="cellIs" dxfId="7463" priority="946" operator="equal">
      <formula>"BMEP584020"</formula>
    </cfRule>
  </conditionalFormatting>
  <conditionalFormatting sqref="I37">
    <cfRule type="cellIs" dxfId="7462" priority="932" operator="equal">
      <formula>"140CRP31200"</formula>
    </cfRule>
    <cfRule type="cellIs" dxfId="7461" priority="933" operator="equal">
      <formula>"140CPU67260"</formula>
    </cfRule>
    <cfRule type="cellIs" dxfId="7460" priority="934" operator="equal">
      <formula>"BMXNOR0200H"</formula>
    </cfRule>
    <cfRule type="cellIs" dxfId="7459" priority="935" operator="equal">
      <formula>"BMXNRP0201"</formula>
    </cfRule>
    <cfRule type="cellIs" dxfId="7458" priority="936" operator="equal">
      <formula>"BMXNOE0100"</formula>
    </cfRule>
    <cfRule type="cellIs" dxfId="7457" priority="937" operator="equal">
      <formula>"140NOE77111"</formula>
    </cfRule>
    <cfRule type="cellIs" dxfId="7456" priority="938" operator="equal">
      <formula>"BMENOC0301"</formula>
    </cfRule>
    <cfRule type="cellIs" dxfId="7455" priority="939" operator="equal">
      <formula>"BMEP581020"</formula>
    </cfRule>
    <cfRule type="cellIs" dxfId="7454" priority="940" operator="equal">
      <formula>"BMXNOM0200"</formula>
    </cfRule>
    <cfRule type="cellIs" dxfId="7453" priority="941" operator="equal">
      <formula>"BMXP342020"</formula>
    </cfRule>
    <cfRule type="cellIs" dxfId="7452" priority="942" operator="equal">
      <formula>"BMXDDO3202K"</formula>
    </cfRule>
    <cfRule type="cellIs" dxfId="7451" priority="943" operator="equal">
      <formula>"BMXDDI3202K"</formula>
    </cfRule>
    <cfRule type="cellIs" dxfId="7450" priority="944" operator="equal">
      <formula>"BMXERT1604"</formula>
    </cfRule>
    <cfRule type="cellIs" dxfId="7449" priority="945" operator="equal">
      <formula>"BMXAMI0810"</formula>
    </cfRule>
  </conditionalFormatting>
  <conditionalFormatting sqref="I37">
    <cfRule type="cellIs" dxfId="7448" priority="931" operator="equal">
      <formula>"BMEP584020"</formula>
    </cfRule>
  </conditionalFormatting>
  <conditionalFormatting sqref="J35">
    <cfRule type="cellIs" dxfId="7447" priority="917" operator="equal">
      <formula>"140CRP31200"</formula>
    </cfRule>
    <cfRule type="cellIs" dxfId="7446" priority="918" operator="equal">
      <formula>"140CPU67260"</formula>
    </cfRule>
    <cfRule type="cellIs" dxfId="7445" priority="919" operator="equal">
      <formula>"BMXNOR0200H"</formula>
    </cfRule>
    <cfRule type="cellIs" dxfId="7444" priority="920" operator="equal">
      <formula>"BMXNRP0201"</formula>
    </cfRule>
    <cfRule type="cellIs" dxfId="7443" priority="921" operator="equal">
      <formula>"BMXNOE0100"</formula>
    </cfRule>
    <cfRule type="cellIs" dxfId="7442" priority="922" operator="equal">
      <formula>"140NOE77111"</formula>
    </cfRule>
    <cfRule type="cellIs" dxfId="7441" priority="923" operator="equal">
      <formula>"BMENOC0301"</formula>
    </cfRule>
    <cfRule type="cellIs" dxfId="7440" priority="924" operator="equal">
      <formula>"BMEP581020"</formula>
    </cfRule>
    <cfRule type="cellIs" dxfId="7439" priority="925" operator="equal">
      <formula>"BMXNOM0200"</formula>
    </cfRule>
    <cfRule type="cellIs" dxfId="7438" priority="926" operator="equal">
      <formula>"BMXP342020"</formula>
    </cfRule>
    <cfRule type="cellIs" dxfId="7437" priority="927" operator="equal">
      <formula>"BMXDDO3202K"</formula>
    </cfRule>
    <cfRule type="cellIs" dxfId="7436" priority="928" operator="equal">
      <formula>"BMXDDI3202K"</formula>
    </cfRule>
    <cfRule type="cellIs" dxfId="7435" priority="929" operator="equal">
      <formula>"BMXERT1604"</formula>
    </cfRule>
    <cfRule type="cellIs" dxfId="7434" priority="930" operator="equal">
      <formula>"BMXAMI0810"</formula>
    </cfRule>
  </conditionalFormatting>
  <conditionalFormatting sqref="J35">
    <cfRule type="cellIs" dxfId="7433" priority="916" operator="equal">
      <formula>"BMEP584020"</formula>
    </cfRule>
  </conditionalFormatting>
  <conditionalFormatting sqref="J34">
    <cfRule type="cellIs" dxfId="7432" priority="902" operator="equal">
      <formula>"140CRP31200"</formula>
    </cfRule>
    <cfRule type="cellIs" dxfId="7431" priority="903" operator="equal">
      <formula>"140CPU67260"</formula>
    </cfRule>
    <cfRule type="cellIs" dxfId="7430" priority="904" operator="equal">
      <formula>"BMXNOR0200H"</formula>
    </cfRule>
    <cfRule type="cellIs" dxfId="7429" priority="905" operator="equal">
      <formula>"BMXNRP0201"</formula>
    </cfRule>
    <cfRule type="cellIs" dxfId="7428" priority="906" operator="equal">
      <formula>"BMXNOE0100"</formula>
    </cfRule>
    <cfRule type="cellIs" dxfId="7427" priority="907" operator="equal">
      <formula>"140NOE77111"</formula>
    </cfRule>
    <cfRule type="cellIs" dxfId="7426" priority="908" operator="equal">
      <formula>"BMENOC0301"</formula>
    </cfRule>
    <cfRule type="cellIs" dxfId="7425" priority="909" operator="equal">
      <formula>"BMEP581020"</formula>
    </cfRule>
    <cfRule type="cellIs" dxfId="7424" priority="910" operator="equal">
      <formula>"BMXNOM0200"</formula>
    </cfRule>
    <cfRule type="cellIs" dxfId="7423" priority="911" operator="equal">
      <formula>"BMXP342020"</formula>
    </cfRule>
    <cfRule type="cellIs" dxfId="7422" priority="912" operator="equal">
      <formula>"BMXDDO3202K"</formula>
    </cfRule>
    <cfRule type="cellIs" dxfId="7421" priority="913" operator="equal">
      <formula>"BMXDDI3202K"</formula>
    </cfRule>
    <cfRule type="cellIs" dxfId="7420" priority="914" operator="equal">
      <formula>"BMXERT1604"</formula>
    </cfRule>
    <cfRule type="cellIs" dxfId="7419" priority="915" operator="equal">
      <formula>"BMXAMI0810"</formula>
    </cfRule>
  </conditionalFormatting>
  <conditionalFormatting sqref="J34">
    <cfRule type="cellIs" dxfId="7418" priority="901" operator="equal">
      <formula>"BMEP584020"</formula>
    </cfRule>
  </conditionalFormatting>
  <conditionalFormatting sqref="O34">
    <cfRule type="cellIs" dxfId="7417" priority="857" operator="equal">
      <formula>"140CRP31200"</formula>
    </cfRule>
    <cfRule type="cellIs" dxfId="7416" priority="858" operator="equal">
      <formula>"140CPU67260"</formula>
    </cfRule>
    <cfRule type="cellIs" dxfId="7415" priority="859" operator="equal">
      <formula>"BMXNOR0200H"</formula>
    </cfRule>
    <cfRule type="cellIs" dxfId="7414" priority="860" operator="equal">
      <formula>"BMXNRP0201"</formula>
    </cfRule>
    <cfRule type="cellIs" dxfId="7413" priority="861" operator="equal">
      <formula>"BMXNOE0100"</formula>
    </cfRule>
    <cfRule type="cellIs" dxfId="7412" priority="862" operator="equal">
      <formula>"140NOE77111"</formula>
    </cfRule>
    <cfRule type="cellIs" dxfId="7411" priority="863" operator="equal">
      <formula>"BMENOC0301"</formula>
    </cfRule>
    <cfRule type="cellIs" dxfId="7410" priority="864" operator="equal">
      <formula>"BMEP581020"</formula>
    </cfRule>
    <cfRule type="cellIs" dxfId="7409" priority="865" operator="equal">
      <formula>"BMXNOM0200"</formula>
    </cfRule>
    <cfRule type="cellIs" dxfId="7408" priority="866" operator="equal">
      <formula>"BMXP342020"</formula>
    </cfRule>
    <cfRule type="cellIs" dxfId="7407" priority="867" operator="equal">
      <formula>"BMXDDO3202K"</formula>
    </cfRule>
    <cfRule type="cellIs" dxfId="7406" priority="868" operator="equal">
      <formula>"BMXDDI3202K"</formula>
    </cfRule>
    <cfRule type="cellIs" dxfId="7405" priority="869" operator="equal">
      <formula>"BMXERT1604"</formula>
    </cfRule>
    <cfRule type="cellIs" dxfId="7404" priority="870" operator="equal">
      <formula>"BMXAMI0810"</formula>
    </cfRule>
  </conditionalFormatting>
  <conditionalFormatting sqref="O34">
    <cfRule type="cellIs" dxfId="7403" priority="856" operator="equal">
      <formula>"BMEP584020"</formula>
    </cfRule>
  </conditionalFormatting>
  <conditionalFormatting sqref="P34:Q34">
    <cfRule type="cellIs" dxfId="7402" priority="842" operator="equal">
      <formula>"140CRP31200"</formula>
    </cfRule>
    <cfRule type="cellIs" dxfId="7401" priority="843" operator="equal">
      <formula>"140CPU67260"</formula>
    </cfRule>
    <cfRule type="cellIs" dxfId="7400" priority="844" operator="equal">
      <formula>"BMXNOR0200H"</formula>
    </cfRule>
    <cfRule type="cellIs" dxfId="7399" priority="845" operator="equal">
      <formula>"BMXNRP0201"</formula>
    </cfRule>
    <cfRule type="cellIs" dxfId="7398" priority="846" operator="equal">
      <formula>"BMXNOE0100"</formula>
    </cfRule>
    <cfRule type="cellIs" dxfId="7397" priority="847" operator="equal">
      <formula>"140NOE77111"</formula>
    </cfRule>
    <cfRule type="cellIs" dxfId="7396" priority="848" operator="equal">
      <formula>"BMENOC0301"</formula>
    </cfRule>
    <cfRule type="cellIs" dxfId="7395" priority="849" operator="equal">
      <formula>"BMEP581020"</formula>
    </cfRule>
    <cfRule type="cellIs" dxfId="7394" priority="850" operator="equal">
      <formula>"BMXNOM0200"</formula>
    </cfRule>
    <cfRule type="cellIs" dxfId="7393" priority="851" operator="equal">
      <formula>"BMXP342020"</formula>
    </cfRule>
    <cfRule type="cellIs" dxfId="7392" priority="852" operator="equal">
      <formula>"BMXDDO3202K"</formula>
    </cfRule>
    <cfRule type="cellIs" dxfId="7391" priority="853" operator="equal">
      <formula>"BMXDDI3202K"</formula>
    </cfRule>
    <cfRule type="cellIs" dxfId="7390" priority="854" operator="equal">
      <formula>"BMXERT1604"</formula>
    </cfRule>
    <cfRule type="cellIs" dxfId="7389" priority="855" operator="equal">
      <formula>"BMXAMI0810"</formula>
    </cfRule>
  </conditionalFormatting>
  <conditionalFormatting sqref="P34:Q34">
    <cfRule type="cellIs" dxfId="7388" priority="841" operator="equal">
      <formula>"BMEP584020"</formula>
    </cfRule>
  </conditionalFormatting>
  <conditionalFormatting sqref="R34:T34">
    <cfRule type="cellIs" dxfId="7387" priority="827" operator="equal">
      <formula>"140CRP31200"</formula>
    </cfRule>
    <cfRule type="cellIs" dxfId="7386" priority="828" operator="equal">
      <formula>"140CPU67260"</formula>
    </cfRule>
    <cfRule type="cellIs" dxfId="7385" priority="829" operator="equal">
      <formula>"BMXNOR0200H"</formula>
    </cfRule>
    <cfRule type="cellIs" dxfId="7384" priority="830" operator="equal">
      <formula>"BMXNRP0201"</formula>
    </cfRule>
    <cfRule type="cellIs" dxfId="7383" priority="831" operator="equal">
      <formula>"BMXNOE0100"</formula>
    </cfRule>
    <cfRule type="cellIs" dxfId="7382" priority="832" operator="equal">
      <formula>"140NOE77111"</formula>
    </cfRule>
    <cfRule type="cellIs" dxfId="7381" priority="833" operator="equal">
      <formula>"BMENOC0301"</formula>
    </cfRule>
    <cfRule type="cellIs" dxfId="7380" priority="834" operator="equal">
      <formula>"BMEP581020"</formula>
    </cfRule>
    <cfRule type="cellIs" dxfId="7379" priority="835" operator="equal">
      <formula>"BMXNOM0200"</formula>
    </cfRule>
    <cfRule type="cellIs" dxfId="7378" priority="836" operator="equal">
      <formula>"BMXP342020"</formula>
    </cfRule>
    <cfRule type="cellIs" dxfId="7377" priority="837" operator="equal">
      <formula>"BMXDDO3202K"</formula>
    </cfRule>
    <cfRule type="cellIs" dxfId="7376" priority="838" operator="equal">
      <formula>"BMXDDI3202K"</formula>
    </cfRule>
    <cfRule type="cellIs" dxfId="7375" priority="839" operator="equal">
      <formula>"BMXERT1604"</formula>
    </cfRule>
    <cfRule type="cellIs" dxfId="7374" priority="840" operator="equal">
      <formula>"BMXAMI0810"</formula>
    </cfRule>
  </conditionalFormatting>
  <conditionalFormatting sqref="R34:T34">
    <cfRule type="cellIs" dxfId="7373" priority="826" operator="equal">
      <formula>"BMEP584020"</formula>
    </cfRule>
  </conditionalFormatting>
  <conditionalFormatting sqref="P32:Q32">
    <cfRule type="cellIs" dxfId="7372" priority="812" operator="equal">
      <formula>"140CRP31200"</formula>
    </cfRule>
    <cfRule type="cellIs" dxfId="7371" priority="813" operator="equal">
      <formula>"140CPU67260"</formula>
    </cfRule>
    <cfRule type="cellIs" dxfId="7370" priority="814" operator="equal">
      <formula>"BMXNOR0200H"</formula>
    </cfRule>
    <cfRule type="cellIs" dxfId="7369" priority="815" operator="equal">
      <formula>"BMXNRP0201"</formula>
    </cfRule>
    <cfRule type="cellIs" dxfId="7368" priority="816" operator="equal">
      <formula>"BMXNOE0100"</formula>
    </cfRule>
    <cfRule type="cellIs" dxfId="7367" priority="817" operator="equal">
      <formula>"140NOE77111"</formula>
    </cfRule>
    <cfRule type="cellIs" dxfId="7366" priority="818" operator="equal">
      <formula>"BMENOC0301"</formula>
    </cfRule>
    <cfRule type="cellIs" dxfId="7365" priority="819" operator="equal">
      <formula>"BMEP581020"</formula>
    </cfRule>
    <cfRule type="cellIs" dxfId="7364" priority="820" operator="equal">
      <formula>"BMXNOM0200"</formula>
    </cfRule>
    <cfRule type="cellIs" dxfId="7363" priority="821" operator="equal">
      <formula>"BMXP342020"</formula>
    </cfRule>
    <cfRule type="cellIs" dxfId="7362" priority="822" operator="equal">
      <formula>"BMXDDO3202K"</formula>
    </cfRule>
    <cfRule type="cellIs" dxfId="7361" priority="823" operator="equal">
      <formula>"BMXDDI3202K"</formula>
    </cfRule>
    <cfRule type="cellIs" dxfId="7360" priority="824" operator="equal">
      <formula>"BMXERT1604"</formula>
    </cfRule>
    <cfRule type="cellIs" dxfId="7359" priority="825" operator="equal">
      <formula>"BMXAMI0810"</formula>
    </cfRule>
  </conditionalFormatting>
  <conditionalFormatting sqref="P32:Q32">
    <cfRule type="cellIs" dxfId="7358" priority="811" operator="equal">
      <formula>"BMEP584020"</formula>
    </cfRule>
  </conditionalFormatting>
  <conditionalFormatting sqref="P35:Q35">
    <cfRule type="cellIs" dxfId="7357" priority="797" operator="equal">
      <formula>"140CRP31200"</formula>
    </cfRule>
    <cfRule type="cellIs" dxfId="7356" priority="798" operator="equal">
      <formula>"140CPU67260"</formula>
    </cfRule>
    <cfRule type="cellIs" dxfId="7355" priority="799" operator="equal">
      <formula>"BMXNOR0200H"</formula>
    </cfRule>
    <cfRule type="cellIs" dxfId="7354" priority="800" operator="equal">
      <formula>"BMXNRP0201"</formula>
    </cfRule>
    <cfRule type="cellIs" dxfId="7353" priority="801" operator="equal">
      <formula>"BMXNOE0100"</formula>
    </cfRule>
    <cfRule type="cellIs" dxfId="7352" priority="802" operator="equal">
      <formula>"140NOE77111"</formula>
    </cfRule>
    <cfRule type="cellIs" dxfId="7351" priority="803" operator="equal">
      <formula>"BMENOC0301"</formula>
    </cfRule>
    <cfRule type="cellIs" dxfId="7350" priority="804" operator="equal">
      <formula>"BMEP581020"</formula>
    </cfRule>
    <cfRule type="cellIs" dxfId="7349" priority="805" operator="equal">
      <formula>"BMXNOM0200"</formula>
    </cfRule>
    <cfRule type="cellIs" dxfId="7348" priority="806" operator="equal">
      <formula>"BMXP342020"</formula>
    </cfRule>
    <cfRule type="cellIs" dxfId="7347" priority="807" operator="equal">
      <formula>"BMXDDO3202K"</formula>
    </cfRule>
    <cfRule type="cellIs" dxfId="7346" priority="808" operator="equal">
      <formula>"BMXDDI3202K"</formula>
    </cfRule>
    <cfRule type="cellIs" dxfId="7345" priority="809" operator="equal">
      <formula>"BMXERT1604"</formula>
    </cfRule>
    <cfRule type="cellIs" dxfId="7344" priority="810" operator="equal">
      <formula>"BMXAMI0810"</formula>
    </cfRule>
  </conditionalFormatting>
  <conditionalFormatting sqref="P35:Q35">
    <cfRule type="cellIs" dxfId="7343" priority="796" operator="equal">
      <formula>"BMEP584020"</formula>
    </cfRule>
  </conditionalFormatting>
  <conditionalFormatting sqref="P33:Q33">
    <cfRule type="cellIs" dxfId="7342" priority="782" operator="equal">
      <formula>"140CRP31200"</formula>
    </cfRule>
    <cfRule type="cellIs" dxfId="7341" priority="783" operator="equal">
      <formula>"140CPU67260"</formula>
    </cfRule>
    <cfRule type="cellIs" dxfId="7340" priority="784" operator="equal">
      <formula>"BMXNOR0200H"</formula>
    </cfRule>
    <cfRule type="cellIs" dxfId="7339" priority="785" operator="equal">
      <formula>"BMXNRP0201"</formula>
    </cfRule>
    <cfRule type="cellIs" dxfId="7338" priority="786" operator="equal">
      <formula>"BMXNOE0100"</formula>
    </cfRule>
    <cfRule type="cellIs" dxfId="7337" priority="787" operator="equal">
      <formula>"140NOE77111"</formula>
    </cfRule>
    <cfRule type="cellIs" dxfId="7336" priority="788" operator="equal">
      <formula>"BMENOC0301"</formula>
    </cfRule>
    <cfRule type="cellIs" dxfId="7335" priority="789" operator="equal">
      <formula>"BMEP581020"</formula>
    </cfRule>
    <cfRule type="cellIs" dxfId="7334" priority="790" operator="equal">
      <formula>"BMXNOM0200"</formula>
    </cfRule>
    <cfRule type="cellIs" dxfId="7333" priority="791" operator="equal">
      <formula>"BMXP342020"</formula>
    </cfRule>
    <cfRule type="cellIs" dxfId="7332" priority="792" operator="equal">
      <formula>"BMXDDO3202K"</formula>
    </cfRule>
    <cfRule type="cellIs" dxfId="7331" priority="793" operator="equal">
      <formula>"BMXDDI3202K"</formula>
    </cfRule>
    <cfRule type="cellIs" dxfId="7330" priority="794" operator="equal">
      <formula>"BMXERT1604"</formula>
    </cfRule>
    <cfRule type="cellIs" dxfId="7329" priority="795" operator="equal">
      <formula>"BMXAMI0810"</formula>
    </cfRule>
  </conditionalFormatting>
  <conditionalFormatting sqref="P33:Q33">
    <cfRule type="cellIs" dxfId="7328" priority="781" operator="equal">
      <formula>"BMEP584020"</formula>
    </cfRule>
  </conditionalFormatting>
  <conditionalFormatting sqref="K33:K35">
    <cfRule type="cellIs" dxfId="7327" priority="767" operator="equal">
      <formula>"140CRP31200"</formula>
    </cfRule>
    <cfRule type="cellIs" dxfId="7326" priority="768" operator="equal">
      <formula>"140CPU67260"</formula>
    </cfRule>
    <cfRule type="cellIs" dxfId="7325" priority="769" operator="equal">
      <formula>"BMXNOR0200H"</formula>
    </cfRule>
    <cfRule type="cellIs" dxfId="7324" priority="770" operator="equal">
      <formula>"BMXNRP0201"</formula>
    </cfRule>
    <cfRule type="cellIs" dxfId="7323" priority="771" operator="equal">
      <formula>"BMXNOE0100"</formula>
    </cfRule>
    <cfRule type="cellIs" dxfId="7322" priority="772" operator="equal">
      <formula>"140NOE77111"</formula>
    </cfRule>
    <cfRule type="cellIs" dxfId="7321" priority="773" operator="equal">
      <formula>"BMENOC0301"</formula>
    </cfRule>
    <cfRule type="cellIs" dxfId="7320" priority="774" operator="equal">
      <formula>"BMEP581020"</formula>
    </cfRule>
    <cfRule type="cellIs" dxfId="7319" priority="775" operator="equal">
      <formula>"BMXNOM0200"</formula>
    </cfRule>
    <cfRule type="cellIs" dxfId="7318" priority="776" operator="equal">
      <formula>"BMXP342020"</formula>
    </cfRule>
    <cfRule type="cellIs" dxfId="7317" priority="777" operator="equal">
      <formula>"BMXDDO3202K"</formula>
    </cfRule>
    <cfRule type="cellIs" dxfId="7316" priority="778" operator="equal">
      <formula>"BMXDDI3202K"</formula>
    </cfRule>
    <cfRule type="cellIs" dxfId="7315" priority="779" operator="equal">
      <formula>"BMXERT1604"</formula>
    </cfRule>
    <cfRule type="cellIs" dxfId="7314" priority="780" operator="equal">
      <formula>"BMXAMI0810"</formula>
    </cfRule>
  </conditionalFormatting>
  <conditionalFormatting sqref="K33:K35">
    <cfRule type="cellIs" dxfId="7313" priority="766" operator="equal">
      <formula>"BMEP584020"</formula>
    </cfRule>
  </conditionalFormatting>
  <conditionalFormatting sqref="K27:K32">
    <cfRule type="cellIs" dxfId="7312" priority="752" operator="equal">
      <formula>"140CRP31200"</formula>
    </cfRule>
    <cfRule type="cellIs" dxfId="7311" priority="753" operator="equal">
      <formula>"140CPU67260"</formula>
    </cfRule>
    <cfRule type="cellIs" dxfId="7310" priority="754" operator="equal">
      <formula>"BMXNOR0200H"</formula>
    </cfRule>
    <cfRule type="cellIs" dxfId="7309" priority="755" operator="equal">
      <formula>"BMXNRP0201"</formula>
    </cfRule>
    <cfRule type="cellIs" dxfId="7308" priority="756" operator="equal">
      <formula>"BMXNOE0100"</formula>
    </cfRule>
    <cfRule type="cellIs" dxfId="7307" priority="757" operator="equal">
      <formula>"140NOE77111"</formula>
    </cfRule>
    <cfRule type="cellIs" dxfId="7306" priority="758" operator="equal">
      <formula>"BMENOC0301"</formula>
    </cfRule>
    <cfRule type="cellIs" dxfId="7305" priority="759" operator="equal">
      <formula>"BMEP581020"</formula>
    </cfRule>
    <cfRule type="cellIs" dxfId="7304" priority="760" operator="equal">
      <formula>"BMXNOM0200"</formula>
    </cfRule>
    <cfRule type="cellIs" dxfId="7303" priority="761" operator="equal">
      <formula>"BMXP342020"</formula>
    </cfRule>
    <cfRule type="cellIs" dxfId="7302" priority="762" operator="equal">
      <formula>"BMXDDO3202K"</formula>
    </cfRule>
    <cfRule type="cellIs" dxfId="7301" priority="763" operator="equal">
      <formula>"BMXDDI3202K"</formula>
    </cfRule>
    <cfRule type="cellIs" dxfId="7300" priority="764" operator="equal">
      <formula>"BMXERT1604"</formula>
    </cfRule>
    <cfRule type="cellIs" dxfId="7299" priority="765" operator="equal">
      <formula>"BMXAMI0810"</formula>
    </cfRule>
  </conditionalFormatting>
  <conditionalFormatting sqref="K27:K32">
    <cfRule type="cellIs" dxfId="7298" priority="751" operator="equal">
      <formula>"BMEP584020"</formula>
    </cfRule>
  </conditionalFormatting>
  <conditionalFormatting sqref="L33:N35">
    <cfRule type="cellIs" dxfId="7297" priority="737" operator="equal">
      <formula>"140CRP31200"</formula>
    </cfRule>
    <cfRule type="cellIs" dxfId="7296" priority="738" operator="equal">
      <formula>"140CPU67260"</formula>
    </cfRule>
    <cfRule type="cellIs" dxfId="7295" priority="739" operator="equal">
      <formula>"BMXNOR0200H"</formula>
    </cfRule>
    <cfRule type="cellIs" dxfId="7294" priority="740" operator="equal">
      <formula>"BMXNRP0201"</formula>
    </cfRule>
    <cfRule type="cellIs" dxfId="7293" priority="741" operator="equal">
      <formula>"BMXNOE0100"</formula>
    </cfRule>
    <cfRule type="cellIs" dxfId="7292" priority="742" operator="equal">
      <formula>"140NOE77111"</formula>
    </cfRule>
    <cfRule type="cellIs" dxfId="7291" priority="743" operator="equal">
      <formula>"BMENOC0301"</formula>
    </cfRule>
    <cfRule type="cellIs" dxfId="7290" priority="744" operator="equal">
      <formula>"BMEP581020"</formula>
    </cfRule>
    <cfRule type="cellIs" dxfId="7289" priority="745" operator="equal">
      <formula>"BMXNOM0200"</formula>
    </cfRule>
    <cfRule type="cellIs" dxfId="7288" priority="746" operator="equal">
      <formula>"BMXP342020"</formula>
    </cfRule>
    <cfRule type="cellIs" dxfId="7287" priority="747" operator="equal">
      <formula>"BMXDDO3202K"</formula>
    </cfRule>
    <cfRule type="cellIs" dxfId="7286" priority="748" operator="equal">
      <formula>"BMXDDI3202K"</formula>
    </cfRule>
    <cfRule type="cellIs" dxfId="7285" priority="749" operator="equal">
      <formula>"BMXERT1604"</formula>
    </cfRule>
    <cfRule type="cellIs" dxfId="7284" priority="750" operator="equal">
      <formula>"BMXAMI0810"</formula>
    </cfRule>
  </conditionalFormatting>
  <conditionalFormatting sqref="L33:N35">
    <cfRule type="cellIs" dxfId="7283" priority="736" operator="equal">
      <formula>"BMEP584020"</formula>
    </cfRule>
  </conditionalFormatting>
  <conditionalFormatting sqref="J33">
    <cfRule type="cellIs" dxfId="7282" priority="722" operator="equal">
      <formula>"140CRP31200"</formula>
    </cfRule>
    <cfRule type="cellIs" dxfId="7281" priority="723" operator="equal">
      <formula>"140CPU67260"</formula>
    </cfRule>
    <cfRule type="cellIs" dxfId="7280" priority="724" operator="equal">
      <formula>"BMXNOR0200H"</formula>
    </cfRule>
    <cfRule type="cellIs" dxfId="7279" priority="725" operator="equal">
      <formula>"BMXNRP0201"</formula>
    </cfRule>
    <cfRule type="cellIs" dxfId="7278" priority="726" operator="equal">
      <formula>"BMXNOE0100"</formula>
    </cfRule>
    <cfRule type="cellIs" dxfId="7277" priority="727" operator="equal">
      <formula>"140NOE77111"</formula>
    </cfRule>
    <cfRule type="cellIs" dxfId="7276" priority="728" operator="equal">
      <formula>"BMENOC0301"</formula>
    </cfRule>
    <cfRule type="cellIs" dxfId="7275" priority="729" operator="equal">
      <formula>"BMEP581020"</formula>
    </cfRule>
    <cfRule type="cellIs" dxfId="7274" priority="730" operator="equal">
      <formula>"BMXNOM0200"</formula>
    </cfRule>
    <cfRule type="cellIs" dxfId="7273" priority="731" operator="equal">
      <formula>"BMXP342020"</formula>
    </cfRule>
    <cfRule type="cellIs" dxfId="7272" priority="732" operator="equal">
      <formula>"BMXDDO3202K"</formula>
    </cfRule>
    <cfRule type="cellIs" dxfId="7271" priority="733" operator="equal">
      <formula>"BMXDDI3202K"</formula>
    </cfRule>
    <cfRule type="cellIs" dxfId="7270" priority="734" operator="equal">
      <formula>"BMXERT1604"</formula>
    </cfRule>
    <cfRule type="cellIs" dxfId="7269" priority="735" operator="equal">
      <formula>"BMXAMI0810"</formula>
    </cfRule>
  </conditionalFormatting>
  <conditionalFormatting sqref="J33">
    <cfRule type="cellIs" dxfId="7268" priority="721" operator="equal">
      <formula>"BMEP584020"</formula>
    </cfRule>
  </conditionalFormatting>
  <conditionalFormatting sqref="J37">
    <cfRule type="cellIs" dxfId="7267" priority="707" operator="equal">
      <formula>"140CRP31200"</formula>
    </cfRule>
    <cfRule type="cellIs" dxfId="7266" priority="708" operator="equal">
      <formula>"140CPU67260"</formula>
    </cfRule>
    <cfRule type="cellIs" dxfId="7265" priority="709" operator="equal">
      <formula>"BMXNOR0200H"</formula>
    </cfRule>
    <cfRule type="cellIs" dxfId="7264" priority="710" operator="equal">
      <formula>"BMXNRP0201"</formula>
    </cfRule>
    <cfRule type="cellIs" dxfId="7263" priority="711" operator="equal">
      <formula>"BMXNOE0100"</formula>
    </cfRule>
    <cfRule type="cellIs" dxfId="7262" priority="712" operator="equal">
      <formula>"140NOE77111"</formula>
    </cfRule>
    <cfRule type="cellIs" dxfId="7261" priority="713" operator="equal">
      <formula>"BMENOC0301"</formula>
    </cfRule>
    <cfRule type="cellIs" dxfId="7260" priority="714" operator="equal">
      <formula>"BMEP581020"</formula>
    </cfRule>
    <cfRule type="cellIs" dxfId="7259" priority="715" operator="equal">
      <formula>"BMXNOM0200"</formula>
    </cfRule>
    <cfRule type="cellIs" dxfId="7258" priority="716" operator="equal">
      <formula>"BMXP342020"</formula>
    </cfRule>
    <cfRule type="cellIs" dxfId="7257" priority="717" operator="equal">
      <formula>"BMXDDO3202K"</formula>
    </cfRule>
    <cfRule type="cellIs" dxfId="7256" priority="718" operator="equal">
      <formula>"BMXDDI3202K"</formula>
    </cfRule>
    <cfRule type="cellIs" dxfId="7255" priority="719" operator="equal">
      <formula>"BMXERT1604"</formula>
    </cfRule>
    <cfRule type="cellIs" dxfId="7254" priority="720" operator="equal">
      <formula>"BMXAMI0810"</formula>
    </cfRule>
  </conditionalFormatting>
  <conditionalFormatting sqref="J37">
    <cfRule type="cellIs" dxfId="7253" priority="706" operator="equal">
      <formula>"BMEP584020"</formula>
    </cfRule>
  </conditionalFormatting>
  <conditionalFormatting sqref="K37">
    <cfRule type="cellIs" dxfId="7252" priority="692" operator="equal">
      <formula>"140CRP31200"</formula>
    </cfRule>
    <cfRule type="cellIs" dxfId="7251" priority="693" operator="equal">
      <formula>"140CPU67260"</formula>
    </cfRule>
    <cfRule type="cellIs" dxfId="7250" priority="694" operator="equal">
      <formula>"BMXNOR0200H"</formula>
    </cfRule>
    <cfRule type="cellIs" dxfId="7249" priority="695" operator="equal">
      <formula>"BMXNRP0201"</formula>
    </cfRule>
    <cfRule type="cellIs" dxfId="7248" priority="696" operator="equal">
      <formula>"BMXNOE0100"</formula>
    </cfRule>
    <cfRule type="cellIs" dxfId="7247" priority="697" operator="equal">
      <formula>"140NOE77111"</formula>
    </cfRule>
    <cfRule type="cellIs" dxfId="7246" priority="698" operator="equal">
      <formula>"BMENOC0301"</formula>
    </cfRule>
    <cfRule type="cellIs" dxfId="7245" priority="699" operator="equal">
      <formula>"BMEP581020"</formula>
    </cfRule>
    <cfRule type="cellIs" dxfId="7244" priority="700" operator="equal">
      <formula>"BMXNOM0200"</formula>
    </cfRule>
    <cfRule type="cellIs" dxfId="7243" priority="701" operator="equal">
      <formula>"BMXP342020"</formula>
    </cfRule>
    <cfRule type="cellIs" dxfId="7242" priority="702" operator="equal">
      <formula>"BMXDDO3202K"</formula>
    </cfRule>
    <cfRule type="cellIs" dxfId="7241" priority="703" operator="equal">
      <formula>"BMXDDI3202K"</formula>
    </cfRule>
    <cfRule type="cellIs" dxfId="7240" priority="704" operator="equal">
      <formula>"BMXERT1604"</formula>
    </cfRule>
    <cfRule type="cellIs" dxfId="7239" priority="705" operator="equal">
      <formula>"BMXAMI0810"</formula>
    </cfRule>
  </conditionalFormatting>
  <conditionalFormatting sqref="K37">
    <cfRule type="cellIs" dxfId="7238" priority="691" operator="equal">
      <formula>"BMEP584020"</formula>
    </cfRule>
  </conditionalFormatting>
  <conditionalFormatting sqref="L37:N37">
    <cfRule type="cellIs" dxfId="7237" priority="677" operator="equal">
      <formula>"140CRP31200"</formula>
    </cfRule>
    <cfRule type="cellIs" dxfId="7236" priority="678" operator="equal">
      <formula>"140CPU67260"</formula>
    </cfRule>
    <cfRule type="cellIs" dxfId="7235" priority="679" operator="equal">
      <formula>"BMXNOR0200H"</formula>
    </cfRule>
    <cfRule type="cellIs" dxfId="7234" priority="680" operator="equal">
      <formula>"BMXNRP0201"</formula>
    </cfRule>
    <cfRule type="cellIs" dxfId="7233" priority="681" operator="equal">
      <formula>"BMXNOE0100"</formula>
    </cfRule>
    <cfRule type="cellIs" dxfId="7232" priority="682" operator="equal">
      <formula>"140NOE77111"</formula>
    </cfRule>
    <cfRule type="cellIs" dxfId="7231" priority="683" operator="equal">
      <formula>"BMENOC0301"</formula>
    </cfRule>
    <cfRule type="cellIs" dxfId="7230" priority="684" operator="equal">
      <formula>"BMEP581020"</formula>
    </cfRule>
    <cfRule type="cellIs" dxfId="7229" priority="685" operator="equal">
      <formula>"BMXNOM0200"</formula>
    </cfRule>
    <cfRule type="cellIs" dxfId="7228" priority="686" operator="equal">
      <formula>"BMXP342020"</formula>
    </cfRule>
    <cfRule type="cellIs" dxfId="7227" priority="687" operator="equal">
      <formula>"BMXDDO3202K"</formula>
    </cfRule>
    <cfRule type="cellIs" dxfId="7226" priority="688" operator="equal">
      <formula>"BMXDDI3202K"</formula>
    </cfRule>
    <cfRule type="cellIs" dxfId="7225" priority="689" operator="equal">
      <formula>"BMXERT1604"</formula>
    </cfRule>
    <cfRule type="cellIs" dxfId="7224" priority="690" operator="equal">
      <formula>"BMXAMI0810"</formula>
    </cfRule>
  </conditionalFormatting>
  <conditionalFormatting sqref="L37:N37">
    <cfRule type="cellIs" dxfId="7223" priority="676" operator="equal">
      <formula>"BMEP584020"</formula>
    </cfRule>
  </conditionalFormatting>
  <conditionalFormatting sqref="O37">
    <cfRule type="cellIs" dxfId="7222" priority="662" operator="equal">
      <formula>"140CRP31200"</formula>
    </cfRule>
    <cfRule type="cellIs" dxfId="7221" priority="663" operator="equal">
      <formula>"140CPU67260"</formula>
    </cfRule>
    <cfRule type="cellIs" dxfId="7220" priority="664" operator="equal">
      <formula>"BMXNOR0200H"</formula>
    </cfRule>
    <cfRule type="cellIs" dxfId="7219" priority="665" operator="equal">
      <formula>"BMXNRP0201"</formula>
    </cfRule>
    <cfRule type="cellIs" dxfId="7218" priority="666" operator="equal">
      <formula>"BMXNOE0100"</formula>
    </cfRule>
    <cfRule type="cellIs" dxfId="7217" priority="667" operator="equal">
      <formula>"140NOE77111"</formula>
    </cfRule>
    <cfRule type="cellIs" dxfId="7216" priority="668" operator="equal">
      <formula>"BMENOC0301"</formula>
    </cfRule>
    <cfRule type="cellIs" dxfId="7215" priority="669" operator="equal">
      <formula>"BMEP581020"</formula>
    </cfRule>
    <cfRule type="cellIs" dxfId="7214" priority="670" operator="equal">
      <formula>"BMXNOM0200"</formula>
    </cfRule>
    <cfRule type="cellIs" dxfId="7213" priority="671" operator="equal">
      <formula>"BMXP342020"</formula>
    </cfRule>
    <cfRule type="cellIs" dxfId="7212" priority="672" operator="equal">
      <formula>"BMXDDO3202K"</formula>
    </cfRule>
    <cfRule type="cellIs" dxfId="7211" priority="673" operator="equal">
      <formula>"BMXDDI3202K"</formula>
    </cfRule>
    <cfRule type="cellIs" dxfId="7210" priority="674" operator="equal">
      <formula>"BMXERT1604"</formula>
    </cfRule>
    <cfRule type="cellIs" dxfId="7209" priority="675" operator="equal">
      <formula>"BMXAMI0810"</formula>
    </cfRule>
  </conditionalFormatting>
  <conditionalFormatting sqref="O37">
    <cfRule type="cellIs" dxfId="7208" priority="661" operator="equal">
      <formula>"BMEP584020"</formula>
    </cfRule>
  </conditionalFormatting>
  <conditionalFormatting sqref="P37">
    <cfRule type="cellIs" dxfId="7207" priority="647" operator="equal">
      <formula>"140CRP31200"</formula>
    </cfRule>
    <cfRule type="cellIs" dxfId="7206" priority="648" operator="equal">
      <formula>"140CPU67260"</formula>
    </cfRule>
    <cfRule type="cellIs" dxfId="7205" priority="649" operator="equal">
      <formula>"BMXNOR0200H"</formula>
    </cfRule>
    <cfRule type="cellIs" dxfId="7204" priority="650" operator="equal">
      <formula>"BMXNRP0201"</formula>
    </cfRule>
    <cfRule type="cellIs" dxfId="7203" priority="651" operator="equal">
      <formula>"BMXNOE0100"</formula>
    </cfRule>
    <cfRule type="cellIs" dxfId="7202" priority="652" operator="equal">
      <formula>"140NOE77111"</formula>
    </cfRule>
    <cfRule type="cellIs" dxfId="7201" priority="653" operator="equal">
      <formula>"BMENOC0301"</formula>
    </cfRule>
    <cfRule type="cellIs" dxfId="7200" priority="654" operator="equal">
      <formula>"BMEP581020"</formula>
    </cfRule>
    <cfRule type="cellIs" dxfId="7199" priority="655" operator="equal">
      <formula>"BMXNOM0200"</formula>
    </cfRule>
    <cfRule type="cellIs" dxfId="7198" priority="656" operator="equal">
      <formula>"BMXP342020"</formula>
    </cfRule>
    <cfRule type="cellIs" dxfId="7197" priority="657" operator="equal">
      <formula>"BMXDDO3202K"</formula>
    </cfRule>
    <cfRule type="cellIs" dxfId="7196" priority="658" operator="equal">
      <formula>"BMXDDI3202K"</formula>
    </cfRule>
    <cfRule type="cellIs" dxfId="7195" priority="659" operator="equal">
      <formula>"BMXERT1604"</formula>
    </cfRule>
    <cfRule type="cellIs" dxfId="7194" priority="660" operator="equal">
      <formula>"BMXAMI0810"</formula>
    </cfRule>
  </conditionalFormatting>
  <conditionalFormatting sqref="P37">
    <cfRule type="cellIs" dxfId="7193" priority="646" operator="equal">
      <formula>"BMEP584020"</formula>
    </cfRule>
  </conditionalFormatting>
  <conditionalFormatting sqref="Q37:S37">
    <cfRule type="cellIs" dxfId="7192" priority="632" operator="equal">
      <formula>"140CRP31200"</formula>
    </cfRule>
    <cfRule type="cellIs" dxfId="7191" priority="633" operator="equal">
      <formula>"140CPU67260"</formula>
    </cfRule>
    <cfRule type="cellIs" dxfId="7190" priority="634" operator="equal">
      <formula>"BMXNOR0200H"</formula>
    </cfRule>
    <cfRule type="cellIs" dxfId="7189" priority="635" operator="equal">
      <formula>"BMXNRP0201"</formula>
    </cfRule>
    <cfRule type="cellIs" dxfId="7188" priority="636" operator="equal">
      <formula>"BMXNOE0100"</formula>
    </cfRule>
    <cfRule type="cellIs" dxfId="7187" priority="637" operator="equal">
      <formula>"140NOE77111"</formula>
    </cfRule>
    <cfRule type="cellIs" dxfId="7186" priority="638" operator="equal">
      <formula>"BMENOC0301"</formula>
    </cfRule>
    <cfRule type="cellIs" dxfId="7185" priority="639" operator="equal">
      <formula>"BMEP581020"</formula>
    </cfRule>
    <cfRule type="cellIs" dxfId="7184" priority="640" operator="equal">
      <formula>"BMXNOM0200"</formula>
    </cfRule>
    <cfRule type="cellIs" dxfId="7183" priority="641" operator="equal">
      <formula>"BMXP342020"</formula>
    </cfRule>
    <cfRule type="cellIs" dxfId="7182" priority="642" operator="equal">
      <formula>"BMXDDO3202K"</formula>
    </cfRule>
    <cfRule type="cellIs" dxfId="7181" priority="643" operator="equal">
      <formula>"BMXDDI3202K"</formula>
    </cfRule>
    <cfRule type="cellIs" dxfId="7180" priority="644" operator="equal">
      <formula>"BMXERT1604"</formula>
    </cfRule>
    <cfRule type="cellIs" dxfId="7179" priority="645" operator="equal">
      <formula>"BMXAMI0810"</formula>
    </cfRule>
  </conditionalFormatting>
  <conditionalFormatting sqref="Q37:S37">
    <cfRule type="cellIs" dxfId="7178" priority="631" operator="equal">
      <formula>"BMEP584020"</formula>
    </cfRule>
  </conditionalFormatting>
  <conditionalFormatting sqref="T37">
    <cfRule type="cellIs" dxfId="7177" priority="617" operator="equal">
      <formula>"140CRP31200"</formula>
    </cfRule>
    <cfRule type="cellIs" dxfId="7176" priority="618" operator="equal">
      <formula>"140CPU67260"</formula>
    </cfRule>
    <cfRule type="cellIs" dxfId="7175" priority="619" operator="equal">
      <formula>"BMXNOR0200H"</formula>
    </cfRule>
    <cfRule type="cellIs" dxfId="7174" priority="620" operator="equal">
      <formula>"BMXNRP0201"</formula>
    </cfRule>
    <cfRule type="cellIs" dxfId="7173" priority="621" operator="equal">
      <formula>"BMXNOE0100"</formula>
    </cfRule>
    <cfRule type="cellIs" dxfId="7172" priority="622" operator="equal">
      <formula>"140NOE77111"</formula>
    </cfRule>
    <cfRule type="cellIs" dxfId="7171" priority="623" operator="equal">
      <formula>"BMENOC0301"</formula>
    </cfRule>
    <cfRule type="cellIs" dxfId="7170" priority="624" operator="equal">
      <formula>"BMEP581020"</formula>
    </cfRule>
    <cfRule type="cellIs" dxfId="7169" priority="625" operator="equal">
      <formula>"BMXNOM0200"</formula>
    </cfRule>
    <cfRule type="cellIs" dxfId="7168" priority="626" operator="equal">
      <formula>"BMXP342020"</formula>
    </cfRule>
    <cfRule type="cellIs" dxfId="7167" priority="627" operator="equal">
      <formula>"BMXDDO3202K"</formula>
    </cfRule>
    <cfRule type="cellIs" dxfId="7166" priority="628" operator="equal">
      <formula>"BMXDDI3202K"</formula>
    </cfRule>
    <cfRule type="cellIs" dxfId="7165" priority="629" operator="equal">
      <formula>"BMXERT1604"</formula>
    </cfRule>
    <cfRule type="cellIs" dxfId="7164" priority="630" operator="equal">
      <formula>"BMXAMI0810"</formula>
    </cfRule>
  </conditionalFormatting>
  <conditionalFormatting sqref="T37">
    <cfRule type="cellIs" dxfId="7163" priority="616" operator="equal">
      <formula>"BMEP584020"</formula>
    </cfRule>
  </conditionalFormatting>
  <conditionalFormatting sqref="R42:T42 R44:T44">
    <cfRule type="cellIs" dxfId="7162" priority="602" operator="equal">
      <formula>"140CRP31200"</formula>
    </cfRule>
    <cfRule type="cellIs" dxfId="7161" priority="603" operator="equal">
      <formula>"140CPU67260"</formula>
    </cfRule>
    <cfRule type="cellIs" dxfId="7160" priority="604" operator="equal">
      <formula>"BMXNOR0200H"</formula>
    </cfRule>
    <cfRule type="cellIs" dxfId="7159" priority="605" operator="equal">
      <formula>"BMXNRP0201"</formula>
    </cfRule>
    <cfRule type="cellIs" dxfId="7158" priority="606" operator="equal">
      <formula>"BMXNOE0100"</formula>
    </cfRule>
    <cfRule type="cellIs" dxfId="7157" priority="607" operator="equal">
      <formula>"140NOE77111"</formula>
    </cfRule>
    <cfRule type="cellIs" dxfId="7156" priority="608" operator="equal">
      <formula>"BMENOC0301"</formula>
    </cfRule>
    <cfRule type="cellIs" dxfId="7155" priority="609" operator="equal">
      <formula>"BMEP581020"</formula>
    </cfRule>
    <cfRule type="cellIs" dxfId="7154" priority="610" operator="equal">
      <formula>"BMXNOM0200"</formula>
    </cfRule>
    <cfRule type="cellIs" dxfId="7153" priority="611" operator="equal">
      <formula>"BMXP342020"</formula>
    </cfRule>
    <cfRule type="cellIs" dxfId="7152" priority="612" operator="equal">
      <formula>"BMXDDO3202K"</formula>
    </cfRule>
    <cfRule type="cellIs" dxfId="7151" priority="613" operator="equal">
      <formula>"BMXDDI3202K"</formula>
    </cfRule>
    <cfRule type="cellIs" dxfId="7150" priority="614" operator="equal">
      <formula>"BMXERT1604"</formula>
    </cfRule>
    <cfRule type="cellIs" dxfId="7149" priority="615" operator="equal">
      <formula>"BMXAMI0810"</formula>
    </cfRule>
  </conditionalFormatting>
  <conditionalFormatting sqref="R42:T42 R44:T44">
    <cfRule type="cellIs" dxfId="7148" priority="601" operator="equal">
      <formula>"BMEP584020"</formula>
    </cfRule>
  </conditionalFormatting>
  <conditionalFormatting sqref="O39 H41:I41 I39 O41 R41:T41 R39:T39">
    <cfRule type="cellIs" dxfId="7147" priority="587" operator="equal">
      <formula>"140CRP31200"</formula>
    </cfRule>
    <cfRule type="cellIs" dxfId="7146" priority="588" operator="equal">
      <formula>"140CPU67260"</formula>
    </cfRule>
    <cfRule type="cellIs" dxfId="7145" priority="589" operator="equal">
      <formula>"BMXNOR0200H"</formula>
    </cfRule>
    <cfRule type="cellIs" dxfId="7144" priority="590" operator="equal">
      <formula>"BMXNRP0201"</formula>
    </cfRule>
    <cfRule type="cellIs" dxfId="7143" priority="591" operator="equal">
      <formula>"BMXNOE0100"</formula>
    </cfRule>
    <cfRule type="cellIs" dxfId="7142" priority="592" operator="equal">
      <formula>"140NOE77111"</formula>
    </cfRule>
    <cfRule type="cellIs" dxfId="7141" priority="593" operator="equal">
      <formula>"BMENOC0301"</formula>
    </cfRule>
    <cfRule type="cellIs" dxfId="7140" priority="594" operator="equal">
      <formula>"BMEP581020"</formula>
    </cfRule>
    <cfRule type="cellIs" dxfId="7139" priority="595" operator="equal">
      <formula>"BMXNOM0200"</formula>
    </cfRule>
    <cfRule type="cellIs" dxfId="7138" priority="596" operator="equal">
      <formula>"BMXP342020"</formula>
    </cfRule>
    <cfRule type="cellIs" dxfId="7137" priority="597" operator="equal">
      <formula>"BMXDDO3202K"</formula>
    </cfRule>
    <cfRule type="cellIs" dxfId="7136" priority="598" operator="equal">
      <formula>"BMXDDI3202K"</formula>
    </cfRule>
    <cfRule type="cellIs" dxfId="7135" priority="599" operator="equal">
      <formula>"BMXERT1604"</formula>
    </cfRule>
    <cfRule type="cellIs" dxfId="7134" priority="600" operator="equal">
      <formula>"BMXAMI0810"</formula>
    </cfRule>
  </conditionalFormatting>
  <conditionalFormatting sqref="O39 H41:I41 I39 O41 R41:T41 R39:T39">
    <cfRule type="cellIs" dxfId="7133" priority="586" operator="equal">
      <formula>"BMEP584020"</formula>
    </cfRule>
  </conditionalFormatting>
  <conditionalFormatting sqref="G39 G41">
    <cfRule type="cellIs" dxfId="7132" priority="572" operator="equal">
      <formula>"140CRP31200"</formula>
    </cfRule>
    <cfRule type="cellIs" dxfId="7131" priority="573" operator="equal">
      <formula>"140CPU67260"</formula>
    </cfRule>
    <cfRule type="cellIs" dxfId="7130" priority="574" operator="equal">
      <formula>"BMXNOR0200H"</formula>
    </cfRule>
    <cfRule type="cellIs" dxfId="7129" priority="575" operator="equal">
      <formula>"BMXNRP0201"</formula>
    </cfRule>
    <cfRule type="cellIs" dxfId="7128" priority="576" operator="equal">
      <formula>"BMXNOE0100"</formula>
    </cfRule>
    <cfRule type="cellIs" dxfId="7127" priority="577" operator="equal">
      <formula>"140NOE77111"</formula>
    </cfRule>
    <cfRule type="cellIs" dxfId="7126" priority="578" operator="equal">
      <formula>"BMENOC0301"</formula>
    </cfRule>
    <cfRule type="cellIs" dxfId="7125" priority="579" operator="equal">
      <formula>"BMEP581020"</formula>
    </cfRule>
    <cfRule type="cellIs" dxfId="7124" priority="580" operator="equal">
      <formula>"BMXNOM0200"</formula>
    </cfRule>
    <cfRule type="cellIs" dxfId="7123" priority="581" operator="equal">
      <formula>"BMXP342020"</formula>
    </cfRule>
    <cfRule type="cellIs" dxfId="7122" priority="582" operator="equal">
      <formula>"BMXDDO3202K"</formula>
    </cfRule>
    <cfRule type="cellIs" dxfId="7121" priority="583" operator="equal">
      <formula>"BMXDDI3202K"</formula>
    </cfRule>
    <cfRule type="cellIs" dxfId="7120" priority="584" operator="equal">
      <formula>"BMXERT1604"</formula>
    </cfRule>
    <cfRule type="cellIs" dxfId="7119" priority="585" operator="equal">
      <formula>"BMXAMI0810"</formula>
    </cfRule>
  </conditionalFormatting>
  <conditionalFormatting sqref="G39 G41">
    <cfRule type="cellIs" dxfId="7118" priority="571" operator="equal">
      <formula>"BMEP584020"</formula>
    </cfRule>
  </conditionalFormatting>
  <conditionalFormatting sqref="M42:Q42 H44:I44 I42 M44:Q44">
    <cfRule type="cellIs" dxfId="7117" priority="557" operator="equal">
      <formula>"140CRP31200"</formula>
    </cfRule>
    <cfRule type="cellIs" dxfId="7116" priority="558" operator="equal">
      <formula>"140CPU67260"</formula>
    </cfRule>
    <cfRule type="cellIs" dxfId="7115" priority="559" operator="equal">
      <formula>"BMXNOR0200H"</formula>
    </cfRule>
    <cfRule type="cellIs" dxfId="7114" priority="560" operator="equal">
      <formula>"BMXNRP0201"</formula>
    </cfRule>
    <cfRule type="cellIs" dxfId="7113" priority="561" operator="equal">
      <formula>"BMXNOE0100"</formula>
    </cfRule>
    <cfRule type="cellIs" dxfId="7112" priority="562" operator="equal">
      <formula>"140NOE77111"</formula>
    </cfRule>
    <cfRule type="cellIs" dxfId="7111" priority="563" operator="equal">
      <formula>"BMENOC0301"</formula>
    </cfRule>
    <cfRule type="cellIs" dxfId="7110" priority="564" operator="equal">
      <formula>"BMEP581020"</formula>
    </cfRule>
    <cfRule type="cellIs" dxfId="7109" priority="565" operator="equal">
      <formula>"BMXNOM0200"</formula>
    </cfRule>
    <cfRule type="cellIs" dxfId="7108" priority="566" operator="equal">
      <formula>"BMXP342020"</formula>
    </cfRule>
    <cfRule type="cellIs" dxfId="7107" priority="567" operator="equal">
      <formula>"BMXDDO3202K"</formula>
    </cfRule>
    <cfRule type="cellIs" dxfId="7106" priority="568" operator="equal">
      <formula>"BMXDDI3202K"</formula>
    </cfRule>
    <cfRule type="cellIs" dxfId="7105" priority="569" operator="equal">
      <formula>"BMXERT1604"</formula>
    </cfRule>
    <cfRule type="cellIs" dxfId="7104" priority="570" operator="equal">
      <formula>"BMXAMI0810"</formula>
    </cfRule>
  </conditionalFormatting>
  <conditionalFormatting sqref="M42:Q42 H44:I44 I42 M44:Q44">
    <cfRule type="cellIs" dxfId="7103" priority="556" operator="equal">
      <formula>"BMEP584020"</formula>
    </cfRule>
  </conditionalFormatting>
  <conditionalFormatting sqref="G42 G44">
    <cfRule type="cellIs" dxfId="7102" priority="542" operator="equal">
      <formula>"140CRP31200"</formula>
    </cfRule>
    <cfRule type="cellIs" dxfId="7101" priority="543" operator="equal">
      <formula>"140CPU67260"</formula>
    </cfRule>
    <cfRule type="cellIs" dxfId="7100" priority="544" operator="equal">
      <formula>"BMXNOR0200H"</formula>
    </cfRule>
    <cfRule type="cellIs" dxfId="7099" priority="545" operator="equal">
      <formula>"BMXNRP0201"</formula>
    </cfRule>
    <cfRule type="cellIs" dxfId="7098" priority="546" operator="equal">
      <formula>"BMXNOE0100"</formula>
    </cfRule>
    <cfRule type="cellIs" dxfId="7097" priority="547" operator="equal">
      <formula>"140NOE77111"</formula>
    </cfRule>
    <cfRule type="cellIs" dxfId="7096" priority="548" operator="equal">
      <formula>"BMENOC0301"</formula>
    </cfRule>
    <cfRule type="cellIs" dxfId="7095" priority="549" operator="equal">
      <formula>"BMEP581020"</formula>
    </cfRule>
    <cfRule type="cellIs" dxfId="7094" priority="550" operator="equal">
      <formula>"BMXNOM0200"</formula>
    </cfRule>
    <cfRule type="cellIs" dxfId="7093" priority="551" operator="equal">
      <formula>"BMXP342020"</formula>
    </cfRule>
    <cfRule type="cellIs" dxfId="7092" priority="552" operator="equal">
      <formula>"BMXDDO3202K"</formula>
    </cfRule>
    <cfRule type="cellIs" dxfId="7091" priority="553" operator="equal">
      <formula>"BMXDDI3202K"</formula>
    </cfRule>
    <cfRule type="cellIs" dxfId="7090" priority="554" operator="equal">
      <formula>"BMXERT1604"</formula>
    </cfRule>
    <cfRule type="cellIs" dxfId="7089" priority="555" operator="equal">
      <formula>"BMXAMI0810"</formula>
    </cfRule>
  </conditionalFormatting>
  <conditionalFormatting sqref="G42 G44">
    <cfRule type="cellIs" dxfId="7088" priority="541" operator="equal">
      <formula>"BMEP584020"</formula>
    </cfRule>
  </conditionalFormatting>
  <conditionalFormatting sqref="J42">
    <cfRule type="cellIs" dxfId="7087" priority="527" operator="equal">
      <formula>"140CRP31200"</formula>
    </cfRule>
    <cfRule type="cellIs" dxfId="7086" priority="528" operator="equal">
      <formula>"140CPU67260"</formula>
    </cfRule>
    <cfRule type="cellIs" dxfId="7085" priority="529" operator="equal">
      <formula>"BMXNOR0200H"</formula>
    </cfRule>
    <cfRule type="cellIs" dxfId="7084" priority="530" operator="equal">
      <formula>"BMXNRP0201"</formula>
    </cfRule>
    <cfRule type="cellIs" dxfId="7083" priority="531" operator="equal">
      <formula>"BMXNOE0100"</formula>
    </cfRule>
    <cfRule type="cellIs" dxfId="7082" priority="532" operator="equal">
      <formula>"140NOE77111"</formula>
    </cfRule>
    <cfRule type="cellIs" dxfId="7081" priority="533" operator="equal">
      <formula>"BMENOC0301"</formula>
    </cfRule>
    <cfRule type="cellIs" dxfId="7080" priority="534" operator="equal">
      <formula>"BMEP581020"</formula>
    </cfRule>
    <cfRule type="cellIs" dxfId="7079" priority="535" operator="equal">
      <formula>"BMXNOM0200"</formula>
    </cfRule>
    <cfRule type="cellIs" dxfId="7078" priority="536" operator="equal">
      <formula>"BMXP342020"</formula>
    </cfRule>
    <cfRule type="cellIs" dxfId="7077" priority="537" operator="equal">
      <formula>"BMXDDO3202K"</formula>
    </cfRule>
    <cfRule type="cellIs" dxfId="7076" priority="538" operator="equal">
      <formula>"BMXDDI3202K"</formula>
    </cfRule>
    <cfRule type="cellIs" dxfId="7075" priority="539" operator="equal">
      <formula>"BMXERT1604"</formula>
    </cfRule>
    <cfRule type="cellIs" dxfId="7074" priority="540" operator="equal">
      <formula>"BMXAMI0810"</formula>
    </cfRule>
  </conditionalFormatting>
  <conditionalFormatting sqref="J42">
    <cfRule type="cellIs" dxfId="7073" priority="526" operator="equal">
      <formula>"BMEP584020"</formula>
    </cfRule>
  </conditionalFormatting>
  <conditionalFormatting sqref="J44">
    <cfRule type="cellIs" dxfId="7072" priority="512" operator="equal">
      <formula>"140CRP31200"</formula>
    </cfRule>
    <cfRule type="cellIs" dxfId="7071" priority="513" operator="equal">
      <formula>"140CPU67260"</formula>
    </cfRule>
    <cfRule type="cellIs" dxfId="7070" priority="514" operator="equal">
      <formula>"BMXNOR0200H"</formula>
    </cfRule>
    <cfRule type="cellIs" dxfId="7069" priority="515" operator="equal">
      <formula>"BMXNRP0201"</formula>
    </cfRule>
    <cfRule type="cellIs" dxfId="7068" priority="516" operator="equal">
      <formula>"BMXNOE0100"</formula>
    </cfRule>
    <cfRule type="cellIs" dxfId="7067" priority="517" operator="equal">
      <formula>"140NOE77111"</formula>
    </cfRule>
    <cfRule type="cellIs" dxfId="7066" priority="518" operator="equal">
      <formula>"BMENOC0301"</formula>
    </cfRule>
    <cfRule type="cellIs" dxfId="7065" priority="519" operator="equal">
      <formula>"BMEP581020"</formula>
    </cfRule>
    <cfRule type="cellIs" dxfId="7064" priority="520" operator="equal">
      <formula>"BMXNOM0200"</formula>
    </cfRule>
    <cfRule type="cellIs" dxfId="7063" priority="521" operator="equal">
      <formula>"BMXP342020"</formula>
    </cfRule>
    <cfRule type="cellIs" dxfId="7062" priority="522" operator="equal">
      <formula>"BMXDDO3202K"</formula>
    </cfRule>
    <cfRule type="cellIs" dxfId="7061" priority="523" operator="equal">
      <formula>"BMXDDI3202K"</formula>
    </cfRule>
    <cfRule type="cellIs" dxfId="7060" priority="524" operator="equal">
      <formula>"BMXERT1604"</formula>
    </cfRule>
    <cfRule type="cellIs" dxfId="7059" priority="525" operator="equal">
      <formula>"BMXAMI0810"</formula>
    </cfRule>
  </conditionalFormatting>
  <conditionalFormatting sqref="J44">
    <cfRule type="cellIs" dxfId="7058" priority="511" operator="equal">
      <formula>"BMEP584020"</formula>
    </cfRule>
  </conditionalFormatting>
  <conditionalFormatting sqref="K44">
    <cfRule type="cellIs" dxfId="7057" priority="497" operator="equal">
      <formula>"140CRP31200"</formula>
    </cfRule>
    <cfRule type="cellIs" dxfId="7056" priority="498" operator="equal">
      <formula>"140CPU67260"</formula>
    </cfRule>
    <cfRule type="cellIs" dxfId="7055" priority="499" operator="equal">
      <formula>"BMXNOR0200H"</formula>
    </cfRule>
    <cfRule type="cellIs" dxfId="7054" priority="500" operator="equal">
      <formula>"BMXNRP0201"</formula>
    </cfRule>
    <cfRule type="cellIs" dxfId="7053" priority="501" operator="equal">
      <formula>"BMXNOE0100"</formula>
    </cfRule>
    <cfRule type="cellIs" dxfId="7052" priority="502" operator="equal">
      <formula>"140NOE77111"</formula>
    </cfRule>
    <cfRule type="cellIs" dxfId="7051" priority="503" operator="equal">
      <formula>"BMENOC0301"</formula>
    </cfRule>
    <cfRule type="cellIs" dxfId="7050" priority="504" operator="equal">
      <formula>"BMEP581020"</formula>
    </cfRule>
    <cfRule type="cellIs" dxfId="7049" priority="505" operator="equal">
      <formula>"BMXNOM0200"</formula>
    </cfRule>
    <cfRule type="cellIs" dxfId="7048" priority="506" operator="equal">
      <formula>"BMXP342020"</formula>
    </cfRule>
    <cfRule type="cellIs" dxfId="7047" priority="507" operator="equal">
      <formula>"BMXDDO3202K"</formula>
    </cfRule>
    <cfRule type="cellIs" dxfId="7046" priority="508" operator="equal">
      <formula>"BMXDDI3202K"</formula>
    </cfRule>
    <cfRule type="cellIs" dxfId="7045" priority="509" operator="equal">
      <formula>"BMXERT1604"</formula>
    </cfRule>
    <cfRule type="cellIs" dxfId="7044" priority="510" operator="equal">
      <formula>"BMXAMI0810"</formula>
    </cfRule>
  </conditionalFormatting>
  <conditionalFormatting sqref="K44">
    <cfRule type="cellIs" dxfId="7043" priority="496" operator="equal">
      <formula>"BMEP584020"</formula>
    </cfRule>
  </conditionalFormatting>
  <conditionalFormatting sqref="K42">
    <cfRule type="cellIs" dxfId="7042" priority="482" operator="equal">
      <formula>"140CRP31200"</formula>
    </cfRule>
    <cfRule type="cellIs" dxfId="7041" priority="483" operator="equal">
      <formula>"140CPU67260"</formula>
    </cfRule>
    <cfRule type="cellIs" dxfId="7040" priority="484" operator="equal">
      <formula>"BMXNOR0200H"</formula>
    </cfRule>
    <cfRule type="cellIs" dxfId="7039" priority="485" operator="equal">
      <formula>"BMXNRP0201"</formula>
    </cfRule>
    <cfRule type="cellIs" dxfId="7038" priority="486" operator="equal">
      <formula>"BMXNOE0100"</formula>
    </cfRule>
    <cfRule type="cellIs" dxfId="7037" priority="487" operator="equal">
      <formula>"140NOE77111"</formula>
    </cfRule>
    <cfRule type="cellIs" dxfId="7036" priority="488" operator="equal">
      <formula>"BMENOC0301"</formula>
    </cfRule>
    <cfRule type="cellIs" dxfId="7035" priority="489" operator="equal">
      <formula>"BMEP581020"</formula>
    </cfRule>
    <cfRule type="cellIs" dxfId="7034" priority="490" operator="equal">
      <formula>"BMXNOM0200"</formula>
    </cfRule>
    <cfRule type="cellIs" dxfId="7033" priority="491" operator="equal">
      <formula>"BMXP342020"</formula>
    </cfRule>
    <cfRule type="cellIs" dxfId="7032" priority="492" operator="equal">
      <formula>"BMXDDO3202K"</formula>
    </cfRule>
    <cfRule type="cellIs" dxfId="7031" priority="493" operator="equal">
      <formula>"BMXDDI3202K"</formula>
    </cfRule>
    <cfRule type="cellIs" dxfId="7030" priority="494" operator="equal">
      <formula>"BMXERT1604"</formula>
    </cfRule>
    <cfRule type="cellIs" dxfId="7029" priority="495" operator="equal">
      <formula>"BMXAMI0810"</formula>
    </cfRule>
  </conditionalFormatting>
  <conditionalFormatting sqref="K42">
    <cfRule type="cellIs" dxfId="7028" priority="481" operator="equal">
      <formula>"BMEP584020"</formula>
    </cfRule>
  </conditionalFormatting>
  <conditionalFormatting sqref="L44">
    <cfRule type="cellIs" dxfId="7027" priority="467" operator="equal">
      <formula>"140CRP31200"</formula>
    </cfRule>
    <cfRule type="cellIs" dxfId="7026" priority="468" operator="equal">
      <formula>"140CPU67260"</formula>
    </cfRule>
    <cfRule type="cellIs" dxfId="7025" priority="469" operator="equal">
      <formula>"BMXNOR0200H"</formula>
    </cfRule>
    <cfRule type="cellIs" dxfId="7024" priority="470" operator="equal">
      <formula>"BMXNRP0201"</formula>
    </cfRule>
    <cfRule type="cellIs" dxfId="7023" priority="471" operator="equal">
      <formula>"BMXNOE0100"</formula>
    </cfRule>
    <cfRule type="cellIs" dxfId="7022" priority="472" operator="equal">
      <formula>"140NOE77111"</formula>
    </cfRule>
    <cfRule type="cellIs" dxfId="7021" priority="473" operator="equal">
      <formula>"BMENOC0301"</formula>
    </cfRule>
    <cfRule type="cellIs" dxfId="7020" priority="474" operator="equal">
      <formula>"BMEP581020"</formula>
    </cfRule>
    <cfRule type="cellIs" dxfId="7019" priority="475" operator="equal">
      <formula>"BMXNOM0200"</formula>
    </cfRule>
    <cfRule type="cellIs" dxfId="7018" priority="476" operator="equal">
      <formula>"BMXP342020"</formula>
    </cfRule>
    <cfRule type="cellIs" dxfId="7017" priority="477" operator="equal">
      <formula>"BMXDDO3202K"</formula>
    </cfRule>
    <cfRule type="cellIs" dxfId="7016" priority="478" operator="equal">
      <formula>"BMXDDI3202K"</formula>
    </cfRule>
    <cfRule type="cellIs" dxfId="7015" priority="479" operator="equal">
      <formula>"BMXERT1604"</formula>
    </cfRule>
    <cfRule type="cellIs" dxfId="7014" priority="480" operator="equal">
      <formula>"BMXAMI0810"</formula>
    </cfRule>
  </conditionalFormatting>
  <conditionalFormatting sqref="L44">
    <cfRule type="cellIs" dxfId="7013" priority="466" operator="equal">
      <formula>"BMEP584020"</formula>
    </cfRule>
  </conditionalFormatting>
  <conditionalFormatting sqref="L42">
    <cfRule type="cellIs" dxfId="7012" priority="452" operator="equal">
      <formula>"140CRP31200"</formula>
    </cfRule>
    <cfRule type="cellIs" dxfId="7011" priority="453" operator="equal">
      <formula>"140CPU67260"</formula>
    </cfRule>
    <cfRule type="cellIs" dxfId="7010" priority="454" operator="equal">
      <formula>"BMXNOR0200H"</formula>
    </cfRule>
    <cfRule type="cellIs" dxfId="7009" priority="455" operator="equal">
      <formula>"BMXNRP0201"</formula>
    </cfRule>
    <cfRule type="cellIs" dxfId="7008" priority="456" operator="equal">
      <formula>"BMXNOE0100"</formula>
    </cfRule>
    <cfRule type="cellIs" dxfId="7007" priority="457" operator="equal">
      <formula>"140NOE77111"</formula>
    </cfRule>
    <cfRule type="cellIs" dxfId="7006" priority="458" operator="equal">
      <formula>"BMENOC0301"</formula>
    </cfRule>
    <cfRule type="cellIs" dxfId="7005" priority="459" operator="equal">
      <formula>"BMEP581020"</formula>
    </cfRule>
    <cfRule type="cellIs" dxfId="7004" priority="460" operator="equal">
      <formula>"BMXNOM0200"</formula>
    </cfRule>
    <cfRule type="cellIs" dxfId="7003" priority="461" operator="equal">
      <formula>"BMXP342020"</formula>
    </cfRule>
    <cfRule type="cellIs" dxfId="7002" priority="462" operator="equal">
      <formula>"BMXDDO3202K"</formula>
    </cfRule>
    <cfRule type="cellIs" dxfId="7001" priority="463" operator="equal">
      <formula>"BMXDDI3202K"</formula>
    </cfRule>
    <cfRule type="cellIs" dxfId="7000" priority="464" operator="equal">
      <formula>"BMXERT1604"</formula>
    </cfRule>
    <cfRule type="cellIs" dxfId="6999" priority="465" operator="equal">
      <formula>"BMXAMI0810"</formula>
    </cfRule>
  </conditionalFormatting>
  <conditionalFormatting sqref="L42">
    <cfRule type="cellIs" dxfId="6998" priority="451" operator="equal">
      <formula>"BMEP584020"</formula>
    </cfRule>
  </conditionalFormatting>
  <conditionalFormatting sqref="G40">
    <cfRule type="cellIs" dxfId="6997" priority="437" operator="equal">
      <formula>"140CRP31200"</formula>
    </cfRule>
    <cfRule type="cellIs" dxfId="6996" priority="438" operator="equal">
      <formula>"140CPU67260"</formula>
    </cfRule>
    <cfRule type="cellIs" dxfId="6995" priority="439" operator="equal">
      <formula>"BMXNOR0200H"</formula>
    </cfRule>
    <cfRule type="cellIs" dxfId="6994" priority="440" operator="equal">
      <formula>"BMXNRP0201"</formula>
    </cfRule>
    <cfRule type="cellIs" dxfId="6993" priority="441" operator="equal">
      <formula>"BMXNOE0100"</formula>
    </cfRule>
    <cfRule type="cellIs" dxfId="6992" priority="442" operator="equal">
      <formula>"140NOE77111"</formula>
    </cfRule>
    <cfRule type="cellIs" dxfId="6991" priority="443" operator="equal">
      <formula>"BMENOC0301"</formula>
    </cfRule>
    <cfRule type="cellIs" dxfId="6990" priority="444" operator="equal">
      <formula>"BMEP581020"</formula>
    </cfRule>
    <cfRule type="cellIs" dxfId="6989" priority="445" operator="equal">
      <formula>"BMXNOM0200"</formula>
    </cfRule>
    <cfRule type="cellIs" dxfId="6988" priority="446" operator="equal">
      <formula>"BMXP342020"</formula>
    </cfRule>
    <cfRule type="cellIs" dxfId="6987" priority="447" operator="equal">
      <formula>"BMXDDO3202K"</formula>
    </cfRule>
    <cfRule type="cellIs" dxfId="6986" priority="448" operator="equal">
      <formula>"BMXDDI3202K"</formula>
    </cfRule>
    <cfRule type="cellIs" dxfId="6985" priority="449" operator="equal">
      <formula>"BMXERT1604"</formula>
    </cfRule>
    <cfRule type="cellIs" dxfId="6984" priority="450" operator="equal">
      <formula>"BMXAMI0810"</formula>
    </cfRule>
  </conditionalFormatting>
  <conditionalFormatting sqref="G40">
    <cfRule type="cellIs" dxfId="6983" priority="436" operator="equal">
      <formula>"BMEP584020"</formula>
    </cfRule>
  </conditionalFormatting>
  <conditionalFormatting sqref="G43">
    <cfRule type="cellIs" dxfId="6982" priority="422" operator="equal">
      <formula>"140CRP31200"</formula>
    </cfRule>
    <cfRule type="cellIs" dxfId="6981" priority="423" operator="equal">
      <formula>"140CPU67260"</formula>
    </cfRule>
    <cfRule type="cellIs" dxfId="6980" priority="424" operator="equal">
      <formula>"BMXNOR0200H"</formula>
    </cfRule>
    <cfRule type="cellIs" dxfId="6979" priority="425" operator="equal">
      <formula>"BMXNRP0201"</formula>
    </cfRule>
    <cfRule type="cellIs" dxfId="6978" priority="426" operator="equal">
      <formula>"BMXNOE0100"</formula>
    </cfRule>
    <cfRule type="cellIs" dxfId="6977" priority="427" operator="equal">
      <formula>"140NOE77111"</formula>
    </cfRule>
    <cfRule type="cellIs" dxfId="6976" priority="428" operator="equal">
      <formula>"BMENOC0301"</formula>
    </cfRule>
    <cfRule type="cellIs" dxfId="6975" priority="429" operator="equal">
      <formula>"BMEP581020"</formula>
    </cfRule>
    <cfRule type="cellIs" dxfId="6974" priority="430" operator="equal">
      <formula>"BMXNOM0200"</formula>
    </cfRule>
    <cfRule type="cellIs" dxfId="6973" priority="431" operator="equal">
      <formula>"BMXP342020"</formula>
    </cfRule>
    <cfRule type="cellIs" dxfId="6972" priority="432" operator="equal">
      <formula>"BMXDDO3202K"</formula>
    </cfRule>
    <cfRule type="cellIs" dxfId="6971" priority="433" operator="equal">
      <formula>"BMXDDI3202K"</formula>
    </cfRule>
    <cfRule type="cellIs" dxfId="6970" priority="434" operator="equal">
      <formula>"BMXERT1604"</formula>
    </cfRule>
    <cfRule type="cellIs" dxfId="6969" priority="435" operator="equal">
      <formula>"BMXAMI0810"</formula>
    </cfRule>
  </conditionalFormatting>
  <conditionalFormatting sqref="G43">
    <cfRule type="cellIs" dxfId="6968" priority="421" operator="equal">
      <formula>"BMEP584020"</formula>
    </cfRule>
  </conditionalFormatting>
  <conditionalFormatting sqref="H40">
    <cfRule type="cellIs" dxfId="6967" priority="407" operator="equal">
      <formula>"140CRP31200"</formula>
    </cfRule>
    <cfRule type="cellIs" dxfId="6966" priority="408" operator="equal">
      <formula>"140CPU67260"</formula>
    </cfRule>
    <cfRule type="cellIs" dxfId="6965" priority="409" operator="equal">
      <formula>"BMXNOR0200H"</formula>
    </cfRule>
    <cfRule type="cellIs" dxfId="6964" priority="410" operator="equal">
      <formula>"BMXNRP0201"</formula>
    </cfRule>
    <cfRule type="cellIs" dxfId="6963" priority="411" operator="equal">
      <formula>"BMXNOE0100"</formula>
    </cfRule>
    <cfRule type="cellIs" dxfId="6962" priority="412" operator="equal">
      <formula>"140NOE77111"</formula>
    </cfRule>
    <cfRule type="cellIs" dxfId="6961" priority="413" operator="equal">
      <formula>"BMENOC0301"</formula>
    </cfRule>
    <cfRule type="cellIs" dxfId="6960" priority="414" operator="equal">
      <formula>"BMEP581020"</formula>
    </cfRule>
    <cfRule type="cellIs" dxfId="6959" priority="415" operator="equal">
      <formula>"BMXNOM0200"</formula>
    </cfRule>
    <cfRule type="cellIs" dxfId="6958" priority="416" operator="equal">
      <formula>"BMXP342020"</formula>
    </cfRule>
    <cfRule type="cellIs" dxfId="6957" priority="417" operator="equal">
      <formula>"BMXDDO3202K"</formula>
    </cfRule>
    <cfRule type="cellIs" dxfId="6956" priority="418" operator="equal">
      <formula>"BMXDDI3202K"</formula>
    </cfRule>
    <cfRule type="cellIs" dxfId="6955" priority="419" operator="equal">
      <formula>"BMXERT1604"</formula>
    </cfRule>
    <cfRule type="cellIs" dxfId="6954" priority="420" operator="equal">
      <formula>"BMXAMI0810"</formula>
    </cfRule>
  </conditionalFormatting>
  <conditionalFormatting sqref="H40">
    <cfRule type="cellIs" dxfId="6953" priority="406" operator="equal">
      <formula>"BMEP584020"</formula>
    </cfRule>
  </conditionalFormatting>
  <conditionalFormatting sqref="H43">
    <cfRule type="cellIs" dxfId="6952" priority="392" operator="equal">
      <formula>"140CRP31200"</formula>
    </cfRule>
    <cfRule type="cellIs" dxfId="6951" priority="393" operator="equal">
      <formula>"140CPU67260"</formula>
    </cfRule>
    <cfRule type="cellIs" dxfId="6950" priority="394" operator="equal">
      <formula>"BMXNOR0200H"</formula>
    </cfRule>
    <cfRule type="cellIs" dxfId="6949" priority="395" operator="equal">
      <formula>"BMXNRP0201"</formula>
    </cfRule>
    <cfRule type="cellIs" dxfId="6948" priority="396" operator="equal">
      <formula>"BMXNOE0100"</formula>
    </cfRule>
    <cfRule type="cellIs" dxfId="6947" priority="397" operator="equal">
      <formula>"140NOE77111"</formula>
    </cfRule>
    <cfRule type="cellIs" dxfId="6946" priority="398" operator="equal">
      <formula>"BMENOC0301"</formula>
    </cfRule>
    <cfRule type="cellIs" dxfId="6945" priority="399" operator="equal">
      <formula>"BMEP581020"</formula>
    </cfRule>
    <cfRule type="cellIs" dxfId="6944" priority="400" operator="equal">
      <formula>"BMXNOM0200"</formula>
    </cfRule>
    <cfRule type="cellIs" dxfId="6943" priority="401" operator="equal">
      <formula>"BMXP342020"</formula>
    </cfRule>
    <cfRule type="cellIs" dxfId="6942" priority="402" operator="equal">
      <formula>"BMXDDO3202K"</formula>
    </cfRule>
    <cfRule type="cellIs" dxfId="6941" priority="403" operator="equal">
      <formula>"BMXDDI3202K"</formula>
    </cfRule>
    <cfRule type="cellIs" dxfId="6940" priority="404" operator="equal">
      <formula>"BMXERT1604"</formula>
    </cfRule>
    <cfRule type="cellIs" dxfId="6939" priority="405" operator="equal">
      <formula>"BMXAMI0810"</formula>
    </cfRule>
  </conditionalFormatting>
  <conditionalFormatting sqref="H43">
    <cfRule type="cellIs" dxfId="6938" priority="391" operator="equal">
      <formula>"BMEP584020"</formula>
    </cfRule>
  </conditionalFormatting>
  <conditionalFormatting sqref="H39">
    <cfRule type="cellIs" dxfId="6937" priority="377" operator="equal">
      <formula>"140CRP31200"</formula>
    </cfRule>
    <cfRule type="cellIs" dxfId="6936" priority="378" operator="equal">
      <formula>"140CPU67260"</formula>
    </cfRule>
    <cfRule type="cellIs" dxfId="6935" priority="379" operator="equal">
      <formula>"BMXNOR0200H"</formula>
    </cfRule>
    <cfRule type="cellIs" dxfId="6934" priority="380" operator="equal">
      <formula>"BMXNRP0201"</formula>
    </cfRule>
    <cfRule type="cellIs" dxfId="6933" priority="381" operator="equal">
      <formula>"BMXNOE0100"</formula>
    </cfRule>
    <cfRule type="cellIs" dxfId="6932" priority="382" operator="equal">
      <formula>"140NOE77111"</formula>
    </cfRule>
    <cfRule type="cellIs" dxfId="6931" priority="383" operator="equal">
      <formula>"BMENOC0301"</formula>
    </cfRule>
    <cfRule type="cellIs" dxfId="6930" priority="384" operator="equal">
      <formula>"BMEP581020"</formula>
    </cfRule>
    <cfRule type="cellIs" dxfId="6929" priority="385" operator="equal">
      <formula>"BMXNOM0200"</formula>
    </cfRule>
    <cfRule type="cellIs" dxfId="6928" priority="386" operator="equal">
      <formula>"BMXP342020"</formula>
    </cfRule>
    <cfRule type="cellIs" dxfId="6927" priority="387" operator="equal">
      <formula>"BMXDDO3202K"</formula>
    </cfRule>
    <cfRule type="cellIs" dxfId="6926" priority="388" operator="equal">
      <formula>"BMXDDI3202K"</formula>
    </cfRule>
    <cfRule type="cellIs" dxfId="6925" priority="389" operator="equal">
      <formula>"BMXERT1604"</formula>
    </cfRule>
    <cfRule type="cellIs" dxfId="6924" priority="390" operator="equal">
      <formula>"BMXAMI0810"</formula>
    </cfRule>
  </conditionalFormatting>
  <conditionalFormatting sqref="H39">
    <cfRule type="cellIs" dxfId="6923" priority="376" operator="equal">
      <formula>"BMEP584020"</formula>
    </cfRule>
  </conditionalFormatting>
  <conditionalFormatting sqref="H42">
    <cfRule type="cellIs" dxfId="6922" priority="362" operator="equal">
      <formula>"140CRP31200"</formula>
    </cfRule>
    <cfRule type="cellIs" dxfId="6921" priority="363" operator="equal">
      <formula>"140CPU67260"</formula>
    </cfRule>
    <cfRule type="cellIs" dxfId="6920" priority="364" operator="equal">
      <formula>"BMXNOR0200H"</formula>
    </cfRule>
    <cfRule type="cellIs" dxfId="6919" priority="365" operator="equal">
      <formula>"BMXNRP0201"</formula>
    </cfRule>
    <cfRule type="cellIs" dxfId="6918" priority="366" operator="equal">
      <formula>"BMXNOE0100"</formula>
    </cfRule>
    <cfRule type="cellIs" dxfId="6917" priority="367" operator="equal">
      <formula>"140NOE77111"</formula>
    </cfRule>
    <cfRule type="cellIs" dxfId="6916" priority="368" operator="equal">
      <formula>"BMENOC0301"</formula>
    </cfRule>
    <cfRule type="cellIs" dxfId="6915" priority="369" operator="equal">
      <formula>"BMEP581020"</formula>
    </cfRule>
    <cfRule type="cellIs" dxfId="6914" priority="370" operator="equal">
      <formula>"BMXNOM0200"</formula>
    </cfRule>
    <cfRule type="cellIs" dxfId="6913" priority="371" operator="equal">
      <formula>"BMXP342020"</formula>
    </cfRule>
    <cfRule type="cellIs" dxfId="6912" priority="372" operator="equal">
      <formula>"BMXDDO3202K"</formula>
    </cfRule>
    <cfRule type="cellIs" dxfId="6911" priority="373" operator="equal">
      <formula>"BMXDDI3202K"</formula>
    </cfRule>
    <cfRule type="cellIs" dxfId="6910" priority="374" operator="equal">
      <formula>"BMXERT1604"</formula>
    </cfRule>
    <cfRule type="cellIs" dxfId="6909" priority="375" operator="equal">
      <formula>"BMXAMI0810"</formula>
    </cfRule>
  </conditionalFormatting>
  <conditionalFormatting sqref="H42">
    <cfRule type="cellIs" dxfId="6908" priority="361" operator="equal">
      <formula>"BMEP584020"</formula>
    </cfRule>
  </conditionalFormatting>
  <conditionalFormatting sqref="I40">
    <cfRule type="cellIs" dxfId="6907" priority="347" operator="equal">
      <formula>"140CRP31200"</formula>
    </cfRule>
    <cfRule type="cellIs" dxfId="6906" priority="348" operator="equal">
      <formula>"140CPU67260"</formula>
    </cfRule>
    <cfRule type="cellIs" dxfId="6905" priority="349" operator="equal">
      <formula>"BMXNOR0200H"</formula>
    </cfRule>
    <cfRule type="cellIs" dxfId="6904" priority="350" operator="equal">
      <formula>"BMXNRP0201"</formula>
    </cfRule>
    <cfRule type="cellIs" dxfId="6903" priority="351" operator="equal">
      <formula>"BMXNOE0100"</formula>
    </cfRule>
    <cfRule type="cellIs" dxfId="6902" priority="352" operator="equal">
      <formula>"140NOE77111"</formula>
    </cfRule>
    <cfRule type="cellIs" dxfId="6901" priority="353" operator="equal">
      <formula>"BMENOC0301"</formula>
    </cfRule>
    <cfRule type="cellIs" dxfId="6900" priority="354" operator="equal">
      <formula>"BMEP581020"</formula>
    </cfRule>
    <cfRule type="cellIs" dxfId="6899" priority="355" operator="equal">
      <formula>"BMXNOM0200"</formula>
    </cfRule>
    <cfRule type="cellIs" dxfId="6898" priority="356" operator="equal">
      <formula>"BMXP342020"</formula>
    </cfRule>
    <cfRule type="cellIs" dxfId="6897" priority="357" operator="equal">
      <formula>"BMXDDO3202K"</formula>
    </cfRule>
    <cfRule type="cellIs" dxfId="6896" priority="358" operator="equal">
      <formula>"BMXDDI3202K"</formula>
    </cfRule>
    <cfRule type="cellIs" dxfId="6895" priority="359" operator="equal">
      <formula>"BMXERT1604"</formula>
    </cfRule>
    <cfRule type="cellIs" dxfId="6894" priority="360" operator="equal">
      <formula>"BMXAMI0810"</formula>
    </cfRule>
  </conditionalFormatting>
  <conditionalFormatting sqref="I40">
    <cfRule type="cellIs" dxfId="6893" priority="346" operator="equal">
      <formula>"BMEP584020"</formula>
    </cfRule>
  </conditionalFormatting>
  <conditionalFormatting sqref="I43">
    <cfRule type="cellIs" dxfId="6892" priority="332" operator="equal">
      <formula>"140CRP31200"</formula>
    </cfRule>
    <cfRule type="cellIs" dxfId="6891" priority="333" operator="equal">
      <formula>"140CPU67260"</formula>
    </cfRule>
    <cfRule type="cellIs" dxfId="6890" priority="334" operator="equal">
      <formula>"BMXNOR0200H"</formula>
    </cfRule>
    <cfRule type="cellIs" dxfId="6889" priority="335" operator="equal">
      <formula>"BMXNRP0201"</formula>
    </cfRule>
    <cfRule type="cellIs" dxfId="6888" priority="336" operator="equal">
      <formula>"BMXNOE0100"</formula>
    </cfRule>
    <cfRule type="cellIs" dxfId="6887" priority="337" operator="equal">
      <formula>"140NOE77111"</formula>
    </cfRule>
    <cfRule type="cellIs" dxfId="6886" priority="338" operator="equal">
      <formula>"BMENOC0301"</formula>
    </cfRule>
    <cfRule type="cellIs" dxfId="6885" priority="339" operator="equal">
      <formula>"BMEP581020"</formula>
    </cfRule>
    <cfRule type="cellIs" dxfId="6884" priority="340" operator="equal">
      <formula>"BMXNOM0200"</formula>
    </cfRule>
    <cfRule type="cellIs" dxfId="6883" priority="341" operator="equal">
      <formula>"BMXP342020"</formula>
    </cfRule>
    <cfRule type="cellIs" dxfId="6882" priority="342" operator="equal">
      <formula>"BMXDDO3202K"</formula>
    </cfRule>
    <cfRule type="cellIs" dxfId="6881" priority="343" operator="equal">
      <formula>"BMXDDI3202K"</formula>
    </cfRule>
    <cfRule type="cellIs" dxfId="6880" priority="344" operator="equal">
      <formula>"BMXERT1604"</formula>
    </cfRule>
    <cfRule type="cellIs" dxfId="6879" priority="345" operator="equal">
      <formula>"BMXAMI0810"</formula>
    </cfRule>
  </conditionalFormatting>
  <conditionalFormatting sqref="I43">
    <cfRule type="cellIs" dxfId="6878" priority="331" operator="equal">
      <formula>"BMEP584020"</formula>
    </cfRule>
  </conditionalFormatting>
  <conditionalFormatting sqref="J41">
    <cfRule type="cellIs" dxfId="6877" priority="317" operator="equal">
      <formula>"140CRP31200"</formula>
    </cfRule>
    <cfRule type="cellIs" dxfId="6876" priority="318" operator="equal">
      <formula>"140CPU67260"</formula>
    </cfRule>
    <cfRule type="cellIs" dxfId="6875" priority="319" operator="equal">
      <formula>"BMXNOR0200H"</formula>
    </cfRule>
    <cfRule type="cellIs" dxfId="6874" priority="320" operator="equal">
      <formula>"BMXNRP0201"</formula>
    </cfRule>
    <cfRule type="cellIs" dxfId="6873" priority="321" operator="equal">
      <formula>"BMXNOE0100"</formula>
    </cfRule>
    <cfRule type="cellIs" dxfId="6872" priority="322" operator="equal">
      <formula>"140NOE77111"</formula>
    </cfRule>
    <cfRule type="cellIs" dxfId="6871" priority="323" operator="equal">
      <formula>"BMENOC0301"</formula>
    </cfRule>
    <cfRule type="cellIs" dxfId="6870" priority="324" operator="equal">
      <formula>"BMEP581020"</formula>
    </cfRule>
    <cfRule type="cellIs" dxfId="6869" priority="325" operator="equal">
      <formula>"BMXNOM0200"</formula>
    </cfRule>
    <cfRule type="cellIs" dxfId="6868" priority="326" operator="equal">
      <formula>"BMXP342020"</formula>
    </cfRule>
    <cfRule type="cellIs" dxfId="6867" priority="327" operator="equal">
      <formula>"BMXDDO3202K"</formula>
    </cfRule>
    <cfRule type="cellIs" dxfId="6866" priority="328" operator="equal">
      <formula>"BMXDDI3202K"</formula>
    </cfRule>
    <cfRule type="cellIs" dxfId="6865" priority="329" operator="equal">
      <formula>"BMXERT1604"</formula>
    </cfRule>
    <cfRule type="cellIs" dxfId="6864" priority="330" operator="equal">
      <formula>"BMXAMI0810"</formula>
    </cfRule>
  </conditionalFormatting>
  <conditionalFormatting sqref="J41">
    <cfRule type="cellIs" dxfId="6863" priority="316" operator="equal">
      <formula>"BMEP584020"</formula>
    </cfRule>
  </conditionalFormatting>
  <conditionalFormatting sqref="J40">
    <cfRule type="cellIs" dxfId="6862" priority="302" operator="equal">
      <formula>"140CRP31200"</formula>
    </cfRule>
    <cfRule type="cellIs" dxfId="6861" priority="303" operator="equal">
      <formula>"140CPU67260"</formula>
    </cfRule>
    <cfRule type="cellIs" dxfId="6860" priority="304" operator="equal">
      <formula>"BMXNOR0200H"</formula>
    </cfRule>
    <cfRule type="cellIs" dxfId="6859" priority="305" operator="equal">
      <formula>"BMXNRP0201"</formula>
    </cfRule>
    <cfRule type="cellIs" dxfId="6858" priority="306" operator="equal">
      <formula>"BMXNOE0100"</formula>
    </cfRule>
    <cfRule type="cellIs" dxfId="6857" priority="307" operator="equal">
      <formula>"140NOE77111"</formula>
    </cfRule>
    <cfRule type="cellIs" dxfId="6856" priority="308" operator="equal">
      <formula>"BMENOC0301"</formula>
    </cfRule>
    <cfRule type="cellIs" dxfId="6855" priority="309" operator="equal">
      <formula>"BMEP581020"</formula>
    </cfRule>
    <cfRule type="cellIs" dxfId="6854" priority="310" operator="equal">
      <formula>"BMXNOM0200"</formula>
    </cfRule>
    <cfRule type="cellIs" dxfId="6853" priority="311" operator="equal">
      <formula>"BMXP342020"</formula>
    </cfRule>
    <cfRule type="cellIs" dxfId="6852" priority="312" operator="equal">
      <formula>"BMXDDO3202K"</formula>
    </cfRule>
    <cfRule type="cellIs" dxfId="6851" priority="313" operator="equal">
      <formula>"BMXDDI3202K"</formula>
    </cfRule>
    <cfRule type="cellIs" dxfId="6850" priority="314" operator="equal">
      <formula>"BMXERT1604"</formula>
    </cfRule>
    <cfRule type="cellIs" dxfId="6849" priority="315" operator="equal">
      <formula>"BMXAMI0810"</formula>
    </cfRule>
  </conditionalFormatting>
  <conditionalFormatting sqref="J40">
    <cfRule type="cellIs" dxfId="6848" priority="301" operator="equal">
      <formula>"BMEP584020"</formula>
    </cfRule>
  </conditionalFormatting>
  <conditionalFormatting sqref="O40">
    <cfRule type="cellIs" dxfId="6847" priority="287" operator="equal">
      <formula>"140CRP31200"</formula>
    </cfRule>
    <cfRule type="cellIs" dxfId="6846" priority="288" operator="equal">
      <formula>"140CPU67260"</formula>
    </cfRule>
    <cfRule type="cellIs" dxfId="6845" priority="289" operator="equal">
      <formula>"BMXNOR0200H"</formula>
    </cfRule>
    <cfRule type="cellIs" dxfId="6844" priority="290" operator="equal">
      <formula>"BMXNRP0201"</formula>
    </cfRule>
    <cfRule type="cellIs" dxfId="6843" priority="291" operator="equal">
      <formula>"BMXNOE0100"</formula>
    </cfRule>
    <cfRule type="cellIs" dxfId="6842" priority="292" operator="equal">
      <formula>"140NOE77111"</formula>
    </cfRule>
    <cfRule type="cellIs" dxfId="6841" priority="293" operator="equal">
      <formula>"BMENOC0301"</formula>
    </cfRule>
    <cfRule type="cellIs" dxfId="6840" priority="294" operator="equal">
      <formula>"BMEP581020"</formula>
    </cfRule>
    <cfRule type="cellIs" dxfId="6839" priority="295" operator="equal">
      <formula>"BMXNOM0200"</formula>
    </cfRule>
    <cfRule type="cellIs" dxfId="6838" priority="296" operator="equal">
      <formula>"BMXP342020"</formula>
    </cfRule>
    <cfRule type="cellIs" dxfId="6837" priority="297" operator="equal">
      <formula>"BMXDDO3202K"</formula>
    </cfRule>
    <cfRule type="cellIs" dxfId="6836" priority="298" operator="equal">
      <formula>"BMXDDI3202K"</formula>
    </cfRule>
    <cfRule type="cellIs" dxfId="6835" priority="299" operator="equal">
      <formula>"BMXERT1604"</formula>
    </cfRule>
    <cfRule type="cellIs" dxfId="6834" priority="300" operator="equal">
      <formula>"BMXAMI0810"</formula>
    </cfRule>
  </conditionalFormatting>
  <conditionalFormatting sqref="O40">
    <cfRule type="cellIs" dxfId="6833" priority="286" operator="equal">
      <formula>"BMEP584020"</formula>
    </cfRule>
  </conditionalFormatting>
  <conditionalFormatting sqref="P40:Q40">
    <cfRule type="cellIs" dxfId="6832" priority="272" operator="equal">
      <formula>"140CRP31200"</formula>
    </cfRule>
    <cfRule type="cellIs" dxfId="6831" priority="273" operator="equal">
      <formula>"140CPU67260"</formula>
    </cfRule>
    <cfRule type="cellIs" dxfId="6830" priority="274" operator="equal">
      <formula>"BMXNOR0200H"</formula>
    </cfRule>
    <cfRule type="cellIs" dxfId="6829" priority="275" operator="equal">
      <formula>"BMXNRP0201"</formula>
    </cfRule>
    <cfRule type="cellIs" dxfId="6828" priority="276" operator="equal">
      <formula>"BMXNOE0100"</formula>
    </cfRule>
    <cfRule type="cellIs" dxfId="6827" priority="277" operator="equal">
      <formula>"140NOE77111"</formula>
    </cfRule>
    <cfRule type="cellIs" dxfId="6826" priority="278" operator="equal">
      <formula>"BMENOC0301"</formula>
    </cfRule>
    <cfRule type="cellIs" dxfId="6825" priority="279" operator="equal">
      <formula>"BMEP581020"</formula>
    </cfRule>
    <cfRule type="cellIs" dxfId="6824" priority="280" operator="equal">
      <formula>"BMXNOM0200"</formula>
    </cfRule>
    <cfRule type="cellIs" dxfId="6823" priority="281" operator="equal">
      <formula>"BMXP342020"</formula>
    </cfRule>
    <cfRule type="cellIs" dxfId="6822" priority="282" operator="equal">
      <formula>"BMXDDO3202K"</formula>
    </cfRule>
    <cfRule type="cellIs" dxfId="6821" priority="283" operator="equal">
      <formula>"BMXDDI3202K"</formula>
    </cfRule>
    <cfRule type="cellIs" dxfId="6820" priority="284" operator="equal">
      <formula>"BMXERT1604"</formula>
    </cfRule>
    <cfRule type="cellIs" dxfId="6819" priority="285" operator="equal">
      <formula>"BMXAMI0810"</formula>
    </cfRule>
  </conditionalFormatting>
  <conditionalFormatting sqref="P40:Q40">
    <cfRule type="cellIs" dxfId="6818" priority="271" operator="equal">
      <formula>"BMEP584020"</formula>
    </cfRule>
  </conditionalFormatting>
  <conditionalFormatting sqref="R40:T40">
    <cfRule type="cellIs" dxfId="6817" priority="257" operator="equal">
      <formula>"140CRP31200"</formula>
    </cfRule>
    <cfRule type="cellIs" dxfId="6816" priority="258" operator="equal">
      <formula>"140CPU67260"</formula>
    </cfRule>
    <cfRule type="cellIs" dxfId="6815" priority="259" operator="equal">
      <formula>"BMXNOR0200H"</formula>
    </cfRule>
    <cfRule type="cellIs" dxfId="6814" priority="260" operator="equal">
      <formula>"BMXNRP0201"</formula>
    </cfRule>
    <cfRule type="cellIs" dxfId="6813" priority="261" operator="equal">
      <formula>"BMXNOE0100"</formula>
    </cfRule>
    <cfRule type="cellIs" dxfId="6812" priority="262" operator="equal">
      <formula>"140NOE77111"</formula>
    </cfRule>
    <cfRule type="cellIs" dxfId="6811" priority="263" operator="equal">
      <formula>"BMENOC0301"</formula>
    </cfRule>
    <cfRule type="cellIs" dxfId="6810" priority="264" operator="equal">
      <formula>"BMEP581020"</formula>
    </cfRule>
    <cfRule type="cellIs" dxfId="6809" priority="265" operator="equal">
      <formula>"BMXNOM0200"</formula>
    </cfRule>
    <cfRule type="cellIs" dxfId="6808" priority="266" operator="equal">
      <formula>"BMXP342020"</formula>
    </cfRule>
    <cfRule type="cellIs" dxfId="6807" priority="267" operator="equal">
      <formula>"BMXDDO3202K"</formula>
    </cfRule>
    <cfRule type="cellIs" dxfId="6806" priority="268" operator="equal">
      <formula>"BMXDDI3202K"</formula>
    </cfRule>
    <cfRule type="cellIs" dxfId="6805" priority="269" operator="equal">
      <formula>"BMXERT1604"</formula>
    </cfRule>
    <cfRule type="cellIs" dxfId="6804" priority="270" operator="equal">
      <formula>"BMXAMI0810"</formula>
    </cfRule>
  </conditionalFormatting>
  <conditionalFormatting sqref="R40:T40">
    <cfRule type="cellIs" dxfId="6803" priority="256" operator="equal">
      <formula>"BMEP584020"</formula>
    </cfRule>
  </conditionalFormatting>
  <conditionalFormatting sqref="P41:Q41">
    <cfRule type="cellIs" dxfId="6802" priority="242" operator="equal">
      <formula>"140CRP31200"</formula>
    </cfRule>
    <cfRule type="cellIs" dxfId="6801" priority="243" operator="equal">
      <formula>"140CPU67260"</formula>
    </cfRule>
    <cfRule type="cellIs" dxfId="6800" priority="244" operator="equal">
      <formula>"BMXNOR0200H"</formula>
    </cfRule>
    <cfRule type="cellIs" dxfId="6799" priority="245" operator="equal">
      <formula>"BMXNRP0201"</formula>
    </cfRule>
    <cfRule type="cellIs" dxfId="6798" priority="246" operator="equal">
      <formula>"BMXNOE0100"</formula>
    </cfRule>
    <cfRule type="cellIs" dxfId="6797" priority="247" operator="equal">
      <formula>"140NOE77111"</formula>
    </cfRule>
    <cfRule type="cellIs" dxfId="6796" priority="248" operator="equal">
      <formula>"BMENOC0301"</formula>
    </cfRule>
    <cfRule type="cellIs" dxfId="6795" priority="249" operator="equal">
      <formula>"BMEP581020"</formula>
    </cfRule>
    <cfRule type="cellIs" dxfId="6794" priority="250" operator="equal">
      <formula>"BMXNOM0200"</formula>
    </cfRule>
    <cfRule type="cellIs" dxfId="6793" priority="251" operator="equal">
      <formula>"BMXP342020"</formula>
    </cfRule>
    <cfRule type="cellIs" dxfId="6792" priority="252" operator="equal">
      <formula>"BMXDDO3202K"</formula>
    </cfRule>
    <cfRule type="cellIs" dxfId="6791" priority="253" operator="equal">
      <formula>"BMXDDI3202K"</formula>
    </cfRule>
    <cfRule type="cellIs" dxfId="6790" priority="254" operator="equal">
      <formula>"BMXERT1604"</formula>
    </cfRule>
    <cfRule type="cellIs" dxfId="6789" priority="255" operator="equal">
      <formula>"BMXAMI0810"</formula>
    </cfRule>
  </conditionalFormatting>
  <conditionalFormatting sqref="P41:Q41">
    <cfRule type="cellIs" dxfId="6788" priority="241" operator="equal">
      <formula>"BMEP584020"</formula>
    </cfRule>
  </conditionalFormatting>
  <conditionalFormatting sqref="P39:Q39">
    <cfRule type="cellIs" dxfId="6787" priority="227" operator="equal">
      <formula>"140CRP31200"</formula>
    </cfRule>
    <cfRule type="cellIs" dxfId="6786" priority="228" operator="equal">
      <formula>"140CPU67260"</formula>
    </cfRule>
    <cfRule type="cellIs" dxfId="6785" priority="229" operator="equal">
      <formula>"BMXNOR0200H"</formula>
    </cfRule>
    <cfRule type="cellIs" dxfId="6784" priority="230" operator="equal">
      <formula>"BMXNRP0201"</formula>
    </cfRule>
    <cfRule type="cellIs" dxfId="6783" priority="231" operator="equal">
      <formula>"BMXNOE0100"</formula>
    </cfRule>
    <cfRule type="cellIs" dxfId="6782" priority="232" operator="equal">
      <formula>"140NOE77111"</formula>
    </cfRule>
    <cfRule type="cellIs" dxfId="6781" priority="233" operator="equal">
      <formula>"BMENOC0301"</formula>
    </cfRule>
    <cfRule type="cellIs" dxfId="6780" priority="234" operator="equal">
      <formula>"BMEP581020"</formula>
    </cfRule>
    <cfRule type="cellIs" dxfId="6779" priority="235" operator="equal">
      <formula>"BMXNOM0200"</formula>
    </cfRule>
    <cfRule type="cellIs" dxfId="6778" priority="236" operator="equal">
      <formula>"BMXP342020"</formula>
    </cfRule>
    <cfRule type="cellIs" dxfId="6777" priority="237" operator="equal">
      <formula>"BMXDDO3202K"</formula>
    </cfRule>
    <cfRule type="cellIs" dxfId="6776" priority="238" operator="equal">
      <formula>"BMXDDI3202K"</formula>
    </cfRule>
    <cfRule type="cellIs" dxfId="6775" priority="239" operator="equal">
      <formula>"BMXERT1604"</formula>
    </cfRule>
    <cfRule type="cellIs" dxfId="6774" priority="240" operator="equal">
      <formula>"BMXAMI0810"</formula>
    </cfRule>
  </conditionalFormatting>
  <conditionalFormatting sqref="P39:Q39">
    <cfRule type="cellIs" dxfId="6773" priority="226" operator="equal">
      <formula>"BMEP584020"</formula>
    </cfRule>
  </conditionalFormatting>
  <conditionalFormatting sqref="K39:K41">
    <cfRule type="cellIs" dxfId="6772" priority="212" operator="equal">
      <formula>"140CRP31200"</formula>
    </cfRule>
    <cfRule type="cellIs" dxfId="6771" priority="213" operator="equal">
      <formula>"140CPU67260"</formula>
    </cfRule>
    <cfRule type="cellIs" dxfId="6770" priority="214" operator="equal">
      <formula>"BMXNOR0200H"</formula>
    </cfRule>
    <cfRule type="cellIs" dxfId="6769" priority="215" operator="equal">
      <formula>"BMXNRP0201"</formula>
    </cfRule>
    <cfRule type="cellIs" dxfId="6768" priority="216" operator="equal">
      <formula>"BMXNOE0100"</formula>
    </cfRule>
    <cfRule type="cellIs" dxfId="6767" priority="217" operator="equal">
      <formula>"140NOE77111"</formula>
    </cfRule>
    <cfRule type="cellIs" dxfId="6766" priority="218" operator="equal">
      <formula>"BMENOC0301"</formula>
    </cfRule>
    <cfRule type="cellIs" dxfId="6765" priority="219" operator="equal">
      <formula>"BMEP581020"</formula>
    </cfRule>
    <cfRule type="cellIs" dxfId="6764" priority="220" operator="equal">
      <formula>"BMXNOM0200"</formula>
    </cfRule>
    <cfRule type="cellIs" dxfId="6763" priority="221" operator="equal">
      <formula>"BMXP342020"</formula>
    </cfRule>
    <cfRule type="cellIs" dxfId="6762" priority="222" operator="equal">
      <formula>"BMXDDO3202K"</formula>
    </cfRule>
    <cfRule type="cellIs" dxfId="6761" priority="223" operator="equal">
      <formula>"BMXDDI3202K"</formula>
    </cfRule>
    <cfRule type="cellIs" dxfId="6760" priority="224" operator="equal">
      <formula>"BMXERT1604"</formula>
    </cfRule>
    <cfRule type="cellIs" dxfId="6759" priority="225" operator="equal">
      <formula>"BMXAMI0810"</formula>
    </cfRule>
  </conditionalFormatting>
  <conditionalFormatting sqref="K39:K41">
    <cfRule type="cellIs" dxfId="6758" priority="211" operator="equal">
      <formula>"BMEP584020"</formula>
    </cfRule>
  </conditionalFormatting>
  <conditionalFormatting sqref="L39:N41">
    <cfRule type="cellIs" dxfId="6757" priority="197" operator="equal">
      <formula>"140CRP31200"</formula>
    </cfRule>
    <cfRule type="cellIs" dxfId="6756" priority="198" operator="equal">
      <formula>"140CPU67260"</formula>
    </cfRule>
    <cfRule type="cellIs" dxfId="6755" priority="199" operator="equal">
      <formula>"BMXNOR0200H"</formula>
    </cfRule>
    <cfRule type="cellIs" dxfId="6754" priority="200" operator="equal">
      <formula>"BMXNRP0201"</formula>
    </cfRule>
    <cfRule type="cellIs" dxfId="6753" priority="201" operator="equal">
      <formula>"BMXNOE0100"</formula>
    </cfRule>
    <cfRule type="cellIs" dxfId="6752" priority="202" operator="equal">
      <formula>"140NOE77111"</formula>
    </cfRule>
    <cfRule type="cellIs" dxfId="6751" priority="203" operator="equal">
      <formula>"BMENOC0301"</formula>
    </cfRule>
    <cfRule type="cellIs" dxfId="6750" priority="204" operator="equal">
      <formula>"BMEP581020"</formula>
    </cfRule>
    <cfRule type="cellIs" dxfId="6749" priority="205" operator="equal">
      <formula>"BMXNOM0200"</formula>
    </cfRule>
    <cfRule type="cellIs" dxfId="6748" priority="206" operator="equal">
      <formula>"BMXP342020"</formula>
    </cfRule>
    <cfRule type="cellIs" dxfId="6747" priority="207" operator="equal">
      <formula>"BMXDDO3202K"</formula>
    </cfRule>
    <cfRule type="cellIs" dxfId="6746" priority="208" operator="equal">
      <formula>"BMXDDI3202K"</formula>
    </cfRule>
    <cfRule type="cellIs" dxfId="6745" priority="209" operator="equal">
      <formula>"BMXERT1604"</formula>
    </cfRule>
    <cfRule type="cellIs" dxfId="6744" priority="210" operator="equal">
      <formula>"BMXAMI0810"</formula>
    </cfRule>
  </conditionalFormatting>
  <conditionalFormatting sqref="L39:N41">
    <cfRule type="cellIs" dxfId="6743" priority="196" operator="equal">
      <formula>"BMEP584020"</formula>
    </cfRule>
  </conditionalFormatting>
  <conditionalFormatting sqref="J39">
    <cfRule type="cellIs" dxfId="6742" priority="182" operator="equal">
      <formula>"140CRP31200"</formula>
    </cfRule>
    <cfRule type="cellIs" dxfId="6741" priority="183" operator="equal">
      <formula>"140CPU67260"</formula>
    </cfRule>
    <cfRule type="cellIs" dxfId="6740" priority="184" operator="equal">
      <formula>"BMXNOR0200H"</formula>
    </cfRule>
    <cfRule type="cellIs" dxfId="6739" priority="185" operator="equal">
      <formula>"BMXNRP0201"</formula>
    </cfRule>
    <cfRule type="cellIs" dxfId="6738" priority="186" operator="equal">
      <formula>"BMXNOE0100"</formula>
    </cfRule>
    <cfRule type="cellIs" dxfId="6737" priority="187" operator="equal">
      <formula>"140NOE77111"</formula>
    </cfRule>
    <cfRule type="cellIs" dxfId="6736" priority="188" operator="equal">
      <formula>"BMENOC0301"</formula>
    </cfRule>
    <cfRule type="cellIs" dxfId="6735" priority="189" operator="equal">
      <formula>"BMEP581020"</formula>
    </cfRule>
    <cfRule type="cellIs" dxfId="6734" priority="190" operator="equal">
      <formula>"BMXNOM0200"</formula>
    </cfRule>
    <cfRule type="cellIs" dxfId="6733" priority="191" operator="equal">
      <formula>"BMXP342020"</formula>
    </cfRule>
    <cfRule type="cellIs" dxfId="6732" priority="192" operator="equal">
      <formula>"BMXDDO3202K"</formula>
    </cfRule>
    <cfRule type="cellIs" dxfId="6731" priority="193" operator="equal">
      <formula>"BMXDDI3202K"</formula>
    </cfRule>
    <cfRule type="cellIs" dxfId="6730" priority="194" operator="equal">
      <formula>"BMXERT1604"</formula>
    </cfRule>
    <cfRule type="cellIs" dxfId="6729" priority="195" operator="equal">
      <formula>"BMXAMI0810"</formula>
    </cfRule>
  </conditionalFormatting>
  <conditionalFormatting sqref="J39">
    <cfRule type="cellIs" dxfId="6728" priority="181" operator="equal">
      <formula>"BMEP584020"</formula>
    </cfRule>
  </conditionalFormatting>
  <conditionalFormatting sqref="J43">
    <cfRule type="cellIs" dxfId="6727" priority="167" operator="equal">
      <formula>"140CRP31200"</formula>
    </cfRule>
    <cfRule type="cellIs" dxfId="6726" priority="168" operator="equal">
      <formula>"140CPU67260"</formula>
    </cfRule>
    <cfRule type="cellIs" dxfId="6725" priority="169" operator="equal">
      <formula>"BMXNOR0200H"</formula>
    </cfRule>
    <cfRule type="cellIs" dxfId="6724" priority="170" operator="equal">
      <formula>"BMXNRP0201"</formula>
    </cfRule>
    <cfRule type="cellIs" dxfId="6723" priority="171" operator="equal">
      <formula>"BMXNOE0100"</formula>
    </cfRule>
    <cfRule type="cellIs" dxfId="6722" priority="172" operator="equal">
      <formula>"140NOE77111"</formula>
    </cfRule>
    <cfRule type="cellIs" dxfId="6721" priority="173" operator="equal">
      <formula>"BMENOC0301"</formula>
    </cfRule>
    <cfRule type="cellIs" dxfId="6720" priority="174" operator="equal">
      <formula>"BMEP581020"</formula>
    </cfRule>
    <cfRule type="cellIs" dxfId="6719" priority="175" operator="equal">
      <formula>"BMXNOM0200"</formula>
    </cfRule>
    <cfRule type="cellIs" dxfId="6718" priority="176" operator="equal">
      <formula>"BMXP342020"</formula>
    </cfRule>
    <cfRule type="cellIs" dxfId="6717" priority="177" operator="equal">
      <formula>"BMXDDO3202K"</formula>
    </cfRule>
    <cfRule type="cellIs" dxfId="6716" priority="178" operator="equal">
      <formula>"BMXDDI3202K"</formula>
    </cfRule>
    <cfRule type="cellIs" dxfId="6715" priority="179" operator="equal">
      <formula>"BMXERT1604"</formula>
    </cfRule>
    <cfRule type="cellIs" dxfId="6714" priority="180" operator="equal">
      <formula>"BMXAMI0810"</formula>
    </cfRule>
  </conditionalFormatting>
  <conditionalFormatting sqref="J43">
    <cfRule type="cellIs" dxfId="6713" priority="166" operator="equal">
      <formula>"BMEP584020"</formula>
    </cfRule>
  </conditionalFormatting>
  <conditionalFormatting sqref="K43">
    <cfRule type="cellIs" dxfId="6712" priority="152" operator="equal">
      <formula>"140CRP31200"</formula>
    </cfRule>
    <cfRule type="cellIs" dxfId="6711" priority="153" operator="equal">
      <formula>"140CPU67260"</formula>
    </cfRule>
    <cfRule type="cellIs" dxfId="6710" priority="154" operator="equal">
      <formula>"BMXNOR0200H"</formula>
    </cfRule>
    <cfRule type="cellIs" dxfId="6709" priority="155" operator="equal">
      <formula>"BMXNRP0201"</formula>
    </cfRule>
    <cfRule type="cellIs" dxfId="6708" priority="156" operator="equal">
      <formula>"BMXNOE0100"</formula>
    </cfRule>
    <cfRule type="cellIs" dxfId="6707" priority="157" operator="equal">
      <formula>"140NOE77111"</formula>
    </cfRule>
    <cfRule type="cellIs" dxfId="6706" priority="158" operator="equal">
      <formula>"BMENOC0301"</formula>
    </cfRule>
    <cfRule type="cellIs" dxfId="6705" priority="159" operator="equal">
      <formula>"BMEP581020"</formula>
    </cfRule>
    <cfRule type="cellIs" dxfId="6704" priority="160" operator="equal">
      <formula>"BMXNOM0200"</formula>
    </cfRule>
    <cfRule type="cellIs" dxfId="6703" priority="161" operator="equal">
      <formula>"BMXP342020"</formula>
    </cfRule>
    <cfRule type="cellIs" dxfId="6702" priority="162" operator="equal">
      <formula>"BMXDDO3202K"</formula>
    </cfRule>
    <cfRule type="cellIs" dxfId="6701" priority="163" operator="equal">
      <formula>"BMXDDI3202K"</formula>
    </cfRule>
    <cfRule type="cellIs" dxfId="6700" priority="164" operator="equal">
      <formula>"BMXERT1604"</formula>
    </cfRule>
    <cfRule type="cellIs" dxfId="6699" priority="165" operator="equal">
      <formula>"BMXAMI0810"</formula>
    </cfRule>
  </conditionalFormatting>
  <conditionalFormatting sqref="K43">
    <cfRule type="cellIs" dxfId="6698" priority="151" operator="equal">
      <formula>"BMEP584020"</formula>
    </cfRule>
  </conditionalFormatting>
  <conditionalFormatting sqref="L43:N43">
    <cfRule type="cellIs" dxfId="6697" priority="137" operator="equal">
      <formula>"140CRP31200"</formula>
    </cfRule>
    <cfRule type="cellIs" dxfId="6696" priority="138" operator="equal">
      <formula>"140CPU67260"</formula>
    </cfRule>
    <cfRule type="cellIs" dxfId="6695" priority="139" operator="equal">
      <formula>"BMXNOR0200H"</formula>
    </cfRule>
    <cfRule type="cellIs" dxfId="6694" priority="140" operator="equal">
      <formula>"BMXNRP0201"</formula>
    </cfRule>
    <cfRule type="cellIs" dxfId="6693" priority="141" operator="equal">
      <formula>"BMXNOE0100"</formula>
    </cfRule>
    <cfRule type="cellIs" dxfId="6692" priority="142" operator="equal">
      <formula>"140NOE77111"</formula>
    </cfRule>
    <cfRule type="cellIs" dxfId="6691" priority="143" operator="equal">
      <formula>"BMENOC0301"</formula>
    </cfRule>
    <cfRule type="cellIs" dxfId="6690" priority="144" operator="equal">
      <formula>"BMEP581020"</formula>
    </cfRule>
    <cfRule type="cellIs" dxfId="6689" priority="145" operator="equal">
      <formula>"BMXNOM0200"</formula>
    </cfRule>
    <cfRule type="cellIs" dxfId="6688" priority="146" operator="equal">
      <formula>"BMXP342020"</formula>
    </cfRule>
    <cfRule type="cellIs" dxfId="6687" priority="147" operator="equal">
      <formula>"BMXDDO3202K"</formula>
    </cfRule>
    <cfRule type="cellIs" dxfId="6686" priority="148" operator="equal">
      <formula>"BMXDDI3202K"</formula>
    </cfRule>
    <cfRule type="cellIs" dxfId="6685" priority="149" operator="equal">
      <formula>"BMXERT1604"</formula>
    </cfRule>
    <cfRule type="cellIs" dxfId="6684" priority="150" operator="equal">
      <formula>"BMXAMI0810"</formula>
    </cfRule>
  </conditionalFormatting>
  <conditionalFormatting sqref="L43:N43">
    <cfRule type="cellIs" dxfId="6683" priority="136" operator="equal">
      <formula>"BMEP584020"</formula>
    </cfRule>
  </conditionalFormatting>
  <conditionalFormatting sqref="O43">
    <cfRule type="cellIs" dxfId="6682" priority="122" operator="equal">
      <formula>"140CRP31200"</formula>
    </cfRule>
    <cfRule type="cellIs" dxfId="6681" priority="123" operator="equal">
      <formula>"140CPU67260"</formula>
    </cfRule>
    <cfRule type="cellIs" dxfId="6680" priority="124" operator="equal">
      <formula>"BMXNOR0200H"</formula>
    </cfRule>
    <cfRule type="cellIs" dxfId="6679" priority="125" operator="equal">
      <formula>"BMXNRP0201"</formula>
    </cfRule>
    <cfRule type="cellIs" dxfId="6678" priority="126" operator="equal">
      <formula>"BMXNOE0100"</formula>
    </cfRule>
    <cfRule type="cellIs" dxfId="6677" priority="127" operator="equal">
      <formula>"140NOE77111"</formula>
    </cfRule>
    <cfRule type="cellIs" dxfId="6676" priority="128" operator="equal">
      <formula>"BMENOC0301"</formula>
    </cfRule>
    <cfRule type="cellIs" dxfId="6675" priority="129" operator="equal">
      <formula>"BMEP581020"</formula>
    </cfRule>
    <cfRule type="cellIs" dxfId="6674" priority="130" operator="equal">
      <formula>"BMXNOM0200"</formula>
    </cfRule>
    <cfRule type="cellIs" dxfId="6673" priority="131" operator="equal">
      <formula>"BMXP342020"</formula>
    </cfRule>
    <cfRule type="cellIs" dxfId="6672" priority="132" operator="equal">
      <formula>"BMXDDO3202K"</formula>
    </cfRule>
    <cfRule type="cellIs" dxfId="6671" priority="133" operator="equal">
      <formula>"BMXDDI3202K"</formula>
    </cfRule>
    <cfRule type="cellIs" dxfId="6670" priority="134" operator="equal">
      <formula>"BMXERT1604"</formula>
    </cfRule>
    <cfRule type="cellIs" dxfId="6669" priority="135" operator="equal">
      <formula>"BMXAMI0810"</formula>
    </cfRule>
  </conditionalFormatting>
  <conditionalFormatting sqref="O43">
    <cfRule type="cellIs" dxfId="6668" priority="121" operator="equal">
      <formula>"BMEP584020"</formula>
    </cfRule>
  </conditionalFormatting>
  <conditionalFormatting sqref="P43">
    <cfRule type="cellIs" dxfId="6667" priority="107" operator="equal">
      <formula>"140CRP31200"</formula>
    </cfRule>
    <cfRule type="cellIs" dxfId="6666" priority="108" operator="equal">
      <formula>"140CPU67260"</formula>
    </cfRule>
    <cfRule type="cellIs" dxfId="6665" priority="109" operator="equal">
      <formula>"BMXNOR0200H"</formula>
    </cfRule>
    <cfRule type="cellIs" dxfId="6664" priority="110" operator="equal">
      <formula>"BMXNRP0201"</formula>
    </cfRule>
    <cfRule type="cellIs" dxfId="6663" priority="111" operator="equal">
      <formula>"BMXNOE0100"</formula>
    </cfRule>
    <cfRule type="cellIs" dxfId="6662" priority="112" operator="equal">
      <formula>"140NOE77111"</formula>
    </cfRule>
    <cfRule type="cellIs" dxfId="6661" priority="113" operator="equal">
      <formula>"BMENOC0301"</formula>
    </cfRule>
    <cfRule type="cellIs" dxfId="6660" priority="114" operator="equal">
      <formula>"BMEP581020"</formula>
    </cfRule>
    <cfRule type="cellIs" dxfId="6659" priority="115" operator="equal">
      <formula>"BMXNOM0200"</formula>
    </cfRule>
    <cfRule type="cellIs" dxfId="6658" priority="116" operator="equal">
      <formula>"BMXP342020"</formula>
    </cfRule>
    <cfRule type="cellIs" dxfId="6657" priority="117" operator="equal">
      <formula>"BMXDDO3202K"</formula>
    </cfRule>
    <cfRule type="cellIs" dxfId="6656" priority="118" operator="equal">
      <formula>"BMXDDI3202K"</formula>
    </cfRule>
    <cfRule type="cellIs" dxfId="6655" priority="119" operator="equal">
      <formula>"BMXERT1604"</formula>
    </cfRule>
    <cfRule type="cellIs" dxfId="6654" priority="120" operator="equal">
      <formula>"BMXAMI0810"</formula>
    </cfRule>
  </conditionalFormatting>
  <conditionalFormatting sqref="P43">
    <cfRule type="cellIs" dxfId="6653" priority="106" operator="equal">
      <formula>"BMEP584020"</formula>
    </cfRule>
  </conditionalFormatting>
  <conditionalFormatting sqref="Q43:S43">
    <cfRule type="cellIs" dxfId="6652" priority="92" operator="equal">
      <formula>"140CRP31200"</formula>
    </cfRule>
    <cfRule type="cellIs" dxfId="6651" priority="93" operator="equal">
      <formula>"140CPU67260"</formula>
    </cfRule>
    <cfRule type="cellIs" dxfId="6650" priority="94" operator="equal">
      <formula>"BMXNOR0200H"</formula>
    </cfRule>
    <cfRule type="cellIs" dxfId="6649" priority="95" operator="equal">
      <formula>"BMXNRP0201"</formula>
    </cfRule>
    <cfRule type="cellIs" dxfId="6648" priority="96" operator="equal">
      <formula>"BMXNOE0100"</formula>
    </cfRule>
    <cfRule type="cellIs" dxfId="6647" priority="97" operator="equal">
      <formula>"140NOE77111"</formula>
    </cfRule>
    <cfRule type="cellIs" dxfId="6646" priority="98" operator="equal">
      <formula>"BMENOC0301"</formula>
    </cfRule>
    <cfRule type="cellIs" dxfId="6645" priority="99" operator="equal">
      <formula>"BMEP581020"</formula>
    </cfRule>
    <cfRule type="cellIs" dxfId="6644" priority="100" operator="equal">
      <formula>"BMXNOM0200"</formula>
    </cfRule>
    <cfRule type="cellIs" dxfId="6643" priority="101" operator="equal">
      <formula>"BMXP342020"</formula>
    </cfRule>
    <cfRule type="cellIs" dxfId="6642" priority="102" operator="equal">
      <formula>"BMXDDO3202K"</formula>
    </cfRule>
    <cfRule type="cellIs" dxfId="6641" priority="103" operator="equal">
      <formula>"BMXDDI3202K"</formula>
    </cfRule>
    <cfRule type="cellIs" dxfId="6640" priority="104" operator="equal">
      <formula>"BMXERT1604"</formula>
    </cfRule>
    <cfRule type="cellIs" dxfId="6639" priority="105" operator="equal">
      <formula>"BMXAMI0810"</formula>
    </cfRule>
  </conditionalFormatting>
  <conditionalFormatting sqref="Q43:S43">
    <cfRule type="cellIs" dxfId="6638" priority="91" operator="equal">
      <formula>"BMEP584020"</formula>
    </cfRule>
  </conditionalFormatting>
  <conditionalFormatting sqref="T43">
    <cfRule type="cellIs" dxfId="6637" priority="77" operator="equal">
      <formula>"140CRP31200"</formula>
    </cfRule>
    <cfRule type="cellIs" dxfId="6636" priority="78" operator="equal">
      <formula>"140CPU67260"</formula>
    </cfRule>
    <cfRule type="cellIs" dxfId="6635" priority="79" operator="equal">
      <formula>"BMXNOR0200H"</formula>
    </cfRule>
    <cfRule type="cellIs" dxfId="6634" priority="80" operator="equal">
      <formula>"BMXNRP0201"</formula>
    </cfRule>
    <cfRule type="cellIs" dxfId="6633" priority="81" operator="equal">
      <formula>"BMXNOE0100"</formula>
    </cfRule>
    <cfRule type="cellIs" dxfId="6632" priority="82" operator="equal">
      <formula>"140NOE77111"</formula>
    </cfRule>
    <cfRule type="cellIs" dxfId="6631" priority="83" operator="equal">
      <formula>"BMENOC0301"</formula>
    </cfRule>
    <cfRule type="cellIs" dxfId="6630" priority="84" operator="equal">
      <formula>"BMEP581020"</formula>
    </cfRule>
    <cfRule type="cellIs" dxfId="6629" priority="85" operator="equal">
      <formula>"BMXNOM0200"</formula>
    </cfRule>
    <cfRule type="cellIs" dxfId="6628" priority="86" operator="equal">
      <formula>"BMXP342020"</formula>
    </cfRule>
    <cfRule type="cellIs" dxfId="6627" priority="87" operator="equal">
      <formula>"BMXDDO3202K"</formula>
    </cfRule>
    <cfRule type="cellIs" dxfId="6626" priority="88" operator="equal">
      <formula>"BMXDDI3202K"</formula>
    </cfRule>
    <cfRule type="cellIs" dxfId="6625" priority="89" operator="equal">
      <formula>"BMXERT1604"</formula>
    </cfRule>
    <cfRule type="cellIs" dxfId="6624" priority="90" operator="equal">
      <formula>"BMXAMI0810"</formula>
    </cfRule>
  </conditionalFormatting>
  <conditionalFormatting sqref="T43">
    <cfRule type="cellIs" dxfId="6623" priority="76" operator="equal">
      <formula>"BMEP584020"</formula>
    </cfRule>
  </conditionalFormatting>
  <conditionalFormatting sqref="N28">
    <cfRule type="cellIs" dxfId="6622" priority="62" operator="equal">
      <formula>"140CRP31200"</formula>
    </cfRule>
    <cfRule type="cellIs" dxfId="6621" priority="63" operator="equal">
      <formula>"140CPU67260"</formula>
    </cfRule>
    <cfRule type="cellIs" dxfId="6620" priority="64" operator="equal">
      <formula>"BMXNOR0200H"</formula>
    </cfRule>
    <cfRule type="cellIs" dxfId="6619" priority="65" operator="equal">
      <formula>"BMXNRP0201"</formula>
    </cfRule>
    <cfRule type="cellIs" dxfId="6618" priority="66" operator="equal">
      <formula>"BMXNOE0100"</formula>
    </cfRule>
    <cfRule type="cellIs" dxfId="6617" priority="67" operator="equal">
      <formula>"140NOE77111"</formula>
    </cfRule>
    <cfRule type="cellIs" dxfId="6616" priority="68" operator="equal">
      <formula>"BMENOC0301"</formula>
    </cfRule>
    <cfRule type="cellIs" dxfId="6615" priority="69" operator="equal">
      <formula>"BMEP581020"</formula>
    </cfRule>
    <cfRule type="cellIs" dxfId="6614" priority="70" operator="equal">
      <formula>"BMXNOM0200"</formula>
    </cfRule>
    <cfRule type="cellIs" dxfId="6613" priority="71" operator="equal">
      <formula>"BMXP342020"</formula>
    </cfRule>
    <cfRule type="cellIs" dxfId="6612" priority="72" operator="equal">
      <formula>"BMXDDO3202K"</formula>
    </cfRule>
    <cfRule type="cellIs" dxfId="6611" priority="73" operator="equal">
      <formula>"BMXDDI3202K"</formula>
    </cfRule>
    <cfRule type="cellIs" dxfId="6610" priority="74" operator="equal">
      <formula>"BMXERT1604"</formula>
    </cfRule>
    <cfRule type="cellIs" dxfId="6609" priority="75" operator="equal">
      <formula>"BMXAMI0810"</formula>
    </cfRule>
  </conditionalFormatting>
  <conditionalFormatting sqref="N28">
    <cfRule type="cellIs" dxfId="6608" priority="61" operator="equal">
      <formula>"BMEP584020"</formula>
    </cfRule>
  </conditionalFormatting>
  <conditionalFormatting sqref="G28">
    <cfRule type="cellIs" dxfId="6607" priority="47" operator="equal">
      <formula>"140CRP31200"</formula>
    </cfRule>
    <cfRule type="cellIs" dxfId="6606" priority="48" operator="equal">
      <formula>"140CPU67260"</formula>
    </cfRule>
    <cfRule type="cellIs" dxfId="6605" priority="49" operator="equal">
      <formula>"BMXNOR0200H"</formula>
    </cfRule>
    <cfRule type="cellIs" dxfId="6604" priority="50" operator="equal">
      <formula>"BMXNRP0201"</formula>
    </cfRule>
    <cfRule type="cellIs" dxfId="6603" priority="51" operator="equal">
      <formula>"BMXNOE0100"</formula>
    </cfRule>
    <cfRule type="cellIs" dxfId="6602" priority="52" operator="equal">
      <formula>"140NOE77111"</formula>
    </cfRule>
    <cfRule type="cellIs" dxfId="6601" priority="53" operator="equal">
      <formula>"BMENOC0301"</formula>
    </cfRule>
    <cfRule type="cellIs" dxfId="6600" priority="54" operator="equal">
      <formula>"BMEP581020"</formula>
    </cfRule>
    <cfRule type="cellIs" dxfId="6599" priority="55" operator="equal">
      <formula>"BMXNOM0200"</formula>
    </cfRule>
    <cfRule type="cellIs" dxfId="6598" priority="56" operator="equal">
      <formula>"BMXP342020"</formula>
    </cfRule>
    <cfRule type="cellIs" dxfId="6597" priority="57" operator="equal">
      <formula>"BMXDDO3202K"</formula>
    </cfRule>
    <cfRule type="cellIs" dxfId="6596" priority="58" operator="equal">
      <formula>"BMXDDI3202K"</formula>
    </cfRule>
    <cfRule type="cellIs" dxfId="6595" priority="59" operator="equal">
      <formula>"BMXERT1604"</formula>
    </cfRule>
    <cfRule type="cellIs" dxfId="6594" priority="60" operator="equal">
      <formula>"BMXAMI0810"</formula>
    </cfRule>
  </conditionalFormatting>
  <conditionalFormatting sqref="G28">
    <cfRule type="cellIs" dxfId="6593" priority="46" operator="equal">
      <formula>"BMEP584020"</formula>
    </cfRule>
  </conditionalFormatting>
  <conditionalFormatting sqref="G31">
    <cfRule type="cellIs" dxfId="6592" priority="32" operator="equal">
      <formula>"140CRP31200"</formula>
    </cfRule>
    <cfRule type="cellIs" dxfId="6591" priority="33" operator="equal">
      <formula>"140CPU67260"</formula>
    </cfRule>
    <cfRule type="cellIs" dxfId="6590" priority="34" operator="equal">
      <formula>"BMXNOR0200H"</formula>
    </cfRule>
    <cfRule type="cellIs" dxfId="6589" priority="35" operator="equal">
      <formula>"BMXNRP0201"</formula>
    </cfRule>
    <cfRule type="cellIs" dxfId="6588" priority="36" operator="equal">
      <formula>"BMXNOE0100"</formula>
    </cfRule>
    <cfRule type="cellIs" dxfId="6587" priority="37" operator="equal">
      <formula>"140NOE77111"</formula>
    </cfRule>
    <cfRule type="cellIs" dxfId="6586" priority="38" operator="equal">
      <formula>"BMENOC0301"</formula>
    </cfRule>
    <cfRule type="cellIs" dxfId="6585" priority="39" operator="equal">
      <formula>"BMEP581020"</formula>
    </cfRule>
    <cfRule type="cellIs" dxfId="6584" priority="40" operator="equal">
      <formula>"BMXNOM0200"</formula>
    </cfRule>
    <cfRule type="cellIs" dxfId="6583" priority="41" operator="equal">
      <formula>"BMXP342020"</formula>
    </cfRule>
    <cfRule type="cellIs" dxfId="6582" priority="42" operator="equal">
      <formula>"BMXDDO3202K"</formula>
    </cfRule>
    <cfRule type="cellIs" dxfId="6581" priority="43" operator="equal">
      <formula>"BMXDDI3202K"</formula>
    </cfRule>
    <cfRule type="cellIs" dxfId="6580" priority="44" operator="equal">
      <formula>"BMXERT1604"</formula>
    </cfRule>
    <cfRule type="cellIs" dxfId="6579" priority="45" operator="equal">
      <formula>"BMXAMI0810"</formula>
    </cfRule>
  </conditionalFormatting>
  <conditionalFormatting sqref="G31">
    <cfRule type="cellIs" dxfId="6578" priority="31" operator="equal">
      <formula>"BMEP584020"</formula>
    </cfRule>
  </conditionalFormatting>
  <conditionalFormatting sqref="G10">
    <cfRule type="cellIs" dxfId="6577" priority="17" operator="equal">
      <formula>"140CRP31200"</formula>
    </cfRule>
    <cfRule type="cellIs" dxfId="6576" priority="18" operator="equal">
      <formula>"140CPU67260"</formula>
    </cfRule>
    <cfRule type="cellIs" dxfId="6575" priority="19" operator="equal">
      <formula>"BMXNOR0200H"</formula>
    </cfRule>
    <cfRule type="cellIs" dxfId="6574" priority="20" operator="equal">
      <formula>"BMXNRP0201"</formula>
    </cfRule>
    <cfRule type="cellIs" dxfId="6573" priority="21" operator="equal">
      <formula>"BMXNOE0100"</formula>
    </cfRule>
    <cfRule type="cellIs" dxfId="6572" priority="22" operator="equal">
      <formula>"140NOE77111"</formula>
    </cfRule>
    <cfRule type="cellIs" dxfId="6571" priority="23" operator="equal">
      <formula>"BMENOC0301"</formula>
    </cfRule>
    <cfRule type="cellIs" dxfId="6570" priority="24" operator="equal">
      <formula>"BMEP581020"</formula>
    </cfRule>
    <cfRule type="cellIs" dxfId="6569" priority="25" operator="equal">
      <formula>"BMXNOM0200"</formula>
    </cfRule>
    <cfRule type="cellIs" dxfId="6568" priority="26" operator="equal">
      <formula>"BMXP342020"</formula>
    </cfRule>
    <cfRule type="cellIs" dxfId="6567" priority="27" operator="equal">
      <formula>"BMXDDO3202K"</formula>
    </cfRule>
    <cfRule type="cellIs" dxfId="6566" priority="28" operator="equal">
      <formula>"BMXDDI3202K"</formula>
    </cfRule>
    <cfRule type="cellIs" dxfId="6565" priority="29" operator="equal">
      <formula>"BMXERT1604"</formula>
    </cfRule>
    <cfRule type="cellIs" dxfId="6564" priority="30" operator="equal">
      <formula>"BMXAMI0810"</formula>
    </cfRule>
  </conditionalFormatting>
  <conditionalFormatting sqref="G10">
    <cfRule type="cellIs" dxfId="6563" priority="16" operator="equal">
      <formula>"BMEP584020"</formula>
    </cfRule>
  </conditionalFormatting>
  <conditionalFormatting sqref="G13">
    <cfRule type="cellIs" dxfId="6562" priority="2" operator="equal">
      <formula>"140CRP31200"</formula>
    </cfRule>
    <cfRule type="cellIs" dxfId="6561" priority="3" operator="equal">
      <formula>"140CPU67260"</formula>
    </cfRule>
    <cfRule type="cellIs" dxfId="6560" priority="4" operator="equal">
      <formula>"BMXNOR0200H"</formula>
    </cfRule>
    <cfRule type="cellIs" dxfId="6559" priority="5" operator="equal">
      <formula>"BMXNRP0201"</formula>
    </cfRule>
    <cfRule type="cellIs" dxfId="6558" priority="6" operator="equal">
      <formula>"BMXNOE0100"</formula>
    </cfRule>
    <cfRule type="cellIs" dxfId="6557" priority="7" operator="equal">
      <formula>"140NOE77111"</formula>
    </cfRule>
    <cfRule type="cellIs" dxfId="6556" priority="8" operator="equal">
      <formula>"BMENOC0301"</formula>
    </cfRule>
    <cfRule type="cellIs" dxfId="6555" priority="9" operator="equal">
      <formula>"BMEP581020"</formula>
    </cfRule>
    <cfRule type="cellIs" dxfId="6554" priority="10" operator="equal">
      <formula>"BMXNOM0200"</formula>
    </cfRule>
    <cfRule type="cellIs" dxfId="6553" priority="11" operator="equal">
      <formula>"BMXP342020"</formula>
    </cfRule>
    <cfRule type="cellIs" dxfId="6552" priority="12" operator="equal">
      <formula>"BMXDDO3202K"</formula>
    </cfRule>
    <cfRule type="cellIs" dxfId="6551" priority="13" operator="equal">
      <formula>"BMXDDI3202K"</formula>
    </cfRule>
    <cfRule type="cellIs" dxfId="6550" priority="14" operator="equal">
      <formula>"BMXERT1604"</formula>
    </cfRule>
    <cfRule type="cellIs" dxfId="6549" priority="15" operator="equal">
      <formula>"BMXAMI0810"</formula>
    </cfRule>
  </conditionalFormatting>
  <conditionalFormatting sqref="G13">
    <cfRule type="cellIs" dxfId="6548" priority="1" operator="equal">
      <formula>"BMEP584020"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00B050"/>
  </sheetPr>
  <dimension ref="A1:D687"/>
  <sheetViews>
    <sheetView zoomScaleNormal="100" workbookViewId="0">
      <pane ySplit="2" topLeftCell="A3" activePane="bottomLeft" state="frozen"/>
      <selection activeCell="C12" sqref="C12"/>
      <selection pane="bottomLeft" activeCell="B11" sqref="B11"/>
    </sheetView>
  </sheetViews>
  <sheetFormatPr defaultRowHeight="15" x14ac:dyDescent="0.25"/>
  <cols>
    <col min="1" max="1" width="14" customWidth="1"/>
    <col min="2" max="2" width="40.7109375" bestFit="1" customWidth="1"/>
    <col min="3" max="3" width="16" style="1" customWidth="1"/>
    <col min="4" max="4" width="17.7109375" style="1" customWidth="1"/>
  </cols>
  <sheetData>
    <row r="1" spans="1:4" ht="15" customHeight="1" thickBot="1" x14ac:dyDescent="0.3">
      <c r="A1" s="107" t="s">
        <v>372</v>
      </c>
      <c r="B1" s="108" t="s">
        <v>373</v>
      </c>
      <c r="C1" s="107" t="s">
        <v>374</v>
      </c>
      <c r="D1" s="109" t="s">
        <v>0</v>
      </c>
    </row>
    <row r="2" spans="1:4" ht="15" customHeight="1" thickBot="1" x14ac:dyDescent="0.3">
      <c r="A2" s="107"/>
      <c r="B2" s="108"/>
      <c r="C2" s="107"/>
      <c r="D2" s="109"/>
    </row>
    <row r="3" spans="1:4" x14ac:dyDescent="0.25">
      <c r="A3" s="164" t="s">
        <v>4624</v>
      </c>
      <c r="B3" s="164" t="s">
        <v>4403</v>
      </c>
      <c r="C3" s="139" t="s">
        <v>4536</v>
      </c>
      <c r="D3" s="543">
        <v>1</v>
      </c>
    </row>
    <row r="4" spans="1:4" x14ac:dyDescent="0.25">
      <c r="A4" s="164" t="s">
        <v>4624</v>
      </c>
      <c r="B4" s="164" t="s">
        <v>4113</v>
      </c>
      <c r="C4" s="139" t="s">
        <v>5560</v>
      </c>
      <c r="D4" s="543">
        <v>1</v>
      </c>
    </row>
    <row r="5" spans="1:4" x14ac:dyDescent="0.25">
      <c r="A5" s="151" t="s">
        <v>4624</v>
      </c>
      <c r="B5" s="151" t="s">
        <v>4403</v>
      </c>
      <c r="C5" s="195" t="s">
        <v>4544</v>
      </c>
      <c r="D5" s="825">
        <v>2</v>
      </c>
    </row>
    <row r="6" spans="1:4" x14ac:dyDescent="0.25">
      <c r="A6" s="151" t="s">
        <v>4625</v>
      </c>
      <c r="B6" s="151" t="s">
        <v>4403</v>
      </c>
      <c r="C6" s="195" t="s">
        <v>4422</v>
      </c>
      <c r="D6" s="825">
        <v>3</v>
      </c>
    </row>
    <row r="7" spans="1:4" x14ac:dyDescent="0.25">
      <c r="A7" s="151" t="s">
        <v>4625</v>
      </c>
      <c r="B7" s="151" t="s">
        <v>4403</v>
      </c>
      <c r="C7" s="195" t="s">
        <v>4466</v>
      </c>
      <c r="D7" s="543">
        <v>4</v>
      </c>
    </row>
    <row r="8" spans="1:4" x14ac:dyDescent="0.25">
      <c r="A8" s="151" t="s">
        <v>4625</v>
      </c>
      <c r="B8" s="151" t="s">
        <v>4403</v>
      </c>
      <c r="C8" s="195" t="s">
        <v>4399</v>
      </c>
      <c r="D8" s="825">
        <v>5</v>
      </c>
    </row>
    <row r="9" spans="1:4" x14ac:dyDescent="0.25">
      <c r="A9" s="151" t="s">
        <v>4625</v>
      </c>
      <c r="B9" s="151" t="s">
        <v>4407</v>
      </c>
      <c r="C9" s="195" t="s">
        <v>4400</v>
      </c>
      <c r="D9" s="543">
        <v>1</v>
      </c>
    </row>
    <row r="10" spans="1:4" x14ac:dyDescent="0.25">
      <c r="A10" s="151" t="s">
        <v>4625</v>
      </c>
      <c r="B10" s="151" t="s">
        <v>4113</v>
      </c>
      <c r="C10" s="195" t="s">
        <v>4402</v>
      </c>
      <c r="D10" s="825">
        <v>2</v>
      </c>
    </row>
    <row r="11" spans="1:4" x14ac:dyDescent="0.25">
      <c r="A11" s="151" t="s">
        <v>4625</v>
      </c>
      <c r="B11" s="151" t="s">
        <v>4113</v>
      </c>
      <c r="C11" s="195" t="s">
        <v>4404</v>
      </c>
      <c r="D11" s="825">
        <v>3</v>
      </c>
    </row>
    <row r="12" spans="1:4" x14ac:dyDescent="0.25">
      <c r="A12" s="151" t="s">
        <v>4625</v>
      </c>
      <c r="B12" s="151" t="s">
        <v>4403</v>
      </c>
      <c r="C12" s="195" t="s">
        <v>4440</v>
      </c>
      <c r="D12" s="543">
        <v>6</v>
      </c>
    </row>
    <row r="13" spans="1:4" x14ac:dyDescent="0.25">
      <c r="A13" s="151" t="s">
        <v>4625</v>
      </c>
      <c r="B13" s="151" t="s">
        <v>4403</v>
      </c>
      <c r="C13" s="195" t="s">
        <v>4486</v>
      </c>
      <c r="D13" s="543">
        <v>7</v>
      </c>
    </row>
    <row r="14" spans="1:4" x14ac:dyDescent="0.25">
      <c r="A14" s="151" t="s">
        <v>4625</v>
      </c>
      <c r="B14" s="151" t="s">
        <v>4403</v>
      </c>
      <c r="C14" s="195" t="s">
        <v>4418</v>
      </c>
      <c r="D14" s="825">
        <v>8</v>
      </c>
    </row>
    <row r="15" spans="1:4" x14ac:dyDescent="0.25">
      <c r="A15" s="151" t="s">
        <v>4625</v>
      </c>
      <c r="B15" s="151" t="s">
        <v>4407</v>
      </c>
      <c r="C15" s="195" t="s">
        <v>4409</v>
      </c>
      <c r="D15" s="543">
        <v>2</v>
      </c>
    </row>
    <row r="16" spans="1:4" x14ac:dyDescent="0.25">
      <c r="A16" s="151" t="s">
        <v>4625</v>
      </c>
      <c r="B16" s="151" t="s">
        <v>4113</v>
      </c>
      <c r="C16" s="195" t="s">
        <v>4411</v>
      </c>
      <c r="D16" s="825">
        <v>4</v>
      </c>
    </row>
    <row r="17" spans="1:4" x14ac:dyDescent="0.25">
      <c r="A17" s="151" t="s">
        <v>4625</v>
      </c>
      <c r="B17" s="151" t="s">
        <v>4113</v>
      </c>
      <c r="C17" s="195" t="s">
        <v>4413</v>
      </c>
      <c r="D17" s="543">
        <v>5</v>
      </c>
    </row>
    <row r="18" spans="1:4" x14ac:dyDescent="0.25">
      <c r="A18" s="151" t="s">
        <v>4625</v>
      </c>
      <c r="B18" s="151" t="s">
        <v>4403</v>
      </c>
      <c r="C18" s="195" t="s">
        <v>4633</v>
      </c>
      <c r="D18" s="825">
        <v>9</v>
      </c>
    </row>
    <row r="19" spans="1:4" x14ac:dyDescent="0.25">
      <c r="A19" s="151" t="s">
        <v>4625</v>
      </c>
      <c r="B19" s="151" t="s">
        <v>4407</v>
      </c>
      <c r="C19" s="195" t="s">
        <v>4547</v>
      </c>
      <c r="D19" s="825">
        <v>3</v>
      </c>
    </row>
    <row r="20" spans="1:4" x14ac:dyDescent="0.25">
      <c r="A20" s="151" t="s">
        <v>4625</v>
      </c>
      <c r="B20" s="151" t="s">
        <v>4113</v>
      </c>
      <c r="C20" s="195" t="s">
        <v>4548</v>
      </c>
      <c r="D20" s="825">
        <v>6</v>
      </c>
    </row>
    <row r="21" spans="1:4" x14ac:dyDescent="0.25">
      <c r="A21" s="151" t="s">
        <v>4625</v>
      </c>
      <c r="B21" s="151" t="s">
        <v>4113</v>
      </c>
      <c r="C21" s="195" t="s">
        <v>4549</v>
      </c>
      <c r="D21" s="543">
        <v>7</v>
      </c>
    </row>
    <row r="22" spans="1:4" x14ac:dyDescent="0.25">
      <c r="A22" s="151" t="s">
        <v>4625</v>
      </c>
      <c r="B22" s="151" t="s">
        <v>4505</v>
      </c>
      <c r="C22" s="195" t="s">
        <v>4550</v>
      </c>
      <c r="D22" s="825" t="s">
        <v>6034</v>
      </c>
    </row>
    <row r="23" spans="1:4" x14ac:dyDescent="0.25">
      <c r="A23" s="151" t="s">
        <v>4625</v>
      </c>
      <c r="B23" s="151" t="s">
        <v>4403</v>
      </c>
      <c r="C23" s="195" t="s">
        <v>4634</v>
      </c>
      <c r="D23" s="825">
        <v>10</v>
      </c>
    </row>
    <row r="24" spans="1:4" x14ac:dyDescent="0.25">
      <c r="A24" s="151" t="s">
        <v>4625</v>
      </c>
      <c r="B24" s="151" t="s">
        <v>4407</v>
      </c>
      <c r="C24" s="195" t="s">
        <v>4557</v>
      </c>
      <c r="D24" s="825">
        <v>4</v>
      </c>
    </row>
    <row r="25" spans="1:4" x14ac:dyDescent="0.25">
      <c r="A25" s="151" t="s">
        <v>4625</v>
      </c>
      <c r="B25" s="151" t="s">
        <v>4113</v>
      </c>
      <c r="C25" s="195" t="s">
        <v>4558</v>
      </c>
      <c r="D25" s="543">
        <v>8</v>
      </c>
    </row>
    <row r="26" spans="1:4" x14ac:dyDescent="0.25">
      <c r="A26" s="151" t="s">
        <v>4626</v>
      </c>
      <c r="B26" s="151" t="s">
        <v>4403</v>
      </c>
      <c r="C26" s="195" t="s">
        <v>4422</v>
      </c>
      <c r="D26" s="825">
        <v>11</v>
      </c>
    </row>
    <row r="27" spans="1:4" x14ac:dyDescent="0.25">
      <c r="A27" s="151" t="s">
        <v>4626</v>
      </c>
      <c r="B27" s="151" t="s">
        <v>4407</v>
      </c>
      <c r="C27" s="195" t="s">
        <v>4466</v>
      </c>
      <c r="D27" s="825">
        <v>5</v>
      </c>
    </row>
    <row r="28" spans="1:4" x14ac:dyDescent="0.25">
      <c r="A28" s="151" t="s">
        <v>4626</v>
      </c>
      <c r="B28" s="151" t="s">
        <v>4113</v>
      </c>
      <c r="C28" s="195" t="s">
        <v>4399</v>
      </c>
      <c r="D28" s="543">
        <v>9</v>
      </c>
    </row>
    <row r="29" spans="1:4" x14ac:dyDescent="0.25">
      <c r="A29" s="151" t="s">
        <v>4626</v>
      </c>
      <c r="B29" s="151" t="s">
        <v>4113</v>
      </c>
      <c r="C29" s="195" t="s">
        <v>4400</v>
      </c>
      <c r="D29" s="825">
        <v>10</v>
      </c>
    </row>
    <row r="30" spans="1:4" x14ac:dyDescent="0.25">
      <c r="A30" s="151" t="s">
        <v>4626</v>
      </c>
      <c r="B30" s="151" t="s">
        <v>4113</v>
      </c>
      <c r="C30" s="195" t="s">
        <v>4402</v>
      </c>
      <c r="D30" s="825">
        <v>11</v>
      </c>
    </row>
    <row r="31" spans="1:4" x14ac:dyDescent="0.25">
      <c r="A31" s="151" t="s">
        <v>4626</v>
      </c>
      <c r="B31" s="151" t="s">
        <v>4505</v>
      </c>
      <c r="C31" s="195" t="s">
        <v>4404</v>
      </c>
      <c r="D31" s="825" t="s">
        <v>6035</v>
      </c>
    </row>
    <row r="32" spans="1:4" x14ac:dyDescent="0.25">
      <c r="A32" s="151" t="s">
        <v>4626</v>
      </c>
      <c r="B32" s="151" t="s">
        <v>4403</v>
      </c>
      <c r="C32" s="195" t="s">
        <v>4440</v>
      </c>
      <c r="D32" s="825">
        <v>12</v>
      </c>
    </row>
    <row r="33" spans="1:4" x14ac:dyDescent="0.25">
      <c r="A33" s="151" t="s">
        <v>4626</v>
      </c>
      <c r="B33" s="151" t="s">
        <v>4407</v>
      </c>
      <c r="C33" s="195" t="s">
        <v>4486</v>
      </c>
      <c r="D33" s="825">
        <v>6</v>
      </c>
    </row>
    <row r="34" spans="1:4" x14ac:dyDescent="0.25">
      <c r="A34" s="151" t="s">
        <v>4626</v>
      </c>
      <c r="B34" s="151" t="s">
        <v>4113</v>
      </c>
      <c r="C34" s="195" t="s">
        <v>4418</v>
      </c>
      <c r="D34" s="825">
        <v>12</v>
      </c>
    </row>
    <row r="35" spans="1:4" x14ac:dyDescent="0.25">
      <c r="A35" s="151" t="s">
        <v>4626</v>
      </c>
      <c r="B35" s="151" t="s">
        <v>4113</v>
      </c>
      <c r="C35" s="195" t="s">
        <v>4409</v>
      </c>
      <c r="D35" s="543">
        <v>13</v>
      </c>
    </row>
    <row r="36" spans="1:4" x14ac:dyDescent="0.25">
      <c r="A36" s="151" t="s">
        <v>4626</v>
      </c>
      <c r="B36" s="151" t="s">
        <v>4113</v>
      </c>
      <c r="C36" s="195" t="s">
        <v>4411</v>
      </c>
      <c r="D36" s="825">
        <v>14</v>
      </c>
    </row>
    <row r="37" spans="1:4" x14ac:dyDescent="0.25">
      <c r="A37" s="151" t="s">
        <v>4626</v>
      </c>
      <c r="B37" s="151" t="s">
        <v>4505</v>
      </c>
      <c r="C37" s="195" t="s">
        <v>4413</v>
      </c>
      <c r="D37" s="825" t="s">
        <v>4573</v>
      </c>
    </row>
    <row r="38" spans="1:4" x14ac:dyDescent="0.25">
      <c r="A38" s="151" t="s">
        <v>4627</v>
      </c>
      <c r="B38" s="151" t="s">
        <v>4403</v>
      </c>
      <c r="C38" s="195" t="s">
        <v>4422</v>
      </c>
      <c r="D38" s="825">
        <v>13</v>
      </c>
    </row>
    <row r="39" spans="1:4" x14ac:dyDescent="0.25">
      <c r="A39" s="151" t="s">
        <v>4627</v>
      </c>
      <c r="B39" s="151" t="s">
        <v>4407</v>
      </c>
      <c r="C39" s="195" t="s">
        <v>4466</v>
      </c>
      <c r="D39" s="543">
        <v>7</v>
      </c>
    </row>
    <row r="40" spans="1:4" x14ac:dyDescent="0.25">
      <c r="A40" s="151" t="s">
        <v>4627</v>
      </c>
      <c r="B40" s="151" t="s">
        <v>4113</v>
      </c>
      <c r="C40" s="195" t="s">
        <v>4399</v>
      </c>
      <c r="D40" s="825">
        <v>15</v>
      </c>
    </row>
    <row r="41" spans="1:4" x14ac:dyDescent="0.25">
      <c r="A41" s="151" t="s">
        <v>4627</v>
      </c>
      <c r="B41" s="151" t="s">
        <v>4113</v>
      </c>
      <c r="C41" s="195" t="s">
        <v>4400</v>
      </c>
      <c r="D41" s="543">
        <v>16</v>
      </c>
    </row>
    <row r="42" spans="1:4" x14ac:dyDescent="0.25">
      <c r="A42" s="151" t="s">
        <v>4627</v>
      </c>
      <c r="B42" s="151" t="s">
        <v>4113</v>
      </c>
      <c r="C42" s="195" t="s">
        <v>4402</v>
      </c>
      <c r="D42" s="825">
        <v>17</v>
      </c>
    </row>
    <row r="43" spans="1:4" x14ac:dyDescent="0.25">
      <c r="A43" s="151" t="s">
        <v>4627</v>
      </c>
      <c r="B43" s="151" t="s">
        <v>4505</v>
      </c>
      <c r="C43" s="195" t="s">
        <v>4404</v>
      </c>
      <c r="D43" s="543">
        <v>4</v>
      </c>
    </row>
    <row r="44" spans="1:4" x14ac:dyDescent="0.25">
      <c r="A44" s="151" t="s">
        <v>4627</v>
      </c>
      <c r="B44" s="151" t="s">
        <v>4403</v>
      </c>
      <c r="C44" s="195" t="s">
        <v>4440</v>
      </c>
      <c r="D44" s="825">
        <v>14</v>
      </c>
    </row>
    <row r="45" spans="1:4" x14ac:dyDescent="0.25">
      <c r="A45" s="151" t="s">
        <v>4627</v>
      </c>
      <c r="B45" s="151" t="s">
        <v>4407</v>
      </c>
      <c r="C45" s="195" t="s">
        <v>4486</v>
      </c>
      <c r="D45" s="825">
        <v>8</v>
      </c>
    </row>
    <row r="46" spans="1:4" x14ac:dyDescent="0.25">
      <c r="A46" s="151" t="s">
        <v>4627</v>
      </c>
      <c r="B46" s="151" t="s">
        <v>4113</v>
      </c>
      <c r="C46" s="195" t="s">
        <v>4418</v>
      </c>
      <c r="D46" s="825">
        <v>18</v>
      </c>
    </row>
    <row r="47" spans="1:4" x14ac:dyDescent="0.25">
      <c r="A47" s="151" t="s">
        <v>4627</v>
      </c>
      <c r="B47" s="151" t="s">
        <v>4113</v>
      </c>
      <c r="C47" s="195" t="s">
        <v>4409</v>
      </c>
      <c r="D47" s="825">
        <v>19</v>
      </c>
    </row>
    <row r="48" spans="1:4" x14ac:dyDescent="0.25">
      <c r="A48" s="151" t="s">
        <v>4627</v>
      </c>
      <c r="B48" s="151" t="s">
        <v>4113</v>
      </c>
      <c r="C48" s="195" t="s">
        <v>4411</v>
      </c>
      <c r="D48" s="825">
        <v>20</v>
      </c>
    </row>
    <row r="49" spans="1:4" x14ac:dyDescent="0.25">
      <c r="A49" s="151" t="s">
        <v>4627</v>
      </c>
      <c r="B49" s="151" t="s">
        <v>4505</v>
      </c>
      <c r="C49" s="195" t="s">
        <v>4413</v>
      </c>
      <c r="D49" s="825" t="s">
        <v>4621</v>
      </c>
    </row>
    <row r="50" spans="1:4" x14ac:dyDescent="0.25">
      <c r="A50" s="151"/>
      <c r="B50" s="151"/>
      <c r="C50" s="195"/>
      <c r="D50" s="825"/>
    </row>
    <row r="51" spans="1:4" x14ac:dyDescent="0.25">
      <c r="A51" s="151"/>
      <c r="B51" s="151"/>
      <c r="C51" s="195"/>
      <c r="D51" s="825"/>
    </row>
    <row r="52" spans="1:4" x14ac:dyDescent="0.25">
      <c r="A52" s="151"/>
      <c r="B52" s="151"/>
      <c r="C52" s="195"/>
      <c r="D52" s="825"/>
    </row>
    <row r="53" spans="1:4" x14ac:dyDescent="0.25">
      <c r="A53" s="151"/>
      <c r="B53" s="151"/>
      <c r="C53" s="195"/>
      <c r="D53" s="825"/>
    </row>
    <row r="54" spans="1:4" x14ac:dyDescent="0.25">
      <c r="A54" s="151"/>
      <c r="B54" s="151"/>
      <c r="C54" s="195"/>
      <c r="D54" s="825"/>
    </row>
    <row r="55" spans="1:4" x14ac:dyDescent="0.25">
      <c r="A55" s="151"/>
      <c r="B55" s="151"/>
      <c r="C55" s="195"/>
      <c r="D55" s="825"/>
    </row>
    <row r="56" spans="1:4" x14ac:dyDescent="0.25">
      <c r="A56" s="151"/>
      <c r="B56" s="151"/>
      <c r="C56" s="195"/>
      <c r="D56" s="825"/>
    </row>
    <row r="57" spans="1:4" x14ac:dyDescent="0.25">
      <c r="A57" s="151"/>
      <c r="B57" s="151"/>
      <c r="C57" s="195"/>
      <c r="D57" s="825"/>
    </row>
    <row r="58" spans="1:4" x14ac:dyDescent="0.25">
      <c r="A58" s="151"/>
      <c r="B58" s="151"/>
      <c r="C58" s="195"/>
      <c r="D58" s="825"/>
    </row>
    <row r="59" spans="1:4" x14ac:dyDescent="0.25">
      <c r="A59" s="151"/>
      <c r="B59" s="151"/>
      <c r="C59" s="195"/>
      <c r="D59" s="825"/>
    </row>
    <row r="60" spans="1:4" x14ac:dyDescent="0.25">
      <c r="A60" s="151"/>
      <c r="B60" s="151"/>
      <c r="C60" s="195"/>
      <c r="D60" s="825"/>
    </row>
    <row r="61" spans="1:4" x14ac:dyDescent="0.25">
      <c r="A61" s="151"/>
      <c r="B61" s="151"/>
      <c r="C61" s="195"/>
      <c r="D61" s="825"/>
    </row>
    <row r="62" spans="1:4" x14ac:dyDescent="0.25">
      <c r="A62" s="151"/>
      <c r="B62" s="151"/>
      <c r="C62" s="195"/>
      <c r="D62" s="825"/>
    </row>
    <row r="63" spans="1:4" x14ac:dyDescent="0.25">
      <c r="A63" s="151"/>
      <c r="B63" s="151"/>
      <c r="C63" s="195"/>
      <c r="D63" s="825"/>
    </row>
    <row r="64" spans="1:4" x14ac:dyDescent="0.25">
      <c r="A64" s="151"/>
      <c r="B64" s="151"/>
      <c r="C64" s="195"/>
      <c r="D64" s="825"/>
    </row>
    <row r="65" spans="1:4" x14ac:dyDescent="0.25">
      <c r="A65" s="151"/>
      <c r="B65" s="151"/>
      <c r="C65" s="195"/>
      <c r="D65" s="825"/>
    </row>
    <row r="66" spans="1:4" x14ac:dyDescent="0.25">
      <c r="A66" s="151"/>
      <c r="B66" s="151"/>
      <c r="C66" s="195"/>
      <c r="D66" s="825"/>
    </row>
    <row r="67" spans="1:4" x14ac:dyDescent="0.25">
      <c r="A67" s="151"/>
      <c r="B67" s="151"/>
      <c r="C67" s="195"/>
      <c r="D67" s="825"/>
    </row>
    <row r="68" spans="1:4" x14ac:dyDescent="0.25">
      <c r="A68" s="151"/>
      <c r="B68" s="151"/>
      <c r="C68" s="195"/>
      <c r="D68" s="825"/>
    </row>
    <row r="69" spans="1:4" x14ac:dyDescent="0.25">
      <c r="A69" s="151"/>
      <c r="B69" s="151"/>
      <c r="C69" s="195"/>
      <c r="D69" s="825"/>
    </row>
    <row r="70" spans="1:4" x14ac:dyDescent="0.25">
      <c r="A70" s="151"/>
      <c r="B70" s="151"/>
      <c r="C70" s="195"/>
      <c r="D70" s="825"/>
    </row>
    <row r="71" spans="1:4" x14ac:dyDescent="0.25">
      <c r="A71" s="151"/>
      <c r="B71" s="151"/>
      <c r="C71" s="195"/>
      <c r="D71" s="825"/>
    </row>
    <row r="72" spans="1:4" x14ac:dyDescent="0.25">
      <c r="A72" s="151"/>
      <c r="B72" s="151"/>
      <c r="C72" s="195"/>
      <c r="D72" s="825"/>
    </row>
    <row r="73" spans="1:4" x14ac:dyDescent="0.25">
      <c r="A73" s="151"/>
      <c r="B73" s="151"/>
      <c r="C73" s="195"/>
      <c r="D73" s="825"/>
    </row>
    <row r="74" spans="1:4" x14ac:dyDescent="0.25">
      <c r="A74" s="151"/>
      <c r="B74" s="151"/>
      <c r="C74" s="195"/>
      <c r="D74" s="825"/>
    </row>
    <row r="75" spans="1:4" x14ac:dyDescent="0.25">
      <c r="A75" s="151"/>
      <c r="B75" s="151"/>
      <c r="C75" s="195"/>
      <c r="D75" s="825"/>
    </row>
    <row r="76" spans="1:4" x14ac:dyDescent="0.25">
      <c r="A76" s="151"/>
      <c r="B76" s="151"/>
      <c r="C76" s="195"/>
      <c r="D76" s="825"/>
    </row>
    <row r="77" spans="1:4" x14ac:dyDescent="0.25">
      <c r="A77" s="151"/>
      <c r="B77" s="151"/>
      <c r="C77" s="195"/>
      <c r="D77" s="825"/>
    </row>
    <row r="78" spans="1:4" x14ac:dyDescent="0.25">
      <c r="A78" s="151"/>
      <c r="B78" s="151"/>
      <c r="C78" s="195"/>
      <c r="D78" s="825"/>
    </row>
    <row r="79" spans="1:4" x14ac:dyDescent="0.25">
      <c r="A79" s="151"/>
      <c r="B79" s="151"/>
      <c r="C79" s="195"/>
      <c r="D79" s="825"/>
    </row>
    <row r="80" spans="1:4" x14ac:dyDescent="0.25">
      <c r="A80" s="151"/>
      <c r="B80" s="151"/>
      <c r="C80" s="195"/>
      <c r="D80" s="825"/>
    </row>
    <row r="81" spans="1:4" x14ac:dyDescent="0.25">
      <c r="A81" s="151"/>
      <c r="B81" s="151"/>
      <c r="C81" s="195"/>
      <c r="D81" s="825"/>
    </row>
    <row r="82" spans="1:4" x14ac:dyDescent="0.25">
      <c r="A82" s="151"/>
      <c r="B82" s="151"/>
      <c r="C82" s="195"/>
      <c r="D82" s="825"/>
    </row>
    <row r="83" spans="1:4" x14ac:dyDescent="0.25">
      <c r="A83" s="151"/>
      <c r="B83" s="151"/>
      <c r="C83" s="195"/>
      <c r="D83" s="825"/>
    </row>
    <row r="84" spans="1:4" x14ac:dyDescent="0.25">
      <c r="A84" s="151"/>
      <c r="B84" s="151"/>
      <c r="C84" s="195"/>
      <c r="D84" s="825"/>
    </row>
    <row r="85" spans="1:4" x14ac:dyDescent="0.25">
      <c r="A85" s="151"/>
      <c r="B85" s="151"/>
      <c r="C85" s="195"/>
      <c r="D85" s="825"/>
    </row>
    <row r="86" spans="1:4" x14ac:dyDescent="0.25">
      <c r="A86" s="151"/>
      <c r="B86" s="151"/>
      <c r="C86" s="195"/>
      <c r="D86" s="825"/>
    </row>
    <row r="87" spans="1:4" x14ac:dyDescent="0.25">
      <c r="A87" s="151"/>
      <c r="B87" s="151"/>
      <c r="C87" s="195"/>
      <c r="D87" s="825"/>
    </row>
    <row r="88" spans="1:4" x14ac:dyDescent="0.25">
      <c r="A88" s="151"/>
      <c r="B88" s="151"/>
      <c r="C88" s="195"/>
      <c r="D88" s="825"/>
    </row>
    <row r="89" spans="1:4" x14ac:dyDescent="0.25">
      <c r="A89" s="151"/>
      <c r="B89" s="151"/>
      <c r="C89" s="195"/>
      <c r="D89" s="825"/>
    </row>
    <row r="90" spans="1:4" x14ac:dyDescent="0.25">
      <c r="A90" s="151"/>
      <c r="B90" s="151"/>
      <c r="C90" s="195"/>
      <c r="D90" s="825"/>
    </row>
    <row r="91" spans="1:4" x14ac:dyDescent="0.25">
      <c r="A91" s="151"/>
      <c r="B91" s="151"/>
      <c r="C91" s="195"/>
      <c r="D91" s="825"/>
    </row>
    <row r="92" spans="1:4" x14ac:dyDescent="0.25">
      <c r="A92" s="151"/>
      <c r="B92" s="151"/>
      <c r="C92" s="195"/>
      <c r="D92" s="825"/>
    </row>
    <row r="93" spans="1:4" x14ac:dyDescent="0.25">
      <c r="A93" s="151"/>
      <c r="B93" s="151"/>
      <c r="C93" s="195"/>
      <c r="D93" s="825"/>
    </row>
    <row r="94" spans="1:4" x14ac:dyDescent="0.25">
      <c r="A94" s="151"/>
      <c r="B94" s="151"/>
      <c r="C94" s="195"/>
      <c r="D94" s="825"/>
    </row>
    <row r="95" spans="1:4" x14ac:dyDescent="0.25">
      <c r="A95" s="151"/>
      <c r="B95" s="151"/>
      <c r="C95" s="195"/>
      <c r="D95" s="825"/>
    </row>
    <row r="96" spans="1:4" x14ac:dyDescent="0.25">
      <c r="A96" s="151"/>
      <c r="B96" s="151"/>
      <c r="C96" s="195"/>
      <c r="D96" s="825"/>
    </row>
    <row r="97" spans="1:4" x14ac:dyDescent="0.25">
      <c r="A97" s="151"/>
      <c r="B97" s="151"/>
      <c r="C97" s="195"/>
      <c r="D97" s="825"/>
    </row>
    <row r="98" spans="1:4" x14ac:dyDescent="0.25">
      <c r="A98" s="151"/>
      <c r="B98" s="151"/>
      <c r="C98" s="195"/>
      <c r="D98" s="825"/>
    </row>
    <row r="99" spans="1:4" x14ac:dyDescent="0.25">
      <c r="A99" s="151"/>
      <c r="B99" s="151"/>
      <c r="C99" s="195"/>
      <c r="D99" s="825"/>
    </row>
    <row r="100" spans="1:4" x14ac:dyDescent="0.25">
      <c r="A100" s="151"/>
      <c r="B100" s="151"/>
      <c r="C100" s="195"/>
      <c r="D100" s="825"/>
    </row>
    <row r="101" spans="1:4" x14ac:dyDescent="0.25">
      <c r="A101" s="151"/>
      <c r="B101" s="151"/>
      <c r="C101" s="195"/>
      <c r="D101" s="825"/>
    </row>
    <row r="102" spans="1:4" x14ac:dyDescent="0.25">
      <c r="A102" s="151"/>
      <c r="B102" s="151"/>
      <c r="C102" s="195"/>
      <c r="D102" s="825"/>
    </row>
    <row r="103" spans="1:4" x14ac:dyDescent="0.25">
      <c r="A103" s="151"/>
      <c r="B103" s="151"/>
      <c r="C103" s="195"/>
      <c r="D103" s="825"/>
    </row>
    <row r="104" spans="1:4" x14ac:dyDescent="0.25">
      <c r="A104" s="151"/>
      <c r="B104" s="151"/>
      <c r="C104" s="195"/>
      <c r="D104" s="825"/>
    </row>
    <row r="105" spans="1:4" x14ac:dyDescent="0.25">
      <c r="A105" s="151"/>
      <c r="B105" s="151"/>
      <c r="C105" s="195"/>
      <c r="D105" s="825"/>
    </row>
    <row r="106" spans="1:4" x14ac:dyDescent="0.25">
      <c r="A106" s="151"/>
      <c r="B106" s="151"/>
      <c r="C106" s="195"/>
      <c r="D106" s="825"/>
    </row>
    <row r="107" spans="1:4" x14ac:dyDescent="0.25">
      <c r="A107" s="151"/>
      <c r="B107" s="151"/>
      <c r="C107" s="195"/>
      <c r="D107" s="825"/>
    </row>
    <row r="108" spans="1:4" x14ac:dyDescent="0.25">
      <c r="A108" s="151"/>
      <c r="B108" s="151"/>
      <c r="C108" s="195"/>
      <c r="D108" s="825"/>
    </row>
    <row r="109" spans="1:4" x14ac:dyDescent="0.25">
      <c r="A109" s="151"/>
      <c r="B109" s="151"/>
      <c r="C109" s="195"/>
      <c r="D109" s="825"/>
    </row>
    <row r="110" spans="1:4" x14ac:dyDescent="0.25">
      <c r="A110" s="151"/>
      <c r="B110" s="151"/>
      <c r="C110" s="195"/>
      <c r="D110" s="825"/>
    </row>
    <row r="111" spans="1:4" x14ac:dyDescent="0.25">
      <c r="A111" s="151"/>
      <c r="B111" s="151"/>
      <c r="C111" s="195"/>
      <c r="D111" s="825"/>
    </row>
    <row r="112" spans="1:4" x14ac:dyDescent="0.25">
      <c r="A112" s="151"/>
      <c r="B112" s="151"/>
      <c r="C112" s="195"/>
      <c r="D112" s="825"/>
    </row>
    <row r="113" spans="1:4" x14ac:dyDescent="0.25">
      <c r="A113" s="151"/>
      <c r="B113" s="151"/>
      <c r="C113" s="195"/>
      <c r="D113" s="825"/>
    </row>
    <row r="114" spans="1:4" x14ac:dyDescent="0.25">
      <c r="A114" s="151"/>
      <c r="B114" s="151"/>
      <c r="C114" s="195"/>
      <c r="D114" s="825"/>
    </row>
    <row r="115" spans="1:4" x14ac:dyDescent="0.25">
      <c r="A115" s="151"/>
      <c r="B115" s="151"/>
      <c r="C115" s="195"/>
      <c r="D115" s="825"/>
    </row>
    <row r="116" spans="1:4" x14ac:dyDescent="0.25">
      <c r="A116" s="151"/>
      <c r="B116" s="151"/>
      <c r="C116" s="195"/>
      <c r="D116" s="825"/>
    </row>
    <row r="117" spans="1:4" x14ac:dyDescent="0.25">
      <c r="A117" s="151"/>
      <c r="B117" s="151"/>
      <c r="C117" s="195"/>
      <c r="D117" s="825"/>
    </row>
    <row r="118" spans="1:4" x14ac:dyDescent="0.25">
      <c r="A118" s="151"/>
      <c r="B118" s="151"/>
      <c r="C118" s="195"/>
      <c r="D118" s="825"/>
    </row>
    <row r="119" spans="1:4" x14ac:dyDescent="0.25">
      <c r="A119" s="151"/>
      <c r="B119" s="151"/>
      <c r="C119" s="195"/>
      <c r="D119" s="825"/>
    </row>
    <row r="120" spans="1:4" x14ac:dyDescent="0.25">
      <c r="A120" s="151"/>
      <c r="B120" s="151"/>
      <c r="C120" s="195"/>
      <c r="D120" s="825"/>
    </row>
    <row r="121" spans="1:4" x14ac:dyDescent="0.25">
      <c r="A121" s="151"/>
      <c r="B121" s="151"/>
      <c r="C121" s="195"/>
      <c r="D121" s="825"/>
    </row>
    <row r="122" spans="1:4" x14ac:dyDescent="0.25">
      <c r="A122" s="151"/>
      <c r="B122" s="151"/>
      <c r="C122" s="195"/>
      <c r="D122" s="825"/>
    </row>
    <row r="123" spans="1:4" x14ac:dyDescent="0.25">
      <c r="A123" s="151"/>
      <c r="B123" s="151"/>
      <c r="C123" s="195"/>
      <c r="D123" s="825"/>
    </row>
    <row r="124" spans="1:4" x14ac:dyDescent="0.25">
      <c r="A124" s="151"/>
      <c r="B124" s="151"/>
      <c r="C124" s="195"/>
      <c r="D124" s="825"/>
    </row>
    <row r="125" spans="1:4" x14ac:dyDescent="0.25">
      <c r="A125" s="151"/>
      <c r="B125" s="151"/>
      <c r="C125" s="195"/>
      <c r="D125" s="825"/>
    </row>
    <row r="126" spans="1:4" x14ac:dyDescent="0.25">
      <c r="A126" s="151"/>
      <c r="B126" s="151"/>
      <c r="C126" s="195"/>
      <c r="D126" s="825"/>
    </row>
    <row r="127" spans="1:4" x14ac:dyDescent="0.25">
      <c r="A127" s="151"/>
      <c r="B127" s="151"/>
      <c r="C127" s="195"/>
      <c r="D127" s="825"/>
    </row>
    <row r="128" spans="1:4" x14ac:dyDescent="0.25">
      <c r="D128" s="459"/>
    </row>
    <row r="129" spans="4:4" x14ac:dyDescent="0.25">
      <c r="D129" s="459"/>
    </row>
    <row r="130" spans="4:4" x14ac:dyDescent="0.25">
      <c r="D130" s="459"/>
    </row>
    <row r="131" spans="4:4" x14ac:dyDescent="0.25">
      <c r="D131" s="459"/>
    </row>
    <row r="132" spans="4:4" x14ac:dyDescent="0.25">
      <c r="D132" s="459"/>
    </row>
    <row r="133" spans="4:4" x14ac:dyDescent="0.25">
      <c r="D133" s="459"/>
    </row>
    <row r="134" spans="4:4" x14ac:dyDescent="0.25">
      <c r="D134" s="459"/>
    </row>
    <row r="135" spans="4:4" x14ac:dyDescent="0.25">
      <c r="D135" s="459"/>
    </row>
    <row r="136" spans="4:4" x14ac:dyDescent="0.25">
      <c r="D136" s="459"/>
    </row>
    <row r="137" spans="4:4" x14ac:dyDescent="0.25">
      <c r="D137" s="459"/>
    </row>
    <row r="138" spans="4:4" x14ac:dyDescent="0.25">
      <c r="D138" s="459"/>
    </row>
    <row r="139" spans="4:4" x14ac:dyDescent="0.25">
      <c r="D139" s="459"/>
    </row>
    <row r="140" spans="4:4" x14ac:dyDescent="0.25">
      <c r="D140" s="459"/>
    </row>
    <row r="141" spans="4:4" x14ac:dyDescent="0.25">
      <c r="D141" s="459"/>
    </row>
    <row r="142" spans="4:4" x14ac:dyDescent="0.25">
      <c r="D142" s="459"/>
    </row>
    <row r="143" spans="4:4" x14ac:dyDescent="0.25">
      <c r="D143" s="459"/>
    </row>
    <row r="144" spans="4:4" x14ac:dyDescent="0.25">
      <c r="D144" s="459"/>
    </row>
    <row r="145" spans="4:4" x14ac:dyDescent="0.25">
      <c r="D145" s="459"/>
    </row>
    <row r="146" spans="4:4" x14ac:dyDescent="0.25">
      <c r="D146" s="459"/>
    </row>
    <row r="147" spans="4:4" x14ac:dyDescent="0.25">
      <c r="D147" s="459"/>
    </row>
    <row r="148" spans="4:4" x14ac:dyDescent="0.25">
      <c r="D148" s="459"/>
    </row>
    <row r="149" spans="4:4" x14ac:dyDescent="0.25">
      <c r="D149" s="459"/>
    </row>
    <row r="150" spans="4:4" x14ac:dyDescent="0.25">
      <c r="D150" s="459"/>
    </row>
    <row r="151" spans="4:4" x14ac:dyDescent="0.25">
      <c r="D151" s="459"/>
    </row>
    <row r="152" spans="4:4" x14ac:dyDescent="0.25">
      <c r="D152" s="459"/>
    </row>
    <row r="153" spans="4:4" x14ac:dyDescent="0.25">
      <c r="D153" s="459"/>
    </row>
    <row r="154" spans="4:4" x14ac:dyDescent="0.25">
      <c r="D154" s="459"/>
    </row>
    <row r="155" spans="4:4" x14ac:dyDescent="0.25">
      <c r="D155" s="459"/>
    </row>
    <row r="156" spans="4:4" x14ac:dyDescent="0.25">
      <c r="D156" s="459"/>
    </row>
    <row r="157" spans="4:4" x14ac:dyDescent="0.25">
      <c r="D157" s="459"/>
    </row>
    <row r="158" spans="4:4" x14ac:dyDescent="0.25">
      <c r="D158" s="459"/>
    </row>
    <row r="159" spans="4:4" x14ac:dyDescent="0.25">
      <c r="D159" s="459"/>
    </row>
    <row r="160" spans="4:4" x14ac:dyDescent="0.25">
      <c r="D160" s="459"/>
    </row>
    <row r="161" spans="4:4" x14ac:dyDescent="0.25">
      <c r="D161" s="459"/>
    </row>
    <row r="162" spans="4:4" x14ac:dyDescent="0.25">
      <c r="D162" s="459"/>
    </row>
    <row r="163" spans="4:4" x14ac:dyDescent="0.25">
      <c r="D163" s="459"/>
    </row>
    <row r="164" spans="4:4" x14ac:dyDescent="0.25">
      <c r="D164" s="459"/>
    </row>
    <row r="165" spans="4:4" x14ac:dyDescent="0.25">
      <c r="D165" s="459"/>
    </row>
    <row r="166" spans="4:4" x14ac:dyDescent="0.25">
      <c r="D166" s="459"/>
    </row>
    <row r="167" spans="4:4" x14ac:dyDescent="0.25">
      <c r="D167" s="459"/>
    </row>
    <row r="168" spans="4:4" x14ac:dyDescent="0.25">
      <c r="D168" s="459"/>
    </row>
    <row r="169" spans="4:4" x14ac:dyDescent="0.25">
      <c r="D169" s="459"/>
    </row>
    <row r="170" spans="4:4" x14ac:dyDescent="0.25">
      <c r="D170" s="459"/>
    </row>
    <row r="171" spans="4:4" x14ac:dyDescent="0.25">
      <c r="D171" s="459"/>
    </row>
    <row r="172" spans="4:4" x14ac:dyDescent="0.25">
      <c r="D172" s="459"/>
    </row>
    <row r="173" spans="4:4" x14ac:dyDescent="0.25">
      <c r="D173" s="459"/>
    </row>
    <row r="174" spans="4:4" x14ac:dyDescent="0.25">
      <c r="D174" s="459"/>
    </row>
    <row r="175" spans="4:4" x14ac:dyDescent="0.25">
      <c r="D175" s="459"/>
    </row>
    <row r="176" spans="4:4" x14ac:dyDescent="0.25">
      <c r="D176" s="459"/>
    </row>
    <row r="177" spans="4:4" x14ac:dyDescent="0.25">
      <c r="D177" s="459"/>
    </row>
    <row r="178" spans="4:4" x14ac:dyDescent="0.25">
      <c r="D178" s="459"/>
    </row>
    <row r="179" spans="4:4" x14ac:dyDescent="0.25">
      <c r="D179" s="459"/>
    </row>
    <row r="180" spans="4:4" x14ac:dyDescent="0.25">
      <c r="D180" s="459"/>
    </row>
    <row r="181" spans="4:4" x14ac:dyDescent="0.25">
      <c r="D181" s="459"/>
    </row>
    <row r="182" spans="4:4" x14ac:dyDescent="0.25">
      <c r="D182" s="459"/>
    </row>
    <row r="183" spans="4:4" x14ac:dyDescent="0.25">
      <c r="D183" s="459"/>
    </row>
    <row r="184" spans="4:4" x14ac:dyDescent="0.25">
      <c r="D184" s="459"/>
    </row>
    <row r="185" spans="4:4" x14ac:dyDescent="0.25">
      <c r="D185" s="459"/>
    </row>
    <row r="186" spans="4:4" x14ac:dyDescent="0.25">
      <c r="D186" s="459"/>
    </row>
    <row r="187" spans="4:4" x14ac:dyDescent="0.25">
      <c r="D187" s="459"/>
    </row>
    <row r="188" spans="4:4" x14ac:dyDescent="0.25">
      <c r="D188" s="459"/>
    </row>
    <row r="189" spans="4:4" x14ac:dyDescent="0.25">
      <c r="D189" s="459"/>
    </row>
    <row r="190" spans="4:4" x14ac:dyDescent="0.25">
      <c r="D190" s="459"/>
    </row>
    <row r="191" spans="4:4" x14ac:dyDescent="0.25">
      <c r="D191" s="459"/>
    </row>
    <row r="192" spans="4:4" x14ac:dyDescent="0.25">
      <c r="D192" s="459"/>
    </row>
    <row r="193" spans="4:4" x14ac:dyDescent="0.25">
      <c r="D193" s="459"/>
    </row>
    <row r="194" spans="4:4" x14ac:dyDescent="0.25">
      <c r="D194" s="459"/>
    </row>
    <row r="195" spans="4:4" x14ac:dyDescent="0.25">
      <c r="D195" s="459"/>
    </row>
    <row r="196" spans="4:4" x14ac:dyDescent="0.25">
      <c r="D196" s="459"/>
    </row>
    <row r="197" spans="4:4" x14ac:dyDescent="0.25">
      <c r="D197" s="459"/>
    </row>
    <row r="198" spans="4:4" x14ac:dyDescent="0.25">
      <c r="D198" s="459"/>
    </row>
    <row r="199" spans="4:4" x14ac:dyDescent="0.25">
      <c r="D199" s="459"/>
    </row>
    <row r="200" spans="4:4" x14ac:dyDescent="0.25">
      <c r="D200" s="459"/>
    </row>
    <row r="201" spans="4:4" x14ac:dyDescent="0.25">
      <c r="D201" s="459"/>
    </row>
    <row r="202" spans="4:4" x14ac:dyDescent="0.25">
      <c r="D202" s="459"/>
    </row>
    <row r="203" spans="4:4" x14ac:dyDescent="0.25">
      <c r="D203" s="459"/>
    </row>
    <row r="204" spans="4:4" x14ac:dyDescent="0.25">
      <c r="D204" s="459"/>
    </row>
    <row r="205" spans="4:4" x14ac:dyDescent="0.25">
      <c r="D205" s="459"/>
    </row>
    <row r="206" spans="4:4" x14ac:dyDescent="0.25">
      <c r="D206" s="459"/>
    </row>
    <row r="207" spans="4:4" x14ac:dyDescent="0.25">
      <c r="D207" s="459"/>
    </row>
    <row r="208" spans="4:4" x14ac:dyDescent="0.25">
      <c r="D208" s="459"/>
    </row>
    <row r="209" spans="4:4" x14ac:dyDescent="0.25">
      <c r="D209" s="459"/>
    </row>
    <row r="210" spans="4:4" x14ac:dyDescent="0.25">
      <c r="D210" s="459"/>
    </row>
    <row r="211" spans="4:4" x14ac:dyDescent="0.25">
      <c r="D211" s="459"/>
    </row>
    <row r="212" spans="4:4" x14ac:dyDescent="0.25">
      <c r="D212" s="459"/>
    </row>
    <row r="213" spans="4:4" x14ac:dyDescent="0.25">
      <c r="D213" s="459"/>
    </row>
    <row r="214" spans="4:4" x14ac:dyDescent="0.25">
      <c r="D214" s="459"/>
    </row>
    <row r="215" spans="4:4" x14ac:dyDescent="0.25">
      <c r="D215" s="459"/>
    </row>
    <row r="216" spans="4:4" x14ac:dyDescent="0.25">
      <c r="D216" s="459"/>
    </row>
    <row r="217" spans="4:4" x14ac:dyDescent="0.25">
      <c r="D217" s="459"/>
    </row>
    <row r="218" spans="4:4" x14ac:dyDescent="0.25">
      <c r="D218" s="459"/>
    </row>
    <row r="219" spans="4:4" x14ac:dyDescent="0.25">
      <c r="D219" s="459"/>
    </row>
    <row r="220" spans="4:4" x14ac:dyDescent="0.25">
      <c r="D220" s="459"/>
    </row>
    <row r="221" spans="4:4" x14ac:dyDescent="0.25">
      <c r="D221" s="459"/>
    </row>
    <row r="222" spans="4:4" x14ac:dyDescent="0.25">
      <c r="D222" s="459"/>
    </row>
    <row r="223" spans="4:4" x14ac:dyDescent="0.25">
      <c r="D223" s="459"/>
    </row>
    <row r="224" spans="4:4" x14ac:dyDescent="0.25">
      <c r="D224" s="459"/>
    </row>
    <row r="225" spans="4:4" x14ac:dyDescent="0.25">
      <c r="D225" s="459"/>
    </row>
    <row r="226" spans="4:4" x14ac:dyDescent="0.25">
      <c r="D226" s="459"/>
    </row>
    <row r="227" spans="4:4" x14ac:dyDescent="0.25">
      <c r="D227" s="459"/>
    </row>
    <row r="228" spans="4:4" x14ac:dyDescent="0.25">
      <c r="D228" s="459"/>
    </row>
    <row r="229" spans="4:4" x14ac:dyDescent="0.25">
      <c r="D229" s="459"/>
    </row>
    <row r="230" spans="4:4" x14ac:dyDescent="0.25">
      <c r="D230" s="459"/>
    </row>
    <row r="231" spans="4:4" x14ac:dyDescent="0.25">
      <c r="D231" s="459"/>
    </row>
    <row r="232" spans="4:4" x14ac:dyDescent="0.25">
      <c r="D232" s="459"/>
    </row>
    <row r="233" spans="4:4" x14ac:dyDescent="0.25">
      <c r="D233" s="459"/>
    </row>
    <row r="234" spans="4:4" x14ac:dyDescent="0.25">
      <c r="D234" s="459"/>
    </row>
    <row r="235" spans="4:4" x14ac:dyDescent="0.25">
      <c r="D235" s="459"/>
    </row>
    <row r="236" spans="4:4" x14ac:dyDescent="0.25">
      <c r="D236" s="459"/>
    </row>
    <row r="237" spans="4:4" x14ac:dyDescent="0.25">
      <c r="D237" s="459"/>
    </row>
    <row r="238" spans="4:4" x14ac:dyDescent="0.25">
      <c r="D238" s="459"/>
    </row>
    <row r="239" spans="4:4" x14ac:dyDescent="0.25">
      <c r="D239" s="459"/>
    </row>
    <row r="240" spans="4:4" x14ac:dyDescent="0.25">
      <c r="D240" s="459"/>
    </row>
    <row r="241" spans="4:4" x14ac:dyDescent="0.25">
      <c r="D241" s="459"/>
    </row>
    <row r="242" spans="4:4" x14ac:dyDescent="0.25">
      <c r="D242" s="459"/>
    </row>
    <row r="243" spans="4:4" x14ac:dyDescent="0.25">
      <c r="D243" s="459"/>
    </row>
    <row r="244" spans="4:4" x14ac:dyDescent="0.25">
      <c r="D244" s="459"/>
    </row>
    <row r="245" spans="4:4" x14ac:dyDescent="0.25">
      <c r="D245" s="459"/>
    </row>
    <row r="246" spans="4:4" x14ac:dyDescent="0.25">
      <c r="D246" s="459"/>
    </row>
    <row r="247" spans="4:4" x14ac:dyDescent="0.25">
      <c r="D247" s="459"/>
    </row>
    <row r="248" spans="4:4" x14ac:dyDescent="0.25">
      <c r="D248" s="459"/>
    </row>
    <row r="249" spans="4:4" x14ac:dyDescent="0.25">
      <c r="D249" s="459"/>
    </row>
    <row r="250" spans="4:4" x14ac:dyDescent="0.25">
      <c r="D250" s="459"/>
    </row>
    <row r="251" spans="4:4" x14ac:dyDescent="0.25">
      <c r="D251" s="459"/>
    </row>
    <row r="252" spans="4:4" x14ac:dyDescent="0.25">
      <c r="D252" s="459"/>
    </row>
    <row r="253" spans="4:4" x14ac:dyDescent="0.25">
      <c r="D253" s="459"/>
    </row>
    <row r="254" spans="4:4" x14ac:dyDescent="0.25">
      <c r="D254" s="459"/>
    </row>
    <row r="255" spans="4:4" x14ac:dyDescent="0.25">
      <c r="D255" s="459"/>
    </row>
    <row r="256" spans="4:4" x14ac:dyDescent="0.25">
      <c r="D256" s="459"/>
    </row>
    <row r="257" spans="4:4" x14ac:dyDescent="0.25">
      <c r="D257" s="459"/>
    </row>
    <row r="258" spans="4:4" x14ac:dyDescent="0.25">
      <c r="D258" s="459"/>
    </row>
    <row r="259" spans="4:4" x14ac:dyDescent="0.25">
      <c r="D259" s="459"/>
    </row>
    <row r="260" spans="4:4" x14ac:dyDescent="0.25">
      <c r="D260" s="459"/>
    </row>
    <row r="261" spans="4:4" x14ac:dyDescent="0.25">
      <c r="D261" s="459"/>
    </row>
    <row r="262" spans="4:4" x14ac:dyDescent="0.25">
      <c r="D262" s="459"/>
    </row>
    <row r="263" spans="4:4" x14ac:dyDescent="0.25">
      <c r="D263" s="459"/>
    </row>
    <row r="264" spans="4:4" x14ac:dyDescent="0.25">
      <c r="D264" s="459"/>
    </row>
    <row r="265" spans="4:4" x14ac:dyDescent="0.25">
      <c r="D265" s="459"/>
    </row>
    <row r="266" spans="4:4" x14ac:dyDescent="0.25">
      <c r="D266" s="459"/>
    </row>
    <row r="267" spans="4:4" x14ac:dyDescent="0.25">
      <c r="D267" s="459"/>
    </row>
    <row r="268" spans="4:4" x14ac:dyDescent="0.25">
      <c r="D268" s="459"/>
    </row>
    <row r="269" spans="4:4" x14ac:dyDescent="0.25">
      <c r="D269" s="459"/>
    </row>
    <row r="270" spans="4:4" x14ac:dyDescent="0.25">
      <c r="D270" s="459"/>
    </row>
    <row r="271" spans="4:4" x14ac:dyDescent="0.25">
      <c r="D271" s="459"/>
    </row>
    <row r="272" spans="4:4" x14ac:dyDescent="0.25">
      <c r="D272" s="459"/>
    </row>
    <row r="273" spans="4:4" x14ac:dyDescent="0.25">
      <c r="D273" s="459"/>
    </row>
    <row r="274" spans="4:4" x14ac:dyDescent="0.25">
      <c r="D274" s="459"/>
    </row>
    <row r="275" spans="4:4" x14ac:dyDescent="0.25">
      <c r="D275" s="459"/>
    </row>
    <row r="276" spans="4:4" x14ac:dyDescent="0.25">
      <c r="D276" s="459"/>
    </row>
    <row r="277" spans="4:4" x14ac:dyDescent="0.25">
      <c r="D277" s="459"/>
    </row>
    <row r="278" spans="4:4" x14ac:dyDescent="0.25">
      <c r="D278" s="459"/>
    </row>
    <row r="279" spans="4:4" x14ac:dyDescent="0.25">
      <c r="D279" s="459"/>
    </row>
    <row r="280" spans="4:4" x14ac:dyDescent="0.25">
      <c r="D280" s="459"/>
    </row>
    <row r="281" spans="4:4" x14ac:dyDescent="0.25">
      <c r="D281" s="459"/>
    </row>
    <row r="282" spans="4:4" x14ac:dyDescent="0.25">
      <c r="D282" s="459"/>
    </row>
    <row r="283" spans="4:4" x14ac:dyDescent="0.25">
      <c r="D283" s="459"/>
    </row>
    <row r="284" spans="4:4" x14ac:dyDescent="0.25">
      <c r="D284" s="459"/>
    </row>
    <row r="285" spans="4:4" x14ac:dyDescent="0.25">
      <c r="D285" s="459"/>
    </row>
    <row r="286" spans="4:4" x14ac:dyDescent="0.25">
      <c r="D286" s="459"/>
    </row>
    <row r="287" spans="4:4" x14ac:dyDescent="0.25">
      <c r="D287" s="459"/>
    </row>
    <row r="288" spans="4:4" x14ac:dyDescent="0.25">
      <c r="D288" s="459"/>
    </row>
    <row r="289" spans="4:4" x14ac:dyDescent="0.25">
      <c r="D289" s="459"/>
    </row>
    <row r="290" spans="4:4" x14ac:dyDescent="0.25">
      <c r="D290" s="459"/>
    </row>
    <row r="291" spans="4:4" x14ac:dyDescent="0.25">
      <c r="D291" s="459"/>
    </row>
    <row r="292" spans="4:4" x14ac:dyDescent="0.25">
      <c r="D292" s="459"/>
    </row>
    <row r="293" spans="4:4" x14ac:dyDescent="0.25">
      <c r="D293" s="459"/>
    </row>
    <row r="294" spans="4:4" x14ac:dyDescent="0.25">
      <c r="D294" s="459"/>
    </row>
    <row r="295" spans="4:4" x14ac:dyDescent="0.25">
      <c r="D295" s="459"/>
    </row>
    <row r="296" spans="4:4" x14ac:dyDescent="0.25">
      <c r="D296" s="459"/>
    </row>
    <row r="297" spans="4:4" x14ac:dyDescent="0.25">
      <c r="D297" s="459"/>
    </row>
    <row r="298" spans="4:4" x14ac:dyDescent="0.25">
      <c r="D298" s="459"/>
    </row>
    <row r="299" spans="4:4" x14ac:dyDescent="0.25">
      <c r="D299" s="459"/>
    </row>
    <row r="300" spans="4:4" x14ac:dyDescent="0.25">
      <c r="D300" s="459"/>
    </row>
    <row r="301" spans="4:4" x14ac:dyDescent="0.25">
      <c r="D301" s="459"/>
    </row>
    <row r="302" spans="4:4" x14ac:dyDescent="0.25">
      <c r="D302" s="459"/>
    </row>
    <row r="303" spans="4:4" x14ac:dyDescent="0.25">
      <c r="D303" s="459"/>
    </row>
    <row r="304" spans="4:4" x14ac:dyDescent="0.25">
      <c r="D304" s="459"/>
    </row>
    <row r="305" spans="4:4" x14ac:dyDescent="0.25">
      <c r="D305" s="459"/>
    </row>
    <row r="306" spans="4:4" x14ac:dyDescent="0.25">
      <c r="D306" s="459"/>
    </row>
    <row r="307" spans="4:4" x14ac:dyDescent="0.25">
      <c r="D307" s="459"/>
    </row>
    <row r="308" spans="4:4" x14ac:dyDescent="0.25">
      <c r="D308" s="459"/>
    </row>
    <row r="309" spans="4:4" x14ac:dyDescent="0.25">
      <c r="D309" s="459"/>
    </row>
    <row r="310" spans="4:4" x14ac:dyDescent="0.25">
      <c r="D310" s="459"/>
    </row>
    <row r="311" spans="4:4" x14ac:dyDescent="0.25">
      <c r="D311" s="459"/>
    </row>
    <row r="312" spans="4:4" x14ac:dyDescent="0.25">
      <c r="D312" s="459"/>
    </row>
    <row r="313" spans="4:4" x14ac:dyDescent="0.25">
      <c r="D313" s="459"/>
    </row>
    <row r="314" spans="4:4" x14ac:dyDescent="0.25">
      <c r="D314" s="459"/>
    </row>
    <row r="315" spans="4:4" x14ac:dyDescent="0.25">
      <c r="D315" s="459"/>
    </row>
    <row r="316" spans="4:4" x14ac:dyDescent="0.25">
      <c r="D316" s="459"/>
    </row>
    <row r="317" spans="4:4" x14ac:dyDescent="0.25">
      <c r="D317" s="459"/>
    </row>
    <row r="318" spans="4:4" x14ac:dyDescent="0.25">
      <c r="D318" s="459"/>
    </row>
    <row r="319" spans="4:4" x14ac:dyDescent="0.25">
      <c r="D319" s="459"/>
    </row>
    <row r="320" spans="4:4" x14ac:dyDescent="0.25">
      <c r="D320" s="459"/>
    </row>
    <row r="321" spans="4:4" x14ac:dyDescent="0.25">
      <c r="D321" s="459"/>
    </row>
    <row r="322" spans="4:4" x14ac:dyDescent="0.25">
      <c r="D322" s="459"/>
    </row>
    <row r="323" spans="4:4" x14ac:dyDescent="0.25">
      <c r="D323" s="459"/>
    </row>
    <row r="324" spans="4:4" x14ac:dyDescent="0.25">
      <c r="D324" s="459"/>
    </row>
    <row r="325" spans="4:4" x14ac:dyDescent="0.25">
      <c r="D325" s="459"/>
    </row>
    <row r="326" spans="4:4" x14ac:dyDescent="0.25">
      <c r="D326" s="459"/>
    </row>
    <row r="327" spans="4:4" x14ac:dyDescent="0.25">
      <c r="D327" s="459"/>
    </row>
    <row r="328" spans="4:4" x14ac:dyDescent="0.25">
      <c r="D328" s="459"/>
    </row>
    <row r="329" spans="4:4" x14ac:dyDescent="0.25">
      <c r="D329" s="459"/>
    </row>
    <row r="330" spans="4:4" x14ac:dyDescent="0.25">
      <c r="D330" s="459"/>
    </row>
    <row r="331" spans="4:4" x14ac:dyDescent="0.25">
      <c r="D331" s="459"/>
    </row>
    <row r="332" spans="4:4" x14ac:dyDescent="0.25">
      <c r="D332" s="459"/>
    </row>
    <row r="333" spans="4:4" x14ac:dyDescent="0.25">
      <c r="D333" s="459"/>
    </row>
    <row r="334" spans="4:4" x14ac:dyDescent="0.25">
      <c r="D334" s="55"/>
    </row>
    <row r="335" spans="4:4" x14ac:dyDescent="0.25">
      <c r="D335" s="460"/>
    </row>
    <row r="336" spans="4:4" x14ac:dyDescent="0.25">
      <c r="D336" s="460"/>
    </row>
    <row r="337" spans="4:4" x14ac:dyDescent="0.25">
      <c r="D337" s="460"/>
    </row>
    <row r="338" spans="4:4" x14ac:dyDescent="0.25">
      <c r="D338" s="460"/>
    </row>
    <row r="339" spans="4:4" x14ac:dyDescent="0.25">
      <c r="D339" s="460"/>
    </row>
    <row r="340" spans="4:4" x14ac:dyDescent="0.25">
      <c r="D340" s="460"/>
    </row>
    <row r="341" spans="4:4" x14ac:dyDescent="0.25">
      <c r="D341" s="460"/>
    </row>
    <row r="342" spans="4:4" x14ac:dyDescent="0.25">
      <c r="D342" s="460"/>
    </row>
    <row r="343" spans="4:4" x14ac:dyDescent="0.25">
      <c r="D343" s="460"/>
    </row>
    <row r="344" spans="4:4" x14ac:dyDescent="0.25">
      <c r="D344" s="460"/>
    </row>
    <row r="345" spans="4:4" x14ac:dyDescent="0.25">
      <c r="D345" s="460"/>
    </row>
    <row r="346" spans="4:4" x14ac:dyDescent="0.25">
      <c r="D346" s="460"/>
    </row>
    <row r="347" spans="4:4" x14ac:dyDescent="0.25">
      <c r="D347" s="460"/>
    </row>
    <row r="348" spans="4:4" x14ac:dyDescent="0.25">
      <c r="D348" s="460"/>
    </row>
    <row r="349" spans="4:4" x14ac:dyDescent="0.25">
      <c r="D349" s="460"/>
    </row>
    <row r="350" spans="4:4" x14ac:dyDescent="0.25">
      <c r="D350" s="460"/>
    </row>
    <row r="351" spans="4:4" x14ac:dyDescent="0.25">
      <c r="D351" s="460"/>
    </row>
    <row r="352" spans="4:4" x14ac:dyDescent="0.25">
      <c r="D352" s="460"/>
    </row>
    <row r="353" spans="4:4" x14ac:dyDescent="0.25">
      <c r="D353" s="460"/>
    </row>
    <row r="354" spans="4:4" x14ac:dyDescent="0.25">
      <c r="D354" s="460"/>
    </row>
    <row r="355" spans="4:4" x14ac:dyDescent="0.25">
      <c r="D355" s="460"/>
    </row>
    <row r="356" spans="4:4" x14ac:dyDescent="0.25">
      <c r="D356" s="460"/>
    </row>
    <row r="357" spans="4:4" x14ac:dyDescent="0.25">
      <c r="D357" s="460"/>
    </row>
    <row r="358" spans="4:4" x14ac:dyDescent="0.25">
      <c r="D358" s="460"/>
    </row>
    <row r="359" spans="4:4" x14ac:dyDescent="0.25">
      <c r="D359" s="460"/>
    </row>
    <row r="360" spans="4:4" x14ac:dyDescent="0.25">
      <c r="D360" s="460"/>
    </row>
    <row r="361" spans="4:4" x14ac:dyDescent="0.25">
      <c r="D361" s="460"/>
    </row>
    <row r="362" spans="4:4" x14ac:dyDescent="0.25">
      <c r="D362" s="460"/>
    </row>
    <row r="363" spans="4:4" x14ac:dyDescent="0.25">
      <c r="D363" s="460"/>
    </row>
    <row r="364" spans="4:4" x14ac:dyDescent="0.25">
      <c r="D364" s="460"/>
    </row>
    <row r="365" spans="4:4" x14ac:dyDescent="0.25">
      <c r="D365" s="460"/>
    </row>
    <row r="366" spans="4:4" x14ac:dyDescent="0.25">
      <c r="D366" s="460"/>
    </row>
    <row r="367" spans="4:4" x14ac:dyDescent="0.25">
      <c r="D367" s="460"/>
    </row>
    <row r="368" spans="4:4" x14ac:dyDescent="0.25">
      <c r="D368" s="460"/>
    </row>
    <row r="369" spans="4:4" x14ac:dyDescent="0.25">
      <c r="D369" s="460"/>
    </row>
    <row r="370" spans="4:4" x14ac:dyDescent="0.25">
      <c r="D370" s="460"/>
    </row>
    <row r="371" spans="4:4" x14ac:dyDescent="0.25">
      <c r="D371" s="460"/>
    </row>
    <row r="372" spans="4:4" x14ac:dyDescent="0.25">
      <c r="D372" s="460"/>
    </row>
    <row r="373" spans="4:4" x14ac:dyDescent="0.25">
      <c r="D373" s="460"/>
    </row>
    <row r="374" spans="4:4" x14ac:dyDescent="0.25">
      <c r="D374" s="460"/>
    </row>
    <row r="375" spans="4:4" x14ac:dyDescent="0.25">
      <c r="D375" s="460"/>
    </row>
    <row r="376" spans="4:4" x14ac:dyDescent="0.25">
      <c r="D376" s="460"/>
    </row>
    <row r="377" spans="4:4" x14ac:dyDescent="0.25">
      <c r="D377" s="460"/>
    </row>
    <row r="378" spans="4:4" x14ac:dyDescent="0.25">
      <c r="D378" s="460"/>
    </row>
    <row r="379" spans="4:4" x14ac:dyDescent="0.25">
      <c r="D379" s="460"/>
    </row>
    <row r="380" spans="4:4" x14ac:dyDescent="0.25">
      <c r="D380" s="460"/>
    </row>
    <row r="381" spans="4:4" x14ac:dyDescent="0.25">
      <c r="D381" s="460"/>
    </row>
    <row r="382" spans="4:4" x14ac:dyDescent="0.25">
      <c r="D382" s="460"/>
    </row>
    <row r="383" spans="4:4" x14ac:dyDescent="0.25">
      <c r="D383" s="460"/>
    </row>
    <row r="384" spans="4:4" x14ac:dyDescent="0.25">
      <c r="D384" s="460"/>
    </row>
    <row r="385" spans="4:4" x14ac:dyDescent="0.25">
      <c r="D385" s="460"/>
    </row>
    <row r="386" spans="4:4" x14ac:dyDescent="0.25">
      <c r="D386" s="460"/>
    </row>
    <row r="387" spans="4:4" x14ac:dyDescent="0.25">
      <c r="D387" s="460"/>
    </row>
    <row r="388" spans="4:4" x14ac:dyDescent="0.25">
      <c r="D388" s="460"/>
    </row>
    <row r="389" spans="4:4" x14ac:dyDescent="0.25">
      <c r="D389" s="460"/>
    </row>
    <row r="390" spans="4:4" x14ac:dyDescent="0.25">
      <c r="D390" s="460"/>
    </row>
    <row r="391" spans="4:4" x14ac:dyDescent="0.25">
      <c r="D391" s="460"/>
    </row>
    <row r="392" spans="4:4" x14ac:dyDescent="0.25">
      <c r="D392" s="460"/>
    </row>
    <row r="393" spans="4:4" x14ac:dyDescent="0.25">
      <c r="D393" s="460"/>
    </row>
    <row r="394" spans="4:4" x14ac:dyDescent="0.25">
      <c r="D394" s="460"/>
    </row>
    <row r="395" spans="4:4" x14ac:dyDescent="0.25">
      <c r="D395" s="460"/>
    </row>
    <row r="396" spans="4:4" x14ac:dyDescent="0.25">
      <c r="D396" s="460"/>
    </row>
    <row r="397" spans="4:4" x14ac:dyDescent="0.25">
      <c r="D397" s="460"/>
    </row>
    <row r="398" spans="4:4" x14ac:dyDescent="0.25">
      <c r="D398" s="460"/>
    </row>
    <row r="399" spans="4:4" x14ac:dyDescent="0.25">
      <c r="D399" s="460"/>
    </row>
    <row r="400" spans="4:4" x14ac:dyDescent="0.25">
      <c r="D400" s="460"/>
    </row>
    <row r="401" spans="4:4" x14ac:dyDescent="0.25">
      <c r="D401" s="460"/>
    </row>
    <row r="402" spans="4:4" x14ac:dyDescent="0.25">
      <c r="D402" s="460"/>
    </row>
    <row r="403" spans="4:4" x14ac:dyDescent="0.25">
      <c r="D403" s="460"/>
    </row>
    <row r="404" spans="4:4" x14ac:dyDescent="0.25">
      <c r="D404" s="460"/>
    </row>
    <row r="405" spans="4:4" x14ac:dyDescent="0.25">
      <c r="D405" s="460"/>
    </row>
    <row r="406" spans="4:4" x14ac:dyDescent="0.25">
      <c r="D406" s="460"/>
    </row>
    <row r="407" spans="4:4" x14ac:dyDescent="0.25">
      <c r="D407" s="460"/>
    </row>
    <row r="408" spans="4:4" x14ac:dyDescent="0.25">
      <c r="D408" s="460"/>
    </row>
    <row r="409" spans="4:4" x14ac:dyDescent="0.25">
      <c r="D409" s="460"/>
    </row>
    <row r="410" spans="4:4" x14ac:dyDescent="0.25">
      <c r="D410" s="460"/>
    </row>
    <row r="411" spans="4:4" x14ac:dyDescent="0.25">
      <c r="D411" s="460"/>
    </row>
    <row r="412" spans="4:4" x14ac:dyDescent="0.25">
      <c r="D412" s="460"/>
    </row>
    <row r="413" spans="4:4" x14ac:dyDescent="0.25">
      <c r="D413" s="460"/>
    </row>
    <row r="414" spans="4:4" x14ac:dyDescent="0.25">
      <c r="D414" s="460"/>
    </row>
    <row r="415" spans="4:4" x14ac:dyDescent="0.25">
      <c r="D415" s="460"/>
    </row>
    <row r="416" spans="4:4" x14ac:dyDescent="0.25">
      <c r="D416" s="460"/>
    </row>
    <row r="417" spans="4:4" x14ac:dyDescent="0.25">
      <c r="D417" s="460"/>
    </row>
    <row r="418" spans="4:4" x14ac:dyDescent="0.25">
      <c r="D418" s="460"/>
    </row>
    <row r="419" spans="4:4" x14ac:dyDescent="0.25">
      <c r="D419" s="460"/>
    </row>
    <row r="420" spans="4:4" x14ac:dyDescent="0.25">
      <c r="D420" s="460"/>
    </row>
    <row r="421" spans="4:4" x14ac:dyDescent="0.25">
      <c r="D421" s="460"/>
    </row>
    <row r="422" spans="4:4" x14ac:dyDescent="0.25">
      <c r="D422" s="460"/>
    </row>
    <row r="423" spans="4:4" x14ac:dyDescent="0.25">
      <c r="D423" s="460"/>
    </row>
    <row r="424" spans="4:4" x14ac:dyDescent="0.25">
      <c r="D424" s="460"/>
    </row>
    <row r="425" spans="4:4" x14ac:dyDescent="0.25">
      <c r="D425" s="460"/>
    </row>
    <row r="426" spans="4:4" x14ac:dyDescent="0.25">
      <c r="D426" s="460"/>
    </row>
    <row r="427" spans="4:4" x14ac:dyDescent="0.25">
      <c r="D427" s="460"/>
    </row>
    <row r="428" spans="4:4" x14ac:dyDescent="0.25">
      <c r="D428" s="460"/>
    </row>
    <row r="429" spans="4:4" x14ac:dyDescent="0.25">
      <c r="D429" s="460"/>
    </row>
    <row r="430" spans="4:4" x14ac:dyDescent="0.25">
      <c r="D430" s="460"/>
    </row>
    <row r="431" spans="4:4" x14ac:dyDescent="0.25">
      <c r="D431" s="460"/>
    </row>
    <row r="432" spans="4:4" x14ac:dyDescent="0.25">
      <c r="D432" s="460"/>
    </row>
    <row r="433" spans="4:4" x14ac:dyDescent="0.25">
      <c r="D433" s="460"/>
    </row>
    <row r="434" spans="4:4" x14ac:dyDescent="0.25">
      <c r="D434" s="460"/>
    </row>
    <row r="435" spans="4:4" x14ac:dyDescent="0.25">
      <c r="D435" s="460"/>
    </row>
    <row r="436" spans="4:4" x14ac:dyDescent="0.25">
      <c r="D436" s="460"/>
    </row>
    <row r="437" spans="4:4" x14ac:dyDescent="0.25">
      <c r="D437" s="460"/>
    </row>
    <row r="438" spans="4:4" x14ac:dyDescent="0.25">
      <c r="D438" s="460"/>
    </row>
    <row r="439" spans="4:4" x14ac:dyDescent="0.25">
      <c r="D439" s="460"/>
    </row>
    <row r="440" spans="4:4" x14ac:dyDescent="0.25">
      <c r="D440" s="460"/>
    </row>
    <row r="441" spans="4:4" x14ac:dyDescent="0.25">
      <c r="D441" s="460"/>
    </row>
    <row r="442" spans="4:4" x14ac:dyDescent="0.25">
      <c r="D442" s="460"/>
    </row>
    <row r="443" spans="4:4" x14ac:dyDescent="0.25">
      <c r="D443" s="460"/>
    </row>
    <row r="444" spans="4:4" x14ac:dyDescent="0.25">
      <c r="D444" s="460"/>
    </row>
    <row r="445" spans="4:4" x14ac:dyDescent="0.25">
      <c r="D445" s="460"/>
    </row>
    <row r="446" spans="4:4" x14ac:dyDescent="0.25">
      <c r="D446" s="460"/>
    </row>
    <row r="447" spans="4:4" x14ac:dyDescent="0.25">
      <c r="D447" s="460"/>
    </row>
    <row r="448" spans="4:4" x14ac:dyDescent="0.25">
      <c r="D448" s="460"/>
    </row>
    <row r="449" spans="4:4" x14ac:dyDescent="0.25">
      <c r="D449" s="460"/>
    </row>
    <row r="450" spans="4:4" x14ac:dyDescent="0.25">
      <c r="D450" s="460"/>
    </row>
    <row r="451" spans="4:4" x14ac:dyDescent="0.25">
      <c r="D451" s="460"/>
    </row>
    <row r="452" spans="4:4" x14ac:dyDescent="0.25">
      <c r="D452" s="460"/>
    </row>
    <row r="453" spans="4:4" x14ac:dyDescent="0.25">
      <c r="D453" s="460"/>
    </row>
    <row r="454" spans="4:4" x14ac:dyDescent="0.25">
      <c r="D454" s="460"/>
    </row>
    <row r="455" spans="4:4" x14ac:dyDescent="0.25">
      <c r="D455" s="460"/>
    </row>
    <row r="456" spans="4:4" x14ac:dyDescent="0.25">
      <c r="D456" s="460"/>
    </row>
    <row r="457" spans="4:4" x14ac:dyDescent="0.25">
      <c r="D457" s="460"/>
    </row>
    <row r="458" spans="4:4" x14ac:dyDescent="0.25">
      <c r="D458" s="460"/>
    </row>
    <row r="459" spans="4:4" x14ac:dyDescent="0.25">
      <c r="D459" s="460"/>
    </row>
    <row r="460" spans="4:4" x14ac:dyDescent="0.25">
      <c r="D460" s="460"/>
    </row>
    <row r="461" spans="4:4" x14ac:dyDescent="0.25">
      <c r="D461" s="460"/>
    </row>
    <row r="462" spans="4:4" x14ac:dyDescent="0.25">
      <c r="D462" s="460"/>
    </row>
    <row r="463" spans="4:4" x14ac:dyDescent="0.25">
      <c r="D463" s="460"/>
    </row>
    <row r="464" spans="4:4" x14ac:dyDescent="0.25">
      <c r="D464" s="460"/>
    </row>
    <row r="465" spans="4:4" x14ac:dyDescent="0.25">
      <c r="D465" s="460"/>
    </row>
    <row r="466" spans="4:4" x14ac:dyDescent="0.25">
      <c r="D466" s="460"/>
    </row>
    <row r="467" spans="4:4" x14ac:dyDescent="0.25">
      <c r="D467" s="460"/>
    </row>
    <row r="468" spans="4:4" x14ac:dyDescent="0.25">
      <c r="D468" s="460"/>
    </row>
    <row r="469" spans="4:4" x14ac:dyDescent="0.25">
      <c r="D469" s="460"/>
    </row>
    <row r="470" spans="4:4" x14ac:dyDescent="0.25">
      <c r="D470" s="460"/>
    </row>
    <row r="471" spans="4:4" x14ac:dyDescent="0.25">
      <c r="D471" s="460"/>
    </row>
    <row r="472" spans="4:4" x14ac:dyDescent="0.25">
      <c r="D472" s="460"/>
    </row>
    <row r="473" spans="4:4" x14ac:dyDescent="0.25">
      <c r="D473" s="460"/>
    </row>
    <row r="474" spans="4:4" x14ac:dyDescent="0.25">
      <c r="D474" s="460"/>
    </row>
    <row r="475" spans="4:4" x14ac:dyDescent="0.25">
      <c r="D475" s="460"/>
    </row>
    <row r="476" spans="4:4" x14ac:dyDescent="0.25">
      <c r="D476" s="460"/>
    </row>
    <row r="477" spans="4:4" x14ac:dyDescent="0.25">
      <c r="D477" s="460"/>
    </row>
    <row r="478" spans="4:4" x14ac:dyDescent="0.25">
      <c r="D478" s="460"/>
    </row>
    <row r="479" spans="4:4" x14ac:dyDescent="0.25">
      <c r="D479" s="460"/>
    </row>
    <row r="480" spans="4:4" x14ac:dyDescent="0.25">
      <c r="D480" s="460"/>
    </row>
    <row r="481" spans="4:4" x14ac:dyDescent="0.25">
      <c r="D481" s="460"/>
    </row>
    <row r="482" spans="4:4" x14ac:dyDescent="0.25">
      <c r="D482" s="460"/>
    </row>
    <row r="483" spans="4:4" x14ac:dyDescent="0.25">
      <c r="D483" s="460"/>
    </row>
    <row r="484" spans="4:4" x14ac:dyDescent="0.25">
      <c r="D484" s="460"/>
    </row>
    <row r="485" spans="4:4" x14ac:dyDescent="0.25">
      <c r="D485" s="460"/>
    </row>
    <row r="486" spans="4:4" x14ac:dyDescent="0.25">
      <c r="D486" s="460"/>
    </row>
    <row r="487" spans="4:4" x14ac:dyDescent="0.25">
      <c r="D487" s="460"/>
    </row>
    <row r="488" spans="4:4" x14ac:dyDescent="0.25">
      <c r="D488" s="460"/>
    </row>
    <row r="489" spans="4:4" x14ac:dyDescent="0.25">
      <c r="D489" s="460"/>
    </row>
    <row r="490" spans="4:4" x14ac:dyDescent="0.25">
      <c r="D490" s="460"/>
    </row>
    <row r="491" spans="4:4" x14ac:dyDescent="0.25">
      <c r="D491" s="460"/>
    </row>
    <row r="492" spans="4:4" x14ac:dyDescent="0.25">
      <c r="D492" s="460"/>
    </row>
    <row r="493" spans="4:4" x14ac:dyDescent="0.25">
      <c r="D493" s="460"/>
    </row>
    <row r="494" spans="4:4" x14ac:dyDescent="0.25">
      <c r="D494" s="460"/>
    </row>
    <row r="495" spans="4:4" x14ac:dyDescent="0.25">
      <c r="D495" s="460"/>
    </row>
    <row r="496" spans="4:4" x14ac:dyDescent="0.25">
      <c r="D496" s="460"/>
    </row>
    <row r="497" spans="4:4" x14ac:dyDescent="0.25">
      <c r="D497" s="460"/>
    </row>
    <row r="498" spans="4:4" x14ac:dyDescent="0.25">
      <c r="D498" s="460"/>
    </row>
    <row r="499" spans="4:4" x14ac:dyDescent="0.25">
      <c r="D499" s="460"/>
    </row>
    <row r="500" spans="4:4" x14ac:dyDescent="0.25">
      <c r="D500" s="460"/>
    </row>
    <row r="501" spans="4:4" x14ac:dyDescent="0.25">
      <c r="D501" s="460"/>
    </row>
    <row r="502" spans="4:4" x14ac:dyDescent="0.25">
      <c r="D502" s="460"/>
    </row>
    <row r="503" spans="4:4" x14ac:dyDescent="0.25">
      <c r="D503" s="460"/>
    </row>
    <row r="504" spans="4:4" x14ac:dyDescent="0.25">
      <c r="D504" s="460"/>
    </row>
    <row r="505" spans="4:4" x14ac:dyDescent="0.25">
      <c r="D505" s="460"/>
    </row>
    <row r="506" spans="4:4" x14ac:dyDescent="0.25">
      <c r="D506" s="460"/>
    </row>
    <row r="507" spans="4:4" x14ac:dyDescent="0.25">
      <c r="D507" s="460"/>
    </row>
    <row r="508" spans="4:4" x14ac:dyDescent="0.25">
      <c r="D508" s="460"/>
    </row>
    <row r="509" spans="4:4" x14ac:dyDescent="0.25">
      <c r="D509" s="460"/>
    </row>
    <row r="510" spans="4:4" x14ac:dyDescent="0.25">
      <c r="D510" s="460"/>
    </row>
    <row r="511" spans="4:4" x14ac:dyDescent="0.25">
      <c r="D511" s="460"/>
    </row>
    <row r="512" spans="4:4" x14ac:dyDescent="0.25">
      <c r="D512" s="460"/>
    </row>
    <row r="513" spans="4:4" x14ac:dyDescent="0.25">
      <c r="D513" s="460"/>
    </row>
    <row r="514" spans="4:4" x14ac:dyDescent="0.25">
      <c r="D514" s="460"/>
    </row>
    <row r="515" spans="4:4" x14ac:dyDescent="0.25">
      <c r="D515" s="460"/>
    </row>
    <row r="516" spans="4:4" x14ac:dyDescent="0.25">
      <c r="D516" s="460"/>
    </row>
    <row r="517" spans="4:4" x14ac:dyDescent="0.25">
      <c r="D517" s="460"/>
    </row>
    <row r="518" spans="4:4" x14ac:dyDescent="0.25">
      <c r="D518" s="460"/>
    </row>
    <row r="519" spans="4:4" x14ac:dyDescent="0.25">
      <c r="D519" s="460"/>
    </row>
    <row r="520" spans="4:4" x14ac:dyDescent="0.25">
      <c r="D520" s="460"/>
    </row>
    <row r="521" spans="4:4" x14ac:dyDescent="0.25">
      <c r="D521" s="460"/>
    </row>
    <row r="522" spans="4:4" x14ac:dyDescent="0.25">
      <c r="D522" s="460"/>
    </row>
    <row r="523" spans="4:4" x14ac:dyDescent="0.25">
      <c r="D523" s="460"/>
    </row>
    <row r="524" spans="4:4" x14ac:dyDescent="0.25">
      <c r="D524" s="460"/>
    </row>
    <row r="525" spans="4:4" x14ac:dyDescent="0.25">
      <c r="D525" s="460"/>
    </row>
    <row r="526" spans="4:4" x14ac:dyDescent="0.25">
      <c r="D526" s="460"/>
    </row>
    <row r="527" spans="4:4" x14ac:dyDescent="0.25">
      <c r="D527" s="460"/>
    </row>
    <row r="528" spans="4:4" x14ac:dyDescent="0.25">
      <c r="D528" s="460"/>
    </row>
    <row r="529" spans="4:4" x14ac:dyDescent="0.25">
      <c r="D529" s="460"/>
    </row>
    <row r="530" spans="4:4" x14ac:dyDescent="0.25">
      <c r="D530" s="460"/>
    </row>
    <row r="531" spans="4:4" x14ac:dyDescent="0.25">
      <c r="D531" s="460"/>
    </row>
    <row r="532" spans="4:4" x14ac:dyDescent="0.25">
      <c r="D532" s="460"/>
    </row>
    <row r="533" spans="4:4" x14ac:dyDescent="0.25">
      <c r="D533" s="460"/>
    </row>
    <row r="534" spans="4:4" x14ac:dyDescent="0.25">
      <c r="D534" s="460"/>
    </row>
    <row r="535" spans="4:4" x14ac:dyDescent="0.25">
      <c r="D535" s="460"/>
    </row>
    <row r="536" spans="4:4" x14ac:dyDescent="0.25">
      <c r="D536" s="460"/>
    </row>
    <row r="537" spans="4:4" x14ac:dyDescent="0.25">
      <c r="D537" s="460"/>
    </row>
    <row r="538" spans="4:4" x14ac:dyDescent="0.25">
      <c r="D538" s="460"/>
    </row>
    <row r="539" spans="4:4" x14ac:dyDescent="0.25">
      <c r="D539" s="460"/>
    </row>
    <row r="540" spans="4:4" x14ac:dyDescent="0.25">
      <c r="D540" s="460"/>
    </row>
    <row r="541" spans="4:4" x14ac:dyDescent="0.25">
      <c r="D541" s="460"/>
    </row>
    <row r="542" spans="4:4" x14ac:dyDescent="0.25">
      <c r="D542" s="460"/>
    </row>
    <row r="543" spans="4:4" x14ac:dyDescent="0.25">
      <c r="D543" s="460"/>
    </row>
    <row r="544" spans="4:4" x14ac:dyDescent="0.25">
      <c r="D544" s="460"/>
    </row>
    <row r="545" spans="4:4" x14ac:dyDescent="0.25">
      <c r="D545" s="460"/>
    </row>
    <row r="546" spans="4:4" x14ac:dyDescent="0.25">
      <c r="D546" s="460"/>
    </row>
    <row r="547" spans="4:4" x14ac:dyDescent="0.25">
      <c r="D547" s="460"/>
    </row>
    <row r="548" spans="4:4" x14ac:dyDescent="0.25">
      <c r="D548" s="460"/>
    </row>
    <row r="549" spans="4:4" x14ac:dyDescent="0.25">
      <c r="D549" s="460"/>
    </row>
    <row r="550" spans="4:4" x14ac:dyDescent="0.25">
      <c r="D550" s="460"/>
    </row>
    <row r="551" spans="4:4" x14ac:dyDescent="0.25">
      <c r="D551" s="460"/>
    </row>
    <row r="552" spans="4:4" x14ac:dyDescent="0.25">
      <c r="D552" s="460"/>
    </row>
    <row r="553" spans="4:4" x14ac:dyDescent="0.25">
      <c r="D553" s="460"/>
    </row>
    <row r="554" spans="4:4" x14ac:dyDescent="0.25">
      <c r="D554" s="460"/>
    </row>
    <row r="555" spans="4:4" x14ac:dyDescent="0.25">
      <c r="D555" s="460"/>
    </row>
    <row r="556" spans="4:4" x14ac:dyDescent="0.25">
      <c r="D556" s="460"/>
    </row>
    <row r="557" spans="4:4" x14ac:dyDescent="0.25">
      <c r="D557" s="460"/>
    </row>
    <row r="558" spans="4:4" x14ac:dyDescent="0.25">
      <c r="D558" s="460"/>
    </row>
    <row r="559" spans="4:4" x14ac:dyDescent="0.25">
      <c r="D559" s="460"/>
    </row>
    <row r="560" spans="4:4" x14ac:dyDescent="0.25">
      <c r="D560" s="460"/>
    </row>
    <row r="561" spans="4:4" x14ac:dyDescent="0.25">
      <c r="D561" s="460"/>
    </row>
    <row r="562" spans="4:4" x14ac:dyDescent="0.25">
      <c r="D562" s="460"/>
    </row>
    <row r="563" spans="4:4" x14ac:dyDescent="0.25">
      <c r="D563" s="460"/>
    </row>
    <row r="564" spans="4:4" x14ac:dyDescent="0.25">
      <c r="D564" s="460"/>
    </row>
    <row r="565" spans="4:4" x14ac:dyDescent="0.25">
      <c r="D565" s="460"/>
    </row>
    <row r="566" spans="4:4" x14ac:dyDescent="0.25">
      <c r="D566" s="460"/>
    </row>
    <row r="567" spans="4:4" x14ac:dyDescent="0.25">
      <c r="D567" s="460"/>
    </row>
    <row r="568" spans="4:4" x14ac:dyDescent="0.25">
      <c r="D568" s="460"/>
    </row>
    <row r="569" spans="4:4" x14ac:dyDescent="0.25">
      <c r="D569" s="460"/>
    </row>
    <row r="570" spans="4:4" x14ac:dyDescent="0.25">
      <c r="D570" s="460"/>
    </row>
    <row r="571" spans="4:4" x14ac:dyDescent="0.25">
      <c r="D571" s="460"/>
    </row>
    <row r="572" spans="4:4" x14ac:dyDescent="0.25">
      <c r="D572" s="460"/>
    </row>
    <row r="573" spans="4:4" x14ac:dyDescent="0.25">
      <c r="D573" s="460"/>
    </row>
    <row r="574" spans="4:4" x14ac:dyDescent="0.25">
      <c r="D574" s="460"/>
    </row>
    <row r="575" spans="4:4" x14ac:dyDescent="0.25">
      <c r="D575" s="460"/>
    </row>
    <row r="576" spans="4:4" x14ac:dyDescent="0.25">
      <c r="D576" s="460"/>
    </row>
    <row r="577" spans="4:4" x14ac:dyDescent="0.25">
      <c r="D577" s="460"/>
    </row>
    <row r="578" spans="4:4" x14ac:dyDescent="0.25">
      <c r="D578" s="460"/>
    </row>
    <row r="579" spans="4:4" x14ac:dyDescent="0.25">
      <c r="D579" s="460"/>
    </row>
    <row r="580" spans="4:4" x14ac:dyDescent="0.25">
      <c r="D580" s="460"/>
    </row>
    <row r="581" spans="4:4" x14ac:dyDescent="0.25">
      <c r="D581" s="460"/>
    </row>
    <row r="582" spans="4:4" x14ac:dyDescent="0.25">
      <c r="D582" s="460"/>
    </row>
    <row r="583" spans="4:4" x14ac:dyDescent="0.25">
      <c r="D583" s="460"/>
    </row>
    <row r="584" spans="4:4" x14ac:dyDescent="0.25">
      <c r="D584" s="460"/>
    </row>
    <row r="585" spans="4:4" x14ac:dyDescent="0.25">
      <c r="D585" s="460"/>
    </row>
    <row r="586" spans="4:4" x14ac:dyDescent="0.25">
      <c r="D586" s="460"/>
    </row>
    <row r="587" spans="4:4" x14ac:dyDescent="0.25">
      <c r="D587" s="460"/>
    </row>
    <row r="588" spans="4:4" x14ac:dyDescent="0.25">
      <c r="D588" s="460"/>
    </row>
    <row r="589" spans="4:4" x14ac:dyDescent="0.25">
      <c r="D589" s="460"/>
    </row>
    <row r="590" spans="4:4" x14ac:dyDescent="0.25">
      <c r="D590" s="460"/>
    </row>
    <row r="591" spans="4:4" x14ac:dyDescent="0.25">
      <c r="D591" s="460"/>
    </row>
    <row r="592" spans="4:4" x14ac:dyDescent="0.25">
      <c r="D592" s="460"/>
    </row>
    <row r="593" spans="4:4" x14ac:dyDescent="0.25">
      <c r="D593" s="460"/>
    </row>
    <row r="594" spans="4:4" x14ac:dyDescent="0.25">
      <c r="D594" s="460"/>
    </row>
    <row r="595" spans="4:4" x14ac:dyDescent="0.25">
      <c r="D595" s="460"/>
    </row>
    <row r="596" spans="4:4" x14ac:dyDescent="0.25">
      <c r="D596" s="460"/>
    </row>
    <row r="597" spans="4:4" x14ac:dyDescent="0.25">
      <c r="D597" s="460"/>
    </row>
    <row r="598" spans="4:4" x14ac:dyDescent="0.25">
      <c r="D598" s="460"/>
    </row>
    <row r="599" spans="4:4" x14ac:dyDescent="0.25">
      <c r="D599" s="460"/>
    </row>
    <row r="600" spans="4:4" x14ac:dyDescent="0.25">
      <c r="D600" s="460"/>
    </row>
    <row r="601" spans="4:4" x14ac:dyDescent="0.25">
      <c r="D601" s="460"/>
    </row>
    <row r="602" spans="4:4" x14ac:dyDescent="0.25">
      <c r="D602" s="460"/>
    </row>
    <row r="603" spans="4:4" x14ac:dyDescent="0.25">
      <c r="D603" s="460"/>
    </row>
    <row r="604" spans="4:4" x14ac:dyDescent="0.25">
      <c r="D604" s="460"/>
    </row>
    <row r="605" spans="4:4" x14ac:dyDescent="0.25">
      <c r="D605" s="460"/>
    </row>
    <row r="606" spans="4:4" x14ac:dyDescent="0.25">
      <c r="D606" s="460"/>
    </row>
    <row r="607" spans="4:4" x14ac:dyDescent="0.25">
      <c r="D607" s="460"/>
    </row>
    <row r="608" spans="4:4" x14ac:dyDescent="0.25">
      <c r="D608" s="460"/>
    </row>
    <row r="609" spans="4:4" x14ac:dyDescent="0.25">
      <c r="D609" s="460"/>
    </row>
    <row r="610" spans="4:4" x14ac:dyDescent="0.25">
      <c r="D610" s="460"/>
    </row>
    <row r="611" spans="4:4" x14ac:dyDescent="0.25">
      <c r="D611" s="460"/>
    </row>
    <row r="612" spans="4:4" x14ac:dyDescent="0.25">
      <c r="D612" s="460"/>
    </row>
    <row r="613" spans="4:4" x14ac:dyDescent="0.25">
      <c r="D613" s="460"/>
    </row>
    <row r="614" spans="4:4" x14ac:dyDescent="0.25">
      <c r="D614" s="460"/>
    </row>
    <row r="615" spans="4:4" x14ac:dyDescent="0.25">
      <c r="D615" s="460"/>
    </row>
    <row r="616" spans="4:4" x14ac:dyDescent="0.25">
      <c r="D616" s="460"/>
    </row>
    <row r="617" spans="4:4" x14ac:dyDescent="0.25">
      <c r="D617" s="460"/>
    </row>
    <row r="618" spans="4:4" x14ac:dyDescent="0.25">
      <c r="D618" s="460"/>
    </row>
    <row r="619" spans="4:4" x14ac:dyDescent="0.25">
      <c r="D619" s="460"/>
    </row>
    <row r="620" spans="4:4" x14ac:dyDescent="0.25">
      <c r="D620" s="460"/>
    </row>
    <row r="621" spans="4:4" x14ac:dyDescent="0.25">
      <c r="D621" s="460"/>
    </row>
    <row r="622" spans="4:4" x14ac:dyDescent="0.25">
      <c r="D622" s="460"/>
    </row>
    <row r="623" spans="4:4" x14ac:dyDescent="0.25">
      <c r="D623" s="460"/>
    </row>
    <row r="624" spans="4:4" x14ac:dyDescent="0.25">
      <c r="D624" s="460"/>
    </row>
    <row r="625" spans="4:4" x14ac:dyDescent="0.25">
      <c r="D625" s="460"/>
    </row>
    <row r="626" spans="4:4" x14ac:dyDescent="0.25">
      <c r="D626" s="460"/>
    </row>
    <row r="627" spans="4:4" x14ac:dyDescent="0.25">
      <c r="D627" s="460"/>
    </row>
    <row r="628" spans="4:4" x14ac:dyDescent="0.25">
      <c r="D628" s="460"/>
    </row>
    <row r="629" spans="4:4" x14ac:dyDescent="0.25">
      <c r="D629" s="460"/>
    </row>
    <row r="630" spans="4:4" x14ac:dyDescent="0.25">
      <c r="D630" s="460"/>
    </row>
    <row r="631" spans="4:4" x14ac:dyDescent="0.25">
      <c r="D631" s="460"/>
    </row>
    <row r="632" spans="4:4" x14ac:dyDescent="0.25">
      <c r="D632" s="460"/>
    </row>
    <row r="633" spans="4:4" x14ac:dyDescent="0.25">
      <c r="D633" s="460"/>
    </row>
    <row r="634" spans="4:4" x14ac:dyDescent="0.25">
      <c r="D634" s="460"/>
    </row>
    <row r="635" spans="4:4" x14ac:dyDescent="0.25">
      <c r="D635" s="460"/>
    </row>
    <row r="636" spans="4:4" x14ac:dyDescent="0.25">
      <c r="D636" s="460"/>
    </row>
    <row r="637" spans="4:4" x14ac:dyDescent="0.25">
      <c r="D637" s="460"/>
    </row>
    <row r="638" spans="4:4" x14ac:dyDescent="0.25">
      <c r="D638" s="460"/>
    </row>
    <row r="639" spans="4:4" x14ac:dyDescent="0.25">
      <c r="D639" s="460"/>
    </row>
    <row r="640" spans="4:4" x14ac:dyDescent="0.25">
      <c r="D640" s="460"/>
    </row>
    <row r="641" spans="4:4" x14ac:dyDescent="0.25">
      <c r="D641" s="460"/>
    </row>
    <row r="642" spans="4:4" x14ac:dyDescent="0.25">
      <c r="D642" s="460"/>
    </row>
    <row r="643" spans="4:4" x14ac:dyDescent="0.25">
      <c r="D643" s="460"/>
    </row>
    <row r="644" spans="4:4" x14ac:dyDescent="0.25">
      <c r="D644" s="460"/>
    </row>
    <row r="645" spans="4:4" x14ac:dyDescent="0.25">
      <c r="D645" s="460"/>
    </row>
    <row r="646" spans="4:4" x14ac:dyDescent="0.25">
      <c r="D646" s="460"/>
    </row>
    <row r="647" spans="4:4" x14ac:dyDescent="0.25">
      <c r="D647" s="460"/>
    </row>
    <row r="648" spans="4:4" x14ac:dyDescent="0.25">
      <c r="D648" s="460"/>
    </row>
    <row r="649" spans="4:4" x14ac:dyDescent="0.25">
      <c r="D649" s="460"/>
    </row>
    <row r="650" spans="4:4" x14ac:dyDescent="0.25">
      <c r="D650" s="460"/>
    </row>
    <row r="651" spans="4:4" x14ac:dyDescent="0.25">
      <c r="D651" s="460"/>
    </row>
    <row r="652" spans="4:4" x14ac:dyDescent="0.25">
      <c r="D652" s="460"/>
    </row>
    <row r="653" spans="4:4" x14ac:dyDescent="0.25">
      <c r="D653" s="460"/>
    </row>
    <row r="654" spans="4:4" x14ac:dyDescent="0.25">
      <c r="D654" s="460"/>
    </row>
    <row r="655" spans="4:4" x14ac:dyDescent="0.25">
      <c r="D655" s="460"/>
    </row>
    <row r="656" spans="4:4" x14ac:dyDescent="0.25">
      <c r="D656" s="460"/>
    </row>
    <row r="657" spans="4:4" x14ac:dyDescent="0.25">
      <c r="D657" s="460"/>
    </row>
    <row r="658" spans="4:4" x14ac:dyDescent="0.25">
      <c r="D658" s="460"/>
    </row>
    <row r="659" spans="4:4" x14ac:dyDescent="0.25">
      <c r="D659" s="460"/>
    </row>
    <row r="660" spans="4:4" x14ac:dyDescent="0.25">
      <c r="D660" s="460"/>
    </row>
    <row r="661" spans="4:4" x14ac:dyDescent="0.25">
      <c r="D661" s="460"/>
    </row>
    <row r="662" spans="4:4" x14ac:dyDescent="0.25">
      <c r="D662" s="460"/>
    </row>
    <row r="663" spans="4:4" x14ac:dyDescent="0.25">
      <c r="D663" s="460"/>
    </row>
    <row r="664" spans="4:4" x14ac:dyDescent="0.25">
      <c r="D664" s="460"/>
    </row>
    <row r="665" spans="4:4" x14ac:dyDescent="0.25">
      <c r="D665" s="460"/>
    </row>
    <row r="666" spans="4:4" x14ac:dyDescent="0.25">
      <c r="D666" s="460"/>
    </row>
    <row r="667" spans="4:4" x14ac:dyDescent="0.25">
      <c r="D667" s="460"/>
    </row>
    <row r="668" spans="4:4" x14ac:dyDescent="0.25">
      <c r="D668" s="460"/>
    </row>
    <row r="669" spans="4:4" x14ac:dyDescent="0.25">
      <c r="D669" s="460"/>
    </row>
    <row r="670" spans="4:4" x14ac:dyDescent="0.25">
      <c r="D670" s="460"/>
    </row>
    <row r="671" spans="4:4" x14ac:dyDescent="0.25">
      <c r="D671" s="460"/>
    </row>
    <row r="672" spans="4:4" x14ac:dyDescent="0.25">
      <c r="D672" s="460"/>
    </row>
    <row r="673" spans="4:4" x14ac:dyDescent="0.25">
      <c r="D673" s="460"/>
    </row>
    <row r="674" spans="4:4" x14ac:dyDescent="0.25">
      <c r="D674" s="460"/>
    </row>
    <row r="675" spans="4:4" x14ac:dyDescent="0.25">
      <c r="D675" s="460"/>
    </row>
    <row r="676" spans="4:4" x14ac:dyDescent="0.25">
      <c r="D676" s="460"/>
    </row>
    <row r="677" spans="4:4" x14ac:dyDescent="0.25">
      <c r="D677" s="460"/>
    </row>
    <row r="678" spans="4:4" x14ac:dyDescent="0.25">
      <c r="D678" s="460"/>
    </row>
    <row r="679" spans="4:4" x14ac:dyDescent="0.25">
      <c r="D679" s="460"/>
    </row>
    <row r="680" spans="4:4" x14ac:dyDescent="0.25">
      <c r="D680" s="460"/>
    </row>
    <row r="681" spans="4:4" x14ac:dyDescent="0.25">
      <c r="D681" s="460"/>
    </row>
    <row r="682" spans="4:4" x14ac:dyDescent="0.25">
      <c r="D682" s="460"/>
    </row>
    <row r="683" spans="4:4" x14ac:dyDescent="0.25">
      <c r="D683" s="460"/>
    </row>
    <row r="684" spans="4:4" x14ac:dyDescent="0.25">
      <c r="D684" s="460"/>
    </row>
    <row r="685" spans="4:4" x14ac:dyDescent="0.25">
      <c r="D685" s="460"/>
    </row>
    <row r="686" spans="4:4" x14ac:dyDescent="0.25">
      <c r="D686" s="460"/>
    </row>
    <row r="687" spans="4:4" x14ac:dyDescent="0.25">
      <c r="D687" s="460"/>
    </row>
  </sheetData>
  <autoFilter ref="A1:D49"/>
  <sortState ref="A2:D2428">
    <sortCondition ref="B1"/>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6" tint="0.39997558519241921"/>
  </sheetPr>
  <dimension ref="A1:M87550"/>
  <sheetViews>
    <sheetView zoomScale="70" zoomScaleNormal="70" workbookViewId="0">
      <pane ySplit="1" topLeftCell="A443" activePane="bottomLeft" state="frozen"/>
      <selection activeCell="C12" sqref="C12"/>
      <selection pane="bottomLeft" activeCell="C462" sqref="C462:M470"/>
    </sheetView>
  </sheetViews>
  <sheetFormatPr defaultColWidth="9.140625" defaultRowHeight="15" x14ac:dyDescent="0.25"/>
  <cols>
    <col min="1" max="1" width="17.42578125" style="1" bestFit="1" customWidth="1"/>
    <col min="2" max="2" width="40.7109375" style="173" bestFit="1" customWidth="1"/>
    <col min="3" max="3" width="9.28515625" style="3" bestFit="1" customWidth="1"/>
    <col min="4" max="4" width="12.28515625" style="821" bestFit="1" customWidth="1"/>
    <col min="5" max="5" width="8.7109375" bestFit="1" customWidth="1"/>
    <col min="6" max="6" width="21.85546875" customWidth="1"/>
    <col min="7" max="7" width="22.42578125" style="842" customWidth="1"/>
    <col min="8" max="8" width="96.28515625" style="820" bestFit="1" customWidth="1"/>
    <col min="9" max="9" width="7.28515625" customWidth="1"/>
    <col min="10" max="10" width="6.85546875" customWidth="1"/>
    <col min="11" max="11" width="10.5703125" customWidth="1"/>
    <col min="12" max="12" width="13.7109375" bestFit="1" customWidth="1"/>
    <col min="13" max="13" width="15.7109375" bestFit="1" customWidth="1"/>
    <col min="14" max="14" width="6.42578125" customWidth="1"/>
  </cols>
  <sheetData>
    <row r="1" spans="1:13" s="304" customFormat="1" ht="69.75" customHeight="1" thickBot="1" x14ac:dyDescent="0.3">
      <c r="A1" s="535" t="s">
        <v>4572</v>
      </c>
      <c r="B1" s="540" t="s">
        <v>373</v>
      </c>
      <c r="C1" s="536" t="s">
        <v>374</v>
      </c>
      <c r="D1" s="536" t="s">
        <v>16</v>
      </c>
      <c r="E1" s="700" t="s">
        <v>375</v>
      </c>
      <c r="F1" s="699" t="s">
        <v>376</v>
      </c>
      <c r="G1" s="828" t="s">
        <v>2</v>
      </c>
      <c r="H1" s="568" t="s">
        <v>5559</v>
      </c>
      <c r="I1" s="537" t="s">
        <v>378</v>
      </c>
      <c r="J1" s="537" t="s">
        <v>379</v>
      </c>
      <c r="K1" s="539" t="s">
        <v>380</v>
      </c>
      <c r="L1" s="539" t="s">
        <v>3626</v>
      </c>
      <c r="M1" s="539" t="s">
        <v>3627</v>
      </c>
    </row>
    <row r="2" spans="1:13" s="304" customFormat="1" x14ac:dyDescent="0.25">
      <c r="A2" s="815" t="s">
        <v>4624</v>
      </c>
      <c r="B2" s="538" t="s">
        <v>4119</v>
      </c>
      <c r="C2" s="316" t="s">
        <v>4130</v>
      </c>
      <c r="D2" s="541">
        <v>0</v>
      </c>
      <c r="E2" s="316"/>
      <c r="F2" s="316"/>
      <c r="G2" s="814" t="s">
        <v>4654</v>
      </c>
      <c r="H2" s="816" t="s">
        <v>5488</v>
      </c>
      <c r="I2" s="316"/>
      <c r="J2" s="356"/>
      <c r="K2" s="316"/>
      <c r="L2" s="316" t="s">
        <v>5519</v>
      </c>
      <c r="M2" s="541"/>
    </row>
    <row r="3" spans="1:13" x14ac:dyDescent="0.25">
      <c r="A3" s="815" t="s">
        <v>4624</v>
      </c>
      <c r="B3" s="538" t="s">
        <v>4119</v>
      </c>
      <c r="C3" s="316" t="s">
        <v>4130</v>
      </c>
      <c r="D3" s="541">
        <v>1</v>
      </c>
      <c r="E3" s="316"/>
      <c r="F3" s="316"/>
      <c r="G3" s="814" t="s">
        <v>4654</v>
      </c>
      <c r="H3" s="816" t="s">
        <v>5489</v>
      </c>
      <c r="I3" s="316"/>
      <c r="J3" s="356"/>
      <c r="K3" s="316"/>
      <c r="L3" s="316" t="s">
        <v>4124</v>
      </c>
      <c r="M3" s="541"/>
    </row>
    <row r="4" spans="1:13" x14ac:dyDescent="0.25">
      <c r="A4" s="815" t="s">
        <v>4624</v>
      </c>
      <c r="B4" s="538" t="s">
        <v>4119</v>
      </c>
      <c r="C4" s="316" t="s">
        <v>4120</v>
      </c>
      <c r="D4" s="541">
        <v>0</v>
      </c>
      <c r="E4" s="316"/>
      <c r="F4" s="316"/>
      <c r="G4" s="814" t="s">
        <v>4654</v>
      </c>
      <c r="H4" s="542" t="s">
        <v>5490</v>
      </c>
      <c r="I4" s="316"/>
      <c r="J4" s="356"/>
      <c r="K4" s="316"/>
      <c r="L4" s="316" t="s">
        <v>4121</v>
      </c>
      <c r="M4" s="541"/>
    </row>
    <row r="5" spans="1:13" x14ac:dyDescent="0.25">
      <c r="A5" s="815" t="s">
        <v>4624</v>
      </c>
      <c r="B5" s="538" t="s">
        <v>4119</v>
      </c>
      <c r="C5" s="316" t="s">
        <v>4120</v>
      </c>
      <c r="D5" s="541">
        <v>1</v>
      </c>
      <c r="E5" s="316"/>
      <c r="F5" s="316"/>
      <c r="G5" s="814" t="s">
        <v>4654</v>
      </c>
      <c r="H5" s="542" t="s">
        <v>5491</v>
      </c>
      <c r="I5" s="316"/>
      <c r="J5" s="356"/>
      <c r="K5" s="316"/>
      <c r="L5" s="316" t="s">
        <v>5520</v>
      </c>
      <c r="M5" s="541"/>
    </row>
    <row r="6" spans="1:13" s="304" customFormat="1" x14ac:dyDescent="0.25">
      <c r="A6" s="815" t="s">
        <v>4624</v>
      </c>
      <c r="B6" s="538" t="s">
        <v>4119</v>
      </c>
      <c r="C6" s="316" t="s">
        <v>4533</v>
      </c>
      <c r="D6" s="541">
        <v>0</v>
      </c>
      <c r="E6" s="316"/>
      <c r="F6" s="813"/>
      <c r="G6" s="814" t="s">
        <v>4654</v>
      </c>
      <c r="H6" s="542" t="s">
        <v>5492</v>
      </c>
      <c r="I6" s="316"/>
      <c r="J6" s="356"/>
      <c r="K6" s="316"/>
      <c r="L6" s="316" t="s">
        <v>4126</v>
      </c>
      <c r="M6" s="541"/>
    </row>
    <row r="7" spans="1:13" s="304" customFormat="1" x14ac:dyDescent="0.25">
      <c r="A7" s="815" t="s">
        <v>4624</v>
      </c>
      <c r="B7" s="538" t="s">
        <v>4119</v>
      </c>
      <c r="C7" s="316" t="s">
        <v>4533</v>
      </c>
      <c r="D7" s="541">
        <v>1</v>
      </c>
      <c r="E7" s="316"/>
      <c r="F7" s="316"/>
      <c r="G7" s="829" t="s">
        <v>4654</v>
      </c>
      <c r="H7" s="542" t="s">
        <v>5493</v>
      </c>
      <c r="I7" s="316"/>
      <c r="J7" s="356"/>
      <c r="K7" s="316"/>
      <c r="L7" s="316" t="s">
        <v>5521</v>
      </c>
      <c r="M7" s="541"/>
    </row>
    <row r="8" spans="1:13" s="304" customFormat="1" x14ac:dyDescent="0.25">
      <c r="A8" s="815" t="s">
        <v>4624</v>
      </c>
      <c r="B8" s="538" t="s">
        <v>4119</v>
      </c>
      <c r="C8" s="316" t="s">
        <v>4534</v>
      </c>
      <c r="D8" s="541">
        <v>0</v>
      </c>
      <c r="E8" s="316"/>
      <c r="F8" s="316"/>
      <c r="G8" s="829" t="s">
        <v>4654</v>
      </c>
      <c r="H8" s="542" t="s">
        <v>5494</v>
      </c>
      <c r="I8" s="316"/>
      <c r="J8" s="356"/>
      <c r="K8" s="316"/>
      <c r="L8" s="316" t="s">
        <v>5522</v>
      </c>
      <c r="M8" s="541"/>
    </row>
    <row r="9" spans="1:13" s="304" customFormat="1" x14ac:dyDescent="0.25">
      <c r="A9" s="815" t="s">
        <v>4624</v>
      </c>
      <c r="B9" s="538" t="s">
        <v>4119</v>
      </c>
      <c r="C9" s="316" t="s">
        <v>4534</v>
      </c>
      <c r="D9" s="541">
        <v>1</v>
      </c>
      <c r="E9" s="316"/>
      <c r="F9" s="316"/>
      <c r="G9" s="814" t="s">
        <v>4654</v>
      </c>
      <c r="H9" s="542" t="s">
        <v>43</v>
      </c>
      <c r="I9" s="316"/>
      <c r="J9" s="356"/>
      <c r="K9" s="316"/>
      <c r="L9" s="316" t="s">
        <v>5523</v>
      </c>
      <c r="M9" s="541"/>
    </row>
    <row r="10" spans="1:13" s="304" customFormat="1" x14ac:dyDescent="0.25">
      <c r="A10" s="815" t="s">
        <v>4624</v>
      </c>
      <c r="B10" s="538" t="s">
        <v>4119</v>
      </c>
      <c r="C10" s="316" t="s">
        <v>4535</v>
      </c>
      <c r="D10" s="541">
        <v>0</v>
      </c>
      <c r="E10" s="316"/>
      <c r="F10" s="316"/>
      <c r="G10" s="746" t="s">
        <v>4654</v>
      </c>
      <c r="H10" s="822" t="s">
        <v>43</v>
      </c>
      <c r="I10" s="316"/>
      <c r="J10" s="356"/>
      <c r="K10" s="316"/>
      <c r="L10" s="316" t="s">
        <v>5524</v>
      </c>
      <c r="M10" s="541"/>
    </row>
    <row r="11" spans="1:13" s="304" customFormat="1" x14ac:dyDescent="0.25">
      <c r="A11" s="815" t="s">
        <v>4624</v>
      </c>
      <c r="B11" s="538" t="s">
        <v>4119</v>
      </c>
      <c r="C11" s="316" t="s">
        <v>4535</v>
      </c>
      <c r="D11" s="541">
        <v>1</v>
      </c>
      <c r="E11" s="316"/>
      <c r="F11" s="316"/>
      <c r="G11" s="829" t="s">
        <v>4654</v>
      </c>
      <c r="H11" s="542" t="s">
        <v>43</v>
      </c>
      <c r="I11" s="316"/>
      <c r="J11" s="356"/>
      <c r="K11" s="316"/>
      <c r="L11" s="316" t="s">
        <v>5525</v>
      </c>
      <c r="M11" s="541"/>
    </row>
    <row r="12" spans="1:13" s="304" customFormat="1" x14ac:dyDescent="0.25">
      <c r="A12" s="815" t="s">
        <v>4624</v>
      </c>
      <c r="B12" s="538" t="s">
        <v>4403</v>
      </c>
      <c r="C12" s="316" t="s">
        <v>4536</v>
      </c>
      <c r="D12" s="541">
        <v>0</v>
      </c>
      <c r="E12" s="316"/>
      <c r="F12" s="316"/>
      <c r="G12" s="826" t="s">
        <v>5586</v>
      </c>
      <c r="H12" s="542" t="s">
        <v>4864</v>
      </c>
      <c r="I12" s="316"/>
      <c r="J12" s="356"/>
      <c r="K12" s="316"/>
      <c r="L12" s="316" t="s">
        <v>4654</v>
      </c>
      <c r="M12" s="541"/>
    </row>
    <row r="13" spans="1:13" s="304" customFormat="1" x14ac:dyDescent="0.25">
      <c r="A13" s="815" t="s">
        <v>4624</v>
      </c>
      <c r="B13" s="538" t="s">
        <v>4403</v>
      </c>
      <c r="C13" s="316" t="s">
        <v>4536</v>
      </c>
      <c r="D13" s="541">
        <v>1</v>
      </c>
      <c r="E13" s="316"/>
      <c r="F13" s="316"/>
      <c r="G13" s="826" t="s">
        <v>5587</v>
      </c>
      <c r="H13" s="542" t="s">
        <v>4865</v>
      </c>
      <c r="I13" s="316"/>
      <c r="J13" s="356"/>
      <c r="K13" s="316"/>
      <c r="L13" s="316" t="s">
        <v>4654</v>
      </c>
      <c r="M13" s="541"/>
    </row>
    <row r="14" spans="1:13" s="304" customFormat="1" x14ac:dyDescent="0.25">
      <c r="A14" s="815" t="s">
        <v>4624</v>
      </c>
      <c r="B14" s="538" t="s">
        <v>4403</v>
      </c>
      <c r="C14" s="316" t="s">
        <v>4536</v>
      </c>
      <c r="D14" s="541">
        <v>2</v>
      </c>
      <c r="E14" s="316"/>
      <c r="F14" s="316"/>
      <c r="G14" s="826" t="s">
        <v>5588</v>
      </c>
      <c r="H14" s="542" t="s">
        <v>4866</v>
      </c>
      <c r="I14" s="316"/>
      <c r="J14" s="356"/>
      <c r="K14" s="316"/>
      <c r="L14" s="316" t="s">
        <v>4654</v>
      </c>
      <c r="M14" s="541"/>
    </row>
    <row r="15" spans="1:13" s="304" customFormat="1" x14ac:dyDescent="0.25">
      <c r="A15" s="815" t="s">
        <v>4624</v>
      </c>
      <c r="B15" s="538" t="s">
        <v>4403</v>
      </c>
      <c r="C15" s="316" t="s">
        <v>4536</v>
      </c>
      <c r="D15" s="541">
        <v>3</v>
      </c>
      <c r="E15" s="316"/>
      <c r="F15" s="316"/>
      <c r="G15" s="746" t="s">
        <v>5589</v>
      </c>
      <c r="H15" s="542" t="s">
        <v>5984</v>
      </c>
      <c r="I15" s="316"/>
      <c r="J15" s="356"/>
      <c r="K15" s="316"/>
      <c r="L15" s="316" t="s">
        <v>4654</v>
      </c>
      <c r="M15" s="541"/>
    </row>
    <row r="16" spans="1:13" s="304" customFormat="1" x14ac:dyDescent="0.25">
      <c r="A16" s="815" t="s">
        <v>4624</v>
      </c>
      <c r="B16" s="538" t="s">
        <v>4403</v>
      </c>
      <c r="C16" s="316" t="s">
        <v>4536</v>
      </c>
      <c r="D16" s="541">
        <v>4</v>
      </c>
      <c r="E16" s="316"/>
      <c r="F16" s="316"/>
      <c r="G16" s="746" t="s">
        <v>5590</v>
      </c>
      <c r="H16" s="822" t="s">
        <v>5985</v>
      </c>
      <c r="I16" s="316"/>
      <c r="J16" s="356"/>
      <c r="K16" s="316"/>
      <c r="L16" s="316" t="s">
        <v>4654</v>
      </c>
      <c r="M16" s="541"/>
    </row>
    <row r="17" spans="1:13" s="304" customFormat="1" x14ac:dyDescent="0.25">
      <c r="A17" s="815" t="s">
        <v>4624</v>
      </c>
      <c r="B17" s="538" t="s">
        <v>4403</v>
      </c>
      <c r="C17" s="316" t="s">
        <v>4536</v>
      </c>
      <c r="D17" s="541">
        <v>5</v>
      </c>
      <c r="E17" s="316"/>
      <c r="F17" s="316"/>
      <c r="G17" s="746" t="s">
        <v>5591</v>
      </c>
      <c r="H17" s="822" t="s">
        <v>5986</v>
      </c>
      <c r="I17" s="316"/>
      <c r="J17" s="356"/>
      <c r="K17" s="316"/>
      <c r="L17" s="316" t="s">
        <v>4654</v>
      </c>
      <c r="M17" s="541"/>
    </row>
    <row r="18" spans="1:13" s="304" customFormat="1" x14ac:dyDescent="0.25">
      <c r="A18" s="815" t="s">
        <v>4624</v>
      </c>
      <c r="B18" s="538" t="s">
        <v>4403</v>
      </c>
      <c r="C18" s="316" t="s">
        <v>4536</v>
      </c>
      <c r="D18" s="541">
        <v>6</v>
      </c>
      <c r="E18" s="316"/>
      <c r="F18" s="316"/>
      <c r="G18" s="746" t="s">
        <v>5592</v>
      </c>
      <c r="H18" s="822" t="s">
        <v>4867</v>
      </c>
      <c r="I18" s="316"/>
      <c r="J18" s="356"/>
      <c r="K18" s="316"/>
      <c r="L18" s="316" t="s">
        <v>4654</v>
      </c>
      <c r="M18" s="541"/>
    </row>
    <row r="19" spans="1:13" s="304" customFormat="1" x14ac:dyDescent="0.25">
      <c r="A19" s="815" t="s">
        <v>4624</v>
      </c>
      <c r="B19" s="538" t="s">
        <v>4403</v>
      </c>
      <c r="C19" s="316" t="s">
        <v>4536</v>
      </c>
      <c r="D19" s="541">
        <v>7</v>
      </c>
      <c r="E19" s="316"/>
      <c r="F19" s="316"/>
      <c r="G19" s="746" t="s">
        <v>4654</v>
      </c>
      <c r="H19" s="822" t="s">
        <v>4654</v>
      </c>
      <c r="I19" s="316"/>
      <c r="J19" s="356"/>
      <c r="K19" s="316"/>
      <c r="L19" s="316" t="s">
        <v>4654</v>
      </c>
      <c r="M19" s="541"/>
    </row>
    <row r="20" spans="1:13" s="304" customFormat="1" x14ac:dyDescent="0.25">
      <c r="A20" s="815" t="s">
        <v>4624</v>
      </c>
      <c r="B20" s="538" t="s">
        <v>4403</v>
      </c>
      <c r="C20" s="316" t="s">
        <v>4536</v>
      </c>
      <c r="D20" s="541">
        <v>8</v>
      </c>
      <c r="E20" s="316"/>
      <c r="F20" s="316"/>
      <c r="G20" s="746" t="s">
        <v>4654</v>
      </c>
      <c r="H20" s="817" t="s">
        <v>4654</v>
      </c>
      <c r="I20" s="316"/>
      <c r="J20" s="356"/>
      <c r="K20" s="316"/>
      <c r="L20" s="316" t="s">
        <v>4654</v>
      </c>
      <c r="M20" s="541"/>
    </row>
    <row r="21" spans="1:13" s="304" customFormat="1" x14ac:dyDescent="0.25">
      <c r="A21" s="815" t="s">
        <v>4624</v>
      </c>
      <c r="B21" s="538" t="s">
        <v>4403</v>
      </c>
      <c r="C21" s="316" t="s">
        <v>4536</v>
      </c>
      <c r="D21" s="541">
        <v>9</v>
      </c>
      <c r="E21" s="316"/>
      <c r="F21" s="316"/>
      <c r="G21" s="814" t="s">
        <v>4654</v>
      </c>
      <c r="H21" s="816" t="s">
        <v>4654</v>
      </c>
      <c r="I21" s="316"/>
      <c r="J21" s="356"/>
      <c r="K21" s="316"/>
      <c r="L21" s="316" t="s">
        <v>4654</v>
      </c>
      <c r="M21" s="541"/>
    </row>
    <row r="22" spans="1:13" s="304" customFormat="1" x14ac:dyDescent="0.25">
      <c r="A22" s="815" t="s">
        <v>4624</v>
      </c>
      <c r="B22" s="538" t="s">
        <v>4403</v>
      </c>
      <c r="C22" s="316" t="s">
        <v>4536</v>
      </c>
      <c r="D22" s="541" t="s">
        <v>4637</v>
      </c>
      <c r="E22" s="316"/>
      <c r="F22" s="316"/>
      <c r="G22" s="746" t="s">
        <v>4654</v>
      </c>
      <c r="H22" s="817" t="s">
        <v>4654</v>
      </c>
      <c r="I22" s="316"/>
      <c r="J22" s="356"/>
      <c r="K22" s="316"/>
      <c r="L22" s="316" t="s">
        <v>4654</v>
      </c>
      <c r="M22" s="541"/>
    </row>
    <row r="23" spans="1:13" s="304" customFormat="1" x14ac:dyDescent="0.25">
      <c r="A23" s="815" t="s">
        <v>4624</v>
      </c>
      <c r="B23" s="538" t="s">
        <v>4403</v>
      </c>
      <c r="C23" s="316" t="s">
        <v>4536</v>
      </c>
      <c r="D23" s="541" t="s">
        <v>4638</v>
      </c>
      <c r="E23" s="316"/>
      <c r="F23" s="316"/>
      <c r="G23" s="746" t="s">
        <v>4654</v>
      </c>
      <c r="H23" s="817" t="s">
        <v>4654</v>
      </c>
      <c r="I23" s="316"/>
      <c r="J23" s="356"/>
      <c r="K23" s="316"/>
      <c r="L23" s="316" t="s">
        <v>4654</v>
      </c>
      <c r="M23" s="541"/>
    </row>
    <row r="24" spans="1:13" s="304" customFormat="1" x14ac:dyDescent="0.25">
      <c r="A24" s="815" t="s">
        <v>4624</v>
      </c>
      <c r="B24" s="538" t="s">
        <v>4403</v>
      </c>
      <c r="C24" s="316" t="s">
        <v>4536</v>
      </c>
      <c r="D24" s="541" t="s">
        <v>4639</v>
      </c>
      <c r="E24" s="316"/>
      <c r="F24" s="316"/>
      <c r="G24" s="829" t="s">
        <v>4654</v>
      </c>
      <c r="H24" s="816" t="s">
        <v>4654</v>
      </c>
      <c r="I24" s="316"/>
      <c r="J24" s="356"/>
      <c r="K24" s="316"/>
      <c r="L24" s="316" t="s">
        <v>4654</v>
      </c>
      <c r="M24" s="541"/>
    </row>
    <row r="25" spans="1:13" s="304" customFormat="1" x14ac:dyDescent="0.25">
      <c r="A25" s="815" t="s">
        <v>4624</v>
      </c>
      <c r="B25" s="538" t="s">
        <v>4403</v>
      </c>
      <c r="C25" s="316" t="s">
        <v>4536</v>
      </c>
      <c r="D25" s="541" t="s">
        <v>4640</v>
      </c>
      <c r="E25" s="316"/>
      <c r="F25" s="316"/>
      <c r="G25" s="829" t="s">
        <v>4654</v>
      </c>
      <c r="H25" s="816" t="s">
        <v>4654</v>
      </c>
      <c r="I25" s="316"/>
      <c r="J25" s="356"/>
      <c r="K25" s="316"/>
      <c r="L25" s="316" t="s">
        <v>4654</v>
      </c>
      <c r="M25" s="541"/>
    </row>
    <row r="26" spans="1:13" s="304" customFormat="1" x14ac:dyDescent="0.25">
      <c r="A26" s="815" t="s">
        <v>4624</v>
      </c>
      <c r="B26" s="538" t="s">
        <v>4403</v>
      </c>
      <c r="C26" s="316" t="s">
        <v>4536</v>
      </c>
      <c r="D26" s="541" t="s">
        <v>4615</v>
      </c>
      <c r="E26" s="316"/>
      <c r="F26" s="316"/>
      <c r="G26" s="746" t="s">
        <v>4654</v>
      </c>
      <c r="H26" s="817" t="s">
        <v>4654</v>
      </c>
      <c r="I26" s="316"/>
      <c r="J26" s="356"/>
      <c r="K26" s="316"/>
      <c r="L26" s="316" t="s">
        <v>4654</v>
      </c>
      <c r="M26" s="541"/>
    </row>
    <row r="27" spans="1:13" s="304" customFormat="1" x14ac:dyDescent="0.25">
      <c r="A27" s="815" t="s">
        <v>4624</v>
      </c>
      <c r="B27" s="538" t="s">
        <v>4403</v>
      </c>
      <c r="C27" s="316" t="s">
        <v>4536</v>
      </c>
      <c r="D27" s="541" t="s">
        <v>4641</v>
      </c>
      <c r="E27" s="316"/>
      <c r="F27" s="316"/>
      <c r="G27" s="746" t="s">
        <v>4654</v>
      </c>
      <c r="H27" s="817" t="s">
        <v>4654</v>
      </c>
      <c r="I27" s="316"/>
      <c r="J27" s="356"/>
      <c r="K27" s="316"/>
      <c r="L27" s="316" t="s">
        <v>4654</v>
      </c>
      <c r="M27" s="541"/>
    </row>
    <row r="28" spans="1:13" s="304" customFormat="1" x14ac:dyDescent="0.25">
      <c r="A28" s="815" t="s">
        <v>4624</v>
      </c>
      <c r="B28" s="538" t="s">
        <v>4403</v>
      </c>
      <c r="C28" s="316" t="s">
        <v>4536</v>
      </c>
      <c r="D28" s="541" t="s">
        <v>4642</v>
      </c>
      <c r="E28" s="316"/>
      <c r="F28" s="316"/>
      <c r="G28" s="746" t="s">
        <v>4654</v>
      </c>
      <c r="H28" s="817" t="s">
        <v>4654</v>
      </c>
      <c r="I28" s="316"/>
      <c r="J28" s="356"/>
      <c r="K28" s="316"/>
      <c r="L28" s="316" t="s">
        <v>4654</v>
      </c>
      <c r="M28" s="541"/>
    </row>
    <row r="29" spans="1:13" s="304" customFormat="1" x14ac:dyDescent="0.25">
      <c r="A29" s="815" t="s">
        <v>4624</v>
      </c>
      <c r="B29" s="538" t="s">
        <v>4403</v>
      </c>
      <c r="C29" s="316" t="s">
        <v>4536</v>
      </c>
      <c r="D29" s="541" t="s">
        <v>4643</v>
      </c>
      <c r="E29" s="316"/>
      <c r="F29" s="316"/>
      <c r="G29" s="746" t="s">
        <v>4654</v>
      </c>
      <c r="H29" s="817" t="s">
        <v>4654</v>
      </c>
      <c r="I29" s="316"/>
      <c r="J29" s="356"/>
      <c r="K29" s="316"/>
      <c r="L29" s="316" t="s">
        <v>4654</v>
      </c>
      <c r="M29" s="541"/>
    </row>
    <row r="30" spans="1:13" s="304" customFormat="1" x14ac:dyDescent="0.25">
      <c r="A30" s="815" t="s">
        <v>4624</v>
      </c>
      <c r="B30" s="538" t="s">
        <v>4403</v>
      </c>
      <c r="C30" s="316" t="s">
        <v>4536</v>
      </c>
      <c r="D30" s="541" t="s">
        <v>4574</v>
      </c>
      <c r="E30" s="316"/>
      <c r="F30" s="316"/>
      <c r="G30" s="746" t="s">
        <v>4654</v>
      </c>
      <c r="H30" s="817" t="s">
        <v>4654</v>
      </c>
      <c r="I30" s="316"/>
      <c r="J30" s="356"/>
      <c r="K30" s="316"/>
      <c r="L30" s="316" t="s">
        <v>4654</v>
      </c>
      <c r="M30" s="541"/>
    </row>
    <row r="31" spans="1:13" s="304" customFormat="1" x14ac:dyDescent="0.25">
      <c r="A31" s="815" t="s">
        <v>4624</v>
      </c>
      <c r="B31" s="538" t="s">
        <v>4403</v>
      </c>
      <c r="C31" s="316" t="s">
        <v>4536</v>
      </c>
      <c r="D31" s="541" t="s">
        <v>4586</v>
      </c>
      <c r="E31" s="316"/>
      <c r="F31" s="316"/>
      <c r="G31" s="746" t="s">
        <v>4654</v>
      </c>
      <c r="H31" s="817" t="s">
        <v>4654</v>
      </c>
      <c r="I31" s="316"/>
      <c r="J31" s="356"/>
      <c r="K31" s="316"/>
      <c r="L31" s="316" t="s">
        <v>4654</v>
      </c>
      <c r="M31" s="541"/>
    </row>
    <row r="32" spans="1:13" s="304" customFormat="1" x14ac:dyDescent="0.25">
      <c r="A32" s="815" t="s">
        <v>4624</v>
      </c>
      <c r="B32" s="538" t="s">
        <v>4403</v>
      </c>
      <c r="C32" s="316" t="s">
        <v>4536</v>
      </c>
      <c r="D32" s="541" t="s">
        <v>4644</v>
      </c>
      <c r="E32" s="316"/>
      <c r="F32" s="316"/>
      <c r="G32" s="746" t="s">
        <v>4654</v>
      </c>
      <c r="H32" s="817" t="s">
        <v>4654</v>
      </c>
      <c r="I32" s="316"/>
      <c r="J32" s="356"/>
      <c r="K32" s="316"/>
      <c r="L32" s="316" t="s">
        <v>4654</v>
      </c>
      <c r="M32" s="541"/>
    </row>
    <row r="33" spans="1:13" s="304" customFormat="1" x14ac:dyDescent="0.25">
      <c r="A33" s="815" t="s">
        <v>4624</v>
      </c>
      <c r="B33" s="538" t="s">
        <v>4403</v>
      </c>
      <c r="C33" s="316" t="s">
        <v>4536</v>
      </c>
      <c r="D33" s="541" t="s">
        <v>4645</v>
      </c>
      <c r="E33" s="316"/>
      <c r="F33" s="316"/>
      <c r="G33" s="746" t="s">
        <v>4654</v>
      </c>
      <c r="H33" s="817" t="s">
        <v>4654</v>
      </c>
      <c r="I33" s="316"/>
      <c r="J33" s="356"/>
      <c r="K33" s="316"/>
      <c r="L33" s="316" t="s">
        <v>4654</v>
      </c>
      <c r="M33" s="541"/>
    </row>
    <row r="34" spans="1:13" s="304" customFormat="1" x14ac:dyDescent="0.25">
      <c r="A34" s="815" t="s">
        <v>4624</v>
      </c>
      <c r="B34" s="538" t="s">
        <v>4403</v>
      </c>
      <c r="C34" s="316" t="s">
        <v>4536</v>
      </c>
      <c r="D34" s="541" t="s">
        <v>4646</v>
      </c>
      <c r="E34" s="316"/>
      <c r="F34" s="316"/>
      <c r="G34" s="746" t="s">
        <v>4654</v>
      </c>
      <c r="H34" s="817" t="s">
        <v>4654</v>
      </c>
      <c r="I34" s="316"/>
      <c r="J34" s="356"/>
      <c r="K34" s="316"/>
      <c r="L34" s="316" t="s">
        <v>4654</v>
      </c>
      <c r="M34" s="541"/>
    </row>
    <row r="35" spans="1:13" s="304" customFormat="1" x14ac:dyDescent="0.25">
      <c r="A35" s="815" t="s">
        <v>4624</v>
      </c>
      <c r="B35" s="538" t="s">
        <v>4403</v>
      </c>
      <c r="C35" s="316" t="s">
        <v>4536</v>
      </c>
      <c r="D35" s="541" t="s">
        <v>4647</v>
      </c>
      <c r="E35" s="316"/>
      <c r="F35" s="316"/>
      <c r="G35" s="746" t="s">
        <v>4654</v>
      </c>
      <c r="H35" s="817" t="s">
        <v>4654</v>
      </c>
      <c r="I35" s="316"/>
      <c r="J35" s="356"/>
      <c r="K35" s="316"/>
      <c r="L35" s="316" t="s">
        <v>4654</v>
      </c>
      <c r="M35" s="541"/>
    </row>
    <row r="36" spans="1:13" s="304" customFormat="1" x14ac:dyDescent="0.25">
      <c r="A36" s="815" t="s">
        <v>4624</v>
      </c>
      <c r="B36" s="538" t="s">
        <v>4403</v>
      </c>
      <c r="C36" s="316" t="s">
        <v>4536</v>
      </c>
      <c r="D36" s="541" t="s">
        <v>4575</v>
      </c>
      <c r="E36" s="316"/>
      <c r="F36" s="316"/>
      <c r="G36" s="746" t="s">
        <v>4654</v>
      </c>
      <c r="H36" s="817" t="s">
        <v>4654</v>
      </c>
      <c r="I36" s="316"/>
      <c r="J36" s="356"/>
      <c r="K36" s="316"/>
      <c r="L36" s="316" t="s">
        <v>4654</v>
      </c>
      <c r="M36" s="541"/>
    </row>
    <row r="37" spans="1:13" s="304" customFormat="1" x14ac:dyDescent="0.25">
      <c r="A37" s="815" t="s">
        <v>4624</v>
      </c>
      <c r="B37" s="538" t="s">
        <v>4403</v>
      </c>
      <c r="C37" s="316" t="s">
        <v>4536</v>
      </c>
      <c r="D37" s="541" t="s">
        <v>4576</v>
      </c>
      <c r="E37" s="316"/>
      <c r="F37" s="316"/>
      <c r="G37" s="746" t="s">
        <v>4654</v>
      </c>
      <c r="H37" s="817" t="s">
        <v>4654</v>
      </c>
      <c r="I37" s="316"/>
      <c r="J37" s="356"/>
      <c r="K37" s="316"/>
      <c r="L37" s="316" t="s">
        <v>4654</v>
      </c>
      <c r="M37" s="541"/>
    </row>
    <row r="38" spans="1:13" s="304" customFormat="1" x14ac:dyDescent="0.25">
      <c r="A38" s="815" t="s">
        <v>4624</v>
      </c>
      <c r="B38" s="538" t="s">
        <v>4403</v>
      </c>
      <c r="C38" s="316" t="s">
        <v>4536</v>
      </c>
      <c r="D38" s="541" t="s">
        <v>4648</v>
      </c>
      <c r="E38" s="316"/>
      <c r="F38" s="316"/>
      <c r="G38" s="746" t="s">
        <v>4654</v>
      </c>
      <c r="H38" s="817" t="s">
        <v>4654</v>
      </c>
      <c r="I38" s="316"/>
      <c r="J38" s="356"/>
      <c r="K38" s="316"/>
      <c r="L38" s="316" t="s">
        <v>4654</v>
      </c>
      <c r="M38" s="541"/>
    </row>
    <row r="39" spans="1:13" s="304" customFormat="1" x14ac:dyDescent="0.25">
      <c r="A39" s="815" t="s">
        <v>4624</v>
      </c>
      <c r="B39" s="538" t="s">
        <v>4403</v>
      </c>
      <c r="C39" s="316" t="s">
        <v>4536</v>
      </c>
      <c r="D39" s="541" t="s">
        <v>4649</v>
      </c>
      <c r="E39" s="316"/>
      <c r="F39" s="316"/>
      <c r="G39" s="829" t="s">
        <v>4654</v>
      </c>
      <c r="H39" s="542" t="s">
        <v>4654</v>
      </c>
      <c r="I39" s="316"/>
      <c r="J39" s="356"/>
      <c r="K39" s="316"/>
      <c r="L39" s="316" t="s">
        <v>4654</v>
      </c>
      <c r="M39" s="541"/>
    </row>
    <row r="40" spans="1:13" s="304" customFormat="1" x14ac:dyDescent="0.25">
      <c r="A40" s="815" t="s">
        <v>4624</v>
      </c>
      <c r="B40" s="538" t="s">
        <v>4403</v>
      </c>
      <c r="C40" s="316" t="s">
        <v>4536</v>
      </c>
      <c r="D40" s="541" t="s">
        <v>4650</v>
      </c>
      <c r="E40" s="316"/>
      <c r="F40" s="316"/>
      <c r="G40" s="829" t="s">
        <v>4654</v>
      </c>
      <c r="H40" s="542" t="s">
        <v>4654</v>
      </c>
      <c r="I40" s="316"/>
      <c r="J40" s="356"/>
      <c r="K40" s="316"/>
      <c r="L40" s="316" t="s">
        <v>4654</v>
      </c>
      <c r="M40" s="541"/>
    </row>
    <row r="41" spans="1:13" s="304" customFormat="1" x14ac:dyDescent="0.25">
      <c r="A41" s="815" t="s">
        <v>4624</v>
      </c>
      <c r="B41" s="538" t="s">
        <v>4403</v>
      </c>
      <c r="C41" s="316" t="s">
        <v>4536</v>
      </c>
      <c r="D41" s="541" t="s">
        <v>4651</v>
      </c>
      <c r="E41" s="316"/>
      <c r="F41" s="316"/>
      <c r="G41" s="829" t="s">
        <v>4654</v>
      </c>
      <c r="H41" s="816" t="s">
        <v>4654</v>
      </c>
      <c r="I41" s="316"/>
      <c r="J41" s="356"/>
      <c r="K41" s="316"/>
      <c r="L41" s="316" t="s">
        <v>4654</v>
      </c>
      <c r="M41" s="541"/>
    </row>
    <row r="42" spans="1:13" s="304" customFormat="1" x14ac:dyDescent="0.25">
      <c r="A42" s="815" t="s">
        <v>4624</v>
      </c>
      <c r="B42" s="538" t="s">
        <v>4403</v>
      </c>
      <c r="C42" s="316" t="s">
        <v>4536</v>
      </c>
      <c r="D42" s="541" t="s">
        <v>4652</v>
      </c>
      <c r="E42" s="316"/>
      <c r="F42" s="316"/>
      <c r="G42" s="746" t="s">
        <v>4654</v>
      </c>
      <c r="H42" s="822" t="s">
        <v>4654</v>
      </c>
      <c r="I42" s="316"/>
      <c r="J42" s="356"/>
      <c r="K42" s="316"/>
      <c r="L42" s="316" t="s">
        <v>4654</v>
      </c>
      <c r="M42" s="541"/>
    </row>
    <row r="43" spans="1:13" s="304" customFormat="1" x14ac:dyDescent="0.25">
      <c r="A43" s="815" t="s">
        <v>4624</v>
      </c>
      <c r="B43" s="538" t="s">
        <v>4403</v>
      </c>
      <c r="C43" s="316" t="s">
        <v>4536</v>
      </c>
      <c r="D43" s="541" t="s">
        <v>4653</v>
      </c>
      <c r="E43" s="316"/>
      <c r="F43" s="316"/>
      <c r="G43" s="829" t="s">
        <v>4654</v>
      </c>
      <c r="H43" s="816" t="s">
        <v>4654</v>
      </c>
      <c r="I43" s="316"/>
      <c r="J43" s="356"/>
      <c r="K43" s="316"/>
      <c r="L43" s="316" t="s">
        <v>4654</v>
      </c>
      <c r="M43" s="541"/>
    </row>
    <row r="44" spans="1:13" s="304" customFormat="1" x14ac:dyDescent="0.25">
      <c r="A44" s="815" t="s">
        <v>4624</v>
      </c>
      <c r="B44" s="538" t="s">
        <v>4113</v>
      </c>
      <c r="C44" s="316" t="s">
        <v>5560</v>
      </c>
      <c r="D44" s="541">
        <v>0</v>
      </c>
      <c r="E44" s="316"/>
      <c r="F44" s="316"/>
      <c r="G44" s="746" t="s">
        <v>5593</v>
      </c>
      <c r="H44" s="822" t="s">
        <v>4868</v>
      </c>
      <c r="I44" s="316"/>
      <c r="J44" s="356"/>
      <c r="K44" s="316"/>
      <c r="L44" s="316" t="s">
        <v>4654</v>
      </c>
      <c r="M44" s="541"/>
    </row>
    <row r="45" spans="1:13" s="304" customFormat="1" x14ac:dyDescent="0.25">
      <c r="A45" s="815" t="s">
        <v>4624</v>
      </c>
      <c r="B45" s="538" t="s">
        <v>4113</v>
      </c>
      <c r="C45" s="316" t="s">
        <v>5560</v>
      </c>
      <c r="D45" s="541">
        <v>1</v>
      </c>
      <c r="E45" s="316"/>
      <c r="F45" s="316"/>
      <c r="G45" s="746" t="s">
        <v>4654</v>
      </c>
      <c r="H45" s="817" t="s">
        <v>4654</v>
      </c>
      <c r="I45" s="316"/>
      <c r="J45" s="356"/>
      <c r="K45" s="316"/>
      <c r="L45" s="316" t="s">
        <v>4654</v>
      </c>
      <c r="M45" s="541"/>
    </row>
    <row r="46" spans="1:13" s="304" customFormat="1" x14ac:dyDescent="0.25">
      <c r="A46" s="815" t="s">
        <v>4624</v>
      </c>
      <c r="B46" s="538" t="s">
        <v>4113</v>
      </c>
      <c r="C46" s="316" t="s">
        <v>5560</v>
      </c>
      <c r="D46" s="541">
        <v>2</v>
      </c>
      <c r="E46" s="316"/>
      <c r="F46" s="316"/>
      <c r="G46" s="746" t="s">
        <v>4654</v>
      </c>
      <c r="H46" s="817" t="s">
        <v>4654</v>
      </c>
      <c r="I46" s="316"/>
      <c r="J46" s="356"/>
      <c r="K46" s="316"/>
      <c r="L46" s="316" t="s">
        <v>4654</v>
      </c>
      <c r="M46" s="541"/>
    </row>
    <row r="47" spans="1:13" s="304" customFormat="1" x14ac:dyDescent="0.25">
      <c r="A47" s="815" t="s">
        <v>4624</v>
      </c>
      <c r="B47" s="538" t="s">
        <v>4113</v>
      </c>
      <c r="C47" s="316" t="s">
        <v>5560</v>
      </c>
      <c r="D47" s="541">
        <v>3</v>
      </c>
      <c r="E47" s="316"/>
      <c r="F47" s="316"/>
      <c r="G47" s="746" t="s">
        <v>4654</v>
      </c>
      <c r="H47" s="817" t="s">
        <v>4654</v>
      </c>
      <c r="I47" s="316"/>
      <c r="J47" s="356"/>
      <c r="K47" s="316"/>
      <c r="L47" s="316" t="s">
        <v>4654</v>
      </c>
      <c r="M47" s="541"/>
    </row>
    <row r="48" spans="1:13" s="304" customFormat="1" x14ac:dyDescent="0.25">
      <c r="A48" s="815" t="s">
        <v>4624</v>
      </c>
      <c r="B48" s="538" t="s">
        <v>4113</v>
      </c>
      <c r="C48" s="316" t="s">
        <v>5560</v>
      </c>
      <c r="D48" s="541">
        <v>4</v>
      </c>
      <c r="E48" s="316"/>
      <c r="F48" s="316"/>
      <c r="G48" s="746" t="s">
        <v>4654</v>
      </c>
      <c r="H48" s="817" t="s">
        <v>4654</v>
      </c>
      <c r="I48" s="316"/>
      <c r="J48" s="356"/>
      <c r="K48" s="316"/>
      <c r="L48" s="316" t="s">
        <v>4654</v>
      </c>
      <c r="M48" s="541"/>
    </row>
    <row r="49" spans="1:13" s="304" customFormat="1" x14ac:dyDescent="0.25">
      <c r="A49" s="815" t="s">
        <v>4624</v>
      </c>
      <c r="B49" s="538" t="s">
        <v>4113</v>
      </c>
      <c r="C49" s="316" t="s">
        <v>5560</v>
      </c>
      <c r="D49" s="541">
        <v>5</v>
      </c>
      <c r="E49" s="316"/>
      <c r="F49" s="316"/>
      <c r="G49" s="746" t="s">
        <v>4654</v>
      </c>
      <c r="H49" s="817" t="s">
        <v>4654</v>
      </c>
      <c r="I49" s="316"/>
      <c r="J49" s="356"/>
      <c r="K49" s="316"/>
      <c r="L49" s="316" t="s">
        <v>4654</v>
      </c>
      <c r="M49" s="541"/>
    </row>
    <row r="50" spans="1:13" s="304" customFormat="1" x14ac:dyDescent="0.25">
      <c r="A50" s="815" t="s">
        <v>4624</v>
      </c>
      <c r="B50" s="538" t="s">
        <v>4113</v>
      </c>
      <c r="C50" s="316" t="s">
        <v>5560</v>
      </c>
      <c r="D50" s="541">
        <v>6</v>
      </c>
      <c r="E50" s="316"/>
      <c r="F50" s="316"/>
      <c r="G50" s="746" t="s">
        <v>4654</v>
      </c>
      <c r="H50" s="817" t="s">
        <v>4654</v>
      </c>
      <c r="I50" s="316"/>
      <c r="J50" s="356"/>
      <c r="K50" s="316"/>
      <c r="L50" s="316" t="s">
        <v>4654</v>
      </c>
      <c r="M50" s="541"/>
    </row>
    <row r="51" spans="1:13" s="304" customFormat="1" x14ac:dyDescent="0.25">
      <c r="A51" s="815" t="s">
        <v>4624</v>
      </c>
      <c r="B51" s="538" t="s">
        <v>4113</v>
      </c>
      <c r="C51" s="316" t="s">
        <v>5560</v>
      </c>
      <c r="D51" s="541">
        <v>7</v>
      </c>
      <c r="E51" s="316"/>
      <c r="F51" s="316"/>
      <c r="G51" s="814" t="s">
        <v>4654</v>
      </c>
      <c r="H51" s="542" t="s">
        <v>4654</v>
      </c>
      <c r="I51" s="316"/>
      <c r="J51" s="356"/>
      <c r="K51" s="316"/>
      <c r="L51" s="316" t="s">
        <v>4654</v>
      </c>
      <c r="M51" s="541"/>
    </row>
    <row r="52" spans="1:13" s="304" customFormat="1" x14ac:dyDescent="0.25">
      <c r="A52" s="815" t="s">
        <v>4624</v>
      </c>
      <c r="B52" s="538" t="s">
        <v>4119</v>
      </c>
      <c r="C52" s="316" t="s">
        <v>4131</v>
      </c>
      <c r="D52" s="541">
        <v>0</v>
      </c>
      <c r="E52" s="316"/>
      <c r="F52" s="316"/>
      <c r="G52" s="746" t="s">
        <v>4654</v>
      </c>
      <c r="H52" s="542" t="s">
        <v>5495</v>
      </c>
      <c r="I52" s="316"/>
      <c r="J52" s="356"/>
      <c r="K52" s="316"/>
      <c r="L52" s="316" t="s">
        <v>4125</v>
      </c>
      <c r="M52" s="541" t="s">
        <v>4122</v>
      </c>
    </row>
    <row r="53" spans="1:13" s="304" customFormat="1" x14ac:dyDescent="0.25">
      <c r="A53" s="815" t="s">
        <v>4624</v>
      </c>
      <c r="B53" s="538" t="s">
        <v>4119</v>
      </c>
      <c r="C53" s="316" t="s">
        <v>4131</v>
      </c>
      <c r="D53" s="541">
        <v>1</v>
      </c>
      <c r="E53" s="316"/>
      <c r="F53" s="316"/>
      <c r="G53" s="746" t="s">
        <v>4654</v>
      </c>
      <c r="H53" s="542" t="s">
        <v>5496</v>
      </c>
      <c r="I53" s="316"/>
      <c r="J53" s="356"/>
      <c r="K53" s="316"/>
      <c r="L53" s="316" t="s">
        <v>4123</v>
      </c>
      <c r="M53" s="541" t="s">
        <v>4122</v>
      </c>
    </row>
    <row r="54" spans="1:13" s="304" customFormat="1" x14ac:dyDescent="0.25">
      <c r="A54" s="815" t="s">
        <v>4624</v>
      </c>
      <c r="B54" s="538" t="s">
        <v>4119</v>
      </c>
      <c r="C54" s="316" t="s">
        <v>4540</v>
      </c>
      <c r="D54" s="541">
        <v>0</v>
      </c>
      <c r="E54" s="316"/>
      <c r="F54" s="316"/>
      <c r="G54" s="746" t="s">
        <v>4654</v>
      </c>
      <c r="H54" s="542" t="s">
        <v>5497</v>
      </c>
      <c r="I54" s="316"/>
      <c r="J54" s="356"/>
      <c r="K54" s="316"/>
      <c r="L54" s="316" t="s">
        <v>5526</v>
      </c>
      <c r="M54" s="541" t="s">
        <v>4122</v>
      </c>
    </row>
    <row r="55" spans="1:13" s="304" customFormat="1" x14ac:dyDescent="0.25">
      <c r="A55" s="815" t="s">
        <v>4624</v>
      </c>
      <c r="B55" s="538" t="s">
        <v>4119</v>
      </c>
      <c r="C55" s="316" t="s">
        <v>4540</v>
      </c>
      <c r="D55" s="541">
        <v>1</v>
      </c>
      <c r="E55" s="316"/>
      <c r="F55" s="316"/>
      <c r="G55" s="746" t="s">
        <v>4654</v>
      </c>
      <c r="H55" s="542" t="s">
        <v>5498</v>
      </c>
      <c r="I55" s="316"/>
      <c r="J55" s="356"/>
      <c r="K55" s="316"/>
      <c r="L55" s="316" t="s">
        <v>4127</v>
      </c>
      <c r="M55" s="541" t="s">
        <v>4122</v>
      </c>
    </row>
    <row r="56" spans="1:13" s="304" customFormat="1" x14ac:dyDescent="0.25">
      <c r="A56" s="815" t="s">
        <v>4624</v>
      </c>
      <c r="B56" s="538" t="s">
        <v>4119</v>
      </c>
      <c r="C56" s="316" t="s">
        <v>4541</v>
      </c>
      <c r="D56" s="541">
        <v>0</v>
      </c>
      <c r="E56" s="316"/>
      <c r="F56" s="316"/>
      <c r="G56" s="830" t="s">
        <v>4654</v>
      </c>
      <c r="H56" s="822" t="s">
        <v>5499</v>
      </c>
      <c r="I56" s="316"/>
      <c r="J56" s="356"/>
      <c r="K56" s="316"/>
      <c r="L56" s="316" t="s">
        <v>5527</v>
      </c>
      <c r="M56" s="541"/>
    </row>
    <row r="57" spans="1:13" s="304" customFormat="1" x14ac:dyDescent="0.25">
      <c r="A57" s="815" t="s">
        <v>4624</v>
      </c>
      <c r="B57" s="538" t="s">
        <v>4119</v>
      </c>
      <c r="C57" s="316" t="s">
        <v>4541</v>
      </c>
      <c r="D57" s="541">
        <v>1</v>
      </c>
      <c r="E57" s="316"/>
      <c r="F57" s="316"/>
      <c r="G57" s="829" t="s">
        <v>4654</v>
      </c>
      <c r="H57" s="542" t="s">
        <v>5500</v>
      </c>
      <c r="I57" s="316"/>
      <c r="J57" s="356"/>
      <c r="K57" s="316"/>
      <c r="L57" s="316" t="s">
        <v>5528</v>
      </c>
      <c r="M57" s="541"/>
    </row>
    <row r="58" spans="1:13" s="304" customFormat="1" x14ac:dyDescent="0.25">
      <c r="A58" s="815" t="s">
        <v>4624</v>
      </c>
      <c r="B58" s="538" t="s">
        <v>4119</v>
      </c>
      <c r="C58" s="316" t="s">
        <v>4542</v>
      </c>
      <c r="D58" s="541">
        <v>0</v>
      </c>
      <c r="E58" s="316"/>
      <c r="F58" s="316"/>
      <c r="G58" s="814" t="s">
        <v>4654</v>
      </c>
      <c r="H58" s="542" t="s">
        <v>5501</v>
      </c>
      <c r="I58" s="316"/>
      <c r="J58" s="356"/>
      <c r="K58" s="316"/>
      <c r="L58" s="316" t="s">
        <v>5529</v>
      </c>
      <c r="M58" s="541"/>
    </row>
    <row r="59" spans="1:13" s="304" customFormat="1" x14ac:dyDescent="0.25">
      <c r="A59" s="815" t="s">
        <v>4624</v>
      </c>
      <c r="B59" s="538" t="s">
        <v>4119</v>
      </c>
      <c r="C59" s="316" t="s">
        <v>4542</v>
      </c>
      <c r="D59" s="541">
        <v>1</v>
      </c>
      <c r="E59" s="316"/>
      <c r="F59" s="316"/>
      <c r="G59" s="814" t="s">
        <v>4654</v>
      </c>
      <c r="H59" s="542" t="s">
        <v>43</v>
      </c>
      <c r="I59" s="316"/>
      <c r="J59" s="356"/>
      <c r="K59" s="316"/>
      <c r="L59" s="316" t="s">
        <v>5530</v>
      </c>
      <c r="M59" s="541"/>
    </row>
    <row r="60" spans="1:13" s="304" customFormat="1" x14ac:dyDescent="0.25">
      <c r="A60" s="815" t="s">
        <v>4624</v>
      </c>
      <c r="B60" s="538" t="s">
        <v>4119</v>
      </c>
      <c r="C60" s="316" t="s">
        <v>4543</v>
      </c>
      <c r="D60" s="541">
        <v>0</v>
      </c>
      <c r="E60" s="316"/>
      <c r="F60" s="316"/>
      <c r="G60" s="814" t="s">
        <v>4654</v>
      </c>
      <c r="H60" s="542" t="s">
        <v>43</v>
      </c>
      <c r="I60" s="316"/>
      <c r="J60" s="356"/>
      <c r="K60" s="316"/>
      <c r="L60" s="316" t="s">
        <v>5531</v>
      </c>
      <c r="M60" s="541"/>
    </row>
    <row r="61" spans="1:13" s="304" customFormat="1" x14ac:dyDescent="0.25">
      <c r="A61" s="815" t="s">
        <v>4624</v>
      </c>
      <c r="B61" s="538" t="s">
        <v>4119</v>
      </c>
      <c r="C61" s="316" t="s">
        <v>4543</v>
      </c>
      <c r="D61" s="541">
        <v>1</v>
      </c>
      <c r="E61" s="316"/>
      <c r="F61" s="316"/>
      <c r="G61" s="829" t="s">
        <v>4654</v>
      </c>
      <c r="H61" s="542" t="s">
        <v>43</v>
      </c>
      <c r="I61" s="316"/>
      <c r="J61" s="356"/>
      <c r="K61" s="316"/>
      <c r="L61" s="316" t="s">
        <v>5532</v>
      </c>
      <c r="M61" s="541"/>
    </row>
    <row r="62" spans="1:13" s="304" customFormat="1" x14ac:dyDescent="0.25">
      <c r="A62" s="815" t="s">
        <v>4624</v>
      </c>
      <c r="B62" s="538" t="s">
        <v>4403</v>
      </c>
      <c r="C62" s="316" t="s">
        <v>4544</v>
      </c>
      <c r="D62" s="541">
        <v>0</v>
      </c>
      <c r="E62" s="316"/>
      <c r="F62" s="316"/>
      <c r="G62" s="826" t="s">
        <v>5594</v>
      </c>
      <c r="H62" s="542" t="s">
        <v>4869</v>
      </c>
      <c r="I62" s="316"/>
      <c r="J62" s="356"/>
      <c r="K62" s="316"/>
      <c r="L62" s="316" t="s">
        <v>4654</v>
      </c>
      <c r="M62" s="541"/>
    </row>
    <row r="63" spans="1:13" s="304" customFormat="1" x14ac:dyDescent="0.25">
      <c r="A63" s="815" t="s">
        <v>4624</v>
      </c>
      <c r="B63" s="538" t="s">
        <v>4403</v>
      </c>
      <c r="C63" s="316" t="s">
        <v>4544</v>
      </c>
      <c r="D63" s="541">
        <v>1</v>
      </c>
      <c r="E63" s="316"/>
      <c r="F63" s="316"/>
      <c r="G63" s="826" t="s">
        <v>5595</v>
      </c>
      <c r="H63" s="542" t="s">
        <v>4870</v>
      </c>
      <c r="I63" s="316"/>
      <c r="J63" s="356"/>
      <c r="K63" s="316"/>
      <c r="L63" s="316" t="s">
        <v>4654</v>
      </c>
      <c r="M63" s="541"/>
    </row>
    <row r="64" spans="1:13" s="304" customFormat="1" x14ac:dyDescent="0.25">
      <c r="A64" s="815" t="s">
        <v>4624</v>
      </c>
      <c r="B64" s="538" t="s">
        <v>4403</v>
      </c>
      <c r="C64" s="316" t="s">
        <v>4544</v>
      </c>
      <c r="D64" s="541">
        <v>2</v>
      </c>
      <c r="E64" s="316"/>
      <c r="F64" s="316"/>
      <c r="G64" s="746" t="s">
        <v>5596</v>
      </c>
      <c r="H64" s="822" t="s">
        <v>5987</v>
      </c>
      <c r="I64" s="316"/>
      <c r="J64" s="356"/>
      <c r="K64" s="316"/>
      <c r="L64" s="316" t="s">
        <v>4654</v>
      </c>
      <c r="M64" s="541"/>
    </row>
    <row r="65" spans="1:13" s="304" customFormat="1" x14ac:dyDescent="0.25">
      <c r="A65" s="815" t="s">
        <v>4624</v>
      </c>
      <c r="B65" s="538" t="s">
        <v>4403</v>
      </c>
      <c r="C65" s="316" t="s">
        <v>4544</v>
      </c>
      <c r="D65" s="541">
        <v>3</v>
      </c>
      <c r="E65" s="316"/>
      <c r="F65" s="698"/>
      <c r="G65" s="746" t="s">
        <v>5597</v>
      </c>
      <c r="H65" s="822" t="s">
        <v>5988</v>
      </c>
      <c r="I65" s="316"/>
      <c r="J65" s="356"/>
      <c r="K65" s="316"/>
      <c r="L65" s="316" t="s">
        <v>4654</v>
      </c>
      <c r="M65" s="541"/>
    </row>
    <row r="66" spans="1:13" s="304" customFormat="1" x14ac:dyDescent="0.25">
      <c r="A66" s="815" t="s">
        <v>4624</v>
      </c>
      <c r="B66" s="538" t="s">
        <v>4403</v>
      </c>
      <c r="C66" s="316" t="s">
        <v>4544</v>
      </c>
      <c r="D66" s="541">
        <v>4</v>
      </c>
      <c r="E66" s="316"/>
      <c r="F66" s="316"/>
      <c r="G66" s="826" t="s">
        <v>5598</v>
      </c>
      <c r="H66" s="542" t="s">
        <v>5989</v>
      </c>
      <c r="I66" s="316"/>
      <c r="J66" s="356"/>
      <c r="K66" s="316"/>
      <c r="L66" s="316" t="s">
        <v>4654</v>
      </c>
      <c r="M66" s="541"/>
    </row>
    <row r="67" spans="1:13" s="304" customFormat="1" x14ac:dyDescent="0.25">
      <c r="A67" s="815" t="s">
        <v>4624</v>
      </c>
      <c r="B67" s="538" t="s">
        <v>4403</v>
      </c>
      <c r="C67" s="316" t="s">
        <v>4544</v>
      </c>
      <c r="D67" s="541">
        <v>5</v>
      </c>
      <c r="E67" s="316"/>
      <c r="F67" s="316"/>
      <c r="G67" s="826" t="s">
        <v>5599</v>
      </c>
      <c r="H67" s="542" t="s">
        <v>4871</v>
      </c>
      <c r="I67" s="316"/>
      <c r="J67" s="356"/>
      <c r="K67" s="316"/>
      <c r="L67" s="316" t="s">
        <v>4654</v>
      </c>
      <c r="M67" s="541"/>
    </row>
    <row r="68" spans="1:13" s="304" customFormat="1" x14ac:dyDescent="0.25">
      <c r="A68" s="815" t="s">
        <v>4624</v>
      </c>
      <c r="B68" s="538" t="s">
        <v>4403</v>
      </c>
      <c r="C68" s="316" t="s">
        <v>4544</v>
      </c>
      <c r="D68" s="541">
        <v>6</v>
      </c>
      <c r="E68" s="316"/>
      <c r="F68" s="316"/>
      <c r="G68" s="746" t="s">
        <v>5600</v>
      </c>
      <c r="H68" s="822" t="s">
        <v>4872</v>
      </c>
      <c r="I68" s="316"/>
      <c r="J68" s="356"/>
      <c r="K68" s="316"/>
      <c r="L68" s="316" t="s">
        <v>4654</v>
      </c>
      <c r="M68" s="541"/>
    </row>
    <row r="69" spans="1:13" s="304" customFormat="1" x14ac:dyDescent="0.25">
      <c r="A69" s="815" t="s">
        <v>4624</v>
      </c>
      <c r="B69" s="538" t="s">
        <v>4403</v>
      </c>
      <c r="C69" s="316" t="s">
        <v>4544</v>
      </c>
      <c r="D69" s="541">
        <v>7</v>
      </c>
      <c r="E69" s="316"/>
      <c r="F69" s="316"/>
      <c r="G69" s="746" t="s">
        <v>4654</v>
      </c>
      <c r="H69" s="822" t="s">
        <v>4654</v>
      </c>
      <c r="I69" s="316"/>
      <c r="J69" s="356"/>
      <c r="K69" s="316"/>
      <c r="L69" s="316" t="s">
        <v>4654</v>
      </c>
      <c r="M69" s="541"/>
    </row>
    <row r="70" spans="1:13" s="304" customFormat="1" x14ac:dyDescent="0.25">
      <c r="A70" s="815" t="s">
        <v>4624</v>
      </c>
      <c r="B70" s="538" t="s">
        <v>4403</v>
      </c>
      <c r="C70" s="316" t="s">
        <v>4544</v>
      </c>
      <c r="D70" s="541">
        <v>8</v>
      </c>
      <c r="E70" s="316"/>
      <c r="F70" s="316"/>
      <c r="G70" s="746" t="s">
        <v>4654</v>
      </c>
      <c r="H70" s="822" t="s">
        <v>4654</v>
      </c>
      <c r="I70" s="316"/>
      <c r="J70" s="356"/>
      <c r="K70" s="316"/>
      <c r="L70" s="316" t="s">
        <v>4654</v>
      </c>
      <c r="M70" s="541"/>
    </row>
    <row r="71" spans="1:13" s="304" customFormat="1" x14ac:dyDescent="0.25">
      <c r="A71" s="815" t="s">
        <v>4624</v>
      </c>
      <c r="B71" s="538" t="s">
        <v>4403</v>
      </c>
      <c r="C71" s="316" t="s">
        <v>4544</v>
      </c>
      <c r="D71" s="541">
        <v>9</v>
      </c>
      <c r="E71" s="316"/>
      <c r="F71" s="316"/>
      <c r="G71" s="746" t="s">
        <v>4654</v>
      </c>
      <c r="H71" s="822" t="s">
        <v>4654</v>
      </c>
      <c r="I71" s="316"/>
      <c r="J71" s="356"/>
      <c r="K71" s="316"/>
      <c r="L71" s="316" t="s">
        <v>4654</v>
      </c>
      <c r="M71" s="541"/>
    </row>
    <row r="72" spans="1:13" s="304" customFormat="1" x14ac:dyDescent="0.25">
      <c r="A72" s="815" t="s">
        <v>4624</v>
      </c>
      <c r="B72" s="538" t="s">
        <v>4403</v>
      </c>
      <c r="C72" s="316" t="s">
        <v>4544</v>
      </c>
      <c r="D72" s="541" t="s">
        <v>4637</v>
      </c>
      <c r="E72" s="316"/>
      <c r="F72" s="316"/>
      <c r="G72" s="746" t="s">
        <v>4654</v>
      </c>
      <c r="H72" s="822" t="s">
        <v>4654</v>
      </c>
      <c r="I72" s="316"/>
      <c r="J72" s="356"/>
      <c r="K72" s="316"/>
      <c r="L72" s="316" t="s">
        <v>4654</v>
      </c>
      <c r="M72" s="541"/>
    </row>
    <row r="73" spans="1:13" s="304" customFormat="1" x14ac:dyDescent="0.25">
      <c r="A73" s="815" t="s">
        <v>4624</v>
      </c>
      <c r="B73" s="538" t="s">
        <v>4403</v>
      </c>
      <c r="C73" s="316" t="s">
        <v>4544</v>
      </c>
      <c r="D73" s="541" t="s">
        <v>4638</v>
      </c>
      <c r="E73" s="316"/>
      <c r="F73" s="316"/>
      <c r="G73" s="746" t="s">
        <v>4654</v>
      </c>
      <c r="H73" s="822" t="s">
        <v>4654</v>
      </c>
      <c r="I73" s="316"/>
      <c r="J73" s="356"/>
      <c r="K73" s="316"/>
      <c r="L73" s="316" t="s">
        <v>4654</v>
      </c>
      <c r="M73" s="541"/>
    </row>
    <row r="74" spans="1:13" s="304" customFormat="1" x14ac:dyDescent="0.25">
      <c r="A74" s="815" t="s">
        <v>4624</v>
      </c>
      <c r="B74" s="538" t="s">
        <v>4403</v>
      </c>
      <c r="C74" s="316" t="s">
        <v>4544</v>
      </c>
      <c r="D74" s="541" t="s">
        <v>4639</v>
      </c>
      <c r="E74" s="316"/>
      <c r="F74" s="316"/>
      <c r="G74" s="746" t="s">
        <v>4654</v>
      </c>
      <c r="H74" s="822" t="s">
        <v>4654</v>
      </c>
      <c r="I74" s="316"/>
      <c r="J74" s="356"/>
      <c r="K74" s="316"/>
      <c r="L74" s="316" t="s">
        <v>4654</v>
      </c>
      <c r="M74" s="541"/>
    </row>
    <row r="75" spans="1:13" s="304" customFormat="1" x14ac:dyDescent="0.25">
      <c r="A75" s="815" t="s">
        <v>4624</v>
      </c>
      <c r="B75" s="538" t="s">
        <v>4403</v>
      </c>
      <c r="C75" s="316" t="s">
        <v>4544</v>
      </c>
      <c r="D75" s="541" t="s">
        <v>4640</v>
      </c>
      <c r="E75" s="316"/>
      <c r="F75" s="316"/>
      <c r="G75" s="746" t="s">
        <v>4654</v>
      </c>
      <c r="H75" s="822" t="s">
        <v>4654</v>
      </c>
      <c r="I75" s="316"/>
      <c r="J75" s="356"/>
      <c r="K75" s="316"/>
      <c r="L75" s="316" t="s">
        <v>4654</v>
      </c>
      <c r="M75" s="541"/>
    </row>
    <row r="76" spans="1:13" s="304" customFormat="1" x14ac:dyDescent="0.25">
      <c r="A76" s="815" t="s">
        <v>4624</v>
      </c>
      <c r="B76" s="538" t="s">
        <v>4403</v>
      </c>
      <c r="C76" s="316" t="s">
        <v>4544</v>
      </c>
      <c r="D76" s="541" t="s">
        <v>4615</v>
      </c>
      <c r="E76" s="316"/>
      <c r="F76" s="316"/>
      <c r="G76" s="746" t="s">
        <v>4654</v>
      </c>
      <c r="H76" s="817" t="s">
        <v>4654</v>
      </c>
      <c r="I76" s="316"/>
      <c r="J76" s="356"/>
      <c r="K76" s="316"/>
      <c r="L76" s="316" t="s">
        <v>4654</v>
      </c>
      <c r="M76" s="541"/>
    </row>
    <row r="77" spans="1:13" s="304" customFormat="1" x14ac:dyDescent="0.25">
      <c r="A77" s="815" t="s">
        <v>4624</v>
      </c>
      <c r="B77" s="538" t="s">
        <v>4403</v>
      </c>
      <c r="C77" s="316" t="s">
        <v>4544</v>
      </c>
      <c r="D77" s="541" t="s">
        <v>4641</v>
      </c>
      <c r="E77" s="316"/>
      <c r="F77" s="316"/>
      <c r="G77" s="746" t="s">
        <v>4654</v>
      </c>
      <c r="H77" s="817" t="s">
        <v>4654</v>
      </c>
      <c r="I77" s="316"/>
      <c r="J77" s="356"/>
      <c r="K77" s="316"/>
      <c r="L77" s="316" t="s">
        <v>4654</v>
      </c>
      <c r="M77" s="541"/>
    </row>
    <row r="78" spans="1:13" s="304" customFormat="1" x14ac:dyDescent="0.25">
      <c r="A78" s="815" t="s">
        <v>4624</v>
      </c>
      <c r="B78" s="538" t="s">
        <v>4403</v>
      </c>
      <c r="C78" s="316" t="s">
        <v>4544</v>
      </c>
      <c r="D78" s="541" t="s">
        <v>4642</v>
      </c>
      <c r="E78" s="316"/>
      <c r="F78" s="316"/>
      <c r="G78" s="746" t="s">
        <v>4654</v>
      </c>
      <c r="H78" s="817" t="s">
        <v>4654</v>
      </c>
      <c r="I78" s="316"/>
      <c r="J78" s="356"/>
      <c r="K78" s="316"/>
      <c r="L78" s="316" t="s">
        <v>4654</v>
      </c>
      <c r="M78" s="541"/>
    </row>
    <row r="79" spans="1:13" s="304" customFormat="1" x14ac:dyDescent="0.25">
      <c r="A79" s="815" t="s">
        <v>4624</v>
      </c>
      <c r="B79" s="538" t="s">
        <v>4403</v>
      </c>
      <c r="C79" s="316" t="s">
        <v>4544</v>
      </c>
      <c r="D79" s="541" t="s">
        <v>4643</v>
      </c>
      <c r="E79" s="316"/>
      <c r="F79" s="316"/>
      <c r="G79" s="746" t="s">
        <v>4654</v>
      </c>
      <c r="H79" s="817" t="s">
        <v>4654</v>
      </c>
      <c r="I79" s="316"/>
      <c r="J79" s="356"/>
      <c r="K79" s="316"/>
      <c r="L79" s="316" t="s">
        <v>4654</v>
      </c>
      <c r="M79" s="541"/>
    </row>
    <row r="80" spans="1:13" s="304" customFormat="1" x14ac:dyDescent="0.25">
      <c r="A80" s="815" t="s">
        <v>4624</v>
      </c>
      <c r="B80" s="538" t="s">
        <v>4403</v>
      </c>
      <c r="C80" s="316" t="s">
        <v>4544</v>
      </c>
      <c r="D80" s="541" t="s">
        <v>4574</v>
      </c>
      <c r="E80" s="316"/>
      <c r="F80" s="316"/>
      <c r="G80" s="746" t="s">
        <v>4654</v>
      </c>
      <c r="H80" s="817" t="s">
        <v>4654</v>
      </c>
      <c r="I80" s="316"/>
      <c r="J80" s="356"/>
      <c r="K80" s="316"/>
      <c r="L80" s="316" t="s">
        <v>4654</v>
      </c>
      <c r="M80" s="541"/>
    </row>
    <row r="81" spans="1:13" s="304" customFormat="1" x14ac:dyDescent="0.25">
      <c r="A81" s="815" t="s">
        <v>4624</v>
      </c>
      <c r="B81" s="538" t="s">
        <v>4403</v>
      </c>
      <c r="C81" s="316" t="s">
        <v>4544</v>
      </c>
      <c r="D81" s="541" t="s">
        <v>4586</v>
      </c>
      <c r="E81" s="316"/>
      <c r="F81" s="316"/>
      <c r="G81" s="746" t="s">
        <v>4654</v>
      </c>
      <c r="H81" s="817" t="s">
        <v>4654</v>
      </c>
      <c r="I81" s="316"/>
      <c r="J81" s="356"/>
      <c r="K81" s="316"/>
      <c r="L81" s="316" t="s">
        <v>4654</v>
      </c>
      <c r="M81" s="541"/>
    </row>
    <row r="82" spans="1:13" s="304" customFormat="1" x14ac:dyDescent="0.25">
      <c r="A82" s="815" t="s">
        <v>4624</v>
      </c>
      <c r="B82" s="538" t="s">
        <v>4403</v>
      </c>
      <c r="C82" s="316" t="s">
        <v>4544</v>
      </c>
      <c r="D82" s="541" t="s">
        <v>4644</v>
      </c>
      <c r="E82" s="316"/>
      <c r="F82" s="316"/>
      <c r="G82" s="746" t="s">
        <v>4654</v>
      </c>
      <c r="H82" s="817" t="s">
        <v>4654</v>
      </c>
      <c r="I82" s="316"/>
      <c r="J82" s="356"/>
      <c r="K82" s="316"/>
      <c r="L82" s="316" t="s">
        <v>4654</v>
      </c>
      <c r="M82" s="541"/>
    </row>
    <row r="83" spans="1:13" s="304" customFormat="1" x14ac:dyDescent="0.25">
      <c r="A83" s="815" t="s">
        <v>4624</v>
      </c>
      <c r="B83" s="538" t="s">
        <v>4403</v>
      </c>
      <c r="C83" s="316" t="s">
        <v>4544</v>
      </c>
      <c r="D83" s="541" t="s">
        <v>4645</v>
      </c>
      <c r="E83" s="316"/>
      <c r="F83" s="316"/>
      <c r="G83" s="746" t="s">
        <v>4654</v>
      </c>
      <c r="H83" s="817" t="s">
        <v>4654</v>
      </c>
      <c r="I83" s="316"/>
      <c r="J83" s="356"/>
      <c r="K83" s="316"/>
      <c r="L83" s="316" t="s">
        <v>4654</v>
      </c>
      <c r="M83" s="541"/>
    </row>
    <row r="84" spans="1:13" s="304" customFormat="1" x14ac:dyDescent="0.25">
      <c r="A84" s="815" t="s">
        <v>4624</v>
      </c>
      <c r="B84" s="538" t="s">
        <v>4403</v>
      </c>
      <c r="C84" s="316" t="s">
        <v>4544</v>
      </c>
      <c r="D84" s="541" t="s">
        <v>4646</v>
      </c>
      <c r="E84" s="316"/>
      <c r="F84" s="316"/>
      <c r="G84" s="746" t="s">
        <v>4654</v>
      </c>
      <c r="H84" s="817" t="s">
        <v>4654</v>
      </c>
      <c r="I84" s="316"/>
      <c r="J84" s="356"/>
      <c r="K84" s="316"/>
      <c r="L84" s="316" t="s">
        <v>4654</v>
      </c>
      <c r="M84" s="541"/>
    </row>
    <row r="85" spans="1:13" s="304" customFormat="1" x14ac:dyDescent="0.25">
      <c r="A85" s="815" t="s">
        <v>4624</v>
      </c>
      <c r="B85" s="538" t="s">
        <v>4403</v>
      </c>
      <c r="C85" s="316" t="s">
        <v>4544</v>
      </c>
      <c r="D85" s="541" t="s">
        <v>4647</v>
      </c>
      <c r="E85" s="316"/>
      <c r="F85" s="316"/>
      <c r="G85" s="746" t="s">
        <v>4654</v>
      </c>
      <c r="H85" s="817" t="s">
        <v>4654</v>
      </c>
      <c r="I85" s="316"/>
      <c r="J85" s="356"/>
      <c r="K85" s="316"/>
      <c r="L85" s="316" t="s">
        <v>4654</v>
      </c>
      <c r="M85" s="541"/>
    </row>
    <row r="86" spans="1:13" s="304" customFormat="1" x14ac:dyDescent="0.25">
      <c r="A86" s="815" t="s">
        <v>4624</v>
      </c>
      <c r="B86" s="538" t="s">
        <v>4403</v>
      </c>
      <c r="C86" s="316" t="s">
        <v>4544</v>
      </c>
      <c r="D86" s="541" t="s">
        <v>4575</v>
      </c>
      <c r="E86" s="316"/>
      <c r="F86" s="316"/>
      <c r="G86" s="829" t="s">
        <v>4654</v>
      </c>
      <c r="H86" s="816" t="s">
        <v>4654</v>
      </c>
      <c r="I86" s="316"/>
      <c r="J86" s="356"/>
      <c r="K86" s="316"/>
      <c r="L86" s="316" t="s">
        <v>4654</v>
      </c>
      <c r="M86" s="541"/>
    </row>
    <row r="87" spans="1:13" s="304" customFormat="1" x14ac:dyDescent="0.25">
      <c r="A87" s="815" t="s">
        <v>4624</v>
      </c>
      <c r="B87" s="538" t="s">
        <v>4403</v>
      </c>
      <c r="C87" s="316" t="s">
        <v>4544</v>
      </c>
      <c r="D87" s="541" t="s">
        <v>4576</v>
      </c>
      <c r="E87" s="316"/>
      <c r="F87" s="316"/>
      <c r="G87" s="829" t="s">
        <v>4654</v>
      </c>
      <c r="H87" s="816" t="s">
        <v>4654</v>
      </c>
      <c r="I87" s="316"/>
      <c r="J87" s="356"/>
      <c r="K87" s="316"/>
      <c r="L87" s="316" t="s">
        <v>4654</v>
      </c>
      <c r="M87" s="541"/>
    </row>
    <row r="88" spans="1:13" s="304" customFormat="1" x14ac:dyDescent="0.25">
      <c r="A88" s="815" t="s">
        <v>4624</v>
      </c>
      <c r="B88" s="538" t="s">
        <v>4403</v>
      </c>
      <c r="C88" s="316" t="s">
        <v>4544</v>
      </c>
      <c r="D88" s="541" t="s">
        <v>4648</v>
      </c>
      <c r="E88" s="316"/>
      <c r="F88" s="316"/>
      <c r="G88" s="829" t="s">
        <v>4654</v>
      </c>
      <c r="H88" s="816" t="s">
        <v>4654</v>
      </c>
      <c r="I88" s="316"/>
      <c r="J88" s="356"/>
      <c r="K88" s="316"/>
      <c r="L88" s="316" t="s">
        <v>4654</v>
      </c>
      <c r="M88" s="541"/>
    </row>
    <row r="89" spans="1:13" s="304" customFormat="1" x14ac:dyDescent="0.25">
      <c r="A89" s="815" t="s">
        <v>4624</v>
      </c>
      <c r="B89" s="538" t="s">
        <v>4403</v>
      </c>
      <c r="C89" s="316" t="s">
        <v>4544</v>
      </c>
      <c r="D89" s="541" t="s">
        <v>4649</v>
      </c>
      <c r="E89" s="316"/>
      <c r="F89" s="316"/>
      <c r="G89" s="829" t="s">
        <v>4654</v>
      </c>
      <c r="H89" s="816" t="s">
        <v>4654</v>
      </c>
      <c r="I89" s="316"/>
      <c r="J89" s="356"/>
      <c r="K89" s="316"/>
      <c r="L89" s="316" t="s">
        <v>4654</v>
      </c>
      <c r="M89" s="541"/>
    </row>
    <row r="90" spans="1:13" s="304" customFormat="1" x14ac:dyDescent="0.25">
      <c r="A90" s="815" t="s">
        <v>4624</v>
      </c>
      <c r="B90" s="538" t="s">
        <v>4403</v>
      </c>
      <c r="C90" s="316" t="s">
        <v>4544</v>
      </c>
      <c r="D90" s="541" t="s">
        <v>4650</v>
      </c>
      <c r="E90" s="316"/>
      <c r="F90" s="316"/>
      <c r="G90" s="829" t="s">
        <v>4654</v>
      </c>
      <c r="H90" s="816" t="s">
        <v>4654</v>
      </c>
      <c r="I90" s="316"/>
      <c r="J90" s="356"/>
      <c r="K90" s="316"/>
      <c r="L90" s="316" t="s">
        <v>4654</v>
      </c>
      <c r="M90" s="541"/>
    </row>
    <row r="91" spans="1:13" s="304" customFormat="1" x14ac:dyDescent="0.25">
      <c r="A91" s="815" t="s">
        <v>4624</v>
      </c>
      <c r="B91" s="538" t="s">
        <v>4403</v>
      </c>
      <c r="C91" s="316" t="s">
        <v>4544</v>
      </c>
      <c r="D91" s="541" t="s">
        <v>4651</v>
      </c>
      <c r="E91" s="316"/>
      <c r="F91" s="316"/>
      <c r="G91" s="829" t="s">
        <v>4654</v>
      </c>
      <c r="H91" s="816" t="s">
        <v>4654</v>
      </c>
      <c r="I91" s="316"/>
      <c r="J91" s="356"/>
      <c r="K91" s="316"/>
      <c r="L91" s="316" t="s">
        <v>4654</v>
      </c>
      <c r="M91" s="541"/>
    </row>
    <row r="92" spans="1:13" s="304" customFormat="1" x14ac:dyDescent="0.25">
      <c r="A92" s="815" t="s">
        <v>4624</v>
      </c>
      <c r="B92" s="538" t="s">
        <v>4403</v>
      </c>
      <c r="C92" s="316" t="s">
        <v>4544</v>
      </c>
      <c r="D92" s="541" t="s">
        <v>4652</v>
      </c>
      <c r="E92" s="316"/>
      <c r="F92" s="316"/>
      <c r="G92" s="746" t="s">
        <v>4654</v>
      </c>
      <c r="H92" s="817" t="s">
        <v>4654</v>
      </c>
      <c r="I92" s="316"/>
      <c r="J92" s="356"/>
      <c r="K92" s="316"/>
      <c r="L92" s="316" t="s">
        <v>4654</v>
      </c>
      <c r="M92" s="541"/>
    </row>
    <row r="93" spans="1:13" s="304" customFormat="1" x14ac:dyDescent="0.25">
      <c r="A93" s="815" t="s">
        <v>4624</v>
      </c>
      <c r="B93" s="538" t="s">
        <v>4403</v>
      </c>
      <c r="C93" s="316" t="s">
        <v>4544</v>
      </c>
      <c r="D93" s="541" t="s">
        <v>4653</v>
      </c>
      <c r="E93" s="316"/>
      <c r="F93" s="316"/>
      <c r="G93" s="746" t="s">
        <v>4654</v>
      </c>
      <c r="H93" s="817" t="s">
        <v>4654</v>
      </c>
      <c r="I93" s="316"/>
      <c r="J93" s="356"/>
      <c r="K93" s="316"/>
      <c r="L93" s="316" t="s">
        <v>4654</v>
      </c>
      <c r="M93" s="541"/>
    </row>
    <row r="94" spans="1:13" s="304" customFormat="1" x14ac:dyDescent="0.25">
      <c r="A94" s="815" t="s">
        <v>4625</v>
      </c>
      <c r="B94" s="538" t="s">
        <v>4403</v>
      </c>
      <c r="C94" s="733" t="s">
        <v>4422</v>
      </c>
      <c r="D94" s="733">
        <v>0</v>
      </c>
      <c r="E94" s="733"/>
      <c r="F94" s="733"/>
      <c r="G94" s="831" t="s">
        <v>5601</v>
      </c>
      <c r="H94" s="745" t="s">
        <v>4873</v>
      </c>
      <c r="I94" s="734"/>
      <c r="J94" s="824"/>
      <c r="K94" s="734"/>
      <c r="L94" s="733" t="s">
        <v>4654</v>
      </c>
      <c r="M94" s="813"/>
    </row>
    <row r="95" spans="1:13" s="304" customFormat="1" x14ac:dyDescent="0.25">
      <c r="A95" s="815" t="s">
        <v>4625</v>
      </c>
      <c r="B95" s="538" t="s">
        <v>4403</v>
      </c>
      <c r="C95" s="733" t="s">
        <v>4422</v>
      </c>
      <c r="D95" s="733">
        <v>1</v>
      </c>
      <c r="E95" s="733"/>
      <c r="F95" s="733"/>
      <c r="G95" s="831" t="s">
        <v>5602</v>
      </c>
      <c r="H95" s="745" t="s">
        <v>4874</v>
      </c>
      <c r="I95" s="734"/>
      <c r="J95" s="824"/>
      <c r="K95" s="734"/>
      <c r="L95" s="733" t="s">
        <v>4654</v>
      </c>
      <c r="M95" s="813"/>
    </row>
    <row r="96" spans="1:13" s="304" customFormat="1" x14ac:dyDescent="0.25">
      <c r="A96" s="815" t="s">
        <v>4625</v>
      </c>
      <c r="B96" s="538" t="s">
        <v>4403</v>
      </c>
      <c r="C96" s="733" t="s">
        <v>4422</v>
      </c>
      <c r="D96" s="733">
        <v>2</v>
      </c>
      <c r="E96" s="733"/>
      <c r="F96" s="733"/>
      <c r="G96" s="831" t="s">
        <v>5603</v>
      </c>
      <c r="H96" s="745" t="s">
        <v>4875</v>
      </c>
      <c r="I96" s="734"/>
      <c r="J96" s="824"/>
      <c r="K96" s="734"/>
      <c r="L96" s="733" t="s">
        <v>4654</v>
      </c>
      <c r="M96" s="813"/>
    </row>
    <row r="97" spans="1:13" s="304" customFormat="1" x14ac:dyDescent="0.25">
      <c r="A97" s="815" t="s">
        <v>4625</v>
      </c>
      <c r="B97" s="538" t="s">
        <v>4403</v>
      </c>
      <c r="C97" s="733" t="s">
        <v>4422</v>
      </c>
      <c r="D97" s="733">
        <v>3</v>
      </c>
      <c r="E97" s="733"/>
      <c r="F97" s="733"/>
      <c r="G97" s="746" t="s">
        <v>5604</v>
      </c>
      <c r="H97" s="822" t="s">
        <v>5990</v>
      </c>
      <c r="I97" s="734"/>
      <c r="J97" s="824"/>
      <c r="K97" s="734"/>
      <c r="L97" s="733" t="s">
        <v>4654</v>
      </c>
      <c r="M97" s="813"/>
    </row>
    <row r="98" spans="1:13" s="304" customFormat="1" x14ac:dyDescent="0.25">
      <c r="A98" s="815" t="s">
        <v>4625</v>
      </c>
      <c r="B98" s="538" t="s">
        <v>4403</v>
      </c>
      <c r="C98" s="733" t="s">
        <v>4422</v>
      </c>
      <c r="D98" s="733">
        <v>4</v>
      </c>
      <c r="E98" s="733"/>
      <c r="F98" s="733"/>
      <c r="G98" s="831" t="s">
        <v>5605</v>
      </c>
      <c r="H98" s="745" t="s">
        <v>5991</v>
      </c>
      <c r="I98" s="734"/>
      <c r="J98" s="824"/>
      <c r="K98" s="734"/>
      <c r="L98" s="733" t="s">
        <v>4654</v>
      </c>
      <c r="M98" s="813"/>
    </row>
    <row r="99" spans="1:13" s="304" customFormat="1" x14ac:dyDescent="0.25">
      <c r="A99" s="815" t="s">
        <v>4625</v>
      </c>
      <c r="B99" s="538" t="s">
        <v>4403</v>
      </c>
      <c r="C99" s="733" t="s">
        <v>4422</v>
      </c>
      <c r="D99" s="733">
        <v>5</v>
      </c>
      <c r="E99" s="733"/>
      <c r="F99" s="733"/>
      <c r="G99" s="831" t="s">
        <v>5606</v>
      </c>
      <c r="H99" s="745" t="s">
        <v>5992</v>
      </c>
      <c r="I99" s="734"/>
      <c r="J99" s="824"/>
      <c r="K99" s="734"/>
      <c r="L99" s="733" t="s">
        <v>4654</v>
      </c>
      <c r="M99" s="813"/>
    </row>
    <row r="100" spans="1:13" s="304" customFormat="1" x14ac:dyDescent="0.25">
      <c r="A100" s="815" t="s">
        <v>4625</v>
      </c>
      <c r="B100" s="538" t="s">
        <v>4403</v>
      </c>
      <c r="C100" s="733" t="s">
        <v>4422</v>
      </c>
      <c r="D100" s="733">
        <v>6</v>
      </c>
      <c r="E100" s="733"/>
      <c r="F100" s="733"/>
      <c r="G100" s="831" t="s">
        <v>4655</v>
      </c>
      <c r="H100" s="745" t="s">
        <v>4876</v>
      </c>
      <c r="I100" s="734"/>
      <c r="J100" s="824"/>
      <c r="K100" s="734"/>
      <c r="L100" s="733" t="s">
        <v>4485</v>
      </c>
      <c r="M100" s="813"/>
    </row>
    <row r="101" spans="1:13" s="304" customFormat="1" x14ac:dyDescent="0.25">
      <c r="A101" s="815" t="s">
        <v>4625</v>
      </c>
      <c r="B101" s="538" t="s">
        <v>4403</v>
      </c>
      <c r="C101" s="733" t="s">
        <v>4422</v>
      </c>
      <c r="D101" s="733">
        <v>7</v>
      </c>
      <c r="E101" s="733"/>
      <c r="F101" s="733"/>
      <c r="G101" s="746" t="s">
        <v>4656</v>
      </c>
      <c r="H101" s="822" t="s">
        <v>4877</v>
      </c>
      <c r="I101" s="734"/>
      <c r="J101" s="824"/>
      <c r="K101" s="734"/>
      <c r="L101" s="733" t="s">
        <v>4485</v>
      </c>
      <c r="M101" s="813"/>
    </row>
    <row r="102" spans="1:13" s="304" customFormat="1" x14ac:dyDescent="0.25">
      <c r="A102" s="815" t="s">
        <v>4625</v>
      </c>
      <c r="B102" s="538" t="s">
        <v>4403</v>
      </c>
      <c r="C102" s="733" t="s">
        <v>4422</v>
      </c>
      <c r="D102" s="733">
        <v>8</v>
      </c>
      <c r="E102" s="733"/>
      <c r="F102" s="733"/>
      <c r="G102" s="832" t="s">
        <v>4657</v>
      </c>
      <c r="H102" s="745" t="s">
        <v>4878</v>
      </c>
      <c r="I102" s="734"/>
      <c r="J102" s="824"/>
      <c r="K102" s="734"/>
      <c r="L102" s="733" t="s">
        <v>4499</v>
      </c>
      <c r="M102" s="813"/>
    </row>
    <row r="103" spans="1:13" s="304" customFormat="1" x14ac:dyDescent="0.25">
      <c r="A103" s="815" t="s">
        <v>4625</v>
      </c>
      <c r="B103" s="538" t="s">
        <v>4403</v>
      </c>
      <c r="C103" s="733" t="s">
        <v>4422</v>
      </c>
      <c r="D103" s="733">
        <v>9</v>
      </c>
      <c r="E103" s="733"/>
      <c r="F103" s="733"/>
      <c r="G103" s="831" t="s">
        <v>4658</v>
      </c>
      <c r="H103" s="745" t="s">
        <v>4879</v>
      </c>
      <c r="I103" s="734"/>
      <c r="J103" s="824"/>
      <c r="K103" s="734"/>
      <c r="L103" s="733" t="s">
        <v>4499</v>
      </c>
      <c r="M103" s="813"/>
    </row>
    <row r="104" spans="1:13" s="304" customFormat="1" x14ac:dyDescent="0.25">
      <c r="A104" s="815" t="s">
        <v>4625</v>
      </c>
      <c r="B104" s="538" t="s">
        <v>4403</v>
      </c>
      <c r="C104" s="733" t="s">
        <v>4422</v>
      </c>
      <c r="D104" s="733" t="s">
        <v>4637</v>
      </c>
      <c r="E104" s="733"/>
      <c r="F104" s="733"/>
      <c r="G104" s="746" t="s">
        <v>5607</v>
      </c>
      <c r="H104" s="822" t="s">
        <v>4880</v>
      </c>
      <c r="I104" s="734"/>
      <c r="J104" s="824"/>
      <c r="K104" s="734"/>
      <c r="L104" s="733" t="s">
        <v>4428</v>
      </c>
      <c r="M104" s="541"/>
    </row>
    <row r="105" spans="1:13" s="304" customFormat="1" x14ac:dyDescent="0.25">
      <c r="A105" s="815" t="s">
        <v>4625</v>
      </c>
      <c r="B105" s="538" t="s">
        <v>4403</v>
      </c>
      <c r="C105" s="733" t="s">
        <v>4422</v>
      </c>
      <c r="D105" s="733" t="s">
        <v>4638</v>
      </c>
      <c r="E105" s="733"/>
      <c r="F105" s="733"/>
      <c r="G105" s="831" t="s">
        <v>5608</v>
      </c>
      <c r="H105" s="745" t="s">
        <v>4881</v>
      </c>
      <c r="I105" s="734"/>
      <c r="J105" s="824"/>
      <c r="K105" s="734"/>
      <c r="L105" s="733" t="s">
        <v>4428</v>
      </c>
      <c r="M105" s="541"/>
    </row>
    <row r="106" spans="1:13" s="304" customFormat="1" x14ac:dyDescent="0.25">
      <c r="A106" s="815" t="s">
        <v>4625</v>
      </c>
      <c r="B106" s="538" t="s">
        <v>4403</v>
      </c>
      <c r="C106" s="733" t="s">
        <v>4422</v>
      </c>
      <c r="D106" s="733" t="s">
        <v>4639</v>
      </c>
      <c r="E106" s="733"/>
      <c r="F106" s="733"/>
      <c r="G106" s="831" t="s">
        <v>4659</v>
      </c>
      <c r="H106" s="745" t="s">
        <v>4882</v>
      </c>
      <c r="I106" s="734"/>
      <c r="J106" s="824"/>
      <c r="K106" s="734"/>
      <c r="L106" s="733" t="s">
        <v>4428</v>
      </c>
      <c r="M106" s="541"/>
    </row>
    <row r="107" spans="1:13" s="304" customFormat="1" x14ac:dyDescent="0.25">
      <c r="A107" s="815" t="s">
        <v>4625</v>
      </c>
      <c r="B107" s="538" t="s">
        <v>4403</v>
      </c>
      <c r="C107" s="733" t="s">
        <v>4422</v>
      </c>
      <c r="D107" s="733" t="s">
        <v>4640</v>
      </c>
      <c r="E107" s="733"/>
      <c r="F107" s="733"/>
      <c r="G107" s="831" t="s">
        <v>4660</v>
      </c>
      <c r="H107" s="745" t="s">
        <v>4883</v>
      </c>
      <c r="I107" s="734"/>
      <c r="J107" s="824"/>
      <c r="K107" s="734"/>
      <c r="L107" s="733" t="s">
        <v>4428</v>
      </c>
      <c r="M107" s="541"/>
    </row>
    <row r="108" spans="1:13" s="304" customFormat="1" x14ac:dyDescent="0.25">
      <c r="A108" s="815" t="s">
        <v>4625</v>
      </c>
      <c r="B108" s="538" t="s">
        <v>4403</v>
      </c>
      <c r="C108" s="733" t="s">
        <v>4422</v>
      </c>
      <c r="D108" s="733" t="s">
        <v>4615</v>
      </c>
      <c r="E108" s="733"/>
      <c r="F108" s="733"/>
      <c r="G108" s="831" t="s">
        <v>4661</v>
      </c>
      <c r="H108" s="745" t="s">
        <v>4884</v>
      </c>
      <c r="I108" s="734"/>
      <c r="J108" s="824"/>
      <c r="K108" s="734"/>
      <c r="L108" s="733" t="s">
        <v>4510</v>
      </c>
      <c r="M108" s="541"/>
    </row>
    <row r="109" spans="1:13" s="304" customFormat="1" x14ac:dyDescent="0.25">
      <c r="A109" s="815" t="s">
        <v>4625</v>
      </c>
      <c r="B109" s="538" t="s">
        <v>4403</v>
      </c>
      <c r="C109" s="733" t="s">
        <v>4422</v>
      </c>
      <c r="D109" s="733" t="s">
        <v>4641</v>
      </c>
      <c r="E109" s="733"/>
      <c r="F109" s="733"/>
      <c r="G109" s="831" t="s">
        <v>4662</v>
      </c>
      <c r="H109" s="745" t="s">
        <v>4885</v>
      </c>
      <c r="I109" s="734"/>
      <c r="J109" s="824"/>
      <c r="K109" s="734"/>
      <c r="L109" s="733" t="s">
        <v>4510</v>
      </c>
      <c r="M109" s="541"/>
    </row>
    <row r="110" spans="1:13" s="304" customFormat="1" x14ac:dyDescent="0.25">
      <c r="A110" s="815" t="s">
        <v>4625</v>
      </c>
      <c r="B110" s="538" t="s">
        <v>4403</v>
      </c>
      <c r="C110" s="733" t="s">
        <v>4422</v>
      </c>
      <c r="D110" s="733" t="s">
        <v>4642</v>
      </c>
      <c r="E110" s="733"/>
      <c r="F110" s="733"/>
      <c r="G110" s="831" t="s">
        <v>4663</v>
      </c>
      <c r="H110" s="745" t="s">
        <v>4886</v>
      </c>
      <c r="I110" s="734"/>
      <c r="J110" s="824"/>
      <c r="K110" s="734"/>
      <c r="L110" s="733" t="s">
        <v>4510</v>
      </c>
      <c r="M110" s="541"/>
    </row>
    <row r="111" spans="1:13" s="304" customFormat="1" x14ac:dyDescent="0.25">
      <c r="A111" s="815" t="s">
        <v>4625</v>
      </c>
      <c r="B111" s="538" t="s">
        <v>4403</v>
      </c>
      <c r="C111" s="733" t="s">
        <v>4422</v>
      </c>
      <c r="D111" s="733" t="s">
        <v>4643</v>
      </c>
      <c r="E111" s="733"/>
      <c r="F111" s="733"/>
      <c r="G111" s="831" t="s">
        <v>4654</v>
      </c>
      <c r="H111" s="745" t="s">
        <v>43</v>
      </c>
      <c r="I111" s="734"/>
      <c r="J111" s="824"/>
      <c r="K111" s="734"/>
      <c r="L111" s="733" t="s">
        <v>4510</v>
      </c>
      <c r="M111" s="541"/>
    </row>
    <row r="112" spans="1:13" s="304" customFormat="1" x14ac:dyDescent="0.25">
      <c r="A112" s="815" t="s">
        <v>4625</v>
      </c>
      <c r="B112" s="538" t="s">
        <v>4403</v>
      </c>
      <c r="C112" s="733" t="s">
        <v>4422</v>
      </c>
      <c r="D112" s="733" t="s">
        <v>4574</v>
      </c>
      <c r="E112" s="733"/>
      <c r="F112" s="733"/>
      <c r="G112" s="831" t="s">
        <v>5609</v>
      </c>
      <c r="H112" s="745" t="s">
        <v>4887</v>
      </c>
      <c r="I112" s="734"/>
      <c r="J112" s="824"/>
      <c r="K112" s="734"/>
      <c r="L112" s="733" t="s">
        <v>4429</v>
      </c>
      <c r="M112" s="541"/>
    </row>
    <row r="113" spans="1:13" s="304" customFormat="1" x14ac:dyDescent="0.25">
      <c r="A113" s="815" t="s">
        <v>4625</v>
      </c>
      <c r="B113" s="538" t="s">
        <v>4403</v>
      </c>
      <c r="C113" s="733" t="s">
        <v>4422</v>
      </c>
      <c r="D113" s="737" t="s">
        <v>4586</v>
      </c>
      <c r="E113" s="737"/>
      <c r="F113" s="737"/>
      <c r="G113" s="831" t="s">
        <v>5610</v>
      </c>
      <c r="H113" s="745" t="s">
        <v>4888</v>
      </c>
      <c r="I113" s="734"/>
      <c r="J113" s="824"/>
      <c r="K113" s="734"/>
      <c r="L113" s="733" t="s">
        <v>4429</v>
      </c>
      <c r="M113" s="813"/>
    </row>
    <row r="114" spans="1:13" s="304" customFormat="1" x14ac:dyDescent="0.25">
      <c r="A114" s="815" t="s">
        <v>4625</v>
      </c>
      <c r="B114" s="538" t="s">
        <v>4403</v>
      </c>
      <c r="C114" s="733" t="s">
        <v>4422</v>
      </c>
      <c r="D114" s="737" t="s">
        <v>4644</v>
      </c>
      <c r="E114" s="737"/>
      <c r="F114" s="737"/>
      <c r="G114" s="831" t="s">
        <v>5611</v>
      </c>
      <c r="H114" s="745" t="s">
        <v>4889</v>
      </c>
      <c r="I114" s="734"/>
      <c r="J114" s="824"/>
      <c r="K114" s="734"/>
      <c r="L114" s="733" t="s">
        <v>4429</v>
      </c>
      <c r="M114" s="813"/>
    </row>
    <row r="115" spans="1:13" s="304" customFormat="1" x14ac:dyDescent="0.25">
      <c r="A115" s="815" t="s">
        <v>4625</v>
      </c>
      <c r="B115" s="538" t="s">
        <v>4403</v>
      </c>
      <c r="C115" s="733" t="s">
        <v>4422</v>
      </c>
      <c r="D115" s="737" t="s">
        <v>4645</v>
      </c>
      <c r="E115" s="737"/>
      <c r="F115" s="737"/>
      <c r="G115" s="831" t="s">
        <v>5612</v>
      </c>
      <c r="H115" s="745" t="s">
        <v>4890</v>
      </c>
      <c r="I115" s="734"/>
      <c r="J115" s="824"/>
      <c r="K115" s="734"/>
      <c r="L115" s="733" t="s">
        <v>4429</v>
      </c>
      <c r="M115" s="541"/>
    </row>
    <row r="116" spans="1:13" s="304" customFormat="1" x14ac:dyDescent="0.25">
      <c r="A116" s="815" t="s">
        <v>4625</v>
      </c>
      <c r="B116" s="538" t="s">
        <v>4403</v>
      </c>
      <c r="C116" s="733" t="s">
        <v>4422</v>
      </c>
      <c r="D116" s="737" t="s">
        <v>4646</v>
      </c>
      <c r="E116" s="737"/>
      <c r="F116" s="737"/>
      <c r="G116" s="746" t="s">
        <v>5613</v>
      </c>
      <c r="H116" s="822" t="s">
        <v>4891</v>
      </c>
      <c r="I116" s="734"/>
      <c r="J116" s="824"/>
      <c r="K116" s="734"/>
      <c r="L116" s="733" t="s">
        <v>4429</v>
      </c>
      <c r="M116" s="541"/>
    </row>
    <row r="117" spans="1:13" s="304" customFormat="1" x14ac:dyDescent="0.25">
      <c r="A117" s="815" t="s">
        <v>4625</v>
      </c>
      <c r="B117" s="538" t="s">
        <v>4403</v>
      </c>
      <c r="C117" s="733" t="s">
        <v>4422</v>
      </c>
      <c r="D117" s="737" t="s">
        <v>4647</v>
      </c>
      <c r="E117" s="737"/>
      <c r="F117" s="737"/>
      <c r="G117" s="746" t="s">
        <v>5614</v>
      </c>
      <c r="H117" s="822" t="s">
        <v>4892</v>
      </c>
      <c r="I117" s="734"/>
      <c r="J117" s="824"/>
      <c r="K117" s="734"/>
      <c r="L117" s="733" t="s">
        <v>4429</v>
      </c>
      <c r="M117" s="541"/>
    </row>
    <row r="118" spans="1:13" s="304" customFormat="1" x14ac:dyDescent="0.25">
      <c r="A118" s="815" t="s">
        <v>4625</v>
      </c>
      <c r="B118" s="538" t="s">
        <v>4403</v>
      </c>
      <c r="C118" s="733" t="s">
        <v>4422</v>
      </c>
      <c r="D118" s="737" t="s">
        <v>4575</v>
      </c>
      <c r="E118" s="737"/>
      <c r="F118" s="737"/>
      <c r="G118" s="746" t="s">
        <v>5615</v>
      </c>
      <c r="H118" s="822" t="s">
        <v>4893</v>
      </c>
      <c r="I118" s="734"/>
      <c r="J118" s="824"/>
      <c r="K118" s="734"/>
      <c r="L118" s="733" t="s">
        <v>4429</v>
      </c>
      <c r="M118" s="541"/>
    </row>
    <row r="119" spans="1:13" s="304" customFormat="1" x14ac:dyDescent="0.25">
      <c r="A119" s="815" t="s">
        <v>4625</v>
      </c>
      <c r="B119" s="538" t="s">
        <v>4403</v>
      </c>
      <c r="C119" s="733" t="s">
        <v>4422</v>
      </c>
      <c r="D119" s="733" t="s">
        <v>4576</v>
      </c>
      <c r="E119" s="733"/>
      <c r="F119" s="733"/>
      <c r="G119" s="831" t="s">
        <v>5616</v>
      </c>
      <c r="H119" s="745" t="s">
        <v>4894</v>
      </c>
      <c r="I119" s="734"/>
      <c r="J119" s="824"/>
      <c r="K119" s="734"/>
      <c r="L119" s="733" t="s">
        <v>4431</v>
      </c>
      <c r="M119" s="813"/>
    </row>
    <row r="120" spans="1:13" s="304" customFormat="1" x14ac:dyDescent="0.25">
      <c r="A120" s="815" t="s">
        <v>4625</v>
      </c>
      <c r="B120" s="538" t="s">
        <v>4403</v>
      </c>
      <c r="C120" s="733" t="s">
        <v>4422</v>
      </c>
      <c r="D120" s="733" t="s">
        <v>4648</v>
      </c>
      <c r="E120" s="733"/>
      <c r="F120" s="733"/>
      <c r="G120" s="831" t="s">
        <v>5617</v>
      </c>
      <c r="H120" s="745" t="s">
        <v>4895</v>
      </c>
      <c r="I120" s="734"/>
      <c r="J120" s="824"/>
      <c r="K120" s="734"/>
      <c r="L120" s="733" t="s">
        <v>4431</v>
      </c>
      <c r="M120" s="813"/>
    </row>
    <row r="121" spans="1:13" s="304" customFormat="1" x14ac:dyDescent="0.25">
      <c r="A121" s="815" t="s">
        <v>4625</v>
      </c>
      <c r="B121" s="538" t="s">
        <v>4403</v>
      </c>
      <c r="C121" s="733" t="s">
        <v>4422</v>
      </c>
      <c r="D121" s="733" t="s">
        <v>4649</v>
      </c>
      <c r="E121" s="733"/>
      <c r="F121" s="733"/>
      <c r="G121" s="831" t="s">
        <v>5618</v>
      </c>
      <c r="H121" s="745" t="s">
        <v>4896</v>
      </c>
      <c r="I121" s="734"/>
      <c r="J121" s="824"/>
      <c r="K121" s="734"/>
      <c r="L121" s="733" t="s">
        <v>4431</v>
      </c>
      <c r="M121" s="813"/>
    </row>
    <row r="122" spans="1:13" s="304" customFormat="1" x14ac:dyDescent="0.25">
      <c r="A122" s="815" t="s">
        <v>4625</v>
      </c>
      <c r="B122" s="538" t="s">
        <v>4403</v>
      </c>
      <c r="C122" s="733" t="s">
        <v>4422</v>
      </c>
      <c r="D122" s="733" t="s">
        <v>4650</v>
      </c>
      <c r="E122" s="733"/>
      <c r="F122" s="733"/>
      <c r="G122" s="831" t="s">
        <v>5619</v>
      </c>
      <c r="H122" s="745" t="s">
        <v>4897</v>
      </c>
      <c r="I122" s="734"/>
      <c r="J122" s="824"/>
      <c r="K122" s="734"/>
      <c r="L122" s="733" t="s">
        <v>4431</v>
      </c>
      <c r="M122" s="541"/>
    </row>
    <row r="123" spans="1:13" s="304" customFormat="1" x14ac:dyDescent="0.25">
      <c r="A123" s="815" t="s">
        <v>4625</v>
      </c>
      <c r="B123" s="538" t="s">
        <v>4403</v>
      </c>
      <c r="C123" s="733" t="s">
        <v>4422</v>
      </c>
      <c r="D123" s="733" t="s">
        <v>4651</v>
      </c>
      <c r="E123" s="733"/>
      <c r="F123" s="733"/>
      <c r="G123" s="831" t="s">
        <v>5620</v>
      </c>
      <c r="H123" s="745" t="s">
        <v>4898</v>
      </c>
      <c r="I123" s="734"/>
      <c r="J123" s="824"/>
      <c r="K123" s="734"/>
      <c r="L123" s="733" t="s">
        <v>4431</v>
      </c>
      <c r="M123" s="541"/>
    </row>
    <row r="124" spans="1:13" s="304" customFormat="1" x14ac:dyDescent="0.25">
      <c r="A124" s="815" t="s">
        <v>4625</v>
      </c>
      <c r="B124" s="538" t="s">
        <v>4403</v>
      </c>
      <c r="C124" s="733" t="s">
        <v>4422</v>
      </c>
      <c r="D124" s="733" t="s">
        <v>4652</v>
      </c>
      <c r="E124" s="733"/>
      <c r="F124" s="733"/>
      <c r="G124" s="831" t="s">
        <v>5621</v>
      </c>
      <c r="H124" s="745" t="s">
        <v>4899</v>
      </c>
      <c r="I124" s="734"/>
      <c r="J124" s="824"/>
      <c r="K124" s="734"/>
      <c r="L124" s="733" t="s">
        <v>4431</v>
      </c>
      <c r="M124" s="541"/>
    </row>
    <row r="125" spans="1:13" s="304" customFormat="1" x14ac:dyDescent="0.25">
      <c r="A125" s="815" t="s">
        <v>4625</v>
      </c>
      <c r="B125" s="538" t="s">
        <v>4403</v>
      </c>
      <c r="C125" s="733" t="s">
        <v>4422</v>
      </c>
      <c r="D125" s="733" t="s">
        <v>4653</v>
      </c>
      <c r="E125" s="733"/>
      <c r="F125" s="733"/>
      <c r="G125" s="831" t="s">
        <v>5622</v>
      </c>
      <c r="H125" s="745" t="s">
        <v>4900</v>
      </c>
      <c r="I125" s="734"/>
      <c r="J125" s="824"/>
      <c r="K125" s="734"/>
      <c r="L125" s="733" t="s">
        <v>4450</v>
      </c>
      <c r="M125" s="541"/>
    </row>
    <row r="126" spans="1:13" s="304" customFormat="1" x14ac:dyDescent="0.25">
      <c r="A126" s="815" t="s">
        <v>4625</v>
      </c>
      <c r="B126" s="538" t="s">
        <v>4403</v>
      </c>
      <c r="C126" s="733" t="s">
        <v>4466</v>
      </c>
      <c r="D126" s="733">
        <v>0</v>
      </c>
      <c r="E126" s="733"/>
      <c r="F126" s="733"/>
      <c r="G126" s="746" t="s">
        <v>5623</v>
      </c>
      <c r="H126" s="822" t="s">
        <v>4901</v>
      </c>
      <c r="I126" s="734"/>
      <c r="J126" s="824"/>
      <c r="K126" s="734"/>
      <c r="L126" s="733" t="s">
        <v>4450</v>
      </c>
      <c r="M126" s="541"/>
    </row>
    <row r="127" spans="1:13" s="304" customFormat="1" x14ac:dyDescent="0.25">
      <c r="A127" s="815" t="s">
        <v>4625</v>
      </c>
      <c r="B127" s="538" t="s">
        <v>4403</v>
      </c>
      <c r="C127" s="733" t="s">
        <v>4466</v>
      </c>
      <c r="D127" s="733">
        <v>1</v>
      </c>
      <c r="E127" s="733"/>
      <c r="F127" s="733"/>
      <c r="G127" s="831" t="s">
        <v>5624</v>
      </c>
      <c r="H127" s="745" t="s">
        <v>4902</v>
      </c>
      <c r="I127" s="734"/>
      <c r="J127" s="824"/>
      <c r="K127" s="734"/>
      <c r="L127" s="733" t="s">
        <v>4450</v>
      </c>
      <c r="M127" s="541"/>
    </row>
    <row r="128" spans="1:13" s="304" customFormat="1" x14ac:dyDescent="0.25">
      <c r="A128" s="815" t="s">
        <v>4625</v>
      </c>
      <c r="B128" s="538" t="s">
        <v>4403</v>
      </c>
      <c r="C128" s="733" t="s">
        <v>4466</v>
      </c>
      <c r="D128" s="733">
        <v>2</v>
      </c>
      <c r="E128" s="733"/>
      <c r="F128" s="733"/>
      <c r="G128" s="831" t="s">
        <v>5625</v>
      </c>
      <c r="H128" s="745" t="s">
        <v>4903</v>
      </c>
      <c r="I128" s="734"/>
      <c r="J128" s="824"/>
      <c r="K128" s="734"/>
      <c r="L128" s="733" t="s">
        <v>4450</v>
      </c>
      <c r="M128" s="541"/>
    </row>
    <row r="129" spans="1:13" s="304" customFormat="1" x14ac:dyDescent="0.25">
      <c r="A129" s="815" t="s">
        <v>4625</v>
      </c>
      <c r="B129" s="538" t="s">
        <v>4403</v>
      </c>
      <c r="C129" s="733" t="s">
        <v>4466</v>
      </c>
      <c r="D129" s="733">
        <v>3</v>
      </c>
      <c r="E129" s="733"/>
      <c r="F129" s="733"/>
      <c r="G129" s="831" t="s">
        <v>5626</v>
      </c>
      <c r="H129" s="745" t="s">
        <v>4904</v>
      </c>
      <c r="I129" s="734"/>
      <c r="J129" s="824"/>
      <c r="K129" s="734"/>
      <c r="L129" s="733" t="s">
        <v>4450</v>
      </c>
      <c r="M129" s="541"/>
    </row>
    <row r="130" spans="1:13" s="304" customFormat="1" x14ac:dyDescent="0.25">
      <c r="A130" s="815" t="s">
        <v>4625</v>
      </c>
      <c r="B130" s="538" t="s">
        <v>4403</v>
      </c>
      <c r="C130" s="733" t="s">
        <v>4466</v>
      </c>
      <c r="D130" s="733">
        <v>4</v>
      </c>
      <c r="E130" s="733"/>
      <c r="F130" s="733"/>
      <c r="G130" s="746" t="s">
        <v>5627</v>
      </c>
      <c r="H130" s="745" t="s">
        <v>4905</v>
      </c>
      <c r="I130" s="734"/>
      <c r="J130" s="824"/>
      <c r="K130" s="734"/>
      <c r="L130" s="733" t="s">
        <v>4450</v>
      </c>
      <c r="M130" s="541"/>
    </row>
    <row r="131" spans="1:13" s="304" customFormat="1" x14ac:dyDescent="0.25">
      <c r="A131" s="815" t="s">
        <v>4625</v>
      </c>
      <c r="B131" s="538" t="s">
        <v>4403</v>
      </c>
      <c r="C131" s="733" t="s">
        <v>4466</v>
      </c>
      <c r="D131" s="733">
        <v>5</v>
      </c>
      <c r="E131" s="733"/>
      <c r="F131" s="733"/>
      <c r="G131" s="746" t="s">
        <v>5628</v>
      </c>
      <c r="H131" s="745" t="s">
        <v>4906</v>
      </c>
      <c r="I131" s="734"/>
      <c r="J131" s="824"/>
      <c r="K131" s="734"/>
      <c r="L131" s="733" t="s">
        <v>4451</v>
      </c>
      <c r="M131" s="541"/>
    </row>
    <row r="132" spans="1:13" s="304" customFormat="1" x14ac:dyDescent="0.25">
      <c r="A132" s="815" t="s">
        <v>4625</v>
      </c>
      <c r="B132" s="538" t="s">
        <v>4403</v>
      </c>
      <c r="C132" s="733" t="s">
        <v>4466</v>
      </c>
      <c r="D132" s="733">
        <v>6</v>
      </c>
      <c r="E132" s="733"/>
      <c r="F132" s="733"/>
      <c r="G132" s="746" t="s">
        <v>5629</v>
      </c>
      <c r="H132" s="822" t="s">
        <v>4907</v>
      </c>
      <c r="I132" s="734"/>
      <c r="J132" s="824"/>
      <c r="K132" s="734"/>
      <c r="L132" s="733" t="s">
        <v>4451</v>
      </c>
      <c r="M132" s="541"/>
    </row>
    <row r="133" spans="1:13" s="304" customFormat="1" x14ac:dyDescent="0.25">
      <c r="A133" s="815" t="s">
        <v>4625</v>
      </c>
      <c r="B133" s="538" t="s">
        <v>4403</v>
      </c>
      <c r="C133" s="733" t="s">
        <v>4466</v>
      </c>
      <c r="D133" s="733">
        <v>7</v>
      </c>
      <c r="E133" s="733"/>
      <c r="F133" s="733"/>
      <c r="G133" s="831" t="s">
        <v>5630</v>
      </c>
      <c r="H133" s="745" t="s">
        <v>4908</v>
      </c>
      <c r="I133" s="734"/>
      <c r="J133" s="824"/>
      <c r="K133" s="734"/>
      <c r="L133" s="733" t="s">
        <v>4451</v>
      </c>
      <c r="M133" s="541"/>
    </row>
    <row r="134" spans="1:13" s="304" customFormat="1" x14ac:dyDescent="0.25">
      <c r="A134" s="815" t="s">
        <v>4625</v>
      </c>
      <c r="B134" s="538" t="s">
        <v>4403</v>
      </c>
      <c r="C134" s="733" t="s">
        <v>4466</v>
      </c>
      <c r="D134" s="733">
        <v>8</v>
      </c>
      <c r="E134" s="733"/>
      <c r="F134" s="733"/>
      <c r="G134" s="831" t="s">
        <v>5631</v>
      </c>
      <c r="H134" s="745" t="s">
        <v>4909</v>
      </c>
      <c r="I134" s="734"/>
      <c r="J134" s="824"/>
      <c r="K134" s="734"/>
      <c r="L134" s="733" t="s">
        <v>4451</v>
      </c>
      <c r="M134" s="541"/>
    </row>
    <row r="135" spans="1:13" s="304" customFormat="1" x14ac:dyDescent="0.25">
      <c r="A135" s="815" t="s">
        <v>4625</v>
      </c>
      <c r="B135" s="538" t="s">
        <v>4403</v>
      </c>
      <c r="C135" s="733" t="s">
        <v>4466</v>
      </c>
      <c r="D135" s="733">
        <v>9</v>
      </c>
      <c r="E135" s="733"/>
      <c r="F135" s="733"/>
      <c r="G135" s="746" t="s">
        <v>5632</v>
      </c>
      <c r="H135" s="822" t="s">
        <v>4910</v>
      </c>
      <c r="I135" s="734"/>
      <c r="J135" s="824"/>
      <c r="K135" s="734"/>
      <c r="L135" s="733" t="s">
        <v>4451</v>
      </c>
      <c r="M135" s="541"/>
    </row>
    <row r="136" spans="1:13" s="304" customFormat="1" x14ac:dyDescent="0.25">
      <c r="A136" s="815" t="s">
        <v>4625</v>
      </c>
      <c r="B136" s="538" t="s">
        <v>4403</v>
      </c>
      <c r="C136" s="733" t="s">
        <v>4466</v>
      </c>
      <c r="D136" s="733" t="s">
        <v>4637</v>
      </c>
      <c r="E136" s="733"/>
      <c r="F136" s="733"/>
      <c r="G136" s="831" t="s">
        <v>5633</v>
      </c>
      <c r="H136" s="745" t="s">
        <v>4911</v>
      </c>
      <c r="I136" s="734"/>
      <c r="J136" s="824"/>
      <c r="K136" s="734"/>
      <c r="L136" s="733" t="s">
        <v>4451</v>
      </c>
      <c r="M136" s="541"/>
    </row>
    <row r="137" spans="1:13" s="304" customFormat="1" x14ac:dyDescent="0.25">
      <c r="A137" s="815" t="s">
        <v>4625</v>
      </c>
      <c r="B137" s="538" t="s">
        <v>4403</v>
      </c>
      <c r="C137" s="733" t="s">
        <v>4466</v>
      </c>
      <c r="D137" s="733" t="s">
        <v>4638</v>
      </c>
      <c r="E137" s="733"/>
      <c r="F137" s="733"/>
      <c r="G137" s="831" t="s">
        <v>5634</v>
      </c>
      <c r="H137" s="745" t="s">
        <v>4912</v>
      </c>
      <c r="I137" s="734"/>
      <c r="J137" s="824"/>
      <c r="K137" s="734"/>
      <c r="L137" s="733" t="s">
        <v>4452</v>
      </c>
      <c r="M137" s="541"/>
    </row>
    <row r="138" spans="1:13" s="304" customFormat="1" x14ac:dyDescent="0.25">
      <c r="A138" s="815" t="s">
        <v>4625</v>
      </c>
      <c r="B138" s="538" t="s">
        <v>4403</v>
      </c>
      <c r="C138" s="733" t="s">
        <v>4466</v>
      </c>
      <c r="D138" s="733" t="s">
        <v>4639</v>
      </c>
      <c r="E138" s="733"/>
      <c r="F138" s="733"/>
      <c r="G138" s="831" t="s">
        <v>5635</v>
      </c>
      <c r="H138" s="745" t="s">
        <v>4913</v>
      </c>
      <c r="I138" s="734"/>
      <c r="J138" s="824"/>
      <c r="K138" s="734"/>
      <c r="L138" s="733" t="s">
        <v>4452</v>
      </c>
      <c r="M138" s="541"/>
    </row>
    <row r="139" spans="1:13" s="304" customFormat="1" x14ac:dyDescent="0.25">
      <c r="A139" s="815" t="s">
        <v>4625</v>
      </c>
      <c r="B139" s="538" t="s">
        <v>4403</v>
      </c>
      <c r="C139" s="733" t="s">
        <v>4466</v>
      </c>
      <c r="D139" s="541" t="s">
        <v>4640</v>
      </c>
      <c r="E139" s="733"/>
      <c r="F139" s="733"/>
      <c r="G139" s="831" t="s">
        <v>5636</v>
      </c>
      <c r="H139" s="745" t="s">
        <v>4914</v>
      </c>
      <c r="I139" s="734"/>
      <c r="J139" s="824"/>
      <c r="K139" s="734"/>
      <c r="L139" s="733" t="s">
        <v>4452</v>
      </c>
      <c r="M139" s="541"/>
    </row>
    <row r="140" spans="1:13" s="304" customFormat="1" x14ac:dyDescent="0.25">
      <c r="A140" s="815" t="s">
        <v>4625</v>
      </c>
      <c r="B140" s="538" t="s">
        <v>4403</v>
      </c>
      <c r="C140" s="733" t="s">
        <v>4466</v>
      </c>
      <c r="D140" s="733" t="s">
        <v>4615</v>
      </c>
      <c r="E140" s="733"/>
      <c r="F140" s="733"/>
      <c r="G140" s="831" t="s">
        <v>5637</v>
      </c>
      <c r="H140" s="745" t="s">
        <v>4915</v>
      </c>
      <c r="I140" s="734"/>
      <c r="J140" s="824"/>
      <c r="K140" s="734"/>
      <c r="L140" s="733" t="s">
        <v>4452</v>
      </c>
      <c r="M140" s="541"/>
    </row>
    <row r="141" spans="1:13" s="304" customFormat="1" x14ac:dyDescent="0.25">
      <c r="A141" s="815" t="s">
        <v>4625</v>
      </c>
      <c r="B141" s="538" t="s">
        <v>4403</v>
      </c>
      <c r="C141" s="733" t="s">
        <v>4466</v>
      </c>
      <c r="D141" s="733" t="s">
        <v>4641</v>
      </c>
      <c r="E141" s="733"/>
      <c r="F141" s="733"/>
      <c r="G141" s="831" t="s">
        <v>5638</v>
      </c>
      <c r="H141" s="745" t="s">
        <v>4916</v>
      </c>
      <c r="I141" s="734"/>
      <c r="J141" s="824"/>
      <c r="K141" s="734"/>
      <c r="L141" s="733" t="s">
        <v>4452</v>
      </c>
      <c r="M141" s="541"/>
    </row>
    <row r="142" spans="1:13" s="304" customFormat="1" x14ac:dyDescent="0.25">
      <c r="A142" s="815" t="s">
        <v>4625</v>
      </c>
      <c r="B142" s="538" t="s">
        <v>4403</v>
      </c>
      <c r="C142" s="733" t="s">
        <v>4466</v>
      </c>
      <c r="D142" s="733" t="s">
        <v>4642</v>
      </c>
      <c r="E142" s="733"/>
      <c r="F142" s="733"/>
      <c r="G142" s="831" t="s">
        <v>5639</v>
      </c>
      <c r="H142" s="745" t="s">
        <v>4917</v>
      </c>
      <c r="I142" s="734"/>
      <c r="J142" s="824"/>
      <c r="K142" s="734"/>
      <c r="L142" s="733" t="s">
        <v>4452</v>
      </c>
      <c r="M142" s="813"/>
    </row>
    <row r="143" spans="1:13" s="304" customFormat="1" x14ac:dyDescent="0.25">
      <c r="A143" s="815" t="s">
        <v>4625</v>
      </c>
      <c r="B143" s="538" t="s">
        <v>4403</v>
      </c>
      <c r="C143" s="733" t="s">
        <v>4466</v>
      </c>
      <c r="D143" s="733" t="s">
        <v>4643</v>
      </c>
      <c r="E143" s="733"/>
      <c r="F143" s="733"/>
      <c r="G143" s="831" t="s">
        <v>4654</v>
      </c>
      <c r="H143" s="745" t="s">
        <v>4918</v>
      </c>
      <c r="I143" s="734"/>
      <c r="J143" s="824"/>
      <c r="K143" s="734"/>
      <c r="L143" s="733" t="s">
        <v>4436</v>
      </c>
      <c r="M143" s="813"/>
    </row>
    <row r="144" spans="1:13" s="304" customFormat="1" x14ac:dyDescent="0.25">
      <c r="A144" s="815" t="s">
        <v>4625</v>
      </c>
      <c r="B144" s="538" t="s">
        <v>4403</v>
      </c>
      <c r="C144" s="733" t="s">
        <v>4466</v>
      </c>
      <c r="D144" s="733" t="s">
        <v>4574</v>
      </c>
      <c r="E144" s="733"/>
      <c r="F144" s="733"/>
      <c r="G144" s="831" t="s">
        <v>4654</v>
      </c>
      <c r="H144" s="745" t="s">
        <v>4919</v>
      </c>
      <c r="I144" s="734"/>
      <c r="J144" s="824"/>
      <c r="K144" s="734"/>
      <c r="L144" s="733" t="s">
        <v>4436</v>
      </c>
      <c r="M144" s="813"/>
    </row>
    <row r="145" spans="1:13" s="304" customFormat="1" x14ac:dyDescent="0.25">
      <c r="A145" s="815" t="s">
        <v>4625</v>
      </c>
      <c r="B145" s="538" t="s">
        <v>4403</v>
      </c>
      <c r="C145" s="733" t="s">
        <v>4466</v>
      </c>
      <c r="D145" s="733" t="s">
        <v>4586</v>
      </c>
      <c r="E145" s="733"/>
      <c r="F145" s="733"/>
      <c r="G145" s="831" t="s">
        <v>4654</v>
      </c>
      <c r="H145" s="745" t="s">
        <v>4920</v>
      </c>
      <c r="I145" s="734"/>
      <c r="J145" s="824"/>
      <c r="K145" s="734"/>
      <c r="L145" s="733" t="s">
        <v>4436</v>
      </c>
      <c r="M145" s="813"/>
    </row>
    <row r="146" spans="1:13" s="304" customFormat="1" x14ac:dyDescent="0.25">
      <c r="A146" s="815" t="s">
        <v>4625</v>
      </c>
      <c r="B146" s="538" t="s">
        <v>4403</v>
      </c>
      <c r="C146" s="733" t="s">
        <v>4466</v>
      </c>
      <c r="D146" s="733" t="s">
        <v>4644</v>
      </c>
      <c r="E146" s="733"/>
      <c r="F146" s="733"/>
      <c r="G146" s="831" t="s">
        <v>4654</v>
      </c>
      <c r="H146" s="745" t="s">
        <v>4921</v>
      </c>
      <c r="I146" s="734"/>
      <c r="J146" s="824"/>
      <c r="K146" s="734"/>
      <c r="L146" s="733" t="s">
        <v>4436</v>
      </c>
      <c r="M146" s="813"/>
    </row>
    <row r="147" spans="1:13" s="304" customFormat="1" x14ac:dyDescent="0.25">
      <c r="A147" s="815" t="s">
        <v>4625</v>
      </c>
      <c r="B147" s="538" t="s">
        <v>4403</v>
      </c>
      <c r="C147" s="733" t="s">
        <v>4466</v>
      </c>
      <c r="D147" s="733" t="s">
        <v>4645</v>
      </c>
      <c r="E147" s="733"/>
      <c r="F147" s="733"/>
      <c r="G147" s="831" t="s">
        <v>4654</v>
      </c>
      <c r="H147" s="745" t="s">
        <v>4922</v>
      </c>
      <c r="I147" s="734"/>
      <c r="J147" s="824"/>
      <c r="K147" s="734"/>
      <c r="L147" s="733" t="s">
        <v>4436</v>
      </c>
      <c r="M147" s="813"/>
    </row>
    <row r="148" spans="1:13" s="304" customFormat="1" x14ac:dyDescent="0.25">
      <c r="A148" s="815" t="s">
        <v>4625</v>
      </c>
      <c r="B148" s="538" t="s">
        <v>4403</v>
      </c>
      <c r="C148" s="733" t="s">
        <v>4466</v>
      </c>
      <c r="D148" s="733" t="s">
        <v>4646</v>
      </c>
      <c r="E148" s="733"/>
      <c r="F148" s="733"/>
      <c r="G148" s="831" t="s">
        <v>4654</v>
      </c>
      <c r="H148" s="745" t="s">
        <v>4923</v>
      </c>
      <c r="I148" s="734"/>
      <c r="J148" s="824"/>
      <c r="K148" s="734"/>
      <c r="L148" s="733" t="s">
        <v>4436</v>
      </c>
      <c r="M148" s="813"/>
    </row>
    <row r="149" spans="1:13" s="304" customFormat="1" x14ac:dyDescent="0.25">
      <c r="A149" s="815" t="s">
        <v>4625</v>
      </c>
      <c r="B149" s="538" t="s">
        <v>4403</v>
      </c>
      <c r="C149" s="733" t="s">
        <v>4466</v>
      </c>
      <c r="D149" s="733" t="s">
        <v>4647</v>
      </c>
      <c r="E149" s="733"/>
      <c r="F149" s="733"/>
      <c r="G149" s="831" t="s">
        <v>5640</v>
      </c>
      <c r="H149" s="745" t="s">
        <v>4924</v>
      </c>
      <c r="I149" s="734"/>
      <c r="J149" s="824"/>
      <c r="K149" s="734"/>
      <c r="L149" s="733" t="s">
        <v>4437</v>
      </c>
      <c r="M149" s="813"/>
    </row>
    <row r="150" spans="1:13" s="304" customFormat="1" x14ac:dyDescent="0.25">
      <c r="A150" s="815" t="s">
        <v>4625</v>
      </c>
      <c r="B150" s="538" t="s">
        <v>4403</v>
      </c>
      <c r="C150" s="733" t="s">
        <v>4466</v>
      </c>
      <c r="D150" s="733" t="s">
        <v>4575</v>
      </c>
      <c r="E150" s="733"/>
      <c r="F150" s="733"/>
      <c r="G150" s="831" t="s">
        <v>5641</v>
      </c>
      <c r="H150" s="745" t="s">
        <v>4925</v>
      </c>
      <c r="I150" s="734"/>
      <c r="J150" s="824"/>
      <c r="K150" s="734"/>
      <c r="L150" s="733" t="s">
        <v>4437</v>
      </c>
      <c r="M150" s="813"/>
    </row>
    <row r="151" spans="1:13" s="304" customFormat="1" x14ac:dyDescent="0.25">
      <c r="A151" s="815" t="s">
        <v>4625</v>
      </c>
      <c r="B151" s="538" t="s">
        <v>4403</v>
      </c>
      <c r="C151" s="733" t="s">
        <v>4466</v>
      </c>
      <c r="D151" s="733" t="s">
        <v>4576</v>
      </c>
      <c r="E151" s="733"/>
      <c r="F151" s="733"/>
      <c r="G151" s="831" t="s">
        <v>5642</v>
      </c>
      <c r="H151" s="745" t="s">
        <v>4926</v>
      </c>
      <c r="I151" s="734"/>
      <c r="J151" s="824"/>
      <c r="K151" s="734"/>
      <c r="L151" s="733" t="s">
        <v>4437</v>
      </c>
      <c r="M151" s="541"/>
    </row>
    <row r="152" spans="1:13" s="304" customFormat="1" x14ac:dyDescent="0.25">
      <c r="A152" s="815" t="s">
        <v>4625</v>
      </c>
      <c r="B152" s="538" t="s">
        <v>4403</v>
      </c>
      <c r="C152" s="733" t="s">
        <v>4466</v>
      </c>
      <c r="D152" s="733" t="s">
        <v>4648</v>
      </c>
      <c r="E152" s="733"/>
      <c r="F152" s="733"/>
      <c r="G152" s="831" t="s">
        <v>5643</v>
      </c>
      <c r="H152" s="745" t="s">
        <v>4927</v>
      </c>
      <c r="I152" s="734"/>
      <c r="J152" s="824"/>
      <c r="K152" s="734"/>
      <c r="L152" s="733" t="s">
        <v>4437</v>
      </c>
      <c r="M152" s="541"/>
    </row>
    <row r="153" spans="1:13" s="304" customFormat="1" x14ac:dyDescent="0.25">
      <c r="A153" s="815" t="s">
        <v>4625</v>
      </c>
      <c r="B153" s="538" t="s">
        <v>4403</v>
      </c>
      <c r="C153" s="733" t="s">
        <v>4466</v>
      </c>
      <c r="D153" s="733" t="s">
        <v>4649</v>
      </c>
      <c r="E153" s="733"/>
      <c r="F153" s="733"/>
      <c r="G153" s="831" t="s">
        <v>5644</v>
      </c>
      <c r="H153" s="745" t="s">
        <v>4928</v>
      </c>
      <c r="I153" s="734"/>
      <c r="J153" s="824"/>
      <c r="K153" s="734"/>
      <c r="L153" s="733" t="s">
        <v>4437</v>
      </c>
      <c r="M153" s="541"/>
    </row>
    <row r="154" spans="1:13" s="304" customFormat="1" x14ac:dyDescent="0.25">
      <c r="A154" s="815" t="s">
        <v>4625</v>
      </c>
      <c r="B154" s="538" t="s">
        <v>4403</v>
      </c>
      <c r="C154" s="733" t="s">
        <v>4466</v>
      </c>
      <c r="D154" s="737" t="s">
        <v>4650</v>
      </c>
      <c r="E154" s="737"/>
      <c r="F154" s="737"/>
      <c r="G154" s="831" t="s">
        <v>5645</v>
      </c>
      <c r="H154" s="745" t="s">
        <v>4929</v>
      </c>
      <c r="I154" s="734"/>
      <c r="J154" s="824"/>
      <c r="K154" s="734"/>
      <c r="L154" s="733" t="s">
        <v>4437</v>
      </c>
      <c r="M154" s="541"/>
    </row>
    <row r="155" spans="1:13" s="304" customFormat="1" x14ac:dyDescent="0.25">
      <c r="A155" s="815" t="s">
        <v>4625</v>
      </c>
      <c r="B155" s="538" t="s">
        <v>4403</v>
      </c>
      <c r="C155" s="733" t="s">
        <v>4466</v>
      </c>
      <c r="D155" s="733" t="s">
        <v>4651</v>
      </c>
      <c r="E155" s="733"/>
      <c r="F155" s="733"/>
      <c r="G155" s="831" t="s">
        <v>5646</v>
      </c>
      <c r="H155" s="745" t="s">
        <v>4930</v>
      </c>
      <c r="I155" s="734"/>
      <c r="J155" s="824"/>
      <c r="K155" s="734"/>
      <c r="L155" s="733" t="s">
        <v>4455</v>
      </c>
      <c r="M155" s="541"/>
    </row>
    <row r="156" spans="1:13" s="304" customFormat="1" x14ac:dyDescent="0.25">
      <c r="A156" s="815" t="s">
        <v>4625</v>
      </c>
      <c r="B156" s="538" t="s">
        <v>4403</v>
      </c>
      <c r="C156" s="733" t="s">
        <v>4466</v>
      </c>
      <c r="D156" s="541" t="s">
        <v>4652</v>
      </c>
      <c r="E156" s="733"/>
      <c r="F156" s="733"/>
      <c r="G156" s="831" t="s">
        <v>5647</v>
      </c>
      <c r="H156" s="745" t="s">
        <v>4931</v>
      </c>
      <c r="I156" s="734"/>
      <c r="J156" s="824"/>
      <c r="K156" s="734"/>
      <c r="L156" s="733" t="s">
        <v>4455</v>
      </c>
      <c r="M156" s="541"/>
    </row>
    <row r="157" spans="1:13" s="304" customFormat="1" x14ac:dyDescent="0.25">
      <c r="A157" s="815" t="s">
        <v>4625</v>
      </c>
      <c r="B157" s="538" t="s">
        <v>4403</v>
      </c>
      <c r="C157" s="733" t="s">
        <v>4466</v>
      </c>
      <c r="D157" s="541" t="s">
        <v>4653</v>
      </c>
      <c r="E157" s="733"/>
      <c r="F157" s="733"/>
      <c r="G157" s="831" t="s">
        <v>5648</v>
      </c>
      <c r="H157" s="745" t="s">
        <v>4932</v>
      </c>
      <c r="I157" s="734"/>
      <c r="J157" s="824"/>
      <c r="K157" s="734"/>
      <c r="L157" s="733" t="s">
        <v>4455</v>
      </c>
      <c r="M157" s="541"/>
    </row>
    <row r="158" spans="1:13" s="304" customFormat="1" x14ac:dyDescent="0.25">
      <c r="A158" s="815" t="s">
        <v>4625</v>
      </c>
      <c r="B158" s="538" t="s">
        <v>4403</v>
      </c>
      <c r="C158" s="733" t="s">
        <v>4399</v>
      </c>
      <c r="D158" s="733">
        <v>0</v>
      </c>
      <c r="E158" s="733"/>
      <c r="F158" s="733"/>
      <c r="G158" s="831" t="s">
        <v>5649</v>
      </c>
      <c r="H158" s="745" t="s">
        <v>4933</v>
      </c>
      <c r="I158" s="734"/>
      <c r="J158" s="824"/>
      <c r="K158" s="734"/>
      <c r="L158" s="733" t="s">
        <v>4455</v>
      </c>
      <c r="M158" s="541"/>
    </row>
    <row r="159" spans="1:13" s="304" customFormat="1" x14ac:dyDescent="0.25">
      <c r="A159" s="815" t="s">
        <v>4625</v>
      </c>
      <c r="B159" s="538" t="s">
        <v>4403</v>
      </c>
      <c r="C159" s="733" t="s">
        <v>4399</v>
      </c>
      <c r="D159" s="733">
        <v>1</v>
      </c>
      <c r="E159" s="733"/>
      <c r="F159" s="733"/>
      <c r="G159" s="831" t="s">
        <v>5650</v>
      </c>
      <c r="H159" s="745" t="s">
        <v>4934</v>
      </c>
      <c r="I159" s="734"/>
      <c r="J159" s="824"/>
      <c r="K159" s="734"/>
      <c r="L159" s="733" t="s">
        <v>4455</v>
      </c>
      <c r="M159" s="541"/>
    </row>
    <row r="160" spans="1:13" s="304" customFormat="1" x14ac:dyDescent="0.25">
      <c r="A160" s="815" t="s">
        <v>4625</v>
      </c>
      <c r="B160" s="538" t="s">
        <v>4403</v>
      </c>
      <c r="C160" s="733" t="s">
        <v>4399</v>
      </c>
      <c r="D160" s="733">
        <v>2</v>
      </c>
      <c r="E160" s="733"/>
      <c r="F160" s="733"/>
      <c r="G160" s="831" t="s">
        <v>5651</v>
      </c>
      <c r="H160" s="745" t="s">
        <v>4935</v>
      </c>
      <c r="I160" s="734"/>
      <c r="J160" s="824"/>
      <c r="K160" s="734"/>
      <c r="L160" s="733" t="s">
        <v>4455</v>
      </c>
      <c r="M160" s="541"/>
    </row>
    <row r="161" spans="1:13" s="304" customFormat="1" x14ac:dyDescent="0.25">
      <c r="A161" s="815" t="s">
        <v>4625</v>
      </c>
      <c r="B161" s="538" t="s">
        <v>4403</v>
      </c>
      <c r="C161" s="733" t="s">
        <v>4399</v>
      </c>
      <c r="D161" s="733">
        <v>3</v>
      </c>
      <c r="E161" s="733"/>
      <c r="F161" s="733"/>
      <c r="G161" s="831" t="s">
        <v>5652</v>
      </c>
      <c r="H161" s="745" t="s">
        <v>4936</v>
      </c>
      <c r="I161" s="734"/>
      <c r="J161" s="824"/>
      <c r="K161" s="734"/>
      <c r="L161" s="733" t="s">
        <v>4456</v>
      </c>
      <c r="M161" s="541"/>
    </row>
    <row r="162" spans="1:13" s="304" customFormat="1" x14ac:dyDescent="0.25">
      <c r="A162" s="815" t="s">
        <v>4625</v>
      </c>
      <c r="B162" s="538" t="s">
        <v>4403</v>
      </c>
      <c r="C162" s="733" t="s">
        <v>4399</v>
      </c>
      <c r="D162" s="733">
        <v>4</v>
      </c>
      <c r="E162" s="733"/>
      <c r="F162" s="733"/>
      <c r="G162" s="831" t="s">
        <v>5653</v>
      </c>
      <c r="H162" s="745" t="s">
        <v>4937</v>
      </c>
      <c r="I162" s="734"/>
      <c r="J162" s="824"/>
      <c r="K162" s="734"/>
      <c r="L162" s="733" t="s">
        <v>4456</v>
      </c>
      <c r="M162" s="541"/>
    </row>
    <row r="163" spans="1:13" s="304" customFormat="1" x14ac:dyDescent="0.25">
      <c r="A163" s="815" t="s">
        <v>4625</v>
      </c>
      <c r="B163" s="538" t="s">
        <v>4403</v>
      </c>
      <c r="C163" s="733" t="s">
        <v>4399</v>
      </c>
      <c r="D163" s="733">
        <v>5</v>
      </c>
      <c r="E163" s="733"/>
      <c r="F163" s="733"/>
      <c r="G163" s="831" t="s">
        <v>5654</v>
      </c>
      <c r="H163" s="745" t="s">
        <v>4938</v>
      </c>
      <c r="I163" s="734"/>
      <c r="J163" s="824"/>
      <c r="K163" s="734"/>
      <c r="L163" s="733" t="s">
        <v>4456</v>
      </c>
      <c r="M163" s="541"/>
    </row>
    <row r="164" spans="1:13" s="304" customFormat="1" x14ac:dyDescent="0.25">
      <c r="A164" s="815" t="s">
        <v>4625</v>
      </c>
      <c r="B164" s="538" t="s">
        <v>4403</v>
      </c>
      <c r="C164" s="733" t="s">
        <v>4399</v>
      </c>
      <c r="D164" s="733">
        <v>6</v>
      </c>
      <c r="E164" s="733"/>
      <c r="F164" s="733"/>
      <c r="G164" s="831" t="s">
        <v>5655</v>
      </c>
      <c r="H164" s="745" t="s">
        <v>4939</v>
      </c>
      <c r="I164" s="734"/>
      <c r="J164" s="824"/>
      <c r="K164" s="734"/>
      <c r="L164" s="733" t="s">
        <v>4456</v>
      </c>
      <c r="M164" s="541"/>
    </row>
    <row r="165" spans="1:13" s="304" customFormat="1" x14ac:dyDescent="0.25">
      <c r="A165" s="815" t="s">
        <v>4625</v>
      </c>
      <c r="B165" s="538" t="s">
        <v>4403</v>
      </c>
      <c r="C165" s="733" t="s">
        <v>4399</v>
      </c>
      <c r="D165" s="733">
        <v>7</v>
      </c>
      <c r="E165" s="733"/>
      <c r="F165" s="733"/>
      <c r="G165" s="746" t="s">
        <v>5656</v>
      </c>
      <c r="H165" s="745" t="s">
        <v>4940</v>
      </c>
      <c r="I165" s="734"/>
      <c r="J165" s="824"/>
      <c r="K165" s="734"/>
      <c r="L165" s="733" t="s">
        <v>4456</v>
      </c>
      <c r="M165" s="541"/>
    </row>
    <row r="166" spans="1:13" s="304" customFormat="1" x14ac:dyDescent="0.25">
      <c r="A166" s="815" t="s">
        <v>4625</v>
      </c>
      <c r="B166" s="538" t="s">
        <v>4403</v>
      </c>
      <c r="C166" s="733" t="s">
        <v>4399</v>
      </c>
      <c r="D166" s="733">
        <v>8</v>
      </c>
      <c r="E166" s="733"/>
      <c r="F166" s="733"/>
      <c r="G166" s="746" t="s">
        <v>5657</v>
      </c>
      <c r="H166" s="745" t="s">
        <v>4941</v>
      </c>
      <c r="I166" s="734"/>
      <c r="J166" s="824"/>
      <c r="K166" s="734"/>
      <c r="L166" s="733" t="s">
        <v>4456</v>
      </c>
      <c r="M166" s="541"/>
    </row>
    <row r="167" spans="1:13" s="304" customFormat="1" x14ac:dyDescent="0.25">
      <c r="A167" s="815" t="s">
        <v>4625</v>
      </c>
      <c r="B167" s="538" t="s">
        <v>4403</v>
      </c>
      <c r="C167" s="733" t="s">
        <v>4399</v>
      </c>
      <c r="D167" s="733">
        <v>9</v>
      </c>
      <c r="E167" s="733"/>
      <c r="F167" s="733"/>
      <c r="G167" s="746" t="s">
        <v>5658</v>
      </c>
      <c r="H167" s="745" t="s">
        <v>4942</v>
      </c>
      <c r="I167" s="734"/>
      <c r="J167" s="824"/>
      <c r="K167" s="734"/>
      <c r="L167" s="733" t="s">
        <v>5533</v>
      </c>
      <c r="M167" s="541"/>
    </row>
    <row r="168" spans="1:13" s="304" customFormat="1" x14ac:dyDescent="0.25">
      <c r="A168" s="815" t="s">
        <v>4625</v>
      </c>
      <c r="B168" s="538" t="s">
        <v>4403</v>
      </c>
      <c r="C168" s="733" t="s">
        <v>4399</v>
      </c>
      <c r="D168" s="733" t="s">
        <v>4637</v>
      </c>
      <c r="E168" s="733"/>
      <c r="F168" s="733"/>
      <c r="G168" s="746" t="s">
        <v>5659</v>
      </c>
      <c r="H168" s="745" t="s">
        <v>4943</v>
      </c>
      <c r="I168" s="734"/>
      <c r="J168" s="824"/>
      <c r="K168" s="734"/>
      <c r="L168" s="733" t="s">
        <v>5533</v>
      </c>
      <c r="M168" s="541"/>
    </row>
    <row r="169" spans="1:13" s="304" customFormat="1" x14ac:dyDescent="0.25">
      <c r="A169" s="815" t="s">
        <v>4625</v>
      </c>
      <c r="B169" s="538" t="s">
        <v>4403</v>
      </c>
      <c r="C169" s="733" t="s">
        <v>4399</v>
      </c>
      <c r="D169" s="733" t="s">
        <v>4638</v>
      </c>
      <c r="E169" s="733"/>
      <c r="F169" s="733"/>
      <c r="G169" s="746" t="s">
        <v>5660</v>
      </c>
      <c r="H169" s="745" t="s">
        <v>4944</v>
      </c>
      <c r="I169" s="734"/>
      <c r="J169" s="824"/>
      <c r="K169" s="734"/>
      <c r="L169" s="733" t="s">
        <v>5533</v>
      </c>
      <c r="M169" s="541"/>
    </row>
    <row r="170" spans="1:13" s="304" customFormat="1" x14ac:dyDescent="0.25">
      <c r="A170" s="815" t="s">
        <v>4625</v>
      </c>
      <c r="B170" s="538" t="s">
        <v>4403</v>
      </c>
      <c r="C170" s="733" t="s">
        <v>4399</v>
      </c>
      <c r="D170" s="733" t="s">
        <v>4639</v>
      </c>
      <c r="E170" s="733"/>
      <c r="F170" s="733"/>
      <c r="G170" s="746" t="s">
        <v>5661</v>
      </c>
      <c r="H170" s="745" t="s">
        <v>4945</v>
      </c>
      <c r="I170" s="734"/>
      <c r="J170" s="824"/>
      <c r="K170" s="734"/>
      <c r="L170" s="733" t="s">
        <v>5533</v>
      </c>
      <c r="M170" s="541"/>
    </row>
    <row r="171" spans="1:13" s="304" customFormat="1" x14ac:dyDescent="0.25">
      <c r="A171" s="815" t="s">
        <v>4625</v>
      </c>
      <c r="B171" s="538" t="s">
        <v>4403</v>
      </c>
      <c r="C171" s="733" t="s">
        <v>4399</v>
      </c>
      <c r="D171" s="733" t="s">
        <v>4640</v>
      </c>
      <c r="E171" s="733"/>
      <c r="F171" s="733"/>
      <c r="G171" s="746" t="s">
        <v>5662</v>
      </c>
      <c r="H171" s="745" t="s">
        <v>4946</v>
      </c>
      <c r="I171" s="734"/>
      <c r="J171" s="824"/>
      <c r="K171" s="734"/>
      <c r="L171" s="733" t="s">
        <v>5533</v>
      </c>
      <c r="M171" s="541"/>
    </row>
    <row r="172" spans="1:13" s="304" customFormat="1" x14ac:dyDescent="0.25">
      <c r="A172" s="815" t="s">
        <v>4625</v>
      </c>
      <c r="B172" s="538" t="s">
        <v>4403</v>
      </c>
      <c r="C172" s="733" t="s">
        <v>4399</v>
      </c>
      <c r="D172" s="733" t="s">
        <v>4615</v>
      </c>
      <c r="E172" s="733"/>
      <c r="F172" s="733"/>
      <c r="G172" s="746" t="s">
        <v>5663</v>
      </c>
      <c r="H172" s="745" t="s">
        <v>4947</v>
      </c>
      <c r="I172" s="734"/>
      <c r="J172" s="824"/>
      <c r="K172" s="734"/>
      <c r="L172" s="733" t="s">
        <v>5533</v>
      </c>
      <c r="M172" s="541"/>
    </row>
    <row r="173" spans="1:13" s="304" customFormat="1" x14ac:dyDescent="0.25">
      <c r="A173" s="815" t="s">
        <v>4625</v>
      </c>
      <c r="B173" s="538" t="s">
        <v>4403</v>
      </c>
      <c r="C173" s="733" t="s">
        <v>4399</v>
      </c>
      <c r="D173" s="733" t="s">
        <v>4641</v>
      </c>
      <c r="E173" s="733"/>
      <c r="F173" s="733"/>
      <c r="G173" s="746" t="s">
        <v>4654</v>
      </c>
      <c r="H173" s="745" t="s">
        <v>43</v>
      </c>
      <c r="I173" s="734"/>
      <c r="J173" s="824"/>
      <c r="K173" s="734"/>
      <c r="L173" s="733" t="s">
        <v>5533</v>
      </c>
      <c r="M173" s="813"/>
    </row>
    <row r="174" spans="1:13" s="304" customFormat="1" x14ac:dyDescent="0.25">
      <c r="A174" s="815" t="s">
        <v>4625</v>
      </c>
      <c r="B174" s="538" t="s">
        <v>4403</v>
      </c>
      <c r="C174" s="733" t="s">
        <v>4399</v>
      </c>
      <c r="D174" s="733" t="s">
        <v>4642</v>
      </c>
      <c r="E174" s="733"/>
      <c r="F174" s="733"/>
      <c r="G174" s="746" t="s">
        <v>4654</v>
      </c>
      <c r="H174" s="745" t="s">
        <v>43</v>
      </c>
      <c r="I174" s="734"/>
      <c r="J174" s="824"/>
      <c r="K174" s="734"/>
      <c r="L174" s="733" t="s">
        <v>5533</v>
      </c>
      <c r="M174" s="541"/>
    </row>
    <row r="175" spans="1:13" s="304" customFormat="1" x14ac:dyDescent="0.25">
      <c r="A175" s="815" t="s">
        <v>4625</v>
      </c>
      <c r="B175" s="538" t="s">
        <v>4403</v>
      </c>
      <c r="C175" s="733" t="s">
        <v>4399</v>
      </c>
      <c r="D175" s="733" t="s">
        <v>4643</v>
      </c>
      <c r="E175" s="733"/>
      <c r="F175" s="733"/>
      <c r="G175" s="746" t="s">
        <v>4654</v>
      </c>
      <c r="H175" s="819" t="s">
        <v>4654</v>
      </c>
      <c r="I175" s="734"/>
      <c r="J175" s="824"/>
      <c r="K175" s="734"/>
      <c r="L175" s="733" t="s">
        <v>4654</v>
      </c>
      <c r="M175" s="813"/>
    </row>
    <row r="176" spans="1:13" s="304" customFormat="1" x14ac:dyDescent="0.25">
      <c r="A176" s="815" t="s">
        <v>4625</v>
      </c>
      <c r="B176" s="538" t="s">
        <v>4403</v>
      </c>
      <c r="C176" s="733" t="s">
        <v>4399</v>
      </c>
      <c r="D176" s="733" t="s">
        <v>4574</v>
      </c>
      <c r="E176" s="733"/>
      <c r="F176" s="733"/>
      <c r="G176" s="746" t="s">
        <v>4654</v>
      </c>
      <c r="H176" s="819" t="s">
        <v>4654</v>
      </c>
      <c r="I176" s="734"/>
      <c r="J176" s="824"/>
      <c r="K176" s="734"/>
      <c r="L176" s="733" t="s">
        <v>4654</v>
      </c>
      <c r="M176" s="813"/>
    </row>
    <row r="177" spans="1:13" s="304" customFormat="1" x14ac:dyDescent="0.25">
      <c r="A177" s="815" t="s">
        <v>4625</v>
      </c>
      <c r="B177" s="538" t="s">
        <v>4403</v>
      </c>
      <c r="C177" s="733" t="s">
        <v>4399</v>
      </c>
      <c r="D177" s="733" t="s">
        <v>4586</v>
      </c>
      <c r="E177" s="733"/>
      <c r="F177" s="733"/>
      <c r="G177" s="746" t="s">
        <v>4654</v>
      </c>
      <c r="H177" s="819" t="s">
        <v>4654</v>
      </c>
      <c r="I177" s="734"/>
      <c r="J177" s="824"/>
      <c r="K177" s="734"/>
      <c r="L177" s="733" t="s">
        <v>4654</v>
      </c>
      <c r="M177" s="813"/>
    </row>
    <row r="178" spans="1:13" s="304" customFormat="1" x14ac:dyDescent="0.25">
      <c r="A178" s="815" t="s">
        <v>4625</v>
      </c>
      <c r="B178" s="538" t="s">
        <v>4403</v>
      </c>
      <c r="C178" s="733" t="s">
        <v>4399</v>
      </c>
      <c r="D178" s="733" t="s">
        <v>4644</v>
      </c>
      <c r="E178" s="733"/>
      <c r="F178" s="733"/>
      <c r="G178" s="746" t="s">
        <v>4654</v>
      </c>
      <c r="H178" s="822" t="s">
        <v>4654</v>
      </c>
      <c r="I178" s="734"/>
      <c r="J178" s="824"/>
      <c r="K178" s="734"/>
      <c r="L178" s="733" t="s">
        <v>4654</v>
      </c>
      <c r="M178" s="813"/>
    </row>
    <row r="179" spans="1:13" s="304" customFormat="1" x14ac:dyDescent="0.25">
      <c r="A179" s="815" t="s">
        <v>4625</v>
      </c>
      <c r="B179" s="538" t="s">
        <v>4403</v>
      </c>
      <c r="C179" s="733" t="s">
        <v>4399</v>
      </c>
      <c r="D179" s="733" t="s">
        <v>4645</v>
      </c>
      <c r="E179" s="733"/>
      <c r="F179" s="733"/>
      <c r="G179" s="746" t="s">
        <v>4654</v>
      </c>
      <c r="H179" s="822" t="s">
        <v>4654</v>
      </c>
      <c r="I179" s="734"/>
      <c r="J179" s="824"/>
      <c r="K179" s="734"/>
      <c r="L179" s="733" t="s">
        <v>4654</v>
      </c>
      <c r="M179" s="813"/>
    </row>
    <row r="180" spans="1:13" s="304" customFormat="1" x14ac:dyDescent="0.25">
      <c r="A180" s="815" t="s">
        <v>4625</v>
      </c>
      <c r="B180" s="538" t="s">
        <v>4403</v>
      </c>
      <c r="C180" s="733" t="s">
        <v>4399</v>
      </c>
      <c r="D180" s="733" t="s">
        <v>4646</v>
      </c>
      <c r="E180" s="733"/>
      <c r="F180" s="733"/>
      <c r="G180" s="746" t="s">
        <v>4654</v>
      </c>
      <c r="H180" s="822" t="s">
        <v>4654</v>
      </c>
      <c r="I180" s="734"/>
      <c r="J180" s="824"/>
      <c r="K180" s="734"/>
      <c r="L180" s="733" t="s">
        <v>4654</v>
      </c>
      <c r="M180" s="813"/>
    </row>
    <row r="181" spans="1:13" s="304" customFormat="1" x14ac:dyDescent="0.25">
      <c r="A181" s="815" t="s">
        <v>4625</v>
      </c>
      <c r="B181" s="538" t="s">
        <v>4403</v>
      </c>
      <c r="C181" s="733" t="s">
        <v>4399</v>
      </c>
      <c r="D181" s="733" t="s">
        <v>4647</v>
      </c>
      <c r="E181" s="733"/>
      <c r="F181" s="733"/>
      <c r="G181" s="746" t="s">
        <v>4654</v>
      </c>
      <c r="H181" s="822" t="s">
        <v>4654</v>
      </c>
      <c r="I181" s="734"/>
      <c r="J181" s="824"/>
      <c r="K181" s="734"/>
      <c r="L181" s="733" t="s">
        <v>4654</v>
      </c>
      <c r="M181" s="813"/>
    </row>
    <row r="182" spans="1:13" s="304" customFormat="1" x14ac:dyDescent="0.25">
      <c r="A182" s="815" t="s">
        <v>4625</v>
      </c>
      <c r="B182" s="538" t="s">
        <v>4403</v>
      </c>
      <c r="C182" s="733" t="s">
        <v>4399</v>
      </c>
      <c r="D182" s="733" t="s">
        <v>4575</v>
      </c>
      <c r="E182" s="733"/>
      <c r="F182" s="733"/>
      <c r="G182" s="746" t="s">
        <v>4654</v>
      </c>
      <c r="H182" s="817" t="s">
        <v>4654</v>
      </c>
      <c r="I182" s="734"/>
      <c r="J182" s="824"/>
      <c r="K182" s="734"/>
      <c r="L182" s="733" t="s">
        <v>4654</v>
      </c>
      <c r="M182" s="813"/>
    </row>
    <row r="183" spans="1:13" s="304" customFormat="1" x14ac:dyDescent="0.25">
      <c r="A183" s="815" t="s">
        <v>4625</v>
      </c>
      <c r="B183" s="538" t="s">
        <v>4403</v>
      </c>
      <c r="C183" s="733" t="s">
        <v>4399</v>
      </c>
      <c r="D183" s="733" t="s">
        <v>4576</v>
      </c>
      <c r="E183" s="733"/>
      <c r="F183" s="733"/>
      <c r="G183" s="746" t="s">
        <v>4654</v>
      </c>
      <c r="H183" s="817" t="s">
        <v>4654</v>
      </c>
      <c r="I183" s="734"/>
      <c r="J183" s="824"/>
      <c r="K183" s="734"/>
      <c r="L183" s="733" t="s">
        <v>4654</v>
      </c>
      <c r="M183" s="541"/>
    </row>
    <row r="184" spans="1:13" s="304" customFormat="1" x14ac:dyDescent="0.25">
      <c r="A184" s="815" t="s">
        <v>4625</v>
      </c>
      <c r="B184" s="538" t="s">
        <v>4403</v>
      </c>
      <c r="C184" s="733" t="s">
        <v>4399</v>
      </c>
      <c r="D184" s="733" t="s">
        <v>4648</v>
      </c>
      <c r="E184" s="733"/>
      <c r="F184" s="733"/>
      <c r="G184" s="746" t="s">
        <v>4654</v>
      </c>
      <c r="H184" s="819" t="s">
        <v>4654</v>
      </c>
      <c r="I184" s="734"/>
      <c r="J184" s="824"/>
      <c r="K184" s="734"/>
      <c r="L184" s="733" t="s">
        <v>4654</v>
      </c>
      <c r="M184" s="813"/>
    </row>
    <row r="185" spans="1:13" s="304" customFormat="1" x14ac:dyDescent="0.25">
      <c r="A185" s="815" t="s">
        <v>4625</v>
      </c>
      <c r="B185" s="538" t="s">
        <v>4403</v>
      </c>
      <c r="C185" s="733" t="s">
        <v>4399</v>
      </c>
      <c r="D185" s="733" t="s">
        <v>4649</v>
      </c>
      <c r="E185" s="733"/>
      <c r="F185" s="733"/>
      <c r="G185" s="746" t="s">
        <v>4654</v>
      </c>
      <c r="H185" s="817" t="s">
        <v>4654</v>
      </c>
      <c r="I185" s="734"/>
      <c r="J185" s="824"/>
      <c r="K185" s="734"/>
      <c r="L185" s="733" t="s">
        <v>4654</v>
      </c>
      <c r="M185" s="813"/>
    </row>
    <row r="186" spans="1:13" s="304" customFormat="1" x14ac:dyDescent="0.25">
      <c r="A186" s="815" t="s">
        <v>4625</v>
      </c>
      <c r="B186" s="538" t="s">
        <v>4403</v>
      </c>
      <c r="C186" s="733" t="s">
        <v>4399</v>
      </c>
      <c r="D186" s="733" t="s">
        <v>4650</v>
      </c>
      <c r="E186" s="733"/>
      <c r="F186" s="733"/>
      <c r="G186" s="746" t="s">
        <v>4654</v>
      </c>
      <c r="H186" s="817" t="s">
        <v>4654</v>
      </c>
      <c r="I186" s="734"/>
      <c r="J186" s="824"/>
      <c r="K186" s="734"/>
      <c r="L186" s="733" t="s">
        <v>4654</v>
      </c>
      <c r="M186" s="541"/>
    </row>
    <row r="187" spans="1:13" s="304" customFormat="1" x14ac:dyDescent="0.25">
      <c r="A187" s="815" t="s">
        <v>4625</v>
      </c>
      <c r="B187" s="538" t="s">
        <v>4403</v>
      </c>
      <c r="C187" s="733" t="s">
        <v>4399</v>
      </c>
      <c r="D187" s="733" t="s">
        <v>4651</v>
      </c>
      <c r="E187" s="733"/>
      <c r="F187" s="733"/>
      <c r="G187" s="746" t="s">
        <v>4654</v>
      </c>
      <c r="H187" s="817" t="s">
        <v>4654</v>
      </c>
      <c r="I187" s="734"/>
      <c r="J187" s="824"/>
      <c r="K187" s="734"/>
      <c r="L187" s="733" t="s">
        <v>4654</v>
      </c>
      <c r="M187" s="813"/>
    </row>
    <row r="188" spans="1:13" s="304" customFormat="1" x14ac:dyDescent="0.25">
      <c r="A188" s="815" t="s">
        <v>4625</v>
      </c>
      <c r="B188" s="538" t="s">
        <v>4403</v>
      </c>
      <c r="C188" s="733" t="s">
        <v>4399</v>
      </c>
      <c r="D188" s="733" t="s">
        <v>4652</v>
      </c>
      <c r="E188" s="733"/>
      <c r="F188" s="733"/>
      <c r="G188" s="746" t="s">
        <v>4654</v>
      </c>
      <c r="H188" s="817" t="s">
        <v>4654</v>
      </c>
      <c r="I188" s="734"/>
      <c r="J188" s="824"/>
      <c r="K188" s="734"/>
      <c r="L188" s="733" t="s">
        <v>4654</v>
      </c>
      <c r="M188" s="813"/>
    </row>
    <row r="189" spans="1:13" s="304" customFormat="1" x14ac:dyDescent="0.25">
      <c r="A189" s="815" t="s">
        <v>4625</v>
      </c>
      <c r="B189" s="538" t="s">
        <v>4403</v>
      </c>
      <c r="C189" s="733" t="s">
        <v>4399</v>
      </c>
      <c r="D189" s="733" t="s">
        <v>4653</v>
      </c>
      <c r="E189" s="733"/>
      <c r="F189" s="733"/>
      <c r="G189" s="746" t="s">
        <v>4654</v>
      </c>
      <c r="H189" s="817" t="s">
        <v>4654</v>
      </c>
      <c r="I189" s="734"/>
      <c r="J189" s="824"/>
      <c r="K189" s="734"/>
      <c r="L189" s="733" t="s">
        <v>4654</v>
      </c>
      <c r="M189" s="541"/>
    </row>
    <row r="190" spans="1:13" s="304" customFormat="1" x14ac:dyDescent="0.25">
      <c r="A190" s="815" t="s">
        <v>4625</v>
      </c>
      <c r="B190" s="538" t="s">
        <v>4407</v>
      </c>
      <c r="C190" s="733" t="s">
        <v>4400</v>
      </c>
      <c r="D190" s="733">
        <v>0</v>
      </c>
      <c r="E190" s="733"/>
      <c r="F190" s="733"/>
      <c r="G190" s="746" t="s">
        <v>5664</v>
      </c>
      <c r="H190" s="822" t="s">
        <v>4948</v>
      </c>
      <c r="I190" s="734"/>
      <c r="J190" s="824"/>
      <c r="K190" s="734"/>
      <c r="L190" s="733" t="s">
        <v>4428</v>
      </c>
      <c r="M190" s="541"/>
    </row>
    <row r="191" spans="1:13" s="304" customFormat="1" x14ac:dyDescent="0.25">
      <c r="A191" s="815" t="s">
        <v>4625</v>
      </c>
      <c r="B191" s="538" t="s">
        <v>4407</v>
      </c>
      <c r="C191" s="733" t="s">
        <v>4400</v>
      </c>
      <c r="D191" s="733">
        <v>1</v>
      </c>
      <c r="E191" s="733"/>
      <c r="F191" s="733"/>
      <c r="G191" s="746" t="s">
        <v>5665</v>
      </c>
      <c r="H191" s="822" t="s">
        <v>4949</v>
      </c>
      <c r="I191" s="734"/>
      <c r="J191" s="824"/>
      <c r="K191" s="734"/>
      <c r="L191" s="733" t="s">
        <v>4429</v>
      </c>
      <c r="M191" s="541"/>
    </row>
    <row r="192" spans="1:13" s="304" customFormat="1" x14ac:dyDescent="0.25">
      <c r="A192" s="815" t="s">
        <v>4625</v>
      </c>
      <c r="B192" s="538" t="s">
        <v>4407</v>
      </c>
      <c r="C192" s="733" t="s">
        <v>4400</v>
      </c>
      <c r="D192" s="733">
        <v>2</v>
      </c>
      <c r="E192" s="733"/>
      <c r="F192" s="733"/>
      <c r="G192" s="746" t="s">
        <v>5666</v>
      </c>
      <c r="H192" s="822" t="s">
        <v>4950</v>
      </c>
      <c r="I192" s="734"/>
      <c r="J192" s="824"/>
      <c r="K192" s="734"/>
      <c r="L192" s="733" t="s">
        <v>4429</v>
      </c>
      <c r="M192" s="541"/>
    </row>
    <row r="193" spans="1:13" s="304" customFormat="1" x14ac:dyDescent="0.25">
      <c r="A193" s="815" t="s">
        <v>4625</v>
      </c>
      <c r="B193" s="538" t="s">
        <v>4407</v>
      </c>
      <c r="C193" s="733" t="s">
        <v>4400</v>
      </c>
      <c r="D193" s="733">
        <v>3</v>
      </c>
      <c r="E193" s="733"/>
      <c r="F193" s="733"/>
      <c r="G193" s="746" t="s">
        <v>5667</v>
      </c>
      <c r="H193" s="822" t="s">
        <v>4951</v>
      </c>
      <c r="I193" s="734"/>
      <c r="J193" s="824"/>
      <c r="K193" s="734"/>
      <c r="L193" s="733" t="s">
        <v>4429</v>
      </c>
      <c r="M193" s="541"/>
    </row>
    <row r="194" spans="1:13" x14ac:dyDescent="0.25">
      <c r="A194" s="815" t="s">
        <v>4625</v>
      </c>
      <c r="B194" s="538" t="s">
        <v>4407</v>
      </c>
      <c r="C194" s="733" t="s">
        <v>4400</v>
      </c>
      <c r="D194" s="732">
        <v>4</v>
      </c>
      <c r="E194" s="732"/>
      <c r="F194" s="732"/>
      <c r="G194" s="831" t="s">
        <v>5668</v>
      </c>
      <c r="H194" s="745" t="s">
        <v>4952</v>
      </c>
      <c r="I194" s="734"/>
      <c r="J194" s="824"/>
      <c r="K194" s="734"/>
      <c r="L194" s="733" t="s">
        <v>4431</v>
      </c>
      <c r="M194" s="316"/>
    </row>
    <row r="195" spans="1:13" x14ac:dyDescent="0.25">
      <c r="A195" s="815" t="s">
        <v>4625</v>
      </c>
      <c r="B195" s="538" t="s">
        <v>4407</v>
      </c>
      <c r="C195" s="733" t="s">
        <v>4400</v>
      </c>
      <c r="D195" s="732">
        <v>5</v>
      </c>
      <c r="E195" s="732"/>
      <c r="F195" s="732"/>
      <c r="G195" s="831" t="s">
        <v>5669</v>
      </c>
      <c r="H195" s="745" t="s">
        <v>4953</v>
      </c>
      <c r="I195" s="734"/>
      <c r="J195" s="824"/>
      <c r="K195" s="734"/>
      <c r="L195" s="733" t="s">
        <v>4431</v>
      </c>
      <c r="M195" s="316"/>
    </row>
    <row r="196" spans="1:13" x14ac:dyDescent="0.25">
      <c r="A196" s="815" t="s">
        <v>4625</v>
      </c>
      <c r="B196" s="538" t="s">
        <v>4407</v>
      </c>
      <c r="C196" s="733" t="s">
        <v>4400</v>
      </c>
      <c r="D196" s="732">
        <v>6</v>
      </c>
      <c r="E196" s="732"/>
      <c r="F196" s="732"/>
      <c r="G196" s="831" t="s">
        <v>5670</v>
      </c>
      <c r="H196" s="745" t="s">
        <v>4954</v>
      </c>
      <c r="I196" s="734"/>
      <c r="J196" s="824"/>
      <c r="K196" s="734"/>
      <c r="L196" s="733" t="s">
        <v>4431</v>
      </c>
      <c r="M196" s="316"/>
    </row>
    <row r="197" spans="1:13" x14ac:dyDescent="0.25">
      <c r="A197" s="815" t="s">
        <v>4625</v>
      </c>
      <c r="B197" s="538" t="s">
        <v>4407</v>
      </c>
      <c r="C197" s="733" t="s">
        <v>4400</v>
      </c>
      <c r="D197" s="732">
        <v>7</v>
      </c>
      <c r="E197" s="732"/>
      <c r="F197" s="732"/>
      <c r="G197" s="831" t="s">
        <v>5671</v>
      </c>
      <c r="H197" s="745" t="s">
        <v>4955</v>
      </c>
      <c r="I197" s="734"/>
      <c r="J197" s="824"/>
      <c r="K197" s="734"/>
      <c r="L197" s="733" t="s">
        <v>4450</v>
      </c>
      <c r="M197" s="316"/>
    </row>
    <row r="198" spans="1:13" x14ac:dyDescent="0.25">
      <c r="A198" s="815" t="s">
        <v>4625</v>
      </c>
      <c r="B198" s="538" t="s">
        <v>4407</v>
      </c>
      <c r="C198" s="733" t="s">
        <v>4400</v>
      </c>
      <c r="D198" s="732">
        <v>8</v>
      </c>
      <c r="E198" s="732"/>
      <c r="F198" s="732"/>
      <c r="G198" s="831" t="s">
        <v>5672</v>
      </c>
      <c r="H198" s="745" t="s">
        <v>4956</v>
      </c>
      <c r="I198" s="734"/>
      <c r="J198" s="824"/>
      <c r="K198" s="734"/>
      <c r="L198" s="733" t="s">
        <v>4450</v>
      </c>
      <c r="M198" s="316"/>
    </row>
    <row r="199" spans="1:13" x14ac:dyDescent="0.25">
      <c r="A199" s="815" t="s">
        <v>4625</v>
      </c>
      <c r="B199" s="538" t="s">
        <v>4407</v>
      </c>
      <c r="C199" s="733" t="s">
        <v>4400</v>
      </c>
      <c r="D199" s="733">
        <v>9</v>
      </c>
      <c r="E199" s="733"/>
      <c r="F199" s="733"/>
      <c r="G199" s="831" t="s">
        <v>5673</v>
      </c>
      <c r="H199" s="745" t="s">
        <v>4957</v>
      </c>
      <c r="I199" s="734"/>
      <c r="J199" s="824"/>
      <c r="K199" s="734"/>
      <c r="L199" s="733" t="s">
        <v>4450</v>
      </c>
      <c r="M199" s="316"/>
    </row>
    <row r="200" spans="1:13" x14ac:dyDescent="0.25">
      <c r="A200" s="815" t="s">
        <v>4625</v>
      </c>
      <c r="B200" s="538" t="s">
        <v>4407</v>
      </c>
      <c r="C200" s="733" t="s">
        <v>4400</v>
      </c>
      <c r="D200" s="733" t="s">
        <v>4637</v>
      </c>
      <c r="E200" s="733"/>
      <c r="F200" s="733"/>
      <c r="G200" s="831" t="s">
        <v>5674</v>
      </c>
      <c r="H200" s="745" t="s">
        <v>4958</v>
      </c>
      <c r="I200" s="734"/>
      <c r="J200" s="824"/>
      <c r="K200" s="734"/>
      <c r="L200" s="733" t="s">
        <v>4451</v>
      </c>
      <c r="M200" s="316"/>
    </row>
    <row r="201" spans="1:13" x14ac:dyDescent="0.25">
      <c r="A201" s="815" t="s">
        <v>4625</v>
      </c>
      <c r="B201" s="538" t="s">
        <v>4407</v>
      </c>
      <c r="C201" s="733" t="s">
        <v>4400</v>
      </c>
      <c r="D201" s="733" t="s">
        <v>4638</v>
      </c>
      <c r="E201" s="733"/>
      <c r="F201" s="733"/>
      <c r="G201" s="831" t="s">
        <v>5675</v>
      </c>
      <c r="H201" s="745" t="s">
        <v>4959</v>
      </c>
      <c r="I201" s="734"/>
      <c r="J201" s="824"/>
      <c r="K201" s="734"/>
      <c r="L201" s="733" t="s">
        <v>4451</v>
      </c>
      <c r="M201" s="316"/>
    </row>
    <row r="202" spans="1:13" x14ac:dyDescent="0.25">
      <c r="A202" s="815" t="s">
        <v>4625</v>
      </c>
      <c r="B202" s="538" t="s">
        <v>4407</v>
      </c>
      <c r="C202" s="733" t="s">
        <v>4400</v>
      </c>
      <c r="D202" s="733" t="s">
        <v>4639</v>
      </c>
      <c r="E202" s="733"/>
      <c r="F202" s="733"/>
      <c r="G202" s="831" t="s">
        <v>5676</v>
      </c>
      <c r="H202" s="745" t="s">
        <v>4960</v>
      </c>
      <c r="I202" s="734"/>
      <c r="J202" s="824"/>
      <c r="K202" s="734"/>
      <c r="L202" s="733" t="s">
        <v>4451</v>
      </c>
      <c r="M202" s="316"/>
    </row>
    <row r="203" spans="1:13" x14ac:dyDescent="0.25">
      <c r="A203" s="815" t="s">
        <v>4625</v>
      </c>
      <c r="B203" s="538" t="s">
        <v>4407</v>
      </c>
      <c r="C203" s="733" t="s">
        <v>4400</v>
      </c>
      <c r="D203" s="733" t="s">
        <v>4640</v>
      </c>
      <c r="E203" s="733"/>
      <c r="F203" s="733"/>
      <c r="G203" s="831" t="s">
        <v>5677</v>
      </c>
      <c r="H203" s="745" t="s">
        <v>4961</v>
      </c>
      <c r="I203" s="734"/>
      <c r="J203" s="824"/>
      <c r="K203" s="734"/>
      <c r="L203" s="733" t="s">
        <v>4452</v>
      </c>
      <c r="M203" s="316"/>
    </row>
    <row r="204" spans="1:13" x14ac:dyDescent="0.25">
      <c r="A204" s="815" t="s">
        <v>4625</v>
      </c>
      <c r="B204" s="538" t="s">
        <v>4407</v>
      </c>
      <c r="C204" s="733" t="s">
        <v>4400</v>
      </c>
      <c r="D204" s="733" t="s">
        <v>4615</v>
      </c>
      <c r="E204" s="733"/>
      <c r="F204" s="733"/>
      <c r="G204" s="831" t="s">
        <v>5678</v>
      </c>
      <c r="H204" s="745" t="s">
        <v>4962</v>
      </c>
      <c r="I204" s="734"/>
      <c r="J204" s="824"/>
      <c r="K204" s="734"/>
      <c r="L204" s="733" t="s">
        <v>4452</v>
      </c>
      <c r="M204" s="316"/>
    </row>
    <row r="205" spans="1:13" x14ac:dyDescent="0.25">
      <c r="A205" s="815" t="s">
        <v>4625</v>
      </c>
      <c r="B205" s="538" t="s">
        <v>4407</v>
      </c>
      <c r="C205" s="733" t="s">
        <v>4400</v>
      </c>
      <c r="D205" s="736" t="s">
        <v>4641</v>
      </c>
      <c r="E205" s="736"/>
      <c r="F205" s="736"/>
      <c r="G205" s="832" t="s">
        <v>5679</v>
      </c>
      <c r="H205" s="745" t="s">
        <v>4963</v>
      </c>
      <c r="I205" s="734"/>
      <c r="J205" s="824"/>
      <c r="K205" s="734"/>
      <c r="L205" s="733" t="s">
        <v>4452</v>
      </c>
      <c r="M205" s="316"/>
    </row>
    <row r="206" spans="1:13" x14ac:dyDescent="0.25">
      <c r="A206" s="815" t="s">
        <v>4625</v>
      </c>
      <c r="B206" s="538" t="s">
        <v>4407</v>
      </c>
      <c r="C206" s="733" t="s">
        <v>4400</v>
      </c>
      <c r="D206" s="733" t="s">
        <v>4642</v>
      </c>
      <c r="E206" s="733"/>
      <c r="F206" s="733"/>
      <c r="G206" s="832" t="s">
        <v>4654</v>
      </c>
      <c r="H206" s="745" t="s">
        <v>4964</v>
      </c>
      <c r="I206" s="734"/>
      <c r="J206" s="824"/>
      <c r="K206" s="734"/>
      <c r="L206" s="733" t="s">
        <v>4436</v>
      </c>
      <c r="M206" s="316"/>
    </row>
    <row r="207" spans="1:13" x14ac:dyDescent="0.25">
      <c r="A207" s="815" t="s">
        <v>4625</v>
      </c>
      <c r="B207" s="538" t="s">
        <v>4407</v>
      </c>
      <c r="C207" s="733" t="s">
        <v>4400</v>
      </c>
      <c r="D207" s="733" t="s">
        <v>4643</v>
      </c>
      <c r="E207" s="733"/>
      <c r="F207" s="733"/>
      <c r="G207" s="832" t="s">
        <v>4654</v>
      </c>
      <c r="H207" s="745" t="s">
        <v>4965</v>
      </c>
      <c r="I207" s="734"/>
      <c r="J207" s="824"/>
      <c r="K207" s="734"/>
      <c r="L207" s="733" t="s">
        <v>4436</v>
      </c>
      <c r="M207" s="316"/>
    </row>
    <row r="208" spans="1:13" x14ac:dyDescent="0.25">
      <c r="A208" s="815" t="s">
        <v>4625</v>
      </c>
      <c r="B208" s="538" t="s">
        <v>4407</v>
      </c>
      <c r="C208" s="733" t="s">
        <v>4400</v>
      </c>
      <c r="D208" s="732" t="s">
        <v>4574</v>
      </c>
      <c r="E208" s="732"/>
      <c r="F208" s="732"/>
      <c r="G208" s="831" t="s">
        <v>4654</v>
      </c>
      <c r="H208" s="745" t="s">
        <v>4966</v>
      </c>
      <c r="I208" s="734"/>
      <c r="J208" s="824"/>
      <c r="K208" s="734"/>
      <c r="L208" s="733" t="s">
        <v>4436</v>
      </c>
      <c r="M208" s="316"/>
    </row>
    <row r="209" spans="1:13" x14ac:dyDescent="0.25">
      <c r="A209" s="815" t="s">
        <v>4625</v>
      </c>
      <c r="B209" s="538" t="s">
        <v>4407</v>
      </c>
      <c r="C209" s="733" t="s">
        <v>4400</v>
      </c>
      <c r="D209" s="732" t="s">
        <v>4586</v>
      </c>
      <c r="E209" s="732"/>
      <c r="F209" s="732"/>
      <c r="G209" s="831" t="s">
        <v>5680</v>
      </c>
      <c r="H209" s="745" t="s">
        <v>4967</v>
      </c>
      <c r="I209" s="734"/>
      <c r="J209" s="824"/>
      <c r="K209" s="734"/>
      <c r="L209" s="733" t="s">
        <v>4437</v>
      </c>
      <c r="M209" s="813"/>
    </row>
    <row r="210" spans="1:13" x14ac:dyDescent="0.25">
      <c r="A210" s="815" t="s">
        <v>4625</v>
      </c>
      <c r="B210" s="538" t="s">
        <v>4407</v>
      </c>
      <c r="C210" s="733" t="s">
        <v>4400</v>
      </c>
      <c r="D210" s="732" t="s">
        <v>4644</v>
      </c>
      <c r="E210" s="732"/>
      <c r="F210" s="732"/>
      <c r="G210" s="831" t="s">
        <v>5681</v>
      </c>
      <c r="H210" s="745" t="s">
        <v>4968</v>
      </c>
      <c r="I210" s="734"/>
      <c r="J210" s="824"/>
      <c r="K210" s="734"/>
      <c r="L210" s="733" t="s">
        <v>4437</v>
      </c>
      <c r="M210" s="316"/>
    </row>
    <row r="211" spans="1:13" x14ac:dyDescent="0.25">
      <c r="A211" s="815" t="s">
        <v>4625</v>
      </c>
      <c r="B211" s="538" t="s">
        <v>4407</v>
      </c>
      <c r="C211" s="733" t="s">
        <v>4400</v>
      </c>
      <c r="D211" s="733" t="s">
        <v>4645</v>
      </c>
      <c r="E211" s="733"/>
      <c r="F211" s="733"/>
      <c r="G211" s="831" t="s">
        <v>5682</v>
      </c>
      <c r="H211" s="745" t="s">
        <v>4969</v>
      </c>
      <c r="I211" s="734"/>
      <c r="J211" s="824"/>
      <c r="K211" s="734"/>
      <c r="L211" s="733" t="s">
        <v>4437</v>
      </c>
      <c r="M211" s="316"/>
    </row>
    <row r="212" spans="1:13" x14ac:dyDescent="0.25">
      <c r="A212" s="815" t="s">
        <v>4625</v>
      </c>
      <c r="B212" s="538" t="s">
        <v>4407</v>
      </c>
      <c r="C212" s="733" t="s">
        <v>4400</v>
      </c>
      <c r="D212" s="733" t="s">
        <v>4646</v>
      </c>
      <c r="E212" s="733"/>
      <c r="F212" s="733"/>
      <c r="G212" s="831" t="s">
        <v>5683</v>
      </c>
      <c r="H212" s="745" t="s">
        <v>4970</v>
      </c>
      <c r="I212" s="734"/>
      <c r="J212" s="824"/>
      <c r="K212" s="734"/>
      <c r="L212" s="733" t="s">
        <v>4455</v>
      </c>
      <c r="M212" s="316"/>
    </row>
    <row r="213" spans="1:13" x14ac:dyDescent="0.25">
      <c r="A213" s="815" t="s">
        <v>4625</v>
      </c>
      <c r="B213" s="538" t="s">
        <v>4407</v>
      </c>
      <c r="C213" s="733" t="s">
        <v>4400</v>
      </c>
      <c r="D213" s="733" t="s">
        <v>4647</v>
      </c>
      <c r="E213" s="733"/>
      <c r="F213" s="733"/>
      <c r="G213" s="831" t="s">
        <v>5684</v>
      </c>
      <c r="H213" s="745" t="s">
        <v>4971</v>
      </c>
      <c r="I213" s="734"/>
      <c r="J213" s="824"/>
      <c r="K213" s="734"/>
      <c r="L213" s="733" t="s">
        <v>4455</v>
      </c>
      <c r="M213" s="316"/>
    </row>
    <row r="214" spans="1:13" x14ac:dyDescent="0.25">
      <c r="A214" s="815" t="s">
        <v>4625</v>
      </c>
      <c r="B214" s="538" t="s">
        <v>4407</v>
      </c>
      <c r="C214" s="733" t="s">
        <v>4400</v>
      </c>
      <c r="D214" s="733" t="s">
        <v>4575</v>
      </c>
      <c r="E214" s="733"/>
      <c r="F214" s="733"/>
      <c r="G214" s="831" t="s">
        <v>5685</v>
      </c>
      <c r="H214" s="745" t="s">
        <v>4972</v>
      </c>
      <c r="I214" s="734"/>
      <c r="J214" s="824"/>
      <c r="K214" s="734"/>
      <c r="L214" s="733" t="s">
        <v>4455</v>
      </c>
      <c r="M214" s="316"/>
    </row>
    <row r="215" spans="1:13" x14ac:dyDescent="0.25">
      <c r="A215" s="815" t="s">
        <v>4625</v>
      </c>
      <c r="B215" s="538" t="s">
        <v>4407</v>
      </c>
      <c r="C215" s="733" t="s">
        <v>4400</v>
      </c>
      <c r="D215" s="733" t="s">
        <v>4576</v>
      </c>
      <c r="E215" s="733"/>
      <c r="F215" s="733"/>
      <c r="G215" s="831" t="s">
        <v>5686</v>
      </c>
      <c r="H215" s="745" t="s">
        <v>4973</v>
      </c>
      <c r="I215" s="734"/>
      <c r="J215" s="824"/>
      <c r="K215" s="734"/>
      <c r="L215" s="733" t="s">
        <v>4456</v>
      </c>
      <c r="M215" s="316"/>
    </row>
    <row r="216" spans="1:13" x14ac:dyDescent="0.25">
      <c r="A216" s="815" t="s">
        <v>4625</v>
      </c>
      <c r="B216" s="538" t="s">
        <v>4407</v>
      </c>
      <c r="C216" s="733" t="s">
        <v>4400</v>
      </c>
      <c r="D216" s="733" t="s">
        <v>4648</v>
      </c>
      <c r="E216" s="733"/>
      <c r="F216" s="733"/>
      <c r="G216" s="831" t="s">
        <v>5687</v>
      </c>
      <c r="H216" s="745" t="s">
        <v>4974</v>
      </c>
      <c r="I216" s="734"/>
      <c r="J216" s="824"/>
      <c r="K216" s="734"/>
      <c r="L216" s="733" t="s">
        <v>4456</v>
      </c>
      <c r="M216" s="316"/>
    </row>
    <row r="217" spans="1:13" x14ac:dyDescent="0.25">
      <c r="A217" s="815" t="s">
        <v>4625</v>
      </c>
      <c r="B217" s="538" t="s">
        <v>4407</v>
      </c>
      <c r="C217" s="733" t="s">
        <v>4400</v>
      </c>
      <c r="D217" s="733" t="s">
        <v>4649</v>
      </c>
      <c r="E217" s="733"/>
      <c r="F217" s="733"/>
      <c r="G217" s="831" t="s">
        <v>5688</v>
      </c>
      <c r="H217" s="745" t="s">
        <v>4975</v>
      </c>
      <c r="I217" s="734"/>
      <c r="J217" s="824"/>
      <c r="K217" s="734"/>
      <c r="L217" s="733" t="s">
        <v>4456</v>
      </c>
      <c r="M217" s="316"/>
    </row>
    <row r="218" spans="1:13" x14ac:dyDescent="0.25">
      <c r="A218" s="815" t="s">
        <v>4625</v>
      </c>
      <c r="B218" s="538" t="s">
        <v>4407</v>
      </c>
      <c r="C218" s="733" t="s">
        <v>4400</v>
      </c>
      <c r="D218" s="733" t="s">
        <v>4650</v>
      </c>
      <c r="E218" s="733"/>
      <c r="F218" s="733"/>
      <c r="G218" s="831" t="s">
        <v>4654</v>
      </c>
      <c r="H218" s="745" t="s">
        <v>4654</v>
      </c>
      <c r="I218" s="734"/>
      <c r="J218" s="824"/>
      <c r="K218" s="734"/>
      <c r="L218" s="733" t="s">
        <v>4654</v>
      </c>
      <c r="M218" s="316"/>
    </row>
    <row r="219" spans="1:13" x14ac:dyDescent="0.25">
      <c r="A219" s="815" t="s">
        <v>4625</v>
      </c>
      <c r="B219" s="538" t="s">
        <v>4407</v>
      </c>
      <c r="C219" s="733" t="s">
        <v>4400</v>
      </c>
      <c r="D219" s="733" t="s">
        <v>4651</v>
      </c>
      <c r="E219" s="733"/>
      <c r="F219" s="733"/>
      <c r="G219" s="831" t="s">
        <v>4654</v>
      </c>
      <c r="H219" s="745" t="s">
        <v>4654</v>
      </c>
      <c r="I219" s="734"/>
      <c r="J219" s="824"/>
      <c r="K219" s="734"/>
      <c r="L219" s="733" t="s">
        <v>4654</v>
      </c>
      <c r="M219" s="316"/>
    </row>
    <row r="220" spans="1:13" x14ac:dyDescent="0.25">
      <c r="A220" s="815" t="s">
        <v>4625</v>
      </c>
      <c r="B220" s="538" t="s">
        <v>4407</v>
      </c>
      <c r="C220" s="733" t="s">
        <v>4400</v>
      </c>
      <c r="D220" s="733" t="s">
        <v>4652</v>
      </c>
      <c r="E220" s="733"/>
      <c r="F220" s="733"/>
      <c r="G220" s="831" t="s">
        <v>4654</v>
      </c>
      <c r="H220" s="745" t="s">
        <v>4654</v>
      </c>
      <c r="I220" s="734"/>
      <c r="J220" s="824"/>
      <c r="K220" s="734"/>
      <c r="L220" s="733" t="s">
        <v>4654</v>
      </c>
      <c r="M220" s="316"/>
    </row>
    <row r="221" spans="1:13" x14ac:dyDescent="0.25">
      <c r="A221" s="815" t="s">
        <v>4625</v>
      </c>
      <c r="B221" s="538" t="s">
        <v>4407</v>
      </c>
      <c r="C221" s="733" t="s">
        <v>4400</v>
      </c>
      <c r="D221" s="733" t="s">
        <v>4653</v>
      </c>
      <c r="E221" s="733"/>
      <c r="F221" s="733"/>
      <c r="G221" s="831" t="s">
        <v>4654</v>
      </c>
      <c r="H221" s="745" t="s">
        <v>4654</v>
      </c>
      <c r="I221" s="734"/>
      <c r="J221" s="824"/>
      <c r="K221" s="734"/>
      <c r="L221" s="733" t="s">
        <v>4654</v>
      </c>
      <c r="M221" s="316"/>
    </row>
    <row r="222" spans="1:13" x14ac:dyDescent="0.25">
      <c r="A222" s="815" t="s">
        <v>4625</v>
      </c>
      <c r="B222" s="538" t="s">
        <v>4113</v>
      </c>
      <c r="C222" s="733" t="s">
        <v>4402</v>
      </c>
      <c r="D222" s="733">
        <v>0</v>
      </c>
      <c r="E222" s="733"/>
      <c r="F222" s="733"/>
      <c r="G222" s="831" t="s">
        <v>4664</v>
      </c>
      <c r="H222" s="745" t="s">
        <v>4976</v>
      </c>
      <c r="I222" s="734"/>
      <c r="J222" s="824"/>
      <c r="K222" s="734"/>
      <c r="L222" s="733" t="s">
        <v>5534</v>
      </c>
      <c r="M222" s="316"/>
    </row>
    <row r="223" spans="1:13" x14ac:dyDescent="0.25">
      <c r="A223" s="815" t="s">
        <v>4625</v>
      </c>
      <c r="B223" s="538" t="s">
        <v>4113</v>
      </c>
      <c r="C223" s="733" t="s">
        <v>4402</v>
      </c>
      <c r="D223" s="733">
        <v>1</v>
      </c>
      <c r="E223" s="733"/>
      <c r="F223" s="733"/>
      <c r="G223" s="831" t="s">
        <v>4665</v>
      </c>
      <c r="H223" s="745" t="s">
        <v>4977</v>
      </c>
      <c r="I223" s="734"/>
      <c r="J223" s="824"/>
      <c r="K223" s="734"/>
      <c r="L223" s="733" t="s">
        <v>5534</v>
      </c>
      <c r="M223" s="316"/>
    </row>
    <row r="224" spans="1:13" x14ac:dyDescent="0.25">
      <c r="A224" s="815" t="s">
        <v>4625</v>
      </c>
      <c r="B224" s="538" t="s">
        <v>4113</v>
      </c>
      <c r="C224" s="733" t="s">
        <v>4402</v>
      </c>
      <c r="D224" s="733">
        <v>2</v>
      </c>
      <c r="E224" s="733"/>
      <c r="F224" s="733"/>
      <c r="G224" s="831" t="s">
        <v>4654</v>
      </c>
      <c r="H224" s="745" t="s">
        <v>43</v>
      </c>
      <c r="I224" s="734"/>
      <c r="J224" s="824"/>
      <c r="K224" s="734"/>
      <c r="L224" s="733" t="s">
        <v>5534</v>
      </c>
      <c r="M224" s="316"/>
    </row>
    <row r="225" spans="1:13" x14ac:dyDescent="0.25">
      <c r="A225" s="815" t="s">
        <v>4625</v>
      </c>
      <c r="B225" s="538" t="s">
        <v>4113</v>
      </c>
      <c r="C225" s="733" t="s">
        <v>4402</v>
      </c>
      <c r="D225" s="733">
        <v>3</v>
      </c>
      <c r="E225" s="733"/>
      <c r="F225" s="733"/>
      <c r="G225" s="831" t="s">
        <v>4654</v>
      </c>
      <c r="H225" s="745" t="s">
        <v>43</v>
      </c>
      <c r="I225" s="734"/>
      <c r="J225" s="824"/>
      <c r="K225" s="734"/>
      <c r="L225" s="733" t="s">
        <v>5534</v>
      </c>
      <c r="M225" s="316"/>
    </row>
    <row r="226" spans="1:13" x14ac:dyDescent="0.25">
      <c r="A226" s="815" t="s">
        <v>4625</v>
      </c>
      <c r="B226" s="538" t="s">
        <v>4113</v>
      </c>
      <c r="C226" s="733" t="s">
        <v>4402</v>
      </c>
      <c r="D226" s="737">
        <v>4</v>
      </c>
      <c r="E226" s="737"/>
      <c r="F226" s="737"/>
      <c r="G226" s="831" t="s">
        <v>4666</v>
      </c>
      <c r="H226" s="745" t="s">
        <v>6030</v>
      </c>
      <c r="I226" s="734"/>
      <c r="J226" s="824"/>
      <c r="K226" s="734"/>
      <c r="L226" s="733" t="s">
        <v>4459</v>
      </c>
      <c r="M226" s="541"/>
    </row>
    <row r="227" spans="1:13" x14ac:dyDescent="0.25">
      <c r="A227" s="815" t="s">
        <v>4625</v>
      </c>
      <c r="B227" s="538" t="s">
        <v>4113</v>
      </c>
      <c r="C227" s="733" t="s">
        <v>4402</v>
      </c>
      <c r="D227" s="737">
        <v>5</v>
      </c>
      <c r="E227" s="737"/>
      <c r="F227" s="737"/>
      <c r="G227" s="831" t="s">
        <v>4667</v>
      </c>
      <c r="H227" s="745" t="s">
        <v>6032</v>
      </c>
      <c r="I227" s="734"/>
      <c r="J227" s="824"/>
      <c r="K227" s="734"/>
      <c r="L227" s="733" t="s">
        <v>4459</v>
      </c>
      <c r="M227" s="541"/>
    </row>
    <row r="228" spans="1:13" x14ac:dyDescent="0.25">
      <c r="A228" s="815" t="s">
        <v>4625</v>
      </c>
      <c r="B228" s="538" t="s">
        <v>4113</v>
      </c>
      <c r="C228" s="733" t="s">
        <v>4402</v>
      </c>
      <c r="D228" s="737">
        <v>6</v>
      </c>
      <c r="E228" s="737"/>
      <c r="F228" s="737"/>
      <c r="G228" s="831" t="s">
        <v>4668</v>
      </c>
      <c r="H228" s="745" t="s">
        <v>6033</v>
      </c>
      <c r="I228" s="734"/>
      <c r="J228" s="824"/>
      <c r="K228" s="734"/>
      <c r="L228" s="733" t="s">
        <v>4459</v>
      </c>
      <c r="M228" s="541"/>
    </row>
    <row r="229" spans="1:13" x14ac:dyDescent="0.25">
      <c r="A229" s="815" t="s">
        <v>4625</v>
      </c>
      <c r="B229" s="538" t="s">
        <v>4113</v>
      </c>
      <c r="C229" s="733" t="s">
        <v>4402</v>
      </c>
      <c r="D229" s="737">
        <v>7</v>
      </c>
      <c r="E229" s="737"/>
      <c r="F229" s="737"/>
      <c r="G229" s="746" t="s">
        <v>4669</v>
      </c>
      <c r="H229" s="745" t="s">
        <v>4978</v>
      </c>
      <c r="I229" s="734"/>
      <c r="J229" s="824"/>
      <c r="K229" s="734"/>
      <c r="L229" s="733" t="s">
        <v>4459</v>
      </c>
      <c r="M229" s="541"/>
    </row>
    <row r="230" spans="1:13" x14ac:dyDescent="0.25">
      <c r="A230" s="815" t="s">
        <v>4625</v>
      </c>
      <c r="B230" s="538" t="s">
        <v>4113</v>
      </c>
      <c r="C230" s="733" t="s">
        <v>4404</v>
      </c>
      <c r="D230" s="733">
        <v>0</v>
      </c>
      <c r="E230" s="733"/>
      <c r="F230" s="733"/>
      <c r="G230" s="746" t="s">
        <v>4670</v>
      </c>
      <c r="H230" s="745" t="s">
        <v>4979</v>
      </c>
      <c r="I230" s="734"/>
      <c r="J230" s="824"/>
      <c r="K230" s="734"/>
      <c r="L230" s="733" t="s">
        <v>4459</v>
      </c>
      <c r="M230" s="541"/>
    </row>
    <row r="231" spans="1:13" x14ac:dyDescent="0.25">
      <c r="A231" s="815" t="s">
        <v>4625</v>
      </c>
      <c r="B231" s="538" t="s">
        <v>4113</v>
      </c>
      <c r="C231" s="733" t="s">
        <v>4404</v>
      </c>
      <c r="D231" s="733">
        <v>1</v>
      </c>
      <c r="E231" s="733"/>
      <c r="F231" s="733"/>
      <c r="G231" s="746" t="s">
        <v>4401</v>
      </c>
      <c r="H231" s="745" t="s">
        <v>4980</v>
      </c>
      <c r="I231" s="734"/>
      <c r="J231" s="824"/>
      <c r="K231" s="734"/>
      <c r="L231" s="733" t="s">
        <v>4459</v>
      </c>
      <c r="M231" s="541"/>
    </row>
    <row r="232" spans="1:13" x14ac:dyDescent="0.25">
      <c r="A232" s="815" t="s">
        <v>4625</v>
      </c>
      <c r="B232" s="538" t="s">
        <v>4113</v>
      </c>
      <c r="C232" s="733" t="s">
        <v>4404</v>
      </c>
      <c r="D232" s="733">
        <v>2</v>
      </c>
      <c r="E232" s="733"/>
      <c r="F232" s="733"/>
      <c r="G232" s="746" t="s">
        <v>4410</v>
      </c>
      <c r="H232" s="745" t="s">
        <v>4981</v>
      </c>
      <c r="I232" s="734"/>
      <c r="J232" s="824"/>
      <c r="K232" s="734"/>
      <c r="L232" s="733" t="s">
        <v>4459</v>
      </c>
      <c r="M232" s="541"/>
    </row>
    <row r="233" spans="1:13" x14ac:dyDescent="0.25">
      <c r="A233" s="815" t="s">
        <v>4625</v>
      </c>
      <c r="B233" s="538" t="s">
        <v>4113</v>
      </c>
      <c r="C233" s="733" t="s">
        <v>4404</v>
      </c>
      <c r="D233" s="733">
        <v>3</v>
      </c>
      <c r="E233" s="733"/>
      <c r="F233" s="733"/>
      <c r="G233" s="746" t="s">
        <v>4671</v>
      </c>
      <c r="H233" s="745" t="s">
        <v>4982</v>
      </c>
      <c r="I233" s="734"/>
      <c r="J233" s="824"/>
      <c r="K233" s="734"/>
      <c r="L233" s="733" t="s">
        <v>4459</v>
      </c>
      <c r="M233" s="541"/>
    </row>
    <row r="234" spans="1:13" x14ac:dyDescent="0.25">
      <c r="A234" s="815" t="s">
        <v>4625</v>
      </c>
      <c r="B234" s="538" t="s">
        <v>4113</v>
      </c>
      <c r="C234" s="733" t="s">
        <v>4404</v>
      </c>
      <c r="D234" s="733">
        <v>4</v>
      </c>
      <c r="E234" s="733"/>
      <c r="F234" s="733"/>
      <c r="G234" s="746" t="s">
        <v>4672</v>
      </c>
      <c r="H234" s="745" t="s">
        <v>4983</v>
      </c>
      <c r="I234" s="734"/>
      <c r="J234" s="824"/>
      <c r="K234" s="734"/>
      <c r="L234" s="733" t="s">
        <v>4459</v>
      </c>
      <c r="M234" s="541"/>
    </row>
    <row r="235" spans="1:13" x14ac:dyDescent="0.25">
      <c r="A235" s="815" t="s">
        <v>4625</v>
      </c>
      <c r="B235" s="538" t="s">
        <v>4113</v>
      </c>
      <c r="C235" s="733" t="s">
        <v>4404</v>
      </c>
      <c r="D235" s="733">
        <v>5</v>
      </c>
      <c r="E235" s="733"/>
      <c r="F235" s="733"/>
      <c r="G235" s="832" t="s">
        <v>4654</v>
      </c>
      <c r="H235" s="745" t="s">
        <v>43</v>
      </c>
      <c r="I235" s="734"/>
      <c r="J235" s="824"/>
      <c r="K235" s="734"/>
      <c r="L235" s="733" t="s">
        <v>4459</v>
      </c>
      <c r="M235" s="541"/>
    </row>
    <row r="236" spans="1:13" x14ac:dyDescent="0.25">
      <c r="A236" s="815" t="s">
        <v>4625</v>
      </c>
      <c r="B236" s="538" t="s">
        <v>4113</v>
      </c>
      <c r="C236" s="733" t="s">
        <v>4404</v>
      </c>
      <c r="D236" s="733">
        <v>6</v>
      </c>
      <c r="E236" s="733"/>
      <c r="F236" s="733"/>
      <c r="G236" s="746" t="s">
        <v>4654</v>
      </c>
      <c r="H236" s="822" t="s">
        <v>4654</v>
      </c>
      <c r="I236" s="734"/>
      <c r="J236" s="824"/>
      <c r="K236" s="734"/>
      <c r="L236" s="733" t="s">
        <v>4654</v>
      </c>
      <c r="M236" s="813"/>
    </row>
    <row r="237" spans="1:13" x14ac:dyDescent="0.25">
      <c r="A237" s="815" t="s">
        <v>4625</v>
      </c>
      <c r="B237" s="538" t="s">
        <v>4113</v>
      </c>
      <c r="C237" s="733" t="s">
        <v>4404</v>
      </c>
      <c r="D237" s="733">
        <v>7</v>
      </c>
      <c r="E237" s="733"/>
      <c r="F237" s="733"/>
      <c r="G237" s="746" t="s">
        <v>4654</v>
      </c>
      <c r="H237" s="822" t="s">
        <v>4654</v>
      </c>
      <c r="I237" s="734"/>
      <c r="J237" s="824"/>
      <c r="K237" s="734"/>
      <c r="L237" s="733" t="s">
        <v>4654</v>
      </c>
      <c r="M237" s="316"/>
    </row>
    <row r="238" spans="1:13" x14ac:dyDescent="0.25">
      <c r="A238" s="815" t="s">
        <v>4625</v>
      </c>
      <c r="B238" s="538" t="s">
        <v>4119</v>
      </c>
      <c r="C238" s="733" t="s">
        <v>4406</v>
      </c>
      <c r="D238" s="733">
        <v>0</v>
      </c>
      <c r="E238" s="733"/>
      <c r="F238" s="733"/>
      <c r="G238" s="746" t="s">
        <v>4654</v>
      </c>
      <c r="H238" s="822" t="s">
        <v>5502</v>
      </c>
      <c r="I238" s="734"/>
      <c r="J238" s="824"/>
      <c r="K238" s="734"/>
      <c r="L238" s="733" t="s">
        <v>5519</v>
      </c>
      <c r="M238" s="316"/>
    </row>
    <row r="239" spans="1:13" x14ac:dyDescent="0.25">
      <c r="A239" s="815" t="s">
        <v>4625</v>
      </c>
      <c r="B239" s="538" t="s">
        <v>4119</v>
      </c>
      <c r="C239" s="733" t="s">
        <v>4406</v>
      </c>
      <c r="D239" s="541">
        <v>1</v>
      </c>
      <c r="E239" s="733"/>
      <c r="F239" s="733"/>
      <c r="G239" s="746" t="s">
        <v>4654</v>
      </c>
      <c r="H239" s="822" t="s">
        <v>5503</v>
      </c>
      <c r="I239" s="734"/>
      <c r="J239" s="824"/>
      <c r="K239" s="734"/>
      <c r="L239" s="733" t="s">
        <v>4121</v>
      </c>
      <c r="M239" s="316"/>
    </row>
    <row r="240" spans="1:13" x14ac:dyDescent="0.25">
      <c r="A240" s="815" t="s">
        <v>4625</v>
      </c>
      <c r="B240" s="538" t="s">
        <v>4119</v>
      </c>
      <c r="C240" s="733" t="s">
        <v>4408</v>
      </c>
      <c r="D240" s="733">
        <v>0</v>
      </c>
      <c r="E240" s="733"/>
      <c r="F240" s="733"/>
      <c r="G240" s="746" t="s">
        <v>4654</v>
      </c>
      <c r="H240" s="822" t="s">
        <v>5504</v>
      </c>
      <c r="I240" s="734"/>
      <c r="J240" s="824"/>
      <c r="K240" s="734"/>
      <c r="L240" s="733" t="s">
        <v>4126</v>
      </c>
      <c r="M240" s="316"/>
    </row>
    <row r="241" spans="1:13" x14ac:dyDescent="0.25">
      <c r="A241" s="815" t="s">
        <v>4625</v>
      </c>
      <c r="B241" s="538" t="s">
        <v>4119</v>
      </c>
      <c r="C241" s="733" t="s">
        <v>4408</v>
      </c>
      <c r="D241" s="541">
        <v>1</v>
      </c>
      <c r="E241" s="736"/>
      <c r="F241" s="736"/>
      <c r="G241" s="746" t="s">
        <v>4654</v>
      </c>
      <c r="H241" s="822" t="s">
        <v>43</v>
      </c>
      <c r="I241" s="734"/>
      <c r="J241" s="824"/>
      <c r="K241" s="734"/>
      <c r="L241" s="733" t="s">
        <v>5521</v>
      </c>
      <c r="M241" s="316"/>
    </row>
    <row r="242" spans="1:13" x14ac:dyDescent="0.25">
      <c r="A242" s="815" t="s">
        <v>4625</v>
      </c>
      <c r="B242" s="538" t="s">
        <v>4403</v>
      </c>
      <c r="C242" s="733" t="s">
        <v>4440</v>
      </c>
      <c r="D242" s="733">
        <v>0</v>
      </c>
      <c r="E242" s="733"/>
      <c r="F242" s="733"/>
      <c r="G242" s="746" t="s">
        <v>5689</v>
      </c>
      <c r="H242" s="822" t="s">
        <v>4984</v>
      </c>
      <c r="I242" s="734"/>
      <c r="J242" s="824"/>
      <c r="K242" s="734"/>
      <c r="L242" s="733" t="s">
        <v>4654</v>
      </c>
      <c r="M242" s="316"/>
    </row>
    <row r="243" spans="1:13" x14ac:dyDescent="0.25">
      <c r="A243" s="815" t="s">
        <v>4625</v>
      </c>
      <c r="B243" s="538" t="s">
        <v>4403</v>
      </c>
      <c r="C243" s="733" t="s">
        <v>4440</v>
      </c>
      <c r="D243" s="733">
        <v>1</v>
      </c>
      <c r="E243" s="733"/>
      <c r="F243" s="733"/>
      <c r="G243" s="746" t="s">
        <v>5690</v>
      </c>
      <c r="H243" s="822" t="s">
        <v>4985</v>
      </c>
      <c r="I243" s="734"/>
      <c r="J243" s="824"/>
      <c r="K243" s="734"/>
      <c r="L243" s="733" t="s">
        <v>4654</v>
      </c>
      <c r="M243" s="316"/>
    </row>
    <row r="244" spans="1:13" x14ac:dyDescent="0.25">
      <c r="A244" s="815" t="s">
        <v>4625</v>
      </c>
      <c r="B244" s="538" t="s">
        <v>4403</v>
      </c>
      <c r="C244" s="733" t="s">
        <v>4440</v>
      </c>
      <c r="D244" s="733">
        <v>2</v>
      </c>
      <c r="E244" s="733"/>
      <c r="F244" s="733"/>
      <c r="G244" s="746" t="s">
        <v>5691</v>
      </c>
      <c r="H244" s="822" t="s">
        <v>5993</v>
      </c>
      <c r="I244" s="734"/>
      <c r="J244" s="824"/>
      <c r="K244" s="734"/>
      <c r="L244" s="733" t="s">
        <v>4654</v>
      </c>
      <c r="M244" s="316"/>
    </row>
    <row r="245" spans="1:13" x14ac:dyDescent="0.25">
      <c r="A245" s="815" t="s">
        <v>4625</v>
      </c>
      <c r="B245" s="538" t="s">
        <v>4403</v>
      </c>
      <c r="C245" s="733" t="s">
        <v>4440</v>
      </c>
      <c r="D245" s="733">
        <v>3</v>
      </c>
      <c r="E245" s="733"/>
      <c r="F245" s="733"/>
      <c r="G245" s="746" t="s">
        <v>5692</v>
      </c>
      <c r="H245" s="822" t="s">
        <v>5994</v>
      </c>
      <c r="I245" s="734"/>
      <c r="J245" s="824"/>
      <c r="K245" s="734"/>
      <c r="L245" s="733" t="s">
        <v>4654</v>
      </c>
      <c r="M245" s="316"/>
    </row>
    <row r="246" spans="1:13" x14ac:dyDescent="0.25">
      <c r="A246" s="815" t="s">
        <v>4625</v>
      </c>
      <c r="B246" s="538" t="s">
        <v>4403</v>
      </c>
      <c r="C246" s="733" t="s">
        <v>4440</v>
      </c>
      <c r="D246" s="733">
        <v>4</v>
      </c>
      <c r="E246" s="733"/>
      <c r="F246" s="733"/>
      <c r="G246" s="746" t="s">
        <v>5693</v>
      </c>
      <c r="H246" s="822" t="s">
        <v>5995</v>
      </c>
      <c r="I246" s="734"/>
      <c r="J246" s="824"/>
      <c r="K246" s="734"/>
      <c r="L246" s="733" t="s">
        <v>4654</v>
      </c>
      <c r="M246" s="316"/>
    </row>
    <row r="247" spans="1:13" x14ac:dyDescent="0.25">
      <c r="A247" s="815" t="s">
        <v>4625</v>
      </c>
      <c r="B247" s="538" t="s">
        <v>4403</v>
      </c>
      <c r="C247" s="733" t="s">
        <v>4440</v>
      </c>
      <c r="D247" s="733">
        <v>5</v>
      </c>
      <c r="E247" s="733"/>
      <c r="F247" s="733"/>
      <c r="G247" s="746" t="s">
        <v>5694</v>
      </c>
      <c r="H247" s="822" t="s">
        <v>4986</v>
      </c>
      <c r="I247" s="734"/>
      <c r="J247" s="824"/>
      <c r="K247" s="734"/>
      <c r="L247" s="733" t="s">
        <v>4654</v>
      </c>
      <c r="M247" s="316"/>
    </row>
    <row r="248" spans="1:13" x14ac:dyDescent="0.25">
      <c r="A248" s="815" t="s">
        <v>4625</v>
      </c>
      <c r="B248" s="538" t="s">
        <v>4403</v>
      </c>
      <c r="C248" s="733" t="s">
        <v>4440</v>
      </c>
      <c r="D248" s="733">
        <v>6</v>
      </c>
      <c r="E248" s="733"/>
      <c r="F248" s="733"/>
      <c r="G248" s="746" t="s">
        <v>5695</v>
      </c>
      <c r="H248" s="822" t="s">
        <v>4987</v>
      </c>
      <c r="I248" s="734"/>
      <c r="J248" s="824"/>
      <c r="K248" s="734"/>
      <c r="L248" s="733" t="s">
        <v>4654</v>
      </c>
      <c r="M248" s="316"/>
    </row>
    <row r="249" spans="1:13" x14ac:dyDescent="0.25">
      <c r="A249" s="815" t="s">
        <v>4625</v>
      </c>
      <c r="B249" s="538" t="s">
        <v>4403</v>
      </c>
      <c r="C249" s="733" t="s">
        <v>4440</v>
      </c>
      <c r="D249" s="733">
        <v>7</v>
      </c>
      <c r="E249" s="733"/>
      <c r="F249" s="733"/>
      <c r="G249" s="746" t="s">
        <v>4673</v>
      </c>
      <c r="H249" s="822" t="s">
        <v>4988</v>
      </c>
      <c r="I249" s="734"/>
      <c r="J249" s="824"/>
      <c r="K249" s="734"/>
      <c r="L249" s="733" t="s">
        <v>4506</v>
      </c>
      <c r="M249" s="316"/>
    </row>
    <row r="250" spans="1:13" x14ac:dyDescent="0.25">
      <c r="A250" s="815" t="s">
        <v>4625</v>
      </c>
      <c r="B250" s="538" t="s">
        <v>4403</v>
      </c>
      <c r="C250" s="733" t="s">
        <v>4440</v>
      </c>
      <c r="D250" s="733">
        <v>8</v>
      </c>
      <c r="E250" s="733"/>
      <c r="F250" s="733"/>
      <c r="G250" s="746" t="s">
        <v>4674</v>
      </c>
      <c r="H250" s="822" t="s">
        <v>4989</v>
      </c>
      <c r="I250" s="734"/>
      <c r="J250" s="824"/>
      <c r="K250" s="734"/>
      <c r="L250" s="733" t="s">
        <v>4506</v>
      </c>
      <c r="M250" s="316"/>
    </row>
    <row r="251" spans="1:13" x14ac:dyDescent="0.25">
      <c r="A251" s="815" t="s">
        <v>4625</v>
      </c>
      <c r="B251" s="538" t="s">
        <v>4403</v>
      </c>
      <c r="C251" s="733" t="s">
        <v>4440</v>
      </c>
      <c r="D251" s="733">
        <v>9</v>
      </c>
      <c r="E251" s="733"/>
      <c r="F251" s="733"/>
      <c r="G251" s="746" t="s">
        <v>5696</v>
      </c>
      <c r="H251" s="822" t="s">
        <v>4990</v>
      </c>
      <c r="I251" s="734"/>
      <c r="J251" s="824"/>
      <c r="K251" s="734"/>
      <c r="L251" s="733" t="s">
        <v>4507</v>
      </c>
      <c r="M251" s="541"/>
    </row>
    <row r="252" spans="1:13" x14ac:dyDescent="0.25">
      <c r="A252" s="815" t="s">
        <v>4625</v>
      </c>
      <c r="B252" s="538" t="s">
        <v>4403</v>
      </c>
      <c r="C252" s="733" t="s">
        <v>4440</v>
      </c>
      <c r="D252" s="733" t="s">
        <v>4637</v>
      </c>
      <c r="E252" s="733"/>
      <c r="F252" s="733"/>
      <c r="G252" s="746" t="s">
        <v>4675</v>
      </c>
      <c r="H252" s="822" t="s">
        <v>4991</v>
      </c>
      <c r="I252" s="734"/>
      <c r="J252" s="824"/>
      <c r="K252" s="734"/>
      <c r="L252" s="733" t="s">
        <v>4507</v>
      </c>
      <c r="M252" s="541"/>
    </row>
    <row r="253" spans="1:13" x14ac:dyDescent="0.25">
      <c r="A253" s="815" t="s">
        <v>4625</v>
      </c>
      <c r="B253" s="538" t="s">
        <v>4403</v>
      </c>
      <c r="C253" s="733" t="s">
        <v>4440</v>
      </c>
      <c r="D253" s="733" t="s">
        <v>4638</v>
      </c>
      <c r="E253" s="733"/>
      <c r="F253" s="733"/>
      <c r="G253" s="746" t="s">
        <v>4676</v>
      </c>
      <c r="H253" s="822" t="s">
        <v>4196</v>
      </c>
      <c r="I253" s="734"/>
      <c r="J253" s="824"/>
      <c r="K253" s="734"/>
      <c r="L253" s="733" t="s">
        <v>4507</v>
      </c>
      <c r="M253" s="541"/>
    </row>
    <row r="254" spans="1:13" x14ac:dyDescent="0.25">
      <c r="A254" s="815" t="s">
        <v>4625</v>
      </c>
      <c r="B254" s="538" t="s">
        <v>4403</v>
      </c>
      <c r="C254" s="733" t="s">
        <v>4440</v>
      </c>
      <c r="D254" s="733" t="s">
        <v>4639</v>
      </c>
      <c r="E254" s="733"/>
      <c r="F254" s="733"/>
      <c r="G254" s="746" t="s">
        <v>4677</v>
      </c>
      <c r="H254" s="822" t="s">
        <v>4992</v>
      </c>
      <c r="I254" s="734"/>
      <c r="J254" s="824"/>
      <c r="K254" s="734"/>
      <c r="L254" s="733" t="s">
        <v>4507</v>
      </c>
      <c r="M254" s="541"/>
    </row>
    <row r="255" spans="1:13" x14ac:dyDescent="0.25">
      <c r="A255" s="815" t="s">
        <v>4625</v>
      </c>
      <c r="B255" s="538" t="s">
        <v>4403</v>
      </c>
      <c r="C255" s="733" t="s">
        <v>4440</v>
      </c>
      <c r="D255" s="733" t="s">
        <v>4640</v>
      </c>
      <c r="E255" s="733"/>
      <c r="F255" s="733"/>
      <c r="G255" s="746" t="s">
        <v>4654</v>
      </c>
      <c r="H255" s="822" t="s">
        <v>43</v>
      </c>
      <c r="I255" s="734"/>
      <c r="J255" s="824"/>
      <c r="K255" s="734"/>
      <c r="L255" s="733" t="s">
        <v>4507</v>
      </c>
      <c r="M255" s="541"/>
    </row>
    <row r="256" spans="1:13" x14ac:dyDescent="0.25">
      <c r="A256" s="815" t="s">
        <v>4625</v>
      </c>
      <c r="B256" s="538" t="s">
        <v>4403</v>
      </c>
      <c r="C256" s="733" t="s">
        <v>4440</v>
      </c>
      <c r="D256" s="733" t="s">
        <v>4615</v>
      </c>
      <c r="E256" s="733"/>
      <c r="F256" s="733"/>
      <c r="G256" s="831" t="s">
        <v>5697</v>
      </c>
      <c r="H256" s="745" t="s">
        <v>4993</v>
      </c>
      <c r="I256" s="734"/>
      <c r="J256" s="824"/>
      <c r="K256" s="734"/>
      <c r="L256" s="733" t="s">
        <v>4447</v>
      </c>
      <c r="M256" s="541"/>
    </row>
    <row r="257" spans="1:13" x14ac:dyDescent="0.25">
      <c r="A257" s="815" t="s">
        <v>4625</v>
      </c>
      <c r="B257" s="538" t="s">
        <v>4403</v>
      </c>
      <c r="C257" s="733" t="s">
        <v>4440</v>
      </c>
      <c r="D257" s="733" t="s">
        <v>4641</v>
      </c>
      <c r="E257" s="733"/>
      <c r="F257" s="733"/>
      <c r="G257" s="831" t="s">
        <v>5698</v>
      </c>
      <c r="H257" s="745" t="s">
        <v>4994</v>
      </c>
      <c r="I257" s="734"/>
      <c r="J257" s="824"/>
      <c r="K257" s="734"/>
      <c r="L257" s="733" t="s">
        <v>4447</v>
      </c>
      <c r="M257" s="316"/>
    </row>
    <row r="258" spans="1:13" x14ac:dyDescent="0.25">
      <c r="A258" s="815" t="s">
        <v>4625</v>
      </c>
      <c r="B258" s="538" t="s">
        <v>4403</v>
      </c>
      <c r="C258" s="733" t="s">
        <v>4440</v>
      </c>
      <c r="D258" s="733" t="s">
        <v>4642</v>
      </c>
      <c r="E258" s="733"/>
      <c r="F258" s="733"/>
      <c r="G258" s="831" t="s">
        <v>4678</v>
      </c>
      <c r="H258" s="745" t="s">
        <v>4995</v>
      </c>
      <c r="I258" s="734"/>
      <c r="J258" s="824"/>
      <c r="K258" s="734"/>
      <c r="L258" s="733" t="s">
        <v>4447</v>
      </c>
      <c r="M258" s="541"/>
    </row>
    <row r="259" spans="1:13" x14ac:dyDescent="0.25">
      <c r="A259" s="815" t="s">
        <v>4625</v>
      </c>
      <c r="B259" s="538" t="s">
        <v>4403</v>
      </c>
      <c r="C259" s="733" t="s">
        <v>4440</v>
      </c>
      <c r="D259" s="733" t="s">
        <v>4643</v>
      </c>
      <c r="E259" s="733"/>
      <c r="F259" s="733"/>
      <c r="G259" s="831" t="s">
        <v>4679</v>
      </c>
      <c r="H259" s="745" t="s">
        <v>4996</v>
      </c>
      <c r="I259" s="734"/>
      <c r="J259" s="824"/>
      <c r="K259" s="734"/>
      <c r="L259" s="733" t="s">
        <v>4447</v>
      </c>
      <c r="M259" s="316"/>
    </row>
    <row r="260" spans="1:13" x14ac:dyDescent="0.25">
      <c r="A260" s="815" t="s">
        <v>4625</v>
      </c>
      <c r="B260" s="538" t="s">
        <v>4403</v>
      </c>
      <c r="C260" s="733" t="s">
        <v>4440</v>
      </c>
      <c r="D260" s="733" t="s">
        <v>4574</v>
      </c>
      <c r="E260" s="733"/>
      <c r="F260" s="733"/>
      <c r="G260" s="831" t="s">
        <v>4680</v>
      </c>
      <c r="H260" s="745" t="s">
        <v>4997</v>
      </c>
      <c r="I260" s="734"/>
      <c r="J260" s="824"/>
      <c r="K260" s="734"/>
      <c r="L260" s="733" t="s">
        <v>4512</v>
      </c>
      <c r="M260" s="541"/>
    </row>
    <row r="261" spans="1:13" x14ac:dyDescent="0.25">
      <c r="A261" s="815" t="s">
        <v>4625</v>
      </c>
      <c r="B261" s="538" t="s">
        <v>4403</v>
      </c>
      <c r="C261" s="733" t="s">
        <v>4440</v>
      </c>
      <c r="D261" s="733" t="s">
        <v>4586</v>
      </c>
      <c r="E261" s="733"/>
      <c r="F261" s="733"/>
      <c r="G261" s="831" t="s">
        <v>4681</v>
      </c>
      <c r="H261" s="745" t="s">
        <v>4998</v>
      </c>
      <c r="I261" s="734"/>
      <c r="J261" s="824"/>
      <c r="K261" s="734"/>
      <c r="L261" s="733" t="s">
        <v>4512</v>
      </c>
      <c r="M261" s="316"/>
    </row>
    <row r="262" spans="1:13" x14ac:dyDescent="0.25">
      <c r="A262" s="815" t="s">
        <v>4625</v>
      </c>
      <c r="B262" s="538" t="s">
        <v>4403</v>
      </c>
      <c r="C262" s="733" t="s">
        <v>4440</v>
      </c>
      <c r="D262" s="733" t="s">
        <v>4644</v>
      </c>
      <c r="E262" s="733"/>
      <c r="F262" s="733"/>
      <c r="G262" s="831" t="s">
        <v>4682</v>
      </c>
      <c r="H262" s="745" t="s">
        <v>4999</v>
      </c>
      <c r="I262" s="734"/>
      <c r="J262" s="824"/>
      <c r="K262" s="734"/>
      <c r="L262" s="733" t="s">
        <v>4512</v>
      </c>
      <c r="M262" s="316"/>
    </row>
    <row r="263" spans="1:13" x14ac:dyDescent="0.25">
      <c r="A263" s="815" t="s">
        <v>4625</v>
      </c>
      <c r="B263" s="538" t="s">
        <v>4403</v>
      </c>
      <c r="C263" s="733" t="s">
        <v>4440</v>
      </c>
      <c r="D263" s="733" t="s">
        <v>4645</v>
      </c>
      <c r="E263" s="733"/>
      <c r="F263" s="733"/>
      <c r="G263" s="831" t="s">
        <v>4654</v>
      </c>
      <c r="H263" s="745" t="s">
        <v>43</v>
      </c>
      <c r="I263" s="734"/>
      <c r="J263" s="824"/>
      <c r="K263" s="734"/>
      <c r="L263" s="733" t="s">
        <v>4512</v>
      </c>
      <c r="M263" s="316"/>
    </row>
    <row r="264" spans="1:13" x14ac:dyDescent="0.25">
      <c r="A264" s="815" t="s">
        <v>4625</v>
      </c>
      <c r="B264" s="538" t="s">
        <v>4403</v>
      </c>
      <c r="C264" s="733" t="s">
        <v>4440</v>
      </c>
      <c r="D264" s="733" t="s">
        <v>4646</v>
      </c>
      <c r="E264" s="733"/>
      <c r="F264" s="733"/>
      <c r="G264" s="831" t="s">
        <v>5699</v>
      </c>
      <c r="H264" s="745" t="s">
        <v>5000</v>
      </c>
      <c r="I264" s="734"/>
      <c r="J264" s="824"/>
      <c r="K264" s="734"/>
      <c r="L264" s="733" t="s">
        <v>4448</v>
      </c>
      <c r="M264" s="316"/>
    </row>
    <row r="265" spans="1:13" x14ac:dyDescent="0.25">
      <c r="A265" s="815" t="s">
        <v>4625</v>
      </c>
      <c r="B265" s="538" t="s">
        <v>4403</v>
      </c>
      <c r="C265" s="733" t="s">
        <v>4440</v>
      </c>
      <c r="D265" s="733" t="s">
        <v>4647</v>
      </c>
      <c r="E265" s="733"/>
      <c r="F265" s="733"/>
      <c r="G265" s="746" t="s">
        <v>5700</v>
      </c>
      <c r="H265" s="745" t="s">
        <v>5001</v>
      </c>
      <c r="I265" s="734"/>
      <c r="J265" s="824"/>
      <c r="K265" s="734"/>
      <c r="L265" s="733" t="s">
        <v>4448</v>
      </c>
      <c r="M265" s="316"/>
    </row>
    <row r="266" spans="1:13" x14ac:dyDescent="0.25">
      <c r="A266" s="815" t="s">
        <v>4625</v>
      </c>
      <c r="B266" s="538" t="s">
        <v>4403</v>
      </c>
      <c r="C266" s="733" t="s">
        <v>4440</v>
      </c>
      <c r="D266" s="733" t="s">
        <v>4575</v>
      </c>
      <c r="E266" s="733"/>
      <c r="F266" s="733"/>
      <c r="G266" s="746" t="s">
        <v>5701</v>
      </c>
      <c r="H266" s="745" t="s">
        <v>5002</v>
      </c>
      <c r="I266" s="734"/>
      <c r="J266" s="824"/>
      <c r="K266" s="734"/>
      <c r="L266" s="733" t="s">
        <v>4448</v>
      </c>
      <c r="M266" s="316"/>
    </row>
    <row r="267" spans="1:13" x14ac:dyDescent="0.25">
      <c r="A267" s="815" t="s">
        <v>4625</v>
      </c>
      <c r="B267" s="538" t="s">
        <v>4403</v>
      </c>
      <c r="C267" s="733" t="s">
        <v>4440</v>
      </c>
      <c r="D267" s="733" t="s">
        <v>4576</v>
      </c>
      <c r="E267" s="733"/>
      <c r="F267" s="733"/>
      <c r="G267" s="746" t="s">
        <v>5702</v>
      </c>
      <c r="H267" s="745" t="s">
        <v>5003</v>
      </c>
      <c r="I267" s="734"/>
      <c r="J267" s="824"/>
      <c r="K267" s="734"/>
      <c r="L267" s="733" t="s">
        <v>4448</v>
      </c>
      <c r="M267" s="316"/>
    </row>
    <row r="268" spans="1:13" x14ac:dyDescent="0.25">
      <c r="A268" s="815" t="s">
        <v>4625</v>
      </c>
      <c r="B268" s="538" t="s">
        <v>4403</v>
      </c>
      <c r="C268" s="733" t="s">
        <v>4440</v>
      </c>
      <c r="D268" s="733" t="s">
        <v>4648</v>
      </c>
      <c r="E268" s="733"/>
      <c r="F268" s="733"/>
      <c r="G268" s="746" t="s">
        <v>5703</v>
      </c>
      <c r="H268" s="745" t="s">
        <v>5004</v>
      </c>
      <c r="I268" s="734"/>
      <c r="J268" s="824"/>
      <c r="K268" s="734"/>
      <c r="L268" s="733" t="s">
        <v>4448</v>
      </c>
      <c r="M268" s="316"/>
    </row>
    <row r="269" spans="1:13" x14ac:dyDescent="0.25">
      <c r="A269" s="815" t="s">
        <v>4625</v>
      </c>
      <c r="B269" s="538" t="s">
        <v>4403</v>
      </c>
      <c r="C269" s="733" t="s">
        <v>4440</v>
      </c>
      <c r="D269" s="733" t="s">
        <v>4649</v>
      </c>
      <c r="E269" s="733"/>
      <c r="F269" s="733"/>
      <c r="G269" s="831" t="s">
        <v>5704</v>
      </c>
      <c r="H269" s="745" t="s">
        <v>5005</v>
      </c>
      <c r="I269" s="734"/>
      <c r="J269" s="824"/>
      <c r="K269" s="734"/>
      <c r="L269" s="733" t="s">
        <v>4448</v>
      </c>
      <c r="M269" s="316"/>
    </row>
    <row r="270" spans="1:13" x14ac:dyDescent="0.25">
      <c r="A270" s="815" t="s">
        <v>4625</v>
      </c>
      <c r="B270" s="538" t="s">
        <v>4403</v>
      </c>
      <c r="C270" s="733" t="s">
        <v>4440</v>
      </c>
      <c r="D270" s="733" t="s">
        <v>4650</v>
      </c>
      <c r="E270" s="733"/>
      <c r="F270" s="733"/>
      <c r="G270" s="831" t="s">
        <v>5705</v>
      </c>
      <c r="H270" s="745" t="s">
        <v>5006</v>
      </c>
      <c r="I270" s="734"/>
      <c r="J270" s="824"/>
      <c r="K270" s="734"/>
      <c r="L270" s="733" t="s">
        <v>4448</v>
      </c>
      <c r="M270" s="316"/>
    </row>
    <row r="271" spans="1:13" x14ac:dyDescent="0.25">
      <c r="A271" s="815" t="s">
        <v>4625</v>
      </c>
      <c r="B271" s="538" t="s">
        <v>4403</v>
      </c>
      <c r="C271" s="733" t="s">
        <v>4440</v>
      </c>
      <c r="D271" s="733" t="s">
        <v>4651</v>
      </c>
      <c r="E271" s="733"/>
      <c r="F271" s="733"/>
      <c r="G271" s="831" t="s">
        <v>5706</v>
      </c>
      <c r="H271" s="745" t="s">
        <v>5007</v>
      </c>
      <c r="I271" s="734"/>
      <c r="J271" s="824"/>
      <c r="K271" s="734"/>
      <c r="L271" s="733" t="s">
        <v>4449</v>
      </c>
      <c r="M271" s="541"/>
    </row>
    <row r="272" spans="1:13" x14ac:dyDescent="0.25">
      <c r="A272" s="815" t="s">
        <v>4625</v>
      </c>
      <c r="B272" s="538" t="s">
        <v>4403</v>
      </c>
      <c r="C272" s="733" t="s">
        <v>4440</v>
      </c>
      <c r="D272" s="733" t="s">
        <v>4652</v>
      </c>
      <c r="E272" s="733"/>
      <c r="F272" s="733"/>
      <c r="G272" s="831" t="s">
        <v>5707</v>
      </c>
      <c r="H272" s="745" t="s">
        <v>5008</v>
      </c>
      <c r="I272" s="734"/>
      <c r="J272" s="824"/>
      <c r="K272" s="734"/>
      <c r="L272" s="733" t="s">
        <v>4449</v>
      </c>
      <c r="M272" s="316"/>
    </row>
    <row r="273" spans="1:13" x14ac:dyDescent="0.25">
      <c r="A273" s="815" t="s">
        <v>4625</v>
      </c>
      <c r="B273" s="538" t="s">
        <v>4403</v>
      </c>
      <c r="C273" s="733" t="s">
        <v>4440</v>
      </c>
      <c r="D273" s="733" t="s">
        <v>4653</v>
      </c>
      <c r="E273" s="733"/>
      <c r="F273" s="733"/>
      <c r="G273" s="831" t="s">
        <v>5708</v>
      </c>
      <c r="H273" s="745" t="s">
        <v>5009</v>
      </c>
      <c r="I273" s="734"/>
      <c r="J273" s="824"/>
      <c r="K273" s="734"/>
      <c r="L273" s="733" t="s">
        <v>4449</v>
      </c>
      <c r="M273" s="316"/>
    </row>
    <row r="274" spans="1:13" x14ac:dyDescent="0.25">
      <c r="A274" s="815" t="s">
        <v>4625</v>
      </c>
      <c r="B274" s="538" t="s">
        <v>4403</v>
      </c>
      <c r="C274" s="733" t="s">
        <v>4486</v>
      </c>
      <c r="D274" s="733">
        <v>0</v>
      </c>
      <c r="E274" s="733"/>
      <c r="F274" s="733"/>
      <c r="G274" s="831" t="s">
        <v>5709</v>
      </c>
      <c r="H274" s="745" t="s">
        <v>5010</v>
      </c>
      <c r="I274" s="734"/>
      <c r="J274" s="824"/>
      <c r="K274" s="734"/>
      <c r="L274" s="733" t="s">
        <v>4449</v>
      </c>
      <c r="M274" s="316"/>
    </row>
    <row r="275" spans="1:13" x14ac:dyDescent="0.25">
      <c r="A275" s="815" t="s">
        <v>4625</v>
      </c>
      <c r="B275" s="538" t="s">
        <v>4403</v>
      </c>
      <c r="C275" s="733" t="s">
        <v>4486</v>
      </c>
      <c r="D275" s="733">
        <v>1</v>
      </c>
      <c r="E275" s="733"/>
      <c r="F275" s="733"/>
      <c r="G275" s="831" t="s">
        <v>5710</v>
      </c>
      <c r="H275" s="745" t="s">
        <v>5011</v>
      </c>
      <c r="I275" s="734"/>
      <c r="J275" s="824"/>
      <c r="K275" s="734"/>
      <c r="L275" s="733" t="s">
        <v>4449</v>
      </c>
      <c r="M275" s="541"/>
    </row>
    <row r="276" spans="1:13" x14ac:dyDescent="0.25">
      <c r="A276" s="815" t="s">
        <v>4625</v>
      </c>
      <c r="B276" s="538" t="s">
        <v>4403</v>
      </c>
      <c r="C276" s="733" t="s">
        <v>4486</v>
      </c>
      <c r="D276" s="733">
        <v>2</v>
      </c>
      <c r="E276" s="733"/>
      <c r="F276" s="733"/>
      <c r="G276" s="831" t="s">
        <v>5711</v>
      </c>
      <c r="H276" s="745" t="s">
        <v>5012</v>
      </c>
      <c r="I276" s="734"/>
      <c r="J276" s="824"/>
      <c r="K276" s="734"/>
      <c r="L276" s="733" t="s">
        <v>4449</v>
      </c>
      <c r="M276" s="541"/>
    </row>
    <row r="277" spans="1:13" x14ac:dyDescent="0.25">
      <c r="A277" s="815" t="s">
        <v>4625</v>
      </c>
      <c r="B277" s="538" t="s">
        <v>4403</v>
      </c>
      <c r="C277" s="733" t="s">
        <v>4486</v>
      </c>
      <c r="D277" s="733">
        <v>3</v>
      </c>
      <c r="E277" s="733"/>
      <c r="F277" s="733"/>
      <c r="G277" s="831" t="s">
        <v>5712</v>
      </c>
      <c r="H277" s="745" t="s">
        <v>5013</v>
      </c>
      <c r="I277" s="734"/>
      <c r="J277" s="824"/>
      <c r="K277" s="734"/>
      <c r="L277" s="733" t="s">
        <v>4433</v>
      </c>
      <c r="M277" s="541"/>
    </row>
    <row r="278" spans="1:13" x14ac:dyDescent="0.25">
      <c r="A278" s="815" t="s">
        <v>4625</v>
      </c>
      <c r="B278" s="538" t="s">
        <v>4403</v>
      </c>
      <c r="C278" s="733" t="s">
        <v>4486</v>
      </c>
      <c r="D278" s="733">
        <v>4</v>
      </c>
      <c r="E278" s="733"/>
      <c r="F278" s="733"/>
      <c r="G278" s="831" t="s">
        <v>5713</v>
      </c>
      <c r="H278" s="745" t="s">
        <v>5014</v>
      </c>
      <c r="I278" s="734"/>
      <c r="J278" s="824"/>
      <c r="K278" s="734"/>
      <c r="L278" s="733" t="s">
        <v>4433</v>
      </c>
      <c r="M278" s="541"/>
    </row>
    <row r="279" spans="1:13" x14ac:dyDescent="0.25">
      <c r="A279" s="815" t="s">
        <v>4625</v>
      </c>
      <c r="B279" s="538" t="s">
        <v>4403</v>
      </c>
      <c r="C279" s="733" t="s">
        <v>4486</v>
      </c>
      <c r="D279" s="541">
        <v>5</v>
      </c>
      <c r="E279" s="733"/>
      <c r="F279" s="733"/>
      <c r="G279" s="831" t="s">
        <v>5714</v>
      </c>
      <c r="H279" s="745" t="s">
        <v>5015</v>
      </c>
      <c r="I279" s="734"/>
      <c r="J279" s="824"/>
      <c r="K279" s="734"/>
      <c r="L279" s="733" t="s">
        <v>4433</v>
      </c>
      <c r="M279" s="541"/>
    </row>
    <row r="280" spans="1:13" x14ac:dyDescent="0.25">
      <c r="A280" s="815" t="s">
        <v>4625</v>
      </c>
      <c r="B280" s="538" t="s">
        <v>4403</v>
      </c>
      <c r="C280" s="733" t="s">
        <v>4486</v>
      </c>
      <c r="D280" s="541">
        <v>6</v>
      </c>
      <c r="E280" s="733"/>
      <c r="F280" s="733"/>
      <c r="G280" s="831" t="s">
        <v>5715</v>
      </c>
      <c r="H280" s="745" t="s">
        <v>5016</v>
      </c>
      <c r="I280" s="734"/>
      <c r="J280" s="824"/>
      <c r="K280" s="734"/>
      <c r="L280" s="733" t="s">
        <v>4433</v>
      </c>
      <c r="M280" s="541"/>
    </row>
    <row r="281" spans="1:13" x14ac:dyDescent="0.25">
      <c r="A281" s="815" t="s">
        <v>4625</v>
      </c>
      <c r="B281" s="538" t="s">
        <v>4403</v>
      </c>
      <c r="C281" s="733" t="s">
        <v>4486</v>
      </c>
      <c r="D281" s="733">
        <v>7</v>
      </c>
      <c r="E281" s="733"/>
      <c r="F281" s="733"/>
      <c r="G281" s="831" t="s">
        <v>5716</v>
      </c>
      <c r="H281" s="745" t="s">
        <v>5017</v>
      </c>
      <c r="I281" s="734"/>
      <c r="J281" s="824"/>
      <c r="K281" s="734"/>
      <c r="L281" s="733" t="s">
        <v>4433</v>
      </c>
      <c r="M281" s="541"/>
    </row>
    <row r="282" spans="1:13" x14ac:dyDescent="0.25">
      <c r="A282" s="815" t="s">
        <v>4625</v>
      </c>
      <c r="B282" s="538" t="s">
        <v>4403</v>
      </c>
      <c r="C282" s="733" t="s">
        <v>4486</v>
      </c>
      <c r="D282" s="733">
        <v>8</v>
      </c>
      <c r="E282" s="733"/>
      <c r="F282" s="733"/>
      <c r="G282" s="831" t="s">
        <v>5717</v>
      </c>
      <c r="H282" s="745" t="s">
        <v>5018</v>
      </c>
      <c r="I282" s="734"/>
      <c r="J282" s="824"/>
      <c r="K282" s="734"/>
      <c r="L282" s="733" t="s">
        <v>4433</v>
      </c>
      <c r="M282" s="541"/>
    </row>
    <row r="283" spans="1:13" x14ac:dyDescent="0.25">
      <c r="A283" s="815" t="s">
        <v>4625</v>
      </c>
      <c r="B283" s="538" t="s">
        <v>4403</v>
      </c>
      <c r="C283" s="733" t="s">
        <v>4486</v>
      </c>
      <c r="D283" s="733">
        <v>9</v>
      </c>
      <c r="E283" s="733"/>
      <c r="F283" s="733"/>
      <c r="G283" s="831" t="s">
        <v>5718</v>
      </c>
      <c r="H283" s="745" t="s">
        <v>5019</v>
      </c>
      <c r="I283" s="734"/>
      <c r="J283" s="824"/>
      <c r="K283" s="734"/>
      <c r="L283" s="733" t="s">
        <v>4434</v>
      </c>
      <c r="M283" s="541"/>
    </row>
    <row r="284" spans="1:13" x14ac:dyDescent="0.25">
      <c r="A284" s="815" t="s">
        <v>4625</v>
      </c>
      <c r="B284" s="538" t="s">
        <v>4403</v>
      </c>
      <c r="C284" s="733" t="s">
        <v>4486</v>
      </c>
      <c r="D284" s="733" t="s">
        <v>4637</v>
      </c>
      <c r="E284" s="733"/>
      <c r="F284" s="733"/>
      <c r="G284" s="831" t="s">
        <v>5719</v>
      </c>
      <c r="H284" s="745" t="s">
        <v>5020</v>
      </c>
      <c r="I284" s="734"/>
      <c r="J284" s="824"/>
      <c r="K284" s="734"/>
      <c r="L284" s="733" t="s">
        <v>4434</v>
      </c>
      <c r="M284" s="541"/>
    </row>
    <row r="285" spans="1:13" x14ac:dyDescent="0.25">
      <c r="A285" s="815" t="s">
        <v>4625</v>
      </c>
      <c r="B285" s="538" t="s">
        <v>4403</v>
      </c>
      <c r="C285" s="733" t="s">
        <v>4486</v>
      </c>
      <c r="D285" s="733" t="s">
        <v>4638</v>
      </c>
      <c r="E285" s="733"/>
      <c r="F285" s="733"/>
      <c r="G285" s="831" t="s">
        <v>5720</v>
      </c>
      <c r="H285" s="745" t="s">
        <v>5021</v>
      </c>
      <c r="I285" s="734"/>
      <c r="J285" s="824"/>
      <c r="K285" s="734"/>
      <c r="L285" s="733" t="s">
        <v>4434</v>
      </c>
      <c r="M285" s="316"/>
    </row>
    <row r="286" spans="1:13" x14ac:dyDescent="0.25">
      <c r="A286" s="815" t="s">
        <v>4625</v>
      </c>
      <c r="B286" s="538" t="s">
        <v>4403</v>
      </c>
      <c r="C286" s="733" t="s">
        <v>4486</v>
      </c>
      <c r="D286" s="733" t="s">
        <v>4639</v>
      </c>
      <c r="E286" s="733"/>
      <c r="F286" s="733"/>
      <c r="G286" s="831" t="s">
        <v>5721</v>
      </c>
      <c r="H286" s="745" t="s">
        <v>5022</v>
      </c>
      <c r="I286" s="734"/>
      <c r="J286" s="824"/>
      <c r="K286" s="734"/>
      <c r="L286" s="733" t="s">
        <v>4434</v>
      </c>
      <c r="M286" s="316"/>
    </row>
    <row r="287" spans="1:13" x14ac:dyDescent="0.25">
      <c r="A287" s="815" t="s">
        <v>4625</v>
      </c>
      <c r="B287" s="538" t="s">
        <v>4403</v>
      </c>
      <c r="C287" s="733" t="s">
        <v>4486</v>
      </c>
      <c r="D287" s="733" t="s">
        <v>4640</v>
      </c>
      <c r="E287" s="733"/>
      <c r="F287" s="733"/>
      <c r="G287" s="831" t="s">
        <v>5722</v>
      </c>
      <c r="H287" s="745" t="s">
        <v>5023</v>
      </c>
      <c r="I287" s="734"/>
      <c r="J287" s="824"/>
      <c r="K287" s="734"/>
      <c r="L287" s="733" t="s">
        <v>4434</v>
      </c>
      <c r="M287" s="316"/>
    </row>
    <row r="288" spans="1:13" x14ac:dyDescent="0.25">
      <c r="A288" s="815" t="s">
        <v>4625</v>
      </c>
      <c r="B288" s="538" t="s">
        <v>4403</v>
      </c>
      <c r="C288" s="733" t="s">
        <v>4486</v>
      </c>
      <c r="D288" s="733" t="s">
        <v>4615</v>
      </c>
      <c r="E288" s="733"/>
      <c r="F288" s="733"/>
      <c r="G288" s="831" t="s">
        <v>5723</v>
      </c>
      <c r="H288" s="745" t="s">
        <v>5024</v>
      </c>
      <c r="I288" s="734"/>
      <c r="J288" s="824"/>
      <c r="K288" s="734"/>
      <c r="L288" s="733" t="s">
        <v>4434</v>
      </c>
      <c r="M288" s="316"/>
    </row>
    <row r="289" spans="1:13" x14ac:dyDescent="0.25">
      <c r="A289" s="815" t="s">
        <v>4625</v>
      </c>
      <c r="B289" s="538" t="s">
        <v>4403</v>
      </c>
      <c r="C289" s="733" t="s">
        <v>4486</v>
      </c>
      <c r="D289" s="733" t="s">
        <v>4641</v>
      </c>
      <c r="E289" s="733"/>
      <c r="F289" s="733"/>
      <c r="G289" s="831" t="s">
        <v>5724</v>
      </c>
      <c r="H289" s="745" t="s">
        <v>5025</v>
      </c>
      <c r="I289" s="734"/>
      <c r="J289" s="824"/>
      <c r="K289" s="734"/>
      <c r="L289" s="733" t="s">
        <v>4435</v>
      </c>
      <c r="M289" s="316"/>
    </row>
    <row r="290" spans="1:13" x14ac:dyDescent="0.25">
      <c r="A290" s="815" t="s">
        <v>4625</v>
      </c>
      <c r="B290" s="538" t="s">
        <v>4403</v>
      </c>
      <c r="C290" s="733" t="s">
        <v>4486</v>
      </c>
      <c r="D290" s="733" t="s">
        <v>4642</v>
      </c>
      <c r="E290" s="733"/>
      <c r="F290" s="733"/>
      <c r="G290" s="831" t="s">
        <v>5725</v>
      </c>
      <c r="H290" s="745" t="s">
        <v>5026</v>
      </c>
      <c r="I290" s="734"/>
      <c r="J290" s="824"/>
      <c r="K290" s="734"/>
      <c r="L290" s="733" t="s">
        <v>4435</v>
      </c>
      <c r="M290" s="316"/>
    </row>
    <row r="291" spans="1:13" x14ac:dyDescent="0.25">
      <c r="A291" s="815" t="s">
        <v>4625</v>
      </c>
      <c r="B291" s="538" t="s">
        <v>4403</v>
      </c>
      <c r="C291" s="733" t="s">
        <v>4486</v>
      </c>
      <c r="D291" s="733" t="s">
        <v>4643</v>
      </c>
      <c r="E291" s="733"/>
      <c r="F291" s="733"/>
      <c r="G291" s="831" t="s">
        <v>5726</v>
      </c>
      <c r="H291" s="745" t="s">
        <v>5027</v>
      </c>
      <c r="I291" s="734"/>
      <c r="J291" s="824"/>
      <c r="K291" s="734"/>
      <c r="L291" s="733" t="s">
        <v>4435</v>
      </c>
      <c r="M291" s="316"/>
    </row>
    <row r="292" spans="1:13" x14ac:dyDescent="0.25">
      <c r="A292" s="815" t="s">
        <v>4625</v>
      </c>
      <c r="B292" s="538" t="s">
        <v>4403</v>
      </c>
      <c r="C292" s="733" t="s">
        <v>4486</v>
      </c>
      <c r="D292" s="733" t="s">
        <v>4574</v>
      </c>
      <c r="E292" s="733"/>
      <c r="F292" s="733"/>
      <c r="G292" s="831" t="s">
        <v>5727</v>
      </c>
      <c r="H292" s="745" t="s">
        <v>5028</v>
      </c>
      <c r="I292" s="734"/>
      <c r="J292" s="824"/>
      <c r="K292" s="734"/>
      <c r="L292" s="733" t="s">
        <v>4435</v>
      </c>
      <c r="M292" s="316"/>
    </row>
    <row r="293" spans="1:13" x14ac:dyDescent="0.25">
      <c r="A293" s="815" t="s">
        <v>4625</v>
      </c>
      <c r="B293" s="538" t="s">
        <v>4403</v>
      </c>
      <c r="C293" s="733" t="s">
        <v>4486</v>
      </c>
      <c r="D293" s="733" t="s">
        <v>4586</v>
      </c>
      <c r="E293" s="733"/>
      <c r="F293" s="733"/>
      <c r="G293" s="746" t="s">
        <v>5728</v>
      </c>
      <c r="H293" s="745" t="s">
        <v>5029</v>
      </c>
      <c r="I293" s="734"/>
      <c r="J293" s="824"/>
      <c r="K293" s="734"/>
      <c r="L293" s="733" t="s">
        <v>4435</v>
      </c>
      <c r="M293" s="316"/>
    </row>
    <row r="294" spans="1:13" x14ac:dyDescent="0.25">
      <c r="A294" s="815" t="s">
        <v>4625</v>
      </c>
      <c r="B294" s="538" t="s">
        <v>4403</v>
      </c>
      <c r="C294" s="733" t="s">
        <v>4486</v>
      </c>
      <c r="D294" s="733" t="s">
        <v>4644</v>
      </c>
      <c r="E294" s="733"/>
      <c r="F294" s="733"/>
      <c r="G294" s="746" t="s">
        <v>5729</v>
      </c>
      <c r="H294" s="745" t="s">
        <v>5030</v>
      </c>
      <c r="I294" s="734"/>
      <c r="J294" s="824"/>
      <c r="K294" s="734"/>
      <c r="L294" s="733" t="s">
        <v>4435</v>
      </c>
      <c r="M294" s="316"/>
    </row>
    <row r="295" spans="1:13" x14ac:dyDescent="0.25">
      <c r="A295" s="815" t="s">
        <v>4625</v>
      </c>
      <c r="B295" s="538" t="s">
        <v>4403</v>
      </c>
      <c r="C295" s="733" t="s">
        <v>4486</v>
      </c>
      <c r="D295" s="733" t="s">
        <v>4645</v>
      </c>
      <c r="E295" s="733"/>
      <c r="F295" s="733"/>
      <c r="G295" s="746" t="s">
        <v>4654</v>
      </c>
      <c r="H295" s="745" t="s">
        <v>5031</v>
      </c>
      <c r="I295" s="734"/>
      <c r="J295" s="824"/>
      <c r="K295" s="734"/>
      <c r="L295" s="733" t="s">
        <v>4453</v>
      </c>
      <c r="M295" s="316"/>
    </row>
    <row r="296" spans="1:13" x14ac:dyDescent="0.25">
      <c r="A296" s="815" t="s">
        <v>4625</v>
      </c>
      <c r="B296" s="538" t="s">
        <v>4403</v>
      </c>
      <c r="C296" s="733" t="s">
        <v>4486</v>
      </c>
      <c r="D296" s="733" t="s">
        <v>4646</v>
      </c>
      <c r="E296" s="733"/>
      <c r="F296" s="733"/>
      <c r="G296" s="831" t="s">
        <v>4654</v>
      </c>
      <c r="H296" s="745" t="s">
        <v>5032</v>
      </c>
      <c r="I296" s="734"/>
      <c r="J296" s="824"/>
      <c r="K296" s="734"/>
      <c r="L296" s="733" t="s">
        <v>4453</v>
      </c>
      <c r="M296" s="316"/>
    </row>
    <row r="297" spans="1:13" x14ac:dyDescent="0.25">
      <c r="A297" s="815" t="s">
        <v>4625</v>
      </c>
      <c r="B297" s="538" t="s">
        <v>4403</v>
      </c>
      <c r="C297" s="733" t="s">
        <v>4486</v>
      </c>
      <c r="D297" s="733" t="s">
        <v>4647</v>
      </c>
      <c r="E297" s="733"/>
      <c r="F297" s="733"/>
      <c r="G297" s="831" t="s">
        <v>4654</v>
      </c>
      <c r="H297" s="745" t="s">
        <v>5033</v>
      </c>
      <c r="I297" s="734"/>
      <c r="J297" s="824"/>
      <c r="K297" s="734"/>
      <c r="L297" s="733" t="s">
        <v>4453</v>
      </c>
      <c r="M297" s="316"/>
    </row>
    <row r="298" spans="1:13" x14ac:dyDescent="0.25">
      <c r="A298" s="815" t="s">
        <v>4625</v>
      </c>
      <c r="B298" s="538" t="s">
        <v>4403</v>
      </c>
      <c r="C298" s="733" t="s">
        <v>4486</v>
      </c>
      <c r="D298" s="733" t="s">
        <v>4575</v>
      </c>
      <c r="E298" s="733"/>
      <c r="F298" s="733"/>
      <c r="G298" s="831" t="s">
        <v>4654</v>
      </c>
      <c r="H298" s="745" t="s">
        <v>5034</v>
      </c>
      <c r="I298" s="734"/>
      <c r="J298" s="824"/>
      <c r="K298" s="734"/>
      <c r="L298" s="733" t="s">
        <v>4453</v>
      </c>
      <c r="M298" s="316"/>
    </row>
    <row r="299" spans="1:13" x14ac:dyDescent="0.25">
      <c r="A299" s="815" t="s">
        <v>4625</v>
      </c>
      <c r="B299" s="538" t="s">
        <v>4403</v>
      </c>
      <c r="C299" s="733" t="s">
        <v>4486</v>
      </c>
      <c r="D299" s="733" t="s">
        <v>4576</v>
      </c>
      <c r="E299" s="733"/>
      <c r="F299" s="733"/>
      <c r="G299" s="832" t="s">
        <v>4654</v>
      </c>
      <c r="H299" s="745" t="s">
        <v>5035</v>
      </c>
      <c r="I299" s="734"/>
      <c r="J299" s="824"/>
      <c r="K299" s="734"/>
      <c r="L299" s="733" t="s">
        <v>4453</v>
      </c>
      <c r="M299" s="316"/>
    </row>
    <row r="300" spans="1:13" x14ac:dyDescent="0.25">
      <c r="A300" s="813" t="s">
        <v>4625</v>
      </c>
      <c r="B300" s="538" t="s">
        <v>4403</v>
      </c>
      <c r="C300" s="733" t="s">
        <v>4486</v>
      </c>
      <c r="D300" s="733" t="s">
        <v>4648</v>
      </c>
      <c r="E300" s="733"/>
      <c r="F300" s="733"/>
      <c r="G300" s="746" t="s">
        <v>4654</v>
      </c>
      <c r="H300" s="822" t="s">
        <v>5036</v>
      </c>
      <c r="I300" s="734"/>
      <c r="J300" s="824"/>
      <c r="K300" s="734"/>
      <c r="L300" s="733" t="s">
        <v>4453</v>
      </c>
      <c r="M300" s="316"/>
    </row>
    <row r="301" spans="1:13" x14ac:dyDescent="0.25">
      <c r="A301" s="813" t="s">
        <v>4625</v>
      </c>
      <c r="B301" s="538" t="s">
        <v>4403</v>
      </c>
      <c r="C301" s="733" t="s">
        <v>4486</v>
      </c>
      <c r="D301" s="733" t="s">
        <v>4649</v>
      </c>
      <c r="E301" s="733"/>
      <c r="F301" s="733"/>
      <c r="G301" s="746" t="s">
        <v>5730</v>
      </c>
      <c r="H301" s="822" t="s">
        <v>5037</v>
      </c>
      <c r="I301" s="734"/>
      <c r="J301" s="824"/>
      <c r="K301" s="734"/>
      <c r="L301" s="733" t="s">
        <v>4454</v>
      </c>
      <c r="M301" s="316"/>
    </row>
    <row r="302" spans="1:13" x14ac:dyDescent="0.25">
      <c r="A302" s="813" t="s">
        <v>4625</v>
      </c>
      <c r="B302" s="538" t="s">
        <v>4403</v>
      </c>
      <c r="C302" s="733" t="s">
        <v>4486</v>
      </c>
      <c r="D302" s="733" t="s">
        <v>4650</v>
      </c>
      <c r="E302" s="733"/>
      <c r="F302" s="733"/>
      <c r="G302" s="746" t="s">
        <v>5731</v>
      </c>
      <c r="H302" s="822" t="s">
        <v>5038</v>
      </c>
      <c r="I302" s="734"/>
      <c r="J302" s="824"/>
      <c r="K302" s="734"/>
      <c r="L302" s="733" t="s">
        <v>4454</v>
      </c>
      <c r="M302" s="316"/>
    </row>
    <row r="303" spans="1:13" x14ac:dyDescent="0.25">
      <c r="A303" s="813" t="s">
        <v>4625</v>
      </c>
      <c r="B303" s="538" t="s">
        <v>4403</v>
      </c>
      <c r="C303" s="733" t="s">
        <v>4486</v>
      </c>
      <c r="D303" s="733" t="s">
        <v>4651</v>
      </c>
      <c r="E303" s="733"/>
      <c r="F303" s="733"/>
      <c r="G303" s="746" t="s">
        <v>5732</v>
      </c>
      <c r="H303" s="822" t="s">
        <v>5039</v>
      </c>
      <c r="I303" s="734"/>
      <c r="J303" s="824"/>
      <c r="K303" s="734"/>
      <c r="L303" s="733" t="s">
        <v>4454</v>
      </c>
      <c r="M303" s="316"/>
    </row>
    <row r="304" spans="1:13" x14ac:dyDescent="0.25">
      <c r="A304" s="813" t="s">
        <v>4625</v>
      </c>
      <c r="B304" s="538" t="s">
        <v>4403</v>
      </c>
      <c r="C304" s="733" t="s">
        <v>4486</v>
      </c>
      <c r="D304" s="733" t="s">
        <v>4652</v>
      </c>
      <c r="E304" s="733"/>
      <c r="F304" s="733"/>
      <c r="G304" s="746" t="s">
        <v>5733</v>
      </c>
      <c r="H304" s="822" t="s">
        <v>5040</v>
      </c>
      <c r="I304" s="734"/>
      <c r="J304" s="824"/>
      <c r="K304" s="734"/>
      <c r="L304" s="733" t="s">
        <v>4454</v>
      </c>
      <c r="M304" s="316"/>
    </row>
    <row r="305" spans="1:13" x14ac:dyDescent="0.25">
      <c r="A305" s="813" t="s">
        <v>4625</v>
      </c>
      <c r="B305" s="538" t="s">
        <v>4403</v>
      </c>
      <c r="C305" s="733" t="s">
        <v>4486</v>
      </c>
      <c r="D305" s="733" t="s">
        <v>4653</v>
      </c>
      <c r="E305" s="733"/>
      <c r="F305" s="733"/>
      <c r="G305" s="746" t="s">
        <v>5734</v>
      </c>
      <c r="H305" s="822" t="s">
        <v>5041</v>
      </c>
      <c r="I305" s="734"/>
      <c r="J305" s="824"/>
      <c r="K305" s="734"/>
      <c r="L305" s="733" t="s">
        <v>4454</v>
      </c>
      <c r="M305" s="316"/>
    </row>
    <row r="306" spans="1:13" x14ac:dyDescent="0.25">
      <c r="A306" s="813" t="s">
        <v>4625</v>
      </c>
      <c r="B306" s="538" t="s">
        <v>4403</v>
      </c>
      <c r="C306" s="733" t="s">
        <v>4418</v>
      </c>
      <c r="D306" s="733">
        <v>0</v>
      </c>
      <c r="E306" s="733"/>
      <c r="F306" s="733"/>
      <c r="G306" s="746" t="s">
        <v>5735</v>
      </c>
      <c r="H306" s="822" t="s">
        <v>5042</v>
      </c>
      <c r="I306" s="734"/>
      <c r="J306" s="824"/>
      <c r="K306" s="734"/>
      <c r="L306" s="733" t="s">
        <v>4454</v>
      </c>
      <c r="M306" s="316"/>
    </row>
    <row r="307" spans="1:13" x14ac:dyDescent="0.25">
      <c r="A307" s="813" t="s">
        <v>4625</v>
      </c>
      <c r="B307" s="538" t="s">
        <v>4403</v>
      </c>
      <c r="C307" s="733" t="s">
        <v>4418</v>
      </c>
      <c r="D307" s="733">
        <v>1</v>
      </c>
      <c r="E307" s="733"/>
      <c r="F307" s="733"/>
      <c r="G307" s="746" t="s">
        <v>5736</v>
      </c>
      <c r="H307" s="822" t="s">
        <v>5043</v>
      </c>
      <c r="I307" s="734"/>
      <c r="J307" s="824"/>
      <c r="K307" s="734"/>
      <c r="L307" s="733" t="s">
        <v>4438</v>
      </c>
      <c r="M307" s="316"/>
    </row>
    <row r="308" spans="1:13" x14ac:dyDescent="0.25">
      <c r="A308" s="813" t="s">
        <v>4625</v>
      </c>
      <c r="B308" s="538" t="s">
        <v>4403</v>
      </c>
      <c r="C308" s="733" t="s">
        <v>4418</v>
      </c>
      <c r="D308" s="733">
        <v>2</v>
      </c>
      <c r="E308" s="733"/>
      <c r="F308" s="733"/>
      <c r="G308" s="746" t="s">
        <v>5737</v>
      </c>
      <c r="H308" s="822" t="s">
        <v>5044</v>
      </c>
      <c r="I308" s="734"/>
      <c r="J308" s="824"/>
      <c r="K308" s="734"/>
      <c r="L308" s="733" t="s">
        <v>4438</v>
      </c>
      <c r="M308" s="316"/>
    </row>
    <row r="309" spans="1:13" x14ac:dyDescent="0.25">
      <c r="A309" s="813" t="s">
        <v>4625</v>
      </c>
      <c r="B309" s="538" t="s">
        <v>4403</v>
      </c>
      <c r="C309" s="733" t="s">
        <v>4418</v>
      </c>
      <c r="D309" s="733">
        <v>3</v>
      </c>
      <c r="E309" s="733"/>
      <c r="F309" s="733"/>
      <c r="G309" s="746" t="s">
        <v>5738</v>
      </c>
      <c r="H309" s="822" t="s">
        <v>5045</v>
      </c>
      <c r="I309" s="734"/>
      <c r="J309" s="824"/>
      <c r="K309" s="734"/>
      <c r="L309" s="733" t="s">
        <v>4438</v>
      </c>
      <c r="M309" s="316"/>
    </row>
    <row r="310" spans="1:13" x14ac:dyDescent="0.25">
      <c r="A310" s="813" t="s">
        <v>4625</v>
      </c>
      <c r="B310" s="538" t="s">
        <v>4403</v>
      </c>
      <c r="C310" s="733" t="s">
        <v>4418</v>
      </c>
      <c r="D310" s="733">
        <v>4</v>
      </c>
      <c r="E310" s="733"/>
      <c r="F310" s="733"/>
      <c r="G310" s="746" t="s">
        <v>5739</v>
      </c>
      <c r="H310" s="822" t="s">
        <v>5046</v>
      </c>
      <c r="I310" s="734"/>
      <c r="J310" s="824"/>
      <c r="K310" s="734"/>
      <c r="L310" s="733" t="s">
        <v>4438</v>
      </c>
      <c r="M310" s="316"/>
    </row>
    <row r="311" spans="1:13" x14ac:dyDescent="0.25">
      <c r="A311" s="813" t="s">
        <v>4625</v>
      </c>
      <c r="B311" s="538" t="s">
        <v>4403</v>
      </c>
      <c r="C311" s="733" t="s">
        <v>4418</v>
      </c>
      <c r="D311" s="733">
        <v>5</v>
      </c>
      <c r="E311" s="733"/>
      <c r="F311" s="733"/>
      <c r="G311" s="746" t="s">
        <v>5740</v>
      </c>
      <c r="H311" s="822" t="s">
        <v>5047</v>
      </c>
      <c r="I311" s="734"/>
      <c r="J311" s="824"/>
      <c r="K311" s="734"/>
      <c r="L311" s="733" t="s">
        <v>4438</v>
      </c>
      <c r="M311" s="316"/>
    </row>
    <row r="312" spans="1:13" x14ac:dyDescent="0.25">
      <c r="A312" s="813" t="s">
        <v>4625</v>
      </c>
      <c r="B312" s="538" t="s">
        <v>4403</v>
      </c>
      <c r="C312" s="733" t="s">
        <v>4418</v>
      </c>
      <c r="D312" s="733">
        <v>6</v>
      </c>
      <c r="E312" s="733"/>
      <c r="F312" s="733"/>
      <c r="G312" s="746" t="s">
        <v>5741</v>
      </c>
      <c r="H312" s="822" t="s">
        <v>5048</v>
      </c>
      <c r="I312" s="734"/>
      <c r="J312" s="824"/>
      <c r="K312" s="734"/>
      <c r="L312" s="733" t="s">
        <v>4438</v>
      </c>
      <c r="M312" s="316"/>
    </row>
    <row r="313" spans="1:13" x14ac:dyDescent="0.25">
      <c r="A313" s="813" t="s">
        <v>4625</v>
      </c>
      <c r="B313" s="538" t="s">
        <v>4403</v>
      </c>
      <c r="C313" s="733" t="s">
        <v>4418</v>
      </c>
      <c r="D313" s="733">
        <v>7</v>
      </c>
      <c r="E313" s="733"/>
      <c r="F313" s="733"/>
      <c r="G313" s="746" t="s">
        <v>5742</v>
      </c>
      <c r="H313" s="822" t="s">
        <v>5049</v>
      </c>
      <c r="I313" s="734"/>
      <c r="J313" s="824"/>
      <c r="K313" s="734"/>
      <c r="L313" s="733" t="s">
        <v>4439</v>
      </c>
      <c r="M313" s="316"/>
    </row>
    <row r="314" spans="1:13" x14ac:dyDescent="0.25">
      <c r="A314" s="813" t="s">
        <v>4625</v>
      </c>
      <c r="B314" s="538" t="s">
        <v>4403</v>
      </c>
      <c r="C314" s="733" t="s">
        <v>4418</v>
      </c>
      <c r="D314" s="733">
        <v>8</v>
      </c>
      <c r="E314" s="733"/>
      <c r="F314" s="733"/>
      <c r="G314" s="746" t="s">
        <v>5743</v>
      </c>
      <c r="H314" s="822" t="s">
        <v>5050</v>
      </c>
      <c r="I314" s="734"/>
      <c r="J314" s="824"/>
      <c r="K314" s="734"/>
      <c r="L314" s="733" t="s">
        <v>4439</v>
      </c>
      <c r="M314" s="316"/>
    </row>
    <row r="315" spans="1:13" x14ac:dyDescent="0.25">
      <c r="A315" s="813" t="s">
        <v>4625</v>
      </c>
      <c r="B315" s="538" t="s">
        <v>4403</v>
      </c>
      <c r="C315" s="733" t="s">
        <v>4418</v>
      </c>
      <c r="D315" s="733">
        <v>9</v>
      </c>
      <c r="E315" s="733"/>
      <c r="F315" s="733"/>
      <c r="G315" s="746" t="s">
        <v>5744</v>
      </c>
      <c r="H315" s="822" t="s">
        <v>5051</v>
      </c>
      <c r="I315" s="734"/>
      <c r="J315" s="824"/>
      <c r="K315" s="734"/>
      <c r="L315" s="733" t="s">
        <v>4439</v>
      </c>
      <c r="M315" s="316"/>
    </row>
    <row r="316" spans="1:13" x14ac:dyDescent="0.25">
      <c r="A316" s="813" t="s">
        <v>4625</v>
      </c>
      <c r="B316" s="538" t="s">
        <v>4403</v>
      </c>
      <c r="C316" s="733" t="s">
        <v>4418</v>
      </c>
      <c r="D316" s="733" t="s">
        <v>4637</v>
      </c>
      <c r="E316" s="733"/>
      <c r="F316" s="733"/>
      <c r="G316" s="746" t="s">
        <v>5745</v>
      </c>
      <c r="H316" s="822" t="s">
        <v>5052</v>
      </c>
      <c r="I316" s="734"/>
      <c r="J316" s="824"/>
      <c r="K316" s="734"/>
      <c r="L316" s="733" t="s">
        <v>4439</v>
      </c>
      <c r="M316" s="316"/>
    </row>
    <row r="317" spans="1:13" x14ac:dyDescent="0.25">
      <c r="A317" s="813" t="s">
        <v>4625</v>
      </c>
      <c r="B317" s="538" t="s">
        <v>4403</v>
      </c>
      <c r="C317" s="733" t="s">
        <v>4418</v>
      </c>
      <c r="D317" s="733" t="s">
        <v>4638</v>
      </c>
      <c r="E317" s="733"/>
      <c r="F317" s="733"/>
      <c r="G317" s="746" t="s">
        <v>5746</v>
      </c>
      <c r="H317" s="822" t="s">
        <v>5053</v>
      </c>
      <c r="I317" s="734"/>
      <c r="J317" s="824"/>
      <c r="K317" s="734"/>
      <c r="L317" s="733" t="s">
        <v>4439</v>
      </c>
      <c r="M317" s="316"/>
    </row>
    <row r="318" spans="1:13" x14ac:dyDescent="0.25">
      <c r="A318" s="815" t="s">
        <v>4625</v>
      </c>
      <c r="B318" s="538" t="s">
        <v>4403</v>
      </c>
      <c r="C318" s="733" t="s">
        <v>4418</v>
      </c>
      <c r="D318" s="733" t="s">
        <v>4639</v>
      </c>
      <c r="E318" s="733"/>
      <c r="F318" s="733"/>
      <c r="G318" s="832" t="s">
        <v>5747</v>
      </c>
      <c r="H318" s="745" t="s">
        <v>5054</v>
      </c>
      <c r="I318" s="734"/>
      <c r="J318" s="824"/>
      <c r="K318" s="734"/>
      <c r="L318" s="733" t="s">
        <v>4439</v>
      </c>
      <c r="M318" s="316"/>
    </row>
    <row r="319" spans="1:13" x14ac:dyDescent="0.25">
      <c r="A319" s="815" t="s">
        <v>4625</v>
      </c>
      <c r="B319" s="538" t="s">
        <v>4403</v>
      </c>
      <c r="C319" s="733" t="s">
        <v>4418</v>
      </c>
      <c r="D319" s="733" t="s">
        <v>4640</v>
      </c>
      <c r="E319" s="733"/>
      <c r="F319" s="733"/>
      <c r="G319" s="832" t="s">
        <v>4654</v>
      </c>
      <c r="H319" s="745" t="s">
        <v>5055</v>
      </c>
      <c r="I319" s="734"/>
      <c r="J319" s="824"/>
      <c r="K319" s="734"/>
      <c r="L319" s="733" t="s">
        <v>4457</v>
      </c>
      <c r="M319" s="316"/>
    </row>
    <row r="320" spans="1:13" x14ac:dyDescent="0.25">
      <c r="A320" s="813" t="s">
        <v>4625</v>
      </c>
      <c r="B320" s="538" t="s">
        <v>4403</v>
      </c>
      <c r="C320" s="733" t="s">
        <v>4418</v>
      </c>
      <c r="D320" s="541" t="s">
        <v>4615</v>
      </c>
      <c r="E320" s="733"/>
      <c r="F320" s="733"/>
      <c r="G320" s="746" t="s">
        <v>4654</v>
      </c>
      <c r="H320" s="822" t="s">
        <v>5056</v>
      </c>
      <c r="I320" s="734"/>
      <c r="J320" s="824"/>
      <c r="K320" s="734"/>
      <c r="L320" s="733" t="s">
        <v>4457</v>
      </c>
      <c r="M320" s="316"/>
    </row>
    <row r="321" spans="1:13" x14ac:dyDescent="0.25">
      <c r="A321" s="813" t="s">
        <v>4625</v>
      </c>
      <c r="B321" s="538" t="s">
        <v>4403</v>
      </c>
      <c r="C321" s="733" t="s">
        <v>4418</v>
      </c>
      <c r="D321" s="733" t="s">
        <v>4641</v>
      </c>
      <c r="E321" s="733"/>
      <c r="F321" s="733"/>
      <c r="G321" s="833" t="s">
        <v>4654</v>
      </c>
      <c r="H321" s="822" t="s">
        <v>5057</v>
      </c>
      <c r="I321" s="734"/>
      <c r="J321" s="824"/>
      <c r="K321" s="734"/>
      <c r="L321" s="733" t="s">
        <v>4457</v>
      </c>
      <c r="M321" s="316"/>
    </row>
    <row r="322" spans="1:13" x14ac:dyDescent="0.25">
      <c r="A322" s="813" t="s">
        <v>4625</v>
      </c>
      <c r="B322" s="538" t="s">
        <v>4403</v>
      </c>
      <c r="C322" s="733" t="s">
        <v>4418</v>
      </c>
      <c r="D322" s="733" t="s">
        <v>4642</v>
      </c>
      <c r="E322" s="733"/>
      <c r="F322" s="733"/>
      <c r="G322" s="833" t="s">
        <v>4654</v>
      </c>
      <c r="H322" s="822" t="s">
        <v>5058</v>
      </c>
      <c r="I322" s="734"/>
      <c r="J322" s="824"/>
      <c r="K322" s="734"/>
      <c r="L322" s="733" t="s">
        <v>4457</v>
      </c>
      <c r="M322" s="316"/>
    </row>
    <row r="323" spans="1:13" x14ac:dyDescent="0.25">
      <c r="A323" s="813" t="s">
        <v>4625</v>
      </c>
      <c r="B323" s="538" t="s">
        <v>4403</v>
      </c>
      <c r="C323" s="733" t="s">
        <v>4418</v>
      </c>
      <c r="D323" s="732" t="s">
        <v>4643</v>
      </c>
      <c r="E323" s="732"/>
      <c r="F323" s="732"/>
      <c r="G323" s="834" t="s">
        <v>4654</v>
      </c>
      <c r="H323" s="745" t="s">
        <v>5059</v>
      </c>
      <c r="I323" s="734"/>
      <c r="J323" s="824"/>
      <c r="K323" s="734"/>
      <c r="L323" s="733" t="s">
        <v>4457</v>
      </c>
      <c r="M323" s="316"/>
    </row>
    <row r="324" spans="1:13" x14ac:dyDescent="0.25">
      <c r="A324" s="813" t="s">
        <v>4625</v>
      </c>
      <c r="B324" s="538" t="s">
        <v>4403</v>
      </c>
      <c r="C324" s="733" t="s">
        <v>4418</v>
      </c>
      <c r="D324" s="733" t="s">
        <v>4574</v>
      </c>
      <c r="E324" s="733"/>
      <c r="F324" s="733"/>
      <c r="G324" s="834" t="s">
        <v>4654</v>
      </c>
      <c r="H324" s="745" t="s">
        <v>5060</v>
      </c>
      <c r="I324" s="734"/>
      <c r="J324" s="824"/>
      <c r="K324" s="734"/>
      <c r="L324" s="733" t="s">
        <v>4457</v>
      </c>
      <c r="M324" s="316"/>
    </row>
    <row r="325" spans="1:13" x14ac:dyDescent="0.25">
      <c r="A325" s="813" t="s">
        <v>4625</v>
      </c>
      <c r="B325" s="538" t="s">
        <v>4403</v>
      </c>
      <c r="C325" s="733" t="s">
        <v>4418</v>
      </c>
      <c r="D325" s="733" t="s">
        <v>4586</v>
      </c>
      <c r="E325" s="733"/>
      <c r="F325" s="733"/>
      <c r="G325" s="831" t="s">
        <v>5748</v>
      </c>
      <c r="H325" s="745" t="s">
        <v>5061</v>
      </c>
      <c r="I325" s="734"/>
      <c r="J325" s="824"/>
      <c r="K325" s="734"/>
      <c r="L325" s="733" t="s">
        <v>5535</v>
      </c>
      <c r="M325" s="316"/>
    </row>
    <row r="326" spans="1:13" x14ac:dyDescent="0.25">
      <c r="A326" s="813" t="s">
        <v>4625</v>
      </c>
      <c r="B326" s="538" t="s">
        <v>4403</v>
      </c>
      <c r="C326" s="733" t="s">
        <v>4418</v>
      </c>
      <c r="D326" s="733" t="s">
        <v>4644</v>
      </c>
      <c r="E326" s="733"/>
      <c r="F326" s="733"/>
      <c r="G326" s="831" t="s">
        <v>5749</v>
      </c>
      <c r="H326" s="745" t="s">
        <v>5062</v>
      </c>
      <c r="I326" s="734"/>
      <c r="J326" s="824"/>
      <c r="K326" s="734"/>
      <c r="L326" s="733" t="s">
        <v>5535</v>
      </c>
      <c r="M326" s="316"/>
    </row>
    <row r="327" spans="1:13" x14ac:dyDescent="0.25">
      <c r="A327" s="813" t="s">
        <v>4625</v>
      </c>
      <c r="B327" s="538" t="s">
        <v>4403</v>
      </c>
      <c r="C327" s="733" t="s">
        <v>4418</v>
      </c>
      <c r="D327" s="733" t="s">
        <v>4645</v>
      </c>
      <c r="E327" s="733"/>
      <c r="F327" s="733"/>
      <c r="G327" s="831" t="s">
        <v>5750</v>
      </c>
      <c r="H327" s="745" t="s">
        <v>5063</v>
      </c>
      <c r="I327" s="734"/>
      <c r="J327" s="824"/>
      <c r="K327" s="734"/>
      <c r="L327" s="733" t="s">
        <v>5535</v>
      </c>
      <c r="M327" s="316"/>
    </row>
    <row r="328" spans="1:13" x14ac:dyDescent="0.25">
      <c r="A328" s="813" t="s">
        <v>4625</v>
      </c>
      <c r="B328" s="538" t="s">
        <v>4403</v>
      </c>
      <c r="C328" s="733" t="s">
        <v>4418</v>
      </c>
      <c r="D328" s="733" t="s">
        <v>4646</v>
      </c>
      <c r="E328" s="733"/>
      <c r="F328" s="733"/>
      <c r="G328" s="831" t="s">
        <v>5751</v>
      </c>
      <c r="H328" s="745" t="s">
        <v>5064</v>
      </c>
      <c r="I328" s="734"/>
      <c r="J328" s="824"/>
      <c r="K328" s="734"/>
      <c r="L328" s="733" t="s">
        <v>5535</v>
      </c>
      <c r="M328" s="316"/>
    </row>
    <row r="329" spans="1:13" x14ac:dyDescent="0.25">
      <c r="A329" s="813" t="s">
        <v>4625</v>
      </c>
      <c r="B329" s="538" t="s">
        <v>4403</v>
      </c>
      <c r="C329" s="733" t="s">
        <v>4418</v>
      </c>
      <c r="D329" s="733" t="s">
        <v>4647</v>
      </c>
      <c r="E329" s="733"/>
      <c r="F329" s="733"/>
      <c r="G329" s="831" t="s">
        <v>5752</v>
      </c>
      <c r="H329" s="745" t="s">
        <v>5065</v>
      </c>
      <c r="I329" s="734"/>
      <c r="J329" s="824"/>
      <c r="K329" s="734"/>
      <c r="L329" s="733" t="s">
        <v>5535</v>
      </c>
      <c r="M329" s="316"/>
    </row>
    <row r="330" spans="1:13" x14ac:dyDescent="0.25">
      <c r="A330" s="813" t="s">
        <v>4625</v>
      </c>
      <c r="B330" s="538" t="s">
        <v>4403</v>
      </c>
      <c r="C330" s="733" t="s">
        <v>4418</v>
      </c>
      <c r="D330" s="733" t="s">
        <v>4575</v>
      </c>
      <c r="E330" s="733"/>
      <c r="F330" s="733"/>
      <c r="G330" s="831" t="s">
        <v>5753</v>
      </c>
      <c r="H330" s="745" t="s">
        <v>5066</v>
      </c>
      <c r="I330" s="734"/>
      <c r="J330" s="824"/>
      <c r="K330" s="734"/>
      <c r="L330" s="733" t="s">
        <v>5535</v>
      </c>
      <c r="M330" s="316"/>
    </row>
    <row r="331" spans="1:13" x14ac:dyDescent="0.25">
      <c r="A331" s="813" t="s">
        <v>4625</v>
      </c>
      <c r="B331" s="538" t="s">
        <v>4403</v>
      </c>
      <c r="C331" s="733" t="s">
        <v>4418</v>
      </c>
      <c r="D331" s="733" t="s">
        <v>4576</v>
      </c>
      <c r="E331" s="733"/>
      <c r="F331" s="733"/>
      <c r="G331" s="746" t="s">
        <v>4654</v>
      </c>
      <c r="H331" s="745" t="s">
        <v>43</v>
      </c>
      <c r="I331" s="734"/>
      <c r="J331" s="824"/>
      <c r="K331" s="734"/>
      <c r="L331" s="733" t="s">
        <v>5535</v>
      </c>
      <c r="M331" s="316"/>
    </row>
    <row r="332" spans="1:13" x14ac:dyDescent="0.25">
      <c r="A332" s="813" t="s">
        <v>4625</v>
      </c>
      <c r="B332" s="538" t="s">
        <v>4403</v>
      </c>
      <c r="C332" s="733" t="s">
        <v>4418</v>
      </c>
      <c r="D332" s="733" t="s">
        <v>4648</v>
      </c>
      <c r="E332" s="733"/>
      <c r="F332" s="733"/>
      <c r="G332" s="746" t="s">
        <v>4654</v>
      </c>
      <c r="H332" s="745" t="s">
        <v>43</v>
      </c>
      <c r="I332" s="734"/>
      <c r="J332" s="824"/>
      <c r="K332" s="734"/>
      <c r="L332" s="733" t="s">
        <v>5535</v>
      </c>
      <c r="M332" s="316"/>
    </row>
    <row r="333" spans="1:13" x14ac:dyDescent="0.25">
      <c r="A333" s="813" t="s">
        <v>4625</v>
      </c>
      <c r="B333" s="538" t="s">
        <v>4403</v>
      </c>
      <c r="C333" s="733" t="s">
        <v>4418</v>
      </c>
      <c r="D333" s="733" t="s">
        <v>4649</v>
      </c>
      <c r="E333" s="733"/>
      <c r="F333" s="733"/>
      <c r="G333" s="831" t="s">
        <v>4654</v>
      </c>
      <c r="H333" s="745" t="s">
        <v>4654</v>
      </c>
      <c r="I333" s="734"/>
      <c r="J333" s="824"/>
      <c r="K333" s="734"/>
      <c r="L333" s="733" t="s">
        <v>4654</v>
      </c>
      <c r="M333" s="541"/>
    </row>
    <row r="334" spans="1:13" x14ac:dyDescent="0.25">
      <c r="A334" s="813" t="s">
        <v>4625</v>
      </c>
      <c r="B334" s="538" t="s">
        <v>4403</v>
      </c>
      <c r="C334" s="733" t="s">
        <v>4418</v>
      </c>
      <c r="D334" s="733" t="s">
        <v>4650</v>
      </c>
      <c r="E334" s="733"/>
      <c r="F334" s="733"/>
      <c r="G334" s="831" t="s">
        <v>4654</v>
      </c>
      <c r="H334" s="745" t="s">
        <v>4654</v>
      </c>
      <c r="I334" s="734"/>
      <c r="J334" s="824"/>
      <c r="K334" s="734"/>
      <c r="L334" s="733" t="s">
        <v>4654</v>
      </c>
      <c r="M334" s="541"/>
    </row>
    <row r="335" spans="1:13" x14ac:dyDescent="0.25">
      <c r="A335" s="813" t="s">
        <v>4625</v>
      </c>
      <c r="B335" s="538" t="s">
        <v>4403</v>
      </c>
      <c r="C335" s="733" t="s">
        <v>4418</v>
      </c>
      <c r="D335" s="733" t="s">
        <v>4651</v>
      </c>
      <c r="E335" s="733"/>
      <c r="F335" s="733"/>
      <c r="G335" s="831" t="s">
        <v>4654</v>
      </c>
      <c r="H335" s="745" t="s">
        <v>4654</v>
      </c>
      <c r="I335" s="734"/>
      <c r="J335" s="824"/>
      <c r="K335" s="734"/>
      <c r="L335" s="733" t="s">
        <v>4654</v>
      </c>
      <c r="M335" s="316"/>
    </row>
    <row r="336" spans="1:13" x14ac:dyDescent="0.25">
      <c r="A336" s="813" t="s">
        <v>4625</v>
      </c>
      <c r="B336" s="538" t="s">
        <v>4403</v>
      </c>
      <c r="C336" s="733" t="s">
        <v>4418</v>
      </c>
      <c r="D336" s="733" t="s">
        <v>4652</v>
      </c>
      <c r="E336" s="733"/>
      <c r="F336" s="733"/>
      <c r="G336" s="831" t="s">
        <v>4654</v>
      </c>
      <c r="H336" s="745" t="s">
        <v>4654</v>
      </c>
      <c r="I336" s="734"/>
      <c r="J336" s="824"/>
      <c r="K336" s="734"/>
      <c r="L336" s="733" t="s">
        <v>4654</v>
      </c>
      <c r="M336" s="316"/>
    </row>
    <row r="337" spans="1:13" x14ac:dyDescent="0.25">
      <c r="A337" s="813" t="s">
        <v>4625</v>
      </c>
      <c r="B337" s="538" t="s">
        <v>4403</v>
      </c>
      <c r="C337" s="733" t="s">
        <v>4418</v>
      </c>
      <c r="D337" s="733" t="s">
        <v>4653</v>
      </c>
      <c r="E337" s="733"/>
      <c r="F337" s="733"/>
      <c r="G337" s="831" t="s">
        <v>4654</v>
      </c>
      <c r="H337" s="745" t="s">
        <v>4654</v>
      </c>
      <c r="I337" s="734"/>
      <c r="J337" s="824"/>
      <c r="K337" s="734"/>
      <c r="L337" s="733" t="s">
        <v>4654</v>
      </c>
      <c r="M337" s="316"/>
    </row>
    <row r="338" spans="1:13" x14ac:dyDescent="0.25">
      <c r="A338" s="813" t="s">
        <v>4625</v>
      </c>
      <c r="B338" s="538" t="s">
        <v>4407</v>
      </c>
      <c r="C338" s="733" t="s">
        <v>4409</v>
      </c>
      <c r="D338" s="733">
        <v>0</v>
      </c>
      <c r="E338" s="733"/>
      <c r="F338" s="733"/>
      <c r="G338" s="831" t="s">
        <v>5754</v>
      </c>
      <c r="H338" s="745" t="s">
        <v>5067</v>
      </c>
      <c r="I338" s="734"/>
      <c r="J338" s="824"/>
      <c r="K338" s="734"/>
      <c r="L338" s="733" t="s">
        <v>4447</v>
      </c>
      <c r="M338" s="316"/>
    </row>
    <row r="339" spans="1:13" x14ac:dyDescent="0.25">
      <c r="A339" s="813" t="s">
        <v>4625</v>
      </c>
      <c r="B339" s="538" t="s">
        <v>4407</v>
      </c>
      <c r="C339" s="733" t="s">
        <v>4409</v>
      </c>
      <c r="D339" s="733">
        <v>1</v>
      </c>
      <c r="E339" s="733"/>
      <c r="F339" s="733"/>
      <c r="G339" s="831" t="s">
        <v>5755</v>
      </c>
      <c r="H339" s="745" t="s">
        <v>5068</v>
      </c>
      <c r="I339" s="734"/>
      <c r="J339" s="824"/>
      <c r="K339" s="734"/>
      <c r="L339" s="733" t="s">
        <v>4448</v>
      </c>
      <c r="M339" s="316"/>
    </row>
    <row r="340" spans="1:13" x14ac:dyDescent="0.25">
      <c r="A340" s="813" t="s">
        <v>4625</v>
      </c>
      <c r="B340" s="538" t="s">
        <v>4407</v>
      </c>
      <c r="C340" s="733" t="s">
        <v>4409</v>
      </c>
      <c r="D340" s="733">
        <v>2</v>
      </c>
      <c r="E340" s="733"/>
      <c r="F340" s="733"/>
      <c r="G340" s="831" t="s">
        <v>5756</v>
      </c>
      <c r="H340" s="745" t="s">
        <v>5069</v>
      </c>
      <c r="I340" s="734"/>
      <c r="J340" s="824"/>
      <c r="K340" s="734"/>
      <c r="L340" s="733" t="s">
        <v>4448</v>
      </c>
      <c r="M340" s="316"/>
    </row>
    <row r="341" spans="1:13" x14ac:dyDescent="0.25">
      <c r="A341" s="813" t="s">
        <v>4625</v>
      </c>
      <c r="B341" s="538" t="s">
        <v>4407</v>
      </c>
      <c r="C341" s="733" t="s">
        <v>4409</v>
      </c>
      <c r="D341" s="733">
        <v>3</v>
      </c>
      <c r="E341" s="733"/>
      <c r="F341" s="733"/>
      <c r="G341" s="831" t="s">
        <v>5757</v>
      </c>
      <c r="H341" s="745" t="s">
        <v>5070</v>
      </c>
      <c r="I341" s="734"/>
      <c r="J341" s="824"/>
      <c r="K341" s="734"/>
      <c r="L341" s="733" t="s">
        <v>4448</v>
      </c>
      <c r="M341" s="316"/>
    </row>
    <row r="342" spans="1:13" x14ac:dyDescent="0.25">
      <c r="A342" s="813" t="s">
        <v>4625</v>
      </c>
      <c r="B342" s="538" t="s">
        <v>4407</v>
      </c>
      <c r="C342" s="733" t="s">
        <v>4409</v>
      </c>
      <c r="D342" s="733">
        <v>4</v>
      </c>
      <c r="E342" s="733"/>
      <c r="F342" s="733"/>
      <c r="G342" s="831" t="s">
        <v>5758</v>
      </c>
      <c r="H342" s="745" t="s">
        <v>5071</v>
      </c>
      <c r="I342" s="734"/>
      <c r="J342" s="824"/>
      <c r="K342" s="734"/>
      <c r="L342" s="733" t="s">
        <v>4449</v>
      </c>
      <c r="M342" s="316"/>
    </row>
    <row r="343" spans="1:13" x14ac:dyDescent="0.25">
      <c r="A343" s="813" t="s">
        <v>4625</v>
      </c>
      <c r="B343" s="538" t="s">
        <v>4407</v>
      </c>
      <c r="C343" s="733" t="s">
        <v>4409</v>
      </c>
      <c r="D343" s="733">
        <v>5</v>
      </c>
      <c r="E343" s="733"/>
      <c r="F343" s="733"/>
      <c r="G343" s="831" t="s">
        <v>5759</v>
      </c>
      <c r="H343" s="745" t="s">
        <v>5072</v>
      </c>
      <c r="I343" s="734"/>
      <c r="J343" s="824"/>
      <c r="K343" s="734"/>
      <c r="L343" s="733" t="s">
        <v>4449</v>
      </c>
      <c r="M343" s="316"/>
    </row>
    <row r="344" spans="1:13" x14ac:dyDescent="0.25">
      <c r="A344" s="813" t="s">
        <v>4625</v>
      </c>
      <c r="B344" s="538" t="s">
        <v>4407</v>
      </c>
      <c r="C344" s="733" t="s">
        <v>4409</v>
      </c>
      <c r="D344" s="733">
        <v>6</v>
      </c>
      <c r="E344" s="733"/>
      <c r="F344" s="733"/>
      <c r="G344" s="831" t="s">
        <v>5760</v>
      </c>
      <c r="H344" s="745" t="s">
        <v>5073</v>
      </c>
      <c r="I344" s="734"/>
      <c r="J344" s="824"/>
      <c r="K344" s="734"/>
      <c r="L344" s="733" t="s">
        <v>4449</v>
      </c>
      <c r="M344" s="316"/>
    </row>
    <row r="345" spans="1:13" x14ac:dyDescent="0.25">
      <c r="A345" s="813" t="s">
        <v>4625</v>
      </c>
      <c r="B345" s="538" t="s">
        <v>4407</v>
      </c>
      <c r="C345" s="733" t="s">
        <v>4409</v>
      </c>
      <c r="D345" s="733">
        <v>7</v>
      </c>
      <c r="E345" s="733"/>
      <c r="F345" s="733"/>
      <c r="G345" s="831" t="s">
        <v>5761</v>
      </c>
      <c r="H345" s="745" t="s">
        <v>5074</v>
      </c>
      <c r="I345" s="734"/>
      <c r="J345" s="824"/>
      <c r="K345" s="734"/>
      <c r="L345" s="733" t="s">
        <v>4433</v>
      </c>
      <c r="M345" s="316"/>
    </row>
    <row r="346" spans="1:13" x14ac:dyDescent="0.25">
      <c r="A346" s="813" t="s">
        <v>4625</v>
      </c>
      <c r="B346" s="538" t="s">
        <v>4407</v>
      </c>
      <c r="C346" s="733" t="s">
        <v>4409</v>
      </c>
      <c r="D346" s="733">
        <v>8</v>
      </c>
      <c r="E346" s="733"/>
      <c r="F346" s="733"/>
      <c r="G346" s="831" t="s">
        <v>5762</v>
      </c>
      <c r="H346" s="745" t="s">
        <v>5075</v>
      </c>
      <c r="I346" s="734"/>
      <c r="J346" s="824"/>
      <c r="K346" s="734"/>
      <c r="L346" s="733" t="s">
        <v>4433</v>
      </c>
      <c r="M346" s="316"/>
    </row>
    <row r="347" spans="1:13" x14ac:dyDescent="0.25">
      <c r="A347" s="813" t="s">
        <v>4625</v>
      </c>
      <c r="B347" s="538" t="s">
        <v>4407</v>
      </c>
      <c r="C347" s="733" t="s">
        <v>4409</v>
      </c>
      <c r="D347" s="733">
        <v>9</v>
      </c>
      <c r="E347" s="733"/>
      <c r="F347" s="733"/>
      <c r="G347" s="831" t="s">
        <v>5763</v>
      </c>
      <c r="H347" s="745" t="s">
        <v>5076</v>
      </c>
      <c r="I347" s="734"/>
      <c r="J347" s="824"/>
      <c r="K347" s="734"/>
      <c r="L347" s="733" t="s">
        <v>4433</v>
      </c>
      <c r="M347" s="316"/>
    </row>
    <row r="348" spans="1:13" x14ac:dyDescent="0.25">
      <c r="A348" s="813" t="s">
        <v>4625</v>
      </c>
      <c r="B348" s="538" t="s">
        <v>4407</v>
      </c>
      <c r="C348" s="733" t="s">
        <v>4409</v>
      </c>
      <c r="D348" s="733" t="s">
        <v>4637</v>
      </c>
      <c r="E348" s="733"/>
      <c r="F348" s="733"/>
      <c r="G348" s="832" t="s">
        <v>5764</v>
      </c>
      <c r="H348" s="745" t="s">
        <v>5077</v>
      </c>
      <c r="I348" s="734"/>
      <c r="J348" s="824"/>
      <c r="K348" s="734"/>
      <c r="L348" s="733" t="s">
        <v>4434</v>
      </c>
      <c r="M348" s="316"/>
    </row>
    <row r="349" spans="1:13" x14ac:dyDescent="0.25">
      <c r="A349" s="813" t="s">
        <v>4625</v>
      </c>
      <c r="B349" s="538" t="s">
        <v>4407</v>
      </c>
      <c r="C349" s="733" t="s">
        <v>4409</v>
      </c>
      <c r="D349" s="733" t="s">
        <v>4638</v>
      </c>
      <c r="E349" s="733"/>
      <c r="F349" s="733"/>
      <c r="G349" s="832" t="s">
        <v>5765</v>
      </c>
      <c r="H349" s="745" t="s">
        <v>5078</v>
      </c>
      <c r="I349" s="734"/>
      <c r="J349" s="824"/>
      <c r="K349" s="734"/>
      <c r="L349" s="733" t="s">
        <v>4434</v>
      </c>
      <c r="M349" s="316"/>
    </row>
    <row r="350" spans="1:13" x14ac:dyDescent="0.25">
      <c r="A350" s="813" t="s">
        <v>4625</v>
      </c>
      <c r="B350" s="538" t="s">
        <v>4407</v>
      </c>
      <c r="C350" s="733" t="s">
        <v>4409</v>
      </c>
      <c r="D350" s="733" t="s">
        <v>4639</v>
      </c>
      <c r="E350" s="733"/>
      <c r="F350" s="733"/>
      <c r="G350" s="832" t="s">
        <v>5766</v>
      </c>
      <c r="H350" s="745" t="s">
        <v>5079</v>
      </c>
      <c r="I350" s="734"/>
      <c r="J350" s="824"/>
      <c r="K350" s="734"/>
      <c r="L350" s="733" t="s">
        <v>4434</v>
      </c>
      <c r="M350" s="316"/>
    </row>
    <row r="351" spans="1:13" x14ac:dyDescent="0.25">
      <c r="A351" s="813" t="s">
        <v>4625</v>
      </c>
      <c r="B351" s="538" t="s">
        <v>4407</v>
      </c>
      <c r="C351" s="733" t="s">
        <v>4409</v>
      </c>
      <c r="D351" s="733" t="s">
        <v>4640</v>
      </c>
      <c r="E351" s="733"/>
      <c r="F351" s="733"/>
      <c r="G351" s="831" t="s">
        <v>5767</v>
      </c>
      <c r="H351" s="745" t="s">
        <v>5080</v>
      </c>
      <c r="I351" s="734"/>
      <c r="J351" s="824"/>
      <c r="K351" s="734"/>
      <c r="L351" s="733" t="s">
        <v>4435</v>
      </c>
      <c r="M351" s="813"/>
    </row>
    <row r="352" spans="1:13" x14ac:dyDescent="0.25">
      <c r="A352" s="813" t="s">
        <v>4625</v>
      </c>
      <c r="B352" s="538" t="s">
        <v>4407</v>
      </c>
      <c r="C352" s="733" t="s">
        <v>4409</v>
      </c>
      <c r="D352" s="733" t="s">
        <v>4615</v>
      </c>
      <c r="E352" s="733"/>
      <c r="F352" s="733"/>
      <c r="G352" s="831" t="s">
        <v>5768</v>
      </c>
      <c r="H352" s="745" t="s">
        <v>5081</v>
      </c>
      <c r="I352" s="734"/>
      <c r="J352" s="824"/>
      <c r="K352" s="734"/>
      <c r="L352" s="733" t="s">
        <v>4435</v>
      </c>
      <c r="M352" s="316"/>
    </row>
    <row r="353" spans="1:13" x14ac:dyDescent="0.25">
      <c r="A353" s="813" t="s">
        <v>4625</v>
      </c>
      <c r="B353" s="538" t="s">
        <v>4407</v>
      </c>
      <c r="C353" s="733" t="s">
        <v>4409</v>
      </c>
      <c r="D353" s="733" t="s">
        <v>4641</v>
      </c>
      <c r="E353" s="733"/>
      <c r="F353" s="733"/>
      <c r="G353" s="831" t="s">
        <v>5769</v>
      </c>
      <c r="H353" s="745" t="s">
        <v>5082</v>
      </c>
      <c r="I353" s="734"/>
      <c r="J353" s="824"/>
      <c r="K353" s="734"/>
      <c r="L353" s="733" t="s">
        <v>4435</v>
      </c>
      <c r="M353" s="316"/>
    </row>
    <row r="354" spans="1:13" x14ac:dyDescent="0.25">
      <c r="A354" s="813" t="s">
        <v>4625</v>
      </c>
      <c r="B354" s="538" t="s">
        <v>4407</v>
      </c>
      <c r="C354" s="733" t="s">
        <v>4409</v>
      </c>
      <c r="D354" s="732" t="s">
        <v>4642</v>
      </c>
      <c r="E354" s="732"/>
      <c r="F354" s="732"/>
      <c r="G354" s="831" t="s">
        <v>4654</v>
      </c>
      <c r="H354" s="745" t="s">
        <v>5083</v>
      </c>
      <c r="I354" s="734"/>
      <c r="J354" s="824"/>
      <c r="K354" s="734"/>
      <c r="L354" s="733" t="s">
        <v>4453</v>
      </c>
      <c r="M354" s="316"/>
    </row>
    <row r="355" spans="1:13" x14ac:dyDescent="0.25">
      <c r="A355" s="813" t="s">
        <v>4625</v>
      </c>
      <c r="B355" s="538" t="s">
        <v>4407</v>
      </c>
      <c r="C355" s="733" t="s">
        <v>4409</v>
      </c>
      <c r="D355" s="736" t="s">
        <v>4643</v>
      </c>
      <c r="E355" s="736"/>
      <c r="F355" s="736"/>
      <c r="G355" s="746" t="s">
        <v>4654</v>
      </c>
      <c r="H355" s="822" t="s">
        <v>5084</v>
      </c>
      <c r="I355" s="734"/>
      <c r="J355" s="824"/>
      <c r="K355" s="734"/>
      <c r="L355" s="733" t="s">
        <v>4453</v>
      </c>
      <c r="M355" s="541"/>
    </row>
    <row r="356" spans="1:13" x14ac:dyDescent="0.25">
      <c r="A356" s="813" t="s">
        <v>4625</v>
      </c>
      <c r="B356" s="538" t="s">
        <v>4407</v>
      </c>
      <c r="C356" s="733" t="s">
        <v>4409</v>
      </c>
      <c r="D356" s="733" t="s">
        <v>4574</v>
      </c>
      <c r="E356" s="733"/>
      <c r="F356" s="733"/>
      <c r="G356" s="746" t="s">
        <v>4654</v>
      </c>
      <c r="H356" s="822" t="s">
        <v>5085</v>
      </c>
      <c r="I356" s="734"/>
      <c r="J356" s="824"/>
      <c r="K356" s="734"/>
      <c r="L356" s="733" t="s">
        <v>4453</v>
      </c>
      <c r="M356" s="541"/>
    </row>
    <row r="357" spans="1:13" x14ac:dyDescent="0.25">
      <c r="A357" s="813" t="s">
        <v>4625</v>
      </c>
      <c r="B357" s="538" t="s">
        <v>4407</v>
      </c>
      <c r="C357" s="733" t="s">
        <v>4409</v>
      </c>
      <c r="D357" s="736" t="s">
        <v>4586</v>
      </c>
      <c r="E357" s="736"/>
      <c r="F357" s="736"/>
      <c r="G357" s="746" t="s">
        <v>5770</v>
      </c>
      <c r="H357" s="822" t="s">
        <v>5086</v>
      </c>
      <c r="I357" s="734"/>
      <c r="J357" s="824"/>
      <c r="K357" s="734"/>
      <c r="L357" s="733" t="s">
        <v>4454</v>
      </c>
      <c r="M357" s="541"/>
    </row>
    <row r="358" spans="1:13" x14ac:dyDescent="0.25">
      <c r="A358" s="813" t="s">
        <v>4625</v>
      </c>
      <c r="B358" s="538" t="s">
        <v>4407</v>
      </c>
      <c r="C358" s="733" t="s">
        <v>4409</v>
      </c>
      <c r="D358" s="733" t="s">
        <v>4644</v>
      </c>
      <c r="E358" s="733"/>
      <c r="F358" s="733"/>
      <c r="G358" s="746" t="s">
        <v>5771</v>
      </c>
      <c r="H358" s="822" t="s">
        <v>5087</v>
      </c>
      <c r="I358" s="734"/>
      <c r="J358" s="824"/>
      <c r="K358" s="734"/>
      <c r="L358" s="733" t="s">
        <v>4454</v>
      </c>
      <c r="M358" s="541"/>
    </row>
    <row r="359" spans="1:13" x14ac:dyDescent="0.25">
      <c r="A359" s="813" t="s">
        <v>4625</v>
      </c>
      <c r="B359" s="538" t="s">
        <v>4407</v>
      </c>
      <c r="C359" s="733" t="s">
        <v>4409</v>
      </c>
      <c r="D359" s="736" t="s">
        <v>4645</v>
      </c>
      <c r="E359" s="736"/>
      <c r="F359" s="736"/>
      <c r="G359" s="746" t="s">
        <v>5772</v>
      </c>
      <c r="H359" s="822" t="s">
        <v>5088</v>
      </c>
      <c r="I359" s="734"/>
      <c r="J359" s="824"/>
      <c r="K359" s="734"/>
      <c r="L359" s="733" t="s">
        <v>4454</v>
      </c>
      <c r="M359" s="541"/>
    </row>
    <row r="360" spans="1:13" x14ac:dyDescent="0.25">
      <c r="A360" s="813" t="s">
        <v>4625</v>
      </c>
      <c r="B360" s="538" t="s">
        <v>4407</v>
      </c>
      <c r="C360" s="733" t="s">
        <v>4409</v>
      </c>
      <c r="D360" s="733" t="s">
        <v>4646</v>
      </c>
      <c r="E360" s="733"/>
      <c r="F360" s="733"/>
      <c r="G360" s="746" t="s">
        <v>5773</v>
      </c>
      <c r="H360" s="822" t="s">
        <v>5089</v>
      </c>
      <c r="I360" s="734"/>
      <c r="J360" s="824"/>
      <c r="K360" s="734"/>
      <c r="L360" s="733" t="s">
        <v>4438</v>
      </c>
      <c r="M360" s="541"/>
    </row>
    <row r="361" spans="1:13" x14ac:dyDescent="0.25">
      <c r="A361" s="813" t="s">
        <v>4625</v>
      </c>
      <c r="B361" s="538" t="s">
        <v>4407</v>
      </c>
      <c r="C361" s="733" t="s">
        <v>4409</v>
      </c>
      <c r="D361" s="736" t="s">
        <v>4647</v>
      </c>
      <c r="E361" s="736"/>
      <c r="F361" s="736"/>
      <c r="G361" s="746" t="s">
        <v>5774</v>
      </c>
      <c r="H361" s="822" t="s">
        <v>5090</v>
      </c>
      <c r="I361" s="734"/>
      <c r="J361" s="824"/>
      <c r="K361" s="734"/>
      <c r="L361" s="733" t="s">
        <v>4438</v>
      </c>
      <c r="M361" s="541"/>
    </row>
    <row r="362" spans="1:13" x14ac:dyDescent="0.25">
      <c r="A362" s="813" t="s">
        <v>4625</v>
      </c>
      <c r="B362" s="538" t="s">
        <v>4407</v>
      </c>
      <c r="C362" s="733" t="s">
        <v>4409</v>
      </c>
      <c r="D362" s="733" t="s">
        <v>4575</v>
      </c>
      <c r="E362" s="733"/>
      <c r="F362" s="733"/>
      <c r="G362" s="746" t="s">
        <v>5775</v>
      </c>
      <c r="H362" s="822" t="s">
        <v>5091</v>
      </c>
      <c r="I362" s="734"/>
      <c r="J362" s="824"/>
      <c r="K362" s="734"/>
      <c r="L362" s="733" t="s">
        <v>4438</v>
      </c>
      <c r="M362" s="541"/>
    </row>
    <row r="363" spans="1:13" x14ac:dyDescent="0.25">
      <c r="A363" s="813" t="s">
        <v>4625</v>
      </c>
      <c r="B363" s="538" t="s">
        <v>4407</v>
      </c>
      <c r="C363" s="733" t="s">
        <v>4409</v>
      </c>
      <c r="D363" s="733" t="s">
        <v>4576</v>
      </c>
      <c r="E363" s="733"/>
      <c r="F363" s="733"/>
      <c r="G363" s="746" t="s">
        <v>5776</v>
      </c>
      <c r="H363" s="822" t="s">
        <v>5092</v>
      </c>
      <c r="I363" s="734"/>
      <c r="J363" s="824"/>
      <c r="K363" s="734"/>
      <c r="L363" s="733" t="s">
        <v>4439</v>
      </c>
      <c r="M363" s="541"/>
    </row>
    <row r="364" spans="1:13" x14ac:dyDescent="0.25">
      <c r="A364" s="813" t="s">
        <v>4625</v>
      </c>
      <c r="B364" s="538" t="s">
        <v>4407</v>
      </c>
      <c r="C364" s="733" t="s">
        <v>4409</v>
      </c>
      <c r="D364" s="733" t="s">
        <v>4648</v>
      </c>
      <c r="E364" s="733"/>
      <c r="F364" s="733"/>
      <c r="G364" s="746" t="s">
        <v>5777</v>
      </c>
      <c r="H364" s="822" t="s">
        <v>5093</v>
      </c>
      <c r="I364" s="734"/>
      <c r="J364" s="824"/>
      <c r="K364" s="734"/>
      <c r="L364" s="733" t="s">
        <v>4439</v>
      </c>
      <c r="M364" s="541"/>
    </row>
    <row r="365" spans="1:13" x14ac:dyDescent="0.25">
      <c r="A365" s="813" t="s">
        <v>4625</v>
      </c>
      <c r="B365" s="538" t="s">
        <v>4407</v>
      </c>
      <c r="C365" s="733" t="s">
        <v>4409</v>
      </c>
      <c r="D365" s="733" t="s">
        <v>4649</v>
      </c>
      <c r="E365" s="733"/>
      <c r="F365" s="733"/>
      <c r="G365" s="746" t="s">
        <v>5778</v>
      </c>
      <c r="H365" s="745" t="s">
        <v>5094</v>
      </c>
      <c r="I365" s="734"/>
      <c r="J365" s="824"/>
      <c r="K365" s="734"/>
      <c r="L365" s="733" t="s">
        <v>4439</v>
      </c>
      <c r="M365" s="541"/>
    </row>
    <row r="366" spans="1:13" x14ac:dyDescent="0.25">
      <c r="A366" s="813" t="s">
        <v>4625</v>
      </c>
      <c r="B366" s="538" t="s">
        <v>4407</v>
      </c>
      <c r="C366" s="733" t="s">
        <v>4409</v>
      </c>
      <c r="D366" s="733" t="s">
        <v>4650</v>
      </c>
      <c r="E366" s="733"/>
      <c r="F366" s="733"/>
      <c r="G366" s="746" t="s">
        <v>4654</v>
      </c>
      <c r="H366" s="745" t="s">
        <v>5095</v>
      </c>
      <c r="I366" s="734"/>
      <c r="J366" s="824"/>
      <c r="K366" s="734"/>
      <c r="L366" s="733" t="s">
        <v>4457</v>
      </c>
      <c r="M366" s="541"/>
    </row>
    <row r="367" spans="1:13" x14ac:dyDescent="0.25">
      <c r="A367" s="813" t="s">
        <v>4625</v>
      </c>
      <c r="B367" s="538" t="s">
        <v>4407</v>
      </c>
      <c r="C367" s="733" t="s">
        <v>4409</v>
      </c>
      <c r="D367" s="733" t="s">
        <v>4651</v>
      </c>
      <c r="E367" s="733"/>
      <c r="F367" s="733"/>
      <c r="G367" s="746" t="s">
        <v>4654</v>
      </c>
      <c r="H367" s="745" t="s">
        <v>5096</v>
      </c>
      <c r="I367" s="734"/>
      <c r="J367" s="824"/>
      <c r="K367" s="734"/>
      <c r="L367" s="733" t="s">
        <v>4457</v>
      </c>
      <c r="M367" s="541"/>
    </row>
    <row r="368" spans="1:13" x14ac:dyDescent="0.25">
      <c r="A368" s="813" t="s">
        <v>4625</v>
      </c>
      <c r="B368" s="538" t="s">
        <v>4407</v>
      </c>
      <c r="C368" s="733" t="s">
        <v>4409</v>
      </c>
      <c r="D368" s="733" t="s">
        <v>4652</v>
      </c>
      <c r="E368" s="733"/>
      <c r="F368" s="733"/>
      <c r="G368" s="746" t="s">
        <v>4654</v>
      </c>
      <c r="H368" s="745" t="s">
        <v>5097</v>
      </c>
      <c r="I368" s="734"/>
      <c r="J368" s="824"/>
      <c r="K368" s="734"/>
      <c r="L368" s="733" t="s">
        <v>4457</v>
      </c>
      <c r="M368" s="541"/>
    </row>
    <row r="369" spans="1:13" x14ac:dyDescent="0.25">
      <c r="A369" s="813" t="s">
        <v>4625</v>
      </c>
      <c r="B369" s="538" t="s">
        <v>4407</v>
      </c>
      <c r="C369" s="733" t="s">
        <v>4409</v>
      </c>
      <c r="D369" s="733" t="s">
        <v>4653</v>
      </c>
      <c r="E369" s="733"/>
      <c r="F369" s="733"/>
      <c r="G369" s="746" t="s">
        <v>4654</v>
      </c>
      <c r="H369" s="819" t="s">
        <v>4654</v>
      </c>
      <c r="I369" s="734"/>
      <c r="J369" s="824"/>
      <c r="K369" s="734"/>
      <c r="L369" s="733" t="s">
        <v>4654</v>
      </c>
      <c r="M369" s="541"/>
    </row>
    <row r="370" spans="1:13" x14ac:dyDescent="0.25">
      <c r="A370" s="813" t="s">
        <v>4625</v>
      </c>
      <c r="B370" s="538" t="s">
        <v>4113</v>
      </c>
      <c r="C370" s="733" t="s">
        <v>4411</v>
      </c>
      <c r="D370" s="733">
        <v>0</v>
      </c>
      <c r="E370" s="733"/>
      <c r="F370" s="733"/>
      <c r="G370" s="746" t="s">
        <v>5779</v>
      </c>
      <c r="H370" s="745" t="s">
        <v>5098</v>
      </c>
      <c r="I370" s="734"/>
      <c r="J370" s="824"/>
      <c r="K370" s="734"/>
      <c r="L370" s="733" t="s">
        <v>4654</v>
      </c>
      <c r="M370" s="541"/>
    </row>
    <row r="371" spans="1:13" x14ac:dyDescent="0.25">
      <c r="A371" s="813" t="s">
        <v>4625</v>
      </c>
      <c r="B371" s="538" t="s">
        <v>4113</v>
      </c>
      <c r="C371" s="733" t="s">
        <v>4411</v>
      </c>
      <c r="D371" s="733">
        <v>1</v>
      </c>
      <c r="E371" s="733"/>
      <c r="F371" s="733"/>
      <c r="G371" s="746" t="s">
        <v>4683</v>
      </c>
      <c r="H371" s="745" t="s">
        <v>5099</v>
      </c>
      <c r="I371" s="734"/>
      <c r="J371" s="824"/>
      <c r="K371" s="734"/>
      <c r="L371" s="733" t="s">
        <v>5536</v>
      </c>
      <c r="M371" s="541"/>
    </row>
    <row r="372" spans="1:13" x14ac:dyDescent="0.25">
      <c r="A372" s="813" t="s">
        <v>4625</v>
      </c>
      <c r="B372" s="538" t="s">
        <v>4113</v>
      </c>
      <c r="C372" s="733" t="s">
        <v>4411</v>
      </c>
      <c r="D372" s="733">
        <v>2</v>
      </c>
      <c r="E372" s="733"/>
      <c r="F372" s="733"/>
      <c r="G372" s="832" t="s">
        <v>4684</v>
      </c>
      <c r="H372" s="745" t="s">
        <v>5100</v>
      </c>
      <c r="I372" s="734"/>
      <c r="J372" s="824"/>
      <c r="K372" s="734"/>
      <c r="L372" s="733" t="s">
        <v>5536</v>
      </c>
      <c r="M372" s="541"/>
    </row>
    <row r="373" spans="1:13" x14ac:dyDescent="0.25">
      <c r="A373" s="813" t="s">
        <v>4625</v>
      </c>
      <c r="B373" s="538" t="s">
        <v>4113</v>
      </c>
      <c r="C373" s="733" t="s">
        <v>4411</v>
      </c>
      <c r="D373" s="733">
        <v>3</v>
      </c>
      <c r="E373" s="733"/>
      <c r="F373" s="733"/>
      <c r="G373" s="746" t="s">
        <v>4685</v>
      </c>
      <c r="H373" s="822" t="s">
        <v>5101</v>
      </c>
      <c r="I373" s="734"/>
      <c r="J373" s="824"/>
      <c r="K373" s="734"/>
      <c r="L373" s="733" t="s">
        <v>5536</v>
      </c>
      <c r="M373" s="541"/>
    </row>
    <row r="374" spans="1:13" x14ac:dyDescent="0.25">
      <c r="A374" s="813" t="s">
        <v>4625</v>
      </c>
      <c r="B374" s="538" t="s">
        <v>4113</v>
      </c>
      <c r="C374" s="733" t="s">
        <v>4411</v>
      </c>
      <c r="D374" s="733">
        <v>4</v>
      </c>
      <c r="E374" s="733"/>
      <c r="F374" s="733"/>
      <c r="G374" s="746" t="s">
        <v>4654</v>
      </c>
      <c r="H374" s="822" t="s">
        <v>43</v>
      </c>
      <c r="I374" s="734"/>
      <c r="J374" s="824"/>
      <c r="K374" s="734"/>
      <c r="L374" s="733" t="s">
        <v>5536</v>
      </c>
      <c r="M374" s="541"/>
    </row>
    <row r="375" spans="1:13" x14ac:dyDescent="0.25">
      <c r="A375" s="813" t="s">
        <v>4625</v>
      </c>
      <c r="B375" s="538" t="s">
        <v>4113</v>
      </c>
      <c r="C375" s="733" t="s">
        <v>4411</v>
      </c>
      <c r="D375" s="736">
        <v>5</v>
      </c>
      <c r="E375" s="736"/>
      <c r="F375" s="736"/>
      <c r="G375" s="746" t="s">
        <v>4686</v>
      </c>
      <c r="H375" s="822" t="s">
        <v>5102</v>
      </c>
      <c r="I375" s="734"/>
      <c r="J375" s="824"/>
      <c r="K375" s="734"/>
      <c r="L375" s="733" t="s">
        <v>4460</v>
      </c>
      <c r="M375" s="541"/>
    </row>
    <row r="376" spans="1:13" x14ac:dyDescent="0.25">
      <c r="A376" s="813" t="s">
        <v>4625</v>
      </c>
      <c r="B376" s="538" t="s">
        <v>4113</v>
      </c>
      <c r="C376" s="733" t="s">
        <v>4411</v>
      </c>
      <c r="D376" s="736">
        <v>6</v>
      </c>
      <c r="E376" s="736"/>
      <c r="F376" s="736"/>
      <c r="G376" s="746" t="s">
        <v>4687</v>
      </c>
      <c r="H376" s="822" t="s">
        <v>5103</v>
      </c>
      <c r="I376" s="734"/>
      <c r="J376" s="824"/>
      <c r="K376" s="734"/>
      <c r="L376" s="733" t="s">
        <v>4460</v>
      </c>
      <c r="M376" s="541"/>
    </row>
    <row r="377" spans="1:13" x14ac:dyDescent="0.25">
      <c r="A377" s="813" t="s">
        <v>4625</v>
      </c>
      <c r="B377" s="538" t="s">
        <v>4113</v>
      </c>
      <c r="C377" s="733" t="s">
        <v>4411</v>
      </c>
      <c r="D377" s="736">
        <v>7</v>
      </c>
      <c r="E377" s="736"/>
      <c r="F377" s="736"/>
      <c r="G377" s="746" t="s">
        <v>4688</v>
      </c>
      <c r="H377" s="822" t="s">
        <v>5104</v>
      </c>
      <c r="I377" s="734"/>
      <c r="J377" s="824"/>
      <c r="K377" s="734"/>
      <c r="L377" s="733" t="s">
        <v>4460</v>
      </c>
      <c r="M377" s="541"/>
    </row>
    <row r="378" spans="1:13" x14ac:dyDescent="0.25">
      <c r="A378" s="813" t="s">
        <v>4625</v>
      </c>
      <c r="B378" s="538" t="s">
        <v>4113</v>
      </c>
      <c r="C378" s="733" t="s">
        <v>4413</v>
      </c>
      <c r="D378" s="736">
        <v>0</v>
      </c>
      <c r="E378" s="736"/>
      <c r="F378" s="736"/>
      <c r="G378" s="746" t="s">
        <v>4689</v>
      </c>
      <c r="H378" s="822" t="s">
        <v>5105</v>
      </c>
      <c r="I378" s="734"/>
      <c r="J378" s="824"/>
      <c r="K378" s="734"/>
      <c r="L378" s="733" t="s">
        <v>4460</v>
      </c>
      <c r="M378" s="541"/>
    </row>
    <row r="379" spans="1:13" x14ac:dyDescent="0.25">
      <c r="A379" s="813" t="s">
        <v>4625</v>
      </c>
      <c r="B379" s="538" t="s">
        <v>4113</v>
      </c>
      <c r="C379" s="733" t="s">
        <v>4413</v>
      </c>
      <c r="D379" s="736">
        <v>1</v>
      </c>
      <c r="E379" s="736"/>
      <c r="F379" s="736"/>
      <c r="G379" s="746" t="s">
        <v>4412</v>
      </c>
      <c r="H379" s="822" t="s">
        <v>5106</v>
      </c>
      <c r="I379" s="734"/>
      <c r="J379" s="824"/>
      <c r="K379" s="734"/>
      <c r="L379" s="733" t="s">
        <v>4460</v>
      </c>
      <c r="M379" s="541"/>
    </row>
    <row r="380" spans="1:13" x14ac:dyDescent="0.25">
      <c r="A380" s="813" t="s">
        <v>4625</v>
      </c>
      <c r="B380" s="538" t="s">
        <v>4113</v>
      </c>
      <c r="C380" s="733" t="s">
        <v>4413</v>
      </c>
      <c r="D380" s="736">
        <v>2</v>
      </c>
      <c r="E380" s="736"/>
      <c r="F380" s="736"/>
      <c r="G380" s="746" t="s">
        <v>4690</v>
      </c>
      <c r="H380" s="822" t="s">
        <v>5107</v>
      </c>
      <c r="I380" s="734"/>
      <c r="J380" s="824"/>
      <c r="K380" s="734"/>
      <c r="L380" s="733" t="s">
        <v>4460</v>
      </c>
      <c r="M380" s="541"/>
    </row>
    <row r="381" spans="1:13" x14ac:dyDescent="0.25">
      <c r="A381" s="813" t="s">
        <v>4625</v>
      </c>
      <c r="B381" s="538" t="s">
        <v>4113</v>
      </c>
      <c r="C381" s="733" t="s">
        <v>4413</v>
      </c>
      <c r="D381" s="736">
        <v>3</v>
      </c>
      <c r="E381" s="736"/>
      <c r="F381" s="736"/>
      <c r="G381" s="746" t="s">
        <v>4654</v>
      </c>
      <c r="H381" s="822" t="s">
        <v>43</v>
      </c>
      <c r="I381" s="734"/>
      <c r="J381" s="824"/>
      <c r="K381" s="734"/>
      <c r="L381" s="733" t="s">
        <v>4460</v>
      </c>
      <c r="M381" s="541"/>
    </row>
    <row r="382" spans="1:13" x14ac:dyDescent="0.25">
      <c r="A382" s="813" t="s">
        <v>4625</v>
      </c>
      <c r="B382" s="538" t="s">
        <v>4113</v>
      </c>
      <c r="C382" s="733" t="s">
        <v>4413</v>
      </c>
      <c r="D382" s="736">
        <v>4</v>
      </c>
      <c r="E382" s="736"/>
      <c r="F382" s="736"/>
      <c r="G382" s="746" t="s">
        <v>4654</v>
      </c>
      <c r="H382" s="822" t="s">
        <v>43</v>
      </c>
      <c r="I382" s="734"/>
      <c r="J382" s="824"/>
      <c r="K382" s="734"/>
      <c r="L382" s="733" t="s">
        <v>4460</v>
      </c>
      <c r="M382" s="541"/>
    </row>
    <row r="383" spans="1:13" x14ac:dyDescent="0.25">
      <c r="A383" s="813" t="s">
        <v>4625</v>
      </c>
      <c r="B383" s="538" t="s">
        <v>4113</v>
      </c>
      <c r="C383" s="733" t="s">
        <v>4413</v>
      </c>
      <c r="D383" s="736">
        <v>5</v>
      </c>
      <c r="E383" s="736"/>
      <c r="F383" s="736"/>
      <c r="G383" s="746" t="s">
        <v>4654</v>
      </c>
      <c r="H383" s="817" t="s">
        <v>4654</v>
      </c>
      <c r="I383" s="734"/>
      <c r="J383" s="824"/>
      <c r="K383" s="734"/>
      <c r="L383" s="733" t="s">
        <v>4654</v>
      </c>
      <c r="M383" s="541"/>
    </row>
    <row r="384" spans="1:13" x14ac:dyDescent="0.25">
      <c r="A384" s="813" t="s">
        <v>4625</v>
      </c>
      <c r="B384" s="538" t="s">
        <v>4113</v>
      </c>
      <c r="C384" s="733" t="s">
        <v>4413</v>
      </c>
      <c r="D384" s="736">
        <v>6</v>
      </c>
      <c r="E384" s="736"/>
      <c r="F384" s="736"/>
      <c r="G384" s="746" t="s">
        <v>4654</v>
      </c>
      <c r="H384" s="817" t="s">
        <v>4654</v>
      </c>
      <c r="I384" s="734"/>
      <c r="J384" s="824"/>
      <c r="K384" s="734"/>
      <c r="L384" s="733" t="s">
        <v>4654</v>
      </c>
      <c r="M384" s="541"/>
    </row>
    <row r="385" spans="1:13" x14ac:dyDescent="0.25">
      <c r="A385" s="813" t="s">
        <v>4625</v>
      </c>
      <c r="B385" s="538" t="s">
        <v>4113</v>
      </c>
      <c r="C385" s="733" t="s">
        <v>4413</v>
      </c>
      <c r="D385" s="736">
        <v>7</v>
      </c>
      <c r="E385" s="736"/>
      <c r="F385" s="736"/>
      <c r="G385" s="746" t="s">
        <v>4654</v>
      </c>
      <c r="H385" s="817" t="s">
        <v>4654</v>
      </c>
      <c r="I385" s="734"/>
      <c r="J385" s="824"/>
      <c r="K385" s="734"/>
      <c r="L385" s="733" t="s">
        <v>4654</v>
      </c>
      <c r="M385" s="541"/>
    </row>
    <row r="386" spans="1:13" x14ac:dyDescent="0.25">
      <c r="A386" s="813" t="s">
        <v>4625</v>
      </c>
      <c r="B386" s="538" t="s">
        <v>4119</v>
      </c>
      <c r="C386" s="733" t="s">
        <v>4414</v>
      </c>
      <c r="D386" s="733">
        <v>0</v>
      </c>
      <c r="E386" s="733"/>
      <c r="F386" s="733"/>
      <c r="G386" s="831" t="s">
        <v>4654</v>
      </c>
      <c r="H386" s="745" t="s">
        <v>5505</v>
      </c>
      <c r="I386" s="734"/>
      <c r="J386" s="824"/>
      <c r="K386" s="734"/>
      <c r="L386" s="733" t="s">
        <v>4125</v>
      </c>
      <c r="M386" s="316"/>
    </row>
    <row r="387" spans="1:13" x14ac:dyDescent="0.25">
      <c r="A387" s="813" t="s">
        <v>4625</v>
      </c>
      <c r="B387" s="538" t="s">
        <v>4119</v>
      </c>
      <c r="C387" s="733" t="s">
        <v>4414</v>
      </c>
      <c r="D387" s="541">
        <v>1</v>
      </c>
      <c r="E387" s="733"/>
      <c r="F387" s="733"/>
      <c r="G387" s="832" t="s">
        <v>4654</v>
      </c>
      <c r="H387" s="745" t="s">
        <v>5506</v>
      </c>
      <c r="I387" s="734"/>
      <c r="J387" s="824"/>
      <c r="K387" s="734"/>
      <c r="L387" s="733" t="s">
        <v>5526</v>
      </c>
      <c r="M387" s="316"/>
    </row>
    <row r="388" spans="1:13" x14ac:dyDescent="0.25">
      <c r="A388" s="813" t="s">
        <v>4625</v>
      </c>
      <c r="B388" s="538" t="s">
        <v>4119</v>
      </c>
      <c r="C388" s="733" t="s">
        <v>4415</v>
      </c>
      <c r="D388" s="733">
        <v>0</v>
      </c>
      <c r="E388" s="733"/>
      <c r="F388" s="733"/>
      <c r="G388" s="832" t="s">
        <v>4654</v>
      </c>
      <c r="H388" s="745" t="s">
        <v>43</v>
      </c>
      <c r="I388" s="734"/>
      <c r="J388" s="824"/>
      <c r="K388" s="734"/>
      <c r="L388" s="733" t="s">
        <v>5527</v>
      </c>
      <c r="M388" s="316"/>
    </row>
    <row r="389" spans="1:13" x14ac:dyDescent="0.25">
      <c r="A389" s="813" t="s">
        <v>4625</v>
      </c>
      <c r="B389" s="538" t="s">
        <v>4119</v>
      </c>
      <c r="C389" s="733" t="s">
        <v>4415</v>
      </c>
      <c r="D389" s="541">
        <v>1</v>
      </c>
      <c r="E389" s="733"/>
      <c r="F389" s="733"/>
      <c r="G389" s="746" t="s">
        <v>4654</v>
      </c>
      <c r="H389" s="822" t="s">
        <v>43</v>
      </c>
      <c r="I389" s="734"/>
      <c r="J389" s="824"/>
      <c r="K389" s="734"/>
      <c r="L389" s="733" t="s">
        <v>5528</v>
      </c>
      <c r="M389" s="316"/>
    </row>
    <row r="390" spans="1:13" x14ac:dyDescent="0.25">
      <c r="A390" s="815" t="s">
        <v>4625</v>
      </c>
      <c r="B390" s="538" t="s">
        <v>4403</v>
      </c>
      <c r="C390" s="733" t="s">
        <v>4633</v>
      </c>
      <c r="D390" s="733">
        <v>0</v>
      </c>
      <c r="E390" s="733"/>
      <c r="F390" s="733"/>
      <c r="G390" s="831" t="s">
        <v>4691</v>
      </c>
      <c r="H390" s="745" t="s">
        <v>5108</v>
      </c>
      <c r="I390" s="734"/>
      <c r="J390" s="824"/>
      <c r="K390" s="734"/>
      <c r="L390" s="733" t="s">
        <v>4424</v>
      </c>
      <c r="M390" s="316"/>
    </row>
    <row r="391" spans="1:13" x14ac:dyDescent="0.25">
      <c r="A391" s="815" t="s">
        <v>4625</v>
      </c>
      <c r="B391" s="538" t="s">
        <v>4403</v>
      </c>
      <c r="C391" s="733" t="s">
        <v>4633</v>
      </c>
      <c r="D391" s="733">
        <v>1</v>
      </c>
      <c r="E391" s="733"/>
      <c r="F391" s="733"/>
      <c r="G391" s="831" t="s">
        <v>4692</v>
      </c>
      <c r="H391" s="745" t="s">
        <v>5109</v>
      </c>
      <c r="I391" s="734"/>
      <c r="J391" s="824"/>
      <c r="K391" s="734"/>
      <c r="L391" s="733" t="s">
        <v>4424</v>
      </c>
      <c r="M391" s="541"/>
    </row>
    <row r="392" spans="1:13" x14ac:dyDescent="0.25">
      <c r="A392" s="815" t="s">
        <v>4625</v>
      </c>
      <c r="B392" s="538" t="s">
        <v>4403</v>
      </c>
      <c r="C392" s="733" t="s">
        <v>4633</v>
      </c>
      <c r="D392" s="733">
        <v>2</v>
      </c>
      <c r="E392" s="733"/>
      <c r="F392" s="733"/>
      <c r="G392" s="832" t="s">
        <v>4693</v>
      </c>
      <c r="H392" s="745" t="s">
        <v>5110</v>
      </c>
      <c r="I392" s="734"/>
      <c r="J392" s="824"/>
      <c r="K392" s="734"/>
      <c r="L392" s="733" t="s">
        <v>4424</v>
      </c>
      <c r="M392" s="316"/>
    </row>
    <row r="393" spans="1:13" x14ac:dyDescent="0.25">
      <c r="A393" s="815" t="s">
        <v>4625</v>
      </c>
      <c r="B393" s="538" t="s">
        <v>4403</v>
      </c>
      <c r="C393" s="733" t="s">
        <v>4633</v>
      </c>
      <c r="D393" s="733">
        <v>3</v>
      </c>
      <c r="E393" s="733"/>
      <c r="F393" s="733"/>
      <c r="G393" s="746" t="s">
        <v>4694</v>
      </c>
      <c r="H393" s="745" t="s">
        <v>5111</v>
      </c>
      <c r="I393" s="734"/>
      <c r="J393" s="824"/>
      <c r="K393" s="734"/>
      <c r="L393" s="733" t="s">
        <v>4424</v>
      </c>
      <c r="M393" s="316"/>
    </row>
    <row r="394" spans="1:13" x14ac:dyDescent="0.25">
      <c r="A394" s="815" t="s">
        <v>4625</v>
      </c>
      <c r="B394" s="538" t="s">
        <v>4403</v>
      </c>
      <c r="C394" s="733" t="s">
        <v>4633</v>
      </c>
      <c r="D394" s="733">
        <v>4</v>
      </c>
      <c r="E394" s="733"/>
      <c r="F394" s="733"/>
      <c r="G394" s="746" t="s">
        <v>4695</v>
      </c>
      <c r="H394" s="745" t="s">
        <v>5112</v>
      </c>
      <c r="I394" s="734"/>
      <c r="J394" s="824"/>
      <c r="K394" s="734"/>
      <c r="L394" s="733" t="s">
        <v>4424</v>
      </c>
      <c r="M394" s="316"/>
    </row>
    <row r="395" spans="1:13" x14ac:dyDescent="0.25">
      <c r="A395" s="815" t="s">
        <v>4625</v>
      </c>
      <c r="B395" s="538" t="s">
        <v>4403</v>
      </c>
      <c r="C395" s="733" t="s">
        <v>4633</v>
      </c>
      <c r="D395" s="733">
        <v>5</v>
      </c>
      <c r="E395" s="733"/>
      <c r="F395" s="733"/>
      <c r="G395" s="831" t="s">
        <v>4696</v>
      </c>
      <c r="H395" s="745" t="s">
        <v>5113</v>
      </c>
      <c r="I395" s="734"/>
      <c r="J395" s="824"/>
      <c r="K395" s="734"/>
      <c r="L395" s="733" t="s">
        <v>4424</v>
      </c>
      <c r="M395" s="316"/>
    </row>
    <row r="396" spans="1:13" x14ac:dyDescent="0.25">
      <c r="A396" s="815" t="s">
        <v>4625</v>
      </c>
      <c r="B396" s="538" t="s">
        <v>4403</v>
      </c>
      <c r="C396" s="733" t="s">
        <v>4633</v>
      </c>
      <c r="D396" s="733">
        <v>6</v>
      </c>
      <c r="E396" s="733"/>
      <c r="F396" s="733"/>
      <c r="G396" s="831" t="s">
        <v>4697</v>
      </c>
      <c r="H396" s="745" t="s">
        <v>5114</v>
      </c>
      <c r="I396" s="734"/>
      <c r="J396" s="824"/>
      <c r="K396" s="734"/>
      <c r="L396" s="733" t="s">
        <v>4502</v>
      </c>
      <c r="M396" s="316"/>
    </row>
    <row r="397" spans="1:13" x14ac:dyDescent="0.25">
      <c r="A397" s="815" t="s">
        <v>4625</v>
      </c>
      <c r="B397" s="538" t="s">
        <v>4403</v>
      </c>
      <c r="C397" s="733" t="s">
        <v>4633</v>
      </c>
      <c r="D397" s="733">
        <v>7</v>
      </c>
      <c r="E397" s="733"/>
      <c r="F397" s="733"/>
      <c r="G397" s="831" t="s">
        <v>4698</v>
      </c>
      <c r="H397" s="745" t="s">
        <v>5115</v>
      </c>
      <c r="I397" s="734"/>
      <c r="J397" s="824"/>
      <c r="K397" s="734"/>
      <c r="L397" s="733" t="s">
        <v>4502</v>
      </c>
      <c r="M397" s="813"/>
    </row>
    <row r="398" spans="1:13" x14ac:dyDescent="0.25">
      <c r="A398" s="815" t="s">
        <v>4625</v>
      </c>
      <c r="B398" s="538" t="s">
        <v>4403</v>
      </c>
      <c r="C398" s="733" t="s">
        <v>4633</v>
      </c>
      <c r="D398" s="733">
        <v>8</v>
      </c>
      <c r="E398" s="733"/>
      <c r="F398" s="733"/>
      <c r="G398" s="831" t="s">
        <v>5780</v>
      </c>
      <c r="H398" s="745" t="s">
        <v>5116</v>
      </c>
      <c r="I398" s="734"/>
      <c r="J398" s="824"/>
      <c r="K398" s="734"/>
      <c r="L398" s="733" t="s">
        <v>4501</v>
      </c>
      <c r="M398" s="316"/>
    </row>
    <row r="399" spans="1:13" x14ac:dyDescent="0.25">
      <c r="A399" s="815" t="s">
        <v>4625</v>
      </c>
      <c r="B399" s="538" t="s">
        <v>4403</v>
      </c>
      <c r="C399" s="733" t="s">
        <v>4633</v>
      </c>
      <c r="D399" s="733">
        <v>9</v>
      </c>
      <c r="E399" s="733"/>
      <c r="F399" s="733"/>
      <c r="G399" s="831" t="s">
        <v>5781</v>
      </c>
      <c r="H399" s="745" t="s">
        <v>5117</v>
      </c>
      <c r="I399" s="734"/>
      <c r="J399" s="824"/>
      <c r="K399" s="734"/>
      <c r="L399" s="733" t="s">
        <v>4501</v>
      </c>
      <c r="M399" s="316"/>
    </row>
    <row r="400" spans="1:13" x14ac:dyDescent="0.25">
      <c r="A400" s="815" t="s">
        <v>4625</v>
      </c>
      <c r="B400" s="538" t="s">
        <v>4403</v>
      </c>
      <c r="C400" s="733" t="s">
        <v>4633</v>
      </c>
      <c r="D400" s="733" t="s">
        <v>4637</v>
      </c>
      <c r="E400" s="733"/>
      <c r="F400" s="733"/>
      <c r="G400" s="746" t="s">
        <v>4699</v>
      </c>
      <c r="H400" s="745" t="s">
        <v>5118</v>
      </c>
      <c r="I400" s="734"/>
      <c r="J400" s="824"/>
      <c r="K400" s="734"/>
      <c r="L400" s="733" t="s">
        <v>4501</v>
      </c>
      <c r="M400" s="316"/>
    </row>
    <row r="401" spans="1:13" x14ac:dyDescent="0.25">
      <c r="A401" s="815" t="s">
        <v>4625</v>
      </c>
      <c r="B401" s="538" t="s">
        <v>4403</v>
      </c>
      <c r="C401" s="733" t="s">
        <v>4633</v>
      </c>
      <c r="D401" s="733" t="s">
        <v>4638</v>
      </c>
      <c r="E401" s="733"/>
      <c r="F401" s="733"/>
      <c r="G401" s="746" t="s">
        <v>4700</v>
      </c>
      <c r="H401" s="745" t="s">
        <v>5119</v>
      </c>
      <c r="I401" s="734"/>
      <c r="J401" s="824"/>
      <c r="K401" s="734"/>
      <c r="L401" s="733" t="s">
        <v>4501</v>
      </c>
      <c r="M401" s="316"/>
    </row>
    <row r="402" spans="1:13" x14ac:dyDescent="0.25">
      <c r="A402" s="815" t="s">
        <v>4625</v>
      </c>
      <c r="B402" s="538" t="s">
        <v>4403</v>
      </c>
      <c r="C402" s="733" t="s">
        <v>4633</v>
      </c>
      <c r="D402" s="733" t="s">
        <v>4639</v>
      </c>
      <c r="E402" s="733"/>
      <c r="F402" s="733"/>
      <c r="G402" s="831" t="s">
        <v>4654</v>
      </c>
      <c r="H402" s="745" t="s">
        <v>5120</v>
      </c>
      <c r="I402" s="734"/>
      <c r="J402" s="824"/>
      <c r="K402" s="734"/>
      <c r="L402" s="733" t="s">
        <v>4430</v>
      </c>
      <c r="M402" s="316"/>
    </row>
    <row r="403" spans="1:13" x14ac:dyDescent="0.25">
      <c r="A403" s="815" t="s">
        <v>4625</v>
      </c>
      <c r="B403" s="538" t="s">
        <v>4403</v>
      </c>
      <c r="C403" s="733" t="s">
        <v>4633</v>
      </c>
      <c r="D403" s="733" t="s">
        <v>4640</v>
      </c>
      <c r="E403" s="733"/>
      <c r="F403" s="733"/>
      <c r="G403" s="831" t="s">
        <v>4654</v>
      </c>
      <c r="H403" s="745" t="s">
        <v>5121</v>
      </c>
      <c r="I403" s="734"/>
      <c r="J403" s="824"/>
      <c r="K403" s="734"/>
      <c r="L403" s="733" t="s">
        <v>4430</v>
      </c>
      <c r="M403" s="316"/>
    </row>
    <row r="404" spans="1:13" x14ac:dyDescent="0.25">
      <c r="A404" s="815" t="s">
        <v>4625</v>
      </c>
      <c r="B404" s="538" t="s">
        <v>4403</v>
      </c>
      <c r="C404" s="733" t="s">
        <v>4633</v>
      </c>
      <c r="D404" s="733" t="s">
        <v>4615</v>
      </c>
      <c r="E404" s="733"/>
      <c r="F404" s="733"/>
      <c r="G404" s="831" t="s">
        <v>4654</v>
      </c>
      <c r="H404" s="745" t="s">
        <v>5122</v>
      </c>
      <c r="I404" s="734"/>
      <c r="J404" s="824"/>
      <c r="K404" s="734"/>
      <c r="L404" s="733" t="s">
        <v>4430</v>
      </c>
      <c r="M404" s="316"/>
    </row>
    <row r="405" spans="1:13" x14ac:dyDescent="0.25">
      <c r="A405" s="815" t="s">
        <v>4625</v>
      </c>
      <c r="B405" s="538" t="s">
        <v>4403</v>
      </c>
      <c r="C405" s="733" t="s">
        <v>4633</v>
      </c>
      <c r="D405" s="733" t="s">
        <v>4641</v>
      </c>
      <c r="E405" s="733"/>
      <c r="F405" s="733"/>
      <c r="G405" s="831" t="s">
        <v>4654</v>
      </c>
      <c r="H405" s="745" t="s">
        <v>5123</v>
      </c>
      <c r="I405" s="734"/>
      <c r="J405" s="824"/>
      <c r="K405" s="734"/>
      <c r="L405" s="733" t="s">
        <v>4430</v>
      </c>
      <c r="M405" s="316"/>
    </row>
    <row r="406" spans="1:13" x14ac:dyDescent="0.25">
      <c r="A406" s="815" t="s">
        <v>4625</v>
      </c>
      <c r="B406" s="538" t="s">
        <v>4403</v>
      </c>
      <c r="C406" s="733" t="s">
        <v>4633</v>
      </c>
      <c r="D406" s="733" t="s">
        <v>4642</v>
      </c>
      <c r="E406" s="733"/>
      <c r="F406" s="733"/>
      <c r="G406" s="831" t="s">
        <v>4654</v>
      </c>
      <c r="H406" s="745" t="s">
        <v>5124</v>
      </c>
      <c r="I406" s="734"/>
      <c r="J406" s="824"/>
      <c r="K406" s="734"/>
      <c r="L406" s="733" t="s">
        <v>4430</v>
      </c>
      <c r="M406" s="316"/>
    </row>
    <row r="407" spans="1:13" x14ac:dyDescent="0.25">
      <c r="A407" s="815" t="s">
        <v>4625</v>
      </c>
      <c r="B407" s="538" t="s">
        <v>4403</v>
      </c>
      <c r="C407" s="733" t="s">
        <v>4633</v>
      </c>
      <c r="D407" s="733" t="s">
        <v>4643</v>
      </c>
      <c r="E407" s="733"/>
      <c r="F407" s="733"/>
      <c r="G407" s="831" t="s">
        <v>4654</v>
      </c>
      <c r="H407" s="745" t="s">
        <v>5125</v>
      </c>
      <c r="I407" s="734"/>
      <c r="J407" s="824"/>
      <c r="K407" s="734"/>
      <c r="L407" s="733" t="s">
        <v>4430</v>
      </c>
      <c r="M407" s="316"/>
    </row>
    <row r="408" spans="1:13" x14ac:dyDescent="0.25">
      <c r="A408" s="815" t="s">
        <v>4625</v>
      </c>
      <c r="B408" s="538" t="s">
        <v>4403</v>
      </c>
      <c r="C408" s="733" t="s">
        <v>4633</v>
      </c>
      <c r="D408" s="733" t="s">
        <v>4574</v>
      </c>
      <c r="E408" s="733"/>
      <c r="F408" s="733"/>
      <c r="G408" s="746" t="s">
        <v>4654</v>
      </c>
      <c r="H408" s="745" t="s">
        <v>5126</v>
      </c>
      <c r="I408" s="734"/>
      <c r="J408" s="824"/>
      <c r="K408" s="734"/>
      <c r="L408" s="733" t="s">
        <v>4430</v>
      </c>
      <c r="M408" s="316"/>
    </row>
    <row r="409" spans="1:13" x14ac:dyDescent="0.25">
      <c r="A409" s="815" t="s">
        <v>4625</v>
      </c>
      <c r="B409" s="538" t="s">
        <v>4403</v>
      </c>
      <c r="C409" s="733" t="s">
        <v>4633</v>
      </c>
      <c r="D409" s="733" t="s">
        <v>4586</v>
      </c>
      <c r="E409" s="733"/>
      <c r="F409" s="733"/>
      <c r="G409" s="746" t="s">
        <v>5782</v>
      </c>
      <c r="H409" s="745" t="s">
        <v>5127</v>
      </c>
      <c r="I409" s="734"/>
      <c r="J409" s="824"/>
      <c r="K409" s="734"/>
      <c r="L409" s="733" t="s">
        <v>4432</v>
      </c>
      <c r="M409" s="316"/>
    </row>
    <row r="410" spans="1:13" x14ac:dyDescent="0.25">
      <c r="A410" s="815" t="s">
        <v>4625</v>
      </c>
      <c r="B410" s="538" t="s">
        <v>4403</v>
      </c>
      <c r="C410" s="733" t="s">
        <v>4633</v>
      </c>
      <c r="D410" s="733" t="s">
        <v>4644</v>
      </c>
      <c r="E410" s="733"/>
      <c r="F410" s="733"/>
      <c r="G410" s="746" t="s">
        <v>5783</v>
      </c>
      <c r="H410" s="745" t="s">
        <v>5128</v>
      </c>
      <c r="I410" s="734"/>
      <c r="J410" s="824"/>
      <c r="K410" s="734"/>
      <c r="L410" s="733" t="s">
        <v>4432</v>
      </c>
      <c r="M410" s="316"/>
    </row>
    <row r="411" spans="1:13" x14ac:dyDescent="0.25">
      <c r="A411" s="815" t="s">
        <v>4625</v>
      </c>
      <c r="B411" s="538" t="s">
        <v>4403</v>
      </c>
      <c r="C411" s="733" t="s">
        <v>4633</v>
      </c>
      <c r="D411" s="733" t="s">
        <v>4645</v>
      </c>
      <c r="E411" s="733"/>
      <c r="F411" s="733"/>
      <c r="G411" s="746" t="s">
        <v>5784</v>
      </c>
      <c r="H411" s="745" t="s">
        <v>5129</v>
      </c>
      <c r="I411" s="734"/>
      <c r="J411" s="824"/>
      <c r="K411" s="734"/>
      <c r="L411" s="733" t="s">
        <v>4432</v>
      </c>
      <c r="M411" s="316"/>
    </row>
    <row r="412" spans="1:13" x14ac:dyDescent="0.25">
      <c r="A412" s="815" t="s">
        <v>4625</v>
      </c>
      <c r="B412" s="538" t="s">
        <v>4403</v>
      </c>
      <c r="C412" s="733" t="s">
        <v>4633</v>
      </c>
      <c r="D412" s="733" t="s">
        <v>4646</v>
      </c>
      <c r="E412" s="733"/>
      <c r="F412" s="733"/>
      <c r="G412" s="746" t="s">
        <v>5785</v>
      </c>
      <c r="H412" s="745" t="s">
        <v>5130</v>
      </c>
      <c r="I412" s="734"/>
      <c r="J412" s="824"/>
      <c r="K412" s="734"/>
      <c r="L412" s="733" t="s">
        <v>4432</v>
      </c>
      <c r="M412" s="316"/>
    </row>
    <row r="413" spans="1:13" x14ac:dyDescent="0.25">
      <c r="A413" s="815" t="s">
        <v>4625</v>
      </c>
      <c r="B413" s="538" t="s">
        <v>4403</v>
      </c>
      <c r="C413" s="733" t="s">
        <v>4633</v>
      </c>
      <c r="D413" s="733" t="s">
        <v>4647</v>
      </c>
      <c r="E413" s="733"/>
      <c r="F413" s="733"/>
      <c r="G413" s="746" t="s">
        <v>5786</v>
      </c>
      <c r="H413" s="745" t="s">
        <v>5131</v>
      </c>
      <c r="I413" s="734"/>
      <c r="J413" s="824"/>
      <c r="K413" s="734"/>
      <c r="L413" s="733" t="s">
        <v>4432</v>
      </c>
      <c r="M413" s="316"/>
    </row>
    <row r="414" spans="1:13" x14ac:dyDescent="0.25">
      <c r="A414" s="815" t="s">
        <v>4625</v>
      </c>
      <c r="B414" s="538" t="s">
        <v>4403</v>
      </c>
      <c r="C414" s="733" t="s">
        <v>4633</v>
      </c>
      <c r="D414" s="733" t="s">
        <v>4575</v>
      </c>
      <c r="E414" s="733"/>
      <c r="F414" s="733"/>
      <c r="G414" s="746" t="s">
        <v>5787</v>
      </c>
      <c r="H414" s="745" t="s">
        <v>5132</v>
      </c>
      <c r="I414" s="734"/>
      <c r="J414" s="824"/>
      <c r="K414" s="734"/>
      <c r="L414" s="733" t="s">
        <v>4432</v>
      </c>
      <c r="M414" s="316"/>
    </row>
    <row r="415" spans="1:13" x14ac:dyDescent="0.25">
      <c r="A415" s="815" t="s">
        <v>4625</v>
      </c>
      <c r="B415" s="538" t="s">
        <v>4403</v>
      </c>
      <c r="C415" s="733" t="s">
        <v>4633</v>
      </c>
      <c r="D415" s="733" t="s">
        <v>4576</v>
      </c>
      <c r="E415" s="733"/>
      <c r="F415" s="733"/>
      <c r="G415" s="746" t="s">
        <v>4416</v>
      </c>
      <c r="H415" s="745" t="s">
        <v>5133</v>
      </c>
      <c r="I415" s="734"/>
      <c r="J415" s="824"/>
      <c r="K415" s="734"/>
      <c r="L415" s="733" t="s">
        <v>5537</v>
      </c>
      <c r="M415" s="316"/>
    </row>
    <row r="416" spans="1:13" x14ac:dyDescent="0.25">
      <c r="A416" s="815" t="s">
        <v>4625</v>
      </c>
      <c r="B416" s="538" t="s">
        <v>4403</v>
      </c>
      <c r="C416" s="733" t="s">
        <v>4633</v>
      </c>
      <c r="D416" s="733" t="s">
        <v>4648</v>
      </c>
      <c r="E416" s="733"/>
      <c r="F416" s="733"/>
      <c r="G416" s="746" t="s">
        <v>4583</v>
      </c>
      <c r="H416" s="745" t="s">
        <v>5134</v>
      </c>
      <c r="I416" s="734"/>
      <c r="J416" s="824"/>
      <c r="K416" s="734"/>
      <c r="L416" s="733" t="s">
        <v>5537</v>
      </c>
      <c r="M416" s="316"/>
    </row>
    <row r="417" spans="1:13" x14ac:dyDescent="0.25">
      <c r="A417" s="815" t="s">
        <v>4625</v>
      </c>
      <c r="B417" s="538" t="s">
        <v>4403</v>
      </c>
      <c r="C417" s="733" t="s">
        <v>4633</v>
      </c>
      <c r="D417" s="733" t="s">
        <v>4649</v>
      </c>
      <c r="E417" s="733"/>
      <c r="F417" s="733"/>
      <c r="G417" s="746" t="s">
        <v>4654</v>
      </c>
      <c r="H417" s="822" t="s">
        <v>5135</v>
      </c>
      <c r="I417" s="734"/>
      <c r="J417" s="824"/>
      <c r="K417" s="734"/>
      <c r="L417" s="733" t="s">
        <v>5538</v>
      </c>
      <c r="M417" s="316"/>
    </row>
    <row r="418" spans="1:13" x14ac:dyDescent="0.25">
      <c r="A418" s="815" t="s">
        <v>4625</v>
      </c>
      <c r="B418" s="538" t="s">
        <v>4403</v>
      </c>
      <c r="C418" s="748" t="s">
        <v>4633</v>
      </c>
      <c r="D418" s="541" t="s">
        <v>4650</v>
      </c>
      <c r="E418" s="316"/>
      <c r="F418" s="316"/>
      <c r="G418" s="746" t="s">
        <v>4654</v>
      </c>
      <c r="H418" s="542" t="s">
        <v>5136</v>
      </c>
      <c r="I418" s="316"/>
      <c r="J418" s="356"/>
      <c r="K418" s="316"/>
      <c r="L418" s="316" t="s">
        <v>5538</v>
      </c>
      <c r="M418" s="316"/>
    </row>
    <row r="419" spans="1:13" x14ac:dyDescent="0.25">
      <c r="A419" s="815" t="s">
        <v>4625</v>
      </c>
      <c r="B419" s="538" t="s">
        <v>4403</v>
      </c>
      <c r="C419" s="748" t="s">
        <v>4633</v>
      </c>
      <c r="D419" s="541" t="s">
        <v>4651</v>
      </c>
      <c r="E419" s="316"/>
      <c r="F419" s="316"/>
      <c r="G419" s="814" t="s">
        <v>4654</v>
      </c>
      <c r="H419" s="542" t="s">
        <v>4654</v>
      </c>
      <c r="I419" s="316"/>
      <c r="J419" s="356"/>
      <c r="K419" s="316"/>
      <c r="L419" s="316" t="s">
        <v>4654</v>
      </c>
      <c r="M419" s="316"/>
    </row>
    <row r="420" spans="1:13" x14ac:dyDescent="0.25">
      <c r="A420" s="815" t="s">
        <v>4625</v>
      </c>
      <c r="B420" s="538" t="s">
        <v>4403</v>
      </c>
      <c r="C420" s="748" t="s">
        <v>4633</v>
      </c>
      <c r="D420" s="541" t="s">
        <v>4652</v>
      </c>
      <c r="E420" s="316"/>
      <c r="F420" s="316"/>
      <c r="G420" s="814" t="s">
        <v>4654</v>
      </c>
      <c r="H420" s="542" t="s">
        <v>4654</v>
      </c>
      <c r="I420" s="316"/>
      <c r="J420" s="356"/>
      <c r="K420" s="316"/>
      <c r="L420" s="316" t="s">
        <v>4654</v>
      </c>
      <c r="M420" s="316"/>
    </row>
    <row r="421" spans="1:13" x14ac:dyDescent="0.25">
      <c r="A421" s="815" t="s">
        <v>4625</v>
      </c>
      <c r="B421" s="538" t="s">
        <v>4403</v>
      </c>
      <c r="C421" s="748" t="s">
        <v>4633</v>
      </c>
      <c r="D421" s="541" t="s">
        <v>4653</v>
      </c>
      <c r="E421" s="316"/>
      <c r="F421" s="316"/>
      <c r="G421" s="814" t="s">
        <v>4654</v>
      </c>
      <c r="H421" s="542" t="s">
        <v>4654</v>
      </c>
      <c r="I421" s="316"/>
      <c r="J421" s="356"/>
      <c r="K421" s="316"/>
      <c r="L421" s="316" t="s">
        <v>4654</v>
      </c>
      <c r="M421" s="316"/>
    </row>
    <row r="422" spans="1:13" x14ac:dyDescent="0.25">
      <c r="A422" s="815" t="s">
        <v>4625</v>
      </c>
      <c r="B422" s="538" t="s">
        <v>4407</v>
      </c>
      <c r="C422" s="748" t="s">
        <v>4547</v>
      </c>
      <c r="D422" s="541">
        <v>0</v>
      </c>
      <c r="E422" s="316"/>
      <c r="F422" s="316"/>
      <c r="G422" s="814" t="s">
        <v>4701</v>
      </c>
      <c r="H422" s="542" t="s">
        <v>5137</v>
      </c>
      <c r="I422" s="316"/>
      <c r="J422" s="356"/>
      <c r="K422" s="316"/>
      <c r="L422" s="316" t="s">
        <v>4424</v>
      </c>
      <c r="M422" s="316"/>
    </row>
    <row r="423" spans="1:13" x14ac:dyDescent="0.25">
      <c r="A423" s="815" t="s">
        <v>4625</v>
      </c>
      <c r="B423" s="538" t="s">
        <v>4407</v>
      </c>
      <c r="C423" s="748" t="s">
        <v>4547</v>
      </c>
      <c r="D423" s="541">
        <v>1</v>
      </c>
      <c r="E423" s="316"/>
      <c r="F423" s="316"/>
      <c r="G423" s="829" t="s">
        <v>4702</v>
      </c>
      <c r="H423" s="542" t="s">
        <v>5138</v>
      </c>
      <c r="I423" s="316"/>
      <c r="J423" s="356"/>
      <c r="K423" s="316"/>
      <c r="L423" s="316" t="s">
        <v>4424</v>
      </c>
      <c r="M423" s="316"/>
    </row>
    <row r="424" spans="1:13" x14ac:dyDescent="0.25">
      <c r="A424" s="815" t="s">
        <v>4625</v>
      </c>
      <c r="B424" s="538" t="s">
        <v>4407</v>
      </c>
      <c r="C424" s="748" t="s">
        <v>4547</v>
      </c>
      <c r="D424" s="541">
        <v>2</v>
      </c>
      <c r="E424" s="316"/>
      <c r="F424" s="316"/>
      <c r="G424" s="746" t="s">
        <v>4703</v>
      </c>
      <c r="H424" s="542" t="s">
        <v>5139</v>
      </c>
      <c r="I424" s="316"/>
      <c r="J424" s="356"/>
      <c r="K424" s="316"/>
      <c r="L424" s="316" t="s">
        <v>4424</v>
      </c>
      <c r="M424" s="316"/>
    </row>
    <row r="425" spans="1:13" x14ac:dyDescent="0.25">
      <c r="A425" s="815" t="s">
        <v>4625</v>
      </c>
      <c r="B425" s="538" t="s">
        <v>4407</v>
      </c>
      <c r="C425" s="748" t="s">
        <v>4547</v>
      </c>
      <c r="D425" s="541">
        <v>3</v>
      </c>
      <c r="E425" s="316"/>
      <c r="F425" s="316"/>
      <c r="G425" s="829" t="s">
        <v>4704</v>
      </c>
      <c r="H425" s="542" t="s">
        <v>5140</v>
      </c>
      <c r="I425" s="316"/>
      <c r="J425" s="356"/>
      <c r="K425" s="316"/>
      <c r="L425" s="316" t="s">
        <v>4424</v>
      </c>
      <c r="M425" s="316"/>
    </row>
    <row r="426" spans="1:13" x14ac:dyDescent="0.25">
      <c r="A426" s="815" t="s">
        <v>4625</v>
      </c>
      <c r="B426" s="538" t="s">
        <v>4407</v>
      </c>
      <c r="C426" s="748" t="s">
        <v>4547</v>
      </c>
      <c r="D426" s="541">
        <v>4</v>
      </c>
      <c r="E426" s="316"/>
      <c r="F426" s="316"/>
      <c r="G426" s="826" t="s">
        <v>5788</v>
      </c>
      <c r="H426" s="542" t="s">
        <v>5141</v>
      </c>
      <c r="I426" s="316"/>
      <c r="J426" s="356"/>
      <c r="K426" s="316"/>
      <c r="L426" s="316" t="s">
        <v>4501</v>
      </c>
      <c r="M426" s="316"/>
    </row>
    <row r="427" spans="1:13" x14ac:dyDescent="0.25">
      <c r="A427" s="815" t="s">
        <v>4625</v>
      </c>
      <c r="B427" s="538" t="s">
        <v>4407</v>
      </c>
      <c r="C427" s="748" t="s">
        <v>4547</v>
      </c>
      <c r="D427" s="541">
        <v>5</v>
      </c>
      <c r="E427" s="316"/>
      <c r="F427" s="316"/>
      <c r="G427" s="829" t="s">
        <v>4654</v>
      </c>
      <c r="H427" s="542" t="s">
        <v>5142</v>
      </c>
      <c r="I427" s="316"/>
      <c r="J427" s="356"/>
      <c r="K427" s="316"/>
      <c r="L427" s="316" t="s">
        <v>4430</v>
      </c>
      <c r="M427" s="316"/>
    </row>
    <row r="428" spans="1:13" x14ac:dyDescent="0.25">
      <c r="A428" s="815" t="s">
        <v>4625</v>
      </c>
      <c r="B428" s="538" t="s">
        <v>4407</v>
      </c>
      <c r="C428" s="748" t="s">
        <v>4547</v>
      </c>
      <c r="D428" s="541">
        <v>6</v>
      </c>
      <c r="E428" s="316"/>
      <c r="F428" s="316"/>
      <c r="G428" s="746" t="s">
        <v>4654</v>
      </c>
      <c r="H428" s="822" t="s">
        <v>5143</v>
      </c>
      <c r="I428" s="316"/>
      <c r="J428" s="356"/>
      <c r="K428" s="316"/>
      <c r="L428" s="316" t="s">
        <v>4430</v>
      </c>
      <c r="M428" s="316"/>
    </row>
    <row r="429" spans="1:13" x14ac:dyDescent="0.25">
      <c r="A429" s="815" t="s">
        <v>4625</v>
      </c>
      <c r="B429" s="538" t="s">
        <v>4407</v>
      </c>
      <c r="C429" s="748" t="s">
        <v>4547</v>
      </c>
      <c r="D429" s="541">
        <v>7</v>
      </c>
      <c r="E429" s="316"/>
      <c r="F429" s="316"/>
      <c r="G429" s="746" t="s">
        <v>4654</v>
      </c>
      <c r="H429" s="822" t="s">
        <v>5144</v>
      </c>
      <c r="I429" s="316"/>
      <c r="J429" s="356"/>
      <c r="K429" s="316"/>
      <c r="L429" s="316" t="s">
        <v>4430</v>
      </c>
      <c r="M429" s="316"/>
    </row>
    <row r="430" spans="1:13" x14ac:dyDescent="0.25">
      <c r="A430" s="815" t="s">
        <v>4625</v>
      </c>
      <c r="B430" s="538" t="s">
        <v>4407</v>
      </c>
      <c r="C430" s="748" t="s">
        <v>4547</v>
      </c>
      <c r="D430" s="541">
        <v>8</v>
      </c>
      <c r="E430" s="316"/>
      <c r="F430" s="316"/>
      <c r="G430" s="746" t="s">
        <v>5789</v>
      </c>
      <c r="H430" s="822" t="s">
        <v>5145</v>
      </c>
      <c r="I430" s="316"/>
      <c r="J430" s="356"/>
      <c r="K430" s="316"/>
      <c r="L430" s="316" t="s">
        <v>4432</v>
      </c>
      <c r="M430" s="316"/>
    </row>
    <row r="431" spans="1:13" x14ac:dyDescent="0.25">
      <c r="A431" s="815" t="s">
        <v>4625</v>
      </c>
      <c r="B431" s="538" t="s">
        <v>4407</v>
      </c>
      <c r="C431" s="748" t="s">
        <v>4547</v>
      </c>
      <c r="D431" s="541">
        <v>9</v>
      </c>
      <c r="E431" s="316"/>
      <c r="F431" s="316"/>
      <c r="G431" s="746" t="s">
        <v>5790</v>
      </c>
      <c r="H431" s="822" t="s">
        <v>5146</v>
      </c>
      <c r="I431" s="316"/>
      <c r="J431" s="356"/>
      <c r="K431" s="316"/>
      <c r="L431" s="316" t="s">
        <v>4432</v>
      </c>
      <c r="M431" s="316"/>
    </row>
    <row r="432" spans="1:13" x14ac:dyDescent="0.25">
      <c r="A432" s="815" t="s">
        <v>4625</v>
      </c>
      <c r="B432" s="538" t="s">
        <v>4407</v>
      </c>
      <c r="C432" s="748" t="s">
        <v>4547</v>
      </c>
      <c r="D432" s="541" t="s">
        <v>4637</v>
      </c>
      <c r="E432" s="316"/>
      <c r="F432" s="316"/>
      <c r="G432" s="746" t="s">
        <v>5791</v>
      </c>
      <c r="H432" s="542" t="s">
        <v>5147</v>
      </c>
      <c r="I432" s="316"/>
      <c r="J432" s="356"/>
      <c r="K432" s="316"/>
      <c r="L432" s="316" t="s">
        <v>4432</v>
      </c>
      <c r="M432" s="316"/>
    </row>
    <row r="433" spans="1:13" x14ac:dyDescent="0.25">
      <c r="A433" s="815" t="s">
        <v>4625</v>
      </c>
      <c r="B433" s="538" t="s">
        <v>4407</v>
      </c>
      <c r="C433" s="748" t="s">
        <v>4547</v>
      </c>
      <c r="D433" s="541" t="s">
        <v>4638</v>
      </c>
      <c r="E433" s="316"/>
      <c r="F433" s="316"/>
      <c r="G433" s="746" t="s">
        <v>4584</v>
      </c>
      <c r="H433" s="542" t="s">
        <v>5148</v>
      </c>
      <c r="I433" s="316"/>
      <c r="J433" s="356"/>
      <c r="K433" s="316"/>
      <c r="L433" s="316" t="s">
        <v>5537</v>
      </c>
      <c r="M433" s="316"/>
    </row>
    <row r="434" spans="1:13" x14ac:dyDescent="0.25">
      <c r="A434" s="815" t="s">
        <v>4625</v>
      </c>
      <c r="B434" s="538" t="s">
        <v>4407</v>
      </c>
      <c r="C434" s="748" t="s">
        <v>4547</v>
      </c>
      <c r="D434" s="541" t="s">
        <v>4639</v>
      </c>
      <c r="E434" s="316"/>
      <c r="F434" s="316"/>
      <c r="G434" s="746" t="s">
        <v>4581</v>
      </c>
      <c r="H434" s="542" t="s">
        <v>5149</v>
      </c>
      <c r="I434" s="316"/>
      <c r="J434" s="356"/>
      <c r="K434" s="316"/>
      <c r="L434" s="316" t="s">
        <v>5537</v>
      </c>
      <c r="M434" s="316"/>
    </row>
    <row r="435" spans="1:13" x14ac:dyDescent="0.25">
      <c r="A435" s="815" t="s">
        <v>4625</v>
      </c>
      <c r="B435" s="538" t="s">
        <v>4407</v>
      </c>
      <c r="C435" s="748" t="s">
        <v>4547</v>
      </c>
      <c r="D435" s="541" t="s">
        <v>4640</v>
      </c>
      <c r="E435" s="316"/>
      <c r="F435" s="316"/>
      <c r="G435" s="746" t="s">
        <v>4654</v>
      </c>
      <c r="H435" s="542" t="s">
        <v>5150</v>
      </c>
      <c r="I435" s="316"/>
      <c r="J435" s="356"/>
      <c r="K435" s="316"/>
      <c r="L435" s="316" t="s">
        <v>5538</v>
      </c>
      <c r="M435" s="316"/>
    </row>
    <row r="436" spans="1:13" x14ac:dyDescent="0.25">
      <c r="A436" s="815" t="s">
        <v>4625</v>
      </c>
      <c r="B436" s="538" t="s">
        <v>4407</v>
      </c>
      <c r="C436" s="748" t="s">
        <v>4547</v>
      </c>
      <c r="D436" s="541" t="s">
        <v>4615</v>
      </c>
      <c r="E436" s="316"/>
      <c r="F436" s="316"/>
      <c r="G436" s="746" t="s">
        <v>4654</v>
      </c>
      <c r="H436" s="542" t="s">
        <v>5151</v>
      </c>
      <c r="I436" s="316"/>
      <c r="J436" s="356"/>
      <c r="K436" s="316"/>
      <c r="L436" s="316" t="s">
        <v>5538</v>
      </c>
      <c r="M436" s="316"/>
    </row>
    <row r="437" spans="1:13" x14ac:dyDescent="0.25">
      <c r="A437" s="815" t="s">
        <v>4625</v>
      </c>
      <c r="B437" s="538" t="s">
        <v>4407</v>
      </c>
      <c r="C437" s="748" t="s">
        <v>4547</v>
      </c>
      <c r="D437" s="541" t="s">
        <v>4641</v>
      </c>
      <c r="E437" s="316"/>
      <c r="F437" s="316"/>
      <c r="G437" s="746" t="s">
        <v>4654</v>
      </c>
      <c r="H437" s="816" t="s">
        <v>4654</v>
      </c>
      <c r="I437" s="316"/>
      <c r="J437" s="356"/>
      <c r="K437" s="316"/>
      <c r="L437" s="316" t="s">
        <v>4654</v>
      </c>
      <c r="M437" s="316"/>
    </row>
    <row r="438" spans="1:13" x14ac:dyDescent="0.25">
      <c r="A438" s="815" t="s">
        <v>4625</v>
      </c>
      <c r="B438" s="538" t="s">
        <v>4407</v>
      </c>
      <c r="C438" s="748" t="s">
        <v>4547</v>
      </c>
      <c r="D438" s="541" t="s">
        <v>4642</v>
      </c>
      <c r="E438" s="316"/>
      <c r="F438" s="316"/>
      <c r="G438" s="746" t="s">
        <v>4654</v>
      </c>
      <c r="H438" s="542" t="s">
        <v>4654</v>
      </c>
      <c r="I438" s="316"/>
      <c r="J438" s="356"/>
      <c r="K438" s="316"/>
      <c r="L438" s="316" t="s">
        <v>4654</v>
      </c>
      <c r="M438" s="316"/>
    </row>
    <row r="439" spans="1:13" x14ac:dyDescent="0.25">
      <c r="A439" s="815" t="s">
        <v>4625</v>
      </c>
      <c r="B439" s="538" t="s">
        <v>4407</v>
      </c>
      <c r="C439" s="748" t="s">
        <v>4547</v>
      </c>
      <c r="D439" s="541" t="s">
        <v>4643</v>
      </c>
      <c r="E439" s="316"/>
      <c r="F439" s="316"/>
      <c r="G439" s="746" t="s">
        <v>4654</v>
      </c>
      <c r="H439" s="542" t="s">
        <v>4654</v>
      </c>
      <c r="I439" s="316"/>
      <c r="J439" s="356"/>
      <c r="K439" s="316"/>
      <c r="L439" s="316" t="s">
        <v>4654</v>
      </c>
      <c r="M439" s="316"/>
    </row>
    <row r="440" spans="1:13" x14ac:dyDescent="0.25">
      <c r="A440" s="815" t="s">
        <v>4625</v>
      </c>
      <c r="B440" s="538" t="s">
        <v>4407</v>
      </c>
      <c r="C440" s="748" t="s">
        <v>4547</v>
      </c>
      <c r="D440" s="541" t="s">
        <v>4574</v>
      </c>
      <c r="E440" s="316"/>
      <c r="F440" s="316"/>
      <c r="G440" s="746" t="s">
        <v>4654</v>
      </c>
      <c r="H440" s="542" t="s">
        <v>4654</v>
      </c>
      <c r="I440" s="316"/>
      <c r="J440" s="356"/>
      <c r="K440" s="316"/>
      <c r="L440" s="316" t="s">
        <v>4654</v>
      </c>
      <c r="M440" s="316"/>
    </row>
    <row r="441" spans="1:13" x14ac:dyDescent="0.25">
      <c r="A441" s="815" t="s">
        <v>4625</v>
      </c>
      <c r="B441" s="538" t="s">
        <v>4407</v>
      </c>
      <c r="C441" s="748" t="s">
        <v>4547</v>
      </c>
      <c r="D441" s="541" t="s">
        <v>4586</v>
      </c>
      <c r="E441" s="316"/>
      <c r="F441" s="316"/>
      <c r="G441" s="829" t="s">
        <v>4654</v>
      </c>
      <c r="H441" s="816" t="s">
        <v>4654</v>
      </c>
      <c r="I441" s="316"/>
      <c r="J441" s="356"/>
      <c r="K441" s="316"/>
      <c r="L441" s="316" t="s">
        <v>4654</v>
      </c>
      <c r="M441" s="316"/>
    </row>
    <row r="442" spans="1:13" x14ac:dyDescent="0.25">
      <c r="A442" s="815" t="s">
        <v>4625</v>
      </c>
      <c r="B442" s="538" t="s">
        <v>4407</v>
      </c>
      <c r="C442" s="748" t="s">
        <v>4547</v>
      </c>
      <c r="D442" s="541" t="s">
        <v>4644</v>
      </c>
      <c r="E442" s="316"/>
      <c r="F442" s="316"/>
      <c r="G442" s="746" t="s">
        <v>4654</v>
      </c>
      <c r="H442" s="542" t="s">
        <v>4654</v>
      </c>
      <c r="I442" s="316"/>
      <c r="J442" s="356"/>
      <c r="K442" s="316"/>
      <c r="L442" s="316" t="s">
        <v>4654</v>
      </c>
      <c r="M442" s="316"/>
    </row>
    <row r="443" spans="1:13" x14ac:dyDescent="0.25">
      <c r="A443" s="815" t="s">
        <v>4625</v>
      </c>
      <c r="B443" s="538" t="s">
        <v>4407</v>
      </c>
      <c r="C443" s="748" t="s">
        <v>4547</v>
      </c>
      <c r="D443" s="541" t="s">
        <v>4645</v>
      </c>
      <c r="E443" s="316"/>
      <c r="F443" s="316"/>
      <c r="G443" s="746" t="s">
        <v>4654</v>
      </c>
      <c r="H443" s="816" t="s">
        <v>4654</v>
      </c>
      <c r="I443" s="316"/>
      <c r="J443" s="356"/>
      <c r="K443" s="316"/>
      <c r="L443" s="316" t="s">
        <v>4654</v>
      </c>
      <c r="M443" s="316"/>
    </row>
    <row r="444" spans="1:13" x14ac:dyDescent="0.25">
      <c r="A444" s="815" t="s">
        <v>4625</v>
      </c>
      <c r="B444" s="538" t="s">
        <v>4407</v>
      </c>
      <c r="C444" s="748" t="s">
        <v>4547</v>
      </c>
      <c r="D444" s="541" t="s">
        <v>4646</v>
      </c>
      <c r="E444" s="316"/>
      <c r="F444" s="316"/>
      <c r="G444" s="746" t="s">
        <v>4654</v>
      </c>
      <c r="H444" s="542" t="s">
        <v>4654</v>
      </c>
      <c r="I444" s="316"/>
      <c r="J444" s="356"/>
      <c r="K444" s="316"/>
      <c r="L444" s="316" t="s">
        <v>4654</v>
      </c>
      <c r="M444" s="316"/>
    </row>
    <row r="445" spans="1:13" x14ac:dyDescent="0.25">
      <c r="A445" s="815" t="s">
        <v>4625</v>
      </c>
      <c r="B445" s="538" t="s">
        <v>4407</v>
      </c>
      <c r="C445" s="748" t="s">
        <v>4547</v>
      </c>
      <c r="D445" s="541" t="s">
        <v>4647</v>
      </c>
      <c r="E445" s="316"/>
      <c r="F445" s="316"/>
      <c r="G445" s="746" t="s">
        <v>4654</v>
      </c>
      <c r="H445" s="542" t="s">
        <v>4654</v>
      </c>
      <c r="I445" s="316"/>
      <c r="J445" s="356"/>
      <c r="K445" s="316"/>
      <c r="L445" s="316" t="s">
        <v>4654</v>
      </c>
      <c r="M445" s="316"/>
    </row>
    <row r="446" spans="1:13" x14ac:dyDescent="0.25">
      <c r="A446" s="815" t="s">
        <v>4625</v>
      </c>
      <c r="B446" s="538" t="s">
        <v>4407</v>
      </c>
      <c r="C446" s="748" t="s">
        <v>4547</v>
      </c>
      <c r="D446" s="541" t="s">
        <v>4575</v>
      </c>
      <c r="E446" s="316"/>
      <c r="F446" s="316"/>
      <c r="G446" s="746" t="s">
        <v>4654</v>
      </c>
      <c r="H446" s="542" t="s">
        <v>4654</v>
      </c>
      <c r="I446" s="316"/>
      <c r="J446" s="356"/>
      <c r="K446" s="316"/>
      <c r="L446" s="316" t="s">
        <v>4654</v>
      </c>
      <c r="M446" s="316"/>
    </row>
    <row r="447" spans="1:13" x14ac:dyDescent="0.25">
      <c r="A447" s="815" t="s">
        <v>4625</v>
      </c>
      <c r="B447" s="538" t="s">
        <v>4407</v>
      </c>
      <c r="C447" s="748" t="s">
        <v>4547</v>
      </c>
      <c r="D447" s="541" t="s">
        <v>4576</v>
      </c>
      <c r="E447" s="316"/>
      <c r="F447" s="316"/>
      <c r="G447" s="746" t="s">
        <v>4654</v>
      </c>
      <c r="H447" s="542" t="s">
        <v>4654</v>
      </c>
      <c r="I447" s="316"/>
      <c r="J447" s="356"/>
      <c r="K447" s="316"/>
      <c r="L447" s="316" t="s">
        <v>4654</v>
      </c>
      <c r="M447" s="316"/>
    </row>
    <row r="448" spans="1:13" x14ac:dyDescent="0.25">
      <c r="A448" s="815" t="s">
        <v>4625</v>
      </c>
      <c r="B448" s="538" t="s">
        <v>4407</v>
      </c>
      <c r="C448" s="748" t="s">
        <v>4547</v>
      </c>
      <c r="D448" s="541" t="s">
        <v>4648</v>
      </c>
      <c r="E448" s="316"/>
      <c r="F448" s="316"/>
      <c r="G448" s="746" t="s">
        <v>4654</v>
      </c>
      <c r="H448" s="816" t="s">
        <v>4654</v>
      </c>
      <c r="I448" s="316"/>
      <c r="J448" s="356"/>
      <c r="K448" s="316"/>
      <c r="L448" s="316" t="s">
        <v>4654</v>
      </c>
      <c r="M448" s="316"/>
    </row>
    <row r="449" spans="1:13" x14ac:dyDescent="0.25">
      <c r="A449" s="815" t="s">
        <v>4625</v>
      </c>
      <c r="B449" s="538" t="s">
        <v>4407</v>
      </c>
      <c r="C449" s="748" t="s">
        <v>4547</v>
      </c>
      <c r="D449" s="541" t="s">
        <v>4649</v>
      </c>
      <c r="E449" s="316"/>
      <c r="F449" s="316"/>
      <c r="G449" s="746" t="s">
        <v>4654</v>
      </c>
      <c r="H449" s="542" t="s">
        <v>4654</v>
      </c>
      <c r="I449" s="316"/>
      <c r="J449" s="356"/>
      <c r="K449" s="316"/>
      <c r="L449" s="316" t="s">
        <v>4654</v>
      </c>
      <c r="M449" s="316"/>
    </row>
    <row r="450" spans="1:13" x14ac:dyDescent="0.25">
      <c r="A450" s="815" t="s">
        <v>4625</v>
      </c>
      <c r="B450" s="538" t="s">
        <v>4407</v>
      </c>
      <c r="C450" s="748" t="s">
        <v>4547</v>
      </c>
      <c r="D450" s="541" t="s">
        <v>4650</v>
      </c>
      <c r="E450" s="316"/>
      <c r="F450" s="316"/>
      <c r="G450" s="746" t="s">
        <v>4654</v>
      </c>
      <c r="H450" s="542" t="s">
        <v>4654</v>
      </c>
      <c r="I450" s="316"/>
      <c r="J450" s="356"/>
      <c r="K450" s="316"/>
      <c r="L450" s="316" t="s">
        <v>4654</v>
      </c>
      <c r="M450" s="316"/>
    </row>
    <row r="451" spans="1:13" x14ac:dyDescent="0.25">
      <c r="A451" s="815" t="s">
        <v>4625</v>
      </c>
      <c r="B451" s="538" t="s">
        <v>4407</v>
      </c>
      <c r="C451" s="748" t="s">
        <v>4547</v>
      </c>
      <c r="D451" s="541" t="s">
        <v>4651</v>
      </c>
      <c r="E451" s="316"/>
      <c r="F451" s="316"/>
      <c r="G451" s="746" t="s">
        <v>4654</v>
      </c>
      <c r="H451" s="542" t="s">
        <v>4654</v>
      </c>
      <c r="I451" s="316"/>
      <c r="J451" s="356"/>
      <c r="K451" s="316"/>
      <c r="L451" s="316" t="s">
        <v>4654</v>
      </c>
      <c r="M451" s="316"/>
    </row>
    <row r="452" spans="1:13" x14ac:dyDescent="0.25">
      <c r="A452" s="815" t="s">
        <v>4625</v>
      </c>
      <c r="B452" s="538" t="s">
        <v>4407</v>
      </c>
      <c r="C452" s="748" t="s">
        <v>4547</v>
      </c>
      <c r="D452" s="541" t="s">
        <v>4652</v>
      </c>
      <c r="E452" s="316"/>
      <c r="F452" s="316"/>
      <c r="G452" s="835" t="s">
        <v>4654</v>
      </c>
      <c r="H452" s="542" t="s">
        <v>4654</v>
      </c>
      <c r="I452" s="316"/>
      <c r="J452" s="356"/>
      <c r="K452" s="316"/>
      <c r="L452" s="316" t="s">
        <v>4654</v>
      </c>
      <c r="M452" s="316"/>
    </row>
    <row r="453" spans="1:13" x14ac:dyDescent="0.25">
      <c r="A453" s="815" t="s">
        <v>4625</v>
      </c>
      <c r="B453" s="538" t="s">
        <v>4407</v>
      </c>
      <c r="C453" s="748" t="s">
        <v>4547</v>
      </c>
      <c r="D453" s="541" t="s">
        <v>4653</v>
      </c>
      <c r="E453" s="316"/>
      <c r="F453" s="316"/>
      <c r="G453" s="835" t="s">
        <v>4654</v>
      </c>
      <c r="H453" s="542" t="s">
        <v>4654</v>
      </c>
      <c r="I453" s="316"/>
      <c r="J453" s="356"/>
      <c r="K453" s="316"/>
      <c r="L453" s="316" t="s">
        <v>4654</v>
      </c>
      <c r="M453" s="316"/>
    </row>
    <row r="454" spans="1:13" x14ac:dyDescent="0.25">
      <c r="A454" s="815" t="s">
        <v>4625</v>
      </c>
      <c r="B454" s="538" t="s">
        <v>4113</v>
      </c>
      <c r="C454" s="748" t="s">
        <v>4548</v>
      </c>
      <c r="D454" s="541">
        <v>0</v>
      </c>
      <c r="E454" s="316"/>
      <c r="F454" s="316"/>
      <c r="G454" s="746" t="s">
        <v>4705</v>
      </c>
      <c r="H454" s="822" t="s">
        <v>5152</v>
      </c>
      <c r="I454" s="316"/>
      <c r="J454" s="356"/>
      <c r="K454" s="316"/>
      <c r="L454" s="316" t="s">
        <v>5539</v>
      </c>
      <c r="M454" s="316"/>
    </row>
    <row r="455" spans="1:13" x14ac:dyDescent="0.25">
      <c r="A455" s="815" t="s">
        <v>4625</v>
      </c>
      <c r="B455" s="538" t="s">
        <v>4113</v>
      </c>
      <c r="C455" s="748" t="s">
        <v>4548</v>
      </c>
      <c r="D455" s="541">
        <v>1</v>
      </c>
      <c r="E455" s="316"/>
      <c r="F455" s="316"/>
      <c r="G455" s="746" t="s">
        <v>4706</v>
      </c>
      <c r="H455" s="822" t="s">
        <v>5153</v>
      </c>
      <c r="I455" s="316"/>
      <c r="J455" s="356"/>
      <c r="K455" s="316"/>
      <c r="L455" s="316" t="s">
        <v>5539</v>
      </c>
      <c r="M455" s="316"/>
    </row>
    <row r="456" spans="1:13" x14ac:dyDescent="0.25">
      <c r="A456" s="815" t="s">
        <v>4625</v>
      </c>
      <c r="B456" s="538" t="s">
        <v>4113</v>
      </c>
      <c r="C456" s="748" t="s">
        <v>4548</v>
      </c>
      <c r="D456" s="541">
        <v>2</v>
      </c>
      <c r="E456" s="316"/>
      <c r="F456" s="316"/>
      <c r="G456" s="746" t="s">
        <v>4654</v>
      </c>
      <c r="H456" s="822" t="s">
        <v>43</v>
      </c>
      <c r="I456" s="316"/>
      <c r="J456" s="356"/>
      <c r="K456" s="316"/>
      <c r="L456" s="316" t="s">
        <v>5539</v>
      </c>
      <c r="M456" s="316"/>
    </row>
    <row r="457" spans="1:13" x14ac:dyDescent="0.25">
      <c r="A457" s="815" t="s">
        <v>4625</v>
      </c>
      <c r="B457" s="538" t="s">
        <v>4113</v>
      </c>
      <c r="C457" s="748" t="s">
        <v>4548</v>
      </c>
      <c r="D457" s="541">
        <v>3</v>
      </c>
      <c r="E457" s="316"/>
      <c r="F457" s="316"/>
      <c r="G457" s="746" t="s">
        <v>4654</v>
      </c>
      <c r="H457" s="542" t="s">
        <v>43</v>
      </c>
      <c r="I457" s="316"/>
      <c r="J457" s="356"/>
      <c r="K457" s="316"/>
      <c r="L457" s="316" t="s">
        <v>5539</v>
      </c>
      <c r="M457" s="316"/>
    </row>
    <row r="458" spans="1:13" x14ac:dyDescent="0.25">
      <c r="A458" s="815" t="s">
        <v>4625</v>
      </c>
      <c r="B458" s="538" t="s">
        <v>4113</v>
      </c>
      <c r="C458" s="748" t="s">
        <v>4548</v>
      </c>
      <c r="D458" s="541">
        <v>4</v>
      </c>
      <c r="E458" s="316"/>
      <c r="F458" s="316"/>
      <c r="G458" s="746" t="s">
        <v>4707</v>
      </c>
      <c r="H458" s="822" t="s">
        <v>6031</v>
      </c>
      <c r="I458" s="316"/>
      <c r="J458" s="356"/>
      <c r="K458" s="316"/>
      <c r="L458" s="316" t="s">
        <v>4458</v>
      </c>
      <c r="M458" s="316"/>
    </row>
    <row r="459" spans="1:13" x14ac:dyDescent="0.25">
      <c r="A459" s="815" t="s">
        <v>4625</v>
      </c>
      <c r="B459" s="538" t="s">
        <v>4113</v>
      </c>
      <c r="C459" s="748" t="s">
        <v>4548</v>
      </c>
      <c r="D459" s="541">
        <v>5</v>
      </c>
      <c r="E459" s="316"/>
      <c r="F459" s="316"/>
      <c r="G459" s="746" t="s">
        <v>4654</v>
      </c>
      <c r="H459" s="822" t="s">
        <v>43</v>
      </c>
      <c r="I459" s="316"/>
      <c r="J459" s="356"/>
      <c r="K459" s="316"/>
      <c r="L459" s="316" t="s">
        <v>4458</v>
      </c>
      <c r="M459" s="316"/>
    </row>
    <row r="460" spans="1:13" x14ac:dyDescent="0.25">
      <c r="A460" s="815" t="s">
        <v>4625</v>
      </c>
      <c r="B460" s="538" t="s">
        <v>4113</v>
      </c>
      <c r="C460" s="748" t="s">
        <v>4548</v>
      </c>
      <c r="D460" s="541">
        <v>6</v>
      </c>
      <c r="E460" s="316"/>
      <c r="F460" s="316"/>
      <c r="G460" s="835" t="s">
        <v>4708</v>
      </c>
      <c r="H460" s="822" t="s">
        <v>5154</v>
      </c>
      <c r="I460" s="316"/>
      <c r="J460" s="356"/>
      <c r="K460" s="316"/>
      <c r="L460" s="316" t="s">
        <v>4504</v>
      </c>
      <c r="M460" s="316"/>
    </row>
    <row r="461" spans="1:13" x14ac:dyDescent="0.25">
      <c r="A461" s="815" t="s">
        <v>4625</v>
      </c>
      <c r="B461" s="538" t="s">
        <v>4113</v>
      </c>
      <c r="C461" s="748" t="s">
        <v>4548</v>
      </c>
      <c r="D461" s="541">
        <v>7</v>
      </c>
      <c r="E461" s="316"/>
      <c r="F461" s="316"/>
      <c r="G461" s="835" t="s">
        <v>4709</v>
      </c>
      <c r="H461" s="822" t="s">
        <v>5155</v>
      </c>
      <c r="I461" s="316"/>
      <c r="J461" s="356"/>
      <c r="K461" s="316"/>
      <c r="L461" s="316" t="s">
        <v>4504</v>
      </c>
      <c r="M461" s="316"/>
    </row>
    <row r="462" spans="1:13" x14ac:dyDescent="0.25">
      <c r="A462" s="815" t="s">
        <v>4625</v>
      </c>
      <c r="B462" s="538" t="s">
        <v>4113</v>
      </c>
      <c r="C462" s="748" t="s">
        <v>4549</v>
      </c>
      <c r="D462" s="541">
        <v>0</v>
      </c>
      <c r="E462" s="316"/>
      <c r="F462" s="316"/>
      <c r="G462" s="835" t="s">
        <v>4710</v>
      </c>
      <c r="H462" s="542" t="s">
        <v>5156</v>
      </c>
      <c r="I462" s="316"/>
      <c r="J462" s="356"/>
      <c r="K462" s="316"/>
      <c r="L462" s="316" t="s">
        <v>4504</v>
      </c>
      <c r="M462" s="316"/>
    </row>
    <row r="463" spans="1:13" x14ac:dyDescent="0.25">
      <c r="A463" s="815" t="s">
        <v>4625</v>
      </c>
      <c r="B463" s="538" t="s">
        <v>4113</v>
      </c>
      <c r="C463" s="748" t="s">
        <v>4549</v>
      </c>
      <c r="D463" s="541">
        <v>1</v>
      </c>
      <c r="E463" s="316"/>
      <c r="F463" s="316"/>
      <c r="G463" s="835" t="s">
        <v>4711</v>
      </c>
      <c r="H463" s="542" t="s">
        <v>5157</v>
      </c>
      <c r="I463" s="316"/>
      <c r="J463" s="356"/>
      <c r="K463" s="316"/>
      <c r="L463" s="316" t="s">
        <v>4504</v>
      </c>
      <c r="M463" s="316"/>
    </row>
    <row r="464" spans="1:13" x14ac:dyDescent="0.25">
      <c r="A464" s="815" t="s">
        <v>4625</v>
      </c>
      <c r="B464" s="538" t="s">
        <v>4113</v>
      </c>
      <c r="C464" s="748" t="s">
        <v>4549</v>
      </c>
      <c r="D464" s="541">
        <v>2</v>
      </c>
      <c r="E464" s="316"/>
      <c r="F464" s="316"/>
      <c r="G464" s="746" t="s">
        <v>4654</v>
      </c>
      <c r="H464" s="822" t="s">
        <v>43</v>
      </c>
      <c r="I464" s="316"/>
      <c r="J464" s="356"/>
      <c r="K464" s="316"/>
      <c r="L464" s="316" t="s">
        <v>4504</v>
      </c>
      <c r="M464" s="316"/>
    </row>
    <row r="465" spans="1:13" x14ac:dyDescent="0.25">
      <c r="A465" s="815" t="s">
        <v>4625</v>
      </c>
      <c r="B465" s="538" t="s">
        <v>4113</v>
      </c>
      <c r="C465" s="748" t="s">
        <v>4549</v>
      </c>
      <c r="D465" s="541">
        <v>3</v>
      </c>
      <c r="E465" s="316"/>
      <c r="F465" s="316"/>
      <c r="G465" s="746" t="s">
        <v>4654</v>
      </c>
      <c r="H465" s="542" t="s">
        <v>43</v>
      </c>
      <c r="I465" s="316"/>
      <c r="J465" s="356"/>
      <c r="K465" s="316"/>
      <c r="L465" s="316" t="s">
        <v>4504</v>
      </c>
      <c r="M465" s="316"/>
    </row>
    <row r="466" spans="1:13" x14ac:dyDescent="0.25">
      <c r="A466" s="815" t="s">
        <v>4625</v>
      </c>
      <c r="B466" s="538" t="s">
        <v>4113</v>
      </c>
      <c r="C466" s="748" t="s">
        <v>4549</v>
      </c>
      <c r="D466" s="541">
        <v>4</v>
      </c>
      <c r="E466" s="316"/>
      <c r="F466" s="316"/>
      <c r="G466" s="746" t="s">
        <v>4654</v>
      </c>
      <c r="H466" s="822" t="s">
        <v>4654</v>
      </c>
      <c r="I466" s="316"/>
      <c r="J466" s="356"/>
      <c r="K466" s="316"/>
      <c r="L466" s="316" t="s">
        <v>4654</v>
      </c>
      <c r="M466" s="541"/>
    </row>
    <row r="467" spans="1:13" x14ac:dyDescent="0.25">
      <c r="A467" s="815" t="s">
        <v>4625</v>
      </c>
      <c r="B467" s="538" t="s">
        <v>4113</v>
      </c>
      <c r="C467" s="748" t="s">
        <v>4549</v>
      </c>
      <c r="D467" s="541">
        <v>5</v>
      </c>
      <c r="E467" s="316"/>
      <c r="F467" s="316"/>
      <c r="G467" s="746" t="s">
        <v>4654</v>
      </c>
      <c r="H467" s="822" t="s">
        <v>4654</v>
      </c>
      <c r="I467" s="316"/>
      <c r="J467" s="356"/>
      <c r="K467" s="316"/>
      <c r="L467" s="316" t="s">
        <v>4654</v>
      </c>
      <c r="M467" s="541"/>
    </row>
    <row r="468" spans="1:13" x14ac:dyDescent="0.25">
      <c r="A468" s="815" t="s">
        <v>4625</v>
      </c>
      <c r="B468" s="538" t="s">
        <v>4113</v>
      </c>
      <c r="C468" s="748" t="s">
        <v>4549</v>
      </c>
      <c r="D468" s="541">
        <v>6</v>
      </c>
      <c r="E468" s="316"/>
      <c r="F468" s="316"/>
      <c r="G468" s="746" t="s">
        <v>4654</v>
      </c>
      <c r="H468" s="822" t="s">
        <v>4654</v>
      </c>
      <c r="I468" s="316"/>
      <c r="J468" s="356"/>
      <c r="K468" s="316"/>
      <c r="L468" s="316" t="s">
        <v>4654</v>
      </c>
      <c r="M468" s="541"/>
    </row>
    <row r="469" spans="1:13" x14ac:dyDescent="0.25">
      <c r="A469" s="815" t="s">
        <v>4625</v>
      </c>
      <c r="B469" s="538" t="s">
        <v>4113</v>
      </c>
      <c r="C469" s="748" t="s">
        <v>4549</v>
      </c>
      <c r="D469" s="541">
        <v>7</v>
      </c>
      <c r="E469" s="316"/>
      <c r="F469" s="316"/>
      <c r="G469" s="746" t="s">
        <v>4654</v>
      </c>
      <c r="H469" s="822" t="s">
        <v>4654</v>
      </c>
      <c r="I469" s="316"/>
      <c r="J469" s="356"/>
      <c r="K469" s="316"/>
      <c r="L469" s="316" t="s">
        <v>4654</v>
      </c>
      <c r="M469" s="541"/>
    </row>
    <row r="470" spans="1:13" x14ac:dyDescent="0.25">
      <c r="A470" s="815" t="s">
        <v>4625</v>
      </c>
      <c r="B470" s="538" t="s">
        <v>4505</v>
      </c>
      <c r="C470" s="748" t="s">
        <v>4550</v>
      </c>
      <c r="D470" s="541">
        <v>0</v>
      </c>
      <c r="E470" s="316"/>
      <c r="F470" s="316"/>
      <c r="G470" s="746" t="s">
        <v>4712</v>
      </c>
      <c r="H470" s="822" t="s">
        <v>5158</v>
      </c>
      <c r="I470" s="316"/>
      <c r="J470" s="356"/>
      <c r="K470" s="316"/>
      <c r="L470" s="316" t="s">
        <v>4511</v>
      </c>
      <c r="M470" s="541"/>
    </row>
    <row r="471" spans="1:13" x14ac:dyDescent="0.25">
      <c r="A471" s="815" t="s">
        <v>4625</v>
      </c>
      <c r="B471" s="538" t="s">
        <v>4505</v>
      </c>
      <c r="C471" s="748" t="s">
        <v>4550</v>
      </c>
      <c r="D471" s="541">
        <v>1</v>
      </c>
      <c r="E471" s="316"/>
      <c r="F471" s="316"/>
      <c r="G471" s="746" t="s">
        <v>4654</v>
      </c>
      <c r="H471" s="822" t="s">
        <v>43</v>
      </c>
      <c r="I471" s="316"/>
      <c r="J471" s="356"/>
      <c r="K471" s="316"/>
      <c r="L471" s="316" t="s">
        <v>4511</v>
      </c>
      <c r="M471" s="541"/>
    </row>
    <row r="472" spans="1:13" x14ac:dyDescent="0.25">
      <c r="A472" s="815" t="s">
        <v>4625</v>
      </c>
      <c r="B472" s="538" t="s">
        <v>4505</v>
      </c>
      <c r="C472" s="748" t="s">
        <v>4550</v>
      </c>
      <c r="D472" s="541">
        <v>2</v>
      </c>
      <c r="E472" s="316"/>
      <c r="F472" s="316"/>
      <c r="G472" s="746" t="s">
        <v>4654</v>
      </c>
      <c r="H472" s="822" t="s">
        <v>4654</v>
      </c>
      <c r="I472" s="316"/>
      <c r="J472" s="356"/>
      <c r="K472" s="316"/>
      <c r="L472" s="316" t="s">
        <v>4654</v>
      </c>
      <c r="M472" s="541"/>
    </row>
    <row r="473" spans="1:13" x14ac:dyDescent="0.25">
      <c r="A473" s="815" t="s">
        <v>4625</v>
      </c>
      <c r="B473" s="538" t="s">
        <v>4505</v>
      </c>
      <c r="C473" s="748" t="s">
        <v>4550</v>
      </c>
      <c r="D473" s="541">
        <v>3</v>
      </c>
      <c r="E473" s="316"/>
      <c r="F473" s="316"/>
      <c r="G473" s="746" t="s">
        <v>4654</v>
      </c>
      <c r="H473" s="822" t="s">
        <v>4654</v>
      </c>
      <c r="I473" s="316"/>
      <c r="J473" s="356"/>
      <c r="K473" s="316"/>
      <c r="L473" s="316" t="s">
        <v>4654</v>
      </c>
      <c r="M473" s="541"/>
    </row>
    <row r="474" spans="1:13" x14ac:dyDescent="0.25">
      <c r="A474" s="815" t="s">
        <v>4625</v>
      </c>
      <c r="B474" s="538" t="s">
        <v>4119</v>
      </c>
      <c r="C474" s="748" t="s">
        <v>4551</v>
      </c>
      <c r="D474" s="541">
        <v>0</v>
      </c>
      <c r="E474" s="316"/>
      <c r="F474" s="316"/>
      <c r="G474" s="829" t="s">
        <v>4654</v>
      </c>
      <c r="H474" s="542" t="s">
        <v>5507</v>
      </c>
      <c r="I474" s="316"/>
      <c r="J474" s="356"/>
      <c r="K474" s="316"/>
      <c r="L474" s="316" t="s">
        <v>4124</v>
      </c>
      <c r="M474" s="541"/>
    </row>
    <row r="475" spans="1:13" x14ac:dyDescent="0.25">
      <c r="A475" s="815" t="s">
        <v>4625</v>
      </c>
      <c r="B475" s="538" t="s">
        <v>4119</v>
      </c>
      <c r="C475" s="748" t="s">
        <v>4551</v>
      </c>
      <c r="D475" s="541">
        <v>1</v>
      </c>
      <c r="E475" s="316"/>
      <c r="F475" s="316"/>
      <c r="G475" s="746" t="s">
        <v>4654</v>
      </c>
      <c r="H475" s="822" t="s">
        <v>5508</v>
      </c>
      <c r="I475" s="316"/>
      <c r="J475" s="356"/>
      <c r="K475" s="316"/>
      <c r="L475" s="316" t="s">
        <v>5520</v>
      </c>
      <c r="M475" s="316"/>
    </row>
    <row r="476" spans="1:13" x14ac:dyDescent="0.25">
      <c r="A476" s="815" t="s">
        <v>4625</v>
      </c>
      <c r="B476" s="538" t="s">
        <v>4403</v>
      </c>
      <c r="C476" s="748" t="s">
        <v>4634</v>
      </c>
      <c r="D476" s="541">
        <v>0</v>
      </c>
      <c r="E476" s="316"/>
      <c r="F476" s="316"/>
      <c r="G476" s="826" t="s">
        <v>5792</v>
      </c>
      <c r="H476" s="542" t="s">
        <v>5159</v>
      </c>
      <c r="I476" s="316"/>
      <c r="J476" s="356"/>
      <c r="K476" s="316"/>
      <c r="L476" s="316" t="s">
        <v>4442</v>
      </c>
      <c r="M476" s="541"/>
    </row>
    <row r="477" spans="1:13" x14ac:dyDescent="0.25">
      <c r="A477" s="815" t="s">
        <v>4625</v>
      </c>
      <c r="B477" s="538" t="s">
        <v>4403</v>
      </c>
      <c r="C477" s="748" t="s">
        <v>4634</v>
      </c>
      <c r="D477" s="541">
        <v>1</v>
      </c>
      <c r="E477" s="316"/>
      <c r="F477" s="316"/>
      <c r="G477" s="746" t="s">
        <v>5793</v>
      </c>
      <c r="H477" s="822" t="s">
        <v>5160</v>
      </c>
      <c r="I477" s="316"/>
      <c r="J477" s="356"/>
      <c r="K477" s="316"/>
      <c r="L477" s="316" t="s">
        <v>4442</v>
      </c>
      <c r="M477" s="316"/>
    </row>
    <row r="478" spans="1:13" x14ac:dyDescent="0.25">
      <c r="A478" s="815" t="s">
        <v>4625</v>
      </c>
      <c r="B478" s="538" t="s">
        <v>4403</v>
      </c>
      <c r="C478" s="748" t="s">
        <v>4634</v>
      </c>
      <c r="D478" s="541">
        <v>2</v>
      </c>
      <c r="E478" s="316"/>
      <c r="F478" s="316"/>
      <c r="G478" s="833" t="s">
        <v>5794</v>
      </c>
      <c r="H478" s="822" t="s">
        <v>5161</v>
      </c>
      <c r="I478" s="316"/>
      <c r="J478" s="356"/>
      <c r="K478" s="316"/>
      <c r="L478" s="316" t="s">
        <v>4442</v>
      </c>
      <c r="M478" s="316"/>
    </row>
    <row r="479" spans="1:13" x14ac:dyDescent="0.25">
      <c r="A479" s="815" t="s">
        <v>4625</v>
      </c>
      <c r="B479" s="538" t="s">
        <v>4403</v>
      </c>
      <c r="C479" s="748" t="s">
        <v>4634</v>
      </c>
      <c r="D479" s="541">
        <v>3</v>
      </c>
      <c r="E479" s="316"/>
      <c r="F479" s="316"/>
      <c r="G479" s="833" t="s">
        <v>5795</v>
      </c>
      <c r="H479" s="822" t="s">
        <v>5996</v>
      </c>
      <c r="I479" s="316"/>
      <c r="J479" s="356"/>
      <c r="K479" s="316"/>
      <c r="L479" s="316" t="s">
        <v>4442</v>
      </c>
      <c r="M479" s="316"/>
    </row>
    <row r="480" spans="1:13" x14ac:dyDescent="0.25">
      <c r="A480" s="815" t="s">
        <v>4625</v>
      </c>
      <c r="B480" s="538" t="s">
        <v>4403</v>
      </c>
      <c r="C480" s="748" t="s">
        <v>4634</v>
      </c>
      <c r="D480" s="541">
        <v>4</v>
      </c>
      <c r="E480" s="316"/>
      <c r="F480" s="316"/>
      <c r="G480" s="746" t="s">
        <v>5796</v>
      </c>
      <c r="H480" s="822" t="s">
        <v>5162</v>
      </c>
      <c r="I480" s="316"/>
      <c r="J480" s="356"/>
      <c r="K480" s="316"/>
      <c r="L480" s="316" t="s">
        <v>4442</v>
      </c>
      <c r="M480" s="316"/>
    </row>
    <row r="481" spans="1:13" x14ac:dyDescent="0.25">
      <c r="A481" s="815" t="s">
        <v>4625</v>
      </c>
      <c r="B481" s="538" t="s">
        <v>4403</v>
      </c>
      <c r="C481" s="748" t="s">
        <v>4634</v>
      </c>
      <c r="D481" s="541">
        <v>5</v>
      </c>
      <c r="E481" s="316"/>
      <c r="F481" s="316"/>
      <c r="G481" s="746" t="s">
        <v>4654</v>
      </c>
      <c r="H481" s="822" t="s">
        <v>43</v>
      </c>
      <c r="I481" s="316"/>
      <c r="J481" s="356"/>
      <c r="K481" s="316"/>
      <c r="L481" s="316" t="s">
        <v>4442</v>
      </c>
      <c r="M481" s="316"/>
    </row>
    <row r="482" spans="1:13" x14ac:dyDescent="0.25">
      <c r="A482" s="815" t="s">
        <v>4625</v>
      </c>
      <c r="B482" s="538" t="s">
        <v>4403</v>
      </c>
      <c r="C482" s="748" t="s">
        <v>4634</v>
      </c>
      <c r="D482" s="541">
        <v>6</v>
      </c>
      <c r="E482" s="316"/>
      <c r="F482" s="316"/>
      <c r="G482" s="746" t="s">
        <v>4654</v>
      </c>
      <c r="H482" s="822" t="s">
        <v>43</v>
      </c>
      <c r="I482" s="316"/>
      <c r="J482" s="356"/>
      <c r="K482" s="316"/>
      <c r="L482" s="316" t="s">
        <v>4465</v>
      </c>
      <c r="M482" s="316"/>
    </row>
    <row r="483" spans="1:13" x14ac:dyDescent="0.25">
      <c r="A483" s="815" t="s">
        <v>4625</v>
      </c>
      <c r="B483" s="538" t="s">
        <v>4403</v>
      </c>
      <c r="C483" s="748" t="s">
        <v>4634</v>
      </c>
      <c r="D483" s="541">
        <v>7</v>
      </c>
      <c r="E483" s="316"/>
      <c r="F483" s="316"/>
      <c r="G483" s="746" t="s">
        <v>4654</v>
      </c>
      <c r="H483" s="822" t="s">
        <v>43</v>
      </c>
      <c r="I483" s="316"/>
      <c r="J483" s="356"/>
      <c r="K483" s="316"/>
      <c r="L483" s="316" t="s">
        <v>4465</v>
      </c>
      <c r="M483" s="316"/>
    </row>
    <row r="484" spans="1:13" x14ac:dyDescent="0.25">
      <c r="A484" s="815" t="s">
        <v>4625</v>
      </c>
      <c r="B484" s="538" t="s">
        <v>4403</v>
      </c>
      <c r="C484" s="748" t="s">
        <v>4634</v>
      </c>
      <c r="D484" s="541">
        <v>8</v>
      </c>
      <c r="E484" s="316"/>
      <c r="F484" s="316"/>
      <c r="G484" s="746" t="s">
        <v>4654</v>
      </c>
      <c r="H484" s="822" t="s">
        <v>43</v>
      </c>
      <c r="I484" s="316"/>
      <c r="J484" s="356"/>
      <c r="K484" s="316"/>
      <c r="L484" s="316" t="s">
        <v>4465</v>
      </c>
      <c r="M484" s="316"/>
    </row>
    <row r="485" spans="1:13" x14ac:dyDescent="0.25">
      <c r="A485" s="815" t="s">
        <v>4625</v>
      </c>
      <c r="B485" s="538" t="s">
        <v>4403</v>
      </c>
      <c r="C485" s="748" t="s">
        <v>4634</v>
      </c>
      <c r="D485" s="541">
        <v>9</v>
      </c>
      <c r="E485" s="316"/>
      <c r="F485" s="316"/>
      <c r="G485" s="746" t="s">
        <v>4654</v>
      </c>
      <c r="H485" s="822" t="s">
        <v>43</v>
      </c>
      <c r="I485" s="316"/>
      <c r="J485" s="356"/>
      <c r="K485" s="316"/>
      <c r="L485" s="316" t="s">
        <v>4465</v>
      </c>
      <c r="M485" s="316"/>
    </row>
    <row r="486" spans="1:13" x14ac:dyDescent="0.25">
      <c r="A486" s="815" t="s">
        <v>4625</v>
      </c>
      <c r="B486" s="538" t="s">
        <v>4403</v>
      </c>
      <c r="C486" s="748" t="s">
        <v>4634</v>
      </c>
      <c r="D486" s="541" t="s">
        <v>4637</v>
      </c>
      <c r="E486" s="316"/>
      <c r="F486" s="316"/>
      <c r="G486" s="746" t="s">
        <v>4713</v>
      </c>
      <c r="H486" s="822" t="s">
        <v>5163</v>
      </c>
      <c r="I486" s="316"/>
      <c r="J486" s="356"/>
      <c r="K486" s="316"/>
      <c r="L486" s="316" t="s">
        <v>4503</v>
      </c>
      <c r="M486" s="316"/>
    </row>
    <row r="487" spans="1:13" x14ac:dyDescent="0.25">
      <c r="A487" s="815" t="s">
        <v>4625</v>
      </c>
      <c r="B487" s="538" t="s">
        <v>4403</v>
      </c>
      <c r="C487" s="748" t="s">
        <v>4634</v>
      </c>
      <c r="D487" s="541" t="s">
        <v>4638</v>
      </c>
      <c r="E487" s="316"/>
      <c r="F487" s="316"/>
      <c r="G487" s="746" t="s">
        <v>4714</v>
      </c>
      <c r="H487" s="822" t="s">
        <v>5164</v>
      </c>
      <c r="I487" s="316"/>
      <c r="J487" s="356"/>
      <c r="K487" s="316"/>
      <c r="L487" s="316" t="s">
        <v>4503</v>
      </c>
      <c r="M487" s="316"/>
    </row>
    <row r="488" spans="1:13" x14ac:dyDescent="0.25">
      <c r="A488" s="815" t="s">
        <v>4625</v>
      </c>
      <c r="B488" s="538" t="s">
        <v>4403</v>
      </c>
      <c r="C488" s="748" t="s">
        <v>4634</v>
      </c>
      <c r="D488" s="541" t="s">
        <v>4639</v>
      </c>
      <c r="E488" s="316"/>
      <c r="F488" s="316"/>
      <c r="G488" s="746" t="s">
        <v>4654</v>
      </c>
      <c r="H488" s="822" t="s">
        <v>43</v>
      </c>
      <c r="I488" s="316"/>
      <c r="J488" s="356"/>
      <c r="K488" s="316"/>
      <c r="L488" s="316" t="s">
        <v>4500</v>
      </c>
      <c r="M488" s="316"/>
    </row>
    <row r="489" spans="1:13" x14ac:dyDescent="0.25">
      <c r="A489" s="815" t="s">
        <v>4625</v>
      </c>
      <c r="B489" s="538" t="s">
        <v>4403</v>
      </c>
      <c r="C489" s="748" t="s">
        <v>4634</v>
      </c>
      <c r="D489" s="541" t="s">
        <v>4640</v>
      </c>
      <c r="E489" s="316"/>
      <c r="F489" s="316"/>
      <c r="G489" s="746" t="s">
        <v>4654</v>
      </c>
      <c r="H489" s="822" t="s">
        <v>43</v>
      </c>
      <c r="I489" s="316"/>
      <c r="J489" s="356"/>
      <c r="K489" s="316"/>
      <c r="L489" s="316" t="s">
        <v>4500</v>
      </c>
      <c r="M489" s="316"/>
    </row>
    <row r="490" spans="1:13" x14ac:dyDescent="0.25">
      <c r="A490" s="815" t="s">
        <v>4625</v>
      </c>
      <c r="B490" s="538" t="s">
        <v>4403</v>
      </c>
      <c r="C490" s="748" t="s">
        <v>4634</v>
      </c>
      <c r="D490" s="541" t="s">
        <v>4615</v>
      </c>
      <c r="E490" s="316"/>
      <c r="F490" s="316"/>
      <c r="G490" s="746" t="s">
        <v>5797</v>
      </c>
      <c r="H490" s="822" t="s">
        <v>5165</v>
      </c>
      <c r="I490" s="316"/>
      <c r="J490" s="356"/>
      <c r="K490" s="316"/>
      <c r="L490" s="316" t="s">
        <v>4508</v>
      </c>
      <c r="M490" s="316"/>
    </row>
    <row r="491" spans="1:13" x14ac:dyDescent="0.25">
      <c r="A491" s="815" t="s">
        <v>4625</v>
      </c>
      <c r="B491" s="538" t="s">
        <v>4403</v>
      </c>
      <c r="C491" s="748" t="s">
        <v>4634</v>
      </c>
      <c r="D491" s="541" t="s">
        <v>4641</v>
      </c>
      <c r="E491" s="316"/>
      <c r="F491" s="316"/>
      <c r="G491" s="746" t="s">
        <v>5798</v>
      </c>
      <c r="H491" s="542" t="s">
        <v>5166</v>
      </c>
      <c r="I491" s="316"/>
      <c r="J491" s="356"/>
      <c r="K491" s="316"/>
      <c r="L491" s="316" t="s">
        <v>4508</v>
      </c>
      <c r="M491" s="316"/>
    </row>
    <row r="492" spans="1:13" x14ac:dyDescent="0.25">
      <c r="A492" s="815" t="s">
        <v>4625</v>
      </c>
      <c r="B492" s="538" t="s">
        <v>4403</v>
      </c>
      <c r="C492" s="748" t="s">
        <v>4634</v>
      </c>
      <c r="D492" s="541" t="s">
        <v>4642</v>
      </c>
      <c r="E492" s="316"/>
      <c r="F492" s="316"/>
      <c r="G492" s="829" t="s">
        <v>4715</v>
      </c>
      <c r="H492" s="542" t="s">
        <v>5167</v>
      </c>
      <c r="I492" s="316"/>
      <c r="J492" s="356"/>
      <c r="K492" s="316"/>
      <c r="L492" s="316" t="s">
        <v>4508</v>
      </c>
      <c r="M492" s="316"/>
    </row>
    <row r="493" spans="1:13" x14ac:dyDescent="0.25">
      <c r="A493" s="815" t="s">
        <v>4625</v>
      </c>
      <c r="B493" s="538" t="s">
        <v>4403</v>
      </c>
      <c r="C493" s="748" t="s">
        <v>4634</v>
      </c>
      <c r="D493" s="541" t="s">
        <v>4643</v>
      </c>
      <c r="E493" s="316"/>
      <c r="F493" s="316"/>
      <c r="G493" s="814" t="s">
        <v>4716</v>
      </c>
      <c r="H493" s="542" t="s">
        <v>5168</v>
      </c>
      <c r="I493" s="316"/>
      <c r="J493" s="356"/>
      <c r="K493" s="316"/>
      <c r="L493" s="316" t="s">
        <v>4508</v>
      </c>
      <c r="M493" s="316"/>
    </row>
    <row r="494" spans="1:13" x14ac:dyDescent="0.25">
      <c r="A494" s="815" t="s">
        <v>4625</v>
      </c>
      <c r="B494" s="538" t="s">
        <v>4403</v>
      </c>
      <c r="C494" s="748" t="s">
        <v>4634</v>
      </c>
      <c r="D494" s="541" t="s">
        <v>4574</v>
      </c>
      <c r="E494" s="316"/>
      <c r="F494" s="316"/>
      <c r="G494" s="829" t="s">
        <v>4654</v>
      </c>
      <c r="H494" s="542" t="s">
        <v>43</v>
      </c>
      <c r="I494" s="316"/>
      <c r="J494" s="356"/>
      <c r="K494" s="316"/>
      <c r="L494" s="316" t="s">
        <v>5540</v>
      </c>
      <c r="M494" s="316"/>
    </row>
    <row r="495" spans="1:13" x14ac:dyDescent="0.25">
      <c r="A495" s="815" t="s">
        <v>4625</v>
      </c>
      <c r="B495" s="538" t="s">
        <v>4403</v>
      </c>
      <c r="C495" s="748" t="s">
        <v>4634</v>
      </c>
      <c r="D495" s="541" t="s">
        <v>4586</v>
      </c>
      <c r="E495" s="316"/>
      <c r="F495" s="316"/>
      <c r="G495" s="746" t="s">
        <v>4654</v>
      </c>
      <c r="H495" s="542" t="s">
        <v>43</v>
      </c>
      <c r="I495" s="316"/>
      <c r="J495" s="356"/>
      <c r="K495" s="316"/>
      <c r="L495" s="316" t="s">
        <v>5540</v>
      </c>
      <c r="M495" s="316"/>
    </row>
    <row r="496" spans="1:13" x14ac:dyDescent="0.25">
      <c r="A496" s="815" t="s">
        <v>4625</v>
      </c>
      <c r="B496" s="538" t="s">
        <v>4403</v>
      </c>
      <c r="C496" s="748" t="s">
        <v>4634</v>
      </c>
      <c r="D496" s="541" t="s">
        <v>4644</v>
      </c>
      <c r="E496" s="316"/>
      <c r="F496" s="316"/>
      <c r="G496" s="829" t="s">
        <v>4654</v>
      </c>
      <c r="H496" s="542" t="s">
        <v>43</v>
      </c>
      <c r="I496" s="316"/>
      <c r="J496" s="356"/>
      <c r="K496" s="316"/>
      <c r="L496" s="316" t="s">
        <v>5540</v>
      </c>
      <c r="M496" s="316"/>
    </row>
    <row r="497" spans="1:13" x14ac:dyDescent="0.25">
      <c r="A497" s="815" t="s">
        <v>4625</v>
      </c>
      <c r="B497" s="538" t="s">
        <v>4403</v>
      </c>
      <c r="C497" s="748" t="s">
        <v>4634</v>
      </c>
      <c r="D497" s="541" t="s">
        <v>4645</v>
      </c>
      <c r="E497" s="316"/>
      <c r="F497" s="316"/>
      <c r="G497" s="746" t="s">
        <v>4717</v>
      </c>
      <c r="H497" s="542" t="s">
        <v>5169</v>
      </c>
      <c r="I497" s="316"/>
      <c r="J497" s="356"/>
      <c r="K497" s="316"/>
      <c r="L497" s="316" t="s">
        <v>5541</v>
      </c>
      <c r="M497" s="316"/>
    </row>
    <row r="498" spans="1:13" x14ac:dyDescent="0.25">
      <c r="A498" s="815" t="s">
        <v>4625</v>
      </c>
      <c r="B498" s="538" t="s">
        <v>4403</v>
      </c>
      <c r="C498" s="748" t="s">
        <v>4634</v>
      </c>
      <c r="D498" s="541" t="s">
        <v>4646</v>
      </c>
      <c r="E498" s="316"/>
      <c r="F498" s="316"/>
      <c r="G498" s="829" t="s">
        <v>4718</v>
      </c>
      <c r="H498" s="542" t="s">
        <v>5170</v>
      </c>
      <c r="I498" s="316"/>
      <c r="J498" s="356"/>
      <c r="K498" s="316"/>
      <c r="L498" s="316" t="s">
        <v>5541</v>
      </c>
      <c r="M498" s="316"/>
    </row>
    <row r="499" spans="1:13" x14ac:dyDescent="0.25">
      <c r="A499" s="815" t="s">
        <v>4625</v>
      </c>
      <c r="B499" s="538" t="s">
        <v>4403</v>
      </c>
      <c r="C499" s="748" t="s">
        <v>4634</v>
      </c>
      <c r="D499" s="541" t="s">
        <v>4647</v>
      </c>
      <c r="E499" s="316"/>
      <c r="F499" s="316"/>
      <c r="G499" s="746" t="s">
        <v>4654</v>
      </c>
      <c r="H499" s="542" t="s">
        <v>4654</v>
      </c>
      <c r="I499" s="316"/>
      <c r="J499" s="356"/>
      <c r="K499" s="316"/>
      <c r="L499" s="316" t="s">
        <v>4654</v>
      </c>
      <c r="M499" s="316"/>
    </row>
    <row r="500" spans="1:13" x14ac:dyDescent="0.25">
      <c r="A500" s="815" t="s">
        <v>4625</v>
      </c>
      <c r="B500" s="538" t="s">
        <v>4403</v>
      </c>
      <c r="C500" s="748" t="s">
        <v>4634</v>
      </c>
      <c r="D500" s="541" t="s">
        <v>4575</v>
      </c>
      <c r="E500" s="316"/>
      <c r="F500" s="316"/>
      <c r="G500" s="829" t="s">
        <v>4654</v>
      </c>
      <c r="H500" s="542" t="s">
        <v>4654</v>
      </c>
      <c r="I500" s="316"/>
      <c r="J500" s="356"/>
      <c r="K500" s="316"/>
      <c r="L500" s="316" t="s">
        <v>4654</v>
      </c>
      <c r="M500" s="316"/>
    </row>
    <row r="501" spans="1:13" x14ac:dyDescent="0.25">
      <c r="A501" s="815" t="s">
        <v>4625</v>
      </c>
      <c r="B501" s="538" t="s">
        <v>4403</v>
      </c>
      <c r="C501" s="748" t="s">
        <v>4634</v>
      </c>
      <c r="D501" s="541" t="s">
        <v>4576</v>
      </c>
      <c r="E501" s="316"/>
      <c r="F501" s="316"/>
      <c r="G501" s="746" t="s">
        <v>4654</v>
      </c>
      <c r="H501" s="542" t="s">
        <v>4654</v>
      </c>
      <c r="I501" s="316"/>
      <c r="J501" s="356"/>
      <c r="K501" s="316"/>
      <c r="L501" s="316" t="s">
        <v>4654</v>
      </c>
      <c r="M501" s="316"/>
    </row>
    <row r="502" spans="1:13" x14ac:dyDescent="0.25">
      <c r="A502" s="815" t="s">
        <v>4625</v>
      </c>
      <c r="B502" s="538" t="s">
        <v>4403</v>
      </c>
      <c r="C502" s="748" t="s">
        <v>4634</v>
      </c>
      <c r="D502" s="541" t="s">
        <v>4648</v>
      </c>
      <c r="E502" s="316"/>
      <c r="F502" s="316"/>
      <c r="G502" s="829" t="s">
        <v>4654</v>
      </c>
      <c r="H502" s="542" t="s">
        <v>4654</v>
      </c>
      <c r="I502" s="316"/>
      <c r="J502" s="356"/>
      <c r="K502" s="316"/>
      <c r="L502" s="316" t="s">
        <v>4654</v>
      </c>
      <c r="M502" s="316"/>
    </row>
    <row r="503" spans="1:13" x14ac:dyDescent="0.25">
      <c r="A503" s="815" t="s">
        <v>4625</v>
      </c>
      <c r="B503" s="538" t="s">
        <v>4403</v>
      </c>
      <c r="C503" s="748" t="s">
        <v>4634</v>
      </c>
      <c r="D503" s="541" t="s">
        <v>4649</v>
      </c>
      <c r="E503" s="316"/>
      <c r="F503" s="316"/>
      <c r="G503" s="746" t="s">
        <v>4654</v>
      </c>
      <c r="H503" s="542" t="s">
        <v>4654</v>
      </c>
      <c r="I503" s="316"/>
      <c r="J503" s="356"/>
      <c r="K503" s="316"/>
      <c r="L503" s="316" t="s">
        <v>4654</v>
      </c>
      <c r="M503" s="316"/>
    </row>
    <row r="504" spans="1:13" x14ac:dyDescent="0.25">
      <c r="A504" s="815" t="s">
        <v>4625</v>
      </c>
      <c r="B504" s="538" t="s">
        <v>4403</v>
      </c>
      <c r="C504" s="748" t="s">
        <v>4634</v>
      </c>
      <c r="D504" s="541" t="s">
        <v>4650</v>
      </c>
      <c r="E504" s="316"/>
      <c r="F504" s="316"/>
      <c r="G504" s="814" t="s">
        <v>4654</v>
      </c>
      <c r="H504" s="542" t="s">
        <v>4654</v>
      </c>
      <c r="I504" s="316"/>
      <c r="J504" s="356"/>
      <c r="K504" s="316"/>
      <c r="L504" s="316" t="s">
        <v>4654</v>
      </c>
      <c r="M504" s="316"/>
    </row>
    <row r="505" spans="1:13" x14ac:dyDescent="0.25">
      <c r="A505" s="815" t="s">
        <v>4625</v>
      </c>
      <c r="B505" s="538" t="s">
        <v>4403</v>
      </c>
      <c r="C505" s="748" t="s">
        <v>4634</v>
      </c>
      <c r="D505" s="541" t="s">
        <v>4651</v>
      </c>
      <c r="E505" s="316"/>
      <c r="F505" s="316"/>
      <c r="G505" s="746" t="s">
        <v>4654</v>
      </c>
      <c r="H505" s="542" t="s">
        <v>4654</v>
      </c>
      <c r="I505" s="316"/>
      <c r="J505" s="356"/>
      <c r="K505" s="316"/>
      <c r="L505" s="316" t="s">
        <v>4654</v>
      </c>
      <c r="M505" s="316"/>
    </row>
    <row r="506" spans="1:13" x14ac:dyDescent="0.25">
      <c r="A506" s="815" t="s">
        <v>4625</v>
      </c>
      <c r="B506" s="538" t="s">
        <v>4403</v>
      </c>
      <c r="C506" s="748" t="s">
        <v>4634</v>
      </c>
      <c r="D506" s="541" t="s">
        <v>4652</v>
      </c>
      <c r="E506" s="316"/>
      <c r="F506" s="316"/>
      <c r="G506" s="829" t="s">
        <v>4654</v>
      </c>
      <c r="H506" s="542" t="s">
        <v>4654</v>
      </c>
      <c r="I506" s="316"/>
      <c r="J506" s="356"/>
      <c r="K506" s="316"/>
      <c r="L506" s="316" t="s">
        <v>4654</v>
      </c>
      <c r="M506" s="316"/>
    </row>
    <row r="507" spans="1:13" x14ac:dyDescent="0.25">
      <c r="A507" s="815" t="s">
        <v>4625</v>
      </c>
      <c r="B507" s="538" t="s">
        <v>4403</v>
      </c>
      <c r="C507" s="748" t="s">
        <v>4634</v>
      </c>
      <c r="D507" s="541" t="s">
        <v>4653</v>
      </c>
      <c r="E507" s="316"/>
      <c r="F507" s="316"/>
      <c r="G507" s="746" t="s">
        <v>4654</v>
      </c>
      <c r="H507" s="542" t="s">
        <v>4654</v>
      </c>
      <c r="I507" s="316"/>
      <c r="J507" s="356"/>
      <c r="K507" s="316"/>
      <c r="L507" s="316" t="s">
        <v>4654</v>
      </c>
      <c r="M507" s="316"/>
    </row>
    <row r="508" spans="1:13" x14ac:dyDescent="0.25">
      <c r="A508" s="815" t="s">
        <v>4625</v>
      </c>
      <c r="B508" s="538" t="s">
        <v>4407</v>
      </c>
      <c r="C508" s="748" t="s">
        <v>4557</v>
      </c>
      <c r="D508" s="541">
        <v>0</v>
      </c>
      <c r="E508" s="316"/>
      <c r="F508" s="316"/>
      <c r="G508" s="746" t="s">
        <v>4719</v>
      </c>
      <c r="H508" s="542" t="s">
        <v>5171</v>
      </c>
      <c r="I508" s="316"/>
      <c r="J508" s="356"/>
      <c r="K508" s="316"/>
      <c r="L508" s="316" t="s">
        <v>4507</v>
      </c>
      <c r="M508" s="316"/>
    </row>
    <row r="509" spans="1:13" x14ac:dyDescent="0.25">
      <c r="A509" s="815" t="s">
        <v>4625</v>
      </c>
      <c r="B509" s="538" t="s">
        <v>4407</v>
      </c>
      <c r="C509" s="748" t="s">
        <v>4557</v>
      </c>
      <c r="D509" s="541">
        <v>1</v>
      </c>
      <c r="E509" s="316"/>
      <c r="F509" s="316"/>
      <c r="G509" s="814" t="s">
        <v>4654</v>
      </c>
      <c r="H509" s="542" t="s">
        <v>43</v>
      </c>
      <c r="I509" s="316"/>
      <c r="J509" s="356"/>
      <c r="K509" s="316"/>
      <c r="L509" s="316" t="s">
        <v>4507</v>
      </c>
      <c r="M509" s="316"/>
    </row>
    <row r="510" spans="1:13" x14ac:dyDescent="0.25">
      <c r="A510" s="815" t="s">
        <v>4625</v>
      </c>
      <c r="B510" s="538" t="s">
        <v>4407</v>
      </c>
      <c r="C510" s="748" t="s">
        <v>4557</v>
      </c>
      <c r="D510" s="541">
        <v>2</v>
      </c>
      <c r="E510" s="316"/>
      <c r="F510" s="316"/>
      <c r="G510" s="746" t="s">
        <v>4654</v>
      </c>
      <c r="H510" s="542" t="s">
        <v>43</v>
      </c>
      <c r="I510" s="316"/>
      <c r="J510" s="356"/>
      <c r="K510" s="316"/>
      <c r="L510" s="316" t="s">
        <v>4507</v>
      </c>
      <c r="M510" s="316"/>
    </row>
    <row r="511" spans="1:13" x14ac:dyDescent="0.25">
      <c r="A511" s="815" t="s">
        <v>4625</v>
      </c>
      <c r="B511" s="538" t="s">
        <v>4407</v>
      </c>
      <c r="C511" s="748" t="s">
        <v>4557</v>
      </c>
      <c r="D511" s="541">
        <v>3</v>
      </c>
      <c r="E511" s="316"/>
      <c r="F511" s="316"/>
      <c r="G511" s="746" t="s">
        <v>4654</v>
      </c>
      <c r="H511" s="822" t="s">
        <v>43</v>
      </c>
      <c r="I511" s="316"/>
      <c r="J511" s="356"/>
      <c r="K511" s="316"/>
      <c r="L511" s="316" t="s">
        <v>4507</v>
      </c>
      <c r="M511" s="541"/>
    </row>
    <row r="512" spans="1:13" x14ac:dyDescent="0.25">
      <c r="A512" s="815" t="s">
        <v>4625</v>
      </c>
      <c r="B512" s="538" t="s">
        <v>4407</v>
      </c>
      <c r="C512" s="748" t="s">
        <v>4557</v>
      </c>
      <c r="D512" s="541">
        <v>4</v>
      </c>
      <c r="E512" s="316"/>
      <c r="F512" s="316"/>
      <c r="G512" s="814" t="s">
        <v>4720</v>
      </c>
      <c r="H512" s="542" t="s">
        <v>5172</v>
      </c>
      <c r="I512" s="316"/>
      <c r="J512" s="356"/>
      <c r="K512" s="316"/>
      <c r="L512" s="316" t="s">
        <v>5542</v>
      </c>
      <c r="M512" s="316"/>
    </row>
    <row r="513" spans="1:13" x14ac:dyDescent="0.25">
      <c r="A513" s="815" t="s">
        <v>4625</v>
      </c>
      <c r="B513" s="538" t="s">
        <v>4407</v>
      </c>
      <c r="C513" s="748" t="s">
        <v>4557</v>
      </c>
      <c r="D513" s="541">
        <v>5</v>
      </c>
      <c r="E513" s="316"/>
      <c r="F513" s="316"/>
      <c r="G513" s="746" t="s">
        <v>4654</v>
      </c>
      <c r="H513" s="542" t="s">
        <v>43</v>
      </c>
      <c r="I513" s="316"/>
      <c r="J513" s="356"/>
      <c r="K513" s="316"/>
      <c r="L513" s="316" t="s">
        <v>5542</v>
      </c>
      <c r="M513" s="316"/>
    </row>
    <row r="514" spans="1:13" x14ac:dyDescent="0.25">
      <c r="A514" s="815" t="s">
        <v>4625</v>
      </c>
      <c r="B514" s="538" t="s">
        <v>4407</v>
      </c>
      <c r="C514" s="748" t="s">
        <v>4557</v>
      </c>
      <c r="D514" s="541">
        <v>6</v>
      </c>
      <c r="E514" s="316"/>
      <c r="F514" s="316"/>
      <c r="G514" s="826" t="s">
        <v>5799</v>
      </c>
      <c r="H514" s="542" t="s">
        <v>5173</v>
      </c>
      <c r="I514" s="316"/>
      <c r="J514" s="356"/>
      <c r="K514" s="316"/>
      <c r="L514" s="316" t="s">
        <v>4508</v>
      </c>
      <c r="M514" s="541"/>
    </row>
    <row r="515" spans="1:13" x14ac:dyDescent="0.25">
      <c r="A515" s="815" t="s">
        <v>4625</v>
      </c>
      <c r="B515" s="538" t="s">
        <v>4407</v>
      </c>
      <c r="C515" s="748" t="s">
        <v>4557</v>
      </c>
      <c r="D515" s="541">
        <v>7</v>
      </c>
      <c r="E515" s="316"/>
      <c r="F515" s="316"/>
      <c r="G515" s="814" t="s">
        <v>4654</v>
      </c>
      <c r="H515" s="542" t="s">
        <v>43</v>
      </c>
      <c r="I515" s="316"/>
      <c r="J515" s="356"/>
      <c r="K515" s="316"/>
      <c r="L515" s="316" t="s">
        <v>5540</v>
      </c>
      <c r="M515" s="316"/>
    </row>
    <row r="516" spans="1:13" x14ac:dyDescent="0.25">
      <c r="A516" s="815" t="s">
        <v>4625</v>
      </c>
      <c r="B516" s="538" t="s">
        <v>4407</v>
      </c>
      <c r="C516" s="748" t="s">
        <v>4557</v>
      </c>
      <c r="D516" s="541">
        <v>8</v>
      </c>
      <c r="E516" s="316"/>
      <c r="F516" s="316"/>
      <c r="G516" s="746" t="s">
        <v>4721</v>
      </c>
      <c r="H516" s="542" t="s">
        <v>5174</v>
      </c>
      <c r="I516" s="316"/>
      <c r="J516" s="356"/>
      <c r="K516" s="316"/>
      <c r="L516" s="316" t="s">
        <v>5541</v>
      </c>
      <c r="M516" s="316"/>
    </row>
    <row r="517" spans="1:13" x14ac:dyDescent="0.25">
      <c r="A517" s="815" t="s">
        <v>4625</v>
      </c>
      <c r="B517" s="538" t="s">
        <v>4407</v>
      </c>
      <c r="C517" s="748" t="s">
        <v>4557</v>
      </c>
      <c r="D517" s="541">
        <v>9</v>
      </c>
      <c r="E517" s="316"/>
      <c r="F517" s="316"/>
      <c r="G517" s="697" t="s">
        <v>4722</v>
      </c>
      <c r="H517" s="542" t="s">
        <v>5175</v>
      </c>
      <c r="I517" s="316"/>
      <c r="J517" s="356"/>
      <c r="K517" s="316"/>
      <c r="L517" s="316" t="s">
        <v>5541</v>
      </c>
      <c r="M517" s="316"/>
    </row>
    <row r="518" spans="1:13" x14ac:dyDescent="0.25">
      <c r="A518" s="815" t="s">
        <v>4625</v>
      </c>
      <c r="B518" s="538" t="s">
        <v>4407</v>
      </c>
      <c r="C518" s="748" t="s">
        <v>4557</v>
      </c>
      <c r="D518" s="541" t="s">
        <v>4637</v>
      </c>
      <c r="E518" s="316"/>
      <c r="F518" s="316"/>
      <c r="G518" s="829" t="s">
        <v>4654</v>
      </c>
      <c r="H518" s="816" t="s">
        <v>4654</v>
      </c>
      <c r="I518" s="316"/>
      <c r="J518" s="356"/>
      <c r="K518" s="316"/>
      <c r="L518" s="316" t="s">
        <v>4654</v>
      </c>
      <c r="M518" s="316"/>
    </row>
    <row r="519" spans="1:13" x14ac:dyDescent="0.25">
      <c r="A519" s="815" t="s">
        <v>4625</v>
      </c>
      <c r="B519" s="538" t="s">
        <v>4407</v>
      </c>
      <c r="C519" s="748" t="s">
        <v>4557</v>
      </c>
      <c r="D519" s="541" t="s">
        <v>4638</v>
      </c>
      <c r="E519" s="316"/>
      <c r="F519" s="316"/>
      <c r="G519" s="697" t="s">
        <v>4654</v>
      </c>
      <c r="H519" s="542" t="s">
        <v>4654</v>
      </c>
      <c r="I519" s="316"/>
      <c r="J519" s="356"/>
      <c r="K519" s="316"/>
      <c r="L519" s="316" t="s">
        <v>4654</v>
      </c>
      <c r="M519" s="541"/>
    </row>
    <row r="520" spans="1:13" x14ac:dyDescent="0.25">
      <c r="A520" s="815" t="s">
        <v>4625</v>
      </c>
      <c r="B520" s="538" t="s">
        <v>4407</v>
      </c>
      <c r="C520" s="748" t="s">
        <v>4557</v>
      </c>
      <c r="D520" s="541" t="s">
        <v>4639</v>
      </c>
      <c r="E520" s="316"/>
      <c r="F520" s="316"/>
      <c r="G520" s="829" t="s">
        <v>4654</v>
      </c>
      <c r="H520" s="816" t="s">
        <v>4654</v>
      </c>
      <c r="I520" s="316"/>
      <c r="J520" s="356"/>
      <c r="K520" s="316"/>
      <c r="L520" s="316" t="s">
        <v>4654</v>
      </c>
      <c r="M520" s="316"/>
    </row>
    <row r="521" spans="1:13" x14ac:dyDescent="0.25">
      <c r="A521" s="815" t="s">
        <v>4625</v>
      </c>
      <c r="B521" s="538" t="s">
        <v>4407</v>
      </c>
      <c r="C521" s="748" t="s">
        <v>4557</v>
      </c>
      <c r="D521" s="541" t="s">
        <v>4640</v>
      </c>
      <c r="E521" s="316"/>
      <c r="F521" s="316"/>
      <c r="G521" s="746" t="s">
        <v>4654</v>
      </c>
      <c r="H521" s="542" t="s">
        <v>4654</v>
      </c>
      <c r="I521" s="316"/>
      <c r="J521" s="356"/>
      <c r="K521" s="316"/>
      <c r="L521" s="316" t="s">
        <v>4654</v>
      </c>
      <c r="M521" s="316"/>
    </row>
    <row r="522" spans="1:13" x14ac:dyDescent="0.25">
      <c r="A522" s="815" t="s">
        <v>4625</v>
      </c>
      <c r="B522" s="538" t="s">
        <v>4407</v>
      </c>
      <c r="C522" s="748" t="s">
        <v>4557</v>
      </c>
      <c r="D522" s="541" t="s">
        <v>4615</v>
      </c>
      <c r="E522" s="316"/>
      <c r="F522" s="316"/>
      <c r="G522" s="829" t="s">
        <v>4654</v>
      </c>
      <c r="H522" s="816" t="s">
        <v>4654</v>
      </c>
      <c r="I522" s="316"/>
      <c r="J522" s="356"/>
      <c r="K522" s="316"/>
      <c r="L522" s="316" t="s">
        <v>4654</v>
      </c>
      <c r="M522" s="316"/>
    </row>
    <row r="523" spans="1:13" x14ac:dyDescent="0.25">
      <c r="A523" s="815" t="s">
        <v>4625</v>
      </c>
      <c r="B523" s="538" t="s">
        <v>4407</v>
      </c>
      <c r="C523" s="748" t="s">
        <v>4557</v>
      </c>
      <c r="D523" s="541" t="s">
        <v>4641</v>
      </c>
      <c r="E523" s="316"/>
      <c r="F523" s="316"/>
      <c r="G523" s="746" t="s">
        <v>4654</v>
      </c>
      <c r="H523" s="542" t="s">
        <v>4654</v>
      </c>
      <c r="I523" s="316"/>
      <c r="J523" s="356"/>
      <c r="K523" s="316"/>
      <c r="L523" s="316" t="s">
        <v>4654</v>
      </c>
      <c r="M523" s="316"/>
    </row>
    <row r="524" spans="1:13" x14ac:dyDescent="0.25">
      <c r="A524" s="815" t="s">
        <v>4625</v>
      </c>
      <c r="B524" s="538" t="s">
        <v>4407</v>
      </c>
      <c r="C524" s="748" t="s">
        <v>4557</v>
      </c>
      <c r="D524" s="541" t="s">
        <v>4642</v>
      </c>
      <c r="E524" s="316"/>
      <c r="F524" s="316"/>
      <c r="G524" s="746" t="s">
        <v>4654</v>
      </c>
      <c r="H524" s="822" t="s">
        <v>4654</v>
      </c>
      <c r="I524" s="316"/>
      <c r="J524" s="356"/>
      <c r="K524" s="316"/>
      <c r="L524" s="316" t="s">
        <v>4654</v>
      </c>
      <c r="M524" s="316"/>
    </row>
    <row r="525" spans="1:13" x14ac:dyDescent="0.25">
      <c r="A525" s="815" t="s">
        <v>4625</v>
      </c>
      <c r="B525" s="538" t="s">
        <v>4407</v>
      </c>
      <c r="C525" s="748" t="s">
        <v>4557</v>
      </c>
      <c r="D525" s="541" t="s">
        <v>4643</v>
      </c>
      <c r="E525" s="316"/>
      <c r="F525" s="316"/>
      <c r="G525" s="746" t="s">
        <v>4654</v>
      </c>
      <c r="H525" s="542" t="s">
        <v>4654</v>
      </c>
      <c r="I525" s="316"/>
      <c r="J525" s="356"/>
      <c r="K525" s="316"/>
      <c r="L525" s="316" t="s">
        <v>4654</v>
      </c>
      <c r="M525" s="316"/>
    </row>
    <row r="526" spans="1:13" x14ac:dyDescent="0.25">
      <c r="A526" s="815" t="s">
        <v>4625</v>
      </c>
      <c r="B526" s="538" t="s">
        <v>4407</v>
      </c>
      <c r="C526" s="748" t="s">
        <v>4557</v>
      </c>
      <c r="D526" s="541" t="s">
        <v>4574</v>
      </c>
      <c r="E526" s="316"/>
      <c r="F526" s="316"/>
      <c r="G526" s="746" t="s">
        <v>4654</v>
      </c>
      <c r="H526" s="822" t="s">
        <v>4654</v>
      </c>
      <c r="I526" s="316"/>
      <c r="J526" s="356"/>
      <c r="K526" s="316"/>
      <c r="L526" s="316" t="s">
        <v>4654</v>
      </c>
      <c r="M526" s="316"/>
    </row>
    <row r="527" spans="1:13" x14ac:dyDescent="0.25">
      <c r="A527" s="815" t="s">
        <v>4625</v>
      </c>
      <c r="B527" s="538" t="s">
        <v>4407</v>
      </c>
      <c r="C527" s="748" t="s">
        <v>4557</v>
      </c>
      <c r="D527" s="541" t="s">
        <v>4586</v>
      </c>
      <c r="E527" s="316"/>
      <c r="F527" s="316"/>
      <c r="G527" s="746" t="s">
        <v>4654</v>
      </c>
      <c r="H527" s="542" t="s">
        <v>4654</v>
      </c>
      <c r="I527" s="316"/>
      <c r="J527" s="356"/>
      <c r="K527" s="316"/>
      <c r="L527" s="316" t="s">
        <v>4654</v>
      </c>
      <c r="M527" s="316"/>
    </row>
    <row r="528" spans="1:13" x14ac:dyDescent="0.25">
      <c r="A528" s="815" t="s">
        <v>4625</v>
      </c>
      <c r="B528" s="538" t="s">
        <v>4407</v>
      </c>
      <c r="C528" s="748" t="s">
        <v>4557</v>
      </c>
      <c r="D528" s="541" t="s">
        <v>4644</v>
      </c>
      <c r="E528" s="316"/>
      <c r="F528" s="316"/>
      <c r="G528" s="829" t="s">
        <v>4654</v>
      </c>
      <c r="H528" s="542" t="s">
        <v>4654</v>
      </c>
      <c r="I528" s="316"/>
      <c r="J528" s="356"/>
      <c r="K528" s="316"/>
      <c r="L528" s="316" t="s">
        <v>4654</v>
      </c>
      <c r="M528" s="316"/>
    </row>
    <row r="529" spans="1:13" x14ac:dyDescent="0.25">
      <c r="A529" s="815" t="s">
        <v>4625</v>
      </c>
      <c r="B529" s="538" t="s">
        <v>4407</v>
      </c>
      <c r="C529" s="748" t="s">
        <v>4557</v>
      </c>
      <c r="D529" s="541" t="s">
        <v>4645</v>
      </c>
      <c r="E529" s="316"/>
      <c r="F529" s="316"/>
      <c r="G529" s="746" t="s">
        <v>4654</v>
      </c>
      <c r="H529" s="542" t="s">
        <v>4654</v>
      </c>
      <c r="I529" s="316"/>
      <c r="J529" s="356"/>
      <c r="K529" s="316"/>
      <c r="L529" s="316" t="s">
        <v>4654</v>
      </c>
      <c r="M529" s="316"/>
    </row>
    <row r="530" spans="1:13" x14ac:dyDescent="0.25">
      <c r="A530" s="815" t="s">
        <v>4625</v>
      </c>
      <c r="B530" s="538" t="s">
        <v>4407</v>
      </c>
      <c r="C530" s="748" t="s">
        <v>4557</v>
      </c>
      <c r="D530" s="541" t="s">
        <v>4646</v>
      </c>
      <c r="E530" s="316"/>
      <c r="F530" s="316"/>
      <c r="G530" s="746" t="s">
        <v>4654</v>
      </c>
      <c r="H530" s="542" t="s">
        <v>4654</v>
      </c>
      <c r="I530" s="316"/>
      <c r="J530" s="356"/>
      <c r="K530" s="316"/>
      <c r="L530" s="316" t="s">
        <v>4654</v>
      </c>
      <c r="M530" s="316"/>
    </row>
    <row r="531" spans="1:13" x14ac:dyDescent="0.25">
      <c r="A531" s="815" t="s">
        <v>4625</v>
      </c>
      <c r="B531" s="538" t="s">
        <v>4407</v>
      </c>
      <c r="C531" s="748" t="s">
        <v>4557</v>
      </c>
      <c r="D531" s="541" t="s">
        <v>4647</v>
      </c>
      <c r="E531" s="316"/>
      <c r="F531" s="316"/>
      <c r="G531" s="746" t="s">
        <v>4654</v>
      </c>
      <c r="H531" s="542" t="s">
        <v>4654</v>
      </c>
      <c r="I531" s="316"/>
      <c r="J531" s="356"/>
      <c r="K531" s="316"/>
      <c r="L531" s="316" t="s">
        <v>4654</v>
      </c>
      <c r="M531" s="316"/>
    </row>
    <row r="532" spans="1:13" x14ac:dyDescent="0.25">
      <c r="A532" s="815" t="s">
        <v>4625</v>
      </c>
      <c r="B532" s="538" t="s">
        <v>4407</v>
      </c>
      <c r="C532" s="748" t="s">
        <v>4557</v>
      </c>
      <c r="D532" s="541" t="s">
        <v>4575</v>
      </c>
      <c r="E532" s="316"/>
      <c r="F532" s="316"/>
      <c r="G532" s="829" t="s">
        <v>4654</v>
      </c>
      <c r="H532" s="542" t="s">
        <v>4654</v>
      </c>
      <c r="I532" s="316"/>
      <c r="J532" s="356"/>
      <c r="K532" s="316"/>
      <c r="L532" s="316" t="s">
        <v>4654</v>
      </c>
      <c r="M532" s="316"/>
    </row>
    <row r="533" spans="1:13" x14ac:dyDescent="0.25">
      <c r="A533" s="815" t="s">
        <v>4625</v>
      </c>
      <c r="B533" s="538" t="s">
        <v>4407</v>
      </c>
      <c r="C533" s="748" t="s">
        <v>4557</v>
      </c>
      <c r="D533" s="541" t="s">
        <v>4576</v>
      </c>
      <c r="E533" s="316"/>
      <c r="F533" s="316"/>
      <c r="G533" s="746" t="s">
        <v>4654</v>
      </c>
      <c r="H533" s="542" t="s">
        <v>4654</v>
      </c>
      <c r="I533" s="316"/>
      <c r="J533" s="356"/>
      <c r="K533" s="316"/>
      <c r="L533" s="316" t="s">
        <v>4654</v>
      </c>
      <c r="M533" s="316"/>
    </row>
    <row r="534" spans="1:13" x14ac:dyDescent="0.25">
      <c r="A534" s="815" t="s">
        <v>4625</v>
      </c>
      <c r="B534" s="538" t="s">
        <v>4407</v>
      </c>
      <c r="C534" s="748" t="s">
        <v>4557</v>
      </c>
      <c r="D534" s="541" t="s">
        <v>4648</v>
      </c>
      <c r="E534" s="316"/>
      <c r="F534" s="316"/>
      <c r="G534" s="829" t="s">
        <v>4654</v>
      </c>
      <c r="H534" s="542" t="s">
        <v>4654</v>
      </c>
      <c r="I534" s="316"/>
      <c r="J534" s="356"/>
      <c r="K534" s="316"/>
      <c r="L534" s="316" t="s">
        <v>4654</v>
      </c>
      <c r="M534" s="316"/>
    </row>
    <row r="535" spans="1:13" x14ac:dyDescent="0.25">
      <c r="A535" s="815" t="s">
        <v>4625</v>
      </c>
      <c r="B535" s="538" t="s">
        <v>4407</v>
      </c>
      <c r="C535" s="748" t="s">
        <v>4557</v>
      </c>
      <c r="D535" s="541" t="s">
        <v>4649</v>
      </c>
      <c r="E535" s="316"/>
      <c r="F535" s="316"/>
      <c r="G535" s="746" t="s">
        <v>4654</v>
      </c>
      <c r="H535" s="542" t="s">
        <v>4654</v>
      </c>
      <c r="I535" s="316"/>
      <c r="J535" s="356"/>
      <c r="K535" s="316"/>
      <c r="L535" s="316" t="s">
        <v>4654</v>
      </c>
      <c r="M535" s="316"/>
    </row>
    <row r="536" spans="1:13" x14ac:dyDescent="0.25">
      <c r="A536" s="815" t="s">
        <v>4625</v>
      </c>
      <c r="B536" s="538" t="s">
        <v>4407</v>
      </c>
      <c r="C536" s="748" t="s">
        <v>4557</v>
      </c>
      <c r="D536" s="541" t="s">
        <v>4650</v>
      </c>
      <c r="E536" s="316"/>
      <c r="F536" s="316"/>
      <c r="G536" s="746" t="s">
        <v>4654</v>
      </c>
      <c r="H536" s="542" t="s">
        <v>4654</v>
      </c>
      <c r="I536" s="316"/>
      <c r="J536" s="356"/>
      <c r="K536" s="316"/>
      <c r="L536" s="316" t="s">
        <v>4654</v>
      </c>
      <c r="M536" s="316"/>
    </row>
    <row r="537" spans="1:13" x14ac:dyDescent="0.25">
      <c r="A537" s="815" t="s">
        <v>4625</v>
      </c>
      <c r="B537" s="538" t="s">
        <v>4407</v>
      </c>
      <c r="C537" s="748" t="s">
        <v>4557</v>
      </c>
      <c r="D537" s="541" t="s">
        <v>4651</v>
      </c>
      <c r="E537" s="316"/>
      <c r="F537" s="316"/>
      <c r="G537" s="746" t="s">
        <v>4654</v>
      </c>
      <c r="H537" s="542" t="s">
        <v>4654</v>
      </c>
      <c r="I537" s="316"/>
      <c r="J537" s="356"/>
      <c r="K537" s="316"/>
      <c r="L537" s="316" t="s">
        <v>4654</v>
      </c>
      <c r="M537" s="316"/>
    </row>
    <row r="538" spans="1:13" x14ac:dyDescent="0.25">
      <c r="A538" s="815" t="s">
        <v>4625</v>
      </c>
      <c r="B538" s="538" t="s">
        <v>4407</v>
      </c>
      <c r="C538" s="748" t="s">
        <v>4557</v>
      </c>
      <c r="D538" s="541" t="s">
        <v>4652</v>
      </c>
      <c r="E538" s="316"/>
      <c r="F538" s="316"/>
      <c r="G538" s="829" t="s">
        <v>4654</v>
      </c>
      <c r="H538" s="542" t="s">
        <v>4654</v>
      </c>
      <c r="I538" s="316"/>
      <c r="J538" s="356"/>
      <c r="K538" s="316"/>
      <c r="L538" s="316" t="s">
        <v>4654</v>
      </c>
      <c r="M538" s="316"/>
    </row>
    <row r="539" spans="1:13" x14ac:dyDescent="0.25">
      <c r="A539" s="815" t="s">
        <v>4625</v>
      </c>
      <c r="B539" s="538" t="s">
        <v>4407</v>
      </c>
      <c r="C539" s="748" t="s">
        <v>4557</v>
      </c>
      <c r="D539" s="541" t="s">
        <v>4653</v>
      </c>
      <c r="E539" s="316"/>
      <c r="F539" s="316"/>
      <c r="G539" s="746" t="s">
        <v>4654</v>
      </c>
      <c r="H539" s="542" t="s">
        <v>4654</v>
      </c>
      <c r="I539" s="316"/>
      <c r="J539" s="356"/>
      <c r="K539" s="316"/>
      <c r="L539" s="316" t="s">
        <v>4654</v>
      </c>
      <c r="M539" s="316"/>
    </row>
    <row r="540" spans="1:13" x14ac:dyDescent="0.25">
      <c r="A540" s="815" t="s">
        <v>4625</v>
      </c>
      <c r="B540" s="538" t="s">
        <v>4113</v>
      </c>
      <c r="C540" s="748" t="s">
        <v>4558</v>
      </c>
      <c r="D540" s="541">
        <v>0</v>
      </c>
      <c r="E540" s="316"/>
      <c r="F540" s="316"/>
      <c r="G540" s="829" t="s">
        <v>4723</v>
      </c>
      <c r="H540" s="542" t="s">
        <v>5176</v>
      </c>
      <c r="I540" s="316"/>
      <c r="J540" s="356"/>
      <c r="K540" s="316"/>
      <c r="L540" s="316" t="s">
        <v>4509</v>
      </c>
      <c r="M540" s="316"/>
    </row>
    <row r="541" spans="1:13" x14ac:dyDescent="0.25">
      <c r="A541" s="815" t="s">
        <v>4625</v>
      </c>
      <c r="B541" s="538" t="s">
        <v>4113</v>
      </c>
      <c r="C541" s="748" t="s">
        <v>4558</v>
      </c>
      <c r="D541" s="541">
        <v>1</v>
      </c>
      <c r="E541" s="316"/>
      <c r="F541" s="316"/>
      <c r="G541" s="746" t="s">
        <v>4724</v>
      </c>
      <c r="H541" s="542" t="s">
        <v>5177</v>
      </c>
      <c r="I541" s="316"/>
      <c r="J541" s="356"/>
      <c r="K541" s="316"/>
      <c r="L541" s="316" t="s">
        <v>4509</v>
      </c>
      <c r="M541" s="316"/>
    </row>
    <row r="542" spans="1:13" x14ac:dyDescent="0.25">
      <c r="A542" s="815" t="s">
        <v>4625</v>
      </c>
      <c r="B542" s="538" t="s">
        <v>4113</v>
      </c>
      <c r="C542" s="748" t="s">
        <v>4558</v>
      </c>
      <c r="D542" s="541">
        <v>2</v>
      </c>
      <c r="E542" s="316"/>
      <c r="F542" s="316"/>
      <c r="G542" s="829" t="s">
        <v>4725</v>
      </c>
      <c r="H542" s="542" t="s">
        <v>5178</v>
      </c>
      <c r="I542" s="316"/>
      <c r="J542" s="356"/>
      <c r="K542" s="316"/>
      <c r="L542" s="316" t="s">
        <v>4509</v>
      </c>
      <c r="M542" s="316"/>
    </row>
    <row r="543" spans="1:13" x14ac:dyDescent="0.25">
      <c r="A543" s="815" t="s">
        <v>4625</v>
      </c>
      <c r="B543" s="538" t="s">
        <v>4113</v>
      </c>
      <c r="C543" s="748" t="s">
        <v>4558</v>
      </c>
      <c r="D543" s="541">
        <v>3</v>
      </c>
      <c r="E543" s="316"/>
      <c r="F543" s="316"/>
      <c r="G543" s="814" t="s">
        <v>4654</v>
      </c>
      <c r="H543" s="542" t="s">
        <v>43</v>
      </c>
      <c r="I543" s="316"/>
      <c r="J543" s="356"/>
      <c r="K543" s="316"/>
      <c r="L543" s="316" t="s">
        <v>4509</v>
      </c>
      <c r="M543" s="316"/>
    </row>
    <row r="544" spans="1:13" x14ac:dyDescent="0.25">
      <c r="A544" s="815" t="s">
        <v>4625</v>
      </c>
      <c r="B544" s="538" t="s">
        <v>4113</v>
      </c>
      <c r="C544" s="748" t="s">
        <v>4558</v>
      </c>
      <c r="D544" s="541">
        <v>4</v>
      </c>
      <c r="E544" s="316"/>
      <c r="F544" s="316"/>
      <c r="G544" s="829" t="s">
        <v>4726</v>
      </c>
      <c r="H544" s="542" t="s">
        <v>5179</v>
      </c>
      <c r="I544" s="316"/>
      <c r="J544" s="356"/>
      <c r="K544" s="316"/>
      <c r="L544" s="316" t="s">
        <v>4509</v>
      </c>
      <c r="M544" s="316"/>
    </row>
    <row r="545" spans="1:13" x14ac:dyDescent="0.25">
      <c r="A545" s="815" t="s">
        <v>4625</v>
      </c>
      <c r="B545" s="538" t="s">
        <v>4113</v>
      </c>
      <c r="C545" s="748" t="s">
        <v>4558</v>
      </c>
      <c r="D545" s="541">
        <v>5</v>
      </c>
      <c r="E545" s="316"/>
      <c r="F545" s="316"/>
      <c r="G545" s="814" t="s">
        <v>4654</v>
      </c>
      <c r="H545" s="542" t="s">
        <v>43</v>
      </c>
      <c r="I545" s="316"/>
      <c r="J545" s="356"/>
      <c r="K545" s="316"/>
      <c r="L545" s="316" t="s">
        <v>4509</v>
      </c>
      <c r="M545" s="316"/>
    </row>
    <row r="546" spans="1:13" x14ac:dyDescent="0.25">
      <c r="A546" s="815" t="s">
        <v>4625</v>
      </c>
      <c r="B546" s="538" t="s">
        <v>4113</v>
      </c>
      <c r="C546" s="748" t="s">
        <v>4558</v>
      </c>
      <c r="D546" s="541">
        <v>6</v>
      </c>
      <c r="E546" s="316"/>
      <c r="F546" s="316"/>
      <c r="G546" s="829" t="s">
        <v>4654</v>
      </c>
      <c r="H546" s="816" t="s">
        <v>4654</v>
      </c>
      <c r="I546" s="316"/>
      <c r="J546" s="356"/>
      <c r="K546" s="316"/>
      <c r="L546" s="316" t="s">
        <v>4654</v>
      </c>
      <c r="M546" s="316"/>
    </row>
    <row r="547" spans="1:13" x14ac:dyDescent="0.25">
      <c r="A547" s="815" t="s">
        <v>4625</v>
      </c>
      <c r="B547" s="538" t="s">
        <v>4113</v>
      </c>
      <c r="C547" s="748" t="s">
        <v>4558</v>
      </c>
      <c r="D547" s="541">
        <v>7</v>
      </c>
      <c r="E547" s="316"/>
      <c r="F547" s="316"/>
      <c r="G547" s="746" t="s">
        <v>4654</v>
      </c>
      <c r="H547" s="542" t="s">
        <v>4654</v>
      </c>
      <c r="I547" s="316"/>
      <c r="J547" s="356"/>
      <c r="K547" s="316"/>
      <c r="L547" s="316" t="s">
        <v>4654</v>
      </c>
      <c r="M547" s="316"/>
    </row>
    <row r="548" spans="1:13" x14ac:dyDescent="0.25">
      <c r="A548" s="815" t="s">
        <v>4625</v>
      </c>
      <c r="B548" s="538" t="s">
        <v>4119</v>
      </c>
      <c r="C548" s="748" t="s">
        <v>4559</v>
      </c>
      <c r="D548" s="541">
        <v>0</v>
      </c>
      <c r="E548" s="316"/>
      <c r="F548" s="316"/>
      <c r="G548" s="746" t="s">
        <v>4654</v>
      </c>
      <c r="H548" s="822" t="s">
        <v>5997</v>
      </c>
      <c r="I548" s="316"/>
      <c r="J548" s="356"/>
      <c r="K548" s="316"/>
      <c r="L548" s="316" t="s">
        <v>4123</v>
      </c>
      <c r="M548" s="316"/>
    </row>
    <row r="549" spans="1:13" x14ac:dyDescent="0.25">
      <c r="A549" s="815" t="s">
        <v>4625</v>
      </c>
      <c r="B549" s="538" t="s">
        <v>4119</v>
      </c>
      <c r="C549" s="748" t="s">
        <v>4559</v>
      </c>
      <c r="D549" s="541">
        <v>1</v>
      </c>
      <c r="E549" s="316"/>
      <c r="F549" s="316"/>
      <c r="G549" s="829" t="s">
        <v>4654</v>
      </c>
      <c r="H549" s="542" t="s">
        <v>5509</v>
      </c>
      <c r="I549" s="316"/>
      <c r="J549" s="356"/>
      <c r="K549" s="316"/>
      <c r="L549" s="316" t="s">
        <v>4127</v>
      </c>
      <c r="M549" s="316"/>
    </row>
    <row r="550" spans="1:13" x14ac:dyDescent="0.25">
      <c r="A550" s="815" t="s">
        <v>4626</v>
      </c>
      <c r="B550" s="538" t="s">
        <v>4403</v>
      </c>
      <c r="C550" s="748" t="s">
        <v>4422</v>
      </c>
      <c r="D550" s="541">
        <v>0</v>
      </c>
      <c r="E550" s="316"/>
      <c r="F550" s="316"/>
      <c r="G550" s="746" t="s">
        <v>5800</v>
      </c>
      <c r="H550" s="822" t="s">
        <v>5180</v>
      </c>
      <c r="I550" s="316"/>
      <c r="J550" s="356"/>
      <c r="K550" s="316"/>
      <c r="L550" s="316" t="s">
        <v>4654</v>
      </c>
      <c r="M550" s="316"/>
    </row>
    <row r="551" spans="1:13" x14ac:dyDescent="0.25">
      <c r="A551" s="815" t="s">
        <v>4626</v>
      </c>
      <c r="B551" s="538" t="s">
        <v>4403</v>
      </c>
      <c r="C551" s="748" t="s">
        <v>4422</v>
      </c>
      <c r="D551" s="541">
        <v>1</v>
      </c>
      <c r="E551" s="316"/>
      <c r="F551" s="316"/>
      <c r="G551" s="826" t="s">
        <v>5801</v>
      </c>
      <c r="H551" s="542" t="s">
        <v>5181</v>
      </c>
      <c r="I551" s="316"/>
      <c r="J551" s="356"/>
      <c r="K551" s="316"/>
      <c r="L551" s="316" t="s">
        <v>4654</v>
      </c>
      <c r="M551" s="316"/>
    </row>
    <row r="552" spans="1:13" x14ac:dyDescent="0.25">
      <c r="A552" s="815" t="s">
        <v>4626</v>
      </c>
      <c r="B552" s="538" t="s">
        <v>4403</v>
      </c>
      <c r="C552" s="748" t="s">
        <v>4422</v>
      </c>
      <c r="D552" s="541">
        <v>2</v>
      </c>
      <c r="E552" s="316"/>
      <c r="F552" s="316"/>
      <c r="G552" s="746" t="s">
        <v>5802</v>
      </c>
      <c r="H552" s="542" t="s">
        <v>5182</v>
      </c>
      <c r="I552" s="316"/>
      <c r="J552" s="356"/>
      <c r="K552" s="316"/>
      <c r="L552" s="316" t="s">
        <v>4654</v>
      </c>
      <c r="M552" s="316"/>
    </row>
    <row r="553" spans="1:13" x14ac:dyDescent="0.25">
      <c r="A553" s="815" t="s">
        <v>4626</v>
      </c>
      <c r="B553" s="538" t="s">
        <v>4403</v>
      </c>
      <c r="C553" s="748" t="s">
        <v>4422</v>
      </c>
      <c r="D553" s="541">
        <v>3</v>
      </c>
      <c r="E553" s="316"/>
      <c r="F553" s="316"/>
      <c r="G553" s="826" t="s">
        <v>5803</v>
      </c>
      <c r="H553" s="542" t="s">
        <v>5998</v>
      </c>
      <c r="I553" s="316"/>
      <c r="J553" s="356"/>
      <c r="K553" s="316"/>
      <c r="L553" s="316" t="s">
        <v>4654</v>
      </c>
      <c r="M553" s="316"/>
    </row>
    <row r="554" spans="1:13" x14ac:dyDescent="0.25">
      <c r="A554" s="815" t="s">
        <v>4626</v>
      </c>
      <c r="B554" s="538" t="s">
        <v>4403</v>
      </c>
      <c r="C554" s="748" t="s">
        <v>4422</v>
      </c>
      <c r="D554" s="541">
        <v>4</v>
      </c>
      <c r="E554" s="316"/>
      <c r="F554" s="316"/>
      <c r="G554" s="746" t="s">
        <v>5804</v>
      </c>
      <c r="H554" s="542" t="s">
        <v>5999</v>
      </c>
      <c r="I554" s="316"/>
      <c r="J554" s="356"/>
      <c r="K554" s="316"/>
      <c r="L554" s="316" t="s">
        <v>4654</v>
      </c>
      <c r="M554" s="316"/>
    </row>
    <row r="555" spans="1:13" x14ac:dyDescent="0.25">
      <c r="A555" s="815" t="s">
        <v>4626</v>
      </c>
      <c r="B555" s="538" t="s">
        <v>4403</v>
      </c>
      <c r="C555" s="748" t="s">
        <v>4422</v>
      </c>
      <c r="D555" s="541">
        <v>5</v>
      </c>
      <c r="E555" s="316"/>
      <c r="F555" s="316"/>
      <c r="G555" s="826" t="s">
        <v>5805</v>
      </c>
      <c r="H555" s="542" t="s">
        <v>6000</v>
      </c>
      <c r="I555" s="316"/>
      <c r="J555" s="356"/>
      <c r="K555" s="316"/>
      <c r="L555" s="316" t="s">
        <v>4654</v>
      </c>
      <c r="M555" s="316"/>
    </row>
    <row r="556" spans="1:13" x14ac:dyDescent="0.25">
      <c r="A556" s="815" t="s">
        <v>4626</v>
      </c>
      <c r="B556" s="538" t="s">
        <v>4403</v>
      </c>
      <c r="C556" s="748" t="s">
        <v>4422</v>
      </c>
      <c r="D556" s="541">
        <v>6</v>
      </c>
      <c r="E556" s="316"/>
      <c r="F556" s="316"/>
      <c r="G556" s="746" t="s">
        <v>4727</v>
      </c>
      <c r="H556" s="542" t="s">
        <v>5183</v>
      </c>
      <c r="I556" s="316"/>
      <c r="J556" s="356"/>
      <c r="K556" s="316"/>
      <c r="L556" s="316" t="s">
        <v>5543</v>
      </c>
      <c r="M556" s="316"/>
    </row>
    <row r="557" spans="1:13" x14ac:dyDescent="0.25">
      <c r="A557" s="815" t="s">
        <v>4626</v>
      </c>
      <c r="B557" s="538" t="s">
        <v>4403</v>
      </c>
      <c r="C557" s="748" t="s">
        <v>4422</v>
      </c>
      <c r="D557" s="541">
        <v>7</v>
      </c>
      <c r="E557" s="316"/>
      <c r="F557" s="316"/>
      <c r="G557" s="746" t="s">
        <v>5806</v>
      </c>
      <c r="H557" s="822" t="s">
        <v>5184</v>
      </c>
      <c r="I557" s="316"/>
      <c r="J557" s="356"/>
      <c r="K557" s="316"/>
      <c r="L557" s="316" t="s">
        <v>5543</v>
      </c>
      <c r="M557" s="316"/>
    </row>
    <row r="558" spans="1:13" x14ac:dyDescent="0.25">
      <c r="A558" s="815" t="s">
        <v>4626</v>
      </c>
      <c r="B558" s="538" t="s">
        <v>4403</v>
      </c>
      <c r="C558" s="748" t="s">
        <v>4422</v>
      </c>
      <c r="D558" s="541">
        <v>8</v>
      </c>
      <c r="E558" s="316"/>
      <c r="F558" s="316"/>
      <c r="G558" s="746" t="s">
        <v>4728</v>
      </c>
      <c r="H558" s="542" t="s">
        <v>5185</v>
      </c>
      <c r="I558" s="316"/>
      <c r="J558" s="356"/>
      <c r="K558" s="316"/>
      <c r="L558" s="316" t="s">
        <v>5543</v>
      </c>
      <c r="M558" s="316"/>
    </row>
    <row r="559" spans="1:13" ht="15" customHeight="1" x14ac:dyDescent="0.25">
      <c r="A559" s="815" t="s">
        <v>4626</v>
      </c>
      <c r="B559" s="538" t="s">
        <v>4403</v>
      </c>
      <c r="C559" s="748" t="s">
        <v>4422</v>
      </c>
      <c r="D559" s="541">
        <v>9</v>
      </c>
      <c r="E559" s="316"/>
      <c r="F559" s="316"/>
      <c r="G559" s="746" t="s">
        <v>5807</v>
      </c>
      <c r="H559" s="822" t="s">
        <v>5186</v>
      </c>
      <c r="I559" s="316"/>
      <c r="J559" s="356"/>
      <c r="K559" s="316"/>
      <c r="L559" s="316" t="s">
        <v>5543</v>
      </c>
      <c r="M559" s="316"/>
    </row>
    <row r="560" spans="1:13" x14ac:dyDescent="0.25">
      <c r="A560" s="815" t="s">
        <v>4626</v>
      </c>
      <c r="B560" s="538" t="s">
        <v>4403</v>
      </c>
      <c r="C560" s="748" t="s">
        <v>4422</v>
      </c>
      <c r="D560" s="541" t="s">
        <v>4637</v>
      </c>
      <c r="E560" s="316"/>
      <c r="F560" s="316"/>
      <c r="G560" s="746" t="s">
        <v>4729</v>
      </c>
      <c r="H560" s="542" t="s">
        <v>5187</v>
      </c>
      <c r="I560" s="316"/>
      <c r="J560" s="356"/>
      <c r="K560" s="316"/>
      <c r="L560" s="316" t="s">
        <v>5543</v>
      </c>
      <c r="M560" s="316"/>
    </row>
    <row r="561" spans="1:13" x14ac:dyDescent="0.25">
      <c r="A561" s="815" t="s">
        <v>4626</v>
      </c>
      <c r="B561" s="538" t="s">
        <v>4403</v>
      </c>
      <c r="C561" s="748" t="s">
        <v>4422</v>
      </c>
      <c r="D561" s="541" t="s">
        <v>4638</v>
      </c>
      <c r="E561" s="316"/>
      <c r="F561" s="316"/>
      <c r="G561" s="746" t="s">
        <v>4730</v>
      </c>
      <c r="H561" s="822" t="s">
        <v>5188</v>
      </c>
      <c r="I561" s="316"/>
      <c r="J561" s="356"/>
      <c r="K561" s="316"/>
      <c r="L561" s="316" t="s">
        <v>5543</v>
      </c>
      <c r="M561" s="316"/>
    </row>
    <row r="562" spans="1:13" x14ac:dyDescent="0.25">
      <c r="A562" s="815" t="s">
        <v>4626</v>
      </c>
      <c r="B562" s="538" t="s">
        <v>4403</v>
      </c>
      <c r="C562" s="813" t="s">
        <v>4422</v>
      </c>
      <c r="D562" s="541" t="s">
        <v>4639</v>
      </c>
      <c r="E562" s="316"/>
      <c r="F562" s="316"/>
      <c r="G562" s="746" t="s">
        <v>5808</v>
      </c>
      <c r="H562" s="542" t="s">
        <v>5189</v>
      </c>
      <c r="I562" s="316"/>
      <c r="J562" s="356"/>
      <c r="K562" s="316"/>
      <c r="L562" s="316" t="s">
        <v>4429</v>
      </c>
      <c r="M562" s="316"/>
    </row>
    <row r="563" spans="1:13" x14ac:dyDescent="0.25">
      <c r="A563" s="815" t="s">
        <v>4626</v>
      </c>
      <c r="B563" s="538" t="s">
        <v>4403</v>
      </c>
      <c r="C563" s="748" t="s">
        <v>4422</v>
      </c>
      <c r="D563" s="541" t="s">
        <v>4640</v>
      </c>
      <c r="E563" s="813"/>
      <c r="F563" s="813"/>
      <c r="G563" s="746" t="s">
        <v>5809</v>
      </c>
      <c r="H563" s="822" t="s">
        <v>5190</v>
      </c>
      <c r="I563" s="813"/>
      <c r="J563" s="813"/>
      <c r="K563" s="813"/>
      <c r="L563" s="813" t="s">
        <v>4429</v>
      </c>
      <c r="M563" s="813"/>
    </row>
    <row r="564" spans="1:13" x14ac:dyDescent="0.25">
      <c r="A564" s="815" t="s">
        <v>4626</v>
      </c>
      <c r="B564" s="538" t="s">
        <v>4403</v>
      </c>
      <c r="C564" s="748" t="s">
        <v>4422</v>
      </c>
      <c r="D564" s="541" t="s">
        <v>4615</v>
      </c>
      <c r="E564" s="813"/>
      <c r="F564" s="813"/>
      <c r="G564" s="746" t="s">
        <v>5810</v>
      </c>
      <c r="H564" s="542" t="s">
        <v>5191</v>
      </c>
      <c r="I564" s="813"/>
      <c r="J564" s="813"/>
      <c r="K564" s="813"/>
      <c r="L564" s="813" t="s">
        <v>4429</v>
      </c>
      <c r="M564" s="813"/>
    </row>
    <row r="565" spans="1:13" x14ac:dyDescent="0.25">
      <c r="A565" s="815" t="s">
        <v>4626</v>
      </c>
      <c r="B565" s="538" t="s">
        <v>4403</v>
      </c>
      <c r="C565" s="748" t="s">
        <v>4422</v>
      </c>
      <c r="D565" s="541" t="s">
        <v>4641</v>
      </c>
      <c r="E565" s="813"/>
      <c r="F565" s="813"/>
      <c r="G565" s="746" t="s">
        <v>5811</v>
      </c>
      <c r="H565" s="542" t="s">
        <v>5192</v>
      </c>
      <c r="I565" s="813"/>
      <c r="J565" s="813"/>
      <c r="K565" s="813"/>
      <c r="L565" s="813" t="s">
        <v>4429</v>
      </c>
      <c r="M565" s="813"/>
    </row>
    <row r="566" spans="1:13" x14ac:dyDescent="0.25">
      <c r="A566" s="815" t="s">
        <v>4626</v>
      </c>
      <c r="B566" s="538" t="s">
        <v>4403</v>
      </c>
      <c r="C566" s="748" t="s">
        <v>4422</v>
      </c>
      <c r="D566" s="541" t="s">
        <v>4642</v>
      </c>
      <c r="E566" s="813"/>
      <c r="F566" s="813"/>
      <c r="G566" s="746" t="s">
        <v>5812</v>
      </c>
      <c r="H566" s="822" t="s">
        <v>5193</v>
      </c>
      <c r="I566" s="813"/>
      <c r="J566" s="813"/>
      <c r="K566" s="813"/>
      <c r="L566" s="813" t="s">
        <v>4429</v>
      </c>
      <c r="M566" s="813"/>
    </row>
    <row r="567" spans="1:13" x14ac:dyDescent="0.25">
      <c r="A567" s="815" t="s">
        <v>4626</v>
      </c>
      <c r="B567" s="538" t="s">
        <v>4403</v>
      </c>
      <c r="C567" s="748" t="s">
        <v>4422</v>
      </c>
      <c r="D567" s="541" t="s">
        <v>4643</v>
      </c>
      <c r="E567" s="813"/>
      <c r="F567" s="813"/>
      <c r="G567" s="746" t="s">
        <v>5813</v>
      </c>
      <c r="H567" s="822" t="s">
        <v>5194</v>
      </c>
      <c r="I567" s="813"/>
      <c r="J567" s="813"/>
      <c r="K567" s="813"/>
      <c r="L567" s="813" t="s">
        <v>4429</v>
      </c>
      <c r="M567" s="813"/>
    </row>
    <row r="568" spans="1:13" x14ac:dyDescent="0.25">
      <c r="A568" s="815" t="s">
        <v>4626</v>
      </c>
      <c r="B568" s="538" t="s">
        <v>4403</v>
      </c>
      <c r="C568" s="748" t="s">
        <v>4422</v>
      </c>
      <c r="D568" s="541" t="s">
        <v>4574</v>
      </c>
      <c r="E568" s="813"/>
      <c r="F568" s="813"/>
      <c r="G568" s="843" t="s">
        <v>5814</v>
      </c>
      <c r="H568" s="542" t="s">
        <v>5195</v>
      </c>
      <c r="I568" s="813"/>
      <c r="J568" s="813"/>
      <c r="K568" s="813"/>
      <c r="L568" s="813" t="s">
        <v>4448</v>
      </c>
      <c r="M568" s="813"/>
    </row>
    <row r="569" spans="1:13" x14ac:dyDescent="0.25">
      <c r="A569" s="815" t="s">
        <v>4626</v>
      </c>
      <c r="B569" s="538" t="s">
        <v>4403</v>
      </c>
      <c r="C569" s="748" t="s">
        <v>4422</v>
      </c>
      <c r="D569" s="541" t="s">
        <v>4586</v>
      </c>
      <c r="E569" s="813"/>
      <c r="F569" s="813"/>
      <c r="G569" s="826" t="s">
        <v>5815</v>
      </c>
      <c r="H569" s="542" t="s">
        <v>5196</v>
      </c>
      <c r="I569" s="813"/>
      <c r="J569" s="813"/>
      <c r="K569" s="813"/>
      <c r="L569" s="813" t="s">
        <v>4448</v>
      </c>
      <c r="M569" s="813"/>
    </row>
    <row r="570" spans="1:13" x14ac:dyDescent="0.25">
      <c r="A570" s="815" t="s">
        <v>4626</v>
      </c>
      <c r="B570" s="538" t="s">
        <v>4403</v>
      </c>
      <c r="C570" s="748" t="s">
        <v>4422</v>
      </c>
      <c r="D570" s="541" t="s">
        <v>4644</v>
      </c>
      <c r="E570" s="813"/>
      <c r="F570" s="813"/>
      <c r="G570" s="746" t="s">
        <v>5816</v>
      </c>
      <c r="H570" s="542" t="s">
        <v>5197</v>
      </c>
      <c r="I570" s="813"/>
      <c r="J570" s="813"/>
      <c r="K570" s="813"/>
      <c r="L570" s="813" t="s">
        <v>4448</v>
      </c>
      <c r="M570" s="813"/>
    </row>
    <row r="571" spans="1:13" x14ac:dyDescent="0.25">
      <c r="A571" s="815" t="s">
        <v>4626</v>
      </c>
      <c r="B571" s="538" t="s">
        <v>4403</v>
      </c>
      <c r="C571" s="748" t="s">
        <v>4422</v>
      </c>
      <c r="D571" s="541" t="s">
        <v>4645</v>
      </c>
      <c r="E571" s="813"/>
      <c r="F571" s="813"/>
      <c r="G571" s="746" t="s">
        <v>5817</v>
      </c>
      <c r="H571" s="542" t="s">
        <v>5198</v>
      </c>
      <c r="I571" s="813"/>
      <c r="J571" s="813"/>
      <c r="K571" s="813"/>
      <c r="L571" s="813" t="s">
        <v>4448</v>
      </c>
      <c r="M571" s="813"/>
    </row>
    <row r="572" spans="1:13" x14ac:dyDescent="0.25">
      <c r="A572" s="815" t="s">
        <v>4626</v>
      </c>
      <c r="B572" s="538" t="s">
        <v>4403</v>
      </c>
      <c r="C572" s="748" t="s">
        <v>4422</v>
      </c>
      <c r="D572" s="541" t="s">
        <v>4646</v>
      </c>
      <c r="E572" s="813"/>
      <c r="F572" s="813"/>
      <c r="G572" s="746" t="s">
        <v>5818</v>
      </c>
      <c r="H572" s="542" t="s">
        <v>5199</v>
      </c>
      <c r="I572" s="813"/>
      <c r="J572" s="813"/>
      <c r="K572" s="813"/>
      <c r="L572" s="813" t="s">
        <v>4448</v>
      </c>
      <c r="M572" s="813"/>
    </row>
    <row r="573" spans="1:13" x14ac:dyDescent="0.25">
      <c r="A573" s="815" t="s">
        <v>4626</v>
      </c>
      <c r="B573" s="538" t="s">
        <v>4403</v>
      </c>
      <c r="C573" s="748" t="s">
        <v>4422</v>
      </c>
      <c r="D573" s="541" t="s">
        <v>4647</v>
      </c>
      <c r="E573" s="813"/>
      <c r="F573" s="813"/>
      <c r="G573" s="746" t="s">
        <v>5819</v>
      </c>
      <c r="H573" s="542" t="s">
        <v>5200</v>
      </c>
      <c r="I573" s="813"/>
      <c r="J573" s="813"/>
      <c r="K573" s="813"/>
      <c r="L573" s="813" t="s">
        <v>4448</v>
      </c>
      <c r="M573" s="813"/>
    </row>
    <row r="574" spans="1:13" x14ac:dyDescent="0.25">
      <c r="A574" s="815" t="s">
        <v>4626</v>
      </c>
      <c r="B574" s="538" t="s">
        <v>4403</v>
      </c>
      <c r="C574" s="748" t="s">
        <v>4422</v>
      </c>
      <c r="D574" s="541" t="s">
        <v>4575</v>
      </c>
      <c r="E574" s="813"/>
      <c r="F574" s="813"/>
      <c r="G574" s="746" t="s">
        <v>4654</v>
      </c>
      <c r="H574" s="542" t="s">
        <v>5201</v>
      </c>
      <c r="I574" s="813"/>
      <c r="J574" s="813"/>
      <c r="K574" s="813"/>
      <c r="L574" s="813" t="s">
        <v>4449</v>
      </c>
      <c r="M574" s="813"/>
    </row>
    <row r="575" spans="1:13" x14ac:dyDescent="0.25">
      <c r="A575" s="815" t="s">
        <v>4626</v>
      </c>
      <c r="B575" s="538" t="s">
        <v>4403</v>
      </c>
      <c r="C575" s="748" t="s">
        <v>4422</v>
      </c>
      <c r="D575" s="541" t="s">
        <v>4576</v>
      </c>
      <c r="E575" s="813"/>
      <c r="F575" s="813"/>
      <c r="G575" s="746" t="s">
        <v>4654</v>
      </c>
      <c r="H575" s="822" t="s">
        <v>5202</v>
      </c>
      <c r="I575" s="813"/>
      <c r="J575" s="813"/>
      <c r="K575" s="813"/>
      <c r="L575" s="813" t="s">
        <v>4449</v>
      </c>
      <c r="M575" s="813"/>
    </row>
    <row r="576" spans="1:13" x14ac:dyDescent="0.25">
      <c r="A576" s="815" t="s">
        <v>4626</v>
      </c>
      <c r="B576" s="538" t="s">
        <v>4403</v>
      </c>
      <c r="C576" s="748" t="s">
        <v>4422</v>
      </c>
      <c r="D576" s="541" t="s">
        <v>4648</v>
      </c>
      <c r="E576" s="813"/>
      <c r="F576" s="813"/>
      <c r="G576" s="746" t="s">
        <v>4654</v>
      </c>
      <c r="H576" s="822" t="s">
        <v>5203</v>
      </c>
      <c r="I576" s="813"/>
      <c r="J576" s="813"/>
      <c r="K576" s="813"/>
      <c r="L576" s="813" t="s">
        <v>4449</v>
      </c>
      <c r="M576" s="813"/>
    </row>
    <row r="577" spans="1:13" x14ac:dyDescent="0.25">
      <c r="A577" s="815" t="s">
        <v>4626</v>
      </c>
      <c r="B577" s="538" t="s">
        <v>4403</v>
      </c>
      <c r="C577" s="748" t="s">
        <v>4422</v>
      </c>
      <c r="D577" s="541" t="s">
        <v>4649</v>
      </c>
      <c r="E577" s="813"/>
      <c r="F577" s="813"/>
      <c r="G577" s="746" t="s">
        <v>4654</v>
      </c>
      <c r="H577" s="822" t="s">
        <v>5204</v>
      </c>
      <c r="I577" s="813"/>
      <c r="J577" s="813"/>
      <c r="K577" s="813"/>
      <c r="L577" s="813" t="s">
        <v>4449</v>
      </c>
      <c r="M577" s="813"/>
    </row>
    <row r="578" spans="1:13" x14ac:dyDescent="0.25">
      <c r="A578" s="815" t="s">
        <v>4626</v>
      </c>
      <c r="B578" s="538" t="s">
        <v>4403</v>
      </c>
      <c r="C578" s="748" t="s">
        <v>4422</v>
      </c>
      <c r="D578" s="541" t="s">
        <v>4650</v>
      </c>
      <c r="E578" s="813"/>
      <c r="F578" s="813"/>
      <c r="G578" s="746" t="s">
        <v>4654</v>
      </c>
      <c r="H578" s="822" t="s">
        <v>5205</v>
      </c>
      <c r="I578" s="813"/>
      <c r="J578" s="813"/>
      <c r="K578" s="813"/>
      <c r="L578" s="813" t="s">
        <v>4449</v>
      </c>
      <c r="M578" s="813"/>
    </row>
    <row r="579" spans="1:13" x14ac:dyDescent="0.25">
      <c r="A579" s="815" t="s">
        <v>4626</v>
      </c>
      <c r="B579" s="538" t="s">
        <v>4403</v>
      </c>
      <c r="C579" s="748" t="s">
        <v>4422</v>
      </c>
      <c r="D579" s="541" t="s">
        <v>4651</v>
      </c>
      <c r="E579" s="813"/>
      <c r="F579" s="813"/>
      <c r="G579" s="746" t="s">
        <v>4654</v>
      </c>
      <c r="H579" s="822" t="s">
        <v>5206</v>
      </c>
      <c r="I579" s="813"/>
      <c r="J579" s="813"/>
      <c r="K579" s="813"/>
      <c r="L579" s="813" t="s">
        <v>4449</v>
      </c>
      <c r="M579" s="813"/>
    </row>
    <row r="580" spans="1:13" x14ac:dyDescent="0.25">
      <c r="A580" s="815" t="s">
        <v>4626</v>
      </c>
      <c r="B580" s="538" t="s">
        <v>4403</v>
      </c>
      <c r="C580" s="748" t="s">
        <v>4422</v>
      </c>
      <c r="D580" s="541" t="s">
        <v>4652</v>
      </c>
      <c r="E580" s="813"/>
      <c r="F580" s="813"/>
      <c r="G580" s="746" t="s">
        <v>4654</v>
      </c>
      <c r="H580" s="817" t="s">
        <v>4654</v>
      </c>
      <c r="I580" s="813"/>
      <c r="J580" s="813"/>
      <c r="K580" s="813"/>
      <c r="L580" s="813" t="s">
        <v>4654</v>
      </c>
      <c r="M580" s="813"/>
    </row>
    <row r="581" spans="1:13" x14ac:dyDescent="0.25">
      <c r="A581" s="815" t="s">
        <v>4626</v>
      </c>
      <c r="B581" s="538" t="s">
        <v>4403</v>
      </c>
      <c r="C581" s="748" t="s">
        <v>4422</v>
      </c>
      <c r="D581" s="541" t="s">
        <v>4653</v>
      </c>
      <c r="E581" s="813"/>
      <c r="F581" s="813"/>
      <c r="G581" s="746" t="s">
        <v>4654</v>
      </c>
      <c r="H581" s="542" t="s">
        <v>4654</v>
      </c>
      <c r="I581" s="813"/>
      <c r="J581" s="813"/>
      <c r="K581" s="813"/>
      <c r="L581" s="813" t="s">
        <v>4654</v>
      </c>
      <c r="M581" s="813"/>
    </row>
    <row r="582" spans="1:13" x14ac:dyDescent="0.25">
      <c r="A582" s="815" t="s">
        <v>4626</v>
      </c>
      <c r="B582" s="538" t="s">
        <v>4407</v>
      </c>
      <c r="C582" s="748" t="s">
        <v>4466</v>
      </c>
      <c r="D582" s="541">
        <v>0</v>
      </c>
      <c r="E582" s="813"/>
      <c r="F582" s="813"/>
      <c r="G582" s="746" t="s">
        <v>4731</v>
      </c>
      <c r="H582" s="822" t="s">
        <v>5207</v>
      </c>
      <c r="I582" s="813"/>
      <c r="J582" s="813"/>
      <c r="K582" s="813"/>
      <c r="L582" s="813" t="s">
        <v>5544</v>
      </c>
      <c r="M582" s="813"/>
    </row>
    <row r="583" spans="1:13" x14ac:dyDescent="0.25">
      <c r="A583" s="815" t="s">
        <v>4626</v>
      </c>
      <c r="B583" s="538" t="s">
        <v>4407</v>
      </c>
      <c r="C583" s="748" t="s">
        <v>4466</v>
      </c>
      <c r="D583" s="541">
        <v>1</v>
      </c>
      <c r="E583" s="813"/>
      <c r="F583" s="813"/>
      <c r="G583" s="746" t="s">
        <v>4732</v>
      </c>
      <c r="H583" s="542" t="s">
        <v>5208</v>
      </c>
      <c r="I583" s="813"/>
      <c r="J583" s="813"/>
      <c r="K583" s="813"/>
      <c r="L583" s="813" t="s">
        <v>5544</v>
      </c>
      <c r="M583" s="813"/>
    </row>
    <row r="584" spans="1:13" x14ac:dyDescent="0.25">
      <c r="A584" s="815" t="s">
        <v>4626</v>
      </c>
      <c r="B584" s="538" t="s">
        <v>4407</v>
      </c>
      <c r="C584" s="748" t="s">
        <v>4466</v>
      </c>
      <c r="D584" s="541">
        <v>2</v>
      </c>
      <c r="E584" s="813"/>
      <c r="F584" s="813"/>
      <c r="G584" s="746" t="s">
        <v>4733</v>
      </c>
      <c r="H584" s="822" t="s">
        <v>5209</v>
      </c>
      <c r="I584" s="813"/>
      <c r="J584" s="813"/>
      <c r="K584" s="813"/>
      <c r="L584" s="813" t="s">
        <v>5544</v>
      </c>
      <c r="M584" s="813"/>
    </row>
    <row r="585" spans="1:13" x14ac:dyDescent="0.25">
      <c r="A585" s="815" t="s">
        <v>4626</v>
      </c>
      <c r="B585" s="538" t="s">
        <v>4407</v>
      </c>
      <c r="C585" s="748" t="s">
        <v>4466</v>
      </c>
      <c r="D585" s="541">
        <v>3</v>
      </c>
      <c r="E585" s="813"/>
      <c r="F585" s="813"/>
      <c r="G585" s="746" t="s">
        <v>4654</v>
      </c>
      <c r="H585" s="542" t="s">
        <v>43</v>
      </c>
      <c r="I585" s="813"/>
      <c r="J585" s="813"/>
      <c r="K585" s="813"/>
      <c r="L585" s="813" t="s">
        <v>5544</v>
      </c>
      <c r="M585" s="813"/>
    </row>
    <row r="586" spans="1:13" x14ac:dyDescent="0.25">
      <c r="A586" s="815" t="s">
        <v>4626</v>
      </c>
      <c r="B586" s="538" t="s">
        <v>4407</v>
      </c>
      <c r="C586" s="748" t="s">
        <v>4466</v>
      </c>
      <c r="D586" s="541">
        <v>4</v>
      </c>
      <c r="E586" s="813"/>
      <c r="F586" s="813"/>
      <c r="G586" s="746" t="s">
        <v>4734</v>
      </c>
      <c r="H586" s="822" t="s">
        <v>5210</v>
      </c>
      <c r="I586" s="813"/>
      <c r="J586" s="813"/>
      <c r="K586" s="813"/>
      <c r="L586" s="813" t="s">
        <v>5543</v>
      </c>
      <c r="M586" s="813"/>
    </row>
    <row r="587" spans="1:13" x14ac:dyDescent="0.25">
      <c r="A587" s="815" t="s">
        <v>4626</v>
      </c>
      <c r="B587" s="538" t="s">
        <v>4407</v>
      </c>
      <c r="C587" s="748" t="s">
        <v>4466</v>
      </c>
      <c r="D587" s="541">
        <v>5</v>
      </c>
      <c r="E587" s="813"/>
      <c r="F587" s="813"/>
      <c r="G587" s="746" t="s">
        <v>5820</v>
      </c>
      <c r="H587" s="542" t="s">
        <v>5211</v>
      </c>
      <c r="I587" s="813"/>
      <c r="J587" s="813"/>
      <c r="K587" s="813"/>
      <c r="L587" s="813" t="s">
        <v>5543</v>
      </c>
      <c r="M587" s="813"/>
    </row>
    <row r="588" spans="1:13" x14ac:dyDescent="0.25">
      <c r="A588" s="815" t="s">
        <v>4626</v>
      </c>
      <c r="B588" s="538" t="s">
        <v>4407</v>
      </c>
      <c r="C588" s="748" t="s">
        <v>4466</v>
      </c>
      <c r="D588" s="541">
        <v>6</v>
      </c>
      <c r="E588" s="813"/>
      <c r="F588" s="813"/>
      <c r="G588" s="746" t="s">
        <v>5821</v>
      </c>
      <c r="H588" s="822" t="s">
        <v>5212</v>
      </c>
      <c r="I588" s="813"/>
      <c r="J588" s="813"/>
      <c r="K588" s="813"/>
      <c r="L588" s="813" t="s">
        <v>4429</v>
      </c>
      <c r="M588" s="813"/>
    </row>
    <row r="589" spans="1:13" x14ac:dyDescent="0.25">
      <c r="A589" s="815" t="s">
        <v>4626</v>
      </c>
      <c r="B589" s="538" t="s">
        <v>4407</v>
      </c>
      <c r="C589" s="748" t="s">
        <v>4466</v>
      </c>
      <c r="D589" s="541">
        <v>7</v>
      </c>
      <c r="E589" s="813"/>
      <c r="F589" s="813"/>
      <c r="G589" s="826" t="s">
        <v>5822</v>
      </c>
      <c r="H589" s="542" t="s">
        <v>5213</v>
      </c>
      <c r="I589" s="813"/>
      <c r="J589" s="813"/>
      <c r="K589" s="813"/>
      <c r="L589" s="813" t="s">
        <v>4429</v>
      </c>
      <c r="M589" s="813"/>
    </row>
    <row r="590" spans="1:13" x14ac:dyDescent="0.25">
      <c r="A590" s="815" t="s">
        <v>4626</v>
      </c>
      <c r="B590" s="538" t="s">
        <v>4407</v>
      </c>
      <c r="C590" s="748" t="s">
        <v>4466</v>
      </c>
      <c r="D590" s="541">
        <v>8</v>
      </c>
      <c r="E590" s="813"/>
      <c r="F590" s="813"/>
      <c r="G590" s="746" t="s">
        <v>5823</v>
      </c>
      <c r="H590" s="542" t="s">
        <v>5214</v>
      </c>
      <c r="I590" s="813"/>
      <c r="J590" s="813"/>
      <c r="K590" s="813"/>
      <c r="L590" s="813" t="s">
        <v>4429</v>
      </c>
      <c r="M590" s="813"/>
    </row>
    <row r="591" spans="1:13" x14ac:dyDescent="0.25">
      <c r="A591" s="815" t="s">
        <v>4626</v>
      </c>
      <c r="B591" s="538" t="s">
        <v>4407</v>
      </c>
      <c r="C591" s="748" t="s">
        <v>4466</v>
      </c>
      <c r="D591" s="541">
        <v>9</v>
      </c>
      <c r="E591" s="813"/>
      <c r="F591" s="813"/>
      <c r="G591" s="746" t="s">
        <v>5824</v>
      </c>
      <c r="H591" s="542" t="s">
        <v>5215</v>
      </c>
      <c r="I591" s="813"/>
      <c r="J591" s="813"/>
      <c r="K591" s="813"/>
      <c r="L591" s="813" t="s">
        <v>4429</v>
      </c>
      <c r="M591" s="813"/>
    </row>
    <row r="592" spans="1:13" x14ac:dyDescent="0.25">
      <c r="A592" s="815" t="s">
        <v>4626</v>
      </c>
      <c r="B592" s="538" t="s">
        <v>4407</v>
      </c>
      <c r="C592" s="748" t="s">
        <v>4466</v>
      </c>
      <c r="D592" s="541" t="s">
        <v>4637</v>
      </c>
      <c r="E592" s="813"/>
      <c r="F592" s="813"/>
      <c r="G592" s="746" t="s">
        <v>5825</v>
      </c>
      <c r="H592" s="822" t="s">
        <v>5216</v>
      </c>
      <c r="I592" s="813"/>
      <c r="J592" s="813"/>
      <c r="K592" s="813"/>
      <c r="L592" s="813" t="s">
        <v>4448</v>
      </c>
      <c r="M592" s="813"/>
    </row>
    <row r="593" spans="1:13" x14ac:dyDescent="0.25">
      <c r="A593" s="815" t="s">
        <v>4626</v>
      </c>
      <c r="B593" s="538" t="s">
        <v>4407</v>
      </c>
      <c r="C593" s="748" t="s">
        <v>4466</v>
      </c>
      <c r="D593" s="541" t="s">
        <v>4638</v>
      </c>
      <c r="E593" s="813"/>
      <c r="F593" s="813"/>
      <c r="G593" s="746" t="s">
        <v>5826</v>
      </c>
      <c r="H593" s="542" t="s">
        <v>5217</v>
      </c>
      <c r="I593" s="813"/>
      <c r="J593" s="813"/>
      <c r="K593" s="813"/>
      <c r="L593" s="813" t="s">
        <v>4448</v>
      </c>
      <c r="M593" s="813"/>
    </row>
    <row r="594" spans="1:13" x14ac:dyDescent="0.25">
      <c r="A594" s="815" t="s">
        <v>4626</v>
      </c>
      <c r="B594" s="538" t="s">
        <v>4407</v>
      </c>
      <c r="C594" s="748" t="s">
        <v>4466</v>
      </c>
      <c r="D594" s="541" t="s">
        <v>4639</v>
      </c>
      <c r="E594" s="813"/>
      <c r="F594" s="813"/>
      <c r="G594" s="746" t="s">
        <v>5827</v>
      </c>
      <c r="H594" s="822" t="s">
        <v>5218</v>
      </c>
      <c r="I594" s="813"/>
      <c r="J594" s="813"/>
      <c r="K594" s="813"/>
      <c r="L594" s="813" t="s">
        <v>4448</v>
      </c>
      <c r="M594" s="813"/>
    </row>
    <row r="595" spans="1:13" x14ac:dyDescent="0.25">
      <c r="A595" s="815" t="s">
        <v>4626</v>
      </c>
      <c r="B595" s="538" t="s">
        <v>4407</v>
      </c>
      <c r="C595" s="748" t="s">
        <v>4466</v>
      </c>
      <c r="D595" s="541" t="s">
        <v>4640</v>
      </c>
      <c r="E595" s="813"/>
      <c r="F595" s="813"/>
      <c r="G595" s="746" t="s">
        <v>5828</v>
      </c>
      <c r="H595" s="542" t="s">
        <v>5219</v>
      </c>
      <c r="I595" s="813"/>
      <c r="J595" s="813"/>
      <c r="K595" s="813"/>
      <c r="L595" s="813" t="s">
        <v>4448</v>
      </c>
      <c r="M595" s="813"/>
    </row>
    <row r="596" spans="1:13" x14ac:dyDescent="0.25">
      <c r="A596" s="815" t="s">
        <v>4626</v>
      </c>
      <c r="B596" s="538" t="s">
        <v>4407</v>
      </c>
      <c r="C596" s="748" t="s">
        <v>4466</v>
      </c>
      <c r="D596" s="541" t="s">
        <v>4615</v>
      </c>
      <c r="E596" s="813"/>
      <c r="F596" s="813"/>
      <c r="G596" s="746" t="s">
        <v>4654</v>
      </c>
      <c r="H596" s="542" t="s">
        <v>5220</v>
      </c>
      <c r="I596" s="813"/>
      <c r="J596" s="813"/>
      <c r="K596" s="813"/>
      <c r="L596" s="813" t="s">
        <v>4449</v>
      </c>
      <c r="M596" s="813"/>
    </row>
    <row r="597" spans="1:13" x14ac:dyDescent="0.25">
      <c r="A597" s="815" t="s">
        <v>4626</v>
      </c>
      <c r="B597" s="538" t="s">
        <v>4407</v>
      </c>
      <c r="C597" s="748" t="s">
        <v>4466</v>
      </c>
      <c r="D597" s="541" t="s">
        <v>4641</v>
      </c>
      <c r="E597" s="813"/>
      <c r="F597" s="813"/>
      <c r="G597" s="746" t="s">
        <v>4654</v>
      </c>
      <c r="H597" s="542" t="s">
        <v>5221</v>
      </c>
      <c r="I597" s="813"/>
      <c r="J597" s="813"/>
      <c r="K597" s="813"/>
      <c r="L597" s="813" t="s">
        <v>4449</v>
      </c>
      <c r="M597" s="813"/>
    </row>
    <row r="598" spans="1:13" x14ac:dyDescent="0.25">
      <c r="A598" s="815" t="s">
        <v>4626</v>
      </c>
      <c r="B598" s="538" t="s">
        <v>4407</v>
      </c>
      <c r="C598" s="748" t="s">
        <v>4466</v>
      </c>
      <c r="D598" s="541" t="s">
        <v>4642</v>
      </c>
      <c r="E598" s="813"/>
      <c r="F598" s="813"/>
      <c r="G598" s="746" t="s">
        <v>4654</v>
      </c>
      <c r="H598" s="542" t="s">
        <v>5222</v>
      </c>
      <c r="I598" s="813"/>
      <c r="J598" s="813"/>
      <c r="K598" s="813"/>
      <c r="L598" s="813" t="s">
        <v>4449</v>
      </c>
      <c r="M598" s="813"/>
    </row>
    <row r="599" spans="1:13" x14ac:dyDescent="0.25">
      <c r="A599" s="815" t="s">
        <v>4626</v>
      </c>
      <c r="B599" s="538" t="s">
        <v>4407</v>
      </c>
      <c r="C599" s="748" t="s">
        <v>4466</v>
      </c>
      <c r="D599" s="541" t="s">
        <v>4643</v>
      </c>
      <c r="E599" s="813"/>
      <c r="F599" s="813"/>
      <c r="G599" s="829" t="s">
        <v>4654</v>
      </c>
      <c r="H599" s="542" t="s">
        <v>5223</v>
      </c>
      <c r="I599" s="813"/>
      <c r="J599" s="813"/>
      <c r="K599" s="813"/>
      <c r="L599" s="813" t="s">
        <v>4449</v>
      </c>
      <c r="M599" s="541"/>
    </row>
    <row r="600" spans="1:13" x14ac:dyDescent="0.25">
      <c r="A600" s="815" t="s">
        <v>4626</v>
      </c>
      <c r="B600" s="538" t="s">
        <v>4407</v>
      </c>
      <c r="C600" s="748" t="s">
        <v>4466</v>
      </c>
      <c r="D600" s="541" t="s">
        <v>4574</v>
      </c>
      <c r="E600" s="813"/>
      <c r="F600" s="813"/>
      <c r="G600" s="746" t="s">
        <v>4654</v>
      </c>
      <c r="H600" s="822" t="s">
        <v>4654</v>
      </c>
      <c r="I600" s="813"/>
      <c r="J600" s="813"/>
      <c r="K600" s="813"/>
      <c r="L600" s="813" t="s">
        <v>4654</v>
      </c>
      <c r="M600" s="541"/>
    </row>
    <row r="601" spans="1:13" x14ac:dyDescent="0.25">
      <c r="A601" s="815" t="s">
        <v>4626</v>
      </c>
      <c r="B601" s="538" t="s">
        <v>4407</v>
      </c>
      <c r="C601" s="748" t="s">
        <v>4466</v>
      </c>
      <c r="D601" s="541" t="s">
        <v>4586</v>
      </c>
      <c r="E601" s="813"/>
      <c r="F601" s="813"/>
      <c r="G601" s="814" t="s">
        <v>4654</v>
      </c>
      <c r="H601" s="542" t="s">
        <v>4654</v>
      </c>
      <c r="I601" s="813"/>
      <c r="J601" s="813"/>
      <c r="K601" s="813"/>
      <c r="L601" s="813" t="s">
        <v>4654</v>
      </c>
      <c r="M601" s="541"/>
    </row>
    <row r="602" spans="1:13" x14ac:dyDescent="0.25">
      <c r="A602" s="815" t="s">
        <v>4626</v>
      </c>
      <c r="B602" s="538" t="s">
        <v>4407</v>
      </c>
      <c r="C602" s="748" t="s">
        <v>4466</v>
      </c>
      <c r="D602" s="541" t="s">
        <v>4644</v>
      </c>
      <c r="E602" s="813"/>
      <c r="F602" s="813"/>
      <c r="G602" s="746" t="s">
        <v>4654</v>
      </c>
      <c r="H602" s="822" t="s">
        <v>4654</v>
      </c>
      <c r="I602" s="813"/>
      <c r="J602" s="813"/>
      <c r="K602" s="813"/>
      <c r="L602" s="813" t="s">
        <v>4654</v>
      </c>
      <c r="M602" s="541"/>
    </row>
    <row r="603" spans="1:13" x14ac:dyDescent="0.25">
      <c r="A603" s="815" t="s">
        <v>4626</v>
      </c>
      <c r="B603" s="538" t="s">
        <v>4407</v>
      </c>
      <c r="C603" s="748" t="s">
        <v>4466</v>
      </c>
      <c r="D603" s="541" t="s">
        <v>4645</v>
      </c>
      <c r="E603" s="813"/>
      <c r="F603" s="813"/>
      <c r="G603" s="829" t="s">
        <v>4654</v>
      </c>
      <c r="H603" s="542" t="s">
        <v>4654</v>
      </c>
      <c r="I603" s="813"/>
      <c r="J603" s="813"/>
      <c r="K603" s="813"/>
      <c r="L603" s="813" t="s">
        <v>4654</v>
      </c>
      <c r="M603" s="541"/>
    </row>
    <row r="604" spans="1:13" x14ac:dyDescent="0.25">
      <c r="A604" s="815" t="s">
        <v>4626</v>
      </c>
      <c r="B604" s="538" t="s">
        <v>4407</v>
      </c>
      <c r="C604" s="748" t="s">
        <v>4466</v>
      </c>
      <c r="D604" s="541" t="s">
        <v>4646</v>
      </c>
      <c r="E604" s="813"/>
      <c r="F604" s="813"/>
      <c r="G604" s="829" t="s">
        <v>4654</v>
      </c>
      <c r="H604" s="542" t="s">
        <v>4654</v>
      </c>
      <c r="I604" s="813"/>
      <c r="J604" s="813"/>
      <c r="K604" s="813"/>
      <c r="L604" s="813" t="s">
        <v>4654</v>
      </c>
      <c r="M604" s="541"/>
    </row>
    <row r="605" spans="1:13" x14ac:dyDescent="0.25">
      <c r="A605" s="815" t="s">
        <v>4626</v>
      </c>
      <c r="B605" s="538" t="s">
        <v>4407</v>
      </c>
      <c r="C605" s="748" t="s">
        <v>4466</v>
      </c>
      <c r="D605" s="541" t="s">
        <v>4647</v>
      </c>
      <c r="E605" s="813"/>
      <c r="F605" s="813"/>
      <c r="G605" s="746" t="s">
        <v>4654</v>
      </c>
      <c r="H605" s="822" t="s">
        <v>4654</v>
      </c>
      <c r="I605" s="813"/>
      <c r="J605" s="813"/>
      <c r="K605" s="813"/>
      <c r="L605" s="813" t="s">
        <v>4654</v>
      </c>
      <c r="M605" s="541"/>
    </row>
    <row r="606" spans="1:13" x14ac:dyDescent="0.25">
      <c r="A606" s="815" t="s">
        <v>4626</v>
      </c>
      <c r="B606" s="538" t="s">
        <v>4407</v>
      </c>
      <c r="C606" s="748" t="s">
        <v>4466</v>
      </c>
      <c r="D606" s="541" t="s">
        <v>4575</v>
      </c>
      <c r="E606" s="813"/>
      <c r="F606" s="813"/>
      <c r="G606" s="746" t="s">
        <v>4654</v>
      </c>
      <c r="H606" s="822" t="s">
        <v>4654</v>
      </c>
      <c r="I606" s="813"/>
      <c r="J606" s="813"/>
      <c r="K606" s="813"/>
      <c r="L606" s="813" t="s">
        <v>4654</v>
      </c>
      <c r="M606" s="541"/>
    </row>
    <row r="607" spans="1:13" x14ac:dyDescent="0.25">
      <c r="A607" s="815" t="s">
        <v>4626</v>
      </c>
      <c r="B607" s="538" t="s">
        <v>4407</v>
      </c>
      <c r="C607" s="748" t="s">
        <v>4466</v>
      </c>
      <c r="D607" s="541" t="s">
        <v>4576</v>
      </c>
      <c r="E607" s="813"/>
      <c r="F607" s="813"/>
      <c r="G607" s="746" t="s">
        <v>4654</v>
      </c>
      <c r="H607" s="817" t="s">
        <v>4654</v>
      </c>
      <c r="I607" s="813"/>
      <c r="J607" s="813"/>
      <c r="K607" s="813"/>
      <c r="L607" s="813" t="s">
        <v>4654</v>
      </c>
      <c r="M607" s="813"/>
    </row>
    <row r="608" spans="1:13" x14ac:dyDescent="0.25">
      <c r="A608" s="815" t="s">
        <v>4626</v>
      </c>
      <c r="B608" s="538" t="s">
        <v>4407</v>
      </c>
      <c r="C608" s="748" t="s">
        <v>4466</v>
      </c>
      <c r="D608" s="541" t="s">
        <v>4648</v>
      </c>
      <c r="E608" s="813"/>
      <c r="F608" s="813"/>
      <c r="G608" s="836" t="s">
        <v>4654</v>
      </c>
      <c r="H608" s="542" t="s">
        <v>4654</v>
      </c>
      <c r="I608" s="813"/>
      <c r="J608" s="813"/>
      <c r="K608" s="813"/>
      <c r="L608" s="813" t="s">
        <v>4654</v>
      </c>
      <c r="M608" s="813"/>
    </row>
    <row r="609" spans="1:13" x14ac:dyDescent="0.25">
      <c r="A609" s="815" t="s">
        <v>4626</v>
      </c>
      <c r="B609" s="538" t="s">
        <v>4407</v>
      </c>
      <c r="C609" s="748" t="s">
        <v>4466</v>
      </c>
      <c r="D609" s="541" t="s">
        <v>4649</v>
      </c>
      <c r="E609" s="813"/>
      <c r="F609" s="813"/>
      <c r="G609" s="746" t="s">
        <v>4654</v>
      </c>
      <c r="H609" s="816" t="s">
        <v>4654</v>
      </c>
      <c r="I609" s="813"/>
      <c r="J609" s="813"/>
      <c r="K609" s="813"/>
      <c r="L609" s="813" t="s">
        <v>4654</v>
      </c>
      <c r="M609" s="813"/>
    </row>
    <row r="610" spans="1:13" x14ac:dyDescent="0.25">
      <c r="A610" s="815" t="s">
        <v>4626</v>
      </c>
      <c r="B610" s="538" t="s">
        <v>4407</v>
      </c>
      <c r="C610" s="748" t="s">
        <v>4466</v>
      </c>
      <c r="D610" s="541" t="s">
        <v>4650</v>
      </c>
      <c r="E610" s="813"/>
      <c r="F610" s="813"/>
      <c r="G610" s="746" t="s">
        <v>4654</v>
      </c>
      <c r="H610" s="542" t="s">
        <v>4654</v>
      </c>
      <c r="I610" s="813"/>
      <c r="J610" s="813"/>
      <c r="K610" s="813"/>
      <c r="L610" s="813" t="s">
        <v>4654</v>
      </c>
      <c r="M610" s="813"/>
    </row>
    <row r="611" spans="1:13" x14ac:dyDescent="0.25">
      <c r="A611" s="815" t="s">
        <v>4626</v>
      </c>
      <c r="B611" s="538" t="s">
        <v>4407</v>
      </c>
      <c r="C611" s="748" t="s">
        <v>4466</v>
      </c>
      <c r="D611" s="541" t="s">
        <v>4651</v>
      </c>
      <c r="E611" s="813"/>
      <c r="F611" s="813"/>
      <c r="G611" s="836" t="s">
        <v>4654</v>
      </c>
      <c r="H611" s="816" t="s">
        <v>4654</v>
      </c>
      <c r="I611" s="813"/>
      <c r="J611" s="813"/>
      <c r="K611" s="813"/>
      <c r="L611" s="813" t="s">
        <v>4654</v>
      </c>
      <c r="M611" s="813"/>
    </row>
    <row r="612" spans="1:13" x14ac:dyDescent="0.25">
      <c r="A612" s="815" t="s">
        <v>4626</v>
      </c>
      <c r="B612" s="538" t="s">
        <v>4407</v>
      </c>
      <c r="C612" s="748" t="s">
        <v>4466</v>
      </c>
      <c r="D612" s="541" t="s">
        <v>4652</v>
      </c>
      <c r="E612" s="813"/>
      <c r="F612" s="813"/>
      <c r="G612" s="814" t="s">
        <v>4654</v>
      </c>
      <c r="H612" s="542" t="s">
        <v>4654</v>
      </c>
      <c r="I612" s="813"/>
      <c r="J612" s="813"/>
      <c r="K612" s="813"/>
      <c r="L612" s="813" t="s">
        <v>4654</v>
      </c>
      <c r="M612" s="541"/>
    </row>
    <row r="613" spans="1:13" x14ac:dyDescent="0.25">
      <c r="A613" s="815" t="s">
        <v>4626</v>
      </c>
      <c r="B613" s="538" t="s">
        <v>4407</v>
      </c>
      <c r="C613" s="748" t="s">
        <v>4466</v>
      </c>
      <c r="D613" s="541" t="s">
        <v>4653</v>
      </c>
      <c r="E613" s="813"/>
      <c r="F613" s="813"/>
      <c r="G613" s="746" t="s">
        <v>4654</v>
      </c>
      <c r="H613" s="822" t="s">
        <v>4654</v>
      </c>
      <c r="I613" s="813"/>
      <c r="J613" s="813"/>
      <c r="K613" s="813"/>
      <c r="L613" s="813" t="s">
        <v>4654</v>
      </c>
      <c r="M613" s="813"/>
    </row>
    <row r="614" spans="1:13" x14ac:dyDescent="0.25">
      <c r="A614" s="815" t="s">
        <v>4626</v>
      </c>
      <c r="B614" s="538" t="s">
        <v>4113</v>
      </c>
      <c r="C614" s="748" t="s">
        <v>4399</v>
      </c>
      <c r="D614" s="541">
        <v>0</v>
      </c>
      <c r="E614" s="813"/>
      <c r="F614" s="813"/>
      <c r="G614" s="826" t="s">
        <v>5829</v>
      </c>
      <c r="H614" s="542" t="s">
        <v>5224</v>
      </c>
      <c r="I614" s="813"/>
      <c r="J614" s="813"/>
      <c r="K614" s="813"/>
      <c r="L614" s="813" t="s">
        <v>4654</v>
      </c>
      <c r="M614" s="541"/>
    </row>
    <row r="615" spans="1:13" x14ac:dyDescent="0.25">
      <c r="A615" s="815" t="s">
        <v>4626</v>
      </c>
      <c r="B615" s="538" t="s">
        <v>4113</v>
      </c>
      <c r="C615" s="748" t="s">
        <v>4399</v>
      </c>
      <c r="D615" s="541">
        <v>1</v>
      </c>
      <c r="E615" s="813"/>
      <c r="F615" s="813"/>
      <c r="G615" s="746" t="s">
        <v>4735</v>
      </c>
      <c r="H615" s="822" t="s">
        <v>5225</v>
      </c>
      <c r="I615" s="813"/>
      <c r="J615" s="813"/>
      <c r="K615" s="813"/>
      <c r="L615" s="813" t="s">
        <v>5534</v>
      </c>
      <c r="M615" s="813"/>
    </row>
    <row r="616" spans="1:13" x14ac:dyDescent="0.25">
      <c r="A616" s="815" t="s">
        <v>4626</v>
      </c>
      <c r="B616" s="538" t="s">
        <v>4113</v>
      </c>
      <c r="C616" s="748" t="s">
        <v>4399</v>
      </c>
      <c r="D616" s="541">
        <v>2</v>
      </c>
      <c r="E616" s="813"/>
      <c r="F616" s="813"/>
      <c r="G616" s="826" t="s">
        <v>5830</v>
      </c>
      <c r="H616" s="542" t="s">
        <v>5226</v>
      </c>
      <c r="I616" s="813"/>
      <c r="J616" s="813"/>
      <c r="K616" s="813"/>
      <c r="L616" s="813" t="s">
        <v>5534</v>
      </c>
      <c r="M616" s="541"/>
    </row>
    <row r="617" spans="1:13" x14ac:dyDescent="0.25">
      <c r="A617" s="815" t="s">
        <v>4626</v>
      </c>
      <c r="B617" s="538" t="s">
        <v>4113</v>
      </c>
      <c r="C617" s="748" t="s">
        <v>4399</v>
      </c>
      <c r="D617" s="541">
        <v>3</v>
      </c>
      <c r="E617" s="813"/>
      <c r="F617" s="813"/>
      <c r="G617" s="746" t="s">
        <v>5831</v>
      </c>
      <c r="H617" s="822" t="s">
        <v>5227</v>
      </c>
      <c r="I617" s="813"/>
      <c r="J617" s="813"/>
      <c r="K617" s="813"/>
      <c r="L617" s="813" t="s">
        <v>5534</v>
      </c>
      <c r="M617" s="813"/>
    </row>
    <row r="618" spans="1:13" x14ac:dyDescent="0.25">
      <c r="A618" s="815" t="s">
        <v>4626</v>
      </c>
      <c r="B618" s="538" t="s">
        <v>4113</v>
      </c>
      <c r="C618" s="748" t="s">
        <v>4399</v>
      </c>
      <c r="D618" s="541">
        <v>4</v>
      </c>
      <c r="E618" s="813"/>
      <c r="F618" s="813"/>
      <c r="G618" s="814" t="s">
        <v>4736</v>
      </c>
      <c r="H618" s="542" t="s">
        <v>5228</v>
      </c>
      <c r="I618" s="813"/>
      <c r="J618" s="813"/>
      <c r="K618" s="813"/>
      <c r="L618" s="813" t="s">
        <v>5534</v>
      </c>
      <c r="M618" s="541"/>
    </row>
    <row r="619" spans="1:13" x14ac:dyDescent="0.25">
      <c r="A619" s="815" t="s">
        <v>4626</v>
      </c>
      <c r="B619" s="538" t="s">
        <v>4113</v>
      </c>
      <c r="C619" s="748" t="s">
        <v>4399</v>
      </c>
      <c r="D619" s="541">
        <v>5</v>
      </c>
      <c r="E619" s="813"/>
      <c r="F619" s="813"/>
      <c r="G619" s="746" t="s">
        <v>5832</v>
      </c>
      <c r="H619" s="822" t="s">
        <v>5229</v>
      </c>
      <c r="I619" s="813"/>
      <c r="J619" s="813"/>
      <c r="K619" s="813"/>
      <c r="L619" s="813" t="s">
        <v>5534</v>
      </c>
      <c r="M619" s="813"/>
    </row>
    <row r="620" spans="1:13" x14ac:dyDescent="0.25">
      <c r="A620" s="815" t="s">
        <v>4626</v>
      </c>
      <c r="B620" s="538" t="s">
        <v>4113</v>
      </c>
      <c r="C620" s="748" t="s">
        <v>4399</v>
      </c>
      <c r="D620" s="541">
        <v>6</v>
      </c>
      <c r="E620" s="813"/>
      <c r="F620" s="813"/>
      <c r="G620" s="746" t="s">
        <v>5833</v>
      </c>
      <c r="H620" s="822" t="s">
        <v>5230</v>
      </c>
      <c r="I620" s="813"/>
      <c r="J620" s="813"/>
      <c r="K620" s="813"/>
      <c r="L620" s="813" t="s">
        <v>5534</v>
      </c>
      <c r="M620" s="541"/>
    </row>
    <row r="621" spans="1:13" x14ac:dyDescent="0.25">
      <c r="A621" s="815" t="s">
        <v>4626</v>
      </c>
      <c r="B621" s="538" t="s">
        <v>4113</v>
      </c>
      <c r="C621" s="748" t="s">
        <v>4399</v>
      </c>
      <c r="D621" s="541">
        <v>7</v>
      </c>
      <c r="E621" s="813"/>
      <c r="F621" s="813"/>
      <c r="G621" s="746" t="s">
        <v>4654</v>
      </c>
      <c r="H621" s="822" t="s">
        <v>43</v>
      </c>
      <c r="I621" s="813"/>
      <c r="J621" s="813"/>
      <c r="K621" s="813"/>
      <c r="L621" s="813" t="s">
        <v>5534</v>
      </c>
      <c r="M621" s="813"/>
    </row>
    <row r="622" spans="1:13" x14ac:dyDescent="0.25">
      <c r="A622" s="815" t="s">
        <v>4626</v>
      </c>
      <c r="B622" s="538" t="s">
        <v>4113</v>
      </c>
      <c r="C622" s="748" t="s">
        <v>4400</v>
      </c>
      <c r="D622" s="541">
        <v>0</v>
      </c>
      <c r="E622" s="813"/>
      <c r="F622" s="813"/>
      <c r="G622" s="826" t="s">
        <v>5834</v>
      </c>
      <c r="H622" s="542" t="s">
        <v>5231</v>
      </c>
      <c r="I622" s="813"/>
      <c r="J622" s="813"/>
      <c r="K622" s="813"/>
      <c r="L622" s="813" t="s">
        <v>5536</v>
      </c>
      <c r="M622" s="541"/>
    </row>
    <row r="623" spans="1:13" x14ac:dyDescent="0.25">
      <c r="A623" s="815" t="s">
        <v>4626</v>
      </c>
      <c r="B623" s="538" t="s">
        <v>4113</v>
      </c>
      <c r="C623" s="748" t="s">
        <v>4400</v>
      </c>
      <c r="D623" s="541">
        <v>1</v>
      </c>
      <c r="E623" s="813"/>
      <c r="F623" s="813"/>
      <c r="G623" s="746" t="s">
        <v>4737</v>
      </c>
      <c r="H623" s="822" t="s">
        <v>5232</v>
      </c>
      <c r="I623" s="813"/>
      <c r="J623" s="813"/>
      <c r="K623" s="813"/>
      <c r="L623" s="813" t="s">
        <v>5536</v>
      </c>
      <c r="M623" s="813"/>
    </row>
    <row r="624" spans="1:13" x14ac:dyDescent="0.25">
      <c r="A624" s="815" t="s">
        <v>4626</v>
      </c>
      <c r="B624" s="538" t="s">
        <v>4113</v>
      </c>
      <c r="C624" s="748" t="s">
        <v>4400</v>
      </c>
      <c r="D624" s="541">
        <v>2</v>
      </c>
      <c r="E624" s="813"/>
      <c r="F624" s="813"/>
      <c r="G624" s="814" t="s">
        <v>4738</v>
      </c>
      <c r="H624" s="542" t="s">
        <v>5233</v>
      </c>
      <c r="I624" s="813"/>
      <c r="J624" s="813"/>
      <c r="K624" s="813"/>
      <c r="L624" s="813" t="s">
        <v>5536</v>
      </c>
      <c r="M624" s="541"/>
    </row>
    <row r="625" spans="1:13" x14ac:dyDescent="0.25">
      <c r="A625" s="815" t="s">
        <v>4626</v>
      </c>
      <c r="B625" s="538" t="s">
        <v>4113</v>
      </c>
      <c r="C625" s="748" t="s">
        <v>4400</v>
      </c>
      <c r="D625" s="541">
        <v>3</v>
      </c>
      <c r="E625" s="813"/>
      <c r="F625" s="813"/>
      <c r="G625" s="746" t="s">
        <v>4654</v>
      </c>
      <c r="H625" s="822" t="s">
        <v>43</v>
      </c>
      <c r="I625" s="813"/>
      <c r="J625" s="813"/>
      <c r="K625" s="813"/>
      <c r="L625" s="813" t="s">
        <v>5536</v>
      </c>
      <c r="M625" s="541"/>
    </row>
    <row r="626" spans="1:13" x14ac:dyDescent="0.25">
      <c r="A626" s="815" t="s">
        <v>4626</v>
      </c>
      <c r="B626" s="538" t="s">
        <v>4113</v>
      </c>
      <c r="C626" s="748" t="s">
        <v>4400</v>
      </c>
      <c r="D626" s="541">
        <v>4</v>
      </c>
      <c r="E626" s="813"/>
      <c r="F626" s="813"/>
      <c r="G626" s="746" t="s">
        <v>4739</v>
      </c>
      <c r="H626" s="542" t="s">
        <v>5234</v>
      </c>
      <c r="I626" s="813"/>
      <c r="J626" s="813"/>
      <c r="K626" s="813"/>
      <c r="L626" s="813" t="s">
        <v>5539</v>
      </c>
      <c r="M626" s="813"/>
    </row>
    <row r="627" spans="1:13" x14ac:dyDescent="0.25">
      <c r="A627" s="815" t="s">
        <v>4626</v>
      </c>
      <c r="B627" s="538" t="s">
        <v>4113</v>
      </c>
      <c r="C627" s="748" t="s">
        <v>4400</v>
      </c>
      <c r="D627" s="541">
        <v>5</v>
      </c>
      <c r="E627" s="813"/>
      <c r="F627" s="813"/>
      <c r="G627" s="746" t="s">
        <v>4654</v>
      </c>
      <c r="H627" s="822" t="s">
        <v>43</v>
      </c>
      <c r="I627" s="813"/>
      <c r="J627" s="813"/>
      <c r="K627" s="813"/>
      <c r="L627" s="813" t="s">
        <v>5539</v>
      </c>
      <c r="M627" s="541"/>
    </row>
    <row r="628" spans="1:13" x14ac:dyDescent="0.25">
      <c r="A628" s="815" t="s">
        <v>4626</v>
      </c>
      <c r="B628" s="538" t="s">
        <v>4113</v>
      </c>
      <c r="C628" s="748" t="s">
        <v>4400</v>
      </c>
      <c r="D628" s="541">
        <v>6</v>
      </c>
      <c r="E628" s="813"/>
      <c r="F628" s="813"/>
      <c r="G628" s="746" t="s">
        <v>4740</v>
      </c>
      <c r="H628" s="822" t="s">
        <v>5235</v>
      </c>
      <c r="I628" s="813"/>
      <c r="J628" s="813"/>
      <c r="K628" s="813"/>
      <c r="L628" s="813" t="s">
        <v>5545</v>
      </c>
      <c r="M628" s="541"/>
    </row>
    <row r="629" spans="1:13" x14ac:dyDescent="0.25">
      <c r="A629" s="815" t="s">
        <v>4626</v>
      </c>
      <c r="B629" s="538" t="s">
        <v>4113</v>
      </c>
      <c r="C629" s="748" t="s">
        <v>4400</v>
      </c>
      <c r="D629" s="541">
        <v>7</v>
      </c>
      <c r="E629" s="813"/>
      <c r="F629" s="813"/>
      <c r="G629" s="814" t="s">
        <v>4741</v>
      </c>
      <c r="H629" s="542" t="s">
        <v>5236</v>
      </c>
      <c r="I629" s="813"/>
      <c r="J629" s="813"/>
      <c r="K629" s="813"/>
      <c r="L629" s="813" t="s">
        <v>5545</v>
      </c>
      <c r="M629" s="541"/>
    </row>
    <row r="630" spans="1:13" x14ac:dyDescent="0.25">
      <c r="A630" s="815" t="s">
        <v>4626</v>
      </c>
      <c r="B630" s="538" t="s">
        <v>4113</v>
      </c>
      <c r="C630" s="748" t="s">
        <v>4402</v>
      </c>
      <c r="D630" s="541">
        <v>0</v>
      </c>
      <c r="E630" s="813"/>
      <c r="F630" s="813"/>
      <c r="G630" s="746" t="s">
        <v>4742</v>
      </c>
      <c r="H630" s="822" t="s">
        <v>5237</v>
      </c>
      <c r="I630" s="813"/>
      <c r="J630" s="813"/>
      <c r="K630" s="813"/>
      <c r="L630" s="813" t="s">
        <v>5545</v>
      </c>
      <c r="M630" s="541"/>
    </row>
    <row r="631" spans="1:13" x14ac:dyDescent="0.25">
      <c r="A631" s="815" t="s">
        <v>4626</v>
      </c>
      <c r="B631" s="538" t="s">
        <v>4113</v>
      </c>
      <c r="C631" s="748" t="s">
        <v>4402</v>
      </c>
      <c r="D631" s="541">
        <v>1</v>
      </c>
      <c r="E631" s="813"/>
      <c r="F631" s="813"/>
      <c r="G631" s="746" t="s">
        <v>4654</v>
      </c>
      <c r="H631" s="822" t="s">
        <v>43</v>
      </c>
      <c r="I631" s="813"/>
      <c r="J631" s="813"/>
      <c r="K631" s="813"/>
      <c r="L631" s="813" t="s">
        <v>5545</v>
      </c>
      <c r="M631" s="541"/>
    </row>
    <row r="632" spans="1:13" x14ac:dyDescent="0.25">
      <c r="A632" s="815" t="s">
        <v>4626</v>
      </c>
      <c r="B632" s="538" t="s">
        <v>4113</v>
      </c>
      <c r="C632" s="748" t="s">
        <v>4402</v>
      </c>
      <c r="D632" s="541">
        <v>2</v>
      </c>
      <c r="E632" s="813"/>
      <c r="F632" s="813"/>
      <c r="G632" s="746" t="s">
        <v>4743</v>
      </c>
      <c r="H632" s="822" t="s">
        <v>5238</v>
      </c>
      <c r="I632" s="813"/>
      <c r="J632" s="813"/>
      <c r="K632" s="813"/>
      <c r="L632" s="813" t="s">
        <v>5546</v>
      </c>
      <c r="M632" s="541"/>
    </row>
    <row r="633" spans="1:13" x14ac:dyDescent="0.25">
      <c r="A633" s="815" t="s">
        <v>4626</v>
      </c>
      <c r="B633" s="538" t="s">
        <v>4113</v>
      </c>
      <c r="C633" s="748" t="s">
        <v>4402</v>
      </c>
      <c r="D633" s="541">
        <v>3</v>
      </c>
      <c r="E633" s="813"/>
      <c r="F633" s="813"/>
      <c r="G633" s="746" t="s">
        <v>4654</v>
      </c>
      <c r="H633" s="822" t="s">
        <v>43</v>
      </c>
      <c r="I633" s="813"/>
      <c r="J633" s="813"/>
      <c r="K633" s="813"/>
      <c r="L633" s="813" t="s">
        <v>5546</v>
      </c>
      <c r="M633" s="541"/>
    </row>
    <row r="634" spans="1:13" x14ac:dyDescent="0.25">
      <c r="A634" s="815" t="s">
        <v>4626</v>
      </c>
      <c r="B634" s="538" t="s">
        <v>4113</v>
      </c>
      <c r="C634" s="748" t="s">
        <v>4402</v>
      </c>
      <c r="D634" s="541">
        <v>4</v>
      </c>
      <c r="E634" s="813"/>
      <c r="F634" s="813"/>
      <c r="G634" s="746" t="s">
        <v>5835</v>
      </c>
      <c r="H634" s="822" t="s">
        <v>5239</v>
      </c>
      <c r="I634" s="813"/>
      <c r="J634" s="813"/>
      <c r="K634" s="813"/>
      <c r="L634" s="813" t="s">
        <v>5547</v>
      </c>
      <c r="M634" s="541"/>
    </row>
    <row r="635" spans="1:13" x14ac:dyDescent="0.25">
      <c r="A635" s="815" t="s">
        <v>4626</v>
      </c>
      <c r="B635" s="538" t="s">
        <v>4113</v>
      </c>
      <c r="C635" s="748" t="s">
        <v>4402</v>
      </c>
      <c r="D635" s="541">
        <v>5</v>
      </c>
      <c r="E635" s="813"/>
      <c r="F635" s="813"/>
      <c r="G635" s="746" t="s">
        <v>4654</v>
      </c>
      <c r="H635" s="822" t="s">
        <v>43</v>
      </c>
      <c r="I635" s="813"/>
      <c r="J635" s="813"/>
      <c r="K635" s="813"/>
      <c r="L635" s="813" t="s">
        <v>5547</v>
      </c>
      <c r="M635" s="541"/>
    </row>
    <row r="636" spans="1:13" x14ac:dyDescent="0.25">
      <c r="A636" s="815" t="s">
        <v>4626</v>
      </c>
      <c r="B636" s="538" t="s">
        <v>4113</v>
      </c>
      <c r="C636" s="748" t="s">
        <v>4402</v>
      </c>
      <c r="D636" s="541">
        <v>6</v>
      </c>
      <c r="E636" s="813"/>
      <c r="F636" s="813"/>
      <c r="G636" s="746" t="s">
        <v>4654</v>
      </c>
      <c r="H636" s="822" t="s">
        <v>4654</v>
      </c>
      <c r="I636" s="813"/>
      <c r="J636" s="813"/>
      <c r="K636" s="813"/>
      <c r="L636" s="813" t="s">
        <v>4654</v>
      </c>
      <c r="M636" s="541"/>
    </row>
    <row r="637" spans="1:13" x14ac:dyDescent="0.25">
      <c r="A637" s="815" t="s">
        <v>4626</v>
      </c>
      <c r="B637" s="538" t="s">
        <v>4113</v>
      </c>
      <c r="C637" s="748" t="s">
        <v>4402</v>
      </c>
      <c r="D637" s="541">
        <v>7</v>
      </c>
      <c r="E637" s="813"/>
      <c r="F637" s="813"/>
      <c r="G637" s="746" t="s">
        <v>4654</v>
      </c>
      <c r="H637" s="822" t="s">
        <v>4654</v>
      </c>
      <c r="I637" s="813"/>
      <c r="J637" s="813"/>
      <c r="K637" s="813"/>
      <c r="L637" s="813" t="s">
        <v>4654</v>
      </c>
      <c r="M637" s="541"/>
    </row>
    <row r="638" spans="1:13" x14ac:dyDescent="0.25">
      <c r="A638" s="815" t="s">
        <v>4626</v>
      </c>
      <c r="B638" s="538" t="s">
        <v>4505</v>
      </c>
      <c r="C638" s="748" t="s">
        <v>4404</v>
      </c>
      <c r="D638" s="541">
        <v>0</v>
      </c>
      <c r="E638" s="813"/>
      <c r="F638" s="813"/>
      <c r="G638" s="746" t="s">
        <v>4744</v>
      </c>
      <c r="H638" s="822" t="s">
        <v>5240</v>
      </c>
      <c r="I638" s="813"/>
      <c r="J638" s="813"/>
      <c r="K638" s="813"/>
      <c r="L638" s="813" t="s">
        <v>5548</v>
      </c>
      <c r="M638" s="541"/>
    </row>
    <row r="639" spans="1:13" x14ac:dyDescent="0.25">
      <c r="A639" s="815" t="s">
        <v>4626</v>
      </c>
      <c r="B639" s="538" t="s">
        <v>4505</v>
      </c>
      <c r="C639" s="748" t="s">
        <v>4404</v>
      </c>
      <c r="D639" s="541">
        <v>1</v>
      </c>
      <c r="E639" s="813"/>
      <c r="F639" s="813"/>
      <c r="G639" s="814" t="s">
        <v>4654</v>
      </c>
      <c r="H639" s="542" t="s">
        <v>43</v>
      </c>
      <c r="I639" s="813"/>
      <c r="J639" s="813"/>
      <c r="K639" s="813"/>
      <c r="L639" s="813" t="s">
        <v>5548</v>
      </c>
      <c r="M639" s="541"/>
    </row>
    <row r="640" spans="1:13" x14ac:dyDescent="0.25">
      <c r="A640" s="815" t="s">
        <v>4626</v>
      </c>
      <c r="B640" s="538" t="s">
        <v>4505</v>
      </c>
      <c r="C640" s="748" t="s">
        <v>4404</v>
      </c>
      <c r="D640" s="541">
        <v>2</v>
      </c>
      <c r="E640" s="813"/>
      <c r="F640" s="813"/>
      <c r="G640" s="814" t="s">
        <v>4654</v>
      </c>
      <c r="H640" s="542" t="s">
        <v>4654</v>
      </c>
      <c r="I640" s="813"/>
      <c r="J640" s="813"/>
      <c r="K640" s="813"/>
      <c r="L640" s="813" t="s">
        <v>4654</v>
      </c>
      <c r="M640" s="541"/>
    </row>
    <row r="641" spans="1:13" x14ac:dyDescent="0.25">
      <c r="A641" s="815" t="s">
        <v>4626</v>
      </c>
      <c r="B641" s="538" t="s">
        <v>4505</v>
      </c>
      <c r="C641" s="748" t="s">
        <v>4404</v>
      </c>
      <c r="D641" s="541">
        <v>3</v>
      </c>
      <c r="E641" s="813"/>
      <c r="F641" s="813"/>
      <c r="G641" s="814" t="s">
        <v>4654</v>
      </c>
      <c r="H641" s="542" t="s">
        <v>4654</v>
      </c>
      <c r="I641" s="813"/>
      <c r="J641" s="813"/>
      <c r="K641" s="813"/>
      <c r="L641" s="813" t="s">
        <v>4654</v>
      </c>
      <c r="M641" s="541"/>
    </row>
    <row r="642" spans="1:13" x14ac:dyDescent="0.25">
      <c r="A642" s="815" t="s">
        <v>4626</v>
      </c>
      <c r="B642" s="538" t="s">
        <v>4119</v>
      </c>
      <c r="C642" s="748" t="s">
        <v>4406</v>
      </c>
      <c r="D642" s="541">
        <v>0</v>
      </c>
      <c r="E642" s="813"/>
      <c r="F642" s="813"/>
      <c r="G642" s="814" t="s">
        <v>4654</v>
      </c>
      <c r="H642" s="542" t="s">
        <v>5510</v>
      </c>
      <c r="I642" s="813"/>
      <c r="J642" s="813"/>
      <c r="K642" s="813"/>
      <c r="L642" s="813" t="s">
        <v>5519</v>
      </c>
      <c r="M642" s="541"/>
    </row>
    <row r="643" spans="1:13" x14ac:dyDescent="0.25">
      <c r="A643" s="815" t="s">
        <v>4626</v>
      </c>
      <c r="B643" s="538" t="s">
        <v>4119</v>
      </c>
      <c r="C643" s="748" t="s">
        <v>4406</v>
      </c>
      <c r="D643" s="541">
        <v>1</v>
      </c>
      <c r="E643" s="813"/>
      <c r="F643" s="813"/>
      <c r="G643" s="814" t="s">
        <v>4654</v>
      </c>
      <c r="H643" s="542" t="s">
        <v>6001</v>
      </c>
      <c r="I643" s="813"/>
      <c r="J643" s="813"/>
      <c r="K643" s="813"/>
      <c r="L643" s="813" t="s">
        <v>4124</v>
      </c>
      <c r="M643" s="541"/>
    </row>
    <row r="644" spans="1:13" x14ac:dyDescent="0.25">
      <c r="A644" s="815" t="s">
        <v>4626</v>
      </c>
      <c r="B644" s="538" t="s">
        <v>4119</v>
      </c>
      <c r="C644" s="748" t="s">
        <v>4408</v>
      </c>
      <c r="D644" s="541">
        <v>0</v>
      </c>
      <c r="E644" s="813"/>
      <c r="F644" s="813"/>
      <c r="G644" s="814" t="s">
        <v>4654</v>
      </c>
      <c r="H644" s="542" t="s">
        <v>43</v>
      </c>
      <c r="I644" s="813"/>
      <c r="J644" s="813"/>
      <c r="K644" s="813"/>
      <c r="L644" s="813" t="s">
        <v>4121</v>
      </c>
      <c r="M644" s="541"/>
    </row>
    <row r="645" spans="1:13" x14ac:dyDescent="0.25">
      <c r="A645" s="815" t="s">
        <v>4626</v>
      </c>
      <c r="B645" s="538" t="s">
        <v>4119</v>
      </c>
      <c r="C645" s="748" t="s">
        <v>4408</v>
      </c>
      <c r="D645" s="541">
        <v>1</v>
      </c>
      <c r="E645" s="813"/>
      <c r="F645" s="813"/>
      <c r="G645" s="814" t="s">
        <v>4654</v>
      </c>
      <c r="H645" s="542" t="s">
        <v>43</v>
      </c>
      <c r="I645" s="813"/>
      <c r="J645" s="813"/>
      <c r="K645" s="813"/>
      <c r="L645" s="813" t="s">
        <v>5526</v>
      </c>
      <c r="M645" s="541"/>
    </row>
    <row r="646" spans="1:13" x14ac:dyDescent="0.25">
      <c r="A646" s="815" t="s">
        <v>4626</v>
      </c>
      <c r="B646" s="538" t="s">
        <v>4403</v>
      </c>
      <c r="C646" s="748" t="s">
        <v>4440</v>
      </c>
      <c r="D646" s="541">
        <v>0</v>
      </c>
      <c r="E646" s="813"/>
      <c r="F646" s="813"/>
      <c r="G646" s="826" t="s">
        <v>5836</v>
      </c>
      <c r="H646" s="542" t="s">
        <v>5241</v>
      </c>
      <c r="I646" s="813"/>
      <c r="J646" s="813"/>
      <c r="K646" s="813"/>
      <c r="L646" s="813" t="s">
        <v>4654</v>
      </c>
      <c r="M646" s="541"/>
    </row>
    <row r="647" spans="1:13" x14ac:dyDescent="0.25">
      <c r="A647" s="815" t="s">
        <v>4626</v>
      </c>
      <c r="B647" s="538" t="s">
        <v>4403</v>
      </c>
      <c r="C647" s="748" t="s">
        <v>4440</v>
      </c>
      <c r="D647" s="541">
        <v>1</v>
      </c>
      <c r="E647" s="813"/>
      <c r="F647" s="813"/>
      <c r="G647" s="826" t="s">
        <v>5837</v>
      </c>
      <c r="H647" s="542" t="s">
        <v>5242</v>
      </c>
      <c r="I647" s="813"/>
      <c r="J647" s="813"/>
      <c r="K647" s="813"/>
      <c r="L647" s="813" t="s">
        <v>4654</v>
      </c>
      <c r="M647" s="541"/>
    </row>
    <row r="648" spans="1:13" x14ac:dyDescent="0.25">
      <c r="A648" s="815" t="s">
        <v>4626</v>
      </c>
      <c r="B648" s="538" t="s">
        <v>4403</v>
      </c>
      <c r="C648" s="748" t="s">
        <v>4440</v>
      </c>
      <c r="D648" s="541">
        <v>2</v>
      </c>
      <c r="E648" s="813"/>
      <c r="F648" s="813"/>
      <c r="G648" s="826" t="s">
        <v>5838</v>
      </c>
      <c r="H648" s="542" t="s">
        <v>6002</v>
      </c>
      <c r="I648" s="813"/>
      <c r="J648" s="813"/>
      <c r="K648" s="813"/>
      <c r="L648" s="813" t="s">
        <v>4654</v>
      </c>
      <c r="M648" s="541"/>
    </row>
    <row r="649" spans="1:13" x14ac:dyDescent="0.25">
      <c r="A649" s="815" t="s">
        <v>4626</v>
      </c>
      <c r="B649" s="538" t="s">
        <v>4403</v>
      </c>
      <c r="C649" s="748" t="s">
        <v>4440</v>
      </c>
      <c r="D649" s="541">
        <v>3</v>
      </c>
      <c r="E649" s="813"/>
      <c r="F649" s="813"/>
      <c r="G649" s="746" t="s">
        <v>5839</v>
      </c>
      <c r="H649" s="822" t="s">
        <v>6003</v>
      </c>
      <c r="I649" s="813"/>
      <c r="J649" s="813"/>
      <c r="K649" s="813"/>
      <c r="L649" s="813" t="s">
        <v>4654</v>
      </c>
      <c r="M649" s="813"/>
    </row>
    <row r="650" spans="1:13" x14ac:dyDescent="0.25">
      <c r="A650" s="815" t="s">
        <v>4626</v>
      </c>
      <c r="B650" s="538" t="s">
        <v>4403</v>
      </c>
      <c r="C650" s="748" t="s">
        <v>4440</v>
      </c>
      <c r="D650" s="541">
        <v>4</v>
      </c>
      <c r="E650" s="813"/>
      <c r="F650" s="813"/>
      <c r="G650" s="746" t="s">
        <v>5840</v>
      </c>
      <c r="H650" s="822" t="s">
        <v>6004</v>
      </c>
      <c r="I650" s="813"/>
      <c r="J650" s="813"/>
      <c r="K650" s="813"/>
      <c r="L650" s="813" t="s">
        <v>4654</v>
      </c>
      <c r="M650" s="813"/>
    </row>
    <row r="651" spans="1:13" x14ac:dyDescent="0.25">
      <c r="A651" s="815" t="s">
        <v>4626</v>
      </c>
      <c r="B651" s="538" t="s">
        <v>4403</v>
      </c>
      <c r="C651" s="748" t="s">
        <v>4440</v>
      </c>
      <c r="D651" s="541">
        <v>5</v>
      </c>
      <c r="E651" s="813"/>
      <c r="F651" s="813"/>
      <c r="G651" s="746" t="s">
        <v>5841</v>
      </c>
      <c r="H651" s="542" t="s">
        <v>5243</v>
      </c>
      <c r="I651" s="813"/>
      <c r="J651" s="813"/>
      <c r="K651" s="813"/>
      <c r="L651" s="813" t="s">
        <v>4654</v>
      </c>
      <c r="M651" s="813"/>
    </row>
    <row r="652" spans="1:13" x14ac:dyDescent="0.25">
      <c r="A652" s="815" t="s">
        <v>4626</v>
      </c>
      <c r="B652" s="538" t="s">
        <v>4403</v>
      </c>
      <c r="C652" s="748" t="s">
        <v>4440</v>
      </c>
      <c r="D652" s="541">
        <v>6</v>
      </c>
      <c r="E652" s="813"/>
      <c r="F652" s="813"/>
      <c r="G652" s="746" t="s">
        <v>5842</v>
      </c>
      <c r="H652" s="822" t="s">
        <v>5244</v>
      </c>
      <c r="I652" s="813"/>
      <c r="J652" s="813"/>
      <c r="K652" s="813"/>
      <c r="L652" s="813" t="s">
        <v>4654</v>
      </c>
      <c r="M652" s="813"/>
    </row>
    <row r="653" spans="1:13" x14ac:dyDescent="0.25">
      <c r="A653" s="815" t="s">
        <v>4626</v>
      </c>
      <c r="B653" s="538" t="s">
        <v>4403</v>
      </c>
      <c r="C653" s="748" t="s">
        <v>4440</v>
      </c>
      <c r="D653" s="541">
        <v>7</v>
      </c>
      <c r="E653" s="813"/>
      <c r="F653" s="813"/>
      <c r="G653" s="746" t="s">
        <v>4745</v>
      </c>
      <c r="H653" s="822" t="s">
        <v>5245</v>
      </c>
      <c r="I653" s="813"/>
      <c r="J653" s="813"/>
      <c r="K653" s="813"/>
      <c r="L653" s="813" t="s">
        <v>5549</v>
      </c>
      <c r="M653" s="813"/>
    </row>
    <row r="654" spans="1:13" x14ac:dyDescent="0.25">
      <c r="A654" s="815" t="s">
        <v>4626</v>
      </c>
      <c r="B654" s="538" t="s">
        <v>4403</v>
      </c>
      <c r="C654" s="748" t="s">
        <v>4440</v>
      </c>
      <c r="D654" s="541">
        <v>8</v>
      </c>
      <c r="E654" s="813"/>
      <c r="F654" s="813"/>
      <c r="G654" s="826" t="s">
        <v>5843</v>
      </c>
      <c r="H654" s="542" t="s">
        <v>5246</v>
      </c>
      <c r="I654" s="813"/>
      <c r="J654" s="813"/>
      <c r="K654" s="813"/>
      <c r="L654" s="813" t="s">
        <v>5549</v>
      </c>
      <c r="M654" s="541"/>
    </row>
    <row r="655" spans="1:13" x14ac:dyDescent="0.25">
      <c r="A655" s="815" t="s">
        <v>4626</v>
      </c>
      <c r="B655" s="538" t="s">
        <v>4403</v>
      </c>
      <c r="C655" s="748" t="s">
        <v>4440</v>
      </c>
      <c r="D655" s="541">
        <v>9</v>
      </c>
      <c r="E655" s="813"/>
      <c r="F655" s="813"/>
      <c r="G655" s="814" t="s">
        <v>4746</v>
      </c>
      <c r="H655" s="542" t="s">
        <v>5247</v>
      </c>
      <c r="I655" s="813"/>
      <c r="J655" s="813"/>
      <c r="K655" s="813"/>
      <c r="L655" s="813" t="s">
        <v>5549</v>
      </c>
      <c r="M655" s="541"/>
    </row>
    <row r="656" spans="1:13" x14ac:dyDescent="0.25">
      <c r="A656" s="815" t="s">
        <v>4626</v>
      </c>
      <c r="B656" s="538" t="s">
        <v>4403</v>
      </c>
      <c r="C656" s="748" t="s">
        <v>4440</v>
      </c>
      <c r="D656" s="541" t="s">
        <v>4637</v>
      </c>
      <c r="E656" s="813"/>
      <c r="F656" s="813"/>
      <c r="G656" s="746" t="s">
        <v>5844</v>
      </c>
      <c r="H656" s="822" t="s">
        <v>5248</v>
      </c>
      <c r="I656" s="813"/>
      <c r="J656" s="813"/>
      <c r="K656" s="813"/>
      <c r="L656" s="813" t="s">
        <v>5549</v>
      </c>
      <c r="M656" s="541"/>
    </row>
    <row r="657" spans="1:13" x14ac:dyDescent="0.25">
      <c r="A657" s="815" t="s">
        <v>4626</v>
      </c>
      <c r="B657" s="538" t="s">
        <v>4403</v>
      </c>
      <c r="C657" s="748" t="s">
        <v>4440</v>
      </c>
      <c r="D657" s="541" t="s">
        <v>4638</v>
      </c>
      <c r="E657" s="813"/>
      <c r="F657" s="813"/>
      <c r="G657" s="814" t="s">
        <v>4747</v>
      </c>
      <c r="H657" s="542" t="s">
        <v>5249</v>
      </c>
      <c r="I657" s="813"/>
      <c r="J657" s="813"/>
      <c r="K657" s="813"/>
      <c r="L657" s="813" t="s">
        <v>5549</v>
      </c>
      <c r="M657" s="541"/>
    </row>
    <row r="658" spans="1:13" x14ac:dyDescent="0.25">
      <c r="A658" s="815" t="s">
        <v>4626</v>
      </c>
      <c r="B658" s="538" t="s">
        <v>4403</v>
      </c>
      <c r="C658" s="748" t="s">
        <v>4440</v>
      </c>
      <c r="D658" s="541" t="s">
        <v>4639</v>
      </c>
      <c r="E658" s="813"/>
      <c r="F658" s="813"/>
      <c r="G658" s="746" t="s">
        <v>4748</v>
      </c>
      <c r="H658" s="822" t="s">
        <v>5250</v>
      </c>
      <c r="I658" s="813"/>
      <c r="J658" s="813"/>
      <c r="K658" s="813"/>
      <c r="L658" s="813" t="s">
        <v>5549</v>
      </c>
      <c r="M658" s="813"/>
    </row>
    <row r="659" spans="1:13" x14ac:dyDescent="0.25">
      <c r="A659" s="815" t="s">
        <v>4626</v>
      </c>
      <c r="B659" s="538" t="s">
        <v>4403</v>
      </c>
      <c r="C659" s="748" t="s">
        <v>4440</v>
      </c>
      <c r="D659" s="541" t="s">
        <v>4640</v>
      </c>
      <c r="E659" s="813"/>
      <c r="F659" s="813"/>
      <c r="G659" s="746" t="s">
        <v>4654</v>
      </c>
      <c r="H659" s="822" t="s">
        <v>43</v>
      </c>
      <c r="I659" s="813"/>
      <c r="J659" s="813"/>
      <c r="K659" s="813"/>
      <c r="L659" s="813" t="s">
        <v>5550</v>
      </c>
      <c r="M659" s="541"/>
    </row>
    <row r="660" spans="1:13" x14ac:dyDescent="0.25">
      <c r="A660" s="815" t="s">
        <v>4626</v>
      </c>
      <c r="B660" s="538" t="s">
        <v>4403</v>
      </c>
      <c r="C660" s="748" t="s">
        <v>4440</v>
      </c>
      <c r="D660" s="541" t="s">
        <v>4615</v>
      </c>
      <c r="E660" s="813"/>
      <c r="F660" s="813"/>
      <c r="G660" s="746" t="s">
        <v>4654</v>
      </c>
      <c r="H660" s="542" t="s">
        <v>43</v>
      </c>
      <c r="I660" s="813"/>
      <c r="J660" s="813"/>
      <c r="K660" s="813"/>
      <c r="L660" s="813" t="s">
        <v>5550</v>
      </c>
      <c r="M660" s="813"/>
    </row>
    <row r="661" spans="1:13" x14ac:dyDescent="0.25">
      <c r="A661" s="815" t="s">
        <v>4626</v>
      </c>
      <c r="B661" s="538" t="s">
        <v>4403</v>
      </c>
      <c r="C661" s="748" t="s">
        <v>4440</v>
      </c>
      <c r="D661" s="541" t="s">
        <v>4641</v>
      </c>
      <c r="E661" s="813"/>
      <c r="F661" s="813"/>
      <c r="G661" s="826" t="s">
        <v>5845</v>
      </c>
      <c r="H661" s="542" t="s">
        <v>5251</v>
      </c>
      <c r="I661" s="813"/>
      <c r="J661" s="813"/>
      <c r="K661" s="813"/>
      <c r="L661" s="813" t="s">
        <v>4430</v>
      </c>
      <c r="M661" s="813"/>
    </row>
    <row r="662" spans="1:13" x14ac:dyDescent="0.25">
      <c r="A662" s="815" t="s">
        <v>4626</v>
      </c>
      <c r="B662" s="538" t="s">
        <v>4403</v>
      </c>
      <c r="C662" s="748" t="s">
        <v>4440</v>
      </c>
      <c r="D662" s="541" t="s">
        <v>4642</v>
      </c>
      <c r="E662" s="813"/>
      <c r="F662" s="813"/>
      <c r="G662" s="826" t="s">
        <v>5846</v>
      </c>
      <c r="H662" s="542" t="s">
        <v>5252</v>
      </c>
      <c r="I662" s="813"/>
      <c r="J662" s="813"/>
      <c r="K662" s="813"/>
      <c r="L662" s="813" t="s">
        <v>4430</v>
      </c>
      <c r="M662" s="813"/>
    </row>
    <row r="663" spans="1:13" x14ac:dyDescent="0.25">
      <c r="A663" s="815" t="s">
        <v>4626</v>
      </c>
      <c r="B663" s="538" t="s">
        <v>4403</v>
      </c>
      <c r="C663" s="748" t="s">
        <v>4440</v>
      </c>
      <c r="D663" s="541" t="s">
        <v>4643</v>
      </c>
      <c r="E663" s="813"/>
      <c r="F663" s="813"/>
      <c r="G663" s="746" t="s">
        <v>5847</v>
      </c>
      <c r="H663" s="542" t="s">
        <v>5253</v>
      </c>
      <c r="I663" s="813"/>
      <c r="J663" s="813"/>
      <c r="K663" s="813"/>
      <c r="L663" s="813" t="s">
        <v>4430</v>
      </c>
      <c r="M663" s="813"/>
    </row>
    <row r="664" spans="1:13" x14ac:dyDescent="0.25">
      <c r="A664" s="815" t="s">
        <v>4626</v>
      </c>
      <c r="B664" s="538" t="s">
        <v>4403</v>
      </c>
      <c r="C664" s="748" t="s">
        <v>4440</v>
      </c>
      <c r="D664" s="541" t="s">
        <v>4574</v>
      </c>
      <c r="E664" s="813"/>
      <c r="F664" s="813"/>
      <c r="G664" s="826" t="s">
        <v>5848</v>
      </c>
      <c r="H664" s="542" t="s">
        <v>5254</v>
      </c>
      <c r="I664" s="813"/>
      <c r="J664" s="813"/>
      <c r="K664" s="813"/>
      <c r="L664" s="813" t="s">
        <v>4430</v>
      </c>
      <c r="M664" s="813"/>
    </row>
    <row r="665" spans="1:13" x14ac:dyDescent="0.25">
      <c r="A665" s="815" t="s">
        <v>4626</v>
      </c>
      <c r="B665" s="538" t="s">
        <v>4403</v>
      </c>
      <c r="C665" s="748" t="s">
        <v>4440</v>
      </c>
      <c r="D665" s="541" t="s">
        <v>4586</v>
      </c>
      <c r="E665" s="813"/>
      <c r="F665" s="813"/>
      <c r="G665" s="826" t="s">
        <v>5849</v>
      </c>
      <c r="H665" s="542" t="s">
        <v>5255</v>
      </c>
      <c r="I665" s="813"/>
      <c r="J665" s="813"/>
      <c r="K665" s="813"/>
      <c r="L665" s="813" t="s">
        <v>4430</v>
      </c>
      <c r="M665" s="813"/>
    </row>
    <row r="666" spans="1:13" x14ac:dyDescent="0.25">
      <c r="A666" s="815" t="s">
        <v>4626</v>
      </c>
      <c r="B666" s="538" t="s">
        <v>4403</v>
      </c>
      <c r="C666" s="748" t="s">
        <v>4440</v>
      </c>
      <c r="D666" s="541" t="s">
        <v>4644</v>
      </c>
      <c r="E666" s="813"/>
      <c r="F666" s="813"/>
      <c r="G666" s="826" t="s">
        <v>5850</v>
      </c>
      <c r="H666" s="542" t="s">
        <v>5256</v>
      </c>
      <c r="I666" s="813"/>
      <c r="J666" s="813"/>
      <c r="K666" s="813"/>
      <c r="L666" s="813" t="s">
        <v>4430</v>
      </c>
      <c r="M666" s="541"/>
    </row>
    <row r="667" spans="1:13" x14ac:dyDescent="0.25">
      <c r="A667" s="815" t="s">
        <v>4626</v>
      </c>
      <c r="B667" s="538" t="s">
        <v>4403</v>
      </c>
      <c r="C667" s="748" t="s">
        <v>4440</v>
      </c>
      <c r="D667" s="541" t="s">
        <v>4645</v>
      </c>
      <c r="E667" s="813"/>
      <c r="F667" s="813"/>
      <c r="G667" s="826" t="s">
        <v>5851</v>
      </c>
      <c r="H667" s="542" t="s">
        <v>5257</v>
      </c>
      <c r="I667" s="813"/>
      <c r="J667" s="813"/>
      <c r="K667" s="813"/>
      <c r="L667" s="813" t="s">
        <v>4431</v>
      </c>
      <c r="M667" s="541"/>
    </row>
    <row r="668" spans="1:13" x14ac:dyDescent="0.25">
      <c r="A668" s="815" t="s">
        <v>4626</v>
      </c>
      <c r="B668" s="538" t="s">
        <v>4403</v>
      </c>
      <c r="C668" s="748" t="s">
        <v>4440</v>
      </c>
      <c r="D668" s="541" t="s">
        <v>4646</v>
      </c>
      <c r="E668" s="813"/>
      <c r="F668" s="813"/>
      <c r="G668" s="746" t="s">
        <v>5852</v>
      </c>
      <c r="H668" s="822" t="s">
        <v>5258</v>
      </c>
      <c r="I668" s="813"/>
      <c r="J668" s="813"/>
      <c r="K668" s="813"/>
      <c r="L668" s="813" t="s">
        <v>4431</v>
      </c>
      <c r="M668" s="541"/>
    </row>
    <row r="669" spans="1:13" x14ac:dyDescent="0.25">
      <c r="A669" s="815" t="s">
        <v>4626</v>
      </c>
      <c r="B669" s="538" t="s">
        <v>4403</v>
      </c>
      <c r="C669" s="748" t="s">
        <v>4440</v>
      </c>
      <c r="D669" s="541" t="s">
        <v>4647</v>
      </c>
      <c r="E669" s="813"/>
      <c r="F669" s="813"/>
      <c r="G669" s="826" t="s">
        <v>5853</v>
      </c>
      <c r="H669" s="542" t="s">
        <v>5259</v>
      </c>
      <c r="I669" s="813"/>
      <c r="J669" s="813"/>
      <c r="K669" s="813"/>
      <c r="L669" s="813" t="s">
        <v>4431</v>
      </c>
      <c r="M669" s="541"/>
    </row>
    <row r="670" spans="1:13" x14ac:dyDescent="0.25">
      <c r="A670" s="815" t="s">
        <v>4626</v>
      </c>
      <c r="B670" s="538" t="s">
        <v>4403</v>
      </c>
      <c r="C670" s="748" t="s">
        <v>4440</v>
      </c>
      <c r="D670" s="541" t="s">
        <v>4575</v>
      </c>
      <c r="E670" s="813"/>
      <c r="F670" s="813"/>
      <c r="G670" s="826" t="s">
        <v>5854</v>
      </c>
      <c r="H670" s="542" t="s">
        <v>5260</v>
      </c>
      <c r="I670" s="813"/>
      <c r="J670" s="813"/>
      <c r="K670" s="813"/>
      <c r="L670" s="813" t="s">
        <v>4431</v>
      </c>
      <c r="M670" s="541"/>
    </row>
    <row r="671" spans="1:13" x14ac:dyDescent="0.25">
      <c r="A671" s="815" t="s">
        <v>4626</v>
      </c>
      <c r="B671" s="538" t="s">
        <v>4403</v>
      </c>
      <c r="C671" s="748" t="s">
        <v>4440</v>
      </c>
      <c r="D671" s="541" t="s">
        <v>4576</v>
      </c>
      <c r="E671" s="813"/>
      <c r="F671" s="813"/>
      <c r="G671" s="746" t="s">
        <v>5855</v>
      </c>
      <c r="H671" s="822" t="s">
        <v>5261</v>
      </c>
      <c r="I671" s="813"/>
      <c r="J671" s="813"/>
      <c r="K671" s="813"/>
      <c r="L671" s="813" t="s">
        <v>4431</v>
      </c>
      <c r="M671" s="541"/>
    </row>
    <row r="672" spans="1:13" x14ac:dyDescent="0.25">
      <c r="A672" s="815" t="s">
        <v>4626</v>
      </c>
      <c r="B672" s="538" t="s">
        <v>4403</v>
      </c>
      <c r="C672" s="748" t="s">
        <v>4440</v>
      </c>
      <c r="D672" s="541" t="s">
        <v>4648</v>
      </c>
      <c r="E672" s="813"/>
      <c r="F672" s="813"/>
      <c r="G672" s="746" t="s">
        <v>5856</v>
      </c>
      <c r="H672" s="822" t="s">
        <v>5262</v>
      </c>
      <c r="I672" s="813"/>
      <c r="J672" s="813"/>
      <c r="K672" s="813"/>
      <c r="L672" s="813" t="s">
        <v>4431</v>
      </c>
      <c r="M672" s="541"/>
    </row>
    <row r="673" spans="1:13" x14ac:dyDescent="0.25">
      <c r="A673" s="815" t="s">
        <v>4626</v>
      </c>
      <c r="B673" s="538" t="s">
        <v>4403</v>
      </c>
      <c r="C673" s="748" t="s">
        <v>4440</v>
      </c>
      <c r="D673" s="541" t="s">
        <v>4649</v>
      </c>
      <c r="E673" s="813"/>
      <c r="F673" s="813"/>
      <c r="G673" s="746" t="s">
        <v>4654</v>
      </c>
      <c r="H673" s="822" t="s">
        <v>43</v>
      </c>
      <c r="I673" s="813"/>
      <c r="J673" s="813"/>
      <c r="K673" s="813"/>
      <c r="L673" s="813" t="s">
        <v>5550</v>
      </c>
      <c r="M673" s="541"/>
    </row>
    <row r="674" spans="1:13" x14ac:dyDescent="0.25">
      <c r="A674" s="815" t="s">
        <v>4626</v>
      </c>
      <c r="B674" s="538" t="s">
        <v>4403</v>
      </c>
      <c r="C674" s="748" t="s">
        <v>4440</v>
      </c>
      <c r="D674" s="541" t="s">
        <v>4650</v>
      </c>
      <c r="E674" s="813"/>
      <c r="F674" s="813"/>
      <c r="G674" s="814" t="s">
        <v>4654</v>
      </c>
      <c r="H674" s="542" t="s">
        <v>43</v>
      </c>
      <c r="I674" s="813"/>
      <c r="J674" s="813"/>
      <c r="K674" s="813"/>
      <c r="L674" s="813" t="s">
        <v>5550</v>
      </c>
      <c r="M674" s="541"/>
    </row>
    <row r="675" spans="1:13" x14ac:dyDescent="0.25">
      <c r="A675" s="815" t="s">
        <v>4626</v>
      </c>
      <c r="B675" s="538" t="s">
        <v>4403</v>
      </c>
      <c r="C675" s="748" t="s">
        <v>4440</v>
      </c>
      <c r="D675" s="541" t="s">
        <v>4651</v>
      </c>
      <c r="E675" s="813"/>
      <c r="F675" s="813"/>
      <c r="G675" s="814" t="s">
        <v>4654</v>
      </c>
      <c r="H675" s="542" t="s">
        <v>4654</v>
      </c>
      <c r="I675" s="813"/>
      <c r="J675" s="813"/>
      <c r="K675" s="813"/>
      <c r="L675" s="813" t="s">
        <v>4654</v>
      </c>
      <c r="M675" s="541"/>
    </row>
    <row r="676" spans="1:13" x14ac:dyDescent="0.25">
      <c r="A676" s="815" t="s">
        <v>4626</v>
      </c>
      <c r="B676" s="538" t="s">
        <v>4403</v>
      </c>
      <c r="C676" s="748" t="s">
        <v>4440</v>
      </c>
      <c r="D676" s="541" t="s">
        <v>4652</v>
      </c>
      <c r="E676" s="813"/>
      <c r="F676" s="813"/>
      <c r="G676" s="814" t="s">
        <v>4654</v>
      </c>
      <c r="H676" s="542" t="s">
        <v>4654</v>
      </c>
      <c r="I676" s="813"/>
      <c r="J676" s="813"/>
      <c r="K676" s="813"/>
      <c r="L676" s="813" t="s">
        <v>4654</v>
      </c>
      <c r="M676" s="541"/>
    </row>
    <row r="677" spans="1:13" x14ac:dyDescent="0.25">
      <c r="A677" s="815" t="s">
        <v>4626</v>
      </c>
      <c r="B677" s="538" t="s">
        <v>4403</v>
      </c>
      <c r="C677" s="748" t="s">
        <v>4440</v>
      </c>
      <c r="D677" s="541" t="s">
        <v>4653</v>
      </c>
      <c r="E677" s="813"/>
      <c r="F677" s="813"/>
      <c r="G677" s="814" t="s">
        <v>4654</v>
      </c>
      <c r="H677" s="542" t="s">
        <v>4654</v>
      </c>
      <c r="I677" s="813"/>
      <c r="J677" s="813"/>
      <c r="K677" s="813"/>
      <c r="L677" s="813" t="s">
        <v>4654</v>
      </c>
      <c r="M677" s="541"/>
    </row>
    <row r="678" spans="1:13" x14ac:dyDescent="0.25">
      <c r="A678" s="815" t="s">
        <v>4626</v>
      </c>
      <c r="B678" s="538" t="s">
        <v>4407</v>
      </c>
      <c r="C678" s="748" t="s">
        <v>4486</v>
      </c>
      <c r="D678" s="541">
        <v>0</v>
      </c>
      <c r="E678" s="813"/>
      <c r="F678" s="813"/>
      <c r="G678" s="746" t="s">
        <v>4749</v>
      </c>
      <c r="H678" s="542" t="s">
        <v>5263</v>
      </c>
      <c r="I678" s="813"/>
      <c r="J678" s="813"/>
      <c r="K678" s="813"/>
      <c r="L678" s="813" t="s">
        <v>5551</v>
      </c>
      <c r="M678" s="813"/>
    </row>
    <row r="679" spans="1:13" x14ac:dyDescent="0.25">
      <c r="A679" s="815" t="s">
        <v>4626</v>
      </c>
      <c r="B679" s="538" t="s">
        <v>4407</v>
      </c>
      <c r="C679" s="748" t="s">
        <v>4486</v>
      </c>
      <c r="D679" s="541">
        <v>1</v>
      </c>
      <c r="E679" s="813"/>
      <c r="F679" s="813"/>
      <c r="G679" s="746" t="s">
        <v>4750</v>
      </c>
      <c r="H679" s="542" t="s">
        <v>5264</v>
      </c>
      <c r="I679" s="813"/>
      <c r="J679" s="813"/>
      <c r="K679" s="813"/>
      <c r="L679" s="813" t="s">
        <v>5551</v>
      </c>
      <c r="M679" s="813"/>
    </row>
    <row r="680" spans="1:13" x14ac:dyDescent="0.25">
      <c r="A680" s="815" t="s">
        <v>4626</v>
      </c>
      <c r="B680" s="538" t="s">
        <v>4407</v>
      </c>
      <c r="C680" s="748" t="s">
        <v>4486</v>
      </c>
      <c r="D680" s="541">
        <v>2</v>
      </c>
      <c r="E680" s="813"/>
      <c r="F680" s="813"/>
      <c r="G680" s="746" t="s">
        <v>4751</v>
      </c>
      <c r="H680" s="542" t="s">
        <v>5265</v>
      </c>
      <c r="I680" s="813"/>
      <c r="J680" s="813"/>
      <c r="K680" s="813"/>
      <c r="L680" s="813" t="s">
        <v>5551</v>
      </c>
      <c r="M680" s="813"/>
    </row>
    <row r="681" spans="1:13" x14ac:dyDescent="0.25">
      <c r="A681" s="815" t="s">
        <v>4626</v>
      </c>
      <c r="B681" s="538" t="s">
        <v>4407</v>
      </c>
      <c r="C681" s="748" t="s">
        <v>4486</v>
      </c>
      <c r="D681" s="541">
        <v>3</v>
      </c>
      <c r="E681" s="813"/>
      <c r="F681" s="813"/>
      <c r="G681" s="746" t="s">
        <v>4654</v>
      </c>
      <c r="H681" s="542" t="s">
        <v>43</v>
      </c>
      <c r="I681" s="813"/>
      <c r="J681" s="813"/>
      <c r="K681" s="813"/>
      <c r="L681" s="813" t="s">
        <v>5551</v>
      </c>
      <c r="M681" s="813"/>
    </row>
    <row r="682" spans="1:13" x14ac:dyDescent="0.25">
      <c r="A682" s="815" t="s">
        <v>4626</v>
      </c>
      <c r="B682" s="538" t="s">
        <v>4407</v>
      </c>
      <c r="C682" s="748" t="s">
        <v>4486</v>
      </c>
      <c r="D682" s="541">
        <v>4</v>
      </c>
      <c r="E682" s="813"/>
      <c r="F682" s="813"/>
      <c r="G682" s="746" t="s">
        <v>4752</v>
      </c>
      <c r="H682" s="542" t="s">
        <v>5266</v>
      </c>
      <c r="I682" s="813"/>
      <c r="J682" s="813"/>
      <c r="K682" s="813"/>
      <c r="L682" s="813" t="s">
        <v>5549</v>
      </c>
      <c r="M682" s="813"/>
    </row>
    <row r="683" spans="1:13" x14ac:dyDescent="0.25">
      <c r="A683" s="815" t="s">
        <v>4626</v>
      </c>
      <c r="B683" s="538" t="s">
        <v>4407</v>
      </c>
      <c r="C683" s="748" t="s">
        <v>4486</v>
      </c>
      <c r="D683" s="541">
        <v>5</v>
      </c>
      <c r="E683" s="813"/>
      <c r="F683" s="813"/>
      <c r="G683" s="837" t="s">
        <v>5857</v>
      </c>
      <c r="H683" s="542" t="s">
        <v>5267</v>
      </c>
      <c r="I683" s="813"/>
      <c r="J683" s="813"/>
      <c r="K683" s="813"/>
      <c r="L683" s="813" t="s">
        <v>5549</v>
      </c>
      <c r="M683" s="813"/>
    </row>
    <row r="684" spans="1:13" x14ac:dyDescent="0.25">
      <c r="A684" s="815" t="s">
        <v>4626</v>
      </c>
      <c r="B684" s="538" t="s">
        <v>4407</v>
      </c>
      <c r="C684" s="748" t="s">
        <v>4486</v>
      </c>
      <c r="D684" s="541">
        <v>6</v>
      </c>
      <c r="E684" s="813"/>
      <c r="F684" s="813"/>
      <c r="G684" s="814" t="s">
        <v>4654</v>
      </c>
      <c r="H684" s="542" t="s">
        <v>43</v>
      </c>
      <c r="I684" s="813"/>
      <c r="J684" s="813"/>
      <c r="K684" s="813"/>
      <c r="L684" s="813" t="s">
        <v>5550</v>
      </c>
      <c r="M684" s="813"/>
    </row>
    <row r="685" spans="1:13" x14ac:dyDescent="0.25">
      <c r="A685" s="815" t="s">
        <v>4626</v>
      </c>
      <c r="B685" s="538" t="s">
        <v>4407</v>
      </c>
      <c r="C685" s="748" t="s">
        <v>4486</v>
      </c>
      <c r="D685" s="541">
        <v>7</v>
      </c>
      <c r="E685" s="813"/>
      <c r="F685" s="813"/>
      <c r="G685" s="814" t="s">
        <v>4654</v>
      </c>
      <c r="H685" s="542" t="s">
        <v>43</v>
      </c>
      <c r="I685" s="813"/>
      <c r="J685" s="813"/>
      <c r="K685" s="813"/>
      <c r="L685" s="813" t="s">
        <v>5550</v>
      </c>
      <c r="M685" s="813"/>
    </row>
    <row r="686" spans="1:13" x14ac:dyDescent="0.25">
      <c r="A686" s="815" t="s">
        <v>4626</v>
      </c>
      <c r="B686" s="538" t="s">
        <v>4407</v>
      </c>
      <c r="C686" s="748" t="s">
        <v>4486</v>
      </c>
      <c r="D686" s="541">
        <v>8</v>
      </c>
      <c r="E686" s="813"/>
      <c r="F686" s="813"/>
      <c r="G686" s="746" t="s">
        <v>5858</v>
      </c>
      <c r="H686" s="822" t="s">
        <v>5268</v>
      </c>
      <c r="I686" s="813"/>
      <c r="J686" s="813"/>
      <c r="K686" s="813"/>
      <c r="L686" s="813" t="s">
        <v>4430</v>
      </c>
      <c r="M686" s="813"/>
    </row>
    <row r="687" spans="1:13" x14ac:dyDescent="0.25">
      <c r="A687" s="815" t="s">
        <v>4626</v>
      </c>
      <c r="B687" s="538" t="s">
        <v>4407</v>
      </c>
      <c r="C687" s="748" t="s">
        <v>4486</v>
      </c>
      <c r="D687" s="541">
        <v>9</v>
      </c>
      <c r="E687" s="813"/>
      <c r="F687" s="813"/>
      <c r="G687" s="746" t="s">
        <v>5859</v>
      </c>
      <c r="H687" s="822" t="s">
        <v>5269</v>
      </c>
      <c r="I687" s="813"/>
      <c r="J687" s="813"/>
      <c r="K687" s="813"/>
      <c r="L687" s="813" t="s">
        <v>4430</v>
      </c>
      <c r="M687" s="813"/>
    </row>
    <row r="688" spans="1:13" x14ac:dyDescent="0.25">
      <c r="A688" s="815" t="s">
        <v>4626</v>
      </c>
      <c r="B688" s="538" t="s">
        <v>4407</v>
      </c>
      <c r="C688" s="748" t="s">
        <v>4486</v>
      </c>
      <c r="D688" s="541" t="s">
        <v>4637</v>
      </c>
      <c r="E688" s="813"/>
      <c r="F688" s="813"/>
      <c r="G688" s="746" t="s">
        <v>5860</v>
      </c>
      <c r="H688" s="822" t="s">
        <v>5270</v>
      </c>
      <c r="I688" s="813"/>
      <c r="J688" s="813"/>
      <c r="K688" s="813"/>
      <c r="L688" s="813" t="s">
        <v>4430</v>
      </c>
      <c r="M688" s="813"/>
    </row>
    <row r="689" spans="1:13" x14ac:dyDescent="0.25">
      <c r="A689" s="815" t="s">
        <v>4626</v>
      </c>
      <c r="B689" s="538" t="s">
        <v>4407</v>
      </c>
      <c r="C689" s="748" t="s">
        <v>4486</v>
      </c>
      <c r="D689" s="541" t="s">
        <v>4638</v>
      </c>
      <c r="E689" s="813"/>
      <c r="F689" s="813"/>
      <c r="G689" s="746" t="s">
        <v>5861</v>
      </c>
      <c r="H689" s="822" t="s">
        <v>5271</v>
      </c>
      <c r="I689" s="813"/>
      <c r="J689" s="813"/>
      <c r="K689" s="813"/>
      <c r="L689" s="813" t="s">
        <v>4430</v>
      </c>
      <c r="M689" s="813"/>
    </row>
    <row r="690" spans="1:13" x14ac:dyDescent="0.25">
      <c r="A690" s="815" t="s">
        <v>4626</v>
      </c>
      <c r="B690" s="538" t="s">
        <v>4407</v>
      </c>
      <c r="C690" s="748" t="s">
        <v>4486</v>
      </c>
      <c r="D690" s="541" t="s">
        <v>4639</v>
      </c>
      <c r="E690" s="813"/>
      <c r="F690" s="813"/>
      <c r="G690" s="826" t="s">
        <v>5862</v>
      </c>
      <c r="H690" s="542" t="s">
        <v>5272</v>
      </c>
      <c r="I690" s="813"/>
      <c r="J690" s="813"/>
      <c r="K690" s="813"/>
      <c r="L690" s="813" t="s">
        <v>4431</v>
      </c>
      <c r="M690" s="541"/>
    </row>
    <row r="691" spans="1:13" x14ac:dyDescent="0.25">
      <c r="A691" s="815" t="s">
        <v>4626</v>
      </c>
      <c r="B691" s="538" t="s">
        <v>4407</v>
      </c>
      <c r="C691" s="748" t="s">
        <v>4486</v>
      </c>
      <c r="D691" s="541" t="s">
        <v>4640</v>
      </c>
      <c r="E691" s="813"/>
      <c r="F691" s="813"/>
      <c r="G691" s="746" t="s">
        <v>5863</v>
      </c>
      <c r="H691" s="822" t="s">
        <v>5273</v>
      </c>
      <c r="I691" s="813"/>
      <c r="J691" s="813"/>
      <c r="K691" s="813"/>
      <c r="L691" s="813" t="s">
        <v>4431</v>
      </c>
      <c r="M691" s="813"/>
    </row>
    <row r="692" spans="1:13" x14ac:dyDescent="0.25">
      <c r="A692" s="815" t="s">
        <v>4626</v>
      </c>
      <c r="B692" s="538" t="s">
        <v>4407</v>
      </c>
      <c r="C692" s="748" t="s">
        <v>4486</v>
      </c>
      <c r="D692" s="541" t="s">
        <v>4615</v>
      </c>
      <c r="E692" s="813"/>
      <c r="F692" s="813"/>
      <c r="G692" s="826" t="s">
        <v>5864</v>
      </c>
      <c r="H692" s="542" t="s">
        <v>5274</v>
      </c>
      <c r="I692" s="813"/>
      <c r="J692" s="813"/>
      <c r="K692" s="813"/>
      <c r="L692" s="813" t="s">
        <v>4431</v>
      </c>
      <c r="M692" s="541"/>
    </row>
    <row r="693" spans="1:13" x14ac:dyDescent="0.25">
      <c r="A693" s="815" t="s">
        <v>4626</v>
      </c>
      <c r="B693" s="538" t="s">
        <v>4407</v>
      </c>
      <c r="C693" s="748" t="s">
        <v>4486</v>
      </c>
      <c r="D693" s="541" t="s">
        <v>4641</v>
      </c>
      <c r="E693" s="813"/>
      <c r="F693" s="813"/>
      <c r="G693" s="746" t="s">
        <v>5865</v>
      </c>
      <c r="H693" s="822" t="s">
        <v>5275</v>
      </c>
      <c r="I693" s="813"/>
      <c r="J693" s="813"/>
      <c r="K693" s="813"/>
      <c r="L693" s="813" t="s">
        <v>4431</v>
      </c>
      <c r="M693" s="813"/>
    </row>
    <row r="694" spans="1:13" x14ac:dyDescent="0.25">
      <c r="A694" s="815" t="s">
        <v>4626</v>
      </c>
      <c r="B694" s="538" t="s">
        <v>4407</v>
      </c>
      <c r="C694" s="748" t="s">
        <v>4486</v>
      </c>
      <c r="D694" s="541" t="s">
        <v>4642</v>
      </c>
      <c r="E694" s="813"/>
      <c r="F694" s="813"/>
      <c r="G694" s="746" t="s">
        <v>4654</v>
      </c>
      <c r="H694" s="822" t="s">
        <v>4654</v>
      </c>
      <c r="I694" s="813"/>
      <c r="J694" s="813"/>
      <c r="K694" s="813"/>
      <c r="L694" s="813" t="s">
        <v>4654</v>
      </c>
      <c r="M694" s="813"/>
    </row>
    <row r="695" spans="1:13" x14ac:dyDescent="0.25">
      <c r="A695" s="815" t="s">
        <v>4626</v>
      </c>
      <c r="B695" s="538" t="s">
        <v>4407</v>
      </c>
      <c r="C695" s="748" t="s">
        <v>4486</v>
      </c>
      <c r="D695" s="541" t="s">
        <v>4643</v>
      </c>
      <c r="E695" s="813"/>
      <c r="F695" s="813"/>
      <c r="G695" s="746" t="s">
        <v>4654</v>
      </c>
      <c r="H695" s="822" t="s">
        <v>4654</v>
      </c>
      <c r="I695" s="813"/>
      <c r="J695" s="813"/>
      <c r="K695" s="813"/>
      <c r="L695" s="813" t="s">
        <v>4654</v>
      </c>
      <c r="M695" s="813"/>
    </row>
    <row r="696" spans="1:13" x14ac:dyDescent="0.25">
      <c r="A696" s="815" t="s">
        <v>4626</v>
      </c>
      <c r="B696" s="538" t="s">
        <v>4407</v>
      </c>
      <c r="C696" s="748" t="s">
        <v>4486</v>
      </c>
      <c r="D696" s="541" t="s">
        <v>4574</v>
      </c>
      <c r="E696" s="813"/>
      <c r="F696" s="813"/>
      <c r="G696" s="814" t="s">
        <v>4654</v>
      </c>
      <c r="H696" s="542" t="s">
        <v>4654</v>
      </c>
      <c r="I696" s="813"/>
      <c r="J696" s="813"/>
      <c r="K696" s="813"/>
      <c r="L696" s="813" t="s">
        <v>4654</v>
      </c>
      <c r="M696" s="813"/>
    </row>
    <row r="697" spans="1:13" x14ac:dyDescent="0.25">
      <c r="A697" s="815" t="s">
        <v>4626</v>
      </c>
      <c r="B697" s="538" t="s">
        <v>4407</v>
      </c>
      <c r="C697" s="748" t="s">
        <v>4486</v>
      </c>
      <c r="D697" s="541" t="s">
        <v>4586</v>
      </c>
      <c r="E697" s="813"/>
      <c r="F697" s="813"/>
      <c r="G697" s="814" t="s">
        <v>4654</v>
      </c>
      <c r="H697" s="542" t="s">
        <v>4654</v>
      </c>
      <c r="I697" s="813"/>
      <c r="J697" s="813"/>
      <c r="K697" s="813"/>
      <c r="L697" s="813" t="s">
        <v>4654</v>
      </c>
      <c r="M697" s="813"/>
    </row>
    <row r="698" spans="1:13" x14ac:dyDescent="0.25">
      <c r="A698" s="815" t="s">
        <v>4626</v>
      </c>
      <c r="B698" s="538" t="s">
        <v>4407</v>
      </c>
      <c r="C698" s="748" t="s">
        <v>4486</v>
      </c>
      <c r="D698" s="541" t="s">
        <v>4644</v>
      </c>
      <c r="E698" s="813"/>
      <c r="F698" s="813"/>
      <c r="G698" s="814" t="s">
        <v>4654</v>
      </c>
      <c r="H698" s="542" t="s">
        <v>4654</v>
      </c>
      <c r="I698" s="813"/>
      <c r="J698" s="813"/>
      <c r="K698" s="813"/>
      <c r="L698" s="813" t="s">
        <v>4654</v>
      </c>
      <c r="M698" s="813"/>
    </row>
    <row r="699" spans="1:13" x14ac:dyDescent="0.25">
      <c r="A699" s="815" t="s">
        <v>4626</v>
      </c>
      <c r="B699" s="538" t="s">
        <v>4407</v>
      </c>
      <c r="C699" s="748" t="s">
        <v>4486</v>
      </c>
      <c r="D699" s="541" t="s">
        <v>4645</v>
      </c>
      <c r="E699" s="813"/>
      <c r="F699" s="813"/>
      <c r="G699" s="829" t="s">
        <v>4654</v>
      </c>
      <c r="H699" s="542" t="s">
        <v>4654</v>
      </c>
      <c r="I699" s="813"/>
      <c r="J699" s="813"/>
      <c r="K699" s="813"/>
      <c r="L699" s="813" t="s">
        <v>4654</v>
      </c>
      <c r="M699" s="813"/>
    </row>
    <row r="700" spans="1:13" x14ac:dyDescent="0.25">
      <c r="A700" s="815" t="s">
        <v>4626</v>
      </c>
      <c r="B700" s="538" t="s">
        <v>4407</v>
      </c>
      <c r="C700" s="748" t="s">
        <v>4486</v>
      </c>
      <c r="D700" s="541" t="s">
        <v>4646</v>
      </c>
      <c r="E700" s="813"/>
      <c r="F700" s="813"/>
      <c r="G700" s="829" t="s">
        <v>4654</v>
      </c>
      <c r="H700" s="542" t="s">
        <v>4654</v>
      </c>
      <c r="I700" s="813"/>
      <c r="J700" s="813"/>
      <c r="K700" s="813"/>
      <c r="L700" s="813" t="s">
        <v>4654</v>
      </c>
      <c r="M700" s="813"/>
    </row>
    <row r="701" spans="1:13" x14ac:dyDescent="0.25">
      <c r="A701" s="815" t="s">
        <v>4626</v>
      </c>
      <c r="B701" s="538" t="s">
        <v>4407</v>
      </c>
      <c r="C701" s="748" t="s">
        <v>4486</v>
      </c>
      <c r="D701" s="541" t="s">
        <v>4647</v>
      </c>
      <c r="E701" s="813"/>
      <c r="F701" s="813"/>
      <c r="G701" s="829" t="s">
        <v>4654</v>
      </c>
      <c r="H701" s="542" t="s">
        <v>4654</v>
      </c>
      <c r="I701" s="813"/>
      <c r="J701" s="813"/>
      <c r="K701" s="813"/>
      <c r="L701" s="813" t="s">
        <v>4654</v>
      </c>
      <c r="M701" s="813"/>
    </row>
    <row r="702" spans="1:13" x14ac:dyDescent="0.25">
      <c r="A702" s="815" t="s">
        <v>4626</v>
      </c>
      <c r="B702" s="538" t="s">
        <v>4407</v>
      </c>
      <c r="C702" s="748" t="s">
        <v>4486</v>
      </c>
      <c r="D702" s="541" t="s">
        <v>4575</v>
      </c>
      <c r="E702" s="813"/>
      <c r="F702" s="813"/>
      <c r="G702" s="829" t="s">
        <v>4654</v>
      </c>
      <c r="H702" s="542" t="s">
        <v>4654</v>
      </c>
      <c r="I702" s="813"/>
      <c r="J702" s="813"/>
      <c r="K702" s="813"/>
      <c r="L702" s="813" t="s">
        <v>4654</v>
      </c>
      <c r="M702" s="813"/>
    </row>
    <row r="703" spans="1:13" x14ac:dyDescent="0.25">
      <c r="A703" s="815" t="s">
        <v>4626</v>
      </c>
      <c r="B703" s="538" t="s">
        <v>4407</v>
      </c>
      <c r="C703" s="748" t="s">
        <v>4486</v>
      </c>
      <c r="D703" s="541" t="s">
        <v>4576</v>
      </c>
      <c r="E703" s="813"/>
      <c r="F703" s="813"/>
      <c r="G703" s="829" t="s">
        <v>4654</v>
      </c>
      <c r="H703" s="816" t="s">
        <v>4654</v>
      </c>
      <c r="I703" s="813"/>
      <c r="J703" s="813"/>
      <c r="K703" s="813"/>
      <c r="L703" s="813" t="s">
        <v>4654</v>
      </c>
      <c r="M703" s="813"/>
    </row>
    <row r="704" spans="1:13" x14ac:dyDescent="0.25">
      <c r="A704" s="815" t="s">
        <v>4626</v>
      </c>
      <c r="B704" s="538" t="s">
        <v>4407</v>
      </c>
      <c r="C704" s="748" t="s">
        <v>4486</v>
      </c>
      <c r="D704" s="541" t="s">
        <v>4648</v>
      </c>
      <c r="E704" s="813"/>
      <c r="F704" s="813"/>
      <c r="G704" s="829" t="s">
        <v>4654</v>
      </c>
      <c r="H704" s="816" t="s">
        <v>4654</v>
      </c>
      <c r="I704" s="813"/>
      <c r="J704" s="813"/>
      <c r="K704" s="813"/>
      <c r="L704" s="813" t="s">
        <v>4654</v>
      </c>
      <c r="M704" s="813"/>
    </row>
    <row r="705" spans="1:13" x14ac:dyDescent="0.25">
      <c r="A705" s="815" t="s">
        <v>4626</v>
      </c>
      <c r="B705" s="538" t="s">
        <v>4407</v>
      </c>
      <c r="C705" s="748" t="s">
        <v>4486</v>
      </c>
      <c r="D705" s="541" t="s">
        <v>4649</v>
      </c>
      <c r="E705" s="813"/>
      <c r="F705" s="813"/>
      <c r="G705" s="829" t="s">
        <v>4654</v>
      </c>
      <c r="H705" s="816" t="s">
        <v>4654</v>
      </c>
      <c r="I705" s="813"/>
      <c r="J705" s="813"/>
      <c r="K705" s="813"/>
      <c r="L705" s="813" t="s">
        <v>4654</v>
      </c>
      <c r="M705" s="813"/>
    </row>
    <row r="706" spans="1:13" x14ac:dyDescent="0.25">
      <c r="A706" s="815" t="s">
        <v>4626</v>
      </c>
      <c r="B706" s="538" t="s">
        <v>4407</v>
      </c>
      <c r="C706" s="748" t="s">
        <v>4486</v>
      </c>
      <c r="D706" s="541" t="s">
        <v>4650</v>
      </c>
      <c r="E706" s="813"/>
      <c r="F706" s="813"/>
      <c r="G706" s="829" t="s">
        <v>4654</v>
      </c>
      <c r="H706" s="816" t="s">
        <v>4654</v>
      </c>
      <c r="I706" s="813"/>
      <c r="J706" s="813"/>
      <c r="K706" s="813"/>
      <c r="L706" s="813" t="s">
        <v>4654</v>
      </c>
      <c r="M706" s="813"/>
    </row>
    <row r="707" spans="1:13" x14ac:dyDescent="0.25">
      <c r="A707" s="815" t="s">
        <v>4626</v>
      </c>
      <c r="B707" s="538" t="s">
        <v>4407</v>
      </c>
      <c r="C707" s="748" t="s">
        <v>4486</v>
      </c>
      <c r="D707" s="541" t="s">
        <v>4651</v>
      </c>
      <c r="E707" s="813"/>
      <c r="F707" s="813"/>
      <c r="G707" s="829" t="s">
        <v>4654</v>
      </c>
      <c r="H707" s="816" t="s">
        <v>4654</v>
      </c>
      <c r="I707" s="813"/>
      <c r="J707" s="813"/>
      <c r="K707" s="813"/>
      <c r="L707" s="813" t="s">
        <v>4654</v>
      </c>
      <c r="M707" s="813"/>
    </row>
    <row r="708" spans="1:13" x14ac:dyDescent="0.25">
      <c r="A708" s="815" t="s">
        <v>4626</v>
      </c>
      <c r="B708" s="538" t="s">
        <v>4407</v>
      </c>
      <c r="C708" s="748" t="s">
        <v>4486</v>
      </c>
      <c r="D708" s="541" t="s">
        <v>4652</v>
      </c>
      <c r="E708" s="813"/>
      <c r="F708" s="813"/>
      <c r="G708" s="746" t="s">
        <v>4654</v>
      </c>
      <c r="H708" s="816" t="s">
        <v>4654</v>
      </c>
      <c r="I708" s="813"/>
      <c r="J708" s="813"/>
      <c r="K708" s="813"/>
      <c r="L708" s="813" t="s">
        <v>4654</v>
      </c>
      <c r="M708" s="813"/>
    </row>
    <row r="709" spans="1:13" x14ac:dyDescent="0.25">
      <c r="A709" s="815" t="s">
        <v>4626</v>
      </c>
      <c r="B709" s="538" t="s">
        <v>4407</v>
      </c>
      <c r="C709" s="748" t="s">
        <v>4486</v>
      </c>
      <c r="D709" s="541" t="s">
        <v>4653</v>
      </c>
      <c r="E709" s="813"/>
      <c r="F709" s="813"/>
      <c r="G709" s="746" t="s">
        <v>4654</v>
      </c>
      <c r="H709" s="816" t="s">
        <v>4654</v>
      </c>
      <c r="I709" s="813"/>
      <c r="J709" s="813"/>
      <c r="K709" s="813"/>
      <c r="L709" s="813" t="s">
        <v>4654</v>
      </c>
      <c r="M709" s="813"/>
    </row>
    <row r="710" spans="1:13" x14ac:dyDescent="0.25">
      <c r="A710" s="815" t="s">
        <v>4626</v>
      </c>
      <c r="B710" s="538" t="s">
        <v>4113</v>
      </c>
      <c r="C710" s="748" t="s">
        <v>4418</v>
      </c>
      <c r="D710" s="541">
        <v>0</v>
      </c>
      <c r="E710" s="813"/>
      <c r="F710" s="813"/>
      <c r="G710" s="814" t="s">
        <v>4753</v>
      </c>
      <c r="H710" s="542" t="s">
        <v>5276</v>
      </c>
      <c r="I710" s="813"/>
      <c r="J710" s="813"/>
      <c r="K710" s="813"/>
      <c r="L710" s="813" t="s">
        <v>5552</v>
      </c>
      <c r="M710" s="813"/>
    </row>
    <row r="711" spans="1:13" x14ac:dyDescent="0.25">
      <c r="A711" s="815" t="s">
        <v>4626</v>
      </c>
      <c r="B711" s="538" t="s">
        <v>4113</v>
      </c>
      <c r="C711" s="748" t="s">
        <v>4418</v>
      </c>
      <c r="D711" s="541">
        <v>1</v>
      </c>
      <c r="E711" s="813"/>
      <c r="F711" s="813"/>
      <c r="G711" s="746" t="s">
        <v>5866</v>
      </c>
      <c r="H711" s="822" t="s">
        <v>5277</v>
      </c>
      <c r="I711" s="813"/>
      <c r="J711" s="813"/>
      <c r="K711" s="813"/>
      <c r="L711" s="813" t="s">
        <v>5552</v>
      </c>
      <c r="M711" s="813"/>
    </row>
    <row r="712" spans="1:13" x14ac:dyDescent="0.25">
      <c r="A712" s="815" t="s">
        <v>4626</v>
      </c>
      <c r="B712" s="538" t="s">
        <v>4113</v>
      </c>
      <c r="C712" s="748" t="s">
        <v>4418</v>
      </c>
      <c r="D712" s="541">
        <v>2</v>
      </c>
      <c r="E712" s="813"/>
      <c r="F712" s="813"/>
      <c r="G712" s="746" t="s">
        <v>5867</v>
      </c>
      <c r="H712" s="822" t="s">
        <v>5278</v>
      </c>
      <c r="I712" s="813"/>
      <c r="J712" s="813"/>
      <c r="K712" s="813"/>
      <c r="L712" s="813" t="s">
        <v>5552</v>
      </c>
      <c r="M712" s="813"/>
    </row>
    <row r="713" spans="1:13" x14ac:dyDescent="0.25">
      <c r="A713" s="815" t="s">
        <v>4626</v>
      </c>
      <c r="B713" s="538" t="s">
        <v>4113</v>
      </c>
      <c r="C713" s="748" t="s">
        <v>4418</v>
      </c>
      <c r="D713" s="541">
        <v>3</v>
      </c>
      <c r="E713" s="813"/>
      <c r="F713" s="813"/>
      <c r="G713" s="746" t="s">
        <v>4754</v>
      </c>
      <c r="H713" s="822" t="s">
        <v>5279</v>
      </c>
      <c r="I713" s="813"/>
      <c r="J713" s="813"/>
      <c r="K713" s="813"/>
      <c r="L713" s="813" t="s">
        <v>5552</v>
      </c>
      <c r="M713" s="813"/>
    </row>
    <row r="714" spans="1:13" x14ac:dyDescent="0.25">
      <c r="A714" s="815" t="s">
        <v>4626</v>
      </c>
      <c r="B714" s="538" t="s">
        <v>4113</v>
      </c>
      <c r="C714" s="748" t="s">
        <v>4418</v>
      </c>
      <c r="D714" s="541">
        <v>4</v>
      </c>
      <c r="E714" s="813"/>
      <c r="F714" s="813"/>
      <c r="G714" s="746" t="s">
        <v>5868</v>
      </c>
      <c r="H714" s="822" t="s">
        <v>5280</v>
      </c>
      <c r="I714" s="813"/>
      <c r="J714" s="813"/>
      <c r="K714" s="813"/>
      <c r="L714" s="813" t="s">
        <v>5552</v>
      </c>
      <c r="M714" s="813"/>
    </row>
    <row r="715" spans="1:13" x14ac:dyDescent="0.25">
      <c r="A715" s="815" t="s">
        <v>4626</v>
      </c>
      <c r="B715" s="538" t="s">
        <v>4113</v>
      </c>
      <c r="C715" s="748" t="s">
        <v>4418</v>
      </c>
      <c r="D715" s="541">
        <v>5</v>
      </c>
      <c r="E715" s="813"/>
      <c r="F715" s="813"/>
      <c r="G715" s="746" t="s">
        <v>5869</v>
      </c>
      <c r="H715" s="822" t="s">
        <v>5281</v>
      </c>
      <c r="I715" s="813"/>
      <c r="J715" s="813"/>
      <c r="K715" s="813"/>
      <c r="L715" s="813" t="s">
        <v>5552</v>
      </c>
      <c r="M715" s="813"/>
    </row>
    <row r="716" spans="1:13" x14ac:dyDescent="0.25">
      <c r="A716" s="815" t="s">
        <v>4626</v>
      </c>
      <c r="B716" s="538" t="s">
        <v>4113</v>
      </c>
      <c r="C716" s="748" t="s">
        <v>4418</v>
      </c>
      <c r="D716" s="541">
        <v>6</v>
      </c>
      <c r="E716" s="813"/>
      <c r="F716" s="813"/>
      <c r="G716" s="829" t="s">
        <v>4654</v>
      </c>
      <c r="H716" s="542" t="s">
        <v>43</v>
      </c>
      <c r="I716" s="813"/>
      <c r="J716" s="813"/>
      <c r="K716" s="813"/>
      <c r="L716" s="813" t="s">
        <v>5552</v>
      </c>
      <c r="M716" s="813"/>
    </row>
    <row r="717" spans="1:13" x14ac:dyDescent="0.25">
      <c r="A717" s="815" t="s">
        <v>4626</v>
      </c>
      <c r="B717" s="538" t="s">
        <v>4113</v>
      </c>
      <c r="C717" s="748" t="s">
        <v>4418</v>
      </c>
      <c r="D717" s="541">
        <v>7</v>
      </c>
      <c r="E717" s="813"/>
      <c r="F717" s="813"/>
      <c r="G717" s="746" t="s">
        <v>5870</v>
      </c>
      <c r="H717" s="822" t="s">
        <v>5282</v>
      </c>
      <c r="I717" s="813"/>
      <c r="J717" s="813"/>
      <c r="K717" s="813"/>
      <c r="L717" s="813" t="s">
        <v>5553</v>
      </c>
      <c r="M717" s="813"/>
    </row>
    <row r="718" spans="1:13" x14ac:dyDescent="0.25">
      <c r="A718" s="815" t="s">
        <v>4626</v>
      </c>
      <c r="B718" s="538" t="s">
        <v>4113</v>
      </c>
      <c r="C718" s="748" t="s">
        <v>4409</v>
      </c>
      <c r="D718" s="541">
        <v>0</v>
      </c>
      <c r="E718" s="813"/>
      <c r="F718" s="813"/>
      <c r="G718" s="746" t="s">
        <v>4755</v>
      </c>
      <c r="H718" s="822" t="s">
        <v>5283</v>
      </c>
      <c r="I718" s="813"/>
      <c r="J718" s="813"/>
      <c r="K718" s="813"/>
      <c r="L718" s="813" t="s">
        <v>5553</v>
      </c>
      <c r="M718" s="813"/>
    </row>
    <row r="719" spans="1:13" x14ac:dyDescent="0.25">
      <c r="A719" s="815" t="s">
        <v>4626</v>
      </c>
      <c r="B719" s="538" t="s">
        <v>4113</v>
      </c>
      <c r="C719" s="748" t="s">
        <v>4409</v>
      </c>
      <c r="D719" s="541">
        <v>1</v>
      </c>
      <c r="E719" s="813"/>
      <c r="F719" s="813"/>
      <c r="G719" s="746" t="s">
        <v>4756</v>
      </c>
      <c r="H719" s="822" t="s">
        <v>5284</v>
      </c>
      <c r="I719" s="813"/>
      <c r="J719" s="813"/>
      <c r="K719" s="813"/>
      <c r="L719" s="813" t="s">
        <v>5553</v>
      </c>
      <c r="M719" s="813"/>
    </row>
    <row r="720" spans="1:13" x14ac:dyDescent="0.25">
      <c r="A720" s="815" t="s">
        <v>4626</v>
      </c>
      <c r="B720" s="538" t="s">
        <v>4113</v>
      </c>
      <c r="C720" s="748" t="s">
        <v>4409</v>
      </c>
      <c r="D720" s="541">
        <v>2</v>
      </c>
      <c r="E720" s="813"/>
      <c r="F720" s="813"/>
      <c r="G720" s="746" t="s">
        <v>4654</v>
      </c>
      <c r="H720" s="822" t="s">
        <v>43</v>
      </c>
      <c r="I720" s="813"/>
      <c r="J720" s="813"/>
      <c r="K720" s="813"/>
      <c r="L720" s="813" t="s">
        <v>5553</v>
      </c>
      <c r="M720" s="813"/>
    </row>
    <row r="721" spans="1:13" x14ac:dyDescent="0.25">
      <c r="A721" s="815" t="s">
        <v>4626</v>
      </c>
      <c r="B721" s="538" t="s">
        <v>4113</v>
      </c>
      <c r="C721" s="748" t="s">
        <v>4409</v>
      </c>
      <c r="D721" s="541">
        <v>3</v>
      </c>
      <c r="E721" s="813"/>
      <c r="F721" s="813"/>
      <c r="G721" s="746" t="s">
        <v>4757</v>
      </c>
      <c r="H721" s="542" t="s">
        <v>5285</v>
      </c>
      <c r="I721" s="813"/>
      <c r="J721" s="813"/>
      <c r="K721" s="813"/>
      <c r="L721" s="813" t="s">
        <v>5554</v>
      </c>
      <c r="M721" s="813"/>
    </row>
    <row r="722" spans="1:13" x14ac:dyDescent="0.25">
      <c r="A722" s="815" t="s">
        <v>4626</v>
      </c>
      <c r="B722" s="538" t="s">
        <v>4113</v>
      </c>
      <c r="C722" s="748" t="s">
        <v>4409</v>
      </c>
      <c r="D722" s="541">
        <v>4</v>
      </c>
      <c r="E722" s="813"/>
      <c r="F722" s="813"/>
      <c r="G722" s="746" t="s">
        <v>4654</v>
      </c>
      <c r="H722" s="542" t="s">
        <v>43</v>
      </c>
      <c r="I722" s="813"/>
      <c r="J722" s="813"/>
      <c r="K722" s="813"/>
      <c r="L722" s="813" t="s">
        <v>5554</v>
      </c>
      <c r="M722" s="813"/>
    </row>
    <row r="723" spans="1:13" x14ac:dyDescent="0.25">
      <c r="A723" s="815" t="s">
        <v>4626</v>
      </c>
      <c r="B723" s="538" t="s">
        <v>4113</v>
      </c>
      <c r="C723" s="748" t="s">
        <v>4409</v>
      </c>
      <c r="D723" s="541">
        <v>5</v>
      </c>
      <c r="E723" s="813"/>
      <c r="F723" s="813"/>
      <c r="G723" s="746" t="s">
        <v>4758</v>
      </c>
      <c r="H723" s="822" t="s">
        <v>5286</v>
      </c>
      <c r="I723" s="813"/>
      <c r="J723" s="813"/>
      <c r="K723" s="813"/>
      <c r="L723" s="813" t="s">
        <v>5555</v>
      </c>
      <c r="M723" s="813"/>
    </row>
    <row r="724" spans="1:13" x14ac:dyDescent="0.25">
      <c r="A724" s="815" t="s">
        <v>4626</v>
      </c>
      <c r="B724" s="538" t="s">
        <v>4113</v>
      </c>
      <c r="C724" s="748" t="s">
        <v>4409</v>
      </c>
      <c r="D724" s="541">
        <v>6</v>
      </c>
      <c r="E724" s="813"/>
      <c r="F724" s="813"/>
      <c r="G724" s="746" t="s">
        <v>4759</v>
      </c>
      <c r="H724" s="822" t="s">
        <v>5287</v>
      </c>
      <c r="I724" s="813"/>
      <c r="J724" s="813"/>
      <c r="K724" s="813"/>
      <c r="L724" s="813" t="s">
        <v>5555</v>
      </c>
      <c r="M724" s="813"/>
    </row>
    <row r="725" spans="1:13" x14ac:dyDescent="0.25">
      <c r="A725" s="815" t="s">
        <v>4626</v>
      </c>
      <c r="B725" s="538" t="s">
        <v>4113</v>
      </c>
      <c r="C725" s="748" t="s">
        <v>4409</v>
      </c>
      <c r="D725" s="541">
        <v>7</v>
      </c>
      <c r="E725" s="813"/>
      <c r="F725" s="813"/>
      <c r="G725" s="746" t="s">
        <v>4760</v>
      </c>
      <c r="H725" s="822" t="s">
        <v>5288</v>
      </c>
      <c r="I725" s="813"/>
      <c r="J725" s="813"/>
      <c r="K725" s="813"/>
      <c r="L725" s="813" t="s">
        <v>5555</v>
      </c>
      <c r="M725" s="813"/>
    </row>
    <row r="726" spans="1:13" x14ac:dyDescent="0.25">
      <c r="A726" s="815" t="s">
        <v>4626</v>
      </c>
      <c r="B726" s="538" t="s">
        <v>4113</v>
      </c>
      <c r="C726" s="748" t="s">
        <v>4411</v>
      </c>
      <c r="D726" s="541">
        <v>0</v>
      </c>
      <c r="E726" s="813"/>
      <c r="F726" s="813"/>
      <c r="G726" s="838" t="s">
        <v>4654</v>
      </c>
      <c r="H726" s="542" t="s">
        <v>43</v>
      </c>
      <c r="I726" s="813"/>
      <c r="J726" s="813"/>
      <c r="K726" s="813"/>
      <c r="L726" s="813" t="s">
        <v>5555</v>
      </c>
      <c r="M726" s="813"/>
    </row>
    <row r="727" spans="1:13" x14ac:dyDescent="0.25">
      <c r="A727" s="815" t="s">
        <v>4626</v>
      </c>
      <c r="B727" s="538" t="s">
        <v>4113</v>
      </c>
      <c r="C727" s="748" t="s">
        <v>4411</v>
      </c>
      <c r="D727" s="541">
        <v>1</v>
      </c>
      <c r="E727" s="813"/>
      <c r="F727" s="813"/>
      <c r="G727" s="746" t="s">
        <v>4761</v>
      </c>
      <c r="H727" s="542" t="s">
        <v>5289</v>
      </c>
      <c r="I727" s="813"/>
      <c r="J727" s="813"/>
      <c r="K727" s="813"/>
      <c r="L727" s="813" t="s">
        <v>5556</v>
      </c>
      <c r="M727" s="813"/>
    </row>
    <row r="728" spans="1:13" x14ac:dyDescent="0.25">
      <c r="A728" s="815" t="s">
        <v>4626</v>
      </c>
      <c r="B728" s="538" t="s">
        <v>4113</v>
      </c>
      <c r="C728" s="748" t="s">
        <v>4411</v>
      </c>
      <c r="D728" s="541">
        <v>2</v>
      </c>
      <c r="E728" s="813"/>
      <c r="F728" s="813"/>
      <c r="G728" s="746" t="s">
        <v>4654</v>
      </c>
      <c r="H728" s="542" t="s">
        <v>43</v>
      </c>
      <c r="I728" s="813"/>
      <c r="J728" s="813"/>
      <c r="K728" s="813"/>
      <c r="L728" s="813" t="s">
        <v>5556</v>
      </c>
      <c r="M728" s="813"/>
    </row>
    <row r="729" spans="1:13" x14ac:dyDescent="0.25">
      <c r="A729" s="815" t="s">
        <v>4626</v>
      </c>
      <c r="B729" s="538" t="s">
        <v>4113</v>
      </c>
      <c r="C729" s="748" t="s">
        <v>4411</v>
      </c>
      <c r="D729" s="541">
        <v>3</v>
      </c>
      <c r="E729" s="813"/>
      <c r="F729" s="813"/>
      <c r="G729" s="746" t="s">
        <v>5871</v>
      </c>
      <c r="H729" s="542" t="s">
        <v>5290</v>
      </c>
      <c r="I729" s="813"/>
      <c r="J729" s="813"/>
      <c r="K729" s="813"/>
      <c r="L729" s="813" t="s">
        <v>5557</v>
      </c>
      <c r="M729" s="813"/>
    </row>
    <row r="730" spans="1:13" x14ac:dyDescent="0.25">
      <c r="A730" s="815" t="s">
        <v>4626</v>
      </c>
      <c r="B730" s="538" t="s">
        <v>4113</v>
      </c>
      <c r="C730" s="748" t="s">
        <v>4411</v>
      </c>
      <c r="D730" s="541">
        <v>4</v>
      </c>
      <c r="E730" s="813"/>
      <c r="F730" s="813"/>
      <c r="G730" s="746" t="s">
        <v>4654</v>
      </c>
      <c r="H730" s="542" t="s">
        <v>43</v>
      </c>
      <c r="I730" s="813"/>
      <c r="J730" s="813"/>
      <c r="K730" s="813"/>
      <c r="L730" s="813" t="s">
        <v>5557</v>
      </c>
      <c r="M730" s="813"/>
    </row>
    <row r="731" spans="1:13" x14ac:dyDescent="0.25">
      <c r="A731" s="815" t="s">
        <v>4626</v>
      </c>
      <c r="B731" s="538" t="s">
        <v>4113</v>
      </c>
      <c r="C731" s="748" t="s">
        <v>4411</v>
      </c>
      <c r="D731" s="541">
        <v>5</v>
      </c>
      <c r="E731" s="813"/>
      <c r="F731" s="813"/>
      <c r="G731" s="746" t="s">
        <v>4654</v>
      </c>
      <c r="H731" s="816" t="s">
        <v>4654</v>
      </c>
      <c r="I731" s="813"/>
      <c r="J731" s="813"/>
      <c r="K731" s="813"/>
      <c r="L731" s="813" t="s">
        <v>4654</v>
      </c>
      <c r="M731" s="813"/>
    </row>
    <row r="732" spans="1:13" x14ac:dyDescent="0.25">
      <c r="A732" s="815" t="s">
        <v>4626</v>
      </c>
      <c r="B732" s="538" t="s">
        <v>4113</v>
      </c>
      <c r="C732" s="748" t="s">
        <v>4411</v>
      </c>
      <c r="D732" s="541">
        <v>6</v>
      </c>
      <c r="E732" s="813"/>
      <c r="F732" s="813"/>
      <c r="G732" s="746" t="s">
        <v>4654</v>
      </c>
      <c r="H732" s="816" t="s">
        <v>4654</v>
      </c>
      <c r="I732" s="813"/>
      <c r="J732" s="813"/>
      <c r="K732" s="813"/>
      <c r="L732" s="813" t="s">
        <v>4654</v>
      </c>
      <c r="M732" s="813"/>
    </row>
    <row r="733" spans="1:13" x14ac:dyDescent="0.25">
      <c r="A733" s="815" t="s">
        <v>4626</v>
      </c>
      <c r="B733" s="538" t="s">
        <v>4113</v>
      </c>
      <c r="C733" s="748" t="s">
        <v>4411</v>
      </c>
      <c r="D733" s="541">
        <v>7</v>
      </c>
      <c r="E733" s="813"/>
      <c r="F733" s="813"/>
      <c r="G733" s="746" t="s">
        <v>4654</v>
      </c>
      <c r="H733" s="816" t="s">
        <v>4654</v>
      </c>
      <c r="I733" s="813"/>
      <c r="J733" s="813"/>
      <c r="K733" s="813"/>
      <c r="L733" s="813" t="s">
        <v>4654</v>
      </c>
      <c r="M733" s="813"/>
    </row>
    <row r="734" spans="1:13" x14ac:dyDescent="0.25">
      <c r="A734" s="815" t="s">
        <v>4626</v>
      </c>
      <c r="B734" s="538" t="s">
        <v>4505</v>
      </c>
      <c r="C734" s="748" t="s">
        <v>4413</v>
      </c>
      <c r="D734" s="541">
        <v>0</v>
      </c>
      <c r="E734" s="813"/>
      <c r="F734" s="813"/>
      <c r="G734" s="746" t="s">
        <v>4762</v>
      </c>
      <c r="H734" s="822" t="s">
        <v>5291</v>
      </c>
      <c r="I734" s="813"/>
      <c r="J734" s="813"/>
      <c r="K734" s="813"/>
      <c r="L734" s="813" t="s">
        <v>5558</v>
      </c>
      <c r="M734" s="813"/>
    </row>
    <row r="735" spans="1:13" x14ac:dyDescent="0.25">
      <c r="A735" s="815" t="s">
        <v>4626</v>
      </c>
      <c r="B735" s="538" t="s">
        <v>4505</v>
      </c>
      <c r="C735" s="748" t="s">
        <v>4413</v>
      </c>
      <c r="D735" s="541">
        <v>1</v>
      </c>
      <c r="E735" s="813"/>
      <c r="F735" s="813"/>
      <c r="G735" s="746" t="s">
        <v>4654</v>
      </c>
      <c r="H735" s="822" t="s">
        <v>43</v>
      </c>
      <c r="I735" s="813"/>
      <c r="J735" s="813"/>
      <c r="K735" s="813"/>
      <c r="L735" s="813" t="s">
        <v>5558</v>
      </c>
      <c r="M735" s="813"/>
    </row>
    <row r="736" spans="1:13" x14ac:dyDescent="0.25">
      <c r="A736" s="815" t="s">
        <v>4626</v>
      </c>
      <c r="B736" s="538" t="s">
        <v>4505</v>
      </c>
      <c r="C736" s="748" t="s">
        <v>4413</v>
      </c>
      <c r="D736" s="541">
        <v>2</v>
      </c>
      <c r="E736" s="813"/>
      <c r="F736" s="813"/>
      <c r="G736" s="814" t="s">
        <v>4654</v>
      </c>
      <c r="H736" s="542" t="s">
        <v>4654</v>
      </c>
      <c r="I736" s="813"/>
      <c r="J736" s="813"/>
      <c r="K736" s="813"/>
      <c r="L736" s="813" t="s">
        <v>4654</v>
      </c>
      <c r="M736" s="541"/>
    </row>
    <row r="737" spans="1:13" x14ac:dyDescent="0.25">
      <c r="A737" s="815" t="s">
        <v>4626</v>
      </c>
      <c r="B737" s="538" t="s">
        <v>4505</v>
      </c>
      <c r="C737" s="748" t="s">
        <v>4413</v>
      </c>
      <c r="D737" s="541">
        <v>3</v>
      </c>
      <c r="E737" s="813"/>
      <c r="F737" s="813"/>
      <c r="G737" s="814" t="s">
        <v>4654</v>
      </c>
      <c r="H737" s="542" t="s">
        <v>4654</v>
      </c>
      <c r="I737" s="813"/>
      <c r="J737" s="813"/>
      <c r="K737" s="813"/>
      <c r="L737" s="813" t="s">
        <v>4654</v>
      </c>
      <c r="M737" s="541"/>
    </row>
    <row r="738" spans="1:13" x14ac:dyDescent="0.25">
      <c r="A738" s="815" t="s">
        <v>4626</v>
      </c>
      <c r="B738" s="538" t="s">
        <v>4119</v>
      </c>
      <c r="C738" s="748" t="s">
        <v>4414</v>
      </c>
      <c r="D738" s="541">
        <v>0</v>
      </c>
      <c r="E738" s="813"/>
      <c r="F738" s="813"/>
      <c r="G738" s="814" t="s">
        <v>4654</v>
      </c>
      <c r="H738" s="542" t="s">
        <v>5511</v>
      </c>
      <c r="I738" s="813"/>
      <c r="J738" s="813"/>
      <c r="K738" s="813"/>
      <c r="L738" s="813" t="s">
        <v>4125</v>
      </c>
      <c r="M738" s="541"/>
    </row>
    <row r="739" spans="1:13" x14ac:dyDescent="0.25">
      <c r="A739" s="815" t="s">
        <v>4626</v>
      </c>
      <c r="B739" s="538" t="s">
        <v>4119</v>
      </c>
      <c r="C739" s="748" t="s">
        <v>4414</v>
      </c>
      <c r="D739" s="541">
        <v>1</v>
      </c>
      <c r="E739" s="813"/>
      <c r="F739" s="813"/>
      <c r="G739" s="746" t="s">
        <v>4654</v>
      </c>
      <c r="H739" s="822" t="s">
        <v>6005</v>
      </c>
      <c r="I739" s="813"/>
      <c r="J739" s="813"/>
      <c r="K739" s="813"/>
      <c r="L739" s="813" t="s">
        <v>4123</v>
      </c>
      <c r="M739" s="541"/>
    </row>
    <row r="740" spans="1:13" x14ac:dyDescent="0.25">
      <c r="A740" s="815" t="s">
        <v>4627</v>
      </c>
      <c r="B740" s="538" t="s">
        <v>4403</v>
      </c>
      <c r="C740" s="748" t="s">
        <v>4422</v>
      </c>
      <c r="D740" s="541">
        <v>0</v>
      </c>
      <c r="E740" s="813"/>
      <c r="F740" s="813"/>
      <c r="G740" s="746" t="s">
        <v>5872</v>
      </c>
      <c r="H740" s="822" t="s">
        <v>5292</v>
      </c>
      <c r="I740" s="813"/>
      <c r="J740" s="813"/>
      <c r="K740" s="813"/>
      <c r="L740" s="813" t="s">
        <v>4654</v>
      </c>
      <c r="M740" s="541"/>
    </row>
    <row r="741" spans="1:13" x14ac:dyDescent="0.25">
      <c r="A741" s="815" t="s">
        <v>4627</v>
      </c>
      <c r="B741" s="538" t="s">
        <v>4403</v>
      </c>
      <c r="C741" s="748" t="s">
        <v>4422</v>
      </c>
      <c r="D741" s="541">
        <v>1</v>
      </c>
      <c r="E741" s="813"/>
      <c r="F741" s="813"/>
      <c r="G741" s="746" t="s">
        <v>5873</v>
      </c>
      <c r="H741" s="822" t="s">
        <v>5293</v>
      </c>
      <c r="I741" s="813"/>
      <c r="J741" s="813"/>
      <c r="K741" s="813"/>
      <c r="L741" s="813" t="s">
        <v>4654</v>
      </c>
      <c r="M741" s="541"/>
    </row>
    <row r="742" spans="1:13" x14ac:dyDescent="0.25">
      <c r="A742" s="815" t="s">
        <v>4627</v>
      </c>
      <c r="B742" s="538" t="s">
        <v>4403</v>
      </c>
      <c r="C742" s="748" t="s">
        <v>4422</v>
      </c>
      <c r="D742" s="541">
        <v>2</v>
      </c>
      <c r="E742" s="813"/>
      <c r="F742" s="813"/>
      <c r="G742" s="746" t="s">
        <v>5874</v>
      </c>
      <c r="H742" s="822" t="s">
        <v>5294</v>
      </c>
      <c r="I742" s="813"/>
      <c r="J742" s="813"/>
      <c r="K742" s="813"/>
      <c r="L742" s="813" t="s">
        <v>4654</v>
      </c>
      <c r="M742" s="541"/>
    </row>
    <row r="743" spans="1:13" x14ac:dyDescent="0.25">
      <c r="A743" s="815" t="s">
        <v>4627</v>
      </c>
      <c r="B743" s="538" t="s">
        <v>4403</v>
      </c>
      <c r="C743" s="748" t="s">
        <v>4422</v>
      </c>
      <c r="D743" s="541">
        <v>3</v>
      </c>
      <c r="E743" s="813"/>
      <c r="F743" s="813"/>
      <c r="G743" s="746" t="s">
        <v>5875</v>
      </c>
      <c r="H743" s="822" t="s">
        <v>6006</v>
      </c>
      <c r="I743" s="813"/>
      <c r="J743" s="813"/>
      <c r="K743" s="813"/>
      <c r="L743" s="813" t="s">
        <v>4654</v>
      </c>
      <c r="M743" s="541"/>
    </row>
    <row r="744" spans="1:13" x14ac:dyDescent="0.25">
      <c r="A744" s="815" t="s">
        <v>4627</v>
      </c>
      <c r="B744" s="538" t="s">
        <v>4403</v>
      </c>
      <c r="C744" s="748" t="s">
        <v>4422</v>
      </c>
      <c r="D744" s="541">
        <v>4</v>
      </c>
      <c r="E744" s="813"/>
      <c r="F744" s="813"/>
      <c r="G744" s="746" t="s">
        <v>5876</v>
      </c>
      <c r="H744" s="822" t="s">
        <v>6007</v>
      </c>
      <c r="I744" s="813"/>
      <c r="J744" s="813"/>
      <c r="K744" s="813"/>
      <c r="L744" s="813" t="s">
        <v>4654</v>
      </c>
      <c r="M744" s="541"/>
    </row>
    <row r="745" spans="1:13" x14ac:dyDescent="0.25">
      <c r="A745" s="815" t="s">
        <v>4627</v>
      </c>
      <c r="B745" s="538" t="s">
        <v>4403</v>
      </c>
      <c r="C745" s="748" t="s">
        <v>4422</v>
      </c>
      <c r="D745" s="541">
        <v>5</v>
      </c>
      <c r="E745" s="813"/>
      <c r="F745" s="813"/>
      <c r="G745" s="746" t="s">
        <v>5877</v>
      </c>
      <c r="H745" s="822" t="s">
        <v>6008</v>
      </c>
      <c r="I745" s="813"/>
      <c r="J745" s="813"/>
      <c r="K745" s="813"/>
      <c r="L745" s="813" t="s">
        <v>4654</v>
      </c>
      <c r="M745" s="541"/>
    </row>
    <row r="746" spans="1:13" x14ac:dyDescent="0.25">
      <c r="A746" s="815" t="s">
        <v>4627</v>
      </c>
      <c r="B746" s="538" t="s">
        <v>4403</v>
      </c>
      <c r="C746" s="748" t="s">
        <v>4422</v>
      </c>
      <c r="D746" s="541">
        <v>6</v>
      </c>
      <c r="E746" s="813"/>
      <c r="F746" s="813"/>
      <c r="G746" s="746" t="s">
        <v>4763</v>
      </c>
      <c r="H746" s="822" t="s">
        <v>5295</v>
      </c>
      <c r="I746" s="813"/>
      <c r="J746" s="813"/>
      <c r="K746" s="813"/>
      <c r="L746" s="813" t="s">
        <v>5543</v>
      </c>
      <c r="M746" s="541"/>
    </row>
    <row r="747" spans="1:13" x14ac:dyDescent="0.25">
      <c r="A747" s="815" t="s">
        <v>4627</v>
      </c>
      <c r="B747" s="538" t="s">
        <v>4403</v>
      </c>
      <c r="C747" s="748" t="s">
        <v>4422</v>
      </c>
      <c r="D747" s="541">
        <v>7</v>
      </c>
      <c r="E747" s="813"/>
      <c r="F747" s="813"/>
      <c r="G747" s="746" t="s">
        <v>5878</v>
      </c>
      <c r="H747" s="822" t="s">
        <v>5296</v>
      </c>
      <c r="I747" s="813"/>
      <c r="J747" s="813"/>
      <c r="K747" s="813"/>
      <c r="L747" s="813" t="s">
        <v>5543</v>
      </c>
      <c r="M747" s="541"/>
    </row>
    <row r="748" spans="1:13" x14ac:dyDescent="0.25">
      <c r="A748" s="815" t="s">
        <v>4627</v>
      </c>
      <c r="B748" s="538" t="s">
        <v>4403</v>
      </c>
      <c r="C748" s="748" t="s">
        <v>4422</v>
      </c>
      <c r="D748" s="541">
        <v>8</v>
      </c>
      <c r="E748" s="813"/>
      <c r="F748" s="813"/>
      <c r="G748" s="746" t="s">
        <v>4764</v>
      </c>
      <c r="H748" s="822" t="s">
        <v>5297</v>
      </c>
      <c r="I748" s="813"/>
      <c r="J748" s="813"/>
      <c r="K748" s="813"/>
      <c r="L748" s="813" t="s">
        <v>5543</v>
      </c>
      <c r="M748" s="541"/>
    </row>
    <row r="749" spans="1:13" x14ac:dyDescent="0.25">
      <c r="A749" s="815" t="s">
        <v>4627</v>
      </c>
      <c r="B749" s="538" t="s">
        <v>4403</v>
      </c>
      <c r="C749" s="748" t="s">
        <v>4422</v>
      </c>
      <c r="D749" s="541">
        <v>9</v>
      </c>
      <c r="E749" s="813"/>
      <c r="F749" s="813"/>
      <c r="G749" s="746" t="s">
        <v>5879</v>
      </c>
      <c r="H749" s="822" t="s">
        <v>5298</v>
      </c>
      <c r="I749" s="813"/>
      <c r="J749" s="813"/>
      <c r="K749" s="813"/>
      <c r="L749" s="813" t="s">
        <v>5543</v>
      </c>
      <c r="M749" s="541"/>
    </row>
    <row r="750" spans="1:13" x14ac:dyDescent="0.25">
      <c r="A750" s="815" t="s">
        <v>4627</v>
      </c>
      <c r="B750" s="538" t="s">
        <v>4403</v>
      </c>
      <c r="C750" s="748" t="s">
        <v>4422</v>
      </c>
      <c r="D750" s="541" t="s">
        <v>4637</v>
      </c>
      <c r="E750" s="813"/>
      <c r="F750" s="813"/>
      <c r="G750" s="746" t="s">
        <v>4765</v>
      </c>
      <c r="H750" s="822" t="s">
        <v>5299</v>
      </c>
      <c r="I750" s="813"/>
      <c r="J750" s="813"/>
      <c r="K750" s="813"/>
      <c r="L750" s="813" t="s">
        <v>5543</v>
      </c>
      <c r="M750" s="541"/>
    </row>
    <row r="751" spans="1:13" x14ac:dyDescent="0.25">
      <c r="A751" s="815" t="s">
        <v>4627</v>
      </c>
      <c r="B751" s="538" t="s">
        <v>4403</v>
      </c>
      <c r="C751" s="748" t="s">
        <v>4422</v>
      </c>
      <c r="D751" s="541" t="s">
        <v>4638</v>
      </c>
      <c r="E751" s="813"/>
      <c r="F751" s="813"/>
      <c r="G751" s="746" t="s">
        <v>4766</v>
      </c>
      <c r="H751" s="822" t="s">
        <v>5300</v>
      </c>
      <c r="I751" s="813"/>
      <c r="J751" s="813"/>
      <c r="K751" s="813"/>
      <c r="L751" s="813" t="s">
        <v>5543</v>
      </c>
      <c r="M751" s="541"/>
    </row>
    <row r="752" spans="1:13" x14ac:dyDescent="0.25">
      <c r="A752" s="815" t="s">
        <v>4627</v>
      </c>
      <c r="B752" s="538" t="s">
        <v>4403</v>
      </c>
      <c r="C752" s="748" t="s">
        <v>4422</v>
      </c>
      <c r="D752" s="541" t="s">
        <v>4639</v>
      </c>
      <c r="E752" s="813"/>
      <c r="F752" s="813"/>
      <c r="G752" s="746" t="s">
        <v>5880</v>
      </c>
      <c r="H752" s="822" t="s">
        <v>5301</v>
      </c>
      <c r="I752" s="813"/>
      <c r="J752" s="813"/>
      <c r="K752" s="813"/>
      <c r="L752" s="813" t="s">
        <v>4429</v>
      </c>
      <c r="M752" s="541"/>
    </row>
    <row r="753" spans="1:13" x14ac:dyDescent="0.25">
      <c r="A753" s="815" t="s">
        <v>4627</v>
      </c>
      <c r="B753" s="538" t="s">
        <v>4403</v>
      </c>
      <c r="C753" s="748" t="s">
        <v>4422</v>
      </c>
      <c r="D753" s="541" t="s">
        <v>4640</v>
      </c>
      <c r="E753" s="813"/>
      <c r="F753" s="813"/>
      <c r="G753" s="746" t="s">
        <v>5881</v>
      </c>
      <c r="H753" s="822" t="s">
        <v>5302</v>
      </c>
      <c r="I753" s="813"/>
      <c r="J753" s="813"/>
      <c r="K753" s="813"/>
      <c r="L753" s="813" t="s">
        <v>4429</v>
      </c>
      <c r="M753" s="541"/>
    </row>
    <row r="754" spans="1:13" x14ac:dyDescent="0.25">
      <c r="A754" s="815" t="s">
        <v>4627</v>
      </c>
      <c r="B754" s="538" t="s">
        <v>4403</v>
      </c>
      <c r="C754" s="748" t="s">
        <v>4422</v>
      </c>
      <c r="D754" s="541" t="s">
        <v>4615</v>
      </c>
      <c r="E754" s="813"/>
      <c r="F754" s="813"/>
      <c r="G754" s="746" t="s">
        <v>5882</v>
      </c>
      <c r="H754" s="822" t="s">
        <v>5303</v>
      </c>
      <c r="I754" s="813"/>
      <c r="J754" s="813"/>
      <c r="K754" s="813"/>
      <c r="L754" s="813" t="s">
        <v>4429</v>
      </c>
      <c r="M754" s="541"/>
    </row>
    <row r="755" spans="1:13" x14ac:dyDescent="0.25">
      <c r="A755" s="815" t="s">
        <v>4627</v>
      </c>
      <c r="B755" s="538" t="s">
        <v>4403</v>
      </c>
      <c r="C755" s="748" t="s">
        <v>4422</v>
      </c>
      <c r="D755" s="541" t="s">
        <v>4641</v>
      </c>
      <c r="E755" s="813"/>
      <c r="F755" s="813"/>
      <c r="G755" s="746" t="s">
        <v>5883</v>
      </c>
      <c r="H755" s="822" t="s">
        <v>5304</v>
      </c>
      <c r="I755" s="813"/>
      <c r="J755" s="813"/>
      <c r="K755" s="813"/>
      <c r="L755" s="813" t="s">
        <v>4429</v>
      </c>
      <c r="M755" s="541"/>
    </row>
    <row r="756" spans="1:13" x14ac:dyDescent="0.25">
      <c r="A756" s="815" t="s">
        <v>4627</v>
      </c>
      <c r="B756" s="538" t="s">
        <v>4403</v>
      </c>
      <c r="C756" s="748" t="s">
        <v>4422</v>
      </c>
      <c r="D756" s="541" t="s">
        <v>4642</v>
      </c>
      <c r="E756" s="813"/>
      <c r="F756" s="813"/>
      <c r="G756" s="746" t="s">
        <v>5884</v>
      </c>
      <c r="H756" s="822" t="s">
        <v>5305</v>
      </c>
      <c r="I756" s="813"/>
      <c r="J756" s="813"/>
      <c r="K756" s="813"/>
      <c r="L756" s="813" t="s">
        <v>4429</v>
      </c>
      <c r="M756" s="541"/>
    </row>
    <row r="757" spans="1:13" x14ac:dyDescent="0.25">
      <c r="A757" s="815" t="s">
        <v>4627</v>
      </c>
      <c r="B757" s="538" t="s">
        <v>4403</v>
      </c>
      <c r="C757" s="748" t="s">
        <v>4422</v>
      </c>
      <c r="D757" s="541" t="s">
        <v>4643</v>
      </c>
      <c r="E757" s="813"/>
      <c r="F757" s="813"/>
      <c r="G757" s="826" t="s">
        <v>5885</v>
      </c>
      <c r="H757" s="542" t="s">
        <v>5306</v>
      </c>
      <c r="I757" s="813"/>
      <c r="J757" s="813"/>
      <c r="K757" s="813"/>
      <c r="L757" s="813" t="s">
        <v>4429</v>
      </c>
      <c r="M757" s="541"/>
    </row>
    <row r="758" spans="1:13" x14ac:dyDescent="0.25">
      <c r="A758" s="815" t="s">
        <v>4627</v>
      </c>
      <c r="B758" s="538" t="s">
        <v>4403</v>
      </c>
      <c r="C758" s="748" t="s">
        <v>4422</v>
      </c>
      <c r="D758" s="541" t="s">
        <v>4574</v>
      </c>
      <c r="E758" s="813"/>
      <c r="F758" s="813"/>
      <c r="G758" s="746" t="s">
        <v>5886</v>
      </c>
      <c r="H758" s="822" t="s">
        <v>5307</v>
      </c>
      <c r="I758" s="813"/>
      <c r="J758" s="813"/>
      <c r="K758" s="813"/>
      <c r="L758" s="813" t="s">
        <v>4448</v>
      </c>
      <c r="M758" s="541"/>
    </row>
    <row r="759" spans="1:13" x14ac:dyDescent="0.25">
      <c r="A759" s="815" t="s">
        <v>4627</v>
      </c>
      <c r="B759" s="538" t="s">
        <v>4403</v>
      </c>
      <c r="C759" s="748" t="s">
        <v>4422</v>
      </c>
      <c r="D759" s="541" t="s">
        <v>4586</v>
      </c>
      <c r="E759" s="813"/>
      <c r="F759" s="813"/>
      <c r="G759" s="826" t="s">
        <v>5887</v>
      </c>
      <c r="H759" s="542" t="s">
        <v>5308</v>
      </c>
      <c r="I759" s="813"/>
      <c r="J759" s="813"/>
      <c r="K759" s="813"/>
      <c r="L759" s="813" t="s">
        <v>4448</v>
      </c>
      <c r="M759" s="541"/>
    </row>
    <row r="760" spans="1:13" x14ac:dyDescent="0.25">
      <c r="A760" s="815" t="s">
        <v>4627</v>
      </c>
      <c r="B760" s="538" t="s">
        <v>4403</v>
      </c>
      <c r="C760" s="748" t="s">
        <v>4422</v>
      </c>
      <c r="D760" s="541" t="s">
        <v>4644</v>
      </c>
      <c r="E760" s="813"/>
      <c r="F760" s="813"/>
      <c r="G760" s="826" t="s">
        <v>5888</v>
      </c>
      <c r="H760" s="542" t="s">
        <v>5309</v>
      </c>
      <c r="I760" s="813"/>
      <c r="J760" s="813"/>
      <c r="K760" s="813"/>
      <c r="L760" s="813" t="s">
        <v>4448</v>
      </c>
      <c r="M760" s="541"/>
    </row>
    <row r="761" spans="1:13" x14ac:dyDescent="0.25">
      <c r="A761" s="815" t="s">
        <v>4627</v>
      </c>
      <c r="B761" s="538" t="s">
        <v>4403</v>
      </c>
      <c r="C761" s="748" t="s">
        <v>4422</v>
      </c>
      <c r="D761" s="541" t="s">
        <v>4645</v>
      </c>
      <c r="E761" s="813"/>
      <c r="F761" s="813"/>
      <c r="G761" s="826" t="s">
        <v>5889</v>
      </c>
      <c r="H761" s="542" t="s">
        <v>5310</v>
      </c>
      <c r="I761" s="813"/>
      <c r="J761" s="813"/>
      <c r="K761" s="813"/>
      <c r="L761" s="813" t="s">
        <v>4448</v>
      </c>
      <c r="M761" s="541"/>
    </row>
    <row r="762" spans="1:13" x14ac:dyDescent="0.25">
      <c r="A762" s="815" t="s">
        <v>4627</v>
      </c>
      <c r="B762" s="538" t="s">
        <v>4403</v>
      </c>
      <c r="C762" s="748" t="s">
        <v>4422</v>
      </c>
      <c r="D762" s="541" t="s">
        <v>4646</v>
      </c>
      <c r="E762" s="813"/>
      <c r="F762" s="813"/>
      <c r="G762" s="746" t="s">
        <v>5890</v>
      </c>
      <c r="H762" s="822" t="s">
        <v>5311</v>
      </c>
      <c r="I762" s="813"/>
      <c r="J762" s="813"/>
      <c r="K762" s="813"/>
      <c r="L762" s="813" t="s">
        <v>4448</v>
      </c>
      <c r="M762" s="541"/>
    </row>
    <row r="763" spans="1:13" x14ac:dyDescent="0.25">
      <c r="A763" s="815" t="s">
        <v>4627</v>
      </c>
      <c r="B763" s="538" t="s">
        <v>4403</v>
      </c>
      <c r="C763" s="748" t="s">
        <v>4422</v>
      </c>
      <c r="D763" s="541" t="s">
        <v>4647</v>
      </c>
      <c r="E763" s="813"/>
      <c r="F763" s="813"/>
      <c r="G763" s="746" t="s">
        <v>5891</v>
      </c>
      <c r="H763" s="542" t="s">
        <v>5312</v>
      </c>
      <c r="I763" s="813"/>
      <c r="J763" s="813"/>
      <c r="K763" s="813"/>
      <c r="L763" s="813" t="s">
        <v>4448</v>
      </c>
      <c r="M763" s="813"/>
    </row>
    <row r="764" spans="1:13" x14ac:dyDescent="0.25">
      <c r="A764" s="815" t="s">
        <v>4627</v>
      </c>
      <c r="B764" s="538" t="s">
        <v>4403</v>
      </c>
      <c r="C764" s="748" t="s">
        <v>4422</v>
      </c>
      <c r="D764" s="541" t="s">
        <v>4575</v>
      </c>
      <c r="E764" s="813"/>
      <c r="F764" s="813"/>
      <c r="G764" s="746" t="s">
        <v>4654</v>
      </c>
      <c r="H764" s="542" t="s">
        <v>5201</v>
      </c>
      <c r="I764" s="813"/>
      <c r="J764" s="813"/>
      <c r="K764" s="813"/>
      <c r="L764" s="813" t="s">
        <v>4449</v>
      </c>
      <c r="M764" s="813"/>
    </row>
    <row r="765" spans="1:13" x14ac:dyDescent="0.25">
      <c r="A765" s="815" t="s">
        <v>4627</v>
      </c>
      <c r="B765" s="538" t="s">
        <v>4403</v>
      </c>
      <c r="C765" s="748" t="s">
        <v>4422</v>
      </c>
      <c r="D765" s="541" t="s">
        <v>4576</v>
      </c>
      <c r="E765" s="813"/>
      <c r="F765" s="813"/>
      <c r="G765" s="746" t="s">
        <v>4654</v>
      </c>
      <c r="H765" s="542" t="s">
        <v>5202</v>
      </c>
      <c r="I765" s="813"/>
      <c r="J765" s="813"/>
      <c r="K765" s="813"/>
      <c r="L765" s="813" t="s">
        <v>4449</v>
      </c>
      <c r="M765" s="813"/>
    </row>
    <row r="766" spans="1:13" x14ac:dyDescent="0.25">
      <c r="A766" s="815" t="s">
        <v>4627</v>
      </c>
      <c r="B766" s="538" t="s">
        <v>4403</v>
      </c>
      <c r="C766" s="748" t="s">
        <v>4422</v>
      </c>
      <c r="D766" s="541" t="s">
        <v>4648</v>
      </c>
      <c r="E766" s="813"/>
      <c r="F766" s="813"/>
      <c r="G766" s="814" t="s">
        <v>4654</v>
      </c>
      <c r="H766" s="542" t="s">
        <v>5203</v>
      </c>
      <c r="I766" s="813"/>
      <c r="J766" s="813"/>
      <c r="K766" s="813"/>
      <c r="L766" s="813" t="s">
        <v>4449</v>
      </c>
      <c r="M766" s="813"/>
    </row>
    <row r="767" spans="1:13" x14ac:dyDescent="0.25">
      <c r="A767" s="815" t="s">
        <v>4627</v>
      </c>
      <c r="B767" s="538" t="s">
        <v>4403</v>
      </c>
      <c r="C767" s="748" t="s">
        <v>4422</v>
      </c>
      <c r="D767" s="541" t="s">
        <v>4649</v>
      </c>
      <c r="E767" s="813"/>
      <c r="F767" s="813"/>
      <c r="G767" s="746" t="s">
        <v>4654</v>
      </c>
      <c r="H767" s="542" t="s">
        <v>5204</v>
      </c>
      <c r="I767" s="813"/>
      <c r="J767" s="813"/>
      <c r="K767" s="813"/>
      <c r="L767" s="813" t="s">
        <v>4449</v>
      </c>
      <c r="M767" s="813"/>
    </row>
    <row r="768" spans="1:13" x14ac:dyDescent="0.25">
      <c r="A768" s="815" t="s">
        <v>4627</v>
      </c>
      <c r="B768" s="538" t="s">
        <v>4403</v>
      </c>
      <c r="C768" s="748" t="s">
        <v>4422</v>
      </c>
      <c r="D768" s="541" t="s">
        <v>4650</v>
      </c>
      <c r="E768" s="813"/>
      <c r="F768" s="813"/>
      <c r="G768" s="746" t="s">
        <v>4654</v>
      </c>
      <c r="H768" s="542" t="s">
        <v>5205</v>
      </c>
      <c r="I768" s="813"/>
      <c r="J768" s="813"/>
      <c r="K768" s="813"/>
      <c r="L768" s="813" t="s">
        <v>4449</v>
      </c>
      <c r="M768" s="813"/>
    </row>
    <row r="769" spans="1:13" x14ac:dyDescent="0.25">
      <c r="A769" s="815" t="s">
        <v>4627</v>
      </c>
      <c r="B769" s="538" t="s">
        <v>4403</v>
      </c>
      <c r="C769" s="748" t="s">
        <v>4422</v>
      </c>
      <c r="D769" s="541" t="s">
        <v>4651</v>
      </c>
      <c r="E769" s="813"/>
      <c r="F769" s="813"/>
      <c r="G769" s="746" t="s">
        <v>4654</v>
      </c>
      <c r="H769" s="542" t="s">
        <v>5206</v>
      </c>
      <c r="I769" s="813"/>
      <c r="J769" s="813"/>
      <c r="K769" s="813"/>
      <c r="L769" s="813" t="s">
        <v>4449</v>
      </c>
      <c r="M769" s="813"/>
    </row>
    <row r="770" spans="1:13" x14ac:dyDescent="0.25">
      <c r="A770" s="815" t="s">
        <v>4627</v>
      </c>
      <c r="B770" s="538" t="s">
        <v>4403</v>
      </c>
      <c r="C770" s="748" t="s">
        <v>4422</v>
      </c>
      <c r="D770" s="541" t="s">
        <v>4652</v>
      </c>
      <c r="E770" s="813"/>
      <c r="F770" s="813"/>
      <c r="G770" s="746" t="s">
        <v>4654</v>
      </c>
      <c r="H770" s="542" t="s">
        <v>4654</v>
      </c>
      <c r="I770" s="813"/>
      <c r="J770" s="813"/>
      <c r="K770" s="813"/>
      <c r="L770" s="813" t="s">
        <v>4654</v>
      </c>
      <c r="M770" s="813"/>
    </row>
    <row r="771" spans="1:13" x14ac:dyDescent="0.25">
      <c r="A771" s="815" t="s">
        <v>4627</v>
      </c>
      <c r="B771" s="538" t="s">
        <v>4403</v>
      </c>
      <c r="C771" s="748" t="s">
        <v>4422</v>
      </c>
      <c r="D771" s="541" t="s">
        <v>4653</v>
      </c>
      <c r="E771" s="813"/>
      <c r="F771" s="813"/>
      <c r="G771" s="746" t="s">
        <v>4654</v>
      </c>
      <c r="H771" s="542" t="s">
        <v>4654</v>
      </c>
      <c r="I771" s="813"/>
      <c r="J771" s="813"/>
      <c r="K771" s="813"/>
      <c r="L771" s="813" t="s">
        <v>4654</v>
      </c>
      <c r="M771" s="813"/>
    </row>
    <row r="772" spans="1:13" x14ac:dyDescent="0.25">
      <c r="A772" s="815" t="s">
        <v>4627</v>
      </c>
      <c r="B772" s="538" t="s">
        <v>4407</v>
      </c>
      <c r="C772" s="748" t="s">
        <v>4466</v>
      </c>
      <c r="D772" s="541">
        <v>0</v>
      </c>
      <c r="E772" s="813"/>
      <c r="F772" s="813"/>
      <c r="G772" s="746" t="s">
        <v>4767</v>
      </c>
      <c r="H772" s="542" t="s">
        <v>5313</v>
      </c>
      <c r="I772" s="813"/>
      <c r="J772" s="813"/>
      <c r="K772" s="813"/>
      <c r="L772" s="813" t="s">
        <v>5544</v>
      </c>
      <c r="M772" s="813"/>
    </row>
    <row r="773" spans="1:13" x14ac:dyDescent="0.25">
      <c r="A773" s="815" t="s">
        <v>4627</v>
      </c>
      <c r="B773" s="538" t="s">
        <v>4407</v>
      </c>
      <c r="C773" s="748" t="s">
        <v>4466</v>
      </c>
      <c r="D773" s="541">
        <v>1</v>
      </c>
      <c r="E773" s="813"/>
      <c r="F773" s="813"/>
      <c r="G773" s="746" t="s">
        <v>4768</v>
      </c>
      <c r="H773" s="542" t="s">
        <v>5314</v>
      </c>
      <c r="I773" s="813"/>
      <c r="J773" s="813"/>
      <c r="K773" s="813"/>
      <c r="L773" s="813" t="s">
        <v>5544</v>
      </c>
      <c r="M773" s="813"/>
    </row>
    <row r="774" spans="1:13" x14ac:dyDescent="0.25">
      <c r="A774" s="815" t="s">
        <v>4627</v>
      </c>
      <c r="B774" s="538" t="s">
        <v>4407</v>
      </c>
      <c r="C774" s="748" t="s">
        <v>4466</v>
      </c>
      <c r="D774" s="541">
        <v>2</v>
      </c>
      <c r="E774" s="813"/>
      <c r="F774" s="813"/>
      <c r="G774" s="814" t="s">
        <v>4769</v>
      </c>
      <c r="H774" s="542" t="s">
        <v>5315</v>
      </c>
      <c r="I774" s="813"/>
      <c r="J774" s="813"/>
      <c r="K774" s="813"/>
      <c r="L774" s="813" t="s">
        <v>5544</v>
      </c>
      <c r="M774" s="813"/>
    </row>
    <row r="775" spans="1:13" x14ac:dyDescent="0.25">
      <c r="A775" s="815" t="s">
        <v>4627</v>
      </c>
      <c r="B775" s="538" t="s">
        <v>4407</v>
      </c>
      <c r="C775" s="748" t="s">
        <v>4466</v>
      </c>
      <c r="D775" s="541">
        <v>3</v>
      </c>
      <c r="E775" s="813"/>
      <c r="F775" s="813"/>
      <c r="G775" s="829" t="s">
        <v>4654</v>
      </c>
      <c r="H775" s="542" t="s">
        <v>43</v>
      </c>
      <c r="I775" s="813"/>
      <c r="J775" s="813"/>
      <c r="K775" s="813"/>
      <c r="L775" s="813" t="s">
        <v>5544</v>
      </c>
      <c r="M775" s="813"/>
    </row>
    <row r="776" spans="1:13" x14ac:dyDescent="0.25">
      <c r="A776" s="815" t="s">
        <v>4627</v>
      </c>
      <c r="B776" s="538" t="s">
        <v>4407</v>
      </c>
      <c r="C776" s="748" t="s">
        <v>4466</v>
      </c>
      <c r="D776" s="541">
        <v>4</v>
      </c>
      <c r="E776" s="813"/>
      <c r="F776" s="813"/>
      <c r="G776" s="829" t="s">
        <v>4770</v>
      </c>
      <c r="H776" s="542" t="s">
        <v>5316</v>
      </c>
      <c r="I776" s="813"/>
      <c r="J776" s="813"/>
      <c r="K776" s="813"/>
      <c r="L776" s="813" t="s">
        <v>5543</v>
      </c>
      <c r="M776" s="813"/>
    </row>
    <row r="777" spans="1:13" x14ac:dyDescent="0.25">
      <c r="A777" s="815" t="s">
        <v>4627</v>
      </c>
      <c r="B777" s="538" t="s">
        <v>4407</v>
      </c>
      <c r="C777" s="748" t="s">
        <v>4466</v>
      </c>
      <c r="D777" s="541">
        <v>5</v>
      </c>
      <c r="E777" s="813"/>
      <c r="F777" s="813"/>
      <c r="G777" s="826" t="s">
        <v>5892</v>
      </c>
      <c r="H777" s="542" t="s">
        <v>5317</v>
      </c>
      <c r="I777" s="813"/>
      <c r="J777" s="813"/>
      <c r="K777" s="813"/>
      <c r="L777" s="813" t="s">
        <v>5543</v>
      </c>
      <c r="M777" s="813"/>
    </row>
    <row r="778" spans="1:13" x14ac:dyDescent="0.25">
      <c r="A778" s="815" t="s">
        <v>4627</v>
      </c>
      <c r="B778" s="538" t="s">
        <v>4407</v>
      </c>
      <c r="C778" s="748" t="s">
        <v>4466</v>
      </c>
      <c r="D778" s="541">
        <v>6</v>
      </c>
      <c r="E778" s="813"/>
      <c r="F778" s="813"/>
      <c r="G778" s="826" t="s">
        <v>5893</v>
      </c>
      <c r="H778" s="542" t="s">
        <v>5318</v>
      </c>
      <c r="I778" s="813"/>
      <c r="J778" s="813"/>
      <c r="K778" s="813"/>
      <c r="L778" s="813" t="s">
        <v>4429</v>
      </c>
      <c r="M778" s="541"/>
    </row>
    <row r="779" spans="1:13" x14ac:dyDescent="0.25">
      <c r="A779" s="815" t="s">
        <v>4627</v>
      </c>
      <c r="B779" s="538" t="s">
        <v>4407</v>
      </c>
      <c r="C779" s="748" t="s">
        <v>4466</v>
      </c>
      <c r="D779" s="541">
        <v>7</v>
      </c>
      <c r="E779" s="813"/>
      <c r="F779" s="813"/>
      <c r="G779" s="826" t="s">
        <v>5894</v>
      </c>
      <c r="H779" s="542" t="s">
        <v>5319</v>
      </c>
      <c r="I779" s="813"/>
      <c r="J779" s="813"/>
      <c r="K779" s="813"/>
      <c r="L779" s="813" t="s">
        <v>4429</v>
      </c>
      <c r="M779" s="813"/>
    </row>
    <row r="780" spans="1:13" x14ac:dyDescent="0.25">
      <c r="A780" s="815" t="s">
        <v>4627</v>
      </c>
      <c r="B780" s="538" t="s">
        <v>4407</v>
      </c>
      <c r="C780" s="748" t="s">
        <v>4466</v>
      </c>
      <c r="D780" s="541">
        <v>8</v>
      </c>
      <c r="E780" s="813"/>
      <c r="F780" s="813"/>
      <c r="G780" s="746" t="s">
        <v>5895</v>
      </c>
      <c r="H780" s="542" t="s">
        <v>5320</v>
      </c>
      <c r="I780" s="813"/>
      <c r="J780" s="813"/>
      <c r="K780" s="813"/>
      <c r="L780" s="813" t="s">
        <v>4429</v>
      </c>
      <c r="M780" s="813"/>
    </row>
    <row r="781" spans="1:13" x14ac:dyDescent="0.25">
      <c r="A781" s="815" t="s">
        <v>4627</v>
      </c>
      <c r="B781" s="538" t="s">
        <v>4407</v>
      </c>
      <c r="C781" s="748" t="s">
        <v>4466</v>
      </c>
      <c r="D781" s="541">
        <v>9</v>
      </c>
      <c r="E781" s="813"/>
      <c r="F781" s="813"/>
      <c r="G781" s="826" t="s">
        <v>5896</v>
      </c>
      <c r="H781" s="542" t="s">
        <v>5321</v>
      </c>
      <c r="I781" s="813"/>
      <c r="J781" s="813"/>
      <c r="K781" s="813"/>
      <c r="L781" s="813" t="s">
        <v>4429</v>
      </c>
      <c r="M781" s="813"/>
    </row>
    <row r="782" spans="1:13" x14ac:dyDescent="0.25">
      <c r="A782" s="815" t="s">
        <v>4627</v>
      </c>
      <c r="B782" s="538" t="s">
        <v>4407</v>
      </c>
      <c r="C782" s="748" t="s">
        <v>4466</v>
      </c>
      <c r="D782" s="541" t="s">
        <v>4637</v>
      </c>
      <c r="E782" s="813"/>
      <c r="F782" s="813"/>
      <c r="G782" s="826" t="s">
        <v>5897</v>
      </c>
      <c r="H782" s="542" t="s">
        <v>5322</v>
      </c>
      <c r="I782" s="813"/>
      <c r="J782" s="813"/>
      <c r="K782" s="813"/>
      <c r="L782" s="813" t="s">
        <v>4448</v>
      </c>
      <c r="M782" s="813"/>
    </row>
    <row r="783" spans="1:13" x14ac:dyDescent="0.25">
      <c r="A783" s="815" t="s">
        <v>4627</v>
      </c>
      <c r="B783" s="538" t="s">
        <v>4407</v>
      </c>
      <c r="C783" s="748" t="s">
        <v>4466</v>
      </c>
      <c r="D783" s="541" t="s">
        <v>4638</v>
      </c>
      <c r="E783" s="813"/>
      <c r="F783" s="813"/>
      <c r="G783" s="826" t="s">
        <v>5898</v>
      </c>
      <c r="H783" s="542" t="s">
        <v>5323</v>
      </c>
      <c r="I783" s="813"/>
      <c r="J783" s="813"/>
      <c r="K783" s="813"/>
      <c r="L783" s="813" t="s">
        <v>4448</v>
      </c>
      <c r="M783" s="813"/>
    </row>
    <row r="784" spans="1:13" x14ac:dyDescent="0.25">
      <c r="A784" s="815" t="s">
        <v>4627</v>
      </c>
      <c r="B784" s="538" t="s">
        <v>4407</v>
      </c>
      <c r="C784" s="748" t="s">
        <v>4466</v>
      </c>
      <c r="D784" s="541" t="s">
        <v>4639</v>
      </c>
      <c r="E784" s="813"/>
      <c r="F784" s="813"/>
      <c r="G784" s="826" t="s">
        <v>5899</v>
      </c>
      <c r="H784" s="542" t="s">
        <v>5324</v>
      </c>
      <c r="I784" s="813"/>
      <c r="J784" s="813"/>
      <c r="K784" s="813"/>
      <c r="L784" s="813" t="s">
        <v>4448</v>
      </c>
      <c r="M784" s="813"/>
    </row>
    <row r="785" spans="1:13" x14ac:dyDescent="0.25">
      <c r="A785" s="815" t="s">
        <v>4627</v>
      </c>
      <c r="B785" s="538" t="s">
        <v>4407</v>
      </c>
      <c r="C785" s="748" t="s">
        <v>4466</v>
      </c>
      <c r="D785" s="541" t="s">
        <v>4640</v>
      </c>
      <c r="E785" s="813"/>
      <c r="F785" s="813"/>
      <c r="G785" s="826" t="s">
        <v>5900</v>
      </c>
      <c r="H785" s="542" t="s">
        <v>5325</v>
      </c>
      <c r="I785" s="813"/>
      <c r="J785" s="813"/>
      <c r="K785" s="813"/>
      <c r="L785" s="813" t="s">
        <v>4448</v>
      </c>
      <c r="M785" s="813"/>
    </row>
    <row r="786" spans="1:13" x14ac:dyDescent="0.25">
      <c r="A786" s="815" t="s">
        <v>4627</v>
      </c>
      <c r="B786" s="538" t="s">
        <v>4407</v>
      </c>
      <c r="C786" s="748" t="s">
        <v>4466</v>
      </c>
      <c r="D786" s="541" t="s">
        <v>4615</v>
      </c>
      <c r="E786" s="813"/>
      <c r="F786" s="813"/>
      <c r="G786" s="814" t="s">
        <v>4654</v>
      </c>
      <c r="H786" s="542" t="s">
        <v>5220</v>
      </c>
      <c r="I786" s="813"/>
      <c r="J786" s="813"/>
      <c r="K786" s="813"/>
      <c r="L786" s="813" t="s">
        <v>4449</v>
      </c>
      <c r="M786" s="813"/>
    </row>
    <row r="787" spans="1:13" x14ac:dyDescent="0.25">
      <c r="A787" s="815" t="s">
        <v>4627</v>
      </c>
      <c r="B787" s="538" t="s">
        <v>4407</v>
      </c>
      <c r="C787" s="748" t="s">
        <v>4466</v>
      </c>
      <c r="D787" s="541" t="s">
        <v>4641</v>
      </c>
      <c r="E787" s="813"/>
      <c r="F787" s="813"/>
      <c r="G787" s="746" t="s">
        <v>4654</v>
      </c>
      <c r="H787" s="822" t="s">
        <v>5221</v>
      </c>
      <c r="I787" s="813"/>
      <c r="J787" s="813"/>
      <c r="K787" s="813"/>
      <c r="L787" s="813" t="s">
        <v>4449</v>
      </c>
      <c r="M787" s="813"/>
    </row>
    <row r="788" spans="1:13" x14ac:dyDescent="0.25">
      <c r="A788" s="815" t="s">
        <v>4627</v>
      </c>
      <c r="B788" s="538" t="s">
        <v>4407</v>
      </c>
      <c r="C788" s="748" t="s">
        <v>4466</v>
      </c>
      <c r="D788" s="541" t="s">
        <v>4642</v>
      </c>
      <c r="E788" s="813"/>
      <c r="F788" s="813"/>
      <c r="G788" s="746" t="s">
        <v>4654</v>
      </c>
      <c r="H788" s="822" t="s">
        <v>5222</v>
      </c>
      <c r="I788" s="813"/>
      <c r="J788" s="813"/>
      <c r="K788" s="813"/>
      <c r="L788" s="813" t="s">
        <v>4449</v>
      </c>
      <c r="M788" s="813"/>
    </row>
    <row r="789" spans="1:13" x14ac:dyDescent="0.25">
      <c r="A789" s="815" t="s">
        <v>4627</v>
      </c>
      <c r="B789" s="538" t="s">
        <v>4407</v>
      </c>
      <c r="C789" s="748" t="s">
        <v>4466</v>
      </c>
      <c r="D789" s="541" t="s">
        <v>4643</v>
      </c>
      <c r="E789" s="813"/>
      <c r="F789" s="813"/>
      <c r="G789" s="829" t="s">
        <v>4654</v>
      </c>
      <c r="H789" s="542" t="s">
        <v>5223</v>
      </c>
      <c r="I789" s="813"/>
      <c r="J789" s="813"/>
      <c r="K789" s="813"/>
      <c r="L789" s="813" t="s">
        <v>4449</v>
      </c>
      <c r="M789" s="541"/>
    </row>
    <row r="790" spans="1:13" x14ac:dyDescent="0.25">
      <c r="A790" s="815" t="s">
        <v>4627</v>
      </c>
      <c r="B790" s="538" t="s">
        <v>4407</v>
      </c>
      <c r="C790" s="748" t="s">
        <v>4466</v>
      </c>
      <c r="D790" s="541" t="s">
        <v>4574</v>
      </c>
      <c r="E790" s="813"/>
      <c r="F790" s="813"/>
      <c r="G790" s="829" t="s">
        <v>4654</v>
      </c>
      <c r="H790" s="816" t="s">
        <v>4654</v>
      </c>
      <c r="I790" s="813"/>
      <c r="J790" s="813"/>
      <c r="K790" s="813"/>
      <c r="L790" s="813" t="s">
        <v>4654</v>
      </c>
      <c r="M790" s="541"/>
    </row>
    <row r="791" spans="1:13" x14ac:dyDescent="0.25">
      <c r="A791" s="815" t="s">
        <v>4627</v>
      </c>
      <c r="B791" s="538" t="s">
        <v>4407</v>
      </c>
      <c r="C791" s="748" t="s">
        <v>4466</v>
      </c>
      <c r="D791" s="541" t="s">
        <v>4586</v>
      </c>
      <c r="E791" s="813"/>
      <c r="F791" s="813"/>
      <c r="G791" s="746" t="s">
        <v>4654</v>
      </c>
      <c r="H791" s="822" t="s">
        <v>4654</v>
      </c>
      <c r="I791" s="813"/>
      <c r="J791" s="813"/>
      <c r="K791" s="813"/>
      <c r="L791" s="813" t="s">
        <v>4654</v>
      </c>
      <c r="M791" s="813"/>
    </row>
    <row r="792" spans="1:13" x14ac:dyDescent="0.25">
      <c r="A792" s="815" t="s">
        <v>4627</v>
      </c>
      <c r="B792" s="538" t="s">
        <v>4407</v>
      </c>
      <c r="C792" s="748" t="s">
        <v>4466</v>
      </c>
      <c r="D792" s="541" t="s">
        <v>4644</v>
      </c>
      <c r="E792" s="813"/>
      <c r="F792" s="813"/>
      <c r="G792" s="746" t="s">
        <v>4654</v>
      </c>
      <c r="H792" s="542" t="s">
        <v>4654</v>
      </c>
      <c r="I792" s="813"/>
      <c r="J792" s="813"/>
      <c r="K792" s="813"/>
      <c r="L792" s="813" t="s">
        <v>4654</v>
      </c>
      <c r="M792" s="813"/>
    </row>
    <row r="793" spans="1:13" x14ac:dyDescent="0.25">
      <c r="A793" s="815" t="s">
        <v>4627</v>
      </c>
      <c r="B793" s="538" t="s">
        <v>4407</v>
      </c>
      <c r="C793" s="748" t="s">
        <v>4466</v>
      </c>
      <c r="D793" s="541" t="s">
        <v>4645</v>
      </c>
      <c r="E793" s="813"/>
      <c r="F793" s="813"/>
      <c r="G793" s="746" t="s">
        <v>4654</v>
      </c>
      <c r="H793" s="822" t="s">
        <v>4654</v>
      </c>
      <c r="I793" s="813"/>
      <c r="J793" s="813"/>
      <c r="K793" s="813"/>
      <c r="L793" s="813" t="s">
        <v>4654</v>
      </c>
      <c r="M793" s="813"/>
    </row>
    <row r="794" spans="1:13" x14ac:dyDescent="0.25">
      <c r="A794" s="815" t="s">
        <v>4627</v>
      </c>
      <c r="B794" s="538" t="s">
        <v>4407</v>
      </c>
      <c r="C794" s="748" t="s">
        <v>4466</v>
      </c>
      <c r="D794" s="541" t="s">
        <v>4646</v>
      </c>
      <c r="E794" s="813"/>
      <c r="F794" s="813"/>
      <c r="G794" s="746" t="s">
        <v>4654</v>
      </c>
      <c r="H794" s="542" t="s">
        <v>4654</v>
      </c>
      <c r="I794" s="813"/>
      <c r="J794" s="813"/>
      <c r="K794" s="813"/>
      <c r="L794" s="813" t="s">
        <v>4654</v>
      </c>
      <c r="M794" s="813"/>
    </row>
    <row r="795" spans="1:13" x14ac:dyDescent="0.25">
      <c r="A795" s="815" t="s">
        <v>4627</v>
      </c>
      <c r="B795" s="538" t="s">
        <v>4407</v>
      </c>
      <c r="C795" s="748" t="s">
        <v>4466</v>
      </c>
      <c r="D795" s="541" t="s">
        <v>4647</v>
      </c>
      <c r="E795" s="813"/>
      <c r="F795" s="813"/>
      <c r="G795" s="746" t="s">
        <v>4654</v>
      </c>
      <c r="H795" s="822" t="s">
        <v>4654</v>
      </c>
      <c r="I795" s="813"/>
      <c r="J795" s="813"/>
      <c r="K795" s="813"/>
      <c r="L795" s="813" t="s">
        <v>4654</v>
      </c>
      <c r="M795" s="813"/>
    </row>
    <row r="796" spans="1:13" x14ac:dyDescent="0.25">
      <c r="A796" s="815" t="s">
        <v>4627</v>
      </c>
      <c r="B796" s="538" t="s">
        <v>4407</v>
      </c>
      <c r="C796" s="748" t="s">
        <v>4466</v>
      </c>
      <c r="D796" s="541" t="s">
        <v>4575</v>
      </c>
      <c r="E796" s="813"/>
      <c r="F796" s="813"/>
      <c r="G796" s="746" t="s">
        <v>4654</v>
      </c>
      <c r="H796" s="542" t="s">
        <v>4654</v>
      </c>
      <c r="I796" s="813"/>
      <c r="J796" s="813"/>
      <c r="K796" s="813"/>
      <c r="L796" s="813" t="s">
        <v>4654</v>
      </c>
      <c r="M796" s="813"/>
    </row>
    <row r="797" spans="1:13" x14ac:dyDescent="0.25">
      <c r="A797" s="815" t="s">
        <v>4627</v>
      </c>
      <c r="B797" s="538" t="s">
        <v>4407</v>
      </c>
      <c r="C797" s="748" t="s">
        <v>4466</v>
      </c>
      <c r="D797" s="541" t="s">
        <v>4576</v>
      </c>
      <c r="E797" s="813"/>
      <c r="F797" s="813"/>
      <c r="G797" s="746" t="s">
        <v>4654</v>
      </c>
      <c r="H797" s="822" t="s">
        <v>4654</v>
      </c>
      <c r="I797" s="813"/>
      <c r="J797" s="813"/>
      <c r="K797" s="813"/>
      <c r="L797" s="813" t="s">
        <v>4654</v>
      </c>
      <c r="M797" s="813"/>
    </row>
    <row r="798" spans="1:13" x14ac:dyDescent="0.25">
      <c r="A798" s="815" t="s">
        <v>4627</v>
      </c>
      <c r="B798" s="538" t="s">
        <v>4407</v>
      </c>
      <c r="C798" s="748" t="s">
        <v>4466</v>
      </c>
      <c r="D798" s="541" t="s">
        <v>4648</v>
      </c>
      <c r="E798" s="813"/>
      <c r="F798" s="813"/>
      <c r="G798" s="746" t="s">
        <v>4654</v>
      </c>
      <c r="H798" s="822" t="s">
        <v>4654</v>
      </c>
      <c r="I798" s="813"/>
      <c r="J798" s="813"/>
      <c r="K798" s="813"/>
      <c r="L798" s="813" t="s">
        <v>4654</v>
      </c>
      <c r="M798" s="813"/>
    </row>
    <row r="799" spans="1:13" x14ac:dyDescent="0.25">
      <c r="A799" s="815" t="s">
        <v>4627</v>
      </c>
      <c r="B799" s="538" t="s">
        <v>4407</v>
      </c>
      <c r="C799" s="748" t="s">
        <v>4466</v>
      </c>
      <c r="D799" s="541" t="s">
        <v>4649</v>
      </c>
      <c r="E799" s="813"/>
      <c r="F799" s="813"/>
      <c r="G799" s="746" t="s">
        <v>4654</v>
      </c>
      <c r="H799" s="542" t="s">
        <v>4654</v>
      </c>
      <c r="I799" s="813"/>
      <c r="J799" s="813"/>
      <c r="K799" s="813"/>
      <c r="L799" s="813" t="s">
        <v>4654</v>
      </c>
      <c r="M799" s="813"/>
    </row>
    <row r="800" spans="1:13" x14ac:dyDescent="0.25">
      <c r="A800" s="815" t="s">
        <v>4627</v>
      </c>
      <c r="B800" s="538" t="s">
        <v>4407</v>
      </c>
      <c r="C800" s="748" t="s">
        <v>4466</v>
      </c>
      <c r="D800" s="541" t="s">
        <v>4650</v>
      </c>
      <c r="E800" s="813"/>
      <c r="F800" s="813"/>
      <c r="G800" s="746" t="s">
        <v>4654</v>
      </c>
      <c r="H800" s="822" t="s">
        <v>4654</v>
      </c>
      <c r="I800" s="813"/>
      <c r="J800" s="813"/>
      <c r="K800" s="813"/>
      <c r="L800" s="813" t="s">
        <v>4654</v>
      </c>
      <c r="M800" s="813"/>
    </row>
    <row r="801" spans="1:13" x14ac:dyDescent="0.25">
      <c r="A801" s="815" t="s">
        <v>4627</v>
      </c>
      <c r="B801" s="538" t="s">
        <v>4407</v>
      </c>
      <c r="C801" s="748" t="s">
        <v>4466</v>
      </c>
      <c r="D801" s="541" t="s">
        <v>4651</v>
      </c>
      <c r="E801" s="813"/>
      <c r="F801" s="813"/>
      <c r="G801" s="746" t="s">
        <v>4654</v>
      </c>
      <c r="H801" s="542" t="s">
        <v>4654</v>
      </c>
      <c r="I801" s="813"/>
      <c r="J801" s="813"/>
      <c r="K801" s="813"/>
      <c r="L801" s="813" t="s">
        <v>4654</v>
      </c>
      <c r="M801" s="813"/>
    </row>
    <row r="802" spans="1:13" x14ac:dyDescent="0.25">
      <c r="A802" s="815" t="s">
        <v>4627</v>
      </c>
      <c r="B802" s="538" t="s">
        <v>4407</v>
      </c>
      <c r="C802" s="748" t="s">
        <v>4466</v>
      </c>
      <c r="D802" s="541" t="s">
        <v>4652</v>
      </c>
      <c r="E802" s="813"/>
      <c r="F802" s="813"/>
      <c r="G802" s="746" t="s">
        <v>4654</v>
      </c>
      <c r="H802" s="822" t="s">
        <v>4654</v>
      </c>
      <c r="I802" s="813"/>
      <c r="J802" s="813"/>
      <c r="K802" s="813"/>
      <c r="L802" s="813" t="s">
        <v>4654</v>
      </c>
      <c r="M802" s="813"/>
    </row>
    <row r="803" spans="1:13" x14ac:dyDescent="0.25">
      <c r="A803" s="815" t="s">
        <v>4627</v>
      </c>
      <c r="B803" s="538" t="s">
        <v>4407</v>
      </c>
      <c r="C803" s="748" t="s">
        <v>4466</v>
      </c>
      <c r="D803" s="541" t="s">
        <v>4653</v>
      </c>
      <c r="E803" s="813"/>
      <c r="F803" s="813"/>
      <c r="G803" s="746" t="s">
        <v>4654</v>
      </c>
      <c r="H803" s="542" t="s">
        <v>4654</v>
      </c>
      <c r="I803" s="813"/>
      <c r="J803" s="813"/>
      <c r="K803" s="813"/>
      <c r="L803" s="813" t="s">
        <v>4654</v>
      </c>
      <c r="M803" s="813"/>
    </row>
    <row r="804" spans="1:13" x14ac:dyDescent="0.25">
      <c r="A804" s="815" t="s">
        <v>4627</v>
      </c>
      <c r="B804" s="538" t="s">
        <v>4113</v>
      </c>
      <c r="C804" s="748" t="s">
        <v>4399</v>
      </c>
      <c r="D804" s="541">
        <v>0</v>
      </c>
      <c r="E804" s="813"/>
      <c r="F804" s="813"/>
      <c r="G804" s="746" t="s">
        <v>5901</v>
      </c>
      <c r="H804" s="542" t="s">
        <v>5326</v>
      </c>
      <c r="I804" s="813"/>
      <c r="J804" s="813"/>
      <c r="K804" s="813"/>
      <c r="L804" s="813" t="s">
        <v>4654</v>
      </c>
      <c r="M804" s="813"/>
    </row>
    <row r="805" spans="1:13" x14ac:dyDescent="0.25">
      <c r="A805" s="815" t="s">
        <v>4627</v>
      </c>
      <c r="B805" s="538" t="s">
        <v>4113</v>
      </c>
      <c r="C805" s="748" t="s">
        <v>4399</v>
      </c>
      <c r="D805" s="541">
        <v>1</v>
      </c>
      <c r="E805" s="813"/>
      <c r="F805" s="813"/>
      <c r="G805" s="746" t="s">
        <v>4771</v>
      </c>
      <c r="H805" s="822" t="s">
        <v>5327</v>
      </c>
      <c r="I805" s="813"/>
      <c r="J805" s="813"/>
      <c r="K805" s="813"/>
      <c r="L805" s="813" t="s">
        <v>5534</v>
      </c>
      <c r="M805" s="813"/>
    </row>
    <row r="806" spans="1:13" x14ac:dyDescent="0.25">
      <c r="A806" s="815" t="s">
        <v>4627</v>
      </c>
      <c r="B806" s="538" t="s">
        <v>4113</v>
      </c>
      <c r="C806" s="748" t="s">
        <v>4399</v>
      </c>
      <c r="D806" s="541">
        <v>2</v>
      </c>
      <c r="E806" s="813"/>
      <c r="F806" s="813"/>
      <c r="G806" s="746" t="s">
        <v>5902</v>
      </c>
      <c r="H806" s="822" t="s">
        <v>5328</v>
      </c>
      <c r="I806" s="813"/>
      <c r="J806" s="813"/>
      <c r="K806" s="813"/>
      <c r="L806" s="813" t="s">
        <v>5534</v>
      </c>
      <c r="M806" s="813"/>
    </row>
    <row r="807" spans="1:13" x14ac:dyDescent="0.25">
      <c r="A807" s="815" t="s">
        <v>4627</v>
      </c>
      <c r="B807" s="538" t="s">
        <v>4113</v>
      </c>
      <c r="C807" s="748" t="s">
        <v>4399</v>
      </c>
      <c r="D807" s="541">
        <v>3</v>
      </c>
      <c r="E807" s="813"/>
      <c r="F807" s="813"/>
      <c r="G807" s="746" t="s">
        <v>5903</v>
      </c>
      <c r="H807" s="822" t="s">
        <v>5329</v>
      </c>
      <c r="I807" s="813"/>
      <c r="J807" s="813"/>
      <c r="K807" s="813"/>
      <c r="L807" s="813" t="s">
        <v>5534</v>
      </c>
      <c r="M807" s="813"/>
    </row>
    <row r="808" spans="1:13" x14ac:dyDescent="0.25">
      <c r="A808" s="815" t="s">
        <v>4627</v>
      </c>
      <c r="B808" s="538" t="s">
        <v>4113</v>
      </c>
      <c r="C808" s="748" t="s">
        <v>4399</v>
      </c>
      <c r="D808" s="541">
        <v>4</v>
      </c>
      <c r="E808" s="813"/>
      <c r="F808" s="813"/>
      <c r="G808" s="746" t="s">
        <v>4772</v>
      </c>
      <c r="H808" s="822" t="s">
        <v>5330</v>
      </c>
      <c r="I808" s="813"/>
      <c r="J808" s="813"/>
      <c r="K808" s="813"/>
      <c r="L808" s="813" t="s">
        <v>5534</v>
      </c>
      <c r="M808" s="813"/>
    </row>
    <row r="809" spans="1:13" x14ac:dyDescent="0.25">
      <c r="A809" s="815" t="s">
        <v>4627</v>
      </c>
      <c r="B809" s="538" t="s">
        <v>4113</v>
      </c>
      <c r="C809" s="748" t="s">
        <v>4399</v>
      </c>
      <c r="D809" s="541">
        <v>5</v>
      </c>
      <c r="E809" s="813"/>
      <c r="F809" s="813"/>
      <c r="G809" s="746" t="s">
        <v>5904</v>
      </c>
      <c r="H809" s="542" t="s">
        <v>5331</v>
      </c>
      <c r="I809" s="813"/>
      <c r="J809" s="813"/>
      <c r="K809" s="813"/>
      <c r="L809" s="813" t="s">
        <v>5534</v>
      </c>
      <c r="M809" s="813"/>
    </row>
    <row r="810" spans="1:13" x14ac:dyDescent="0.25">
      <c r="A810" s="815" t="s">
        <v>4627</v>
      </c>
      <c r="B810" s="538" t="s">
        <v>4113</v>
      </c>
      <c r="C810" s="748" t="s">
        <v>4399</v>
      </c>
      <c r="D810" s="541">
        <v>6</v>
      </c>
      <c r="E810" s="813"/>
      <c r="F810" s="813"/>
      <c r="G810" s="746" t="s">
        <v>5905</v>
      </c>
      <c r="H810" s="542" t="s">
        <v>5332</v>
      </c>
      <c r="I810" s="813"/>
      <c r="J810" s="813"/>
      <c r="K810" s="813"/>
      <c r="L810" s="813" t="s">
        <v>5534</v>
      </c>
      <c r="M810" s="813"/>
    </row>
    <row r="811" spans="1:13" x14ac:dyDescent="0.25">
      <c r="A811" s="815" t="s">
        <v>4627</v>
      </c>
      <c r="B811" s="538" t="s">
        <v>4113</v>
      </c>
      <c r="C811" s="748" t="s">
        <v>4399</v>
      </c>
      <c r="D811" s="541">
        <v>7</v>
      </c>
      <c r="E811" s="813"/>
      <c r="F811" s="813"/>
      <c r="G811" s="746" t="s">
        <v>4654</v>
      </c>
      <c r="H811" s="822" t="s">
        <v>43</v>
      </c>
      <c r="I811" s="813"/>
      <c r="J811" s="813"/>
      <c r="K811" s="813"/>
      <c r="L811" s="813" t="s">
        <v>5534</v>
      </c>
      <c r="M811" s="813"/>
    </row>
    <row r="812" spans="1:13" x14ac:dyDescent="0.25">
      <c r="A812" s="815" t="s">
        <v>4627</v>
      </c>
      <c r="B812" s="538" t="s">
        <v>4113</v>
      </c>
      <c r="C812" s="748" t="s">
        <v>4400</v>
      </c>
      <c r="D812" s="541">
        <v>0</v>
      </c>
      <c r="E812" s="813"/>
      <c r="F812" s="813"/>
      <c r="G812" s="746" t="s">
        <v>5906</v>
      </c>
      <c r="H812" s="542" t="s">
        <v>5333</v>
      </c>
      <c r="I812" s="813"/>
      <c r="J812" s="813"/>
      <c r="K812" s="813"/>
      <c r="L812" s="813" t="s">
        <v>5536</v>
      </c>
      <c r="M812" s="813"/>
    </row>
    <row r="813" spans="1:13" x14ac:dyDescent="0.25">
      <c r="A813" s="815" t="s">
        <v>4627</v>
      </c>
      <c r="B813" s="538" t="s">
        <v>4113</v>
      </c>
      <c r="C813" s="748" t="s">
        <v>4400</v>
      </c>
      <c r="D813" s="541">
        <v>1</v>
      </c>
      <c r="E813" s="813"/>
      <c r="F813" s="813"/>
      <c r="G813" s="746" t="s">
        <v>4773</v>
      </c>
      <c r="H813" s="822" t="s">
        <v>5334</v>
      </c>
      <c r="I813" s="813"/>
      <c r="J813" s="813"/>
      <c r="K813" s="813"/>
      <c r="L813" s="813" t="s">
        <v>5536</v>
      </c>
      <c r="M813" s="813"/>
    </row>
    <row r="814" spans="1:13" x14ac:dyDescent="0.25">
      <c r="A814" s="815" t="s">
        <v>4627</v>
      </c>
      <c r="B814" s="538" t="s">
        <v>4113</v>
      </c>
      <c r="C814" s="748" t="s">
        <v>4400</v>
      </c>
      <c r="D814" s="541">
        <v>2</v>
      </c>
      <c r="E814" s="813"/>
      <c r="F814" s="813"/>
      <c r="G814" s="746" t="s">
        <v>4774</v>
      </c>
      <c r="H814" s="822" t="s">
        <v>5335</v>
      </c>
      <c r="I814" s="813"/>
      <c r="J814" s="813"/>
      <c r="K814" s="813"/>
      <c r="L814" s="813" t="s">
        <v>5536</v>
      </c>
      <c r="M814" s="813"/>
    </row>
    <row r="815" spans="1:13" x14ac:dyDescent="0.25">
      <c r="A815" s="815" t="s">
        <v>4627</v>
      </c>
      <c r="B815" s="538" t="s">
        <v>4113</v>
      </c>
      <c r="C815" s="748" t="s">
        <v>4400</v>
      </c>
      <c r="D815" s="541">
        <v>3</v>
      </c>
      <c r="E815" s="813"/>
      <c r="F815" s="813"/>
      <c r="G815" s="746" t="s">
        <v>4654</v>
      </c>
      <c r="H815" s="822" t="s">
        <v>43</v>
      </c>
      <c r="I815" s="813"/>
      <c r="J815" s="813"/>
      <c r="K815" s="813"/>
      <c r="L815" s="813" t="s">
        <v>5536</v>
      </c>
      <c r="M815" s="813"/>
    </row>
    <row r="816" spans="1:13" x14ac:dyDescent="0.25">
      <c r="A816" s="815" t="s">
        <v>4627</v>
      </c>
      <c r="B816" s="538" t="s">
        <v>4113</v>
      </c>
      <c r="C816" s="748" t="s">
        <v>4400</v>
      </c>
      <c r="D816" s="541">
        <v>4</v>
      </c>
      <c r="E816" s="813"/>
      <c r="F816" s="813"/>
      <c r="G816" s="746" t="s">
        <v>4775</v>
      </c>
      <c r="H816" s="542" t="s">
        <v>5336</v>
      </c>
      <c r="I816" s="813"/>
      <c r="J816" s="813"/>
      <c r="K816" s="813"/>
      <c r="L816" s="813" t="s">
        <v>5539</v>
      </c>
      <c r="M816" s="813"/>
    </row>
    <row r="817" spans="1:13" x14ac:dyDescent="0.25">
      <c r="A817" s="815" t="s">
        <v>4627</v>
      </c>
      <c r="B817" s="538" t="s">
        <v>4113</v>
      </c>
      <c r="C817" s="748" t="s">
        <v>4400</v>
      </c>
      <c r="D817" s="541">
        <v>5</v>
      </c>
      <c r="E817" s="813"/>
      <c r="F817" s="813"/>
      <c r="G817" s="746" t="s">
        <v>4654</v>
      </c>
      <c r="H817" s="542" t="s">
        <v>43</v>
      </c>
      <c r="I817" s="813"/>
      <c r="J817" s="813"/>
      <c r="K817" s="813"/>
      <c r="L817" s="813" t="s">
        <v>5539</v>
      </c>
      <c r="M817" s="813"/>
    </row>
    <row r="818" spans="1:13" x14ac:dyDescent="0.25">
      <c r="A818" s="815" t="s">
        <v>4627</v>
      </c>
      <c r="B818" s="538" t="s">
        <v>4113</v>
      </c>
      <c r="C818" s="748" t="s">
        <v>4400</v>
      </c>
      <c r="D818" s="541">
        <v>6</v>
      </c>
      <c r="E818" s="813"/>
      <c r="F818" s="813"/>
      <c r="G818" s="746" t="s">
        <v>4776</v>
      </c>
      <c r="H818" s="542" t="s">
        <v>5337</v>
      </c>
      <c r="I818" s="813"/>
      <c r="J818" s="813"/>
      <c r="K818" s="813"/>
      <c r="L818" s="813" t="s">
        <v>5545</v>
      </c>
      <c r="M818" s="813"/>
    </row>
    <row r="819" spans="1:13" x14ac:dyDescent="0.25">
      <c r="A819" s="815" t="s">
        <v>4627</v>
      </c>
      <c r="B819" s="538" t="s">
        <v>4113</v>
      </c>
      <c r="C819" s="748" t="s">
        <v>4400</v>
      </c>
      <c r="D819" s="541">
        <v>7</v>
      </c>
      <c r="E819" s="813"/>
      <c r="F819" s="813"/>
      <c r="G819" s="746" t="s">
        <v>4777</v>
      </c>
      <c r="H819" s="542" t="s">
        <v>5338</v>
      </c>
      <c r="I819" s="813"/>
      <c r="J819" s="813"/>
      <c r="K819" s="813"/>
      <c r="L819" s="813" t="s">
        <v>5545</v>
      </c>
      <c r="M819" s="813"/>
    </row>
    <row r="820" spans="1:13" x14ac:dyDescent="0.25">
      <c r="A820" s="815" t="s">
        <v>4627</v>
      </c>
      <c r="B820" s="538" t="s">
        <v>4113</v>
      </c>
      <c r="C820" s="748" t="s">
        <v>4402</v>
      </c>
      <c r="D820" s="541">
        <v>0</v>
      </c>
      <c r="E820" s="813"/>
      <c r="F820" s="813"/>
      <c r="G820" s="746" t="s">
        <v>4778</v>
      </c>
      <c r="H820" s="542" t="s">
        <v>5339</v>
      </c>
      <c r="I820" s="813"/>
      <c r="J820" s="813"/>
      <c r="K820" s="813"/>
      <c r="L820" s="813" t="s">
        <v>5545</v>
      </c>
      <c r="M820" s="813"/>
    </row>
    <row r="821" spans="1:13" x14ac:dyDescent="0.25">
      <c r="A821" s="815" t="s">
        <v>4627</v>
      </c>
      <c r="B821" s="538" t="s">
        <v>4113</v>
      </c>
      <c r="C821" s="748" t="s">
        <v>4402</v>
      </c>
      <c r="D821" s="541">
        <v>1</v>
      </c>
      <c r="E821" s="813"/>
      <c r="F821" s="813"/>
      <c r="G821" s="746" t="s">
        <v>4654</v>
      </c>
      <c r="H821" s="542" t="s">
        <v>43</v>
      </c>
      <c r="I821" s="813"/>
      <c r="J821" s="813"/>
      <c r="K821" s="813"/>
      <c r="L821" s="813" t="s">
        <v>5545</v>
      </c>
      <c r="M821" s="813"/>
    </row>
    <row r="822" spans="1:13" x14ac:dyDescent="0.25">
      <c r="A822" s="815" t="s">
        <v>4627</v>
      </c>
      <c r="B822" s="538" t="s">
        <v>4113</v>
      </c>
      <c r="C822" s="748" t="s">
        <v>4402</v>
      </c>
      <c r="D822" s="541">
        <v>2</v>
      </c>
      <c r="E822" s="813"/>
      <c r="F822" s="813"/>
      <c r="G822" s="746" t="s">
        <v>4779</v>
      </c>
      <c r="H822" s="542" t="s">
        <v>5340</v>
      </c>
      <c r="I822" s="813"/>
      <c r="J822" s="813"/>
      <c r="K822" s="813"/>
      <c r="L822" s="813" t="s">
        <v>5546</v>
      </c>
      <c r="M822" s="813"/>
    </row>
    <row r="823" spans="1:13" x14ac:dyDescent="0.25">
      <c r="A823" s="815" t="s">
        <v>4627</v>
      </c>
      <c r="B823" s="538" t="s">
        <v>4113</v>
      </c>
      <c r="C823" s="748" t="s">
        <v>4402</v>
      </c>
      <c r="D823" s="541">
        <v>3</v>
      </c>
      <c r="E823" s="813"/>
      <c r="F823" s="813"/>
      <c r="G823" s="746" t="s">
        <v>4654</v>
      </c>
      <c r="H823" s="542" t="s">
        <v>43</v>
      </c>
      <c r="I823" s="813"/>
      <c r="J823" s="813"/>
      <c r="K823" s="813"/>
      <c r="L823" s="813" t="s">
        <v>5546</v>
      </c>
      <c r="M823" s="813"/>
    </row>
    <row r="824" spans="1:13" x14ac:dyDescent="0.25">
      <c r="A824" s="815" t="s">
        <v>4627</v>
      </c>
      <c r="B824" s="538" t="s">
        <v>4113</v>
      </c>
      <c r="C824" s="748" t="s">
        <v>4402</v>
      </c>
      <c r="D824" s="541">
        <v>4</v>
      </c>
      <c r="E824" s="813"/>
      <c r="F824" s="813"/>
      <c r="G824" s="746" t="s">
        <v>5907</v>
      </c>
      <c r="H824" s="542" t="s">
        <v>5341</v>
      </c>
      <c r="I824" s="813"/>
      <c r="J824" s="813"/>
      <c r="K824" s="813"/>
      <c r="L824" s="813" t="s">
        <v>5547</v>
      </c>
      <c r="M824" s="813"/>
    </row>
    <row r="825" spans="1:13" x14ac:dyDescent="0.25">
      <c r="A825" s="815" t="s">
        <v>4627</v>
      </c>
      <c r="B825" s="538" t="s">
        <v>4113</v>
      </c>
      <c r="C825" s="748" t="s">
        <v>4402</v>
      </c>
      <c r="D825" s="541">
        <v>5</v>
      </c>
      <c r="E825" s="813"/>
      <c r="F825" s="813"/>
      <c r="G825" s="746" t="s">
        <v>4654</v>
      </c>
      <c r="H825" s="542" t="s">
        <v>43</v>
      </c>
      <c r="I825" s="813"/>
      <c r="J825" s="813"/>
      <c r="K825" s="813"/>
      <c r="L825" s="813" t="s">
        <v>5547</v>
      </c>
      <c r="M825" s="813"/>
    </row>
    <row r="826" spans="1:13" x14ac:dyDescent="0.25">
      <c r="A826" s="815" t="s">
        <v>4627</v>
      </c>
      <c r="B826" s="538" t="s">
        <v>4113</v>
      </c>
      <c r="C826" s="748" t="s">
        <v>4402</v>
      </c>
      <c r="D826" s="541">
        <v>6</v>
      </c>
      <c r="E826" s="813"/>
      <c r="F826" s="813"/>
      <c r="G826" s="814" t="s">
        <v>4654</v>
      </c>
      <c r="H826" s="542" t="s">
        <v>4654</v>
      </c>
      <c r="I826" s="813"/>
      <c r="J826" s="813"/>
      <c r="K826" s="813"/>
      <c r="L826" s="813" t="s">
        <v>4654</v>
      </c>
      <c r="M826" s="813"/>
    </row>
    <row r="827" spans="1:13" x14ac:dyDescent="0.25">
      <c r="A827" s="815" t="s">
        <v>4627</v>
      </c>
      <c r="B827" s="538" t="s">
        <v>4113</v>
      </c>
      <c r="C827" s="748" t="s">
        <v>4402</v>
      </c>
      <c r="D827" s="541">
        <v>7</v>
      </c>
      <c r="E827" s="813"/>
      <c r="F827" s="813"/>
      <c r="G827" s="814" t="s">
        <v>4654</v>
      </c>
      <c r="H827" s="542" t="s">
        <v>4654</v>
      </c>
      <c r="I827" s="813"/>
      <c r="J827" s="813"/>
      <c r="K827" s="813"/>
      <c r="L827" s="813" t="s">
        <v>4654</v>
      </c>
      <c r="M827" s="813"/>
    </row>
    <row r="828" spans="1:13" x14ac:dyDescent="0.25">
      <c r="A828" s="815" t="s">
        <v>4627</v>
      </c>
      <c r="B828" s="538" t="s">
        <v>4505</v>
      </c>
      <c r="C828" s="748" t="s">
        <v>4404</v>
      </c>
      <c r="D828" s="541">
        <v>0</v>
      </c>
      <c r="E828" s="813"/>
      <c r="F828" s="813"/>
      <c r="G828" s="814" t="s">
        <v>4780</v>
      </c>
      <c r="H828" s="542" t="s">
        <v>5342</v>
      </c>
      <c r="I828" s="813"/>
      <c r="J828" s="813"/>
      <c r="K828" s="813"/>
      <c r="L828" s="813" t="s">
        <v>5548</v>
      </c>
      <c r="M828" s="813"/>
    </row>
    <row r="829" spans="1:13" x14ac:dyDescent="0.25">
      <c r="A829" s="815" t="s">
        <v>4627</v>
      </c>
      <c r="B829" s="538" t="s">
        <v>4505</v>
      </c>
      <c r="C829" s="748" t="s">
        <v>4404</v>
      </c>
      <c r="D829" s="541">
        <v>1</v>
      </c>
      <c r="E829" s="813"/>
      <c r="F829" s="813"/>
      <c r="G829" s="814" t="s">
        <v>4654</v>
      </c>
      <c r="H829" s="542" t="s">
        <v>43</v>
      </c>
      <c r="I829" s="813"/>
      <c r="J829" s="813"/>
      <c r="K829" s="813"/>
      <c r="L829" s="813" t="s">
        <v>5548</v>
      </c>
      <c r="M829" s="813"/>
    </row>
    <row r="830" spans="1:13" x14ac:dyDescent="0.25">
      <c r="A830" s="815" t="s">
        <v>4627</v>
      </c>
      <c r="B830" s="538" t="s">
        <v>4505</v>
      </c>
      <c r="C830" s="748" t="s">
        <v>4404</v>
      </c>
      <c r="D830" s="541">
        <v>2</v>
      </c>
      <c r="E830" s="813"/>
      <c r="F830" s="813"/>
      <c r="G830" s="814" t="s">
        <v>4654</v>
      </c>
      <c r="H830" s="542" t="s">
        <v>4654</v>
      </c>
      <c r="I830" s="813"/>
      <c r="J830" s="813"/>
      <c r="K830" s="813"/>
      <c r="L830" s="813" t="s">
        <v>4654</v>
      </c>
      <c r="M830" s="541"/>
    </row>
    <row r="831" spans="1:13" x14ac:dyDescent="0.25">
      <c r="A831" s="815" t="s">
        <v>4627</v>
      </c>
      <c r="B831" s="538" t="s">
        <v>4505</v>
      </c>
      <c r="C831" s="748" t="s">
        <v>4404</v>
      </c>
      <c r="D831" s="541">
        <v>3</v>
      </c>
      <c r="E831" s="813"/>
      <c r="F831" s="813"/>
      <c r="G831" s="814" t="s">
        <v>4654</v>
      </c>
      <c r="H831" s="542" t="s">
        <v>4654</v>
      </c>
      <c r="I831" s="813"/>
      <c r="J831" s="813"/>
      <c r="K831" s="813"/>
      <c r="L831" s="813" t="s">
        <v>4654</v>
      </c>
      <c r="M831" s="813"/>
    </row>
    <row r="832" spans="1:13" x14ac:dyDescent="0.25">
      <c r="A832" s="815" t="s">
        <v>4627</v>
      </c>
      <c r="B832" s="538" t="s">
        <v>4119</v>
      </c>
      <c r="C832" s="748" t="s">
        <v>4406</v>
      </c>
      <c r="D832" s="541">
        <v>0</v>
      </c>
      <c r="E832" s="813"/>
      <c r="F832" s="813"/>
      <c r="G832" s="814" t="s">
        <v>4654</v>
      </c>
      <c r="H832" s="542" t="s">
        <v>5512</v>
      </c>
      <c r="I832" s="813"/>
      <c r="J832" s="813"/>
      <c r="K832" s="813"/>
      <c r="L832" s="813" t="s">
        <v>5519</v>
      </c>
      <c r="M832" s="813"/>
    </row>
    <row r="833" spans="1:13" x14ac:dyDescent="0.25">
      <c r="A833" s="815" t="s">
        <v>4627</v>
      </c>
      <c r="B833" s="538" t="s">
        <v>4119</v>
      </c>
      <c r="C833" s="748" t="s">
        <v>4406</v>
      </c>
      <c r="D833" s="541">
        <v>1</v>
      </c>
      <c r="E833" s="813"/>
      <c r="F833" s="813"/>
      <c r="G833" s="814" t="s">
        <v>4654</v>
      </c>
      <c r="H833" s="542" t="s">
        <v>6009</v>
      </c>
      <c r="I833" s="813"/>
      <c r="J833" s="813"/>
      <c r="K833" s="813"/>
      <c r="L833" s="813" t="s">
        <v>4124</v>
      </c>
      <c r="M833" s="813"/>
    </row>
    <row r="834" spans="1:13" x14ac:dyDescent="0.25">
      <c r="A834" s="815" t="s">
        <v>4627</v>
      </c>
      <c r="B834" s="538" t="s">
        <v>4119</v>
      </c>
      <c r="C834" s="748" t="s">
        <v>4408</v>
      </c>
      <c r="D834" s="541">
        <v>0</v>
      </c>
      <c r="E834" s="813"/>
      <c r="F834" s="813"/>
      <c r="G834" s="746" t="s">
        <v>4654</v>
      </c>
      <c r="H834" s="542" t="s">
        <v>43</v>
      </c>
      <c r="I834" s="813"/>
      <c r="J834" s="813"/>
      <c r="K834" s="813"/>
      <c r="L834" s="813" t="s">
        <v>4121</v>
      </c>
      <c r="M834" s="813"/>
    </row>
    <row r="835" spans="1:13" x14ac:dyDescent="0.25">
      <c r="A835" s="815" t="s">
        <v>4627</v>
      </c>
      <c r="B835" s="538" t="s">
        <v>4119</v>
      </c>
      <c r="C835" s="748" t="s">
        <v>4408</v>
      </c>
      <c r="D835" s="541">
        <v>1</v>
      </c>
      <c r="E835" s="813"/>
      <c r="F835" s="813"/>
      <c r="G835" s="746" t="s">
        <v>4654</v>
      </c>
      <c r="H835" s="542" t="s">
        <v>43</v>
      </c>
      <c r="I835" s="813"/>
      <c r="J835" s="813"/>
      <c r="K835" s="813"/>
      <c r="L835" s="813" t="s">
        <v>5526</v>
      </c>
      <c r="M835" s="813"/>
    </row>
    <row r="836" spans="1:13" x14ac:dyDescent="0.25">
      <c r="A836" s="815" t="s">
        <v>4627</v>
      </c>
      <c r="B836" s="538" t="s">
        <v>4403</v>
      </c>
      <c r="C836" s="748" t="s">
        <v>4440</v>
      </c>
      <c r="D836" s="541">
        <v>0</v>
      </c>
      <c r="E836" s="813"/>
      <c r="F836" s="813"/>
      <c r="G836" s="746" t="s">
        <v>5908</v>
      </c>
      <c r="H836" s="542" t="s">
        <v>5343</v>
      </c>
      <c r="I836" s="813"/>
      <c r="J836" s="813"/>
      <c r="K836" s="813"/>
      <c r="L836" s="813" t="s">
        <v>4654</v>
      </c>
      <c r="M836" s="813"/>
    </row>
    <row r="837" spans="1:13" x14ac:dyDescent="0.25">
      <c r="A837" s="815" t="s">
        <v>4627</v>
      </c>
      <c r="B837" s="538" t="s">
        <v>4403</v>
      </c>
      <c r="C837" s="748" t="s">
        <v>4440</v>
      </c>
      <c r="D837" s="541">
        <v>1</v>
      </c>
      <c r="E837" s="813"/>
      <c r="F837" s="813"/>
      <c r="G837" s="746" t="s">
        <v>5909</v>
      </c>
      <c r="H837" s="542" t="s">
        <v>5344</v>
      </c>
      <c r="I837" s="813"/>
      <c r="J837" s="813"/>
      <c r="K837" s="813"/>
      <c r="L837" s="813" t="s">
        <v>4654</v>
      </c>
      <c r="M837" s="813"/>
    </row>
    <row r="838" spans="1:13" x14ac:dyDescent="0.25">
      <c r="A838" s="815" t="s">
        <v>4627</v>
      </c>
      <c r="B838" s="538" t="s">
        <v>4403</v>
      </c>
      <c r="C838" s="748" t="s">
        <v>4440</v>
      </c>
      <c r="D838" s="541">
        <v>2</v>
      </c>
      <c r="E838" s="813"/>
      <c r="F838" s="813"/>
      <c r="G838" s="746" t="s">
        <v>5910</v>
      </c>
      <c r="H838" s="542" t="s">
        <v>6010</v>
      </c>
      <c r="I838" s="813"/>
      <c r="J838" s="813"/>
      <c r="K838" s="813"/>
      <c r="L838" s="813" t="s">
        <v>4654</v>
      </c>
      <c r="M838" s="813"/>
    </row>
    <row r="839" spans="1:13" x14ac:dyDescent="0.25">
      <c r="A839" s="815" t="s">
        <v>4627</v>
      </c>
      <c r="B839" s="538" t="s">
        <v>4403</v>
      </c>
      <c r="C839" s="748" t="s">
        <v>4440</v>
      </c>
      <c r="D839" s="541">
        <v>3</v>
      </c>
      <c r="E839" s="813"/>
      <c r="F839" s="813"/>
      <c r="G839" s="746" t="s">
        <v>5911</v>
      </c>
      <c r="H839" s="542" t="s">
        <v>6011</v>
      </c>
      <c r="I839" s="813"/>
      <c r="J839" s="813"/>
      <c r="K839" s="813"/>
      <c r="L839" s="813" t="s">
        <v>4654</v>
      </c>
      <c r="M839" s="813"/>
    </row>
    <row r="840" spans="1:13" x14ac:dyDescent="0.25">
      <c r="A840" s="815" t="s">
        <v>4627</v>
      </c>
      <c r="B840" s="538" t="s">
        <v>4403</v>
      </c>
      <c r="C840" s="748" t="s">
        <v>4440</v>
      </c>
      <c r="D840" s="541">
        <v>4</v>
      </c>
      <c r="E840" s="813"/>
      <c r="F840" s="813"/>
      <c r="G840" s="746" t="s">
        <v>5912</v>
      </c>
      <c r="H840" s="542" t="s">
        <v>6012</v>
      </c>
      <c r="I840" s="813"/>
      <c r="J840" s="813"/>
      <c r="K840" s="813"/>
      <c r="L840" s="813" t="s">
        <v>4654</v>
      </c>
      <c r="M840" s="813"/>
    </row>
    <row r="841" spans="1:13" x14ac:dyDescent="0.25">
      <c r="A841" s="815" t="s">
        <v>4627</v>
      </c>
      <c r="B841" s="538" t="s">
        <v>4403</v>
      </c>
      <c r="C841" s="748" t="s">
        <v>4440</v>
      </c>
      <c r="D841" s="541">
        <v>5</v>
      </c>
      <c r="E841" s="813"/>
      <c r="F841" s="813"/>
      <c r="G841" s="746" t="s">
        <v>5913</v>
      </c>
      <c r="H841" s="542" t="s">
        <v>5345</v>
      </c>
      <c r="I841" s="813"/>
      <c r="J841" s="813"/>
      <c r="K841" s="813"/>
      <c r="L841" s="813" t="s">
        <v>4654</v>
      </c>
      <c r="M841" s="813"/>
    </row>
    <row r="842" spans="1:13" x14ac:dyDescent="0.25">
      <c r="A842" s="815" t="s">
        <v>4627</v>
      </c>
      <c r="B842" s="538" t="s">
        <v>4403</v>
      </c>
      <c r="C842" s="748" t="s">
        <v>4440</v>
      </c>
      <c r="D842" s="541">
        <v>6</v>
      </c>
      <c r="E842" s="813"/>
      <c r="F842" s="813"/>
      <c r="G842" s="746" t="s">
        <v>5914</v>
      </c>
      <c r="H842" s="542" t="s">
        <v>5346</v>
      </c>
      <c r="I842" s="813"/>
      <c r="J842" s="813"/>
      <c r="K842" s="813"/>
      <c r="L842" s="813" t="s">
        <v>4654</v>
      </c>
      <c r="M842" s="813"/>
    </row>
    <row r="843" spans="1:13" x14ac:dyDescent="0.25">
      <c r="A843" s="815" t="s">
        <v>4627</v>
      </c>
      <c r="B843" s="538" t="s">
        <v>4403</v>
      </c>
      <c r="C843" s="748" t="s">
        <v>4440</v>
      </c>
      <c r="D843" s="541">
        <v>7</v>
      </c>
      <c r="E843" s="813"/>
      <c r="F843" s="813"/>
      <c r="G843" s="746" t="s">
        <v>4781</v>
      </c>
      <c r="H843" s="822" t="s">
        <v>5347</v>
      </c>
      <c r="I843" s="813"/>
      <c r="J843" s="813"/>
      <c r="K843" s="813"/>
      <c r="L843" s="813" t="s">
        <v>5549</v>
      </c>
      <c r="M843" s="813"/>
    </row>
    <row r="844" spans="1:13" x14ac:dyDescent="0.25">
      <c r="A844" s="815" t="s">
        <v>4627</v>
      </c>
      <c r="B844" s="538" t="s">
        <v>4403</v>
      </c>
      <c r="C844" s="748" t="s">
        <v>4440</v>
      </c>
      <c r="D844" s="541">
        <v>8</v>
      </c>
      <c r="E844" s="813"/>
      <c r="F844" s="813"/>
      <c r="G844" s="746" t="s">
        <v>5915</v>
      </c>
      <c r="H844" s="822" t="s">
        <v>5348</v>
      </c>
      <c r="I844" s="813"/>
      <c r="J844" s="813"/>
      <c r="K844" s="813"/>
      <c r="L844" s="813" t="s">
        <v>5549</v>
      </c>
      <c r="M844" s="813"/>
    </row>
    <row r="845" spans="1:13" x14ac:dyDescent="0.25">
      <c r="A845" s="815" t="s">
        <v>4627</v>
      </c>
      <c r="B845" s="538" t="s">
        <v>4403</v>
      </c>
      <c r="C845" s="748" t="s">
        <v>4440</v>
      </c>
      <c r="D845" s="541">
        <v>9</v>
      </c>
      <c r="E845" s="813"/>
      <c r="F845" s="813"/>
      <c r="G845" s="746" t="s">
        <v>4782</v>
      </c>
      <c r="H845" s="822" t="s">
        <v>5349</v>
      </c>
      <c r="I845" s="813"/>
      <c r="J845" s="813"/>
      <c r="K845" s="813"/>
      <c r="L845" s="813" t="s">
        <v>5549</v>
      </c>
      <c r="M845" s="813"/>
    </row>
    <row r="846" spans="1:13" x14ac:dyDescent="0.25">
      <c r="A846" s="815" t="s">
        <v>4627</v>
      </c>
      <c r="B846" s="538" t="s">
        <v>4403</v>
      </c>
      <c r="C846" s="748" t="s">
        <v>4440</v>
      </c>
      <c r="D846" s="541" t="s">
        <v>4637</v>
      </c>
      <c r="E846" s="813"/>
      <c r="F846" s="813"/>
      <c r="G846" s="746" t="s">
        <v>5916</v>
      </c>
      <c r="H846" s="822" t="s">
        <v>5350</v>
      </c>
      <c r="I846" s="813"/>
      <c r="J846" s="813"/>
      <c r="K846" s="813"/>
      <c r="L846" s="813" t="s">
        <v>5549</v>
      </c>
      <c r="M846" s="813"/>
    </row>
    <row r="847" spans="1:13" x14ac:dyDescent="0.25">
      <c r="A847" s="815" t="s">
        <v>4627</v>
      </c>
      <c r="B847" s="538" t="s">
        <v>4403</v>
      </c>
      <c r="C847" s="748" t="s">
        <v>4440</v>
      </c>
      <c r="D847" s="541" t="s">
        <v>4638</v>
      </c>
      <c r="E847" s="813"/>
      <c r="F847" s="813"/>
      <c r="G847" s="746" t="s">
        <v>4783</v>
      </c>
      <c r="H847" s="822" t="s">
        <v>5351</v>
      </c>
      <c r="I847" s="813"/>
      <c r="J847" s="813"/>
      <c r="K847" s="813"/>
      <c r="L847" s="813" t="s">
        <v>5549</v>
      </c>
      <c r="M847" s="813"/>
    </row>
    <row r="848" spans="1:13" x14ac:dyDescent="0.25">
      <c r="A848" s="815" t="s">
        <v>4627</v>
      </c>
      <c r="B848" s="538" t="s">
        <v>4403</v>
      </c>
      <c r="C848" s="748" t="s">
        <v>4440</v>
      </c>
      <c r="D848" s="541" t="s">
        <v>4639</v>
      </c>
      <c r="E848" s="813"/>
      <c r="F848" s="813"/>
      <c r="G848" s="746" t="s">
        <v>4784</v>
      </c>
      <c r="H848" s="822" t="s">
        <v>5352</v>
      </c>
      <c r="I848" s="813"/>
      <c r="J848" s="813"/>
      <c r="K848" s="813"/>
      <c r="L848" s="813" t="s">
        <v>5549</v>
      </c>
      <c r="M848" s="813"/>
    </row>
    <row r="849" spans="1:13" x14ac:dyDescent="0.25">
      <c r="A849" s="815" t="s">
        <v>4627</v>
      </c>
      <c r="B849" s="538" t="s">
        <v>4403</v>
      </c>
      <c r="C849" s="748" t="s">
        <v>4440</v>
      </c>
      <c r="D849" s="541" t="s">
        <v>4640</v>
      </c>
      <c r="E849" s="813"/>
      <c r="F849" s="813"/>
      <c r="G849" s="746" t="s">
        <v>4654</v>
      </c>
      <c r="H849" s="822" t="s">
        <v>43</v>
      </c>
      <c r="I849" s="813"/>
      <c r="J849" s="813"/>
      <c r="K849" s="813"/>
      <c r="L849" s="813" t="s">
        <v>5550</v>
      </c>
      <c r="M849" s="813"/>
    </row>
    <row r="850" spans="1:13" x14ac:dyDescent="0.25">
      <c r="A850" s="815" t="s">
        <v>4627</v>
      </c>
      <c r="B850" s="538" t="s">
        <v>4403</v>
      </c>
      <c r="C850" s="748" t="s">
        <v>4440</v>
      </c>
      <c r="D850" s="541" t="s">
        <v>4615</v>
      </c>
      <c r="E850" s="813"/>
      <c r="F850" s="813"/>
      <c r="G850" s="746" t="s">
        <v>4654</v>
      </c>
      <c r="H850" s="822" t="s">
        <v>43</v>
      </c>
      <c r="I850" s="813"/>
      <c r="J850" s="813"/>
      <c r="K850" s="813"/>
      <c r="L850" s="813" t="s">
        <v>5550</v>
      </c>
      <c r="M850" s="813"/>
    </row>
    <row r="851" spans="1:13" x14ac:dyDescent="0.25">
      <c r="A851" s="815" t="s">
        <v>4627</v>
      </c>
      <c r="B851" s="538" t="s">
        <v>4403</v>
      </c>
      <c r="C851" s="748" t="s">
        <v>4440</v>
      </c>
      <c r="D851" s="541" t="s">
        <v>4641</v>
      </c>
      <c r="E851" s="813"/>
      <c r="F851" s="813"/>
      <c r="G851" s="746" t="s">
        <v>5917</v>
      </c>
      <c r="H851" s="822" t="s">
        <v>5353</v>
      </c>
      <c r="I851" s="813"/>
      <c r="J851" s="813"/>
      <c r="K851" s="813"/>
      <c r="L851" s="813" t="s">
        <v>4430</v>
      </c>
      <c r="M851" s="813"/>
    </row>
    <row r="852" spans="1:13" x14ac:dyDescent="0.25">
      <c r="A852" s="815" t="s">
        <v>4627</v>
      </c>
      <c r="B852" s="538" t="s">
        <v>4403</v>
      </c>
      <c r="C852" s="748" t="s">
        <v>4440</v>
      </c>
      <c r="D852" s="541" t="s">
        <v>4642</v>
      </c>
      <c r="E852" s="813"/>
      <c r="F852" s="813"/>
      <c r="G852" s="746" t="s">
        <v>5918</v>
      </c>
      <c r="H852" s="822" t="s">
        <v>5354</v>
      </c>
      <c r="I852" s="813"/>
      <c r="J852" s="813"/>
      <c r="K852" s="813"/>
      <c r="L852" s="813" t="s">
        <v>4430</v>
      </c>
      <c r="M852" s="813"/>
    </row>
    <row r="853" spans="1:13" x14ac:dyDescent="0.25">
      <c r="A853" s="815" t="s">
        <v>4627</v>
      </c>
      <c r="B853" s="538" t="s">
        <v>4403</v>
      </c>
      <c r="C853" s="748" t="s">
        <v>4440</v>
      </c>
      <c r="D853" s="541" t="s">
        <v>4643</v>
      </c>
      <c r="E853" s="813"/>
      <c r="F853" s="813"/>
      <c r="G853" s="746" t="s">
        <v>5919</v>
      </c>
      <c r="H853" s="542" t="s">
        <v>5355</v>
      </c>
      <c r="I853" s="813"/>
      <c r="J853" s="813"/>
      <c r="K853" s="813"/>
      <c r="L853" s="813" t="s">
        <v>4430</v>
      </c>
      <c r="M853" s="813"/>
    </row>
    <row r="854" spans="1:13" x14ac:dyDescent="0.25">
      <c r="A854" s="815" t="s">
        <v>4627</v>
      </c>
      <c r="B854" s="538" t="s">
        <v>4403</v>
      </c>
      <c r="C854" s="748" t="s">
        <v>4440</v>
      </c>
      <c r="D854" s="541" t="s">
        <v>4574</v>
      </c>
      <c r="E854" s="813"/>
      <c r="F854" s="813"/>
      <c r="G854" s="746" t="s">
        <v>5920</v>
      </c>
      <c r="H854" s="542" t="s">
        <v>5356</v>
      </c>
      <c r="I854" s="813"/>
      <c r="J854" s="813"/>
      <c r="K854" s="813"/>
      <c r="L854" s="813" t="s">
        <v>4430</v>
      </c>
      <c r="M854" s="813"/>
    </row>
    <row r="855" spans="1:13" x14ac:dyDescent="0.25">
      <c r="A855" s="815" t="s">
        <v>4627</v>
      </c>
      <c r="B855" s="538" t="s">
        <v>4403</v>
      </c>
      <c r="C855" s="813" t="s">
        <v>4440</v>
      </c>
      <c r="D855" s="541" t="s">
        <v>4586</v>
      </c>
      <c r="E855" s="813"/>
      <c r="F855" s="813"/>
      <c r="G855" s="746" t="s">
        <v>5921</v>
      </c>
      <c r="H855" s="542" t="s">
        <v>5357</v>
      </c>
      <c r="I855" s="813"/>
      <c r="J855" s="813"/>
      <c r="K855" s="813"/>
      <c r="L855" s="813" t="s">
        <v>4430</v>
      </c>
      <c r="M855" s="316"/>
    </row>
    <row r="856" spans="1:13" x14ac:dyDescent="0.25">
      <c r="A856" s="815" t="s">
        <v>4627</v>
      </c>
      <c r="B856" s="538" t="s">
        <v>4403</v>
      </c>
      <c r="C856" s="813" t="s">
        <v>4440</v>
      </c>
      <c r="D856" s="541" t="s">
        <v>4644</v>
      </c>
      <c r="E856" s="813"/>
      <c r="F856" s="813"/>
      <c r="G856" s="746" t="s">
        <v>5922</v>
      </c>
      <c r="H856" s="542" t="s">
        <v>5358</v>
      </c>
      <c r="I856" s="813"/>
      <c r="J856" s="813"/>
      <c r="K856" s="813"/>
      <c r="L856" s="813" t="s">
        <v>4430</v>
      </c>
      <c r="M856" s="316"/>
    </row>
    <row r="857" spans="1:13" x14ac:dyDescent="0.25">
      <c r="A857" s="815" t="s">
        <v>4627</v>
      </c>
      <c r="B857" s="538" t="s">
        <v>4403</v>
      </c>
      <c r="C857" s="813" t="s">
        <v>4440</v>
      </c>
      <c r="D857" s="541" t="s">
        <v>4645</v>
      </c>
      <c r="E857" s="813"/>
      <c r="F857" s="813"/>
      <c r="G857" s="746" t="s">
        <v>5923</v>
      </c>
      <c r="H857" s="542" t="s">
        <v>5359</v>
      </c>
      <c r="I857" s="813"/>
      <c r="J857" s="813"/>
      <c r="K857" s="813"/>
      <c r="L857" s="813" t="s">
        <v>4431</v>
      </c>
      <c r="M857" s="316"/>
    </row>
    <row r="858" spans="1:13" x14ac:dyDescent="0.25">
      <c r="A858" s="815" t="s">
        <v>4627</v>
      </c>
      <c r="B858" s="538" t="s">
        <v>4403</v>
      </c>
      <c r="C858" s="813" t="s">
        <v>4440</v>
      </c>
      <c r="D858" s="541" t="s">
        <v>4646</v>
      </c>
      <c r="E858" s="813"/>
      <c r="F858" s="813"/>
      <c r="G858" s="746" t="s">
        <v>5924</v>
      </c>
      <c r="H858" s="542" t="s">
        <v>5360</v>
      </c>
      <c r="I858" s="813"/>
      <c r="J858" s="813"/>
      <c r="K858" s="813"/>
      <c r="L858" s="813" t="s">
        <v>4431</v>
      </c>
      <c r="M858" s="316"/>
    </row>
    <row r="859" spans="1:13" x14ac:dyDescent="0.25">
      <c r="A859" s="815" t="s">
        <v>4627</v>
      </c>
      <c r="B859" s="538" t="s">
        <v>4403</v>
      </c>
      <c r="C859" s="813" t="s">
        <v>4440</v>
      </c>
      <c r="D859" s="541" t="s">
        <v>4647</v>
      </c>
      <c r="E859" s="813"/>
      <c r="F859" s="813"/>
      <c r="G859" s="746" t="s">
        <v>5925</v>
      </c>
      <c r="H859" s="542" t="s">
        <v>5361</v>
      </c>
      <c r="I859" s="813"/>
      <c r="J859" s="813"/>
      <c r="K859" s="813"/>
      <c r="L859" s="813" t="s">
        <v>4431</v>
      </c>
      <c r="M859" s="316"/>
    </row>
    <row r="860" spans="1:13" x14ac:dyDescent="0.25">
      <c r="A860" s="815" t="s">
        <v>4627</v>
      </c>
      <c r="B860" s="538" t="s">
        <v>4403</v>
      </c>
      <c r="C860" s="813" t="s">
        <v>4440</v>
      </c>
      <c r="D860" s="541" t="s">
        <v>4575</v>
      </c>
      <c r="E860" s="813"/>
      <c r="F860" s="813"/>
      <c r="G860" s="746" t="s">
        <v>5926</v>
      </c>
      <c r="H860" s="542" t="s">
        <v>5362</v>
      </c>
      <c r="I860" s="813"/>
      <c r="J860" s="813"/>
      <c r="K860" s="813"/>
      <c r="L860" s="813" t="s">
        <v>4431</v>
      </c>
      <c r="M860" s="316"/>
    </row>
    <row r="861" spans="1:13" x14ac:dyDescent="0.25">
      <c r="A861" s="815" t="s">
        <v>4627</v>
      </c>
      <c r="B861" s="538" t="s">
        <v>4403</v>
      </c>
      <c r="C861" s="813" t="s">
        <v>4440</v>
      </c>
      <c r="D861" s="541" t="s">
        <v>4576</v>
      </c>
      <c r="E861" s="813"/>
      <c r="F861" s="813"/>
      <c r="G861" s="746" t="s">
        <v>5927</v>
      </c>
      <c r="H861" s="542" t="s">
        <v>5363</v>
      </c>
      <c r="I861" s="813"/>
      <c r="J861" s="813"/>
      <c r="K861" s="813"/>
      <c r="L861" s="813" t="s">
        <v>4431</v>
      </c>
      <c r="M861" s="316"/>
    </row>
    <row r="862" spans="1:13" x14ac:dyDescent="0.25">
      <c r="A862" s="815" t="s">
        <v>4627</v>
      </c>
      <c r="B862" s="538" t="s">
        <v>4403</v>
      </c>
      <c r="C862" s="813" t="s">
        <v>4440</v>
      </c>
      <c r="D862" s="541" t="s">
        <v>4648</v>
      </c>
      <c r="E862" s="813"/>
      <c r="F862" s="813"/>
      <c r="G862" s="746" t="s">
        <v>5928</v>
      </c>
      <c r="H862" s="542" t="s">
        <v>5364</v>
      </c>
      <c r="I862" s="813"/>
      <c r="J862" s="813"/>
      <c r="K862" s="813"/>
      <c r="L862" s="813" t="s">
        <v>4431</v>
      </c>
      <c r="M862" s="316"/>
    </row>
    <row r="863" spans="1:13" x14ac:dyDescent="0.25">
      <c r="A863" s="815" t="s">
        <v>4627</v>
      </c>
      <c r="B863" s="538" t="s">
        <v>4403</v>
      </c>
      <c r="C863" s="813" t="s">
        <v>4440</v>
      </c>
      <c r="D863" s="541" t="s">
        <v>4649</v>
      </c>
      <c r="E863" s="813"/>
      <c r="F863" s="813"/>
      <c r="G863" s="746" t="s">
        <v>4654</v>
      </c>
      <c r="H863" s="542" t="s">
        <v>43</v>
      </c>
      <c r="I863" s="813"/>
      <c r="J863" s="813"/>
      <c r="K863" s="813"/>
      <c r="L863" s="813" t="s">
        <v>5550</v>
      </c>
      <c r="M863" s="316"/>
    </row>
    <row r="864" spans="1:13" x14ac:dyDescent="0.25">
      <c r="A864" s="815" t="s">
        <v>4627</v>
      </c>
      <c r="B864" s="538" t="s">
        <v>4403</v>
      </c>
      <c r="C864" s="813" t="s">
        <v>4440</v>
      </c>
      <c r="D864" s="541" t="s">
        <v>4650</v>
      </c>
      <c r="E864" s="813"/>
      <c r="F864" s="813"/>
      <c r="G864" s="746" t="s">
        <v>4654</v>
      </c>
      <c r="H864" s="542" t="s">
        <v>43</v>
      </c>
      <c r="I864" s="813"/>
      <c r="J864" s="813"/>
      <c r="K864" s="813"/>
      <c r="L864" s="813" t="s">
        <v>5550</v>
      </c>
      <c r="M864" s="316"/>
    </row>
    <row r="865" spans="1:13" x14ac:dyDescent="0.25">
      <c r="A865" s="815" t="s">
        <v>4627</v>
      </c>
      <c r="B865" s="538" t="s">
        <v>4403</v>
      </c>
      <c r="C865" s="813" t="s">
        <v>4440</v>
      </c>
      <c r="D865" s="541" t="s">
        <v>4651</v>
      </c>
      <c r="E865" s="813"/>
      <c r="F865" s="813"/>
      <c r="G865" s="746" t="s">
        <v>4654</v>
      </c>
      <c r="H865" s="822" t="s">
        <v>4654</v>
      </c>
      <c r="I865" s="813"/>
      <c r="J865" s="813"/>
      <c r="K865" s="813"/>
      <c r="L865" s="813" t="s">
        <v>4654</v>
      </c>
      <c r="M865" s="316"/>
    </row>
    <row r="866" spans="1:13" x14ac:dyDescent="0.25">
      <c r="A866" s="815" t="s">
        <v>4627</v>
      </c>
      <c r="B866" s="538" t="s">
        <v>4403</v>
      </c>
      <c r="C866" s="813" t="s">
        <v>4440</v>
      </c>
      <c r="D866" s="541" t="s">
        <v>4652</v>
      </c>
      <c r="E866" s="813"/>
      <c r="F866" s="813"/>
      <c r="G866" s="746" t="s">
        <v>4654</v>
      </c>
      <c r="H866" s="822" t="s">
        <v>4654</v>
      </c>
      <c r="I866" s="813"/>
      <c r="J866" s="813"/>
      <c r="K866" s="813"/>
      <c r="L866" s="813" t="s">
        <v>4654</v>
      </c>
      <c r="M866" s="316"/>
    </row>
    <row r="867" spans="1:13" x14ac:dyDescent="0.25">
      <c r="A867" s="815" t="s">
        <v>4627</v>
      </c>
      <c r="B867" s="538" t="s">
        <v>4403</v>
      </c>
      <c r="C867" s="813" t="s">
        <v>4440</v>
      </c>
      <c r="D867" s="541" t="s">
        <v>4653</v>
      </c>
      <c r="E867" s="813"/>
      <c r="F867" s="813"/>
      <c r="G867" s="746" t="s">
        <v>4654</v>
      </c>
      <c r="H867" s="822" t="s">
        <v>4654</v>
      </c>
      <c r="I867" s="813"/>
      <c r="J867" s="813"/>
      <c r="K867" s="813"/>
      <c r="L867" s="813" t="s">
        <v>4654</v>
      </c>
      <c r="M867" s="316"/>
    </row>
    <row r="868" spans="1:13" x14ac:dyDescent="0.25">
      <c r="A868" s="815" t="s">
        <v>4627</v>
      </c>
      <c r="B868" s="538" t="s">
        <v>4407</v>
      </c>
      <c r="C868" s="813" t="s">
        <v>4486</v>
      </c>
      <c r="D868" s="541">
        <v>0</v>
      </c>
      <c r="E868" s="813"/>
      <c r="F868" s="813"/>
      <c r="G868" s="746" t="s">
        <v>4785</v>
      </c>
      <c r="H868" s="822" t="s">
        <v>5365</v>
      </c>
      <c r="I868" s="813"/>
      <c r="J868" s="813"/>
      <c r="K868" s="813"/>
      <c r="L868" s="813" t="s">
        <v>5551</v>
      </c>
      <c r="M868" s="316"/>
    </row>
    <row r="869" spans="1:13" x14ac:dyDescent="0.25">
      <c r="A869" s="815" t="s">
        <v>4627</v>
      </c>
      <c r="B869" s="538" t="s">
        <v>4407</v>
      </c>
      <c r="C869" s="813" t="s">
        <v>4486</v>
      </c>
      <c r="D869" s="541">
        <v>1</v>
      </c>
      <c r="E869" s="813"/>
      <c r="F869" s="813"/>
      <c r="G869" s="746" t="s">
        <v>4786</v>
      </c>
      <c r="H869" s="822" t="s">
        <v>5366</v>
      </c>
      <c r="I869" s="813"/>
      <c r="J869" s="813"/>
      <c r="K869" s="813"/>
      <c r="L869" s="813" t="s">
        <v>5551</v>
      </c>
      <c r="M869" s="316"/>
    </row>
    <row r="870" spans="1:13" x14ac:dyDescent="0.25">
      <c r="A870" s="815" t="s">
        <v>4627</v>
      </c>
      <c r="B870" s="538" t="s">
        <v>4407</v>
      </c>
      <c r="C870" s="813" t="s">
        <v>4486</v>
      </c>
      <c r="D870" s="541">
        <v>2</v>
      </c>
      <c r="E870" s="813"/>
      <c r="F870" s="813"/>
      <c r="G870" s="746" t="s">
        <v>4787</v>
      </c>
      <c r="H870" s="542" t="s">
        <v>5367</v>
      </c>
      <c r="I870" s="813"/>
      <c r="J870" s="813"/>
      <c r="K870" s="813"/>
      <c r="L870" s="813" t="s">
        <v>5551</v>
      </c>
      <c r="M870" s="316"/>
    </row>
    <row r="871" spans="1:13" x14ac:dyDescent="0.25">
      <c r="A871" s="815" t="s">
        <v>4627</v>
      </c>
      <c r="B871" s="538" t="s">
        <v>4407</v>
      </c>
      <c r="C871" s="813" t="s">
        <v>4486</v>
      </c>
      <c r="D871" s="541">
        <v>3</v>
      </c>
      <c r="E871" s="813"/>
      <c r="F871" s="813"/>
      <c r="G871" s="746" t="s">
        <v>4654</v>
      </c>
      <c r="H871" s="542" t="s">
        <v>43</v>
      </c>
      <c r="I871" s="813"/>
      <c r="J871" s="813"/>
      <c r="K871" s="813"/>
      <c r="L871" s="813" t="s">
        <v>5551</v>
      </c>
      <c r="M871" s="316"/>
    </row>
    <row r="872" spans="1:13" x14ac:dyDescent="0.25">
      <c r="A872" s="815" t="s">
        <v>4627</v>
      </c>
      <c r="B872" s="538" t="s">
        <v>4407</v>
      </c>
      <c r="C872" s="813" t="s">
        <v>4486</v>
      </c>
      <c r="D872" s="541">
        <v>4</v>
      </c>
      <c r="E872" s="813"/>
      <c r="F872" s="813"/>
      <c r="G872" s="746" t="s">
        <v>4788</v>
      </c>
      <c r="H872" s="822" t="s">
        <v>5368</v>
      </c>
      <c r="I872" s="813"/>
      <c r="J872" s="813"/>
      <c r="K872" s="813"/>
      <c r="L872" s="813" t="s">
        <v>5549</v>
      </c>
      <c r="M872" s="316"/>
    </row>
    <row r="873" spans="1:13" x14ac:dyDescent="0.25">
      <c r="A873" s="815" t="s">
        <v>4627</v>
      </c>
      <c r="B873" s="538" t="s">
        <v>4407</v>
      </c>
      <c r="C873" s="813" t="s">
        <v>4486</v>
      </c>
      <c r="D873" s="541">
        <v>5</v>
      </c>
      <c r="E873" s="151"/>
      <c r="F873" s="151"/>
      <c r="G873" s="839" t="s">
        <v>5929</v>
      </c>
      <c r="H873" s="823" t="s">
        <v>5369</v>
      </c>
      <c r="I873" s="151"/>
      <c r="J873" s="151"/>
      <c r="K873" s="151"/>
      <c r="L873" s="151" t="s">
        <v>5549</v>
      </c>
      <c r="M873" s="151"/>
    </row>
    <row r="874" spans="1:13" x14ac:dyDescent="0.25">
      <c r="A874" s="815" t="s">
        <v>4627</v>
      </c>
      <c r="B874" s="538" t="s">
        <v>4407</v>
      </c>
      <c r="C874" s="813" t="s">
        <v>4486</v>
      </c>
      <c r="D874" s="541">
        <v>6</v>
      </c>
      <c r="E874" s="151"/>
      <c r="F874" s="151"/>
      <c r="G874" s="840" t="s">
        <v>4654</v>
      </c>
      <c r="H874" s="823" t="s">
        <v>43</v>
      </c>
      <c r="I874" s="151"/>
      <c r="J874" s="151"/>
      <c r="K874" s="151"/>
      <c r="L874" s="151" t="s">
        <v>5550</v>
      </c>
      <c r="M874" s="151"/>
    </row>
    <row r="875" spans="1:13" x14ac:dyDescent="0.25">
      <c r="A875" s="815" t="s">
        <v>4627</v>
      </c>
      <c r="B875" s="538" t="s">
        <v>4407</v>
      </c>
      <c r="C875" s="813" t="s">
        <v>4486</v>
      </c>
      <c r="D875" s="541">
        <v>7</v>
      </c>
      <c r="E875" s="151"/>
      <c r="F875" s="151"/>
      <c r="G875" s="840" t="s">
        <v>4654</v>
      </c>
      <c r="H875" s="823" t="s">
        <v>43</v>
      </c>
      <c r="I875" s="151"/>
      <c r="J875" s="151"/>
      <c r="K875" s="151"/>
      <c r="L875" s="151" t="s">
        <v>5550</v>
      </c>
      <c r="M875" s="151"/>
    </row>
    <row r="876" spans="1:13" x14ac:dyDescent="0.25">
      <c r="A876" s="815" t="s">
        <v>4627</v>
      </c>
      <c r="B876" s="538" t="s">
        <v>4407</v>
      </c>
      <c r="C876" s="813" t="s">
        <v>4486</v>
      </c>
      <c r="D876" s="541">
        <v>8</v>
      </c>
      <c r="E876" s="151"/>
      <c r="F876" s="151"/>
      <c r="G876" s="839" t="s">
        <v>5930</v>
      </c>
      <c r="H876" s="823" t="s">
        <v>5370</v>
      </c>
      <c r="I876" s="151"/>
      <c r="J876" s="151"/>
      <c r="K876" s="151"/>
      <c r="L876" s="151" t="s">
        <v>4430</v>
      </c>
      <c r="M876" s="151"/>
    </row>
    <row r="877" spans="1:13" x14ac:dyDescent="0.25">
      <c r="A877" s="815" t="s">
        <v>4627</v>
      </c>
      <c r="B877" s="538" t="s">
        <v>4407</v>
      </c>
      <c r="C877" s="813" t="s">
        <v>4486</v>
      </c>
      <c r="D877" s="541">
        <v>9</v>
      </c>
      <c r="E877" s="151"/>
      <c r="F877" s="151"/>
      <c r="G877" s="746" t="s">
        <v>5931</v>
      </c>
      <c r="H877" s="542" t="s">
        <v>5371</v>
      </c>
      <c r="I877" s="151"/>
      <c r="J877" s="151"/>
      <c r="K877" s="151"/>
      <c r="L877" s="151" t="s">
        <v>4430</v>
      </c>
      <c r="M877" s="151"/>
    </row>
    <row r="878" spans="1:13" x14ac:dyDescent="0.25">
      <c r="A878" s="815" t="s">
        <v>4627</v>
      </c>
      <c r="B878" s="538" t="s">
        <v>4407</v>
      </c>
      <c r="C878" s="813" t="s">
        <v>4486</v>
      </c>
      <c r="D878" s="541" t="s">
        <v>4637</v>
      </c>
      <c r="E878" s="151"/>
      <c r="F878" s="151"/>
      <c r="G878" s="746" t="s">
        <v>5932</v>
      </c>
      <c r="H878" s="542" t="s">
        <v>5372</v>
      </c>
      <c r="I878" s="151"/>
      <c r="J878" s="151"/>
      <c r="K878" s="151"/>
      <c r="L878" s="151" t="s">
        <v>4430</v>
      </c>
      <c r="M878" s="151"/>
    </row>
    <row r="879" spans="1:13" x14ac:dyDescent="0.25">
      <c r="A879" s="815" t="s">
        <v>4627</v>
      </c>
      <c r="B879" s="538" t="s">
        <v>4407</v>
      </c>
      <c r="C879" s="813" t="s">
        <v>4486</v>
      </c>
      <c r="D879" s="541" t="s">
        <v>4638</v>
      </c>
      <c r="E879" s="151"/>
      <c r="F879" s="151"/>
      <c r="G879" s="839" t="s">
        <v>5933</v>
      </c>
      <c r="H879" s="823" t="s">
        <v>5373</v>
      </c>
      <c r="I879" s="151"/>
      <c r="J879" s="151"/>
      <c r="K879" s="151"/>
      <c r="L879" s="151" t="s">
        <v>4430</v>
      </c>
      <c r="M879" s="151"/>
    </row>
    <row r="880" spans="1:13" x14ac:dyDescent="0.25">
      <c r="A880" s="815" t="s">
        <v>4627</v>
      </c>
      <c r="B880" s="538" t="s">
        <v>4407</v>
      </c>
      <c r="C880" s="813" t="s">
        <v>4486</v>
      </c>
      <c r="D880" s="541" t="s">
        <v>4639</v>
      </c>
      <c r="E880" s="151"/>
      <c r="F880" s="151"/>
      <c r="G880" s="839" t="s">
        <v>5934</v>
      </c>
      <c r="H880" s="823" t="s">
        <v>5374</v>
      </c>
      <c r="I880" s="151"/>
      <c r="J880" s="151"/>
      <c r="K880" s="151"/>
      <c r="L880" s="151" t="s">
        <v>4431</v>
      </c>
      <c r="M880" s="151"/>
    </row>
    <row r="881" spans="1:13" x14ac:dyDescent="0.25">
      <c r="A881" s="815" t="s">
        <v>4627</v>
      </c>
      <c r="B881" s="538" t="s">
        <v>4407</v>
      </c>
      <c r="C881" s="813" t="s">
        <v>4486</v>
      </c>
      <c r="D881" s="541" t="s">
        <v>4640</v>
      </c>
      <c r="E881" s="151"/>
      <c r="F881" s="151"/>
      <c r="G881" s="746" t="s">
        <v>5935</v>
      </c>
      <c r="H881" s="542" t="s">
        <v>5375</v>
      </c>
      <c r="I881" s="151"/>
      <c r="J881" s="151"/>
      <c r="K881" s="151"/>
      <c r="L881" s="151" t="s">
        <v>4431</v>
      </c>
      <c r="M881" s="151"/>
    </row>
    <row r="882" spans="1:13" x14ac:dyDescent="0.25">
      <c r="A882" s="815" t="s">
        <v>4627</v>
      </c>
      <c r="B882" s="538" t="s">
        <v>4407</v>
      </c>
      <c r="C882" s="813" t="s">
        <v>4486</v>
      </c>
      <c r="D882" s="541" t="s">
        <v>4615</v>
      </c>
      <c r="E882" s="151"/>
      <c r="F882" s="151"/>
      <c r="G882" s="839" t="s">
        <v>5936</v>
      </c>
      <c r="H882" s="823" t="s">
        <v>5376</v>
      </c>
      <c r="I882" s="151"/>
      <c r="J882" s="151"/>
      <c r="K882" s="151"/>
      <c r="L882" s="151" t="s">
        <v>4431</v>
      </c>
      <c r="M882" s="151"/>
    </row>
    <row r="883" spans="1:13" x14ac:dyDescent="0.25">
      <c r="A883" s="815" t="s">
        <v>4627</v>
      </c>
      <c r="B883" s="538" t="s">
        <v>4407</v>
      </c>
      <c r="C883" s="813" t="s">
        <v>4486</v>
      </c>
      <c r="D883" s="541" t="s">
        <v>4641</v>
      </c>
      <c r="E883" s="151"/>
      <c r="F883" s="151"/>
      <c r="G883" s="839" t="s">
        <v>5937</v>
      </c>
      <c r="H883" s="823" t="s">
        <v>5377</v>
      </c>
      <c r="I883" s="151"/>
      <c r="J883" s="151"/>
      <c r="K883" s="151"/>
      <c r="L883" s="151" t="s">
        <v>4431</v>
      </c>
      <c r="M883" s="151"/>
    </row>
    <row r="884" spans="1:13" x14ac:dyDescent="0.25">
      <c r="A884" s="815" t="s">
        <v>4627</v>
      </c>
      <c r="B884" s="538" t="s">
        <v>4407</v>
      </c>
      <c r="C884" s="813" t="s">
        <v>4486</v>
      </c>
      <c r="D884" s="541" t="s">
        <v>4642</v>
      </c>
      <c r="E884" s="151"/>
      <c r="F884" s="151"/>
      <c r="G884" s="839" t="s">
        <v>4654</v>
      </c>
      <c r="H884" s="823" t="s">
        <v>4654</v>
      </c>
      <c r="I884" s="151"/>
      <c r="J884" s="151"/>
      <c r="K884" s="151"/>
      <c r="L884" s="151" t="s">
        <v>4654</v>
      </c>
      <c r="M884" s="151"/>
    </row>
    <row r="885" spans="1:13" x14ac:dyDescent="0.25">
      <c r="A885" s="815" t="s">
        <v>4627</v>
      </c>
      <c r="B885" s="538" t="s">
        <v>4407</v>
      </c>
      <c r="C885" s="813" t="s">
        <v>4486</v>
      </c>
      <c r="D885" s="541" t="s">
        <v>4643</v>
      </c>
      <c r="E885" s="151"/>
      <c r="F885" s="151"/>
      <c r="G885" s="839" t="s">
        <v>4654</v>
      </c>
      <c r="H885" s="823" t="s">
        <v>4654</v>
      </c>
      <c r="I885" s="151"/>
      <c r="J885" s="151"/>
      <c r="K885" s="151"/>
      <c r="L885" s="151" t="s">
        <v>4654</v>
      </c>
      <c r="M885" s="151"/>
    </row>
    <row r="886" spans="1:13" x14ac:dyDescent="0.25">
      <c r="A886" s="815" t="s">
        <v>4627</v>
      </c>
      <c r="B886" s="538" t="s">
        <v>4407</v>
      </c>
      <c r="C886" s="813" t="s">
        <v>4486</v>
      </c>
      <c r="D886" s="541" t="s">
        <v>4574</v>
      </c>
      <c r="E886" s="151"/>
      <c r="F886" s="151"/>
      <c r="G886" s="839" t="s">
        <v>4654</v>
      </c>
      <c r="H886" s="823" t="s">
        <v>4654</v>
      </c>
      <c r="I886" s="151"/>
      <c r="J886" s="151"/>
      <c r="K886" s="151"/>
      <c r="L886" s="151" t="s">
        <v>4654</v>
      </c>
      <c r="M886" s="151"/>
    </row>
    <row r="887" spans="1:13" x14ac:dyDescent="0.25">
      <c r="A887" s="815" t="s">
        <v>4627</v>
      </c>
      <c r="B887" s="538" t="s">
        <v>4407</v>
      </c>
      <c r="C887" s="813" t="s">
        <v>4486</v>
      </c>
      <c r="D887" s="541" t="s">
        <v>4586</v>
      </c>
      <c r="E887" s="151"/>
      <c r="F887" s="151"/>
      <c r="G887" s="839" t="s">
        <v>4654</v>
      </c>
      <c r="H887" s="823" t="s">
        <v>4654</v>
      </c>
      <c r="I887" s="151"/>
      <c r="J887" s="151"/>
      <c r="K887" s="151"/>
      <c r="L887" s="151" t="s">
        <v>4654</v>
      </c>
      <c r="M887" s="151"/>
    </row>
    <row r="888" spans="1:13" x14ac:dyDescent="0.25">
      <c r="A888" s="815" t="s">
        <v>4627</v>
      </c>
      <c r="B888" s="538" t="s">
        <v>4407</v>
      </c>
      <c r="C888" s="813" t="s">
        <v>4486</v>
      </c>
      <c r="D888" s="541" t="s">
        <v>4644</v>
      </c>
      <c r="E888" s="151"/>
      <c r="F888" s="151"/>
      <c r="G888" s="839" t="s">
        <v>4654</v>
      </c>
      <c r="H888" s="818" t="s">
        <v>4654</v>
      </c>
      <c r="I888" s="151"/>
      <c r="J888" s="151"/>
      <c r="K888" s="151"/>
      <c r="L888" s="151" t="s">
        <v>4654</v>
      </c>
      <c r="M888" s="151"/>
    </row>
    <row r="889" spans="1:13" x14ac:dyDescent="0.25">
      <c r="A889" s="815" t="s">
        <v>4627</v>
      </c>
      <c r="B889" s="538" t="s">
        <v>4407</v>
      </c>
      <c r="C889" s="813" t="s">
        <v>4486</v>
      </c>
      <c r="D889" s="541" t="s">
        <v>4645</v>
      </c>
      <c r="E889" s="151"/>
      <c r="F889" s="151"/>
      <c r="G889" s="839" t="s">
        <v>4654</v>
      </c>
      <c r="H889" s="823" t="s">
        <v>4654</v>
      </c>
      <c r="I889" s="151"/>
      <c r="J889" s="151"/>
      <c r="K889" s="151"/>
      <c r="L889" s="151" t="s">
        <v>4654</v>
      </c>
      <c r="M889" s="151"/>
    </row>
    <row r="890" spans="1:13" x14ac:dyDescent="0.25">
      <c r="A890" s="815" t="s">
        <v>4627</v>
      </c>
      <c r="B890" s="538" t="s">
        <v>4407</v>
      </c>
      <c r="C890" s="813" t="s">
        <v>4486</v>
      </c>
      <c r="D890" s="541" t="s">
        <v>4646</v>
      </c>
      <c r="E890" s="151"/>
      <c r="F890" s="151"/>
      <c r="G890" s="839" t="s">
        <v>4654</v>
      </c>
      <c r="H890" s="823" t="s">
        <v>4654</v>
      </c>
      <c r="I890" s="151"/>
      <c r="J890" s="151"/>
      <c r="K890" s="151"/>
      <c r="L890" s="151" t="s">
        <v>4654</v>
      </c>
      <c r="M890" s="151"/>
    </row>
    <row r="891" spans="1:13" x14ac:dyDescent="0.25">
      <c r="A891" s="815" t="s">
        <v>4627</v>
      </c>
      <c r="B891" s="538" t="s">
        <v>4407</v>
      </c>
      <c r="C891" s="813" t="s">
        <v>4486</v>
      </c>
      <c r="D891" s="541" t="s">
        <v>4647</v>
      </c>
      <c r="E891" s="151"/>
      <c r="F891" s="151"/>
      <c r="G891" s="839" t="s">
        <v>4654</v>
      </c>
      <c r="H891" s="818" t="s">
        <v>4654</v>
      </c>
      <c r="I891" s="151"/>
      <c r="J891" s="151"/>
      <c r="K891" s="151"/>
      <c r="L891" s="151" t="s">
        <v>4654</v>
      </c>
      <c r="M891" s="151"/>
    </row>
    <row r="892" spans="1:13" x14ac:dyDescent="0.25">
      <c r="A892" s="815" t="s">
        <v>4627</v>
      </c>
      <c r="B892" s="538" t="s">
        <v>4407</v>
      </c>
      <c r="C892" s="813" t="s">
        <v>4486</v>
      </c>
      <c r="D892" s="541" t="s">
        <v>4575</v>
      </c>
      <c r="E892" s="151"/>
      <c r="F892" s="151"/>
      <c r="G892" s="839" t="s">
        <v>4654</v>
      </c>
      <c r="H892" s="823" t="s">
        <v>4654</v>
      </c>
      <c r="I892" s="151"/>
      <c r="J892" s="151"/>
      <c r="K892" s="151"/>
      <c r="L892" s="151" t="s">
        <v>4654</v>
      </c>
      <c r="M892" s="151"/>
    </row>
    <row r="893" spans="1:13" x14ac:dyDescent="0.25">
      <c r="A893" s="815" t="s">
        <v>4627</v>
      </c>
      <c r="B893" s="538" t="s">
        <v>4407</v>
      </c>
      <c r="C893" s="813" t="s">
        <v>4486</v>
      </c>
      <c r="D893" s="541" t="s">
        <v>4576</v>
      </c>
      <c r="E893" s="151"/>
      <c r="F893" s="151"/>
      <c r="G893" s="840" t="s">
        <v>4654</v>
      </c>
      <c r="H893" s="823" t="s">
        <v>4654</v>
      </c>
      <c r="I893" s="151"/>
      <c r="J893" s="151"/>
      <c r="K893" s="151"/>
      <c r="L893" s="151" t="s">
        <v>4654</v>
      </c>
      <c r="M893" s="151"/>
    </row>
    <row r="894" spans="1:13" x14ac:dyDescent="0.25">
      <c r="A894" s="815" t="s">
        <v>4627</v>
      </c>
      <c r="B894" s="538" t="s">
        <v>4407</v>
      </c>
      <c r="C894" s="813" t="s">
        <v>4486</v>
      </c>
      <c r="D894" s="541" t="s">
        <v>4648</v>
      </c>
      <c r="E894" s="151"/>
      <c r="F894" s="151"/>
      <c r="G894" s="839" t="s">
        <v>4654</v>
      </c>
      <c r="H894" s="823" t="s">
        <v>4654</v>
      </c>
      <c r="I894" s="151"/>
      <c r="J894" s="151"/>
      <c r="K894" s="151"/>
      <c r="L894" s="151" t="s">
        <v>4654</v>
      </c>
      <c r="M894" s="151"/>
    </row>
    <row r="895" spans="1:13" x14ac:dyDescent="0.25">
      <c r="A895" s="815" t="s">
        <v>4627</v>
      </c>
      <c r="B895" s="538" t="s">
        <v>4407</v>
      </c>
      <c r="C895" s="813" t="s">
        <v>4486</v>
      </c>
      <c r="D895" s="541" t="s">
        <v>4649</v>
      </c>
      <c r="E895" s="151"/>
      <c r="F895" s="151"/>
      <c r="G895" s="839" t="s">
        <v>4654</v>
      </c>
      <c r="H895" s="823" t="s">
        <v>4654</v>
      </c>
      <c r="I895" s="151"/>
      <c r="J895" s="151"/>
      <c r="K895" s="151"/>
      <c r="L895" s="151" t="s">
        <v>4654</v>
      </c>
      <c r="M895" s="151"/>
    </row>
    <row r="896" spans="1:13" x14ac:dyDescent="0.25">
      <c r="A896" s="815" t="s">
        <v>4627</v>
      </c>
      <c r="B896" s="538" t="s">
        <v>4407</v>
      </c>
      <c r="C896" s="813" t="s">
        <v>4486</v>
      </c>
      <c r="D896" s="541" t="s">
        <v>4650</v>
      </c>
      <c r="E896" s="151"/>
      <c r="F896" s="151"/>
      <c r="G896" s="840" t="s">
        <v>4654</v>
      </c>
      <c r="H896" s="823" t="s">
        <v>4654</v>
      </c>
      <c r="I896" s="151"/>
      <c r="J896" s="151"/>
      <c r="K896" s="151"/>
      <c r="L896" s="151" t="s">
        <v>4654</v>
      </c>
      <c r="M896" s="151"/>
    </row>
    <row r="897" spans="1:13" x14ac:dyDescent="0.25">
      <c r="A897" s="815" t="s">
        <v>4627</v>
      </c>
      <c r="B897" s="538" t="s">
        <v>4407</v>
      </c>
      <c r="C897" s="813" t="s">
        <v>4486</v>
      </c>
      <c r="D897" s="541" t="s">
        <v>4651</v>
      </c>
      <c r="E897" s="151"/>
      <c r="F897" s="151"/>
      <c r="G897" s="839" t="s">
        <v>4654</v>
      </c>
      <c r="H897" s="823" t="s">
        <v>4654</v>
      </c>
      <c r="I897" s="151"/>
      <c r="J897" s="151"/>
      <c r="K897" s="151"/>
      <c r="L897" s="151" t="s">
        <v>4654</v>
      </c>
      <c r="M897" s="151"/>
    </row>
    <row r="898" spans="1:13" x14ac:dyDescent="0.25">
      <c r="A898" s="815" t="s">
        <v>4627</v>
      </c>
      <c r="B898" s="538" t="s">
        <v>4407</v>
      </c>
      <c r="C898" s="813" t="s">
        <v>4486</v>
      </c>
      <c r="D898" s="541" t="s">
        <v>4652</v>
      </c>
      <c r="E898" s="151"/>
      <c r="F898" s="151"/>
      <c r="G898" s="839" t="s">
        <v>4654</v>
      </c>
      <c r="H898" s="823" t="s">
        <v>4654</v>
      </c>
      <c r="I898" s="151"/>
      <c r="J898" s="151"/>
      <c r="K898" s="151"/>
      <c r="L898" s="151" t="s">
        <v>4654</v>
      </c>
      <c r="M898" s="151"/>
    </row>
    <row r="899" spans="1:13" x14ac:dyDescent="0.25">
      <c r="A899" s="815" t="s">
        <v>4627</v>
      </c>
      <c r="B899" s="538" t="s">
        <v>4407</v>
      </c>
      <c r="C899" s="813" t="s">
        <v>4486</v>
      </c>
      <c r="D899" s="541" t="s">
        <v>4653</v>
      </c>
      <c r="E899" s="151"/>
      <c r="F899" s="151"/>
      <c r="G899" s="839" t="s">
        <v>4654</v>
      </c>
      <c r="H899" s="823" t="s">
        <v>4654</v>
      </c>
      <c r="I899" s="151"/>
      <c r="J899" s="151"/>
      <c r="K899" s="151"/>
      <c r="L899" s="151" t="s">
        <v>4654</v>
      </c>
      <c r="M899" s="151"/>
    </row>
    <row r="900" spans="1:13" x14ac:dyDescent="0.25">
      <c r="A900" s="815" t="s">
        <v>4627</v>
      </c>
      <c r="B900" s="538" t="s">
        <v>4113</v>
      </c>
      <c r="C900" s="813" t="s">
        <v>4418</v>
      </c>
      <c r="D900" s="541">
        <v>0</v>
      </c>
      <c r="E900" s="151"/>
      <c r="F900" s="151"/>
      <c r="G900" s="839" t="s">
        <v>4789</v>
      </c>
      <c r="H900" s="823" t="s">
        <v>5378</v>
      </c>
      <c r="I900" s="151"/>
      <c r="J900" s="151"/>
      <c r="K900" s="151"/>
      <c r="L900" s="151" t="s">
        <v>5552</v>
      </c>
      <c r="M900" s="151"/>
    </row>
    <row r="901" spans="1:13" x14ac:dyDescent="0.25">
      <c r="A901" s="815" t="s">
        <v>4627</v>
      </c>
      <c r="B901" s="538" t="s">
        <v>4113</v>
      </c>
      <c r="C901" s="813" t="s">
        <v>4418</v>
      </c>
      <c r="D901" s="541">
        <v>1</v>
      </c>
      <c r="E901" s="151"/>
      <c r="F901" s="151"/>
      <c r="G901" s="839" t="s">
        <v>5938</v>
      </c>
      <c r="H901" s="823" t="s">
        <v>5379</v>
      </c>
      <c r="I901" s="151"/>
      <c r="J901" s="151"/>
      <c r="K901" s="151"/>
      <c r="L901" s="151" t="s">
        <v>5552</v>
      </c>
      <c r="M901" s="151"/>
    </row>
    <row r="902" spans="1:13" x14ac:dyDescent="0.25">
      <c r="A902" s="815" t="s">
        <v>4627</v>
      </c>
      <c r="B902" s="538" t="s">
        <v>4113</v>
      </c>
      <c r="C902" s="813" t="s">
        <v>4418</v>
      </c>
      <c r="D902" s="541">
        <v>2</v>
      </c>
      <c r="E902" s="151"/>
      <c r="F902" s="151"/>
      <c r="G902" s="841" t="s">
        <v>5939</v>
      </c>
      <c r="H902" s="823" t="s">
        <v>5380</v>
      </c>
      <c r="I902" s="151"/>
      <c r="J902" s="151"/>
      <c r="K902" s="151"/>
      <c r="L902" s="151" t="s">
        <v>5552</v>
      </c>
      <c r="M902" s="151"/>
    </row>
    <row r="903" spans="1:13" x14ac:dyDescent="0.25">
      <c r="A903" s="815" t="s">
        <v>4627</v>
      </c>
      <c r="B903" s="538" t="s">
        <v>4113</v>
      </c>
      <c r="C903" s="813" t="s">
        <v>4418</v>
      </c>
      <c r="D903" s="541">
        <v>3</v>
      </c>
      <c r="E903" s="151"/>
      <c r="F903" s="151"/>
      <c r="G903" s="839" t="s">
        <v>4790</v>
      </c>
      <c r="H903" s="823" t="s">
        <v>5381</v>
      </c>
      <c r="I903" s="151"/>
      <c r="J903" s="151"/>
      <c r="K903" s="151"/>
      <c r="L903" s="151" t="s">
        <v>5552</v>
      </c>
      <c r="M903" s="151"/>
    </row>
    <row r="904" spans="1:13" x14ac:dyDescent="0.25">
      <c r="A904" s="815" t="s">
        <v>4627</v>
      </c>
      <c r="B904" s="538" t="s">
        <v>4113</v>
      </c>
      <c r="C904" s="813" t="s">
        <v>4418</v>
      </c>
      <c r="D904" s="541">
        <v>4</v>
      </c>
      <c r="E904" s="151"/>
      <c r="F904" s="151"/>
      <c r="G904" s="839" t="s">
        <v>5940</v>
      </c>
      <c r="H904" s="823" t="s">
        <v>5382</v>
      </c>
      <c r="I904" s="151"/>
      <c r="J904" s="151"/>
      <c r="K904" s="151"/>
      <c r="L904" s="151" t="s">
        <v>5552</v>
      </c>
      <c r="M904" s="151"/>
    </row>
    <row r="905" spans="1:13" x14ac:dyDescent="0.25">
      <c r="A905" s="815" t="s">
        <v>4627</v>
      </c>
      <c r="B905" s="538" t="s">
        <v>4113</v>
      </c>
      <c r="C905" s="813" t="s">
        <v>4418</v>
      </c>
      <c r="D905" s="541">
        <v>5</v>
      </c>
      <c r="E905" s="151"/>
      <c r="F905" s="151"/>
      <c r="G905" s="839" t="s">
        <v>5941</v>
      </c>
      <c r="H905" s="823" t="s">
        <v>5383</v>
      </c>
      <c r="I905" s="151"/>
      <c r="J905" s="151"/>
      <c r="K905" s="151"/>
      <c r="L905" s="151" t="s">
        <v>5552</v>
      </c>
      <c r="M905" s="151"/>
    </row>
    <row r="906" spans="1:13" x14ac:dyDescent="0.25">
      <c r="A906" s="815" t="s">
        <v>4627</v>
      </c>
      <c r="B906" s="538" t="s">
        <v>4113</v>
      </c>
      <c r="C906" s="813" t="s">
        <v>4418</v>
      </c>
      <c r="D906" s="541">
        <v>6</v>
      </c>
      <c r="E906" s="151"/>
      <c r="F906" s="151"/>
      <c r="G906" s="840" t="s">
        <v>4654</v>
      </c>
      <c r="H906" s="823" t="s">
        <v>43</v>
      </c>
      <c r="I906" s="151"/>
      <c r="J906" s="151"/>
      <c r="K906" s="151"/>
      <c r="L906" s="151" t="s">
        <v>5552</v>
      </c>
      <c r="M906" s="151"/>
    </row>
    <row r="907" spans="1:13" x14ac:dyDescent="0.25">
      <c r="A907" s="815" t="s">
        <v>4627</v>
      </c>
      <c r="B907" s="538" t="s">
        <v>4113</v>
      </c>
      <c r="C907" s="813" t="s">
        <v>4418</v>
      </c>
      <c r="D907" s="541">
        <v>7</v>
      </c>
      <c r="E907" s="151"/>
      <c r="F907" s="151"/>
      <c r="G907" s="839" t="s">
        <v>5942</v>
      </c>
      <c r="H907" s="823" t="s">
        <v>5384</v>
      </c>
      <c r="I907" s="151"/>
      <c r="J907" s="151"/>
      <c r="K907" s="151"/>
      <c r="L907" s="151" t="s">
        <v>5553</v>
      </c>
      <c r="M907" s="151"/>
    </row>
    <row r="908" spans="1:13" x14ac:dyDescent="0.25">
      <c r="A908" s="815" t="s">
        <v>4627</v>
      </c>
      <c r="B908" s="538" t="s">
        <v>4113</v>
      </c>
      <c r="C908" s="813" t="s">
        <v>4409</v>
      </c>
      <c r="D908" s="541">
        <v>0</v>
      </c>
      <c r="E908" s="151"/>
      <c r="F908" s="151"/>
      <c r="G908" s="840" t="s">
        <v>4791</v>
      </c>
      <c r="H908" s="823" t="s">
        <v>5385</v>
      </c>
      <c r="I908" s="151"/>
      <c r="J908" s="151"/>
      <c r="K908" s="151"/>
      <c r="L908" s="151" t="s">
        <v>5553</v>
      </c>
      <c r="M908" s="151"/>
    </row>
    <row r="909" spans="1:13" x14ac:dyDescent="0.25">
      <c r="A909" s="815" t="s">
        <v>4627</v>
      </c>
      <c r="B909" s="538" t="s">
        <v>4113</v>
      </c>
      <c r="C909" s="813" t="s">
        <v>4409</v>
      </c>
      <c r="D909" s="541">
        <v>1</v>
      </c>
      <c r="E909" s="151"/>
      <c r="F909" s="151"/>
      <c r="G909" s="839" t="s">
        <v>4792</v>
      </c>
      <c r="H909" s="823" t="s">
        <v>5386</v>
      </c>
      <c r="I909" s="151"/>
      <c r="J909" s="151"/>
      <c r="K909" s="151"/>
      <c r="L909" s="151" t="s">
        <v>5553</v>
      </c>
      <c r="M909" s="151"/>
    </row>
    <row r="910" spans="1:13" x14ac:dyDescent="0.25">
      <c r="A910" s="815" t="s">
        <v>4627</v>
      </c>
      <c r="B910" s="538" t="s">
        <v>4113</v>
      </c>
      <c r="C910" s="813" t="s">
        <v>4409</v>
      </c>
      <c r="D910" s="541">
        <v>2</v>
      </c>
      <c r="E910" s="151"/>
      <c r="F910" s="151"/>
      <c r="G910" s="839" t="s">
        <v>4654</v>
      </c>
      <c r="H910" s="823" t="s">
        <v>43</v>
      </c>
      <c r="I910" s="151"/>
      <c r="J910" s="151"/>
      <c r="K910" s="151"/>
      <c r="L910" s="151" t="s">
        <v>5553</v>
      </c>
      <c r="M910" s="151"/>
    </row>
    <row r="911" spans="1:13" x14ac:dyDescent="0.25">
      <c r="A911" s="815" t="s">
        <v>4627</v>
      </c>
      <c r="B911" s="538" t="s">
        <v>4113</v>
      </c>
      <c r="C911" s="813" t="s">
        <v>4409</v>
      </c>
      <c r="D911" s="541">
        <v>3</v>
      </c>
      <c r="E911" s="151"/>
      <c r="F911" s="151"/>
      <c r="G911" s="839" t="s">
        <v>4793</v>
      </c>
      <c r="H911" s="823" t="s">
        <v>5387</v>
      </c>
      <c r="I911" s="151"/>
      <c r="J911" s="151"/>
      <c r="K911" s="151"/>
      <c r="L911" s="151" t="s">
        <v>5554</v>
      </c>
      <c r="M911" s="151"/>
    </row>
    <row r="912" spans="1:13" x14ac:dyDescent="0.25">
      <c r="A912" s="815" t="s">
        <v>4627</v>
      </c>
      <c r="B912" s="538" t="s">
        <v>4113</v>
      </c>
      <c r="C912" s="813" t="s">
        <v>4409</v>
      </c>
      <c r="D912" s="541">
        <v>4</v>
      </c>
      <c r="E912" s="151"/>
      <c r="F912" s="151"/>
      <c r="G912" s="814" t="s">
        <v>4654</v>
      </c>
      <c r="H912" s="542" t="s">
        <v>43</v>
      </c>
      <c r="I912" s="151"/>
      <c r="J912" s="151"/>
      <c r="K912" s="151"/>
      <c r="L912" s="151" t="s">
        <v>5554</v>
      </c>
      <c r="M912" s="151"/>
    </row>
    <row r="913" spans="1:13" x14ac:dyDescent="0.25">
      <c r="A913" s="815" t="s">
        <v>4627</v>
      </c>
      <c r="B913" s="538" t="s">
        <v>4113</v>
      </c>
      <c r="C913" s="813" t="s">
        <v>4409</v>
      </c>
      <c r="D913" s="541">
        <v>5</v>
      </c>
      <c r="E913" s="151"/>
      <c r="F913" s="151"/>
      <c r="G913" s="840" t="s">
        <v>4794</v>
      </c>
      <c r="H913" s="823" t="s">
        <v>5388</v>
      </c>
      <c r="I913" s="151"/>
      <c r="J913" s="151"/>
      <c r="K913" s="151"/>
      <c r="L913" s="151" t="s">
        <v>5555</v>
      </c>
      <c r="M913" s="151"/>
    </row>
    <row r="914" spans="1:13" x14ac:dyDescent="0.25">
      <c r="A914" s="815" t="s">
        <v>4627</v>
      </c>
      <c r="B914" s="538" t="s">
        <v>4113</v>
      </c>
      <c r="C914" s="813" t="s">
        <v>4409</v>
      </c>
      <c r="D914" s="541">
        <v>6</v>
      </c>
      <c r="E914" s="151"/>
      <c r="F914" s="151"/>
      <c r="G914" s="840" t="s">
        <v>4795</v>
      </c>
      <c r="H914" s="823" t="s">
        <v>5389</v>
      </c>
      <c r="I914" s="151"/>
      <c r="J914" s="151"/>
      <c r="K914" s="151"/>
      <c r="L914" s="151" t="s">
        <v>5555</v>
      </c>
      <c r="M914" s="151"/>
    </row>
    <row r="915" spans="1:13" x14ac:dyDescent="0.25">
      <c r="A915" s="815" t="s">
        <v>4627</v>
      </c>
      <c r="B915" s="538" t="s">
        <v>4113</v>
      </c>
      <c r="C915" s="813" t="s">
        <v>4409</v>
      </c>
      <c r="D915" s="541">
        <v>7</v>
      </c>
      <c r="E915" s="151"/>
      <c r="F915" s="151"/>
      <c r="G915" s="840" t="s">
        <v>4796</v>
      </c>
      <c r="H915" s="823" t="s">
        <v>5390</v>
      </c>
      <c r="I915" s="151"/>
      <c r="J915" s="151"/>
      <c r="K915" s="151"/>
      <c r="L915" s="151" t="s">
        <v>5555</v>
      </c>
      <c r="M915" s="151"/>
    </row>
    <row r="916" spans="1:13" x14ac:dyDescent="0.25">
      <c r="A916" s="815" t="s">
        <v>4627</v>
      </c>
      <c r="B916" s="538" t="s">
        <v>4113</v>
      </c>
      <c r="C916" s="813" t="s">
        <v>4411</v>
      </c>
      <c r="D916" s="541">
        <v>0</v>
      </c>
      <c r="E916" s="151"/>
      <c r="F916" s="151"/>
      <c r="G916" s="840" t="s">
        <v>4654</v>
      </c>
      <c r="H916" s="823" t="s">
        <v>43</v>
      </c>
      <c r="I916" s="151"/>
      <c r="J916" s="151"/>
      <c r="K916" s="151"/>
      <c r="L916" s="151" t="s">
        <v>5555</v>
      </c>
      <c r="M916" s="151"/>
    </row>
    <row r="917" spans="1:13" x14ac:dyDescent="0.25">
      <c r="A917" s="815" t="s">
        <v>4627</v>
      </c>
      <c r="B917" s="538" t="s">
        <v>4113</v>
      </c>
      <c r="C917" s="813" t="s">
        <v>4411</v>
      </c>
      <c r="D917" s="541">
        <v>1</v>
      </c>
      <c r="E917" s="151"/>
      <c r="F917" s="151"/>
      <c r="G917" s="840" t="s">
        <v>4797</v>
      </c>
      <c r="H917" s="823" t="s">
        <v>5391</v>
      </c>
      <c r="I917" s="151"/>
      <c r="J917" s="151"/>
      <c r="K917" s="151"/>
      <c r="L917" s="151" t="s">
        <v>5556</v>
      </c>
      <c r="M917" s="151"/>
    </row>
    <row r="918" spans="1:13" x14ac:dyDescent="0.25">
      <c r="A918" s="815" t="s">
        <v>4627</v>
      </c>
      <c r="B918" s="538" t="s">
        <v>4113</v>
      </c>
      <c r="C918" s="813" t="s">
        <v>4411</v>
      </c>
      <c r="D918" s="541">
        <v>2</v>
      </c>
      <c r="E918" s="151"/>
      <c r="F918" s="151"/>
      <c r="G918" s="839" t="s">
        <v>4654</v>
      </c>
      <c r="H918" s="823" t="s">
        <v>43</v>
      </c>
      <c r="I918" s="151"/>
      <c r="J918" s="151"/>
      <c r="K918" s="151"/>
      <c r="L918" s="151" t="s">
        <v>5556</v>
      </c>
      <c r="M918" s="151"/>
    </row>
    <row r="919" spans="1:13" x14ac:dyDescent="0.25">
      <c r="A919" s="815" t="s">
        <v>4627</v>
      </c>
      <c r="B919" s="538" t="s">
        <v>4113</v>
      </c>
      <c r="C919" s="813" t="s">
        <v>4411</v>
      </c>
      <c r="D919" s="541">
        <v>3</v>
      </c>
      <c r="E919" s="151"/>
      <c r="F919" s="151"/>
      <c r="G919" s="839" t="s">
        <v>5943</v>
      </c>
      <c r="H919" s="823" t="s">
        <v>5392</v>
      </c>
      <c r="I919" s="151"/>
      <c r="J919" s="151"/>
      <c r="K919" s="151"/>
      <c r="L919" s="151" t="s">
        <v>5557</v>
      </c>
      <c r="M919" s="151"/>
    </row>
    <row r="920" spans="1:13" x14ac:dyDescent="0.25">
      <c r="A920" s="815" t="s">
        <v>4627</v>
      </c>
      <c r="B920" s="538" t="s">
        <v>4113</v>
      </c>
      <c r="C920" s="813" t="s">
        <v>4411</v>
      </c>
      <c r="D920" s="541">
        <v>4</v>
      </c>
      <c r="E920" s="151"/>
      <c r="F920" s="151"/>
      <c r="G920" s="840" t="s">
        <v>4654</v>
      </c>
      <c r="H920" s="823" t="s">
        <v>43</v>
      </c>
      <c r="I920" s="151"/>
      <c r="J920" s="151"/>
      <c r="K920" s="151"/>
      <c r="L920" s="151" t="s">
        <v>5557</v>
      </c>
      <c r="M920" s="151"/>
    </row>
    <row r="921" spans="1:13" x14ac:dyDescent="0.25">
      <c r="A921" s="815" t="s">
        <v>4627</v>
      </c>
      <c r="B921" s="538" t="s">
        <v>4113</v>
      </c>
      <c r="C921" s="813" t="s">
        <v>4411</v>
      </c>
      <c r="D921" s="541">
        <v>5</v>
      </c>
      <c r="E921" s="151"/>
      <c r="F921" s="151"/>
      <c r="G921" s="839" t="s">
        <v>4654</v>
      </c>
      <c r="H921" s="823" t="s">
        <v>4654</v>
      </c>
      <c r="I921" s="151"/>
      <c r="J921" s="151"/>
      <c r="K921" s="151"/>
      <c r="L921" s="151" t="s">
        <v>4654</v>
      </c>
      <c r="M921" s="151"/>
    </row>
    <row r="922" spans="1:13" x14ac:dyDescent="0.25">
      <c r="A922" s="815" t="s">
        <v>4627</v>
      </c>
      <c r="B922" s="538" t="s">
        <v>4113</v>
      </c>
      <c r="C922" s="813" t="s">
        <v>4411</v>
      </c>
      <c r="D922" s="541">
        <v>6</v>
      </c>
      <c r="E922" s="151"/>
      <c r="F922" s="151"/>
      <c r="G922" s="746" t="s">
        <v>4654</v>
      </c>
      <c r="H922" s="822" t="s">
        <v>4654</v>
      </c>
      <c r="I922" s="151"/>
      <c r="J922" s="151"/>
      <c r="K922" s="151"/>
      <c r="L922" s="151" t="s">
        <v>4654</v>
      </c>
      <c r="M922" s="151"/>
    </row>
    <row r="923" spans="1:13" x14ac:dyDescent="0.25">
      <c r="A923" s="815" t="s">
        <v>4627</v>
      </c>
      <c r="B923" s="538" t="s">
        <v>4113</v>
      </c>
      <c r="C923" s="813" t="s">
        <v>4411</v>
      </c>
      <c r="D923" s="541">
        <v>7</v>
      </c>
      <c r="E923" s="151"/>
      <c r="F923" s="151"/>
      <c r="G923" s="839" t="s">
        <v>4654</v>
      </c>
      <c r="H923" s="823" t="s">
        <v>4654</v>
      </c>
      <c r="I923" s="151"/>
      <c r="J923" s="151"/>
      <c r="K923" s="151"/>
      <c r="L923" s="151" t="s">
        <v>4654</v>
      </c>
      <c r="M923" s="151"/>
    </row>
    <row r="924" spans="1:13" x14ac:dyDescent="0.25">
      <c r="A924" s="815" t="s">
        <v>4627</v>
      </c>
      <c r="B924" s="538" t="s">
        <v>4505</v>
      </c>
      <c r="C924" s="813" t="s">
        <v>4413</v>
      </c>
      <c r="D924" s="541">
        <v>0</v>
      </c>
      <c r="E924" s="151"/>
      <c r="F924" s="151"/>
      <c r="G924" s="840" t="s">
        <v>4798</v>
      </c>
      <c r="H924" s="823" t="s">
        <v>5393</v>
      </c>
      <c r="I924" s="151"/>
      <c r="J924" s="151"/>
      <c r="K924" s="151"/>
      <c r="L924" s="151" t="s">
        <v>5558</v>
      </c>
      <c r="M924" s="151"/>
    </row>
    <row r="925" spans="1:13" x14ac:dyDescent="0.25">
      <c r="A925" s="815" t="s">
        <v>4627</v>
      </c>
      <c r="B925" s="538" t="s">
        <v>4505</v>
      </c>
      <c r="C925" s="813" t="s">
        <v>4413</v>
      </c>
      <c r="D925" s="541">
        <v>1</v>
      </c>
      <c r="E925" s="151"/>
      <c r="F925" s="151"/>
      <c r="G925" s="840" t="s">
        <v>4654</v>
      </c>
      <c r="H925" s="823" t="s">
        <v>43</v>
      </c>
      <c r="I925" s="151"/>
      <c r="J925" s="151"/>
      <c r="K925" s="151"/>
      <c r="L925" s="151" t="s">
        <v>5558</v>
      </c>
      <c r="M925" s="151"/>
    </row>
    <row r="926" spans="1:13" x14ac:dyDescent="0.25">
      <c r="A926" s="815" t="s">
        <v>4627</v>
      </c>
      <c r="B926" s="538" t="s">
        <v>4505</v>
      </c>
      <c r="C926" s="813" t="s">
        <v>4413</v>
      </c>
      <c r="D926" s="541">
        <v>2</v>
      </c>
      <c r="E926" s="151"/>
      <c r="F926" s="151"/>
      <c r="G926" s="840" t="s">
        <v>4654</v>
      </c>
      <c r="H926" s="823" t="s">
        <v>4654</v>
      </c>
      <c r="I926" s="151"/>
      <c r="J926" s="151"/>
      <c r="K926" s="151"/>
      <c r="L926" s="151" t="s">
        <v>4654</v>
      </c>
      <c r="M926" s="151"/>
    </row>
    <row r="927" spans="1:13" x14ac:dyDescent="0.25">
      <c r="A927" s="815" t="s">
        <v>4627</v>
      </c>
      <c r="B927" s="538" t="s">
        <v>4505</v>
      </c>
      <c r="C927" s="813" t="s">
        <v>4413</v>
      </c>
      <c r="D927" s="541">
        <v>3</v>
      </c>
      <c r="E927" s="151"/>
      <c r="F927" s="151"/>
      <c r="G927" s="840" t="s">
        <v>4654</v>
      </c>
      <c r="H927" s="823" t="s">
        <v>4654</v>
      </c>
      <c r="I927" s="151"/>
      <c r="J927" s="151"/>
      <c r="K927" s="151"/>
      <c r="L927" s="151" t="s">
        <v>4654</v>
      </c>
      <c r="M927" s="151"/>
    </row>
    <row r="928" spans="1:13" x14ac:dyDescent="0.25">
      <c r="A928" s="815" t="s">
        <v>4627</v>
      </c>
      <c r="B928" s="538" t="s">
        <v>4119</v>
      </c>
      <c r="C928" s="813" t="s">
        <v>4414</v>
      </c>
      <c r="D928" s="541">
        <v>0</v>
      </c>
      <c r="E928" s="151"/>
      <c r="F928" s="151"/>
      <c r="G928" s="839" t="s">
        <v>4654</v>
      </c>
      <c r="H928" s="823" t="s">
        <v>5513</v>
      </c>
      <c r="I928" s="151"/>
      <c r="J928" s="151"/>
      <c r="K928" s="151"/>
      <c r="L928" s="151" t="s">
        <v>4125</v>
      </c>
      <c r="M928" s="151"/>
    </row>
    <row r="929" spans="1:13" x14ac:dyDescent="0.25">
      <c r="A929" s="815" t="s">
        <v>4627</v>
      </c>
      <c r="B929" s="538" t="s">
        <v>4119</v>
      </c>
      <c r="C929" s="813" t="s">
        <v>4414</v>
      </c>
      <c r="D929" s="541">
        <v>1</v>
      </c>
      <c r="E929" s="151"/>
      <c r="F929" s="151"/>
      <c r="G929" s="839" t="s">
        <v>4654</v>
      </c>
      <c r="H929" s="823" t="s">
        <v>6013</v>
      </c>
      <c r="I929" s="151"/>
      <c r="J929" s="151"/>
      <c r="K929" s="151"/>
      <c r="L929" s="151" t="s">
        <v>4123</v>
      </c>
      <c r="M929" s="151"/>
    </row>
    <row r="930" spans="1:13" x14ac:dyDescent="0.25">
      <c r="A930" s="815" t="s">
        <v>4628</v>
      </c>
      <c r="B930" s="538" t="s">
        <v>4119</v>
      </c>
      <c r="C930" s="813" t="s">
        <v>4633</v>
      </c>
      <c r="D930" s="541">
        <v>0</v>
      </c>
      <c r="E930" s="151"/>
      <c r="F930" s="151"/>
      <c r="G930" s="841" t="s">
        <v>4654</v>
      </c>
      <c r="H930" s="823" t="s">
        <v>5514</v>
      </c>
      <c r="I930" s="151"/>
      <c r="J930" s="151"/>
      <c r="K930" s="151"/>
      <c r="L930" s="151" t="s">
        <v>4124</v>
      </c>
      <c r="M930" s="151"/>
    </row>
    <row r="931" spans="1:13" x14ac:dyDescent="0.25">
      <c r="A931" s="815" t="s">
        <v>4628</v>
      </c>
      <c r="B931" s="538" t="s">
        <v>4119</v>
      </c>
      <c r="C931" s="813" t="s">
        <v>4633</v>
      </c>
      <c r="D931" s="541">
        <v>1</v>
      </c>
      <c r="E931" s="151"/>
      <c r="F931" s="151"/>
      <c r="G931" s="839" t="s">
        <v>4654</v>
      </c>
      <c r="H931" s="823" t="s">
        <v>43</v>
      </c>
      <c r="I931" s="151"/>
      <c r="J931" s="151"/>
      <c r="K931" s="151"/>
      <c r="L931" s="151" t="s">
        <v>5520</v>
      </c>
      <c r="M931" s="151"/>
    </row>
    <row r="932" spans="1:13" x14ac:dyDescent="0.25">
      <c r="A932" s="815" t="s">
        <v>4628</v>
      </c>
      <c r="B932" s="538" t="s">
        <v>4119</v>
      </c>
      <c r="C932" s="813" t="s">
        <v>4634</v>
      </c>
      <c r="D932" s="541">
        <v>0</v>
      </c>
      <c r="E932" s="151"/>
      <c r="F932" s="151"/>
      <c r="G932" s="839" t="s">
        <v>4654</v>
      </c>
      <c r="H932" s="823" t="s">
        <v>5515</v>
      </c>
      <c r="I932" s="151"/>
      <c r="J932" s="151"/>
      <c r="K932" s="151"/>
      <c r="L932" s="151" t="s">
        <v>4123</v>
      </c>
      <c r="M932" s="151"/>
    </row>
    <row r="933" spans="1:13" x14ac:dyDescent="0.25">
      <c r="A933" s="815" t="s">
        <v>4628</v>
      </c>
      <c r="B933" s="538" t="s">
        <v>4119</v>
      </c>
      <c r="C933" s="813" t="s">
        <v>4634</v>
      </c>
      <c r="D933" s="541">
        <v>1</v>
      </c>
      <c r="E933" s="151"/>
      <c r="F933" s="151"/>
      <c r="G933" s="839" t="s">
        <v>4654</v>
      </c>
      <c r="H933" s="823" t="s">
        <v>43</v>
      </c>
      <c r="I933" s="151"/>
      <c r="J933" s="151"/>
      <c r="K933" s="151"/>
      <c r="L933" s="151" t="s">
        <v>4127</v>
      </c>
      <c r="M933" s="151"/>
    </row>
    <row r="934" spans="1:13" x14ac:dyDescent="0.25">
      <c r="A934" s="815" t="s">
        <v>4628</v>
      </c>
      <c r="B934" s="538" t="s">
        <v>4403</v>
      </c>
      <c r="C934" s="813" t="s">
        <v>4635</v>
      </c>
      <c r="D934" s="541">
        <v>0</v>
      </c>
      <c r="E934" s="151"/>
      <c r="F934" s="151"/>
      <c r="G934" s="839" t="s">
        <v>5944</v>
      </c>
      <c r="H934" s="823" t="s">
        <v>5394</v>
      </c>
      <c r="I934" s="151"/>
      <c r="J934" s="151"/>
      <c r="K934" s="151"/>
      <c r="L934" s="151" t="s">
        <v>4654</v>
      </c>
      <c r="M934" s="151"/>
    </row>
    <row r="935" spans="1:13" x14ac:dyDescent="0.25">
      <c r="A935" s="815" t="s">
        <v>4628</v>
      </c>
      <c r="B935" s="538" t="s">
        <v>4403</v>
      </c>
      <c r="C935" s="813" t="s">
        <v>4635</v>
      </c>
      <c r="D935" s="541">
        <v>1</v>
      </c>
      <c r="E935" s="151"/>
      <c r="F935" s="151"/>
      <c r="G935" s="839" t="s">
        <v>5945</v>
      </c>
      <c r="H935" s="823" t="s">
        <v>5395</v>
      </c>
      <c r="I935" s="151"/>
      <c r="J935" s="151"/>
      <c r="K935" s="151"/>
      <c r="L935" s="151" t="s">
        <v>4654</v>
      </c>
      <c r="M935" s="151"/>
    </row>
    <row r="936" spans="1:13" x14ac:dyDescent="0.25">
      <c r="A936" s="815" t="s">
        <v>4628</v>
      </c>
      <c r="B936" s="538" t="s">
        <v>4403</v>
      </c>
      <c r="C936" s="813" t="s">
        <v>4635</v>
      </c>
      <c r="D936" s="541">
        <v>2</v>
      </c>
      <c r="E936" s="151"/>
      <c r="F936" s="151"/>
      <c r="G936" s="839" t="s">
        <v>5946</v>
      </c>
      <c r="H936" s="823" t="s">
        <v>5396</v>
      </c>
      <c r="I936" s="151"/>
      <c r="J936" s="151"/>
      <c r="K936" s="151"/>
      <c r="L936" s="151" t="s">
        <v>4654</v>
      </c>
      <c r="M936" s="151"/>
    </row>
    <row r="937" spans="1:13" x14ac:dyDescent="0.25">
      <c r="A937" s="815" t="s">
        <v>4628</v>
      </c>
      <c r="B937" s="538" t="s">
        <v>4403</v>
      </c>
      <c r="C937" s="813" t="s">
        <v>4635</v>
      </c>
      <c r="D937" s="541">
        <v>3</v>
      </c>
      <c r="E937" s="151"/>
      <c r="F937" s="151"/>
      <c r="G937" s="839" t="s">
        <v>5947</v>
      </c>
      <c r="H937" s="823" t="s">
        <v>6014</v>
      </c>
      <c r="I937" s="151"/>
      <c r="J937" s="151"/>
      <c r="K937" s="151"/>
      <c r="L937" s="151" t="s">
        <v>4654</v>
      </c>
      <c r="M937" s="151"/>
    </row>
    <row r="938" spans="1:13" x14ac:dyDescent="0.25">
      <c r="A938" s="815" t="s">
        <v>4628</v>
      </c>
      <c r="B938" s="538" t="s">
        <v>4403</v>
      </c>
      <c r="C938" s="813" t="s">
        <v>4635</v>
      </c>
      <c r="D938" s="541">
        <v>4</v>
      </c>
      <c r="E938" s="151"/>
      <c r="F938" s="151"/>
      <c r="G938" s="839" t="s">
        <v>5948</v>
      </c>
      <c r="H938" s="823" t="s">
        <v>6015</v>
      </c>
      <c r="I938" s="151"/>
      <c r="J938" s="151"/>
      <c r="K938" s="151"/>
      <c r="L938" s="151" t="s">
        <v>4654</v>
      </c>
      <c r="M938" s="151"/>
    </row>
    <row r="939" spans="1:13" x14ac:dyDescent="0.25">
      <c r="A939" s="815" t="s">
        <v>4628</v>
      </c>
      <c r="B939" s="538" t="s">
        <v>4403</v>
      </c>
      <c r="C939" s="813" t="s">
        <v>4635</v>
      </c>
      <c r="D939" s="541">
        <v>5</v>
      </c>
      <c r="E939" s="151"/>
      <c r="F939" s="151"/>
      <c r="G939" s="839" t="s">
        <v>5949</v>
      </c>
      <c r="H939" s="823" t="s">
        <v>6016</v>
      </c>
      <c r="I939" s="151"/>
      <c r="J939" s="151"/>
      <c r="K939" s="151"/>
      <c r="L939" s="151" t="s">
        <v>4654</v>
      </c>
      <c r="M939" s="151"/>
    </row>
    <row r="940" spans="1:13" x14ac:dyDescent="0.25">
      <c r="A940" s="815" t="s">
        <v>4628</v>
      </c>
      <c r="B940" s="538" t="s">
        <v>4403</v>
      </c>
      <c r="C940" s="813" t="s">
        <v>4635</v>
      </c>
      <c r="D940" s="541">
        <v>6</v>
      </c>
      <c r="E940" s="151"/>
      <c r="F940" s="151"/>
      <c r="G940" s="839" t="s">
        <v>5950</v>
      </c>
      <c r="H940" s="823" t="s">
        <v>5397</v>
      </c>
      <c r="I940" s="151"/>
      <c r="J940" s="151"/>
      <c r="K940" s="151"/>
      <c r="L940" s="151" t="s">
        <v>4654</v>
      </c>
      <c r="M940" s="151"/>
    </row>
    <row r="941" spans="1:13" x14ac:dyDescent="0.25">
      <c r="A941" s="815" t="s">
        <v>4628</v>
      </c>
      <c r="B941" s="538" t="s">
        <v>4403</v>
      </c>
      <c r="C941" s="813" t="s">
        <v>4635</v>
      </c>
      <c r="D941" s="541">
        <v>7</v>
      </c>
      <c r="E941" s="151"/>
      <c r="F941" s="151"/>
      <c r="G941" s="840" t="s">
        <v>4799</v>
      </c>
      <c r="H941" s="823" t="s">
        <v>5398</v>
      </c>
      <c r="I941" s="151"/>
      <c r="J941" s="151"/>
      <c r="K941" s="151"/>
      <c r="L941" s="151" t="s">
        <v>4654</v>
      </c>
      <c r="M941" s="151"/>
    </row>
    <row r="942" spans="1:13" x14ac:dyDescent="0.25">
      <c r="A942" s="815" t="s">
        <v>4628</v>
      </c>
      <c r="B942" s="538" t="s">
        <v>4403</v>
      </c>
      <c r="C942" s="813" t="s">
        <v>4635</v>
      </c>
      <c r="D942" s="541">
        <v>8</v>
      </c>
      <c r="E942" s="151"/>
      <c r="F942" s="151"/>
      <c r="G942" s="746" t="s">
        <v>4800</v>
      </c>
      <c r="H942" s="822" t="s">
        <v>5399</v>
      </c>
      <c r="I942" s="151"/>
      <c r="J942" s="151"/>
      <c r="K942" s="151"/>
      <c r="L942" s="151" t="s">
        <v>4654</v>
      </c>
      <c r="M942" s="151"/>
    </row>
    <row r="943" spans="1:13" x14ac:dyDescent="0.25">
      <c r="A943" s="815" t="s">
        <v>4628</v>
      </c>
      <c r="B943" s="538" t="s">
        <v>4403</v>
      </c>
      <c r="C943" s="813" t="s">
        <v>4635</v>
      </c>
      <c r="D943" s="541">
        <v>9</v>
      </c>
      <c r="E943" s="151"/>
      <c r="F943" s="151"/>
      <c r="G943" s="746" t="s">
        <v>4801</v>
      </c>
      <c r="H943" s="822" t="s">
        <v>5400</v>
      </c>
      <c r="I943" s="151"/>
      <c r="J943" s="151"/>
      <c r="K943" s="151"/>
      <c r="L943" s="151" t="s">
        <v>4424</v>
      </c>
      <c r="M943" s="151"/>
    </row>
    <row r="944" spans="1:13" x14ac:dyDescent="0.25">
      <c r="A944" s="815" t="s">
        <v>4628</v>
      </c>
      <c r="B944" s="538" t="s">
        <v>4403</v>
      </c>
      <c r="C944" s="813" t="s">
        <v>4635</v>
      </c>
      <c r="D944" s="541" t="s">
        <v>4637</v>
      </c>
      <c r="E944" s="151"/>
      <c r="F944" s="151"/>
      <c r="G944" s="746" t="s">
        <v>4802</v>
      </c>
      <c r="H944" s="822" t="s">
        <v>5401</v>
      </c>
      <c r="I944" s="151"/>
      <c r="J944" s="151"/>
      <c r="K944" s="151"/>
      <c r="L944" s="151" t="s">
        <v>4424</v>
      </c>
      <c r="M944" s="151"/>
    </row>
    <row r="945" spans="1:13" x14ac:dyDescent="0.25">
      <c r="A945" s="815" t="s">
        <v>4628</v>
      </c>
      <c r="B945" s="538" t="s">
        <v>4403</v>
      </c>
      <c r="C945" s="813" t="s">
        <v>4635</v>
      </c>
      <c r="D945" s="541" t="s">
        <v>4638</v>
      </c>
      <c r="E945" s="151"/>
      <c r="F945" s="151"/>
      <c r="G945" s="746" t="s">
        <v>4803</v>
      </c>
      <c r="H945" s="822" t="s">
        <v>5402</v>
      </c>
      <c r="I945" s="151"/>
      <c r="J945" s="151"/>
      <c r="K945" s="151"/>
      <c r="L945" s="151" t="s">
        <v>4424</v>
      </c>
      <c r="M945" s="151"/>
    </row>
    <row r="946" spans="1:13" x14ac:dyDescent="0.25">
      <c r="A946" s="815" t="s">
        <v>4628</v>
      </c>
      <c r="B946" s="538" t="s">
        <v>4403</v>
      </c>
      <c r="C946" s="813" t="s">
        <v>4635</v>
      </c>
      <c r="D946" s="541" t="s">
        <v>4639</v>
      </c>
      <c r="E946" s="151"/>
      <c r="F946" s="151"/>
      <c r="G946" s="746" t="s">
        <v>4804</v>
      </c>
      <c r="H946" s="822" t="s">
        <v>5403</v>
      </c>
      <c r="I946" s="151"/>
      <c r="J946" s="151"/>
      <c r="K946" s="151"/>
      <c r="L946" s="151" t="s">
        <v>4424</v>
      </c>
      <c r="M946" s="151"/>
    </row>
    <row r="947" spans="1:13" x14ac:dyDescent="0.25">
      <c r="A947" s="815" t="s">
        <v>4628</v>
      </c>
      <c r="B947" s="538" t="s">
        <v>4403</v>
      </c>
      <c r="C947" s="813" t="s">
        <v>4635</v>
      </c>
      <c r="D947" s="541" t="s">
        <v>4640</v>
      </c>
      <c r="E947" s="151"/>
      <c r="F947" s="151"/>
      <c r="G947" s="746" t="s">
        <v>4805</v>
      </c>
      <c r="H947" s="822" t="s">
        <v>5404</v>
      </c>
      <c r="I947" s="151"/>
      <c r="J947" s="151"/>
      <c r="K947" s="151"/>
      <c r="L947" s="151" t="s">
        <v>4424</v>
      </c>
      <c r="M947" s="151"/>
    </row>
    <row r="948" spans="1:13" x14ac:dyDescent="0.25">
      <c r="A948" s="815" t="s">
        <v>4628</v>
      </c>
      <c r="B948" s="538" t="s">
        <v>4403</v>
      </c>
      <c r="C948" s="813" t="s">
        <v>4635</v>
      </c>
      <c r="D948" s="541" t="s">
        <v>4615</v>
      </c>
      <c r="E948" s="151"/>
      <c r="F948" s="151"/>
      <c r="G948" s="746" t="s">
        <v>4806</v>
      </c>
      <c r="H948" s="822" t="s">
        <v>5405</v>
      </c>
      <c r="I948" s="151"/>
      <c r="J948" s="151"/>
      <c r="K948" s="151"/>
      <c r="L948" s="151" t="s">
        <v>4654</v>
      </c>
      <c r="M948" s="151"/>
    </row>
    <row r="949" spans="1:13" x14ac:dyDescent="0.25">
      <c r="A949" s="815" t="s">
        <v>4628</v>
      </c>
      <c r="B949" s="538" t="s">
        <v>4403</v>
      </c>
      <c r="C949" s="813" t="s">
        <v>4635</v>
      </c>
      <c r="D949" s="541" t="s">
        <v>4641</v>
      </c>
      <c r="E949" s="151"/>
      <c r="F949" s="151"/>
      <c r="G949" s="746" t="s">
        <v>4807</v>
      </c>
      <c r="H949" s="822" t="s">
        <v>5406</v>
      </c>
      <c r="I949" s="151"/>
      <c r="J949" s="151"/>
      <c r="K949" s="151"/>
      <c r="L949" s="151" t="s">
        <v>4654</v>
      </c>
      <c r="M949" s="151"/>
    </row>
    <row r="950" spans="1:13" x14ac:dyDescent="0.25">
      <c r="A950" s="815" t="s">
        <v>4628</v>
      </c>
      <c r="B950" s="538" t="s">
        <v>4403</v>
      </c>
      <c r="C950" s="813" t="s">
        <v>4635</v>
      </c>
      <c r="D950" s="541" t="s">
        <v>4642</v>
      </c>
      <c r="E950" s="151"/>
      <c r="F950" s="151"/>
      <c r="G950" s="746" t="s">
        <v>4417</v>
      </c>
      <c r="H950" s="822" t="s">
        <v>5407</v>
      </c>
      <c r="I950" s="151"/>
      <c r="J950" s="151"/>
      <c r="K950" s="151"/>
      <c r="L950" s="151" t="s">
        <v>4428</v>
      </c>
      <c r="M950" s="151"/>
    </row>
    <row r="951" spans="1:13" x14ac:dyDescent="0.25">
      <c r="A951" s="815" t="s">
        <v>4628</v>
      </c>
      <c r="B951" s="538" t="s">
        <v>4403</v>
      </c>
      <c r="C951" s="813" t="s">
        <v>4635</v>
      </c>
      <c r="D951" s="541" t="s">
        <v>4643</v>
      </c>
      <c r="E951" s="151"/>
      <c r="F951" s="151"/>
      <c r="G951" s="746" t="s">
        <v>5951</v>
      </c>
      <c r="H951" s="822" t="s">
        <v>5408</v>
      </c>
      <c r="I951" s="151"/>
      <c r="J951" s="151"/>
      <c r="K951" s="151"/>
      <c r="L951" s="151" t="s">
        <v>4428</v>
      </c>
      <c r="M951" s="151"/>
    </row>
    <row r="952" spans="1:13" x14ac:dyDescent="0.25">
      <c r="A952" s="815" t="s">
        <v>4628</v>
      </c>
      <c r="B952" s="538" t="s">
        <v>4403</v>
      </c>
      <c r="C952" s="813" t="s">
        <v>4635</v>
      </c>
      <c r="D952" s="541" t="s">
        <v>4574</v>
      </c>
      <c r="E952" s="151"/>
      <c r="F952" s="151"/>
      <c r="G952" s="839" t="s">
        <v>5952</v>
      </c>
      <c r="H952" s="823" t="s">
        <v>5409</v>
      </c>
      <c r="I952" s="151"/>
      <c r="J952" s="151"/>
      <c r="K952" s="151"/>
      <c r="L952" s="151" t="s">
        <v>4428</v>
      </c>
      <c r="M952" s="151"/>
    </row>
    <row r="953" spans="1:13" x14ac:dyDescent="0.25">
      <c r="A953" s="815" t="s">
        <v>4628</v>
      </c>
      <c r="B953" s="538" t="s">
        <v>4403</v>
      </c>
      <c r="C953" s="813" t="s">
        <v>4635</v>
      </c>
      <c r="D953" s="541" t="s">
        <v>4586</v>
      </c>
      <c r="E953" s="151"/>
      <c r="F953" s="151"/>
      <c r="G953" s="840" t="s">
        <v>4654</v>
      </c>
      <c r="H953" s="823" t="s">
        <v>43</v>
      </c>
      <c r="I953" s="151"/>
      <c r="J953" s="151"/>
      <c r="K953" s="151"/>
      <c r="L953" s="151" t="s">
        <v>4428</v>
      </c>
      <c r="M953" s="151"/>
    </row>
    <row r="954" spans="1:13" x14ac:dyDescent="0.25">
      <c r="A954" s="815" t="s">
        <v>4628</v>
      </c>
      <c r="B954" s="538" t="s">
        <v>4403</v>
      </c>
      <c r="C954" s="813" t="s">
        <v>4635</v>
      </c>
      <c r="D954" s="541" t="s">
        <v>4644</v>
      </c>
      <c r="E954" s="151"/>
      <c r="F954" s="151"/>
      <c r="G954" s="840" t="s">
        <v>4654</v>
      </c>
      <c r="H954" s="818" t="s">
        <v>4654</v>
      </c>
      <c r="I954" s="151"/>
      <c r="J954" s="151"/>
      <c r="K954" s="151"/>
      <c r="L954" s="151" t="s">
        <v>4654</v>
      </c>
      <c r="M954" s="151"/>
    </row>
    <row r="955" spans="1:13" x14ac:dyDescent="0.25">
      <c r="A955" s="815" t="s">
        <v>4628</v>
      </c>
      <c r="B955" s="538" t="s">
        <v>4403</v>
      </c>
      <c r="C955" s="813" t="s">
        <v>4635</v>
      </c>
      <c r="D955" s="541" t="s">
        <v>4645</v>
      </c>
      <c r="E955" s="151"/>
      <c r="F955" s="151"/>
      <c r="G955" s="840" t="s">
        <v>4654</v>
      </c>
      <c r="H955" s="818" t="s">
        <v>4654</v>
      </c>
      <c r="I955" s="151"/>
      <c r="J955" s="151"/>
      <c r="K955" s="151"/>
      <c r="L955" s="151" t="s">
        <v>4654</v>
      </c>
      <c r="M955" s="151"/>
    </row>
    <row r="956" spans="1:13" x14ac:dyDescent="0.25">
      <c r="A956" s="815" t="s">
        <v>4628</v>
      </c>
      <c r="B956" s="538" t="s">
        <v>4403</v>
      </c>
      <c r="C956" s="813" t="s">
        <v>4635</v>
      </c>
      <c r="D956" s="541" t="s">
        <v>4646</v>
      </c>
      <c r="E956" s="151"/>
      <c r="F956" s="151"/>
      <c r="G956" s="840" t="s">
        <v>4654</v>
      </c>
      <c r="H956" s="818" t="s">
        <v>4654</v>
      </c>
      <c r="I956" s="151"/>
      <c r="J956" s="151"/>
      <c r="K956" s="151"/>
      <c r="L956" s="151" t="s">
        <v>4654</v>
      </c>
      <c r="M956" s="151"/>
    </row>
    <row r="957" spans="1:13" x14ac:dyDescent="0.25">
      <c r="A957" s="815" t="s">
        <v>4628</v>
      </c>
      <c r="B957" s="538" t="s">
        <v>4403</v>
      </c>
      <c r="C957" s="813" t="s">
        <v>4635</v>
      </c>
      <c r="D957" s="541" t="s">
        <v>4647</v>
      </c>
      <c r="E957" s="151"/>
      <c r="F957" s="151"/>
      <c r="G957" s="840" t="s">
        <v>4654</v>
      </c>
      <c r="H957" s="818" t="s">
        <v>4654</v>
      </c>
      <c r="I957" s="151"/>
      <c r="J957" s="151"/>
      <c r="K957" s="151"/>
      <c r="L957" s="151" t="s">
        <v>4654</v>
      </c>
      <c r="M957" s="151"/>
    </row>
    <row r="958" spans="1:13" x14ac:dyDescent="0.25">
      <c r="A958" s="815" t="s">
        <v>4628</v>
      </c>
      <c r="B958" s="538" t="s">
        <v>4403</v>
      </c>
      <c r="C958" s="813" t="s">
        <v>4635</v>
      </c>
      <c r="D958" s="541" t="s">
        <v>4575</v>
      </c>
      <c r="E958" s="151"/>
      <c r="F958" s="151"/>
      <c r="G958" s="746" t="s">
        <v>4654</v>
      </c>
      <c r="H958" s="822" t="s">
        <v>4654</v>
      </c>
      <c r="I958" s="151"/>
      <c r="J958" s="151"/>
      <c r="K958" s="151"/>
      <c r="L958" s="151" t="s">
        <v>4654</v>
      </c>
      <c r="M958" s="151"/>
    </row>
    <row r="959" spans="1:13" x14ac:dyDescent="0.25">
      <c r="A959" s="815" t="s">
        <v>4628</v>
      </c>
      <c r="B959" s="538" t="s">
        <v>4403</v>
      </c>
      <c r="C959" s="813" t="s">
        <v>4635</v>
      </c>
      <c r="D959" s="541" t="s">
        <v>4576</v>
      </c>
      <c r="E959" s="151"/>
      <c r="F959" s="151"/>
      <c r="G959" s="840" t="s">
        <v>4654</v>
      </c>
      <c r="H959" s="823" t="s">
        <v>4654</v>
      </c>
      <c r="I959" s="151"/>
      <c r="J959" s="151"/>
      <c r="K959" s="151"/>
      <c r="L959" s="151" t="s">
        <v>4654</v>
      </c>
      <c r="M959" s="151"/>
    </row>
    <row r="960" spans="1:13" x14ac:dyDescent="0.25">
      <c r="A960" s="815" t="s">
        <v>4628</v>
      </c>
      <c r="B960" s="538" t="s">
        <v>4403</v>
      </c>
      <c r="C960" s="813" t="s">
        <v>4635</v>
      </c>
      <c r="D960" s="541" t="s">
        <v>4648</v>
      </c>
      <c r="E960" s="151"/>
      <c r="F960" s="151"/>
      <c r="G960" s="746" t="s">
        <v>4654</v>
      </c>
      <c r="H960" s="822" t="s">
        <v>4654</v>
      </c>
      <c r="I960" s="151"/>
      <c r="J960" s="151"/>
      <c r="K960" s="151"/>
      <c r="L960" s="151" t="s">
        <v>4654</v>
      </c>
      <c r="M960" s="151"/>
    </row>
    <row r="961" spans="1:13" x14ac:dyDescent="0.25">
      <c r="A961" s="815" t="s">
        <v>4628</v>
      </c>
      <c r="B961" s="538" t="s">
        <v>4403</v>
      </c>
      <c r="C961" s="813" t="s">
        <v>4635</v>
      </c>
      <c r="D961" s="541" t="s">
        <v>4649</v>
      </c>
      <c r="E961" s="151"/>
      <c r="F961" s="151"/>
      <c r="G961" s="840" t="s">
        <v>4654</v>
      </c>
      <c r="H961" s="823" t="s">
        <v>4654</v>
      </c>
      <c r="I961" s="151"/>
      <c r="J961" s="151"/>
      <c r="K961" s="151"/>
      <c r="L961" s="151" t="s">
        <v>4654</v>
      </c>
      <c r="M961" s="151"/>
    </row>
    <row r="962" spans="1:13" x14ac:dyDescent="0.25">
      <c r="A962" s="815" t="s">
        <v>4628</v>
      </c>
      <c r="B962" s="538" t="s">
        <v>4403</v>
      </c>
      <c r="C962" s="813" t="s">
        <v>4635</v>
      </c>
      <c r="D962" s="541" t="s">
        <v>4650</v>
      </c>
      <c r="E962" s="151"/>
      <c r="F962" s="151"/>
      <c r="G962" s="746" t="s">
        <v>4654</v>
      </c>
      <c r="H962" s="822" t="s">
        <v>4654</v>
      </c>
      <c r="I962" s="151"/>
      <c r="J962" s="151"/>
      <c r="K962" s="151"/>
      <c r="L962" s="151" t="s">
        <v>4654</v>
      </c>
      <c r="M962" s="151"/>
    </row>
    <row r="963" spans="1:13" x14ac:dyDescent="0.25">
      <c r="A963" s="815" t="s">
        <v>4628</v>
      </c>
      <c r="B963" s="538" t="s">
        <v>4403</v>
      </c>
      <c r="C963" s="813" t="s">
        <v>4635</v>
      </c>
      <c r="D963" s="541" t="s">
        <v>4651</v>
      </c>
      <c r="E963" s="151"/>
      <c r="F963" s="151"/>
      <c r="G963" s="746" t="s">
        <v>4654</v>
      </c>
      <c r="H963" s="822" t="s">
        <v>4654</v>
      </c>
      <c r="I963" s="151"/>
      <c r="J963" s="151"/>
      <c r="K963" s="151"/>
      <c r="L963" s="151" t="s">
        <v>4654</v>
      </c>
      <c r="M963" s="151"/>
    </row>
    <row r="964" spans="1:13" x14ac:dyDescent="0.25">
      <c r="A964" s="815" t="s">
        <v>4628</v>
      </c>
      <c r="B964" s="538" t="s">
        <v>4403</v>
      </c>
      <c r="C964" s="813" t="s">
        <v>4635</v>
      </c>
      <c r="D964" s="541" t="s">
        <v>4652</v>
      </c>
      <c r="E964" s="151"/>
      <c r="F964" s="151"/>
      <c r="G964" s="839" t="s">
        <v>4654</v>
      </c>
      <c r="H964" s="823" t="s">
        <v>4654</v>
      </c>
      <c r="I964" s="151"/>
      <c r="J964" s="151"/>
      <c r="K964" s="151"/>
      <c r="L964" s="151" t="s">
        <v>4654</v>
      </c>
      <c r="M964" s="151"/>
    </row>
    <row r="965" spans="1:13" x14ac:dyDescent="0.25">
      <c r="A965" s="815" t="s">
        <v>4628</v>
      </c>
      <c r="B965" s="538" t="s">
        <v>4403</v>
      </c>
      <c r="C965" s="813" t="s">
        <v>4635</v>
      </c>
      <c r="D965" s="541" t="s">
        <v>4653</v>
      </c>
      <c r="E965" s="151"/>
      <c r="F965" s="151"/>
      <c r="G965" s="839" t="s">
        <v>4654</v>
      </c>
      <c r="H965" s="823" t="s">
        <v>4654</v>
      </c>
      <c r="I965" s="151"/>
      <c r="J965" s="151"/>
      <c r="K965" s="151"/>
      <c r="L965" s="151" t="s">
        <v>4654</v>
      </c>
      <c r="M965" s="151"/>
    </row>
    <row r="966" spans="1:13" x14ac:dyDescent="0.25">
      <c r="A966" s="815" t="s">
        <v>4628</v>
      </c>
      <c r="B966" s="538" t="s">
        <v>4407</v>
      </c>
      <c r="C966" s="813" t="s">
        <v>4130</v>
      </c>
      <c r="D966" s="541">
        <v>0</v>
      </c>
      <c r="E966" s="151"/>
      <c r="F966" s="151"/>
      <c r="G966" s="840" t="s">
        <v>4808</v>
      </c>
      <c r="H966" s="823" t="s">
        <v>5410</v>
      </c>
      <c r="I966" s="151"/>
      <c r="J966" s="151"/>
      <c r="K966" s="151"/>
      <c r="L966" s="151" t="s">
        <v>4424</v>
      </c>
      <c r="M966" s="151"/>
    </row>
    <row r="967" spans="1:13" x14ac:dyDescent="0.25">
      <c r="A967" s="815" t="s">
        <v>4628</v>
      </c>
      <c r="B967" s="538" t="s">
        <v>4407</v>
      </c>
      <c r="C967" s="813" t="s">
        <v>4130</v>
      </c>
      <c r="D967" s="541">
        <v>1</v>
      </c>
      <c r="E967" s="151"/>
      <c r="F967" s="151"/>
      <c r="G967" s="839" t="s">
        <v>4809</v>
      </c>
      <c r="H967" s="823" t="s">
        <v>5411</v>
      </c>
      <c r="I967" s="151"/>
      <c r="J967" s="151"/>
      <c r="K967" s="151"/>
      <c r="L967" s="151" t="s">
        <v>4424</v>
      </c>
      <c r="M967" s="151"/>
    </row>
    <row r="968" spans="1:13" x14ac:dyDescent="0.25">
      <c r="A968" s="815" t="s">
        <v>4628</v>
      </c>
      <c r="B968" s="538" t="s">
        <v>4407</v>
      </c>
      <c r="C968" s="813" t="s">
        <v>4130</v>
      </c>
      <c r="D968" s="541">
        <v>2</v>
      </c>
      <c r="E968" s="151"/>
      <c r="F968" s="151"/>
      <c r="G968" s="840" t="s">
        <v>4810</v>
      </c>
      <c r="H968" s="823" t="s">
        <v>5412</v>
      </c>
      <c r="I968" s="151"/>
      <c r="J968" s="151"/>
      <c r="K968" s="151"/>
      <c r="L968" s="151" t="s">
        <v>4424</v>
      </c>
      <c r="M968" s="151"/>
    </row>
    <row r="969" spans="1:13" x14ac:dyDescent="0.25">
      <c r="A969" s="815" t="s">
        <v>4628</v>
      </c>
      <c r="B969" s="538" t="s">
        <v>4407</v>
      </c>
      <c r="C969" s="813" t="s">
        <v>4130</v>
      </c>
      <c r="D969" s="541">
        <v>3</v>
      </c>
      <c r="E969" s="151"/>
      <c r="F969" s="151"/>
      <c r="G969" s="840" t="s">
        <v>4811</v>
      </c>
      <c r="H969" s="823" t="s">
        <v>5413</v>
      </c>
      <c r="I969" s="151"/>
      <c r="J969" s="151"/>
      <c r="K969" s="151"/>
      <c r="L969" s="151" t="s">
        <v>4424</v>
      </c>
      <c r="M969" s="151"/>
    </row>
    <row r="970" spans="1:13" x14ac:dyDescent="0.25">
      <c r="A970" s="815" t="s">
        <v>4628</v>
      </c>
      <c r="B970" s="538" t="s">
        <v>4407</v>
      </c>
      <c r="C970" s="813" t="s">
        <v>4130</v>
      </c>
      <c r="D970" s="541">
        <v>4</v>
      </c>
      <c r="E970" s="151"/>
      <c r="F970" s="151"/>
      <c r="G970" s="746" t="s">
        <v>4654</v>
      </c>
      <c r="H970" s="817" t="s">
        <v>4654</v>
      </c>
      <c r="I970" s="151"/>
      <c r="J970" s="151"/>
      <c r="K970" s="151"/>
      <c r="L970" s="151" t="s">
        <v>4654</v>
      </c>
      <c r="M970" s="151"/>
    </row>
    <row r="971" spans="1:13" x14ac:dyDescent="0.25">
      <c r="A971" s="815" t="s">
        <v>4628</v>
      </c>
      <c r="B971" s="538" t="s">
        <v>4407</v>
      </c>
      <c r="C971" s="813" t="s">
        <v>4130</v>
      </c>
      <c r="D971" s="541">
        <v>5</v>
      </c>
      <c r="E971" s="151"/>
      <c r="F971" s="151"/>
      <c r="G971" s="746" t="s">
        <v>4654</v>
      </c>
      <c r="H971" s="817" t="s">
        <v>4654</v>
      </c>
      <c r="I971" s="151"/>
      <c r="J971" s="151"/>
      <c r="K971" s="151"/>
      <c r="L971" s="151" t="s">
        <v>4654</v>
      </c>
      <c r="M971" s="151"/>
    </row>
    <row r="972" spans="1:13" x14ac:dyDescent="0.25">
      <c r="A972" s="815" t="s">
        <v>4628</v>
      </c>
      <c r="B972" s="538" t="s">
        <v>4407</v>
      </c>
      <c r="C972" s="813" t="s">
        <v>4130</v>
      </c>
      <c r="D972" s="541">
        <v>6</v>
      </c>
      <c r="E972" s="151"/>
      <c r="F972" s="151"/>
      <c r="G972" s="746" t="s">
        <v>4654</v>
      </c>
      <c r="H972" s="817" t="s">
        <v>4654</v>
      </c>
      <c r="I972" s="151"/>
      <c r="J972" s="151"/>
      <c r="K972" s="151"/>
      <c r="L972" s="151" t="s">
        <v>4654</v>
      </c>
      <c r="M972" s="151"/>
    </row>
    <row r="973" spans="1:13" x14ac:dyDescent="0.25">
      <c r="A973" s="815" t="s">
        <v>4628</v>
      </c>
      <c r="B973" s="538" t="s">
        <v>4407</v>
      </c>
      <c r="C973" s="813" t="s">
        <v>4130</v>
      </c>
      <c r="D973" s="541">
        <v>7</v>
      </c>
      <c r="E973" s="151"/>
      <c r="F973" s="151"/>
      <c r="G973" s="746" t="s">
        <v>4654</v>
      </c>
      <c r="H973" s="817" t="s">
        <v>4654</v>
      </c>
      <c r="I973" s="151"/>
      <c r="J973" s="151"/>
      <c r="K973" s="151"/>
      <c r="L973" s="151" t="s">
        <v>4654</v>
      </c>
      <c r="M973" s="151"/>
    </row>
    <row r="974" spans="1:13" x14ac:dyDescent="0.25">
      <c r="A974" s="815" t="s">
        <v>4628</v>
      </c>
      <c r="B974" s="538" t="s">
        <v>4407</v>
      </c>
      <c r="C974" s="813" t="s">
        <v>4130</v>
      </c>
      <c r="D974" s="541">
        <v>8</v>
      </c>
      <c r="E974" s="151"/>
      <c r="F974" s="151"/>
      <c r="G974" s="837" t="s">
        <v>4654</v>
      </c>
      <c r="H974" s="823" t="s">
        <v>4654</v>
      </c>
      <c r="I974" s="151"/>
      <c r="J974" s="151"/>
      <c r="K974" s="151"/>
      <c r="L974" s="151" t="s">
        <v>4654</v>
      </c>
      <c r="M974" s="151"/>
    </row>
    <row r="975" spans="1:13" x14ac:dyDescent="0.25">
      <c r="A975" s="815" t="s">
        <v>4628</v>
      </c>
      <c r="B975" s="538" t="s">
        <v>4407</v>
      </c>
      <c r="C975" s="813" t="s">
        <v>4130</v>
      </c>
      <c r="D975" s="541">
        <v>9</v>
      </c>
      <c r="E975" s="151"/>
      <c r="F975" s="151"/>
      <c r="G975" s="746" t="s">
        <v>4654</v>
      </c>
      <c r="H975" s="822" t="s">
        <v>4654</v>
      </c>
      <c r="I975" s="151"/>
      <c r="J975" s="151"/>
      <c r="K975" s="151"/>
      <c r="L975" s="151" t="s">
        <v>4654</v>
      </c>
      <c r="M975" s="151"/>
    </row>
    <row r="976" spans="1:13" x14ac:dyDescent="0.25">
      <c r="A976" s="815" t="s">
        <v>4628</v>
      </c>
      <c r="B976" s="538" t="s">
        <v>4407</v>
      </c>
      <c r="C976" s="813" t="s">
        <v>4130</v>
      </c>
      <c r="D976" s="541" t="s">
        <v>4637</v>
      </c>
      <c r="E976" s="151"/>
      <c r="F976" s="151"/>
      <c r="G976" s="840" t="s">
        <v>4654</v>
      </c>
      <c r="H976" s="823" t="s">
        <v>4654</v>
      </c>
      <c r="I976" s="151"/>
      <c r="J976" s="151"/>
      <c r="K976" s="151"/>
      <c r="L976" s="151" t="s">
        <v>4654</v>
      </c>
      <c r="M976" s="151"/>
    </row>
    <row r="977" spans="1:13" x14ac:dyDescent="0.25">
      <c r="A977" s="815" t="s">
        <v>4628</v>
      </c>
      <c r="B977" s="538" t="s">
        <v>4407</v>
      </c>
      <c r="C977" s="813" t="s">
        <v>4130</v>
      </c>
      <c r="D977" s="541" t="s">
        <v>4638</v>
      </c>
      <c r="E977" s="151"/>
      <c r="F977" s="151"/>
      <c r="G977" s="746" t="s">
        <v>4654</v>
      </c>
      <c r="H977" s="822" t="s">
        <v>4654</v>
      </c>
      <c r="I977" s="151"/>
      <c r="J977" s="151"/>
      <c r="K977" s="151"/>
      <c r="L977" s="151" t="s">
        <v>4654</v>
      </c>
      <c r="M977" s="151"/>
    </row>
    <row r="978" spans="1:13" x14ac:dyDescent="0.25">
      <c r="A978" s="815" t="s">
        <v>4628</v>
      </c>
      <c r="B978" s="538" t="s">
        <v>4407</v>
      </c>
      <c r="C978" s="813" t="s">
        <v>4130</v>
      </c>
      <c r="D978" s="541" t="s">
        <v>4639</v>
      </c>
      <c r="E978" s="151"/>
      <c r="F978" s="151"/>
      <c r="G978" s="840" t="s">
        <v>4654</v>
      </c>
      <c r="H978" s="823" t="s">
        <v>4654</v>
      </c>
      <c r="I978" s="151"/>
      <c r="J978" s="151"/>
      <c r="K978" s="151"/>
      <c r="L978" s="151" t="s">
        <v>4654</v>
      </c>
      <c r="M978" s="151"/>
    </row>
    <row r="979" spans="1:13" x14ac:dyDescent="0.25">
      <c r="A979" s="815" t="s">
        <v>4628</v>
      </c>
      <c r="B979" s="538" t="s">
        <v>4407</v>
      </c>
      <c r="C979" s="813" t="s">
        <v>4130</v>
      </c>
      <c r="D979" s="541" t="s">
        <v>4640</v>
      </c>
      <c r="E979" s="151"/>
      <c r="F979" s="151"/>
      <c r="G979" s="840" t="s">
        <v>4654</v>
      </c>
      <c r="H979" s="823" t="s">
        <v>4654</v>
      </c>
      <c r="I979" s="151"/>
      <c r="J979" s="151"/>
      <c r="K979" s="151"/>
      <c r="L979" s="151" t="s">
        <v>4654</v>
      </c>
      <c r="M979" s="151"/>
    </row>
    <row r="980" spans="1:13" x14ac:dyDescent="0.25">
      <c r="A980" s="815" t="s">
        <v>4628</v>
      </c>
      <c r="B980" s="538" t="s">
        <v>4407</v>
      </c>
      <c r="C980" s="813" t="s">
        <v>4130</v>
      </c>
      <c r="D980" s="541" t="s">
        <v>4615</v>
      </c>
      <c r="E980" s="151"/>
      <c r="F980" s="151"/>
      <c r="G980" s="840" t="s">
        <v>4654</v>
      </c>
      <c r="H980" s="823" t="s">
        <v>4654</v>
      </c>
      <c r="I980" s="151"/>
      <c r="J980" s="151"/>
      <c r="K980" s="151"/>
      <c r="L980" s="151" t="s">
        <v>4654</v>
      </c>
      <c r="M980" s="151"/>
    </row>
    <row r="981" spans="1:13" x14ac:dyDescent="0.25">
      <c r="A981" s="815" t="s">
        <v>4628</v>
      </c>
      <c r="B981" s="538" t="s">
        <v>4407</v>
      </c>
      <c r="C981" s="813" t="s">
        <v>4130</v>
      </c>
      <c r="D981" s="541" t="s">
        <v>4641</v>
      </c>
      <c r="E981" s="151"/>
      <c r="F981" s="151"/>
      <c r="G981" s="839" t="s">
        <v>4654</v>
      </c>
      <c r="H981" s="823" t="s">
        <v>4654</v>
      </c>
      <c r="I981" s="151"/>
      <c r="J981" s="151"/>
      <c r="K981" s="151"/>
      <c r="L981" s="151" t="s">
        <v>4654</v>
      </c>
      <c r="M981" s="151"/>
    </row>
    <row r="982" spans="1:13" x14ac:dyDescent="0.25">
      <c r="A982" s="815" t="s">
        <v>4628</v>
      </c>
      <c r="B982" s="538" t="s">
        <v>4407</v>
      </c>
      <c r="C982" s="813" t="s">
        <v>4130</v>
      </c>
      <c r="D982" s="541" t="s">
        <v>4642</v>
      </c>
      <c r="E982" s="151"/>
      <c r="F982" s="151"/>
      <c r="G982" s="840" t="s">
        <v>4582</v>
      </c>
      <c r="H982" s="823" t="s">
        <v>5414</v>
      </c>
      <c r="I982" s="151"/>
      <c r="J982" s="151"/>
      <c r="K982" s="151"/>
      <c r="L982" s="151" t="s">
        <v>4654</v>
      </c>
      <c r="M982" s="151"/>
    </row>
    <row r="983" spans="1:13" x14ac:dyDescent="0.25">
      <c r="A983" s="815" t="s">
        <v>4628</v>
      </c>
      <c r="B983" s="538" t="s">
        <v>4407</v>
      </c>
      <c r="C983" s="813" t="s">
        <v>4130</v>
      </c>
      <c r="D983" s="541" t="s">
        <v>4643</v>
      </c>
      <c r="E983" s="151"/>
      <c r="F983" s="151"/>
      <c r="G983" s="840" t="s">
        <v>4654</v>
      </c>
      <c r="H983" s="823" t="s">
        <v>4654</v>
      </c>
      <c r="I983" s="151"/>
      <c r="J983" s="151"/>
      <c r="K983" s="151"/>
      <c r="L983" s="151" t="s">
        <v>4654</v>
      </c>
      <c r="M983" s="151"/>
    </row>
    <row r="984" spans="1:13" x14ac:dyDescent="0.25">
      <c r="A984" s="815" t="s">
        <v>4628</v>
      </c>
      <c r="B984" s="538" t="s">
        <v>4407</v>
      </c>
      <c r="C984" s="813" t="s">
        <v>4130</v>
      </c>
      <c r="D984" s="541" t="s">
        <v>4574</v>
      </c>
      <c r="E984" s="151"/>
      <c r="F984" s="151"/>
      <c r="G984" s="840" t="s">
        <v>4654</v>
      </c>
      <c r="H984" s="823" t="s">
        <v>4654</v>
      </c>
      <c r="I984" s="151"/>
      <c r="J984" s="151"/>
      <c r="K984" s="151"/>
      <c r="L984" s="151" t="s">
        <v>4654</v>
      </c>
      <c r="M984" s="151"/>
    </row>
    <row r="985" spans="1:13" x14ac:dyDescent="0.25">
      <c r="A985" s="815" t="s">
        <v>4628</v>
      </c>
      <c r="B985" s="538" t="s">
        <v>4407</v>
      </c>
      <c r="C985" s="813" t="s">
        <v>4130</v>
      </c>
      <c r="D985" s="541" t="s">
        <v>4586</v>
      </c>
      <c r="E985" s="151"/>
      <c r="F985" s="151"/>
      <c r="G985" s="840" t="s">
        <v>4654</v>
      </c>
      <c r="H985" s="818" t="s">
        <v>4654</v>
      </c>
      <c r="I985" s="151"/>
      <c r="J985" s="151"/>
      <c r="K985" s="151"/>
      <c r="L985" s="151" t="s">
        <v>4654</v>
      </c>
      <c r="M985" s="151"/>
    </row>
    <row r="986" spans="1:13" x14ac:dyDescent="0.25">
      <c r="A986" s="815" t="s">
        <v>4628</v>
      </c>
      <c r="B986" s="538" t="s">
        <v>4407</v>
      </c>
      <c r="C986" s="813" t="s">
        <v>4130</v>
      </c>
      <c r="D986" s="541" t="s">
        <v>4644</v>
      </c>
      <c r="E986" s="151"/>
      <c r="F986" s="151"/>
      <c r="G986" s="840" t="s">
        <v>4654</v>
      </c>
      <c r="H986" s="823" t="s">
        <v>4654</v>
      </c>
      <c r="I986" s="151"/>
      <c r="J986" s="151"/>
      <c r="K986" s="151"/>
      <c r="L986" s="151" t="s">
        <v>4654</v>
      </c>
      <c r="M986" s="151"/>
    </row>
    <row r="987" spans="1:13" x14ac:dyDescent="0.25">
      <c r="A987" s="815" t="s">
        <v>4628</v>
      </c>
      <c r="B987" s="538" t="s">
        <v>4407</v>
      </c>
      <c r="C987" s="813" t="s">
        <v>4130</v>
      </c>
      <c r="D987" s="541" t="s">
        <v>4645</v>
      </c>
      <c r="E987" s="151"/>
      <c r="F987" s="151"/>
      <c r="G987" s="840" t="s">
        <v>4654</v>
      </c>
      <c r="H987" s="818" t="s">
        <v>4654</v>
      </c>
      <c r="I987" s="151"/>
      <c r="J987" s="151"/>
      <c r="K987" s="151"/>
      <c r="L987" s="151" t="s">
        <v>4654</v>
      </c>
      <c r="M987" s="151"/>
    </row>
    <row r="988" spans="1:13" x14ac:dyDescent="0.25">
      <c r="A988" s="815" t="s">
        <v>4628</v>
      </c>
      <c r="B988" s="538" t="s">
        <v>4407</v>
      </c>
      <c r="C988" s="813" t="s">
        <v>4130</v>
      </c>
      <c r="D988" s="541" t="s">
        <v>4646</v>
      </c>
      <c r="E988" s="151"/>
      <c r="F988" s="151"/>
      <c r="G988" s="840" t="s">
        <v>4654</v>
      </c>
      <c r="H988" s="823" t="s">
        <v>4654</v>
      </c>
      <c r="I988" s="151"/>
      <c r="J988" s="151"/>
      <c r="K988" s="151"/>
      <c r="L988" s="151" t="s">
        <v>4654</v>
      </c>
      <c r="M988" s="151"/>
    </row>
    <row r="989" spans="1:13" x14ac:dyDescent="0.25">
      <c r="A989" s="815" t="s">
        <v>4628</v>
      </c>
      <c r="B989" s="538" t="s">
        <v>4407</v>
      </c>
      <c r="C989" s="813" t="s">
        <v>4130</v>
      </c>
      <c r="D989" s="541" t="s">
        <v>4647</v>
      </c>
      <c r="E989" s="151"/>
      <c r="F989" s="151"/>
      <c r="G989" s="746" t="s">
        <v>4654</v>
      </c>
      <c r="H989" s="817" t="s">
        <v>4654</v>
      </c>
      <c r="I989" s="151"/>
      <c r="J989" s="151"/>
      <c r="K989" s="151"/>
      <c r="L989" s="151" t="s">
        <v>4654</v>
      </c>
      <c r="M989" s="151"/>
    </row>
    <row r="990" spans="1:13" x14ac:dyDescent="0.25">
      <c r="A990" s="815" t="s">
        <v>4628</v>
      </c>
      <c r="B990" s="538" t="s">
        <v>4407</v>
      </c>
      <c r="C990" s="813" t="s">
        <v>4130</v>
      </c>
      <c r="D990" s="541" t="s">
        <v>4575</v>
      </c>
      <c r="E990" s="151"/>
      <c r="F990" s="151"/>
      <c r="G990" s="814" t="s">
        <v>4654</v>
      </c>
      <c r="H990" s="816" t="s">
        <v>4654</v>
      </c>
      <c r="I990" s="151"/>
      <c r="J990" s="151"/>
      <c r="K990" s="151"/>
      <c r="L990" s="151" t="s">
        <v>4654</v>
      </c>
      <c r="M990" s="151"/>
    </row>
    <row r="991" spans="1:13" x14ac:dyDescent="0.25">
      <c r="A991" s="815" t="s">
        <v>4628</v>
      </c>
      <c r="B991" s="538" t="s">
        <v>4407</v>
      </c>
      <c r="C991" s="813" t="s">
        <v>4130</v>
      </c>
      <c r="D991" s="541" t="s">
        <v>4576</v>
      </c>
      <c r="E991" s="151"/>
      <c r="F991" s="151"/>
      <c r="G991" s="746" t="s">
        <v>4654</v>
      </c>
      <c r="H991" s="817" t="s">
        <v>4654</v>
      </c>
      <c r="I991" s="151"/>
      <c r="J991" s="151"/>
      <c r="K991" s="151"/>
      <c r="L991" s="151" t="s">
        <v>4654</v>
      </c>
      <c r="M991" s="151"/>
    </row>
    <row r="992" spans="1:13" x14ac:dyDescent="0.25">
      <c r="A992" s="815" t="s">
        <v>4628</v>
      </c>
      <c r="B992" s="538" t="s">
        <v>4407</v>
      </c>
      <c r="C992" s="813" t="s">
        <v>4130</v>
      </c>
      <c r="D992" s="541" t="s">
        <v>4648</v>
      </c>
      <c r="E992" s="151"/>
      <c r="F992" s="151"/>
      <c r="G992" s="746" t="s">
        <v>4654</v>
      </c>
      <c r="H992" s="822" t="s">
        <v>4654</v>
      </c>
      <c r="I992" s="151"/>
      <c r="J992" s="151"/>
      <c r="K992" s="151"/>
      <c r="L992" s="151" t="s">
        <v>4654</v>
      </c>
      <c r="M992" s="151"/>
    </row>
    <row r="993" spans="1:13" x14ac:dyDescent="0.25">
      <c r="A993" s="815" t="s">
        <v>4628</v>
      </c>
      <c r="B993" s="538" t="s">
        <v>4407</v>
      </c>
      <c r="C993" s="813" t="s">
        <v>4130</v>
      </c>
      <c r="D993" s="541" t="s">
        <v>4649</v>
      </c>
      <c r="E993" s="151"/>
      <c r="F993" s="151"/>
      <c r="G993" s="746" t="s">
        <v>4654</v>
      </c>
      <c r="H993" s="817" t="s">
        <v>4654</v>
      </c>
      <c r="I993" s="151"/>
      <c r="J993" s="151"/>
      <c r="K993" s="151"/>
      <c r="L993" s="151" t="s">
        <v>4654</v>
      </c>
      <c r="M993" s="151"/>
    </row>
    <row r="994" spans="1:13" x14ac:dyDescent="0.25">
      <c r="A994" s="815" t="s">
        <v>4628</v>
      </c>
      <c r="B994" s="538" t="s">
        <v>4407</v>
      </c>
      <c r="C994" s="813" t="s">
        <v>4130</v>
      </c>
      <c r="D994" s="541" t="s">
        <v>4650</v>
      </c>
      <c r="E994" s="151"/>
      <c r="F994" s="151"/>
      <c r="G994" s="746" t="s">
        <v>4654</v>
      </c>
      <c r="H994" s="822" t="s">
        <v>4654</v>
      </c>
      <c r="I994" s="151"/>
      <c r="J994" s="151"/>
      <c r="K994" s="151"/>
      <c r="L994" s="151" t="s">
        <v>4654</v>
      </c>
      <c r="M994" s="151"/>
    </row>
    <row r="995" spans="1:13" x14ac:dyDescent="0.25">
      <c r="A995" s="815" t="s">
        <v>4628</v>
      </c>
      <c r="B995" s="538" t="s">
        <v>4407</v>
      </c>
      <c r="C995" s="813" t="s">
        <v>4130</v>
      </c>
      <c r="D995" s="541" t="s">
        <v>4651</v>
      </c>
      <c r="E995" s="813"/>
      <c r="F995" s="813"/>
      <c r="G995" s="746" t="s">
        <v>4654</v>
      </c>
      <c r="H995" s="822" t="s">
        <v>4654</v>
      </c>
      <c r="I995" s="813"/>
      <c r="J995" s="813"/>
      <c r="K995" s="813"/>
      <c r="L995" s="813" t="s">
        <v>4654</v>
      </c>
      <c r="M995" s="316"/>
    </row>
    <row r="996" spans="1:13" x14ac:dyDescent="0.25">
      <c r="A996" s="815" t="s">
        <v>4628</v>
      </c>
      <c r="B996" s="538" t="s">
        <v>4407</v>
      </c>
      <c r="C996" s="813" t="s">
        <v>4130</v>
      </c>
      <c r="D996" s="541" t="s">
        <v>4652</v>
      </c>
      <c r="E996" s="813"/>
      <c r="F996" s="813"/>
      <c r="G996" s="746" t="s">
        <v>4654</v>
      </c>
      <c r="H996" s="822" t="s">
        <v>4654</v>
      </c>
      <c r="I996" s="813"/>
      <c r="J996" s="813"/>
      <c r="K996" s="813"/>
      <c r="L996" s="813" t="s">
        <v>4654</v>
      </c>
      <c r="M996" s="316"/>
    </row>
    <row r="997" spans="1:13" x14ac:dyDescent="0.25">
      <c r="A997" s="815" t="s">
        <v>4628</v>
      </c>
      <c r="B997" s="538" t="s">
        <v>4407</v>
      </c>
      <c r="C997" s="813" t="s">
        <v>4130</v>
      </c>
      <c r="D997" s="541" t="s">
        <v>4653</v>
      </c>
      <c r="E997" s="813"/>
      <c r="F997" s="813"/>
      <c r="G997" s="746" t="s">
        <v>4654</v>
      </c>
      <c r="H997" s="822" t="s">
        <v>4654</v>
      </c>
      <c r="I997" s="813"/>
      <c r="J997" s="813"/>
      <c r="K997" s="813"/>
      <c r="L997" s="813" t="s">
        <v>4654</v>
      </c>
      <c r="M997" s="316"/>
    </row>
    <row r="998" spans="1:13" x14ac:dyDescent="0.25">
      <c r="A998" s="815" t="s">
        <v>4628</v>
      </c>
      <c r="B998" s="538" t="s">
        <v>4113</v>
      </c>
      <c r="C998" s="813" t="s">
        <v>4120</v>
      </c>
      <c r="D998" s="541">
        <v>0</v>
      </c>
      <c r="E998" s="813"/>
      <c r="F998" s="813"/>
      <c r="G998" s="746" t="s">
        <v>4812</v>
      </c>
      <c r="H998" s="822" t="s">
        <v>5415</v>
      </c>
      <c r="I998" s="813"/>
      <c r="J998" s="813"/>
      <c r="K998" s="813"/>
      <c r="L998" s="813" t="s">
        <v>4458</v>
      </c>
      <c r="M998" s="316"/>
    </row>
    <row r="999" spans="1:13" x14ac:dyDescent="0.25">
      <c r="A999" s="815" t="s">
        <v>4628</v>
      </c>
      <c r="B999" s="538" t="s">
        <v>4113</v>
      </c>
      <c r="C999" s="813" t="s">
        <v>4120</v>
      </c>
      <c r="D999" s="541">
        <v>1</v>
      </c>
      <c r="E999" s="813"/>
      <c r="F999" s="813"/>
      <c r="G999" s="746" t="s">
        <v>4654</v>
      </c>
      <c r="H999" s="822" t="s">
        <v>43</v>
      </c>
      <c r="I999" s="813"/>
      <c r="J999" s="813"/>
      <c r="K999" s="813"/>
      <c r="L999" s="813" t="s">
        <v>4458</v>
      </c>
      <c r="M999" s="316"/>
    </row>
    <row r="1000" spans="1:13" x14ac:dyDescent="0.25">
      <c r="A1000" s="815" t="s">
        <v>4628</v>
      </c>
      <c r="B1000" s="538" t="s">
        <v>4113</v>
      </c>
      <c r="C1000" s="813" t="s">
        <v>4120</v>
      </c>
      <c r="D1000" s="541">
        <v>2</v>
      </c>
      <c r="E1000" s="813"/>
      <c r="F1000" s="813"/>
      <c r="G1000" s="746" t="s">
        <v>4813</v>
      </c>
      <c r="H1000" s="822" t="s">
        <v>5416</v>
      </c>
      <c r="I1000" s="813"/>
      <c r="J1000" s="813"/>
      <c r="K1000" s="813"/>
      <c r="L1000" s="813" t="s">
        <v>4509</v>
      </c>
      <c r="M1000" s="747"/>
    </row>
    <row r="1001" spans="1:13" x14ac:dyDescent="0.25">
      <c r="A1001" s="815" t="s">
        <v>4628</v>
      </c>
      <c r="B1001" s="538" t="s">
        <v>4113</v>
      </c>
      <c r="C1001" s="813" t="s">
        <v>4120</v>
      </c>
      <c r="D1001" s="541">
        <v>3</v>
      </c>
      <c r="E1001" s="813"/>
      <c r="F1001" s="813"/>
      <c r="G1001" s="746" t="s">
        <v>4654</v>
      </c>
      <c r="H1001" s="542" t="s">
        <v>43</v>
      </c>
      <c r="I1001" s="813"/>
      <c r="J1001" s="813"/>
      <c r="K1001" s="813"/>
      <c r="L1001" s="813" t="s">
        <v>4509</v>
      </c>
      <c r="M1001" s="747"/>
    </row>
    <row r="1002" spans="1:13" x14ac:dyDescent="0.25">
      <c r="A1002" s="815" t="s">
        <v>4628</v>
      </c>
      <c r="B1002" s="538" t="s">
        <v>4113</v>
      </c>
      <c r="C1002" s="813" t="s">
        <v>4120</v>
      </c>
      <c r="D1002" s="541">
        <v>4</v>
      </c>
      <c r="E1002" s="813"/>
      <c r="F1002" s="813"/>
      <c r="G1002" s="746" t="s">
        <v>4654</v>
      </c>
      <c r="H1002" s="542" t="s">
        <v>4654</v>
      </c>
      <c r="I1002" s="813"/>
      <c r="J1002" s="813"/>
      <c r="K1002" s="813"/>
      <c r="L1002" s="813" t="s">
        <v>4654</v>
      </c>
      <c r="M1002" s="747"/>
    </row>
    <row r="1003" spans="1:13" x14ac:dyDescent="0.25">
      <c r="A1003" s="815" t="s">
        <v>4628</v>
      </c>
      <c r="B1003" s="538" t="s">
        <v>4113</v>
      </c>
      <c r="C1003" s="813" t="s">
        <v>4120</v>
      </c>
      <c r="D1003" s="541">
        <v>5</v>
      </c>
      <c r="E1003" s="813"/>
      <c r="F1003" s="813"/>
      <c r="G1003" s="746" t="s">
        <v>4654</v>
      </c>
      <c r="H1003" s="542" t="s">
        <v>4654</v>
      </c>
      <c r="I1003" s="813"/>
      <c r="J1003" s="813"/>
      <c r="K1003" s="813"/>
      <c r="L1003" s="813" t="s">
        <v>4654</v>
      </c>
      <c r="M1003" s="747"/>
    </row>
    <row r="1004" spans="1:13" x14ac:dyDescent="0.25">
      <c r="A1004" s="815" t="s">
        <v>4628</v>
      </c>
      <c r="B1004" s="538" t="s">
        <v>4113</v>
      </c>
      <c r="C1004" s="813" t="s">
        <v>4120</v>
      </c>
      <c r="D1004" s="541">
        <v>6</v>
      </c>
      <c r="E1004" s="813"/>
      <c r="F1004" s="813"/>
      <c r="G1004" s="746" t="s">
        <v>4654</v>
      </c>
      <c r="H1004" s="542" t="s">
        <v>4654</v>
      </c>
      <c r="I1004" s="813"/>
      <c r="J1004" s="813"/>
      <c r="K1004" s="813"/>
      <c r="L1004" s="813" t="s">
        <v>4654</v>
      </c>
      <c r="M1004" s="747"/>
    </row>
    <row r="1005" spans="1:13" x14ac:dyDescent="0.25">
      <c r="A1005" s="815" t="s">
        <v>4628</v>
      </c>
      <c r="B1005" s="538" t="s">
        <v>4113</v>
      </c>
      <c r="C1005" s="813" t="s">
        <v>4120</v>
      </c>
      <c r="D1005" s="541">
        <v>7</v>
      </c>
      <c r="E1005" s="813"/>
      <c r="F1005" s="813"/>
      <c r="G1005" s="746" t="s">
        <v>4654</v>
      </c>
      <c r="H1005" s="542" t="s">
        <v>4654</v>
      </c>
      <c r="I1005" s="813"/>
      <c r="J1005" s="813"/>
      <c r="K1005" s="813"/>
      <c r="L1005" s="813" t="s">
        <v>4654</v>
      </c>
      <c r="M1005" s="747"/>
    </row>
    <row r="1006" spans="1:13" x14ac:dyDescent="0.25">
      <c r="A1006" s="815" t="s">
        <v>4628</v>
      </c>
      <c r="B1006" s="538" t="s">
        <v>4505</v>
      </c>
      <c r="C1006" s="813" t="s">
        <v>4533</v>
      </c>
      <c r="D1006" s="541">
        <v>0</v>
      </c>
      <c r="E1006" s="813"/>
      <c r="F1006" s="813"/>
      <c r="G1006" s="746" t="s">
        <v>4814</v>
      </c>
      <c r="H1006" s="542" t="s">
        <v>5417</v>
      </c>
      <c r="I1006" s="813"/>
      <c r="J1006" s="813"/>
      <c r="K1006" s="813"/>
      <c r="L1006" s="813" t="s">
        <v>4459</v>
      </c>
      <c r="M1006" s="747"/>
    </row>
    <row r="1007" spans="1:13" x14ac:dyDescent="0.25">
      <c r="A1007" s="815" t="s">
        <v>4628</v>
      </c>
      <c r="B1007" s="538" t="s">
        <v>4505</v>
      </c>
      <c r="C1007" s="721" t="s">
        <v>4533</v>
      </c>
      <c r="D1007" s="827">
        <v>1</v>
      </c>
      <c r="E1007" s="813"/>
      <c r="F1007" s="813"/>
      <c r="G1007" s="746" t="s">
        <v>4654</v>
      </c>
      <c r="H1007" s="542" t="s">
        <v>43</v>
      </c>
      <c r="I1007" s="813"/>
      <c r="J1007" s="813"/>
      <c r="K1007" s="813"/>
      <c r="L1007" s="813" t="s">
        <v>4459</v>
      </c>
      <c r="M1007" s="747"/>
    </row>
    <row r="1008" spans="1:13" x14ac:dyDescent="0.25">
      <c r="A1008" s="815" t="s">
        <v>4628</v>
      </c>
      <c r="B1008" s="538" t="s">
        <v>4505</v>
      </c>
      <c r="C1008" s="813" t="s">
        <v>4533</v>
      </c>
      <c r="D1008" s="541">
        <v>2</v>
      </c>
      <c r="E1008" s="151"/>
      <c r="F1008" s="151"/>
      <c r="G1008" s="839" t="s">
        <v>4815</v>
      </c>
      <c r="H1008" s="823" t="s">
        <v>5418</v>
      </c>
      <c r="I1008" s="151"/>
      <c r="J1008" s="151"/>
      <c r="K1008" s="151"/>
      <c r="L1008" s="151" t="s">
        <v>4511</v>
      </c>
      <c r="M1008" s="151"/>
    </row>
    <row r="1009" spans="1:13" x14ac:dyDescent="0.25">
      <c r="A1009" s="815" t="s">
        <v>4628</v>
      </c>
      <c r="B1009" s="538" t="s">
        <v>4505</v>
      </c>
      <c r="C1009" s="813" t="s">
        <v>4533</v>
      </c>
      <c r="D1009" s="541">
        <v>3</v>
      </c>
      <c r="E1009" s="151"/>
      <c r="F1009" s="151"/>
      <c r="G1009" s="839" t="s">
        <v>4816</v>
      </c>
      <c r="H1009" s="823" t="s">
        <v>5419</v>
      </c>
      <c r="I1009" s="151"/>
      <c r="J1009" s="151"/>
      <c r="K1009" s="151"/>
      <c r="L1009" s="151" t="s">
        <v>4511</v>
      </c>
      <c r="M1009" s="151"/>
    </row>
    <row r="1010" spans="1:13" x14ac:dyDescent="0.25">
      <c r="A1010" s="815" t="s">
        <v>4628</v>
      </c>
      <c r="B1010" s="538" t="s">
        <v>4119</v>
      </c>
      <c r="C1010" s="813" t="s">
        <v>4534</v>
      </c>
      <c r="D1010" s="541">
        <v>0</v>
      </c>
      <c r="E1010" s="151"/>
      <c r="F1010" s="151"/>
      <c r="G1010" s="839" t="s">
        <v>4654</v>
      </c>
      <c r="H1010" s="823" t="s">
        <v>6017</v>
      </c>
      <c r="I1010" s="151"/>
      <c r="J1010" s="151"/>
      <c r="K1010" s="151"/>
      <c r="L1010" s="151" t="s">
        <v>5519</v>
      </c>
      <c r="M1010" s="151"/>
    </row>
    <row r="1011" spans="1:13" x14ac:dyDescent="0.25">
      <c r="A1011" s="815" t="s">
        <v>4628</v>
      </c>
      <c r="B1011" s="538" t="s">
        <v>4119</v>
      </c>
      <c r="C1011" s="813" t="s">
        <v>4534</v>
      </c>
      <c r="D1011" s="541">
        <v>1</v>
      </c>
      <c r="E1011" s="151"/>
      <c r="F1011" s="151"/>
      <c r="G1011" s="839" t="s">
        <v>4654</v>
      </c>
      <c r="H1011" s="823" t="s">
        <v>5516</v>
      </c>
      <c r="I1011" s="151"/>
      <c r="J1011" s="151"/>
      <c r="K1011" s="151"/>
      <c r="L1011" s="151" t="s">
        <v>4121</v>
      </c>
      <c r="M1011" s="151"/>
    </row>
    <row r="1012" spans="1:13" x14ac:dyDescent="0.25">
      <c r="A1012" s="815" t="s">
        <v>4628</v>
      </c>
      <c r="B1012" s="538" t="s">
        <v>4403</v>
      </c>
      <c r="C1012" s="813" t="s">
        <v>4636</v>
      </c>
      <c r="D1012" s="541">
        <v>0</v>
      </c>
      <c r="E1012" s="151"/>
      <c r="F1012" s="151"/>
      <c r="G1012" s="837" t="s">
        <v>5953</v>
      </c>
      <c r="H1012" s="823" t="s">
        <v>5420</v>
      </c>
      <c r="I1012" s="151"/>
      <c r="J1012" s="151"/>
      <c r="K1012" s="151"/>
      <c r="L1012" s="151" t="s">
        <v>4654</v>
      </c>
      <c r="M1012" s="151"/>
    </row>
    <row r="1013" spans="1:13" x14ac:dyDescent="0.25">
      <c r="A1013" s="815" t="s">
        <v>4628</v>
      </c>
      <c r="B1013" s="538" t="s">
        <v>4403</v>
      </c>
      <c r="C1013" s="813" t="s">
        <v>4636</v>
      </c>
      <c r="D1013" s="541">
        <v>1</v>
      </c>
      <c r="E1013" s="151"/>
      <c r="F1013" s="151"/>
      <c r="G1013" s="839" t="s">
        <v>5954</v>
      </c>
      <c r="H1013" s="823" t="s">
        <v>5421</v>
      </c>
      <c r="I1013" s="151"/>
      <c r="J1013" s="151"/>
      <c r="K1013" s="151"/>
      <c r="L1013" s="151" t="s">
        <v>4654</v>
      </c>
      <c r="M1013" s="151"/>
    </row>
    <row r="1014" spans="1:13" x14ac:dyDescent="0.25">
      <c r="A1014" s="815" t="s">
        <v>4628</v>
      </c>
      <c r="B1014" s="538" t="s">
        <v>4403</v>
      </c>
      <c r="C1014" s="813" t="s">
        <v>4636</v>
      </c>
      <c r="D1014" s="541">
        <v>2</v>
      </c>
      <c r="E1014" s="151"/>
      <c r="F1014" s="151"/>
      <c r="G1014" s="746" t="s">
        <v>5955</v>
      </c>
      <c r="H1014" s="822" t="s">
        <v>6018</v>
      </c>
      <c r="I1014" s="151"/>
      <c r="J1014" s="151"/>
      <c r="K1014" s="151"/>
      <c r="L1014" s="151" t="s">
        <v>4654</v>
      </c>
      <c r="M1014" s="151"/>
    </row>
    <row r="1015" spans="1:13" x14ac:dyDescent="0.25">
      <c r="A1015" s="815" t="s">
        <v>4628</v>
      </c>
      <c r="B1015" s="538" t="s">
        <v>4403</v>
      </c>
      <c r="C1015" s="813" t="s">
        <v>4636</v>
      </c>
      <c r="D1015" s="541">
        <v>3</v>
      </c>
      <c r="E1015" s="151"/>
      <c r="F1015" s="151"/>
      <c r="G1015" s="746" t="s">
        <v>5956</v>
      </c>
      <c r="H1015" s="822" t="s">
        <v>6019</v>
      </c>
      <c r="I1015" s="151"/>
      <c r="J1015" s="151"/>
      <c r="K1015" s="151"/>
      <c r="L1015" s="151" t="s">
        <v>4654</v>
      </c>
      <c r="M1015" s="151"/>
    </row>
    <row r="1016" spans="1:13" x14ac:dyDescent="0.25">
      <c r="A1016" s="815" t="s">
        <v>4628</v>
      </c>
      <c r="B1016" s="538" t="s">
        <v>4403</v>
      </c>
      <c r="C1016" s="813" t="s">
        <v>4636</v>
      </c>
      <c r="D1016" s="541">
        <v>4</v>
      </c>
      <c r="E1016" s="151"/>
      <c r="F1016" s="151"/>
      <c r="G1016" s="746" t="s">
        <v>5957</v>
      </c>
      <c r="H1016" s="822" t="s">
        <v>6020</v>
      </c>
      <c r="I1016" s="151"/>
      <c r="J1016" s="151"/>
      <c r="K1016" s="151"/>
      <c r="L1016" s="151" t="s">
        <v>4654</v>
      </c>
      <c r="M1016" s="151"/>
    </row>
    <row r="1017" spans="1:13" x14ac:dyDescent="0.25">
      <c r="A1017" s="815" t="s">
        <v>4628</v>
      </c>
      <c r="B1017" s="538" t="s">
        <v>4403</v>
      </c>
      <c r="C1017" s="813" t="s">
        <v>4636</v>
      </c>
      <c r="D1017" s="541">
        <v>5</v>
      </c>
      <c r="E1017" s="151"/>
      <c r="F1017" s="151"/>
      <c r="G1017" s="746" t="s">
        <v>5958</v>
      </c>
      <c r="H1017" s="822" t="s">
        <v>5422</v>
      </c>
      <c r="I1017" s="151"/>
      <c r="J1017" s="151"/>
      <c r="K1017" s="151"/>
      <c r="L1017" s="151" t="s">
        <v>4654</v>
      </c>
      <c r="M1017" s="151"/>
    </row>
    <row r="1018" spans="1:13" x14ac:dyDescent="0.25">
      <c r="A1018" s="815" t="s">
        <v>4628</v>
      </c>
      <c r="B1018" s="538" t="s">
        <v>4403</v>
      </c>
      <c r="C1018" s="813" t="s">
        <v>4636</v>
      </c>
      <c r="D1018" s="541">
        <v>6</v>
      </c>
      <c r="E1018" s="151"/>
      <c r="F1018" s="151"/>
      <c r="G1018" s="746" t="s">
        <v>5959</v>
      </c>
      <c r="H1018" s="822" t="s">
        <v>5423</v>
      </c>
      <c r="I1018" s="151"/>
      <c r="J1018" s="151"/>
      <c r="K1018" s="151"/>
      <c r="L1018" s="151" t="s">
        <v>4654</v>
      </c>
      <c r="M1018" s="151"/>
    </row>
    <row r="1019" spans="1:13" x14ac:dyDescent="0.25">
      <c r="A1019" s="815" t="s">
        <v>4628</v>
      </c>
      <c r="B1019" s="538" t="s">
        <v>4403</v>
      </c>
      <c r="C1019" s="813" t="s">
        <v>4636</v>
      </c>
      <c r="D1019" s="541">
        <v>7</v>
      </c>
      <c r="E1019" s="151"/>
      <c r="F1019" s="151"/>
      <c r="G1019" s="746" t="s">
        <v>5960</v>
      </c>
      <c r="H1019" s="822" t="s">
        <v>5424</v>
      </c>
      <c r="I1019" s="151"/>
      <c r="J1019" s="151"/>
      <c r="K1019" s="151"/>
      <c r="L1019" s="151" t="s">
        <v>4654</v>
      </c>
      <c r="M1019" s="151"/>
    </row>
    <row r="1020" spans="1:13" x14ac:dyDescent="0.25">
      <c r="A1020" s="815" t="s">
        <v>4628</v>
      </c>
      <c r="B1020" s="538" t="s">
        <v>4403</v>
      </c>
      <c r="C1020" s="813" t="s">
        <v>4636</v>
      </c>
      <c r="D1020" s="541">
        <v>8</v>
      </c>
      <c r="E1020" s="151"/>
      <c r="F1020" s="151"/>
      <c r="G1020" s="839" t="s">
        <v>4817</v>
      </c>
      <c r="H1020" s="823" t="s">
        <v>5425</v>
      </c>
      <c r="I1020" s="151"/>
      <c r="J1020" s="151"/>
      <c r="K1020" s="151"/>
      <c r="L1020" s="151" t="s">
        <v>4442</v>
      </c>
      <c r="M1020" s="151"/>
    </row>
    <row r="1021" spans="1:13" x14ac:dyDescent="0.25">
      <c r="A1021" s="815" t="s">
        <v>4628</v>
      </c>
      <c r="B1021" s="538" t="s">
        <v>4403</v>
      </c>
      <c r="C1021" s="813" t="s">
        <v>4636</v>
      </c>
      <c r="D1021" s="541">
        <v>9</v>
      </c>
      <c r="E1021" s="151"/>
      <c r="F1021" s="151"/>
      <c r="G1021" s="839" t="s">
        <v>4818</v>
      </c>
      <c r="H1021" s="823" t="s">
        <v>5426</v>
      </c>
      <c r="I1021" s="151"/>
      <c r="J1021" s="151"/>
      <c r="K1021" s="151"/>
      <c r="L1021" s="151" t="s">
        <v>4442</v>
      </c>
      <c r="M1021" s="151"/>
    </row>
    <row r="1022" spans="1:13" x14ac:dyDescent="0.25">
      <c r="A1022" s="815" t="s">
        <v>4628</v>
      </c>
      <c r="B1022" s="538" t="s">
        <v>4403</v>
      </c>
      <c r="C1022" s="813" t="s">
        <v>4636</v>
      </c>
      <c r="D1022" s="541" t="s">
        <v>4637</v>
      </c>
      <c r="E1022" s="151"/>
      <c r="F1022" s="151"/>
      <c r="G1022" s="839" t="s">
        <v>4819</v>
      </c>
      <c r="H1022" s="823" t="s">
        <v>5427</v>
      </c>
      <c r="I1022" s="151"/>
      <c r="J1022" s="151"/>
      <c r="K1022" s="151"/>
      <c r="L1022" s="151" t="s">
        <v>4442</v>
      </c>
      <c r="M1022" s="151"/>
    </row>
    <row r="1023" spans="1:13" x14ac:dyDescent="0.25">
      <c r="A1023" s="815" t="s">
        <v>4628</v>
      </c>
      <c r="B1023" s="538" t="s">
        <v>4403</v>
      </c>
      <c r="C1023" s="813" t="s">
        <v>4636</v>
      </c>
      <c r="D1023" s="541" t="s">
        <v>4638</v>
      </c>
      <c r="E1023" s="151"/>
      <c r="F1023" s="151"/>
      <c r="G1023" s="839" t="s">
        <v>4820</v>
      </c>
      <c r="H1023" s="823" t="s">
        <v>5428</v>
      </c>
      <c r="I1023" s="151"/>
      <c r="J1023" s="151"/>
      <c r="K1023" s="151"/>
      <c r="L1023" s="151" t="s">
        <v>4442</v>
      </c>
      <c r="M1023" s="151"/>
    </row>
    <row r="1024" spans="1:13" x14ac:dyDescent="0.25">
      <c r="A1024" s="815" t="s">
        <v>4628</v>
      </c>
      <c r="B1024" s="538" t="s">
        <v>4403</v>
      </c>
      <c r="C1024" s="813" t="s">
        <v>4636</v>
      </c>
      <c r="D1024" s="541" t="s">
        <v>4639</v>
      </c>
      <c r="E1024" s="151"/>
      <c r="F1024" s="151"/>
      <c r="G1024" s="839" t="s">
        <v>4821</v>
      </c>
      <c r="H1024" s="823" t="s">
        <v>5429</v>
      </c>
      <c r="I1024" s="151"/>
      <c r="J1024" s="151"/>
      <c r="K1024" s="151"/>
      <c r="L1024" s="151" t="s">
        <v>4442</v>
      </c>
      <c r="M1024" s="151"/>
    </row>
    <row r="1025" spans="1:13" x14ac:dyDescent="0.25">
      <c r="A1025" s="815" t="s">
        <v>4628</v>
      </c>
      <c r="B1025" s="538" t="s">
        <v>4403</v>
      </c>
      <c r="C1025" s="813" t="s">
        <v>4636</v>
      </c>
      <c r="D1025" s="541" t="s">
        <v>4640</v>
      </c>
      <c r="E1025" s="151"/>
      <c r="F1025" s="151"/>
      <c r="G1025" s="839" t="s">
        <v>4822</v>
      </c>
      <c r="H1025" s="823" t="s">
        <v>5430</v>
      </c>
      <c r="I1025" s="151"/>
      <c r="J1025" s="151"/>
      <c r="K1025" s="151"/>
      <c r="L1025" s="151" t="s">
        <v>4654</v>
      </c>
      <c r="M1025" s="151"/>
    </row>
    <row r="1026" spans="1:13" x14ac:dyDescent="0.25">
      <c r="A1026" s="815" t="s">
        <v>4628</v>
      </c>
      <c r="B1026" s="538" t="s">
        <v>4403</v>
      </c>
      <c r="C1026" s="813" t="s">
        <v>4636</v>
      </c>
      <c r="D1026" s="541" t="s">
        <v>4615</v>
      </c>
      <c r="E1026" s="151"/>
      <c r="F1026" s="151"/>
      <c r="G1026" s="839" t="s">
        <v>4823</v>
      </c>
      <c r="H1026" s="823" t="s">
        <v>5431</v>
      </c>
      <c r="I1026" s="151"/>
      <c r="J1026" s="151"/>
      <c r="K1026" s="151"/>
      <c r="L1026" s="151" t="s">
        <v>4654</v>
      </c>
      <c r="M1026" s="151"/>
    </row>
    <row r="1027" spans="1:13" x14ac:dyDescent="0.25">
      <c r="A1027" s="815" t="s">
        <v>4628</v>
      </c>
      <c r="B1027" s="538" t="s">
        <v>4403</v>
      </c>
      <c r="C1027" s="813" t="s">
        <v>4636</v>
      </c>
      <c r="D1027" s="541" t="s">
        <v>4641</v>
      </c>
      <c r="E1027" s="151"/>
      <c r="F1027" s="151"/>
      <c r="G1027" s="839" t="s">
        <v>4654</v>
      </c>
      <c r="H1027" s="823" t="s">
        <v>43</v>
      </c>
      <c r="I1027" s="151"/>
      <c r="J1027" s="151"/>
      <c r="K1027" s="151"/>
      <c r="L1027" s="151" t="s">
        <v>4465</v>
      </c>
      <c r="M1027" s="151"/>
    </row>
    <row r="1028" spans="1:13" x14ac:dyDescent="0.25">
      <c r="A1028" s="815" t="s">
        <v>4628</v>
      </c>
      <c r="B1028" s="538" t="s">
        <v>4403</v>
      </c>
      <c r="C1028" s="813" t="s">
        <v>4636</v>
      </c>
      <c r="D1028" s="541" t="s">
        <v>4642</v>
      </c>
      <c r="E1028" s="151"/>
      <c r="F1028" s="151"/>
      <c r="G1028" s="841" t="s">
        <v>4654</v>
      </c>
      <c r="H1028" s="823" t="s">
        <v>43</v>
      </c>
      <c r="I1028" s="151"/>
      <c r="J1028" s="151"/>
      <c r="K1028" s="151"/>
      <c r="L1028" s="151" t="s">
        <v>4465</v>
      </c>
      <c r="M1028" s="151"/>
    </row>
    <row r="1029" spans="1:13" x14ac:dyDescent="0.25">
      <c r="A1029" s="815" t="s">
        <v>4628</v>
      </c>
      <c r="B1029" s="538" t="s">
        <v>4403</v>
      </c>
      <c r="C1029" s="813" t="s">
        <v>4636</v>
      </c>
      <c r="D1029" s="541" t="s">
        <v>4643</v>
      </c>
      <c r="E1029" s="151"/>
      <c r="F1029" s="151"/>
      <c r="G1029" s="840" t="s">
        <v>4654</v>
      </c>
      <c r="H1029" s="823" t="s">
        <v>43</v>
      </c>
      <c r="I1029" s="151"/>
      <c r="J1029" s="151"/>
      <c r="K1029" s="151"/>
      <c r="L1029" s="151" t="s">
        <v>4465</v>
      </c>
      <c r="M1029" s="151"/>
    </row>
    <row r="1030" spans="1:13" x14ac:dyDescent="0.25">
      <c r="A1030" s="815" t="s">
        <v>4628</v>
      </c>
      <c r="B1030" s="538" t="s">
        <v>4403</v>
      </c>
      <c r="C1030" s="813" t="s">
        <v>4636</v>
      </c>
      <c r="D1030" s="541" t="s">
        <v>4574</v>
      </c>
      <c r="E1030" s="151"/>
      <c r="F1030" s="151"/>
      <c r="G1030" s="840" t="s">
        <v>4654</v>
      </c>
      <c r="H1030" s="823" t="s">
        <v>43</v>
      </c>
      <c r="I1030" s="151"/>
      <c r="J1030" s="151"/>
      <c r="K1030" s="151"/>
      <c r="L1030" s="151" t="s">
        <v>4465</v>
      </c>
      <c r="M1030" s="151"/>
    </row>
    <row r="1031" spans="1:13" x14ac:dyDescent="0.25">
      <c r="A1031" s="815" t="s">
        <v>4628</v>
      </c>
      <c r="B1031" s="538" t="s">
        <v>4403</v>
      </c>
      <c r="C1031" s="813" t="s">
        <v>4636</v>
      </c>
      <c r="D1031" s="541" t="s">
        <v>4586</v>
      </c>
      <c r="E1031" s="151"/>
      <c r="F1031" s="151"/>
      <c r="G1031" s="840" t="s">
        <v>4824</v>
      </c>
      <c r="H1031" s="823" t="s">
        <v>5432</v>
      </c>
      <c r="I1031" s="151"/>
      <c r="J1031" s="151"/>
      <c r="K1031" s="151"/>
      <c r="L1031" s="151" t="s">
        <v>4447</v>
      </c>
      <c r="M1031" s="151"/>
    </row>
    <row r="1032" spans="1:13" x14ac:dyDescent="0.25">
      <c r="A1032" s="815" t="s">
        <v>4628</v>
      </c>
      <c r="B1032" s="538" t="s">
        <v>4403</v>
      </c>
      <c r="C1032" s="813" t="s">
        <v>4636</v>
      </c>
      <c r="D1032" s="541" t="s">
        <v>4644</v>
      </c>
      <c r="E1032" s="151"/>
      <c r="F1032" s="151"/>
      <c r="G1032" s="839" t="s">
        <v>5961</v>
      </c>
      <c r="H1032" s="823" t="s">
        <v>5433</v>
      </c>
      <c r="I1032" s="151"/>
      <c r="J1032" s="151"/>
      <c r="K1032" s="151"/>
      <c r="L1032" s="151" t="s">
        <v>4447</v>
      </c>
      <c r="M1032" s="151"/>
    </row>
    <row r="1033" spans="1:13" x14ac:dyDescent="0.25">
      <c r="A1033" s="815" t="s">
        <v>4628</v>
      </c>
      <c r="B1033" s="538" t="s">
        <v>4403</v>
      </c>
      <c r="C1033" s="813" t="s">
        <v>4636</v>
      </c>
      <c r="D1033" s="541" t="s">
        <v>4645</v>
      </c>
      <c r="E1033" s="151"/>
      <c r="F1033" s="151"/>
      <c r="G1033" s="839" t="s">
        <v>5962</v>
      </c>
      <c r="H1033" s="823" t="s">
        <v>5434</v>
      </c>
      <c r="I1033" s="151"/>
      <c r="J1033" s="151"/>
      <c r="K1033" s="151"/>
      <c r="L1033" s="151" t="s">
        <v>4447</v>
      </c>
      <c r="M1033" s="151"/>
    </row>
    <row r="1034" spans="1:13" x14ac:dyDescent="0.25">
      <c r="A1034" s="815" t="s">
        <v>4628</v>
      </c>
      <c r="B1034" s="538" t="s">
        <v>4403</v>
      </c>
      <c r="C1034" s="813" t="s">
        <v>4636</v>
      </c>
      <c r="D1034" s="541" t="s">
        <v>4646</v>
      </c>
      <c r="E1034" s="151"/>
      <c r="F1034" s="151"/>
      <c r="G1034" s="839" t="s">
        <v>4654</v>
      </c>
      <c r="H1034" s="823" t="s">
        <v>43</v>
      </c>
      <c r="I1034" s="151"/>
      <c r="J1034" s="151"/>
      <c r="K1034" s="151"/>
      <c r="L1034" s="151" t="s">
        <v>4447</v>
      </c>
      <c r="M1034" s="151"/>
    </row>
    <row r="1035" spans="1:13" x14ac:dyDescent="0.25">
      <c r="A1035" s="815" t="s">
        <v>4628</v>
      </c>
      <c r="B1035" s="538" t="s">
        <v>4403</v>
      </c>
      <c r="C1035" s="813" t="s">
        <v>4636</v>
      </c>
      <c r="D1035" s="541" t="s">
        <v>4647</v>
      </c>
      <c r="E1035" s="151"/>
      <c r="F1035" s="151"/>
      <c r="G1035" s="839" t="s">
        <v>4654</v>
      </c>
      <c r="H1035" s="823" t="s">
        <v>4654</v>
      </c>
      <c r="I1035" s="151"/>
      <c r="J1035" s="151"/>
      <c r="K1035" s="151"/>
      <c r="L1035" s="151" t="s">
        <v>4654</v>
      </c>
      <c r="M1035" s="151"/>
    </row>
    <row r="1036" spans="1:13" x14ac:dyDescent="0.25">
      <c r="A1036" s="815" t="s">
        <v>4628</v>
      </c>
      <c r="B1036" s="538" t="s">
        <v>4403</v>
      </c>
      <c r="C1036" s="813" t="s">
        <v>4636</v>
      </c>
      <c r="D1036" s="541" t="s">
        <v>4575</v>
      </c>
      <c r="E1036" s="151"/>
      <c r="F1036" s="151"/>
      <c r="G1036" s="839" t="s">
        <v>4654</v>
      </c>
      <c r="H1036" s="823" t="s">
        <v>4654</v>
      </c>
      <c r="I1036" s="151"/>
      <c r="J1036" s="151"/>
      <c r="K1036" s="151"/>
      <c r="L1036" s="151" t="s">
        <v>4654</v>
      </c>
      <c r="M1036" s="151"/>
    </row>
    <row r="1037" spans="1:13" x14ac:dyDescent="0.25">
      <c r="A1037" s="815" t="s">
        <v>4628</v>
      </c>
      <c r="B1037" s="538" t="s">
        <v>4403</v>
      </c>
      <c r="C1037" s="813" t="s">
        <v>4636</v>
      </c>
      <c r="D1037" s="541" t="s">
        <v>4576</v>
      </c>
      <c r="E1037" s="151"/>
      <c r="F1037" s="151"/>
      <c r="G1037" s="839" t="s">
        <v>4654</v>
      </c>
      <c r="H1037" s="823" t="s">
        <v>4654</v>
      </c>
      <c r="I1037" s="151"/>
      <c r="J1037" s="151"/>
      <c r="K1037" s="151"/>
      <c r="L1037" s="151" t="s">
        <v>4654</v>
      </c>
      <c r="M1037" s="151"/>
    </row>
    <row r="1038" spans="1:13" x14ac:dyDescent="0.25">
      <c r="A1038" s="815" t="s">
        <v>4628</v>
      </c>
      <c r="B1038" s="538" t="s">
        <v>4403</v>
      </c>
      <c r="C1038" s="813" t="s">
        <v>4636</v>
      </c>
      <c r="D1038" s="541" t="s">
        <v>4648</v>
      </c>
      <c r="E1038" s="151"/>
      <c r="F1038" s="151"/>
      <c r="G1038" s="840" t="s">
        <v>4654</v>
      </c>
      <c r="H1038" s="823" t="s">
        <v>4654</v>
      </c>
      <c r="I1038" s="151"/>
      <c r="J1038" s="151"/>
      <c r="K1038" s="151"/>
      <c r="L1038" s="151" t="s">
        <v>4654</v>
      </c>
      <c r="M1038" s="151"/>
    </row>
    <row r="1039" spans="1:13" x14ac:dyDescent="0.25">
      <c r="A1039" s="815" t="s">
        <v>4628</v>
      </c>
      <c r="B1039" s="538" t="s">
        <v>4403</v>
      </c>
      <c r="C1039" s="813" t="s">
        <v>4636</v>
      </c>
      <c r="D1039" s="541" t="s">
        <v>4649</v>
      </c>
      <c r="E1039" s="151"/>
      <c r="F1039" s="151"/>
      <c r="G1039" s="840" t="s">
        <v>4654</v>
      </c>
      <c r="H1039" s="823" t="s">
        <v>4654</v>
      </c>
      <c r="I1039" s="151"/>
      <c r="J1039" s="151"/>
      <c r="K1039" s="151"/>
      <c r="L1039" s="151" t="s">
        <v>4654</v>
      </c>
      <c r="M1039" s="151"/>
    </row>
    <row r="1040" spans="1:13" x14ac:dyDescent="0.25">
      <c r="A1040" s="815" t="s">
        <v>4628</v>
      </c>
      <c r="B1040" s="538" t="s">
        <v>4403</v>
      </c>
      <c r="C1040" s="813" t="s">
        <v>4636</v>
      </c>
      <c r="D1040" s="541" t="s">
        <v>4650</v>
      </c>
      <c r="E1040" s="151"/>
      <c r="F1040" s="151"/>
      <c r="G1040" s="814" t="s">
        <v>4654</v>
      </c>
      <c r="H1040" s="542" t="s">
        <v>4654</v>
      </c>
      <c r="I1040" s="151"/>
      <c r="J1040" s="151"/>
      <c r="K1040" s="151"/>
      <c r="L1040" s="151" t="s">
        <v>4654</v>
      </c>
      <c r="M1040" s="151"/>
    </row>
    <row r="1041" spans="1:13" x14ac:dyDescent="0.25">
      <c r="A1041" s="815" t="s">
        <v>4628</v>
      </c>
      <c r="B1041" s="538" t="s">
        <v>4403</v>
      </c>
      <c r="C1041" s="813" t="s">
        <v>4636</v>
      </c>
      <c r="D1041" s="541" t="s">
        <v>4651</v>
      </c>
      <c r="E1041" s="151"/>
      <c r="F1041" s="151"/>
      <c r="G1041" s="746" t="s">
        <v>4654</v>
      </c>
      <c r="H1041" s="822" t="s">
        <v>4654</v>
      </c>
      <c r="I1041" s="151"/>
      <c r="J1041" s="151"/>
      <c r="K1041" s="151"/>
      <c r="L1041" s="151" t="s">
        <v>4654</v>
      </c>
      <c r="M1041" s="151"/>
    </row>
    <row r="1042" spans="1:13" x14ac:dyDescent="0.25">
      <c r="A1042" s="815" t="s">
        <v>4628</v>
      </c>
      <c r="B1042" s="538" t="s">
        <v>4403</v>
      </c>
      <c r="C1042" s="813" t="s">
        <v>4636</v>
      </c>
      <c r="D1042" s="541" t="s">
        <v>4652</v>
      </c>
      <c r="E1042" s="151"/>
      <c r="F1042" s="151"/>
      <c r="G1042" s="746" t="s">
        <v>4654</v>
      </c>
      <c r="H1042" s="822" t="s">
        <v>4654</v>
      </c>
      <c r="I1042" s="151"/>
      <c r="J1042" s="151"/>
      <c r="K1042" s="151"/>
      <c r="L1042" s="151" t="s">
        <v>4654</v>
      </c>
      <c r="M1042" s="151"/>
    </row>
    <row r="1043" spans="1:13" x14ac:dyDescent="0.25">
      <c r="A1043" s="815" t="s">
        <v>4628</v>
      </c>
      <c r="B1043" s="538" t="s">
        <v>4403</v>
      </c>
      <c r="C1043" s="813" t="s">
        <v>4636</v>
      </c>
      <c r="D1043" s="541" t="s">
        <v>4653</v>
      </c>
      <c r="E1043" s="151"/>
      <c r="F1043" s="151"/>
      <c r="G1043" s="746" t="s">
        <v>4654</v>
      </c>
      <c r="H1043" s="822" t="s">
        <v>4654</v>
      </c>
      <c r="I1043" s="151"/>
      <c r="J1043" s="151"/>
      <c r="K1043" s="151"/>
      <c r="L1043" s="151" t="s">
        <v>4654</v>
      </c>
      <c r="M1043" s="151"/>
    </row>
    <row r="1044" spans="1:13" x14ac:dyDescent="0.25">
      <c r="A1044" s="815" t="s">
        <v>4628</v>
      </c>
      <c r="B1044" s="538" t="s">
        <v>4407</v>
      </c>
      <c r="C1044" s="813" t="s">
        <v>4131</v>
      </c>
      <c r="D1044" s="541">
        <v>0</v>
      </c>
      <c r="E1044" s="151"/>
      <c r="F1044" s="151"/>
      <c r="G1044" s="746" t="s">
        <v>4825</v>
      </c>
      <c r="H1044" s="822" t="s">
        <v>5435</v>
      </c>
      <c r="I1044" s="151"/>
      <c r="J1044" s="151"/>
      <c r="K1044" s="151"/>
      <c r="L1044" s="151" t="s">
        <v>4442</v>
      </c>
      <c r="M1044" s="151"/>
    </row>
    <row r="1045" spans="1:13" x14ac:dyDescent="0.25">
      <c r="A1045" s="815" t="s">
        <v>4628</v>
      </c>
      <c r="B1045" s="538" t="s">
        <v>4407</v>
      </c>
      <c r="C1045" s="813" t="s">
        <v>4131</v>
      </c>
      <c r="D1045" s="541">
        <v>1</v>
      </c>
      <c r="E1045" s="151"/>
      <c r="F1045" s="151"/>
      <c r="G1045" s="746" t="s">
        <v>4826</v>
      </c>
      <c r="H1045" s="822" t="s">
        <v>5436</v>
      </c>
      <c r="I1045" s="151"/>
      <c r="J1045" s="151"/>
      <c r="K1045" s="151"/>
      <c r="L1045" s="151" t="s">
        <v>4442</v>
      </c>
      <c r="M1045" s="151"/>
    </row>
    <row r="1046" spans="1:13" x14ac:dyDescent="0.25">
      <c r="A1046" s="815" t="s">
        <v>4628</v>
      </c>
      <c r="B1046" s="538" t="s">
        <v>4407</v>
      </c>
      <c r="C1046" s="813" t="s">
        <v>4131</v>
      </c>
      <c r="D1046" s="541">
        <v>2</v>
      </c>
      <c r="E1046" s="151"/>
      <c r="F1046" s="151"/>
      <c r="G1046" s="839" t="s">
        <v>4827</v>
      </c>
      <c r="H1046" s="823" t="s">
        <v>5437</v>
      </c>
      <c r="I1046" s="151"/>
      <c r="J1046" s="151"/>
      <c r="K1046" s="151"/>
      <c r="L1046" s="151" t="s">
        <v>4442</v>
      </c>
      <c r="M1046" s="151"/>
    </row>
    <row r="1047" spans="1:13" x14ac:dyDescent="0.25">
      <c r="A1047" s="815" t="s">
        <v>4628</v>
      </c>
      <c r="B1047" s="538" t="s">
        <v>4407</v>
      </c>
      <c r="C1047" s="813" t="s">
        <v>4131</v>
      </c>
      <c r="D1047" s="541">
        <v>3</v>
      </c>
      <c r="E1047" s="151"/>
      <c r="F1047" s="151"/>
      <c r="G1047" s="840" t="s">
        <v>4828</v>
      </c>
      <c r="H1047" s="823" t="s">
        <v>5438</v>
      </c>
      <c r="I1047" s="151"/>
      <c r="J1047" s="151"/>
      <c r="K1047" s="151"/>
      <c r="L1047" s="151" t="s">
        <v>4442</v>
      </c>
      <c r="M1047" s="151"/>
    </row>
    <row r="1048" spans="1:13" x14ac:dyDescent="0.25">
      <c r="A1048" s="815" t="s">
        <v>4628</v>
      </c>
      <c r="B1048" s="538" t="s">
        <v>4407</v>
      </c>
      <c r="C1048" s="813" t="s">
        <v>4131</v>
      </c>
      <c r="D1048" s="541">
        <v>4</v>
      </c>
      <c r="E1048" s="151"/>
      <c r="F1048" s="151"/>
      <c r="G1048" s="839" t="s">
        <v>4654</v>
      </c>
      <c r="H1048" s="823" t="s">
        <v>4654</v>
      </c>
      <c r="I1048" s="151"/>
      <c r="J1048" s="151"/>
      <c r="K1048" s="151"/>
      <c r="L1048" s="151" t="s">
        <v>4654</v>
      </c>
      <c r="M1048" s="151"/>
    </row>
    <row r="1049" spans="1:13" x14ac:dyDescent="0.25">
      <c r="A1049" s="815" t="s">
        <v>4628</v>
      </c>
      <c r="B1049" s="538" t="s">
        <v>4407</v>
      </c>
      <c r="C1049" s="813" t="s">
        <v>4131</v>
      </c>
      <c r="D1049" s="541">
        <v>5</v>
      </c>
      <c r="E1049" s="151"/>
      <c r="F1049" s="151"/>
      <c r="G1049" s="839" t="s">
        <v>4654</v>
      </c>
      <c r="H1049" s="823" t="s">
        <v>4654</v>
      </c>
      <c r="I1049" s="151"/>
      <c r="J1049" s="151"/>
      <c r="K1049" s="151"/>
      <c r="L1049" s="151" t="s">
        <v>4654</v>
      </c>
      <c r="M1049" s="151"/>
    </row>
    <row r="1050" spans="1:13" x14ac:dyDescent="0.25">
      <c r="A1050" s="815" t="s">
        <v>4628</v>
      </c>
      <c r="B1050" s="538" t="s">
        <v>4407</v>
      </c>
      <c r="C1050" s="813" t="s">
        <v>4131</v>
      </c>
      <c r="D1050" s="541">
        <v>6</v>
      </c>
      <c r="E1050" s="151"/>
      <c r="F1050" s="151"/>
      <c r="G1050" s="840" t="s">
        <v>4654</v>
      </c>
      <c r="H1050" s="818" t="s">
        <v>4654</v>
      </c>
      <c r="I1050" s="151"/>
      <c r="J1050" s="151"/>
      <c r="K1050" s="151"/>
      <c r="L1050" s="151" t="s">
        <v>4654</v>
      </c>
      <c r="M1050" s="151"/>
    </row>
    <row r="1051" spans="1:13" x14ac:dyDescent="0.25">
      <c r="A1051" s="815" t="s">
        <v>4628</v>
      </c>
      <c r="B1051" s="538" t="s">
        <v>4407</v>
      </c>
      <c r="C1051" s="813" t="s">
        <v>4131</v>
      </c>
      <c r="D1051" s="541">
        <v>7</v>
      </c>
      <c r="E1051" s="151"/>
      <c r="F1051" s="151"/>
      <c r="G1051" s="839" t="s">
        <v>4654</v>
      </c>
      <c r="H1051" s="818" t="s">
        <v>4654</v>
      </c>
      <c r="I1051" s="151"/>
      <c r="J1051" s="151"/>
      <c r="K1051" s="151"/>
      <c r="L1051" s="151" t="s">
        <v>4654</v>
      </c>
      <c r="M1051" s="151"/>
    </row>
    <row r="1052" spans="1:13" x14ac:dyDescent="0.25">
      <c r="A1052" s="815" t="s">
        <v>4628</v>
      </c>
      <c r="B1052" s="538" t="s">
        <v>4407</v>
      </c>
      <c r="C1052" s="813" t="s">
        <v>4131</v>
      </c>
      <c r="D1052" s="541">
        <v>8</v>
      </c>
      <c r="E1052" s="151"/>
      <c r="F1052" s="151"/>
      <c r="G1052" s="840" t="s">
        <v>4654</v>
      </c>
      <c r="H1052" s="818" t="s">
        <v>4654</v>
      </c>
      <c r="I1052" s="151"/>
      <c r="J1052" s="151"/>
      <c r="K1052" s="151"/>
      <c r="L1052" s="151" t="s">
        <v>4654</v>
      </c>
      <c r="M1052" s="151"/>
    </row>
    <row r="1053" spans="1:13" x14ac:dyDescent="0.25">
      <c r="A1053" s="815" t="s">
        <v>4628</v>
      </c>
      <c r="B1053" s="538" t="s">
        <v>4407</v>
      </c>
      <c r="C1053" s="813" t="s">
        <v>4131</v>
      </c>
      <c r="D1053" s="541">
        <v>9</v>
      </c>
      <c r="E1053" s="151"/>
      <c r="F1053" s="151"/>
      <c r="G1053" s="839" t="s">
        <v>4654</v>
      </c>
      <c r="H1053" s="818" t="s">
        <v>4654</v>
      </c>
      <c r="I1053" s="151"/>
      <c r="J1053" s="151"/>
      <c r="K1053" s="151"/>
      <c r="L1053" s="151" t="s">
        <v>4654</v>
      </c>
      <c r="M1053" s="151"/>
    </row>
    <row r="1054" spans="1:13" x14ac:dyDescent="0.25">
      <c r="A1054" s="815" t="s">
        <v>4628</v>
      </c>
      <c r="B1054" s="538" t="s">
        <v>4407</v>
      </c>
      <c r="C1054" s="813" t="s">
        <v>4131</v>
      </c>
      <c r="D1054" s="541" t="s">
        <v>4637</v>
      </c>
      <c r="E1054" s="151"/>
      <c r="F1054" s="151"/>
      <c r="G1054" s="840" t="s">
        <v>4654</v>
      </c>
      <c r="H1054" s="818" t="s">
        <v>4654</v>
      </c>
      <c r="I1054" s="151"/>
      <c r="J1054" s="151"/>
      <c r="K1054" s="151"/>
      <c r="L1054" s="151" t="s">
        <v>4654</v>
      </c>
      <c r="M1054" s="151"/>
    </row>
    <row r="1055" spans="1:13" x14ac:dyDescent="0.25">
      <c r="A1055" s="815" t="s">
        <v>4628</v>
      </c>
      <c r="B1055" s="538" t="s">
        <v>4407</v>
      </c>
      <c r="C1055" s="813" t="s">
        <v>4131</v>
      </c>
      <c r="D1055" s="541" t="s">
        <v>4638</v>
      </c>
      <c r="E1055" s="151"/>
      <c r="F1055" s="151"/>
      <c r="G1055" s="839" t="s">
        <v>4654</v>
      </c>
      <c r="H1055" s="818" t="s">
        <v>4654</v>
      </c>
      <c r="I1055" s="151"/>
      <c r="J1055" s="151"/>
      <c r="K1055" s="151"/>
      <c r="L1055" s="151" t="s">
        <v>4654</v>
      </c>
      <c r="M1055" s="151"/>
    </row>
    <row r="1056" spans="1:13" x14ac:dyDescent="0.25">
      <c r="A1056" s="815" t="s">
        <v>4628</v>
      </c>
      <c r="B1056" s="538" t="s">
        <v>4407</v>
      </c>
      <c r="C1056" s="813" t="s">
        <v>4131</v>
      </c>
      <c r="D1056" s="541" t="s">
        <v>4639</v>
      </c>
      <c r="E1056" s="151"/>
      <c r="F1056" s="151"/>
      <c r="G1056" s="840" t="s">
        <v>4654</v>
      </c>
      <c r="H1056" s="818" t="s">
        <v>4654</v>
      </c>
      <c r="I1056" s="151"/>
      <c r="J1056" s="151"/>
      <c r="K1056" s="151"/>
      <c r="L1056" s="151" t="s">
        <v>4654</v>
      </c>
      <c r="M1056" s="151"/>
    </row>
    <row r="1057" spans="1:13" x14ac:dyDescent="0.25">
      <c r="A1057" s="815" t="s">
        <v>4628</v>
      </c>
      <c r="B1057" s="538" t="s">
        <v>4407</v>
      </c>
      <c r="C1057" s="813" t="s">
        <v>4131</v>
      </c>
      <c r="D1057" s="541" t="s">
        <v>4640</v>
      </c>
      <c r="E1057" s="151"/>
      <c r="F1057" s="151"/>
      <c r="G1057" s="839" t="s">
        <v>4654</v>
      </c>
      <c r="H1057" s="818" t="s">
        <v>4654</v>
      </c>
      <c r="I1057" s="151"/>
      <c r="J1057" s="151"/>
      <c r="K1057" s="151"/>
      <c r="L1057" s="151" t="s">
        <v>4654</v>
      </c>
      <c r="M1057" s="151"/>
    </row>
    <row r="1058" spans="1:13" x14ac:dyDescent="0.25">
      <c r="A1058" s="815" t="s">
        <v>4628</v>
      </c>
      <c r="B1058" s="538" t="s">
        <v>4407</v>
      </c>
      <c r="C1058" s="813" t="s">
        <v>4131</v>
      </c>
      <c r="D1058" s="541" t="s">
        <v>4615</v>
      </c>
      <c r="E1058" s="151"/>
      <c r="F1058" s="151"/>
      <c r="G1058" s="839" t="s">
        <v>4654</v>
      </c>
      <c r="H1058" s="818" t="s">
        <v>4654</v>
      </c>
      <c r="I1058" s="151"/>
      <c r="J1058" s="151"/>
      <c r="K1058" s="151"/>
      <c r="L1058" s="151" t="s">
        <v>4654</v>
      </c>
      <c r="M1058" s="151"/>
    </row>
    <row r="1059" spans="1:13" x14ac:dyDescent="0.25">
      <c r="A1059" s="815" t="s">
        <v>4628</v>
      </c>
      <c r="B1059" s="538" t="s">
        <v>4407</v>
      </c>
      <c r="C1059" s="813" t="s">
        <v>4131</v>
      </c>
      <c r="D1059" s="541" t="s">
        <v>4641</v>
      </c>
      <c r="E1059" s="151"/>
      <c r="F1059" s="151"/>
      <c r="G1059" s="839" t="s">
        <v>4654</v>
      </c>
      <c r="H1059" s="818" t="s">
        <v>4654</v>
      </c>
      <c r="I1059" s="151"/>
      <c r="J1059" s="151"/>
      <c r="K1059" s="151"/>
      <c r="L1059" s="151" t="s">
        <v>4654</v>
      </c>
      <c r="M1059" s="151"/>
    </row>
    <row r="1060" spans="1:13" x14ac:dyDescent="0.25">
      <c r="A1060" s="815" t="s">
        <v>4628</v>
      </c>
      <c r="B1060" s="538" t="s">
        <v>4407</v>
      </c>
      <c r="C1060" s="813" t="s">
        <v>4131</v>
      </c>
      <c r="D1060" s="541" t="s">
        <v>4642</v>
      </c>
      <c r="E1060" s="151"/>
      <c r="F1060" s="151"/>
      <c r="G1060" s="840" t="s">
        <v>4654</v>
      </c>
      <c r="H1060" s="823" t="s">
        <v>43</v>
      </c>
      <c r="I1060" s="151"/>
      <c r="J1060" s="151"/>
      <c r="K1060" s="151"/>
      <c r="L1060" s="151" t="s">
        <v>4485</v>
      </c>
      <c r="M1060" s="151"/>
    </row>
    <row r="1061" spans="1:13" x14ac:dyDescent="0.25">
      <c r="A1061" s="815" t="s">
        <v>4628</v>
      </c>
      <c r="B1061" s="538" t="s">
        <v>4407</v>
      </c>
      <c r="C1061" s="813" t="s">
        <v>4131</v>
      </c>
      <c r="D1061" s="541" t="s">
        <v>4643</v>
      </c>
      <c r="E1061" s="151"/>
      <c r="F1061" s="151"/>
      <c r="G1061" s="839" t="s">
        <v>4654</v>
      </c>
      <c r="H1061" s="823" t="s">
        <v>43</v>
      </c>
      <c r="I1061" s="151"/>
      <c r="J1061" s="151"/>
      <c r="K1061" s="151"/>
      <c r="L1061" s="151" t="s">
        <v>4485</v>
      </c>
      <c r="M1061" s="151"/>
    </row>
    <row r="1062" spans="1:13" x14ac:dyDescent="0.25">
      <c r="A1062" s="815" t="s">
        <v>4628</v>
      </c>
      <c r="B1062" s="538" t="s">
        <v>4407</v>
      </c>
      <c r="C1062" s="733" t="s">
        <v>4131</v>
      </c>
      <c r="D1062" s="733" t="s">
        <v>4574</v>
      </c>
      <c r="E1062" s="733"/>
      <c r="F1062" s="733"/>
      <c r="G1062" s="831" t="s">
        <v>4654</v>
      </c>
      <c r="H1062" s="745" t="s">
        <v>43</v>
      </c>
      <c r="I1062" s="734"/>
      <c r="J1062" s="734"/>
      <c r="K1062" s="734"/>
      <c r="L1062" s="733" t="s">
        <v>4485</v>
      </c>
      <c r="M1062" s="813"/>
    </row>
    <row r="1063" spans="1:13" x14ac:dyDescent="0.25">
      <c r="A1063" s="815" t="s">
        <v>4628</v>
      </c>
      <c r="B1063" s="538" t="s">
        <v>4407</v>
      </c>
      <c r="C1063" s="733" t="s">
        <v>4131</v>
      </c>
      <c r="D1063" s="733" t="s">
        <v>4586</v>
      </c>
      <c r="E1063" s="733"/>
      <c r="F1063" s="733"/>
      <c r="G1063" s="831" t="s">
        <v>4654</v>
      </c>
      <c r="H1063" s="745" t="s">
        <v>43</v>
      </c>
      <c r="I1063" s="734"/>
      <c r="J1063" s="734"/>
      <c r="K1063" s="734"/>
      <c r="L1063" s="733" t="s">
        <v>4485</v>
      </c>
      <c r="M1063" s="813"/>
    </row>
    <row r="1064" spans="1:13" x14ac:dyDescent="0.25">
      <c r="A1064" s="815" t="s">
        <v>4628</v>
      </c>
      <c r="B1064" s="538" t="s">
        <v>4407</v>
      </c>
      <c r="C1064" s="733" t="s">
        <v>4131</v>
      </c>
      <c r="D1064" s="733" t="s">
        <v>4644</v>
      </c>
      <c r="E1064" s="733"/>
      <c r="F1064" s="733"/>
      <c r="G1064" s="831" t="s">
        <v>4654</v>
      </c>
      <c r="H1064" s="745" t="s">
        <v>4654</v>
      </c>
      <c r="I1064" s="734"/>
      <c r="J1064" s="734"/>
      <c r="K1064" s="734"/>
      <c r="L1064" s="733" t="s">
        <v>4654</v>
      </c>
      <c r="M1064" s="813"/>
    </row>
    <row r="1065" spans="1:13" x14ac:dyDescent="0.25">
      <c r="A1065" s="815" t="s">
        <v>4628</v>
      </c>
      <c r="B1065" s="538" t="s">
        <v>4407</v>
      </c>
      <c r="C1065" s="733" t="s">
        <v>4131</v>
      </c>
      <c r="D1065" s="733" t="s">
        <v>4645</v>
      </c>
      <c r="E1065" s="733"/>
      <c r="F1065" s="733"/>
      <c r="G1065" s="831" t="s">
        <v>4654</v>
      </c>
      <c r="H1065" s="745" t="s">
        <v>4654</v>
      </c>
      <c r="I1065" s="734"/>
      <c r="J1065" s="734"/>
      <c r="K1065" s="734"/>
      <c r="L1065" s="733" t="s">
        <v>4654</v>
      </c>
      <c r="M1065" s="813"/>
    </row>
    <row r="1066" spans="1:13" x14ac:dyDescent="0.25">
      <c r="A1066" s="815" t="s">
        <v>4628</v>
      </c>
      <c r="B1066" s="538" t="s">
        <v>4407</v>
      </c>
      <c r="C1066" s="733" t="s">
        <v>4131</v>
      </c>
      <c r="D1066" s="733" t="s">
        <v>4646</v>
      </c>
      <c r="E1066" s="733"/>
      <c r="F1066" s="733"/>
      <c r="G1066" s="831" t="s">
        <v>4654</v>
      </c>
      <c r="H1066" s="745" t="s">
        <v>4654</v>
      </c>
      <c r="I1066" s="734"/>
      <c r="J1066" s="734"/>
      <c r="K1066" s="734"/>
      <c r="L1066" s="733" t="s">
        <v>4654</v>
      </c>
      <c r="M1066" s="813"/>
    </row>
    <row r="1067" spans="1:13" x14ac:dyDescent="0.25">
      <c r="A1067" s="815" t="s">
        <v>4628</v>
      </c>
      <c r="B1067" s="538" t="s">
        <v>4407</v>
      </c>
      <c r="C1067" s="733" t="s">
        <v>4131</v>
      </c>
      <c r="D1067" s="733" t="s">
        <v>4647</v>
      </c>
      <c r="E1067" s="733"/>
      <c r="F1067" s="733"/>
      <c r="G1067" s="831" t="s">
        <v>4654</v>
      </c>
      <c r="H1067" s="745" t="s">
        <v>4654</v>
      </c>
      <c r="I1067" s="734"/>
      <c r="J1067" s="734"/>
      <c r="K1067" s="734"/>
      <c r="L1067" s="733" t="s">
        <v>4654</v>
      </c>
      <c r="M1067" s="813"/>
    </row>
    <row r="1068" spans="1:13" x14ac:dyDescent="0.25">
      <c r="A1068" s="815" t="s">
        <v>4628</v>
      </c>
      <c r="B1068" s="538" t="s">
        <v>4407</v>
      </c>
      <c r="C1068" s="733" t="s">
        <v>4131</v>
      </c>
      <c r="D1068" s="733" t="s">
        <v>4575</v>
      </c>
      <c r="E1068" s="733"/>
      <c r="F1068" s="733"/>
      <c r="G1068" s="746" t="s">
        <v>4654</v>
      </c>
      <c r="H1068" s="822" t="s">
        <v>4654</v>
      </c>
      <c r="I1068" s="734"/>
      <c r="J1068" s="734"/>
      <c r="K1068" s="734"/>
      <c r="L1068" s="733" t="s">
        <v>4654</v>
      </c>
      <c r="M1068" s="813"/>
    </row>
    <row r="1069" spans="1:13" x14ac:dyDescent="0.25">
      <c r="A1069" s="815" t="s">
        <v>4628</v>
      </c>
      <c r="B1069" s="538" t="s">
        <v>4407</v>
      </c>
      <c r="C1069" s="733" t="s">
        <v>4131</v>
      </c>
      <c r="D1069" s="733" t="s">
        <v>4576</v>
      </c>
      <c r="E1069" s="733"/>
      <c r="F1069" s="733"/>
      <c r="G1069" s="746" t="s">
        <v>4654</v>
      </c>
      <c r="H1069" s="822" t="s">
        <v>4654</v>
      </c>
      <c r="I1069" s="734"/>
      <c r="J1069" s="734"/>
      <c r="K1069" s="734"/>
      <c r="L1069" s="733" t="s">
        <v>4654</v>
      </c>
      <c r="M1069" s="813"/>
    </row>
    <row r="1070" spans="1:13" x14ac:dyDescent="0.25">
      <c r="A1070" s="815" t="s">
        <v>4628</v>
      </c>
      <c r="B1070" s="538" t="s">
        <v>4407</v>
      </c>
      <c r="C1070" s="733" t="s">
        <v>4131</v>
      </c>
      <c r="D1070" s="733" t="s">
        <v>4648</v>
      </c>
      <c r="E1070" s="733"/>
      <c r="F1070" s="733"/>
      <c r="G1070" s="746" t="s">
        <v>4654</v>
      </c>
      <c r="H1070" s="822" t="s">
        <v>4654</v>
      </c>
      <c r="I1070" s="734"/>
      <c r="J1070" s="734"/>
      <c r="K1070" s="734"/>
      <c r="L1070" s="733" t="s">
        <v>4654</v>
      </c>
      <c r="M1070" s="813"/>
    </row>
    <row r="1071" spans="1:13" x14ac:dyDescent="0.25">
      <c r="A1071" s="815" t="s">
        <v>4628</v>
      </c>
      <c r="B1071" s="538" t="s">
        <v>4407</v>
      </c>
      <c r="C1071" s="733" t="s">
        <v>4131</v>
      </c>
      <c r="D1071" s="733" t="s">
        <v>4649</v>
      </c>
      <c r="E1071" s="733"/>
      <c r="F1071" s="733"/>
      <c r="G1071" s="831" t="s">
        <v>4654</v>
      </c>
      <c r="H1071" s="745" t="s">
        <v>4654</v>
      </c>
      <c r="I1071" s="734"/>
      <c r="J1071" s="734"/>
      <c r="K1071" s="734"/>
      <c r="L1071" s="733" t="s">
        <v>4654</v>
      </c>
      <c r="M1071" s="813"/>
    </row>
    <row r="1072" spans="1:13" x14ac:dyDescent="0.25">
      <c r="A1072" s="815" t="s">
        <v>4628</v>
      </c>
      <c r="B1072" s="538" t="s">
        <v>4407</v>
      </c>
      <c r="C1072" s="733" t="s">
        <v>4131</v>
      </c>
      <c r="D1072" s="733" t="s">
        <v>4650</v>
      </c>
      <c r="E1072" s="733"/>
      <c r="F1072" s="733"/>
      <c r="G1072" s="831" t="s">
        <v>4654</v>
      </c>
      <c r="H1072" s="745" t="s">
        <v>4654</v>
      </c>
      <c r="I1072" s="734"/>
      <c r="J1072" s="734"/>
      <c r="K1072" s="734"/>
      <c r="L1072" s="733" t="s">
        <v>4654</v>
      </c>
      <c r="M1072" s="813"/>
    </row>
    <row r="1073" spans="1:13" x14ac:dyDescent="0.25">
      <c r="A1073" s="815" t="s">
        <v>4628</v>
      </c>
      <c r="B1073" s="538" t="s">
        <v>4407</v>
      </c>
      <c r="C1073" s="733" t="s">
        <v>4131</v>
      </c>
      <c r="D1073" s="733" t="s">
        <v>4651</v>
      </c>
      <c r="E1073" s="733"/>
      <c r="F1073" s="733"/>
      <c r="G1073" s="831" t="s">
        <v>4654</v>
      </c>
      <c r="H1073" s="745" t="s">
        <v>4654</v>
      </c>
      <c r="I1073" s="734"/>
      <c r="J1073" s="734"/>
      <c r="K1073" s="734"/>
      <c r="L1073" s="733" t="s">
        <v>4654</v>
      </c>
      <c r="M1073" s="813"/>
    </row>
    <row r="1074" spans="1:13" x14ac:dyDescent="0.25">
      <c r="A1074" s="815" t="s">
        <v>4628</v>
      </c>
      <c r="B1074" s="538" t="s">
        <v>4407</v>
      </c>
      <c r="C1074" s="733" t="s">
        <v>4131</v>
      </c>
      <c r="D1074" s="733" t="s">
        <v>4652</v>
      </c>
      <c r="E1074" s="733"/>
      <c r="F1074" s="733"/>
      <c r="G1074" s="746" t="s">
        <v>4654</v>
      </c>
      <c r="H1074" s="822" t="s">
        <v>4654</v>
      </c>
      <c r="I1074" s="734"/>
      <c r="J1074" s="734"/>
      <c r="K1074" s="734"/>
      <c r="L1074" s="733" t="s">
        <v>4654</v>
      </c>
      <c r="M1074" s="813"/>
    </row>
    <row r="1075" spans="1:13" x14ac:dyDescent="0.25">
      <c r="A1075" s="815" t="s">
        <v>4628</v>
      </c>
      <c r="B1075" s="538" t="s">
        <v>4407</v>
      </c>
      <c r="C1075" s="733" t="s">
        <v>4131</v>
      </c>
      <c r="D1075" s="733" t="s">
        <v>4653</v>
      </c>
      <c r="E1075" s="733"/>
      <c r="F1075" s="733"/>
      <c r="G1075" s="831" t="s">
        <v>4654</v>
      </c>
      <c r="H1075" s="745" t="s">
        <v>4654</v>
      </c>
      <c r="I1075" s="734"/>
      <c r="J1075" s="734"/>
      <c r="K1075" s="734"/>
      <c r="L1075" s="733" t="s">
        <v>4654</v>
      </c>
      <c r="M1075" s="813"/>
    </row>
    <row r="1076" spans="1:13" x14ac:dyDescent="0.25">
      <c r="A1076" s="815" t="s">
        <v>4628</v>
      </c>
      <c r="B1076" s="538" t="s">
        <v>4113</v>
      </c>
      <c r="C1076" s="733" t="s">
        <v>4540</v>
      </c>
      <c r="D1076" s="733">
        <v>0</v>
      </c>
      <c r="E1076" s="733"/>
      <c r="F1076" s="733"/>
      <c r="G1076" s="831" t="s">
        <v>5963</v>
      </c>
      <c r="H1076" s="745" t="s">
        <v>5439</v>
      </c>
      <c r="I1076" s="734"/>
      <c r="J1076" s="734"/>
      <c r="K1076" s="734"/>
      <c r="L1076" s="733" t="s">
        <v>4654</v>
      </c>
      <c r="M1076" s="813"/>
    </row>
    <row r="1077" spans="1:13" x14ac:dyDescent="0.25">
      <c r="A1077" s="815" t="s">
        <v>4628</v>
      </c>
      <c r="B1077" s="538" t="s">
        <v>4113</v>
      </c>
      <c r="C1077" s="733" t="s">
        <v>4540</v>
      </c>
      <c r="D1077" s="733">
        <v>1</v>
      </c>
      <c r="E1077" s="733"/>
      <c r="F1077" s="733"/>
      <c r="G1077" s="831" t="s">
        <v>4829</v>
      </c>
      <c r="H1077" s="745" t="s">
        <v>5440</v>
      </c>
      <c r="I1077" s="734"/>
      <c r="J1077" s="734"/>
      <c r="K1077" s="734"/>
      <c r="L1077" s="733" t="s">
        <v>4460</v>
      </c>
      <c r="M1077" s="813"/>
    </row>
    <row r="1078" spans="1:13" x14ac:dyDescent="0.25">
      <c r="A1078" s="815" t="s">
        <v>4628</v>
      </c>
      <c r="B1078" s="538" t="s">
        <v>4113</v>
      </c>
      <c r="C1078" s="733" t="s">
        <v>4540</v>
      </c>
      <c r="D1078" s="733">
        <v>2</v>
      </c>
      <c r="E1078" s="733"/>
      <c r="F1078" s="733"/>
      <c r="G1078" s="831" t="s">
        <v>4654</v>
      </c>
      <c r="H1078" s="745" t="s">
        <v>43</v>
      </c>
      <c r="I1078" s="734"/>
      <c r="J1078" s="734"/>
      <c r="K1078" s="734"/>
      <c r="L1078" s="733" t="s">
        <v>4460</v>
      </c>
      <c r="M1078" s="813"/>
    </row>
    <row r="1079" spans="1:13" x14ac:dyDescent="0.25">
      <c r="A1079" s="815" t="s">
        <v>4628</v>
      </c>
      <c r="B1079" s="538" t="s">
        <v>4113</v>
      </c>
      <c r="C1079" s="733" t="s">
        <v>4540</v>
      </c>
      <c r="D1079" s="732">
        <v>3</v>
      </c>
      <c r="E1079" s="732"/>
      <c r="F1079" s="732"/>
      <c r="G1079" s="831" t="s">
        <v>4654</v>
      </c>
      <c r="H1079" s="745" t="s">
        <v>4654</v>
      </c>
      <c r="I1079" s="734"/>
      <c r="J1079" s="734"/>
      <c r="K1079" s="734"/>
      <c r="L1079" s="733" t="s">
        <v>4654</v>
      </c>
      <c r="M1079" s="813"/>
    </row>
    <row r="1080" spans="1:13" x14ac:dyDescent="0.25">
      <c r="A1080" s="815" t="s">
        <v>4628</v>
      </c>
      <c r="B1080" s="538" t="s">
        <v>4113</v>
      </c>
      <c r="C1080" s="733" t="s">
        <v>4540</v>
      </c>
      <c r="D1080" s="733">
        <v>4</v>
      </c>
      <c r="E1080" s="733"/>
      <c r="F1080" s="733"/>
      <c r="G1080" s="831" t="s">
        <v>4654</v>
      </c>
      <c r="H1080" s="745" t="s">
        <v>4654</v>
      </c>
      <c r="I1080" s="734"/>
      <c r="J1080" s="734"/>
      <c r="K1080" s="734"/>
      <c r="L1080" s="733" t="s">
        <v>4654</v>
      </c>
      <c r="M1080" s="813"/>
    </row>
    <row r="1081" spans="1:13" x14ac:dyDescent="0.25">
      <c r="A1081" s="815" t="s">
        <v>4628</v>
      </c>
      <c r="B1081" s="538" t="s">
        <v>4113</v>
      </c>
      <c r="C1081" s="733" t="s">
        <v>4540</v>
      </c>
      <c r="D1081" s="732">
        <v>5</v>
      </c>
      <c r="E1081" s="732"/>
      <c r="F1081" s="732"/>
      <c r="G1081" s="831" t="s">
        <v>4654</v>
      </c>
      <c r="H1081" s="745" t="s">
        <v>4654</v>
      </c>
      <c r="I1081" s="734"/>
      <c r="J1081" s="734"/>
      <c r="K1081" s="734"/>
      <c r="L1081" s="733" t="s">
        <v>4654</v>
      </c>
      <c r="M1081" s="813"/>
    </row>
    <row r="1082" spans="1:13" x14ac:dyDescent="0.25">
      <c r="A1082" s="815" t="s">
        <v>4628</v>
      </c>
      <c r="B1082" s="538" t="s">
        <v>4113</v>
      </c>
      <c r="C1082" s="733" t="s">
        <v>4540</v>
      </c>
      <c r="D1082" s="733">
        <v>6</v>
      </c>
      <c r="E1082" s="733"/>
      <c r="F1082" s="733"/>
      <c r="G1082" s="831" t="s">
        <v>4654</v>
      </c>
      <c r="H1082" s="745" t="s">
        <v>4654</v>
      </c>
      <c r="I1082" s="734"/>
      <c r="J1082" s="734"/>
      <c r="K1082" s="734"/>
      <c r="L1082" s="733" t="s">
        <v>4654</v>
      </c>
      <c r="M1082" s="813"/>
    </row>
    <row r="1083" spans="1:13" x14ac:dyDescent="0.25">
      <c r="A1083" s="815" t="s">
        <v>4628</v>
      </c>
      <c r="B1083" s="538" t="s">
        <v>4113</v>
      </c>
      <c r="C1083" s="733" t="s">
        <v>4540</v>
      </c>
      <c r="D1083" s="732">
        <v>7</v>
      </c>
      <c r="E1083" s="732"/>
      <c r="F1083" s="732"/>
      <c r="G1083" s="831" t="s">
        <v>4654</v>
      </c>
      <c r="H1083" s="745" t="s">
        <v>4654</v>
      </c>
      <c r="I1083" s="734"/>
      <c r="J1083" s="734"/>
      <c r="K1083" s="734"/>
      <c r="L1083" s="733" t="s">
        <v>4654</v>
      </c>
      <c r="M1083" s="813"/>
    </row>
    <row r="1084" spans="1:13" x14ac:dyDescent="0.25">
      <c r="A1084" s="815" t="s">
        <v>4628</v>
      </c>
      <c r="B1084" s="538" t="s">
        <v>4505</v>
      </c>
      <c r="C1084" s="733" t="s">
        <v>4541</v>
      </c>
      <c r="D1084" s="733">
        <v>0</v>
      </c>
      <c r="E1084" s="733"/>
      <c r="F1084" s="733"/>
      <c r="G1084" s="831" t="s">
        <v>4830</v>
      </c>
      <c r="H1084" s="745" t="s">
        <v>5441</v>
      </c>
      <c r="I1084" s="734"/>
      <c r="J1084" s="734"/>
      <c r="K1084" s="734"/>
      <c r="L1084" s="733" t="s">
        <v>4504</v>
      </c>
      <c r="M1084" s="813"/>
    </row>
    <row r="1085" spans="1:13" x14ac:dyDescent="0.25">
      <c r="A1085" s="815" t="s">
        <v>4628</v>
      </c>
      <c r="B1085" s="538" t="s">
        <v>4505</v>
      </c>
      <c r="C1085" s="733" t="s">
        <v>4541</v>
      </c>
      <c r="D1085" s="732">
        <v>1</v>
      </c>
      <c r="E1085" s="732"/>
      <c r="F1085" s="732"/>
      <c r="G1085" s="831" t="s">
        <v>4654</v>
      </c>
      <c r="H1085" s="745" t="s">
        <v>43</v>
      </c>
      <c r="I1085" s="734"/>
      <c r="J1085" s="734"/>
      <c r="K1085" s="734"/>
      <c r="L1085" s="733" t="s">
        <v>4504</v>
      </c>
      <c r="M1085" s="813"/>
    </row>
    <row r="1086" spans="1:13" x14ac:dyDescent="0.25">
      <c r="A1086" s="815" t="s">
        <v>4628</v>
      </c>
      <c r="B1086" s="538" t="s">
        <v>4505</v>
      </c>
      <c r="C1086" s="733" t="s">
        <v>4541</v>
      </c>
      <c r="D1086" s="732">
        <v>2</v>
      </c>
      <c r="E1086" s="732"/>
      <c r="F1086" s="732"/>
      <c r="G1086" s="831" t="s">
        <v>4654</v>
      </c>
      <c r="H1086" s="819" t="s">
        <v>4654</v>
      </c>
      <c r="I1086" s="734"/>
      <c r="J1086" s="734"/>
      <c r="K1086" s="734"/>
      <c r="L1086" s="733" t="s">
        <v>4654</v>
      </c>
      <c r="M1086" s="813"/>
    </row>
    <row r="1087" spans="1:13" x14ac:dyDescent="0.25">
      <c r="A1087" s="815" t="s">
        <v>4628</v>
      </c>
      <c r="B1087" s="538" t="s">
        <v>4505</v>
      </c>
      <c r="C1087" s="733" t="s">
        <v>4541</v>
      </c>
      <c r="D1087" s="732">
        <v>3</v>
      </c>
      <c r="E1087" s="732"/>
      <c r="F1087" s="732"/>
      <c r="G1087" s="831" t="s">
        <v>4654</v>
      </c>
      <c r="H1087" s="819" t="s">
        <v>4654</v>
      </c>
      <c r="I1087" s="734"/>
      <c r="J1087" s="734"/>
      <c r="K1087" s="734"/>
      <c r="L1087" s="733" t="s">
        <v>4654</v>
      </c>
      <c r="M1087" s="813"/>
    </row>
    <row r="1088" spans="1:13" x14ac:dyDescent="0.25">
      <c r="A1088" s="815" t="s">
        <v>4628</v>
      </c>
      <c r="B1088" s="538" t="s">
        <v>4119</v>
      </c>
      <c r="C1088" s="733" t="s">
        <v>4542</v>
      </c>
      <c r="D1088" s="733">
        <v>0</v>
      </c>
      <c r="E1088" s="733"/>
      <c r="F1088" s="733"/>
      <c r="G1088" s="831" t="s">
        <v>4654</v>
      </c>
      <c r="H1088" s="745" t="s">
        <v>6021</v>
      </c>
      <c r="I1088" s="734"/>
      <c r="J1088" s="734"/>
      <c r="K1088" s="734"/>
      <c r="L1088" s="733" t="s">
        <v>4125</v>
      </c>
      <c r="M1088" s="541"/>
    </row>
    <row r="1089" spans="1:13" x14ac:dyDescent="0.25">
      <c r="A1089" s="815" t="s">
        <v>4628</v>
      </c>
      <c r="B1089" s="538" t="s">
        <v>4119</v>
      </c>
      <c r="C1089" s="733" t="s">
        <v>4542</v>
      </c>
      <c r="D1089" s="541">
        <v>1</v>
      </c>
      <c r="E1089" s="733"/>
      <c r="F1089" s="733"/>
      <c r="G1089" s="831" t="s">
        <v>4654</v>
      </c>
      <c r="H1089" s="745" t="s">
        <v>5517</v>
      </c>
      <c r="I1089" s="734"/>
      <c r="J1089" s="734"/>
      <c r="K1089" s="734"/>
      <c r="L1089" s="733" t="s">
        <v>5526</v>
      </c>
      <c r="M1089" s="541"/>
    </row>
    <row r="1090" spans="1:13" x14ac:dyDescent="0.25">
      <c r="A1090" s="815" t="s">
        <v>4629</v>
      </c>
      <c r="B1090" s="538" t="s">
        <v>4119</v>
      </c>
      <c r="C1090" s="733" t="s">
        <v>4633</v>
      </c>
      <c r="D1090" s="733">
        <v>0</v>
      </c>
      <c r="E1090" s="733"/>
      <c r="F1090" s="733"/>
      <c r="G1090" s="831" t="s">
        <v>4654</v>
      </c>
      <c r="H1090" s="745" t="s">
        <v>5514</v>
      </c>
      <c r="I1090" s="734"/>
      <c r="J1090" s="734"/>
      <c r="K1090" s="734"/>
      <c r="L1090" s="733" t="s">
        <v>4124</v>
      </c>
      <c r="M1090" s="541"/>
    </row>
    <row r="1091" spans="1:13" x14ac:dyDescent="0.25">
      <c r="A1091" s="815" t="s">
        <v>4629</v>
      </c>
      <c r="B1091" s="538" t="s">
        <v>4119</v>
      </c>
      <c r="C1091" s="733" t="s">
        <v>4633</v>
      </c>
      <c r="D1091" s="541">
        <v>1</v>
      </c>
      <c r="E1091" s="733"/>
      <c r="F1091" s="733"/>
      <c r="G1091" s="831" t="s">
        <v>4654</v>
      </c>
      <c r="H1091" s="745" t="s">
        <v>43</v>
      </c>
      <c r="I1091" s="734"/>
      <c r="J1091" s="734"/>
      <c r="K1091" s="734"/>
      <c r="L1091" s="733" t="s">
        <v>5520</v>
      </c>
      <c r="M1091" s="541"/>
    </row>
    <row r="1092" spans="1:13" x14ac:dyDescent="0.25">
      <c r="A1092" s="815" t="s">
        <v>4629</v>
      </c>
      <c r="B1092" s="538" t="s">
        <v>4119</v>
      </c>
      <c r="C1092" s="733" t="s">
        <v>4634</v>
      </c>
      <c r="D1092" s="733">
        <v>0</v>
      </c>
      <c r="E1092" s="733"/>
      <c r="F1092" s="733"/>
      <c r="G1092" s="831" t="s">
        <v>4654</v>
      </c>
      <c r="H1092" s="745" t="s">
        <v>5515</v>
      </c>
      <c r="I1092" s="734"/>
      <c r="J1092" s="734"/>
      <c r="K1092" s="734"/>
      <c r="L1092" s="733" t="s">
        <v>4123</v>
      </c>
      <c r="M1092" s="541"/>
    </row>
    <row r="1093" spans="1:13" x14ac:dyDescent="0.25">
      <c r="A1093" s="815" t="s">
        <v>4629</v>
      </c>
      <c r="B1093" s="538" t="s">
        <v>4119</v>
      </c>
      <c r="C1093" s="733" t="s">
        <v>4634</v>
      </c>
      <c r="D1093" s="541">
        <v>1</v>
      </c>
      <c r="E1093" s="733"/>
      <c r="F1093" s="733"/>
      <c r="G1093" s="831" t="s">
        <v>4654</v>
      </c>
      <c r="H1093" s="745" t="s">
        <v>43</v>
      </c>
      <c r="I1093" s="734"/>
      <c r="J1093" s="734"/>
      <c r="K1093" s="734"/>
      <c r="L1093" s="733" t="s">
        <v>4127</v>
      </c>
      <c r="M1093" s="541"/>
    </row>
    <row r="1094" spans="1:13" x14ac:dyDescent="0.25">
      <c r="A1094" s="815" t="s">
        <v>4629</v>
      </c>
      <c r="B1094" s="538" t="s">
        <v>4403</v>
      </c>
      <c r="C1094" s="733" t="s">
        <v>4635</v>
      </c>
      <c r="D1094" s="733">
        <v>0</v>
      </c>
      <c r="E1094" s="733"/>
      <c r="F1094" s="733"/>
      <c r="G1094" s="831" t="s">
        <v>5964</v>
      </c>
      <c r="H1094" s="745" t="s">
        <v>5442</v>
      </c>
      <c r="I1094" s="734"/>
      <c r="J1094" s="734"/>
      <c r="K1094" s="734"/>
      <c r="L1094" s="733" t="s">
        <v>4654</v>
      </c>
      <c r="M1094" s="813"/>
    </row>
    <row r="1095" spans="1:13" x14ac:dyDescent="0.25">
      <c r="A1095" s="815" t="s">
        <v>4629</v>
      </c>
      <c r="B1095" s="538" t="s">
        <v>4403</v>
      </c>
      <c r="C1095" s="733" t="s">
        <v>4635</v>
      </c>
      <c r="D1095" s="733">
        <v>1</v>
      </c>
      <c r="E1095" s="733"/>
      <c r="F1095" s="733"/>
      <c r="G1095" s="832" t="s">
        <v>5965</v>
      </c>
      <c r="H1095" s="745" t="s">
        <v>5443</v>
      </c>
      <c r="I1095" s="734"/>
      <c r="J1095" s="734"/>
      <c r="K1095" s="734"/>
      <c r="L1095" s="733" t="s">
        <v>4654</v>
      </c>
      <c r="M1095" s="813"/>
    </row>
    <row r="1096" spans="1:13" x14ac:dyDescent="0.25">
      <c r="A1096" s="815" t="s">
        <v>4629</v>
      </c>
      <c r="B1096" s="538" t="s">
        <v>4403</v>
      </c>
      <c r="C1096" s="733" t="s">
        <v>4635</v>
      </c>
      <c r="D1096" s="733">
        <v>2</v>
      </c>
      <c r="E1096" s="733"/>
      <c r="F1096" s="733"/>
      <c r="G1096" s="831" t="s">
        <v>5966</v>
      </c>
      <c r="H1096" s="844" t="s">
        <v>5444</v>
      </c>
      <c r="I1096" s="735"/>
      <c r="J1096" s="735"/>
      <c r="K1096" s="735"/>
      <c r="L1096" s="732" t="s">
        <v>4654</v>
      </c>
      <c r="M1096" s="813"/>
    </row>
    <row r="1097" spans="1:13" x14ac:dyDescent="0.25">
      <c r="A1097" s="815" t="s">
        <v>4629</v>
      </c>
      <c r="B1097" s="538" t="s">
        <v>4403</v>
      </c>
      <c r="C1097" s="733" t="s">
        <v>4635</v>
      </c>
      <c r="D1097" s="733">
        <v>3</v>
      </c>
      <c r="E1097" s="733"/>
      <c r="F1097" s="733"/>
      <c r="G1097" s="746" t="s">
        <v>5967</v>
      </c>
      <c r="H1097" s="844" t="s">
        <v>6022</v>
      </c>
      <c r="I1097" s="734"/>
      <c r="J1097" s="734"/>
      <c r="K1097" s="734"/>
      <c r="L1097" s="733" t="s">
        <v>4654</v>
      </c>
      <c r="M1097" s="813"/>
    </row>
    <row r="1098" spans="1:13" x14ac:dyDescent="0.25">
      <c r="A1098" s="815" t="s">
        <v>4629</v>
      </c>
      <c r="B1098" s="538" t="s">
        <v>4403</v>
      </c>
      <c r="C1098" s="733" t="s">
        <v>4635</v>
      </c>
      <c r="D1098" s="733">
        <v>4</v>
      </c>
      <c r="E1098" s="733"/>
      <c r="F1098" s="733"/>
      <c r="G1098" s="746" t="s">
        <v>5968</v>
      </c>
      <c r="H1098" s="844" t="s">
        <v>6023</v>
      </c>
      <c r="I1098" s="734"/>
      <c r="J1098" s="734"/>
      <c r="K1098" s="734"/>
      <c r="L1098" s="733" t="s">
        <v>4654</v>
      </c>
      <c r="M1098" s="813"/>
    </row>
    <row r="1099" spans="1:13" x14ac:dyDescent="0.25">
      <c r="A1099" s="815" t="s">
        <v>4629</v>
      </c>
      <c r="B1099" s="538" t="s">
        <v>4403</v>
      </c>
      <c r="C1099" s="733" t="s">
        <v>4635</v>
      </c>
      <c r="D1099" s="733">
        <v>5</v>
      </c>
      <c r="E1099" s="733"/>
      <c r="F1099" s="733"/>
      <c r="G1099" s="831" t="s">
        <v>5969</v>
      </c>
      <c r="H1099" s="745" t="s">
        <v>6024</v>
      </c>
      <c r="I1099" s="734"/>
      <c r="J1099" s="734"/>
      <c r="K1099" s="734"/>
      <c r="L1099" s="733" t="s">
        <v>4654</v>
      </c>
      <c r="M1099" s="541"/>
    </row>
    <row r="1100" spans="1:13" x14ac:dyDescent="0.25">
      <c r="A1100" s="815" t="s">
        <v>4629</v>
      </c>
      <c r="B1100" s="538" t="s">
        <v>4403</v>
      </c>
      <c r="C1100" s="733" t="s">
        <v>4635</v>
      </c>
      <c r="D1100" s="733">
        <v>6</v>
      </c>
      <c r="E1100" s="733"/>
      <c r="F1100" s="733"/>
      <c r="G1100" s="831" t="s">
        <v>5970</v>
      </c>
      <c r="H1100" s="745" t="s">
        <v>5445</v>
      </c>
      <c r="I1100" s="734"/>
      <c r="J1100" s="734"/>
      <c r="K1100" s="734"/>
      <c r="L1100" s="733" t="s">
        <v>4654</v>
      </c>
      <c r="M1100" s="541"/>
    </row>
    <row r="1101" spans="1:13" x14ac:dyDescent="0.25">
      <c r="A1101" s="815" t="s">
        <v>4629</v>
      </c>
      <c r="B1101" s="538" t="s">
        <v>4403</v>
      </c>
      <c r="C1101" s="733" t="s">
        <v>4635</v>
      </c>
      <c r="D1101" s="733">
        <v>7</v>
      </c>
      <c r="E1101" s="733"/>
      <c r="F1101" s="733"/>
      <c r="G1101" s="831" t="s">
        <v>4831</v>
      </c>
      <c r="H1101" s="745" t="s">
        <v>5398</v>
      </c>
      <c r="I1101" s="734"/>
      <c r="J1101" s="734"/>
      <c r="K1101" s="734"/>
      <c r="L1101" s="733" t="s">
        <v>4654</v>
      </c>
      <c r="M1101" s="541"/>
    </row>
    <row r="1102" spans="1:13" x14ac:dyDescent="0.25">
      <c r="A1102" s="815" t="s">
        <v>4629</v>
      </c>
      <c r="B1102" s="538" t="s">
        <v>4403</v>
      </c>
      <c r="C1102" s="733" t="s">
        <v>4635</v>
      </c>
      <c r="D1102" s="733">
        <v>8</v>
      </c>
      <c r="E1102" s="733"/>
      <c r="F1102" s="733"/>
      <c r="G1102" s="831" t="s">
        <v>4832</v>
      </c>
      <c r="H1102" s="745" t="s">
        <v>5399</v>
      </c>
      <c r="I1102" s="734"/>
      <c r="J1102" s="734"/>
      <c r="K1102" s="734"/>
      <c r="L1102" s="733" t="s">
        <v>4654</v>
      </c>
      <c r="M1102" s="747"/>
    </row>
    <row r="1103" spans="1:13" x14ac:dyDescent="0.25">
      <c r="A1103" s="815" t="s">
        <v>4629</v>
      </c>
      <c r="B1103" s="538" t="s">
        <v>4403</v>
      </c>
      <c r="C1103" s="733" t="s">
        <v>4635</v>
      </c>
      <c r="D1103" s="733">
        <v>9</v>
      </c>
      <c r="E1103" s="733"/>
      <c r="F1103" s="733"/>
      <c r="G1103" s="831" t="s">
        <v>4833</v>
      </c>
      <c r="H1103" s="745" t="s">
        <v>5446</v>
      </c>
      <c r="I1103" s="734"/>
      <c r="J1103" s="734"/>
      <c r="K1103" s="734"/>
      <c r="L1103" s="733" t="s">
        <v>4424</v>
      </c>
      <c r="M1103" s="541"/>
    </row>
    <row r="1104" spans="1:13" x14ac:dyDescent="0.25">
      <c r="A1104" s="815" t="s">
        <v>4629</v>
      </c>
      <c r="B1104" s="538" t="s">
        <v>4403</v>
      </c>
      <c r="C1104" s="733" t="s">
        <v>4635</v>
      </c>
      <c r="D1104" s="733" t="s">
        <v>4637</v>
      </c>
      <c r="E1104" s="733"/>
      <c r="F1104" s="733"/>
      <c r="G1104" s="831" t="s">
        <v>4834</v>
      </c>
      <c r="H1104" s="745" t="s">
        <v>5447</v>
      </c>
      <c r="I1104" s="734"/>
      <c r="J1104" s="734"/>
      <c r="K1104" s="734"/>
      <c r="L1104" s="733" t="s">
        <v>4424</v>
      </c>
      <c r="M1104" s="747"/>
    </row>
    <row r="1105" spans="1:13" x14ac:dyDescent="0.25">
      <c r="A1105" s="815" t="s">
        <v>4629</v>
      </c>
      <c r="B1105" s="538" t="s">
        <v>4403</v>
      </c>
      <c r="C1105" s="733" t="s">
        <v>4635</v>
      </c>
      <c r="D1105" s="733" t="s">
        <v>4638</v>
      </c>
      <c r="E1105" s="733"/>
      <c r="F1105" s="733"/>
      <c r="G1105" s="831" t="s">
        <v>4835</v>
      </c>
      <c r="H1105" s="745" t="s">
        <v>5448</v>
      </c>
      <c r="I1105" s="734"/>
      <c r="J1105" s="734"/>
      <c r="K1105" s="734"/>
      <c r="L1105" s="733" t="s">
        <v>4424</v>
      </c>
      <c r="M1105" s="541"/>
    </row>
    <row r="1106" spans="1:13" x14ac:dyDescent="0.25">
      <c r="A1106" s="815" t="s">
        <v>4629</v>
      </c>
      <c r="B1106" s="538" t="s">
        <v>4403</v>
      </c>
      <c r="C1106" s="733" t="s">
        <v>4635</v>
      </c>
      <c r="D1106" s="733" t="s">
        <v>4639</v>
      </c>
      <c r="E1106" s="733"/>
      <c r="F1106" s="733"/>
      <c r="G1106" s="831" t="s">
        <v>4836</v>
      </c>
      <c r="H1106" s="745" t="s">
        <v>5449</v>
      </c>
      <c r="I1106" s="734"/>
      <c r="J1106" s="734"/>
      <c r="K1106" s="734"/>
      <c r="L1106" s="733" t="s">
        <v>4424</v>
      </c>
      <c r="M1106" s="541"/>
    </row>
    <row r="1107" spans="1:13" x14ac:dyDescent="0.25">
      <c r="A1107" s="815" t="s">
        <v>4629</v>
      </c>
      <c r="B1107" s="538" t="s">
        <v>4403</v>
      </c>
      <c r="C1107" s="733" t="s">
        <v>4635</v>
      </c>
      <c r="D1107" s="733" t="s">
        <v>4640</v>
      </c>
      <c r="E1107" s="733"/>
      <c r="F1107" s="733"/>
      <c r="G1107" s="831" t="s">
        <v>4837</v>
      </c>
      <c r="H1107" s="745" t="s">
        <v>5450</v>
      </c>
      <c r="I1107" s="734"/>
      <c r="J1107" s="734"/>
      <c r="K1107" s="734"/>
      <c r="L1107" s="733" t="s">
        <v>4424</v>
      </c>
      <c r="M1107" s="541"/>
    </row>
    <row r="1108" spans="1:13" x14ac:dyDescent="0.25">
      <c r="A1108" s="815" t="s">
        <v>4629</v>
      </c>
      <c r="B1108" s="538" t="s">
        <v>4403</v>
      </c>
      <c r="C1108" s="733" t="s">
        <v>4635</v>
      </c>
      <c r="D1108" s="733" t="s">
        <v>4615</v>
      </c>
      <c r="E1108" s="733"/>
      <c r="F1108" s="733"/>
      <c r="G1108" s="831" t="s">
        <v>4838</v>
      </c>
      <c r="H1108" s="745" t="s">
        <v>5451</v>
      </c>
      <c r="I1108" s="734"/>
      <c r="J1108" s="734"/>
      <c r="K1108" s="734"/>
      <c r="L1108" s="733" t="s">
        <v>4654</v>
      </c>
      <c r="M1108" s="541"/>
    </row>
    <row r="1109" spans="1:13" x14ac:dyDescent="0.25">
      <c r="A1109" s="815" t="s">
        <v>4629</v>
      </c>
      <c r="B1109" s="538" t="s">
        <v>4403</v>
      </c>
      <c r="C1109" s="733" t="s">
        <v>4635</v>
      </c>
      <c r="D1109" s="733" t="s">
        <v>4641</v>
      </c>
      <c r="E1109" s="733"/>
      <c r="F1109" s="733"/>
      <c r="G1109" s="831" t="s">
        <v>4839</v>
      </c>
      <c r="H1109" s="745" t="s">
        <v>5452</v>
      </c>
      <c r="I1109" s="734"/>
      <c r="J1109" s="734"/>
      <c r="K1109" s="734"/>
      <c r="L1109" s="733" t="s">
        <v>4654</v>
      </c>
      <c r="M1109" s="541"/>
    </row>
    <row r="1110" spans="1:13" x14ac:dyDescent="0.25">
      <c r="A1110" s="815" t="s">
        <v>4629</v>
      </c>
      <c r="B1110" s="538" t="s">
        <v>4403</v>
      </c>
      <c r="C1110" s="733" t="s">
        <v>4635</v>
      </c>
      <c r="D1110" s="733" t="s">
        <v>4642</v>
      </c>
      <c r="E1110" s="733"/>
      <c r="F1110" s="733"/>
      <c r="G1110" s="831" t="s">
        <v>4840</v>
      </c>
      <c r="H1110" s="745" t="s">
        <v>5453</v>
      </c>
      <c r="I1110" s="734"/>
      <c r="J1110" s="734"/>
      <c r="K1110" s="734"/>
      <c r="L1110" s="733" t="s">
        <v>4428</v>
      </c>
      <c r="M1110" s="541"/>
    </row>
    <row r="1111" spans="1:13" x14ac:dyDescent="0.25">
      <c r="A1111" s="815" t="s">
        <v>4629</v>
      </c>
      <c r="B1111" s="538" t="s">
        <v>4403</v>
      </c>
      <c r="C1111" s="733" t="s">
        <v>4635</v>
      </c>
      <c r="D1111" s="733" t="s">
        <v>4643</v>
      </c>
      <c r="E1111" s="733"/>
      <c r="F1111" s="733"/>
      <c r="G1111" s="831" t="s">
        <v>5971</v>
      </c>
      <c r="H1111" s="745" t="s">
        <v>5454</v>
      </c>
      <c r="I1111" s="734"/>
      <c r="J1111" s="734"/>
      <c r="K1111" s="734"/>
      <c r="L1111" s="733" t="s">
        <v>4428</v>
      </c>
      <c r="M1111" s="541"/>
    </row>
    <row r="1112" spans="1:13" x14ac:dyDescent="0.25">
      <c r="A1112" s="815" t="s">
        <v>4629</v>
      </c>
      <c r="B1112" s="538" t="s">
        <v>4403</v>
      </c>
      <c r="C1112" s="733" t="s">
        <v>4635</v>
      </c>
      <c r="D1112" s="733" t="s">
        <v>4574</v>
      </c>
      <c r="E1112" s="733"/>
      <c r="F1112" s="733"/>
      <c r="G1112" s="831" t="s">
        <v>5972</v>
      </c>
      <c r="H1112" s="745" t="s">
        <v>5455</v>
      </c>
      <c r="I1112" s="734"/>
      <c r="J1112" s="734"/>
      <c r="K1112" s="734"/>
      <c r="L1112" s="733" t="s">
        <v>4428</v>
      </c>
      <c r="M1112" s="541"/>
    </row>
    <row r="1113" spans="1:13" x14ac:dyDescent="0.25">
      <c r="A1113" s="815" t="s">
        <v>4629</v>
      </c>
      <c r="B1113" s="538" t="s">
        <v>4403</v>
      </c>
      <c r="C1113" s="733" t="s">
        <v>4635</v>
      </c>
      <c r="D1113" s="733" t="s">
        <v>4586</v>
      </c>
      <c r="E1113" s="733"/>
      <c r="F1113" s="733"/>
      <c r="G1113" s="831" t="s">
        <v>4654</v>
      </c>
      <c r="H1113" s="745" t="s">
        <v>43</v>
      </c>
      <c r="I1113" s="734"/>
      <c r="J1113" s="734"/>
      <c r="K1113" s="734"/>
      <c r="L1113" s="733" t="s">
        <v>4428</v>
      </c>
      <c r="M1113" s="541"/>
    </row>
    <row r="1114" spans="1:13" x14ac:dyDescent="0.25">
      <c r="A1114" s="815" t="s">
        <v>4629</v>
      </c>
      <c r="B1114" s="538" t="s">
        <v>4403</v>
      </c>
      <c r="C1114" s="733" t="s">
        <v>4635</v>
      </c>
      <c r="D1114" s="733" t="s">
        <v>4644</v>
      </c>
      <c r="E1114" s="733"/>
      <c r="F1114" s="733"/>
      <c r="G1114" s="831" t="s">
        <v>4654</v>
      </c>
      <c r="H1114" s="819" t="s">
        <v>4654</v>
      </c>
      <c r="I1114" s="734"/>
      <c r="J1114" s="734"/>
      <c r="K1114" s="734"/>
      <c r="L1114" s="733" t="s">
        <v>4654</v>
      </c>
      <c r="M1114" s="541"/>
    </row>
    <row r="1115" spans="1:13" x14ac:dyDescent="0.25">
      <c r="A1115" s="815" t="s">
        <v>4629</v>
      </c>
      <c r="B1115" s="538" t="s">
        <v>4403</v>
      </c>
      <c r="C1115" s="813" t="s">
        <v>4635</v>
      </c>
      <c r="D1115" s="541" t="s">
        <v>4645</v>
      </c>
      <c r="E1115" s="151"/>
      <c r="F1115" s="151"/>
      <c r="G1115" s="746" t="s">
        <v>4654</v>
      </c>
      <c r="H1115" s="822" t="s">
        <v>4654</v>
      </c>
      <c r="I1115" s="151"/>
      <c r="J1115" s="151"/>
      <c r="K1115" s="151"/>
      <c r="L1115" s="151" t="s">
        <v>4654</v>
      </c>
      <c r="M1115" s="151"/>
    </row>
    <row r="1116" spans="1:13" x14ac:dyDescent="0.25">
      <c r="A1116" s="815" t="s">
        <v>4629</v>
      </c>
      <c r="B1116" s="538" t="s">
        <v>4403</v>
      </c>
      <c r="C1116" s="813" t="s">
        <v>4635</v>
      </c>
      <c r="D1116" s="541" t="s">
        <v>4646</v>
      </c>
      <c r="E1116" s="151"/>
      <c r="F1116" s="151"/>
      <c r="G1116" s="746" t="s">
        <v>4654</v>
      </c>
      <c r="H1116" s="822" t="s">
        <v>4654</v>
      </c>
      <c r="I1116" s="151"/>
      <c r="J1116" s="151"/>
      <c r="K1116" s="151"/>
      <c r="L1116" s="151" t="s">
        <v>4654</v>
      </c>
      <c r="M1116" s="151"/>
    </row>
    <row r="1117" spans="1:13" x14ac:dyDescent="0.25">
      <c r="A1117" s="815" t="s">
        <v>4629</v>
      </c>
      <c r="B1117" s="538" t="s">
        <v>4403</v>
      </c>
      <c r="C1117" s="813" t="s">
        <v>4635</v>
      </c>
      <c r="D1117" s="541" t="s">
        <v>4647</v>
      </c>
      <c r="E1117" s="151"/>
      <c r="F1117" s="151"/>
      <c r="G1117" s="746" t="s">
        <v>4654</v>
      </c>
      <c r="H1117" s="822" t="s">
        <v>4654</v>
      </c>
      <c r="I1117" s="151"/>
      <c r="J1117" s="151"/>
      <c r="K1117" s="151"/>
      <c r="L1117" s="151" t="s">
        <v>4654</v>
      </c>
      <c r="M1117" s="151"/>
    </row>
    <row r="1118" spans="1:13" x14ac:dyDescent="0.25">
      <c r="A1118" s="815" t="s">
        <v>4629</v>
      </c>
      <c r="B1118" s="538" t="s">
        <v>4403</v>
      </c>
      <c r="C1118" s="813" t="s">
        <v>4635</v>
      </c>
      <c r="D1118" s="541" t="s">
        <v>4575</v>
      </c>
      <c r="E1118" s="151"/>
      <c r="F1118" s="151"/>
      <c r="G1118" s="746" t="s">
        <v>4654</v>
      </c>
      <c r="H1118" s="822" t="s">
        <v>4654</v>
      </c>
      <c r="I1118" s="151"/>
      <c r="J1118" s="151"/>
      <c r="K1118" s="151"/>
      <c r="L1118" s="151" t="s">
        <v>4654</v>
      </c>
      <c r="M1118" s="151"/>
    </row>
    <row r="1119" spans="1:13" x14ac:dyDescent="0.25">
      <c r="A1119" s="815" t="s">
        <v>4629</v>
      </c>
      <c r="B1119" s="538" t="s">
        <v>4403</v>
      </c>
      <c r="C1119" s="813" t="s">
        <v>4635</v>
      </c>
      <c r="D1119" s="541" t="s">
        <v>4576</v>
      </c>
      <c r="E1119" s="151"/>
      <c r="F1119" s="151"/>
      <c r="G1119" s="746" t="s">
        <v>4654</v>
      </c>
      <c r="H1119" s="822" t="s">
        <v>4654</v>
      </c>
      <c r="I1119" s="151"/>
      <c r="J1119" s="151"/>
      <c r="K1119" s="151"/>
      <c r="L1119" s="151" t="s">
        <v>4654</v>
      </c>
      <c r="M1119" s="151"/>
    </row>
    <row r="1120" spans="1:13" x14ac:dyDescent="0.25">
      <c r="A1120" s="815" t="s">
        <v>4629</v>
      </c>
      <c r="B1120" s="538" t="s">
        <v>4403</v>
      </c>
      <c r="C1120" s="813" t="s">
        <v>4635</v>
      </c>
      <c r="D1120" s="541" t="s">
        <v>4648</v>
      </c>
      <c r="E1120" s="151"/>
      <c r="F1120" s="151"/>
      <c r="G1120" s="839" t="s">
        <v>4654</v>
      </c>
      <c r="H1120" s="823" t="s">
        <v>4654</v>
      </c>
      <c r="I1120" s="151"/>
      <c r="J1120" s="151"/>
      <c r="K1120" s="151"/>
      <c r="L1120" s="151" t="s">
        <v>4654</v>
      </c>
      <c r="M1120" s="151"/>
    </row>
    <row r="1121" spans="1:13" x14ac:dyDescent="0.25">
      <c r="A1121" s="815" t="s">
        <v>4629</v>
      </c>
      <c r="B1121" s="538" t="s">
        <v>4403</v>
      </c>
      <c r="C1121" s="813" t="s">
        <v>4635</v>
      </c>
      <c r="D1121" s="541" t="s">
        <v>4649</v>
      </c>
      <c r="E1121" s="151"/>
      <c r="F1121" s="151"/>
      <c r="G1121" s="840" t="s">
        <v>4654</v>
      </c>
      <c r="H1121" s="823" t="s">
        <v>4654</v>
      </c>
      <c r="I1121" s="151"/>
      <c r="J1121" s="151"/>
      <c r="K1121" s="151"/>
      <c r="L1121" s="151" t="s">
        <v>4654</v>
      </c>
      <c r="M1121" s="151"/>
    </row>
    <row r="1122" spans="1:13" x14ac:dyDescent="0.25">
      <c r="A1122" s="815" t="s">
        <v>4629</v>
      </c>
      <c r="B1122" s="538" t="s">
        <v>4403</v>
      </c>
      <c r="C1122" s="813" t="s">
        <v>4635</v>
      </c>
      <c r="D1122" s="541" t="s">
        <v>4650</v>
      </c>
      <c r="E1122" s="151"/>
      <c r="F1122" s="151"/>
      <c r="G1122" s="839" t="s">
        <v>4654</v>
      </c>
      <c r="H1122" s="823" t="s">
        <v>4654</v>
      </c>
      <c r="I1122" s="151"/>
      <c r="J1122" s="151"/>
      <c r="K1122" s="151"/>
      <c r="L1122" s="151" t="s">
        <v>4654</v>
      </c>
      <c r="M1122" s="151"/>
    </row>
    <row r="1123" spans="1:13" x14ac:dyDescent="0.25">
      <c r="A1123" s="815" t="s">
        <v>4629</v>
      </c>
      <c r="B1123" s="538" t="s">
        <v>4403</v>
      </c>
      <c r="C1123" s="813" t="s">
        <v>4635</v>
      </c>
      <c r="D1123" s="541" t="s">
        <v>4651</v>
      </c>
      <c r="E1123" s="151"/>
      <c r="F1123" s="151"/>
      <c r="G1123" s="840" t="s">
        <v>4654</v>
      </c>
      <c r="H1123" s="823" t="s">
        <v>4654</v>
      </c>
      <c r="I1123" s="151"/>
      <c r="J1123" s="151"/>
      <c r="K1123" s="151"/>
      <c r="L1123" s="151" t="s">
        <v>4654</v>
      </c>
      <c r="M1123" s="151"/>
    </row>
    <row r="1124" spans="1:13" x14ac:dyDescent="0.25">
      <c r="A1124" s="815" t="s">
        <v>4629</v>
      </c>
      <c r="B1124" s="538" t="s">
        <v>4403</v>
      </c>
      <c r="C1124" s="813" t="s">
        <v>4635</v>
      </c>
      <c r="D1124" s="541" t="s">
        <v>4652</v>
      </c>
      <c r="E1124" s="151"/>
      <c r="F1124" s="151"/>
      <c r="G1124" s="839" t="s">
        <v>4654</v>
      </c>
      <c r="H1124" s="823" t="s">
        <v>4654</v>
      </c>
      <c r="I1124" s="151"/>
      <c r="J1124" s="151"/>
      <c r="K1124" s="151"/>
      <c r="L1124" s="151" t="s">
        <v>4654</v>
      </c>
      <c r="M1124" s="151"/>
    </row>
    <row r="1125" spans="1:13" x14ac:dyDescent="0.25">
      <c r="A1125" s="815" t="s">
        <v>4629</v>
      </c>
      <c r="B1125" s="538" t="s">
        <v>4403</v>
      </c>
      <c r="C1125" s="813" t="s">
        <v>4635</v>
      </c>
      <c r="D1125" s="541" t="s">
        <v>4653</v>
      </c>
      <c r="E1125" s="151"/>
      <c r="F1125" s="151"/>
      <c r="G1125" s="840" t="s">
        <v>4654</v>
      </c>
      <c r="H1125" s="823" t="s">
        <v>4654</v>
      </c>
      <c r="I1125" s="151"/>
      <c r="J1125" s="151"/>
      <c r="K1125" s="151"/>
      <c r="L1125" s="151" t="s">
        <v>4654</v>
      </c>
      <c r="M1125" s="151"/>
    </row>
    <row r="1126" spans="1:13" x14ac:dyDescent="0.25">
      <c r="A1126" s="815" t="s">
        <v>4629</v>
      </c>
      <c r="B1126" s="538" t="s">
        <v>4407</v>
      </c>
      <c r="C1126" s="813" t="s">
        <v>4130</v>
      </c>
      <c r="D1126" s="541">
        <v>0</v>
      </c>
      <c r="E1126" s="151"/>
      <c r="F1126" s="151"/>
      <c r="G1126" s="840" t="s">
        <v>4841</v>
      </c>
      <c r="H1126" s="823" t="s">
        <v>5456</v>
      </c>
      <c r="I1126" s="151"/>
      <c r="J1126" s="151"/>
      <c r="K1126" s="151"/>
      <c r="L1126" s="151" t="s">
        <v>4424</v>
      </c>
      <c r="M1126" s="151"/>
    </row>
    <row r="1127" spans="1:13" x14ac:dyDescent="0.25">
      <c r="A1127" s="815" t="s">
        <v>4629</v>
      </c>
      <c r="B1127" s="538" t="s">
        <v>4407</v>
      </c>
      <c r="C1127" s="813" t="s">
        <v>4130</v>
      </c>
      <c r="D1127" s="541">
        <v>1</v>
      </c>
      <c r="E1127" s="151"/>
      <c r="F1127" s="151"/>
      <c r="G1127" s="839" t="s">
        <v>4842</v>
      </c>
      <c r="H1127" s="823" t="s">
        <v>5457</v>
      </c>
      <c r="I1127" s="151"/>
      <c r="J1127" s="151"/>
      <c r="K1127" s="151"/>
      <c r="L1127" s="151" t="s">
        <v>4424</v>
      </c>
      <c r="M1127" s="151"/>
    </row>
    <row r="1128" spans="1:13" x14ac:dyDescent="0.25">
      <c r="A1128" s="815" t="s">
        <v>4629</v>
      </c>
      <c r="B1128" s="538" t="s">
        <v>4407</v>
      </c>
      <c r="C1128" s="733" t="s">
        <v>4130</v>
      </c>
      <c r="D1128" s="733">
        <v>2</v>
      </c>
      <c r="E1128" s="733"/>
      <c r="F1128" s="733"/>
      <c r="G1128" s="831" t="s">
        <v>4843</v>
      </c>
      <c r="H1128" s="745" t="s">
        <v>5458</v>
      </c>
      <c r="I1128" s="734"/>
      <c r="J1128" s="734"/>
      <c r="K1128" s="734"/>
      <c r="L1128" s="733" t="s">
        <v>4424</v>
      </c>
      <c r="M1128" s="541"/>
    </row>
    <row r="1129" spans="1:13" x14ac:dyDescent="0.25">
      <c r="A1129" s="815" t="s">
        <v>4629</v>
      </c>
      <c r="B1129" s="538" t="s">
        <v>4407</v>
      </c>
      <c r="C1129" s="733" t="s">
        <v>4130</v>
      </c>
      <c r="D1129" s="733">
        <v>3</v>
      </c>
      <c r="E1129" s="733"/>
      <c r="F1129" s="733"/>
      <c r="G1129" s="831" t="s">
        <v>4844</v>
      </c>
      <c r="H1129" s="745" t="s">
        <v>5459</v>
      </c>
      <c r="I1129" s="734"/>
      <c r="J1129" s="734"/>
      <c r="K1129" s="734"/>
      <c r="L1129" s="733" t="s">
        <v>4424</v>
      </c>
      <c r="M1129" s="541"/>
    </row>
    <row r="1130" spans="1:13" x14ac:dyDescent="0.25">
      <c r="A1130" s="815" t="s">
        <v>4629</v>
      </c>
      <c r="B1130" s="538" t="s">
        <v>4407</v>
      </c>
      <c r="C1130" s="733" t="s">
        <v>4130</v>
      </c>
      <c r="D1130" s="733">
        <v>4</v>
      </c>
      <c r="E1130" s="733"/>
      <c r="F1130" s="733"/>
      <c r="G1130" s="831" t="s">
        <v>4654</v>
      </c>
      <c r="H1130" s="745" t="s">
        <v>4654</v>
      </c>
      <c r="I1130" s="734"/>
      <c r="J1130" s="734"/>
      <c r="K1130" s="734"/>
      <c r="L1130" s="733" t="s">
        <v>4654</v>
      </c>
      <c r="M1130" s="541"/>
    </row>
    <row r="1131" spans="1:13" x14ac:dyDescent="0.25">
      <c r="A1131" s="815" t="s">
        <v>4629</v>
      </c>
      <c r="B1131" s="538" t="s">
        <v>4407</v>
      </c>
      <c r="C1131" s="733" t="s">
        <v>4130</v>
      </c>
      <c r="D1131" s="733">
        <v>5</v>
      </c>
      <c r="E1131" s="733"/>
      <c r="F1131" s="733"/>
      <c r="G1131" s="831" t="s">
        <v>4654</v>
      </c>
      <c r="H1131" s="745" t="s">
        <v>4654</v>
      </c>
      <c r="I1131" s="734"/>
      <c r="J1131" s="734"/>
      <c r="K1131" s="734"/>
      <c r="L1131" s="733" t="s">
        <v>4654</v>
      </c>
      <c r="M1131" s="747"/>
    </row>
    <row r="1132" spans="1:13" x14ac:dyDescent="0.25">
      <c r="A1132" s="815" t="s">
        <v>4629</v>
      </c>
      <c r="B1132" s="538" t="s">
        <v>4407</v>
      </c>
      <c r="C1132" s="733" t="s">
        <v>4130</v>
      </c>
      <c r="D1132" s="733">
        <v>6</v>
      </c>
      <c r="E1132" s="733"/>
      <c r="F1132" s="733"/>
      <c r="G1132" s="831" t="s">
        <v>4654</v>
      </c>
      <c r="H1132" s="745" t="s">
        <v>4654</v>
      </c>
      <c r="I1132" s="734"/>
      <c r="J1132" s="734"/>
      <c r="K1132" s="734"/>
      <c r="L1132" s="733" t="s">
        <v>4654</v>
      </c>
      <c r="M1132" s="747"/>
    </row>
    <row r="1133" spans="1:13" x14ac:dyDescent="0.25">
      <c r="A1133" s="815" t="s">
        <v>4629</v>
      </c>
      <c r="B1133" s="538" t="s">
        <v>4407</v>
      </c>
      <c r="C1133" s="733" t="s">
        <v>4130</v>
      </c>
      <c r="D1133" s="733">
        <v>7</v>
      </c>
      <c r="E1133" s="733"/>
      <c r="F1133" s="733"/>
      <c r="G1133" s="831" t="s">
        <v>4654</v>
      </c>
      <c r="H1133" s="745" t="s">
        <v>4654</v>
      </c>
      <c r="I1133" s="734"/>
      <c r="J1133" s="734"/>
      <c r="K1133" s="734"/>
      <c r="L1133" s="733" t="s">
        <v>4654</v>
      </c>
      <c r="M1133" s="747"/>
    </row>
    <row r="1134" spans="1:13" x14ac:dyDescent="0.25">
      <c r="A1134" s="815" t="s">
        <v>4629</v>
      </c>
      <c r="B1134" s="538" t="s">
        <v>4407</v>
      </c>
      <c r="C1134" s="733" t="s">
        <v>4130</v>
      </c>
      <c r="D1134" s="733">
        <v>8</v>
      </c>
      <c r="E1134" s="733"/>
      <c r="F1134" s="733"/>
      <c r="G1134" s="831" t="s">
        <v>4654</v>
      </c>
      <c r="H1134" s="745" t="s">
        <v>4654</v>
      </c>
      <c r="I1134" s="734"/>
      <c r="J1134" s="734"/>
      <c r="K1134" s="734"/>
      <c r="L1134" s="733" t="s">
        <v>4654</v>
      </c>
      <c r="M1134" s="541"/>
    </row>
    <row r="1135" spans="1:13" x14ac:dyDescent="0.25">
      <c r="A1135" s="815" t="s">
        <v>4629</v>
      </c>
      <c r="B1135" s="538" t="s">
        <v>4407</v>
      </c>
      <c r="C1135" s="733" t="s">
        <v>4130</v>
      </c>
      <c r="D1135" s="733">
        <v>9</v>
      </c>
      <c r="E1135" s="733"/>
      <c r="F1135" s="733"/>
      <c r="G1135" s="831" t="s">
        <v>4654</v>
      </c>
      <c r="H1135" s="745" t="s">
        <v>4654</v>
      </c>
      <c r="I1135" s="734"/>
      <c r="J1135" s="734"/>
      <c r="K1135" s="734"/>
      <c r="L1135" s="733" t="s">
        <v>4654</v>
      </c>
      <c r="M1135" s="541"/>
    </row>
    <row r="1136" spans="1:13" x14ac:dyDescent="0.25">
      <c r="A1136" s="815" t="s">
        <v>4629</v>
      </c>
      <c r="B1136" s="538" t="s">
        <v>4407</v>
      </c>
      <c r="C1136" s="813" t="s">
        <v>4130</v>
      </c>
      <c r="D1136" s="541" t="s">
        <v>4637</v>
      </c>
      <c r="E1136" s="151"/>
      <c r="F1136" s="151"/>
      <c r="G1136" s="839" t="s">
        <v>4654</v>
      </c>
      <c r="H1136" s="823" t="s">
        <v>4654</v>
      </c>
      <c r="I1136" s="151"/>
      <c r="J1136" s="151"/>
      <c r="K1136" s="151"/>
      <c r="L1136" s="151" t="s">
        <v>4654</v>
      </c>
      <c r="M1136" s="151"/>
    </row>
    <row r="1137" spans="1:13" x14ac:dyDescent="0.25">
      <c r="A1137" s="815" t="s">
        <v>4629</v>
      </c>
      <c r="B1137" s="538" t="s">
        <v>4407</v>
      </c>
      <c r="C1137" s="813" t="s">
        <v>4130</v>
      </c>
      <c r="D1137" s="541" t="s">
        <v>4638</v>
      </c>
      <c r="E1137" s="151"/>
      <c r="F1137" s="151"/>
      <c r="G1137" s="839" t="s">
        <v>4654</v>
      </c>
      <c r="H1137" s="823" t="s">
        <v>4654</v>
      </c>
      <c r="I1137" s="151"/>
      <c r="J1137" s="151"/>
      <c r="K1137" s="151"/>
      <c r="L1137" s="151" t="s">
        <v>4654</v>
      </c>
      <c r="M1137" s="151"/>
    </row>
    <row r="1138" spans="1:13" x14ac:dyDescent="0.25">
      <c r="A1138" s="815" t="s">
        <v>4629</v>
      </c>
      <c r="B1138" s="538" t="s">
        <v>4407</v>
      </c>
      <c r="C1138" s="813" t="s">
        <v>4130</v>
      </c>
      <c r="D1138" s="541" t="s">
        <v>4639</v>
      </c>
      <c r="E1138" s="151"/>
      <c r="F1138" s="151"/>
      <c r="G1138" s="839" t="s">
        <v>4654</v>
      </c>
      <c r="H1138" s="823" t="s">
        <v>4654</v>
      </c>
      <c r="I1138" s="151"/>
      <c r="J1138" s="151"/>
      <c r="K1138" s="151"/>
      <c r="L1138" s="151" t="s">
        <v>4654</v>
      </c>
      <c r="M1138" s="151"/>
    </row>
    <row r="1139" spans="1:13" x14ac:dyDescent="0.25">
      <c r="A1139" s="815" t="s">
        <v>4629</v>
      </c>
      <c r="B1139" s="538" t="s">
        <v>4407</v>
      </c>
      <c r="C1139" s="813" t="s">
        <v>4130</v>
      </c>
      <c r="D1139" s="541" t="s">
        <v>4640</v>
      </c>
      <c r="E1139" s="151"/>
      <c r="F1139" s="151"/>
      <c r="G1139" s="839" t="s">
        <v>4654</v>
      </c>
      <c r="H1139" s="823" t="s">
        <v>4654</v>
      </c>
      <c r="I1139" s="151"/>
      <c r="J1139" s="151"/>
      <c r="K1139" s="151"/>
      <c r="L1139" s="151" t="s">
        <v>4654</v>
      </c>
      <c r="M1139" s="151"/>
    </row>
    <row r="1140" spans="1:13" x14ac:dyDescent="0.25">
      <c r="A1140" s="815" t="s">
        <v>4629</v>
      </c>
      <c r="B1140" s="538" t="s">
        <v>4407</v>
      </c>
      <c r="C1140" s="813" t="s">
        <v>4130</v>
      </c>
      <c r="D1140" s="541" t="s">
        <v>4615</v>
      </c>
      <c r="E1140" s="151"/>
      <c r="F1140" s="151"/>
      <c r="G1140" s="839" t="s">
        <v>4654</v>
      </c>
      <c r="H1140" s="823" t="s">
        <v>4654</v>
      </c>
      <c r="I1140" s="151"/>
      <c r="J1140" s="151"/>
      <c r="K1140" s="151"/>
      <c r="L1140" s="151" t="s">
        <v>4654</v>
      </c>
      <c r="M1140" s="151"/>
    </row>
    <row r="1141" spans="1:13" x14ac:dyDescent="0.25">
      <c r="A1141" s="815" t="s">
        <v>4629</v>
      </c>
      <c r="B1141" s="538" t="s">
        <v>4407</v>
      </c>
      <c r="C1141" s="813" t="s">
        <v>4130</v>
      </c>
      <c r="D1141" s="541" t="s">
        <v>4641</v>
      </c>
      <c r="E1141" s="151"/>
      <c r="F1141" s="151"/>
      <c r="G1141" s="839" t="s">
        <v>4654</v>
      </c>
      <c r="H1141" s="823" t="s">
        <v>4654</v>
      </c>
      <c r="I1141" s="151"/>
      <c r="J1141" s="151"/>
      <c r="K1141" s="151"/>
      <c r="L1141" s="151" t="s">
        <v>4654</v>
      </c>
      <c r="M1141" s="151"/>
    </row>
    <row r="1142" spans="1:13" x14ac:dyDescent="0.25">
      <c r="A1142" s="815" t="s">
        <v>4629</v>
      </c>
      <c r="B1142" s="538" t="s">
        <v>4407</v>
      </c>
      <c r="C1142" s="813" t="s">
        <v>4130</v>
      </c>
      <c r="D1142" s="541" t="s">
        <v>4642</v>
      </c>
      <c r="E1142" s="151"/>
      <c r="F1142" s="151"/>
      <c r="G1142" s="839" t="s">
        <v>4845</v>
      </c>
      <c r="H1142" s="823" t="s">
        <v>5414</v>
      </c>
      <c r="I1142" s="151"/>
      <c r="J1142" s="151"/>
      <c r="K1142" s="151"/>
      <c r="L1142" s="151" t="s">
        <v>4654</v>
      </c>
      <c r="M1142" s="151"/>
    </row>
    <row r="1143" spans="1:13" x14ac:dyDescent="0.25">
      <c r="A1143" s="815" t="s">
        <v>4629</v>
      </c>
      <c r="B1143" s="538" t="s">
        <v>4407</v>
      </c>
      <c r="C1143" s="813" t="s">
        <v>4130</v>
      </c>
      <c r="D1143" s="541" t="s">
        <v>4643</v>
      </c>
      <c r="E1143" s="151"/>
      <c r="F1143" s="151"/>
      <c r="G1143" s="839" t="s">
        <v>4654</v>
      </c>
      <c r="H1143" s="823" t="s">
        <v>4654</v>
      </c>
      <c r="I1143" s="151"/>
      <c r="J1143" s="151"/>
      <c r="K1143" s="151"/>
      <c r="L1143" s="151" t="s">
        <v>4654</v>
      </c>
      <c r="M1143" s="151"/>
    </row>
    <row r="1144" spans="1:13" x14ac:dyDescent="0.25">
      <c r="A1144" s="815" t="s">
        <v>4629</v>
      </c>
      <c r="B1144" s="538" t="s">
        <v>4407</v>
      </c>
      <c r="C1144" s="813" t="s">
        <v>4130</v>
      </c>
      <c r="D1144" s="541" t="s">
        <v>4574</v>
      </c>
      <c r="E1144" s="151"/>
      <c r="F1144" s="151"/>
      <c r="G1144" s="840" t="s">
        <v>4654</v>
      </c>
      <c r="H1144" s="823" t="s">
        <v>4654</v>
      </c>
      <c r="I1144" s="151"/>
      <c r="J1144" s="151"/>
      <c r="K1144" s="151"/>
      <c r="L1144" s="151" t="s">
        <v>4654</v>
      </c>
      <c r="M1144" s="151"/>
    </row>
    <row r="1145" spans="1:13" x14ac:dyDescent="0.25">
      <c r="A1145" s="815" t="s">
        <v>4629</v>
      </c>
      <c r="B1145" s="538" t="s">
        <v>4407</v>
      </c>
      <c r="C1145" s="733" t="s">
        <v>4130</v>
      </c>
      <c r="D1145" s="733" t="s">
        <v>4586</v>
      </c>
      <c r="E1145" s="733"/>
      <c r="F1145" s="733"/>
      <c r="G1145" s="832" t="s">
        <v>4654</v>
      </c>
      <c r="H1145" s="745" t="s">
        <v>4654</v>
      </c>
      <c r="I1145" s="734"/>
      <c r="J1145" s="734"/>
      <c r="K1145" s="734"/>
      <c r="L1145" s="733" t="s">
        <v>4654</v>
      </c>
      <c r="M1145" s="541"/>
    </row>
    <row r="1146" spans="1:13" x14ac:dyDescent="0.25">
      <c r="A1146" s="815" t="s">
        <v>4629</v>
      </c>
      <c r="B1146" s="538" t="s">
        <v>4407</v>
      </c>
      <c r="C1146" s="813" t="s">
        <v>4130</v>
      </c>
      <c r="D1146" s="541" t="s">
        <v>4644</v>
      </c>
      <c r="E1146" s="151"/>
      <c r="F1146" s="151"/>
      <c r="G1146" s="746" t="s">
        <v>4654</v>
      </c>
      <c r="H1146" s="823" t="s">
        <v>4654</v>
      </c>
      <c r="I1146" s="151"/>
      <c r="J1146" s="151"/>
      <c r="K1146" s="151"/>
      <c r="L1146" s="151" t="s">
        <v>4654</v>
      </c>
      <c r="M1146" s="151"/>
    </row>
    <row r="1147" spans="1:13" x14ac:dyDescent="0.25">
      <c r="A1147" s="815" t="s">
        <v>4629</v>
      </c>
      <c r="B1147" s="538" t="s">
        <v>4407</v>
      </c>
      <c r="C1147" s="733" t="s">
        <v>4130</v>
      </c>
      <c r="D1147" s="733" t="s">
        <v>4645</v>
      </c>
      <c r="E1147" s="733"/>
      <c r="F1147" s="733"/>
      <c r="G1147" s="832" t="s">
        <v>4654</v>
      </c>
      <c r="H1147" s="745" t="s">
        <v>4654</v>
      </c>
      <c r="I1147" s="734"/>
      <c r="J1147" s="734"/>
      <c r="K1147" s="734"/>
      <c r="L1147" s="733" t="s">
        <v>4654</v>
      </c>
      <c r="M1147" s="541"/>
    </row>
    <row r="1148" spans="1:13" x14ac:dyDescent="0.25">
      <c r="A1148" s="815" t="s">
        <v>4629</v>
      </c>
      <c r="B1148" s="538" t="s">
        <v>4407</v>
      </c>
      <c r="C1148" s="813" t="s">
        <v>4130</v>
      </c>
      <c r="D1148" s="541" t="s">
        <v>4646</v>
      </c>
      <c r="E1148" s="151"/>
      <c r="F1148" s="151"/>
      <c r="G1148" s="746" t="s">
        <v>4654</v>
      </c>
      <c r="H1148" s="823" t="s">
        <v>4654</v>
      </c>
      <c r="I1148" s="151"/>
      <c r="J1148" s="151"/>
      <c r="K1148" s="151"/>
      <c r="L1148" s="151" t="s">
        <v>4654</v>
      </c>
      <c r="M1148" s="151"/>
    </row>
    <row r="1149" spans="1:13" x14ac:dyDescent="0.25">
      <c r="A1149" s="815" t="s">
        <v>4629</v>
      </c>
      <c r="B1149" s="538" t="s">
        <v>4407</v>
      </c>
      <c r="C1149" s="733" t="s">
        <v>4130</v>
      </c>
      <c r="D1149" s="733" t="s">
        <v>4647</v>
      </c>
      <c r="E1149" s="733"/>
      <c r="F1149" s="733"/>
      <c r="G1149" s="831" t="s">
        <v>4654</v>
      </c>
      <c r="H1149" s="819" t="s">
        <v>4654</v>
      </c>
      <c r="I1149" s="734"/>
      <c r="J1149" s="734"/>
      <c r="K1149" s="734"/>
      <c r="L1149" s="733" t="s">
        <v>4654</v>
      </c>
      <c r="M1149" s="541"/>
    </row>
    <row r="1150" spans="1:13" x14ac:dyDescent="0.25">
      <c r="A1150" s="815" t="s">
        <v>4629</v>
      </c>
      <c r="B1150" s="538" t="s">
        <v>4407</v>
      </c>
      <c r="C1150" s="813" t="s">
        <v>4130</v>
      </c>
      <c r="D1150" s="541" t="s">
        <v>4575</v>
      </c>
      <c r="E1150" s="151"/>
      <c r="F1150" s="151"/>
      <c r="G1150" s="746" t="s">
        <v>4654</v>
      </c>
      <c r="H1150" s="822" t="s">
        <v>4654</v>
      </c>
      <c r="I1150" s="151"/>
      <c r="J1150" s="151"/>
      <c r="K1150" s="151"/>
      <c r="L1150" s="151" t="s">
        <v>4654</v>
      </c>
      <c r="M1150" s="151"/>
    </row>
    <row r="1151" spans="1:13" x14ac:dyDescent="0.25">
      <c r="A1151" s="815" t="s">
        <v>4629</v>
      </c>
      <c r="B1151" s="538" t="s">
        <v>4407</v>
      </c>
      <c r="C1151" s="733" t="s">
        <v>4130</v>
      </c>
      <c r="D1151" s="733" t="s">
        <v>4576</v>
      </c>
      <c r="E1151" s="733"/>
      <c r="F1151" s="733"/>
      <c r="G1151" s="831" t="s">
        <v>4654</v>
      </c>
      <c r="H1151" s="745" t="s">
        <v>4654</v>
      </c>
      <c r="I1151" s="734"/>
      <c r="J1151" s="734"/>
      <c r="K1151" s="734"/>
      <c r="L1151" s="733" t="s">
        <v>4654</v>
      </c>
      <c r="M1151" s="541"/>
    </row>
    <row r="1152" spans="1:13" x14ac:dyDescent="0.25">
      <c r="A1152" s="815" t="s">
        <v>4629</v>
      </c>
      <c r="B1152" s="538" t="s">
        <v>4407</v>
      </c>
      <c r="C1152" s="733" t="s">
        <v>4130</v>
      </c>
      <c r="D1152" s="733" t="s">
        <v>4648</v>
      </c>
      <c r="E1152" s="733"/>
      <c r="F1152" s="733"/>
      <c r="G1152" s="831" t="s">
        <v>4654</v>
      </c>
      <c r="H1152" s="819" t="s">
        <v>4654</v>
      </c>
      <c r="I1152" s="734"/>
      <c r="J1152" s="734"/>
      <c r="K1152" s="734"/>
      <c r="L1152" s="733" t="s">
        <v>4654</v>
      </c>
      <c r="M1152" s="541"/>
    </row>
    <row r="1153" spans="1:13" x14ac:dyDescent="0.25">
      <c r="A1153" s="815" t="s">
        <v>4629</v>
      </c>
      <c r="B1153" s="538" t="s">
        <v>4407</v>
      </c>
      <c r="C1153" s="813" t="s">
        <v>4130</v>
      </c>
      <c r="D1153" s="541" t="s">
        <v>4649</v>
      </c>
      <c r="E1153" s="151"/>
      <c r="F1153" s="151"/>
      <c r="G1153" s="746" t="s">
        <v>4654</v>
      </c>
      <c r="H1153" s="822" t="s">
        <v>4654</v>
      </c>
      <c r="I1153" s="151"/>
      <c r="J1153" s="151"/>
      <c r="K1153" s="151"/>
      <c r="L1153" s="151" t="s">
        <v>4654</v>
      </c>
      <c r="M1153" s="151"/>
    </row>
    <row r="1154" spans="1:13" x14ac:dyDescent="0.25">
      <c r="A1154" s="815" t="s">
        <v>4629</v>
      </c>
      <c r="B1154" s="538" t="s">
        <v>4407</v>
      </c>
      <c r="C1154" s="733" t="s">
        <v>4130</v>
      </c>
      <c r="D1154" s="733" t="s">
        <v>4650</v>
      </c>
      <c r="E1154" s="733"/>
      <c r="F1154" s="733"/>
      <c r="G1154" s="831" t="s">
        <v>4654</v>
      </c>
      <c r="H1154" s="745" t="s">
        <v>4654</v>
      </c>
      <c r="I1154" s="734"/>
      <c r="J1154" s="734"/>
      <c r="K1154" s="734"/>
      <c r="L1154" s="733" t="s">
        <v>4654</v>
      </c>
      <c r="M1154" s="541"/>
    </row>
    <row r="1155" spans="1:13" x14ac:dyDescent="0.25">
      <c r="A1155" s="815" t="s">
        <v>4629</v>
      </c>
      <c r="B1155" s="538" t="s">
        <v>4407</v>
      </c>
      <c r="C1155" s="813" t="s">
        <v>4130</v>
      </c>
      <c r="D1155" s="541" t="s">
        <v>4651</v>
      </c>
      <c r="E1155" s="151"/>
      <c r="F1155" s="151"/>
      <c r="G1155" s="839" t="s">
        <v>4654</v>
      </c>
      <c r="H1155" s="823" t="s">
        <v>4654</v>
      </c>
      <c r="I1155" s="151"/>
      <c r="J1155" s="151"/>
      <c r="K1155" s="151"/>
      <c r="L1155" s="151" t="s">
        <v>4654</v>
      </c>
      <c r="M1155" s="151"/>
    </row>
    <row r="1156" spans="1:13" x14ac:dyDescent="0.25">
      <c r="A1156" s="815" t="s">
        <v>4629</v>
      </c>
      <c r="B1156" s="538" t="s">
        <v>4407</v>
      </c>
      <c r="C1156" s="733" t="s">
        <v>4130</v>
      </c>
      <c r="D1156" s="733" t="s">
        <v>4652</v>
      </c>
      <c r="E1156" s="733"/>
      <c r="F1156" s="733"/>
      <c r="G1156" s="831" t="s">
        <v>4654</v>
      </c>
      <c r="H1156" s="819" t="s">
        <v>4654</v>
      </c>
      <c r="I1156" s="734"/>
      <c r="J1156" s="734"/>
      <c r="K1156" s="734"/>
      <c r="L1156" s="733" t="s">
        <v>4654</v>
      </c>
      <c r="M1156" s="541"/>
    </row>
    <row r="1157" spans="1:13" x14ac:dyDescent="0.25">
      <c r="A1157" s="815" t="s">
        <v>4629</v>
      </c>
      <c r="B1157" s="538" t="s">
        <v>4407</v>
      </c>
      <c r="C1157" s="813" t="s">
        <v>4130</v>
      </c>
      <c r="D1157" s="541" t="s">
        <v>4653</v>
      </c>
      <c r="E1157" s="151"/>
      <c r="F1157" s="151"/>
      <c r="G1157" s="839" t="s">
        <v>4654</v>
      </c>
      <c r="H1157" s="823" t="s">
        <v>4654</v>
      </c>
      <c r="I1157" s="151"/>
      <c r="J1157" s="151"/>
      <c r="K1157" s="151"/>
      <c r="L1157" s="151" t="s">
        <v>4654</v>
      </c>
      <c r="M1157" s="151"/>
    </row>
    <row r="1158" spans="1:13" x14ac:dyDescent="0.25">
      <c r="A1158" s="815" t="s">
        <v>4629</v>
      </c>
      <c r="B1158" s="538" t="s">
        <v>4113</v>
      </c>
      <c r="C1158" s="733" t="s">
        <v>4120</v>
      </c>
      <c r="D1158" s="733">
        <v>0</v>
      </c>
      <c r="E1158" s="733"/>
      <c r="F1158" s="733"/>
      <c r="G1158" s="832" t="s">
        <v>4846</v>
      </c>
      <c r="H1158" s="745" t="s">
        <v>5460</v>
      </c>
      <c r="I1158" s="734"/>
      <c r="J1158" s="734"/>
      <c r="K1158" s="734"/>
      <c r="L1158" s="733" t="s">
        <v>4458</v>
      </c>
      <c r="M1158" s="541"/>
    </row>
    <row r="1159" spans="1:13" x14ac:dyDescent="0.25">
      <c r="A1159" s="815" t="s">
        <v>4629</v>
      </c>
      <c r="B1159" s="538" t="s">
        <v>4113</v>
      </c>
      <c r="C1159" s="813" t="s">
        <v>4120</v>
      </c>
      <c r="D1159" s="541">
        <v>1</v>
      </c>
      <c r="E1159" s="151"/>
      <c r="F1159" s="151"/>
      <c r="G1159" s="839" t="s">
        <v>4654</v>
      </c>
      <c r="H1159" s="823" t="s">
        <v>43</v>
      </c>
      <c r="I1159" s="151"/>
      <c r="J1159" s="151"/>
      <c r="K1159" s="151"/>
      <c r="L1159" s="151" t="s">
        <v>4458</v>
      </c>
      <c r="M1159" s="151"/>
    </row>
    <row r="1160" spans="1:13" x14ac:dyDescent="0.25">
      <c r="A1160" s="815" t="s">
        <v>4629</v>
      </c>
      <c r="B1160" s="538" t="s">
        <v>4113</v>
      </c>
      <c r="C1160" s="733" t="s">
        <v>4120</v>
      </c>
      <c r="D1160" s="733">
        <v>2</v>
      </c>
      <c r="E1160" s="733"/>
      <c r="F1160" s="733"/>
      <c r="G1160" s="832" t="s">
        <v>4847</v>
      </c>
      <c r="H1160" s="745" t="s">
        <v>5461</v>
      </c>
      <c r="I1160" s="734"/>
      <c r="J1160" s="734"/>
      <c r="K1160" s="734"/>
      <c r="L1160" s="733" t="s">
        <v>4509</v>
      </c>
      <c r="M1160" s="541"/>
    </row>
    <row r="1161" spans="1:13" x14ac:dyDescent="0.25">
      <c r="A1161" s="815" t="s">
        <v>4629</v>
      </c>
      <c r="B1161" s="538" t="s">
        <v>4113</v>
      </c>
      <c r="C1161" s="813" t="s">
        <v>4120</v>
      </c>
      <c r="D1161" s="541">
        <v>3</v>
      </c>
      <c r="E1161" s="151"/>
      <c r="F1161" s="151"/>
      <c r="G1161" s="839" t="s">
        <v>4654</v>
      </c>
      <c r="H1161" s="823" t="s">
        <v>43</v>
      </c>
      <c r="I1161" s="151"/>
      <c r="J1161" s="151"/>
      <c r="K1161" s="151"/>
      <c r="L1161" s="151" t="s">
        <v>4509</v>
      </c>
      <c r="M1161" s="151"/>
    </row>
    <row r="1162" spans="1:13" x14ac:dyDescent="0.25">
      <c r="A1162" s="815" t="s">
        <v>4629</v>
      </c>
      <c r="B1162" s="538" t="s">
        <v>4113</v>
      </c>
      <c r="C1162" s="813" t="s">
        <v>4120</v>
      </c>
      <c r="D1162" s="541">
        <v>4</v>
      </c>
      <c r="E1162" s="151"/>
      <c r="F1162" s="151"/>
      <c r="G1162" s="839" t="s">
        <v>4654</v>
      </c>
      <c r="H1162" s="823" t="s">
        <v>4654</v>
      </c>
      <c r="I1162" s="151"/>
      <c r="J1162" s="151"/>
      <c r="K1162" s="151"/>
      <c r="L1162" s="151" t="s">
        <v>4654</v>
      </c>
      <c r="M1162" s="151"/>
    </row>
    <row r="1163" spans="1:13" x14ac:dyDescent="0.25">
      <c r="A1163" s="815" t="s">
        <v>4629</v>
      </c>
      <c r="B1163" s="538" t="s">
        <v>4113</v>
      </c>
      <c r="C1163" s="813" t="s">
        <v>4120</v>
      </c>
      <c r="D1163" s="541">
        <v>5</v>
      </c>
      <c r="E1163" s="151"/>
      <c r="F1163" s="151"/>
      <c r="G1163" s="839" t="s">
        <v>4654</v>
      </c>
      <c r="H1163" s="823" t="s">
        <v>4654</v>
      </c>
      <c r="I1163" s="151"/>
      <c r="J1163" s="151"/>
      <c r="K1163" s="151"/>
      <c r="L1163" s="151" t="s">
        <v>4654</v>
      </c>
      <c r="M1163" s="151"/>
    </row>
    <row r="1164" spans="1:13" x14ac:dyDescent="0.25">
      <c r="A1164" s="815" t="s">
        <v>4629</v>
      </c>
      <c r="B1164" s="538" t="s">
        <v>4113</v>
      </c>
      <c r="C1164" s="813" t="s">
        <v>4120</v>
      </c>
      <c r="D1164" s="541">
        <v>6</v>
      </c>
      <c r="E1164" s="151"/>
      <c r="F1164" s="151"/>
      <c r="G1164" s="839" t="s">
        <v>4654</v>
      </c>
      <c r="H1164" s="823" t="s">
        <v>4654</v>
      </c>
      <c r="I1164" s="151"/>
      <c r="J1164" s="151"/>
      <c r="K1164" s="151"/>
      <c r="L1164" s="151" t="s">
        <v>4654</v>
      </c>
      <c r="M1164" s="151"/>
    </row>
    <row r="1165" spans="1:13" x14ac:dyDescent="0.25">
      <c r="A1165" s="815" t="s">
        <v>4629</v>
      </c>
      <c r="B1165" s="538" t="s">
        <v>4113</v>
      </c>
      <c r="C1165" s="813" t="s">
        <v>4120</v>
      </c>
      <c r="D1165" s="541">
        <v>7</v>
      </c>
      <c r="E1165" s="151"/>
      <c r="F1165" s="151"/>
      <c r="G1165" s="839" t="s">
        <v>4654</v>
      </c>
      <c r="H1165" s="823" t="s">
        <v>4654</v>
      </c>
      <c r="I1165" s="151"/>
      <c r="J1165" s="151"/>
      <c r="K1165" s="151"/>
      <c r="L1165" s="151" t="s">
        <v>4654</v>
      </c>
      <c r="M1165" s="151"/>
    </row>
    <row r="1166" spans="1:13" x14ac:dyDescent="0.25">
      <c r="A1166" s="815" t="s">
        <v>4629</v>
      </c>
      <c r="B1166" s="538" t="s">
        <v>4505</v>
      </c>
      <c r="C1166" s="813" t="s">
        <v>4533</v>
      </c>
      <c r="D1166" s="541">
        <v>0</v>
      </c>
      <c r="E1166" s="151"/>
      <c r="F1166" s="151"/>
      <c r="G1166" s="839" t="s">
        <v>4848</v>
      </c>
      <c r="H1166" s="823" t="s">
        <v>5462</v>
      </c>
      <c r="I1166" s="151"/>
      <c r="J1166" s="151"/>
      <c r="K1166" s="151"/>
      <c r="L1166" s="151" t="s">
        <v>4459</v>
      </c>
      <c r="M1166" s="151"/>
    </row>
    <row r="1167" spans="1:13" x14ac:dyDescent="0.25">
      <c r="A1167" s="815" t="s">
        <v>4629</v>
      </c>
      <c r="B1167" s="538" t="s">
        <v>4505</v>
      </c>
      <c r="C1167" s="813" t="s">
        <v>4533</v>
      </c>
      <c r="D1167" s="541">
        <v>1</v>
      </c>
      <c r="E1167" s="151"/>
      <c r="F1167" s="151"/>
      <c r="G1167" s="839" t="s">
        <v>4654</v>
      </c>
      <c r="H1167" s="823" t="s">
        <v>43</v>
      </c>
      <c r="I1167" s="151"/>
      <c r="J1167" s="151"/>
      <c r="K1167" s="151"/>
      <c r="L1167" s="151" t="s">
        <v>4459</v>
      </c>
      <c r="M1167" s="151"/>
    </row>
    <row r="1168" spans="1:13" x14ac:dyDescent="0.25">
      <c r="A1168" s="815" t="s">
        <v>4629</v>
      </c>
      <c r="B1168" s="538" t="s">
        <v>4505</v>
      </c>
      <c r="C1168" s="813" t="s">
        <v>4533</v>
      </c>
      <c r="D1168" s="541">
        <v>2</v>
      </c>
      <c r="E1168" s="151"/>
      <c r="F1168" s="151"/>
      <c r="G1168" s="840" t="s">
        <v>4849</v>
      </c>
      <c r="H1168" s="823" t="s">
        <v>5463</v>
      </c>
      <c r="I1168" s="151"/>
      <c r="J1168" s="151"/>
      <c r="K1168" s="151"/>
      <c r="L1168" s="151" t="s">
        <v>4511</v>
      </c>
      <c r="M1168" s="151"/>
    </row>
    <row r="1169" spans="1:13" x14ac:dyDescent="0.25">
      <c r="A1169" s="815" t="s">
        <v>4629</v>
      </c>
      <c r="B1169" s="538" t="s">
        <v>4505</v>
      </c>
      <c r="C1169" s="813" t="s">
        <v>4533</v>
      </c>
      <c r="D1169" s="541">
        <v>3</v>
      </c>
      <c r="E1169" s="151"/>
      <c r="F1169" s="151"/>
      <c r="G1169" s="839" t="s">
        <v>4654</v>
      </c>
      <c r="H1169" s="823" t="s">
        <v>43</v>
      </c>
      <c r="I1169" s="151"/>
      <c r="J1169" s="151"/>
      <c r="K1169" s="151"/>
      <c r="L1169" s="151" t="s">
        <v>4511</v>
      </c>
      <c r="M1169" s="151"/>
    </row>
    <row r="1170" spans="1:13" x14ac:dyDescent="0.25">
      <c r="A1170" s="815" t="s">
        <v>4629</v>
      </c>
      <c r="B1170" s="538" t="s">
        <v>4119</v>
      </c>
      <c r="C1170" s="813" t="s">
        <v>4534</v>
      </c>
      <c r="D1170" s="541">
        <v>0</v>
      </c>
      <c r="E1170" s="151"/>
      <c r="F1170" s="151"/>
      <c r="G1170" s="839" t="s">
        <v>4654</v>
      </c>
      <c r="H1170" s="823" t="s">
        <v>6025</v>
      </c>
      <c r="I1170" s="151"/>
      <c r="J1170" s="151"/>
      <c r="K1170" s="151"/>
      <c r="L1170" s="151" t="s">
        <v>5519</v>
      </c>
      <c r="M1170" s="151"/>
    </row>
    <row r="1171" spans="1:13" x14ac:dyDescent="0.25">
      <c r="A1171" s="815" t="s">
        <v>4629</v>
      </c>
      <c r="B1171" s="538" t="s">
        <v>4119</v>
      </c>
      <c r="C1171" s="813" t="s">
        <v>4534</v>
      </c>
      <c r="D1171" s="541">
        <v>1</v>
      </c>
      <c r="E1171" s="151"/>
      <c r="F1171" s="151"/>
      <c r="G1171" s="839" t="s">
        <v>4654</v>
      </c>
      <c r="H1171" s="823" t="s">
        <v>5518</v>
      </c>
      <c r="I1171" s="151"/>
      <c r="J1171" s="151"/>
      <c r="K1171" s="151"/>
      <c r="L1171" s="151" t="s">
        <v>4121</v>
      </c>
      <c r="M1171" s="151"/>
    </row>
    <row r="1172" spans="1:13" x14ac:dyDescent="0.25">
      <c r="A1172" s="815" t="s">
        <v>4629</v>
      </c>
      <c r="B1172" s="538" t="s">
        <v>4403</v>
      </c>
      <c r="C1172" s="813" t="s">
        <v>4636</v>
      </c>
      <c r="D1172" s="541">
        <v>0</v>
      </c>
      <c r="E1172" s="151"/>
      <c r="F1172" s="151"/>
      <c r="G1172" s="839" t="s">
        <v>5973</v>
      </c>
      <c r="H1172" s="823" t="s">
        <v>5464</v>
      </c>
      <c r="I1172" s="151"/>
      <c r="J1172" s="151"/>
      <c r="K1172" s="151"/>
      <c r="L1172" s="151" t="s">
        <v>4654</v>
      </c>
      <c r="M1172" s="151"/>
    </row>
    <row r="1173" spans="1:13" x14ac:dyDescent="0.25">
      <c r="A1173" s="815" t="s">
        <v>4629</v>
      </c>
      <c r="B1173" s="538" t="s">
        <v>4403</v>
      </c>
      <c r="C1173" s="813" t="s">
        <v>4636</v>
      </c>
      <c r="D1173" s="541">
        <v>1</v>
      </c>
      <c r="E1173" s="151"/>
      <c r="F1173" s="151"/>
      <c r="G1173" s="839" t="s">
        <v>5974</v>
      </c>
      <c r="H1173" s="823" t="s">
        <v>5465</v>
      </c>
      <c r="I1173" s="151"/>
      <c r="J1173" s="151"/>
      <c r="K1173" s="151"/>
      <c r="L1173" s="151" t="s">
        <v>4654</v>
      </c>
      <c r="M1173" s="151"/>
    </row>
    <row r="1174" spans="1:13" x14ac:dyDescent="0.25">
      <c r="A1174" s="815" t="s">
        <v>4629</v>
      </c>
      <c r="B1174" s="538" t="s">
        <v>4403</v>
      </c>
      <c r="C1174" s="813" t="s">
        <v>4636</v>
      </c>
      <c r="D1174" s="541">
        <v>2</v>
      </c>
      <c r="E1174" s="151"/>
      <c r="F1174" s="151"/>
      <c r="G1174" s="839" t="s">
        <v>5975</v>
      </c>
      <c r="H1174" s="823" t="s">
        <v>6026</v>
      </c>
      <c r="I1174" s="151"/>
      <c r="J1174" s="151"/>
      <c r="K1174" s="151"/>
      <c r="L1174" s="151" t="s">
        <v>4654</v>
      </c>
      <c r="M1174" s="151"/>
    </row>
    <row r="1175" spans="1:13" x14ac:dyDescent="0.25">
      <c r="A1175" s="815" t="s">
        <v>4629</v>
      </c>
      <c r="B1175" s="538" t="s">
        <v>4403</v>
      </c>
      <c r="C1175" s="813" t="s">
        <v>4636</v>
      </c>
      <c r="D1175" s="541">
        <v>3</v>
      </c>
      <c r="E1175" s="151"/>
      <c r="F1175" s="151"/>
      <c r="G1175" s="839" t="s">
        <v>5976</v>
      </c>
      <c r="H1175" s="823" t="s">
        <v>6027</v>
      </c>
      <c r="I1175" s="151"/>
      <c r="J1175" s="151"/>
      <c r="K1175" s="151"/>
      <c r="L1175" s="151" t="s">
        <v>4654</v>
      </c>
      <c r="M1175" s="151"/>
    </row>
    <row r="1176" spans="1:13" x14ac:dyDescent="0.25">
      <c r="A1176" s="815" t="s">
        <v>4629</v>
      </c>
      <c r="B1176" s="538" t="s">
        <v>4403</v>
      </c>
      <c r="C1176" s="813" t="s">
        <v>4636</v>
      </c>
      <c r="D1176" s="541">
        <v>4</v>
      </c>
      <c r="E1176" s="151"/>
      <c r="F1176" s="151"/>
      <c r="G1176" s="839" t="s">
        <v>5977</v>
      </c>
      <c r="H1176" s="823" t="s">
        <v>6028</v>
      </c>
      <c r="I1176" s="151"/>
      <c r="J1176" s="151"/>
      <c r="K1176" s="151"/>
      <c r="L1176" s="151" t="s">
        <v>4654</v>
      </c>
      <c r="M1176" s="151"/>
    </row>
    <row r="1177" spans="1:13" x14ac:dyDescent="0.25">
      <c r="A1177" s="815" t="s">
        <v>4629</v>
      </c>
      <c r="B1177" s="538" t="s">
        <v>4403</v>
      </c>
      <c r="C1177" s="813" t="s">
        <v>4636</v>
      </c>
      <c r="D1177" s="541">
        <v>5</v>
      </c>
      <c r="E1177" s="151"/>
      <c r="F1177" s="151"/>
      <c r="G1177" s="839" t="s">
        <v>5978</v>
      </c>
      <c r="H1177" s="823" t="s">
        <v>5466</v>
      </c>
      <c r="I1177" s="151"/>
      <c r="J1177" s="151"/>
      <c r="K1177" s="151"/>
      <c r="L1177" s="151" t="s">
        <v>4654</v>
      </c>
      <c r="M1177" s="151"/>
    </row>
    <row r="1178" spans="1:13" x14ac:dyDescent="0.25">
      <c r="A1178" s="815" t="s">
        <v>4629</v>
      </c>
      <c r="B1178" s="538" t="s">
        <v>4403</v>
      </c>
      <c r="C1178" s="813" t="s">
        <v>4636</v>
      </c>
      <c r="D1178" s="541">
        <v>6</v>
      </c>
      <c r="E1178" s="151"/>
      <c r="F1178" s="151"/>
      <c r="G1178" s="839" t="s">
        <v>5979</v>
      </c>
      <c r="H1178" s="823" t="s">
        <v>5467</v>
      </c>
      <c r="I1178" s="151"/>
      <c r="J1178" s="151"/>
      <c r="K1178" s="151"/>
      <c r="L1178" s="151" t="s">
        <v>4654</v>
      </c>
      <c r="M1178" s="151"/>
    </row>
    <row r="1179" spans="1:13" x14ac:dyDescent="0.25">
      <c r="A1179" s="815" t="s">
        <v>4629</v>
      </c>
      <c r="B1179" s="538" t="s">
        <v>4403</v>
      </c>
      <c r="C1179" s="813" t="s">
        <v>4636</v>
      </c>
      <c r="D1179" s="541">
        <v>7</v>
      </c>
      <c r="E1179" s="151"/>
      <c r="F1179" s="151"/>
      <c r="G1179" s="839" t="s">
        <v>5980</v>
      </c>
      <c r="H1179" s="823" t="s">
        <v>5468</v>
      </c>
      <c r="I1179" s="151"/>
      <c r="J1179" s="151"/>
      <c r="K1179" s="151"/>
      <c r="L1179" s="151" t="s">
        <v>4654</v>
      </c>
      <c r="M1179" s="151"/>
    </row>
    <row r="1180" spans="1:13" x14ac:dyDescent="0.25">
      <c r="A1180" s="815" t="s">
        <v>4629</v>
      </c>
      <c r="B1180" s="538" t="s">
        <v>4403</v>
      </c>
      <c r="C1180" s="813" t="s">
        <v>4636</v>
      </c>
      <c r="D1180" s="541">
        <v>8</v>
      </c>
      <c r="E1180" s="151"/>
      <c r="F1180" s="151"/>
      <c r="G1180" s="839" t="s">
        <v>4850</v>
      </c>
      <c r="H1180" s="823" t="s">
        <v>5469</v>
      </c>
      <c r="I1180" s="151"/>
      <c r="J1180" s="151"/>
      <c r="K1180" s="151"/>
      <c r="L1180" s="151" t="s">
        <v>4442</v>
      </c>
      <c r="M1180" s="151"/>
    </row>
    <row r="1181" spans="1:13" x14ac:dyDescent="0.25">
      <c r="A1181" s="815" t="s">
        <v>4629</v>
      </c>
      <c r="B1181" s="538" t="s">
        <v>4403</v>
      </c>
      <c r="C1181" s="813" t="s">
        <v>4636</v>
      </c>
      <c r="D1181" s="541">
        <v>9</v>
      </c>
      <c r="E1181" s="151"/>
      <c r="F1181" s="151"/>
      <c r="G1181" s="839" t="s">
        <v>4851</v>
      </c>
      <c r="H1181" s="823" t="s">
        <v>5470</v>
      </c>
      <c r="I1181" s="151"/>
      <c r="J1181" s="151"/>
      <c r="K1181" s="151"/>
      <c r="L1181" s="151" t="s">
        <v>4442</v>
      </c>
      <c r="M1181" s="151"/>
    </row>
    <row r="1182" spans="1:13" x14ac:dyDescent="0.25">
      <c r="A1182" s="815" t="s">
        <v>4629</v>
      </c>
      <c r="B1182" s="538" t="s">
        <v>4403</v>
      </c>
      <c r="C1182" s="813" t="s">
        <v>4636</v>
      </c>
      <c r="D1182" s="541" t="s">
        <v>4637</v>
      </c>
      <c r="E1182" s="151"/>
      <c r="F1182" s="151"/>
      <c r="G1182" s="839" t="s">
        <v>4852</v>
      </c>
      <c r="H1182" s="823" t="s">
        <v>5471</v>
      </c>
      <c r="I1182" s="151"/>
      <c r="J1182" s="151"/>
      <c r="K1182" s="151"/>
      <c r="L1182" s="151" t="s">
        <v>4442</v>
      </c>
      <c r="M1182" s="151"/>
    </row>
    <row r="1183" spans="1:13" x14ac:dyDescent="0.25">
      <c r="A1183" s="815" t="s">
        <v>4629</v>
      </c>
      <c r="B1183" s="538" t="s">
        <v>4403</v>
      </c>
      <c r="C1183" s="813" t="s">
        <v>4636</v>
      </c>
      <c r="D1183" s="541" t="s">
        <v>4638</v>
      </c>
      <c r="E1183" s="151"/>
      <c r="F1183" s="151"/>
      <c r="G1183" s="840" t="s">
        <v>4853</v>
      </c>
      <c r="H1183" s="823" t="s">
        <v>5472</v>
      </c>
      <c r="I1183" s="151"/>
      <c r="J1183" s="151"/>
      <c r="K1183" s="151"/>
      <c r="L1183" s="151" t="s">
        <v>4442</v>
      </c>
      <c r="M1183" s="151"/>
    </row>
    <row r="1184" spans="1:13" x14ac:dyDescent="0.25">
      <c r="A1184" s="815" t="s">
        <v>4629</v>
      </c>
      <c r="B1184" s="538" t="s">
        <v>4403</v>
      </c>
      <c r="C1184" s="733" t="s">
        <v>4636</v>
      </c>
      <c r="D1184" s="541" t="s">
        <v>4639</v>
      </c>
      <c r="E1184" s="733"/>
      <c r="F1184" s="733"/>
      <c r="G1184" s="831" t="s">
        <v>4854</v>
      </c>
      <c r="H1184" s="745" t="s">
        <v>5473</v>
      </c>
      <c r="I1184" s="734"/>
      <c r="J1184" s="734"/>
      <c r="K1184" s="734"/>
      <c r="L1184" s="733" t="s">
        <v>4442</v>
      </c>
      <c r="M1184" s="541"/>
    </row>
    <row r="1185" spans="1:13" x14ac:dyDescent="0.25">
      <c r="A1185" s="815" t="s">
        <v>4629</v>
      </c>
      <c r="B1185" s="538" t="s">
        <v>4403</v>
      </c>
      <c r="C1185" s="733" t="s">
        <v>4636</v>
      </c>
      <c r="D1185" s="733" t="s">
        <v>4640</v>
      </c>
      <c r="E1185" s="733"/>
      <c r="F1185" s="733"/>
      <c r="G1185" s="831" t="s">
        <v>4855</v>
      </c>
      <c r="H1185" s="745" t="s">
        <v>5474</v>
      </c>
      <c r="I1185" s="734"/>
      <c r="J1185" s="734"/>
      <c r="K1185" s="734"/>
      <c r="L1185" s="733" t="s">
        <v>4654</v>
      </c>
      <c r="M1185" s="541"/>
    </row>
    <row r="1186" spans="1:13" x14ac:dyDescent="0.25">
      <c r="A1186" s="815" t="s">
        <v>4629</v>
      </c>
      <c r="B1186" s="538" t="s">
        <v>4403</v>
      </c>
      <c r="C1186" s="733" t="s">
        <v>4636</v>
      </c>
      <c r="D1186" s="733" t="s">
        <v>4615</v>
      </c>
      <c r="E1186" s="733"/>
      <c r="F1186" s="733"/>
      <c r="G1186" s="831" t="s">
        <v>4856</v>
      </c>
      <c r="H1186" s="745" t="s">
        <v>5475</v>
      </c>
      <c r="I1186" s="734"/>
      <c r="J1186" s="734"/>
      <c r="K1186" s="734"/>
      <c r="L1186" s="733" t="s">
        <v>4654</v>
      </c>
      <c r="M1186" s="541"/>
    </row>
    <row r="1187" spans="1:13" x14ac:dyDescent="0.25">
      <c r="A1187" s="815" t="s">
        <v>4629</v>
      </c>
      <c r="B1187" s="538" t="s">
        <v>4403</v>
      </c>
      <c r="C1187" s="813" t="s">
        <v>4636</v>
      </c>
      <c r="D1187" s="541" t="s">
        <v>4641</v>
      </c>
      <c r="E1187" s="151"/>
      <c r="F1187" s="151"/>
      <c r="G1187" s="839" t="s">
        <v>4654</v>
      </c>
      <c r="H1187" s="823" t="s">
        <v>43</v>
      </c>
      <c r="I1187" s="151"/>
      <c r="J1187" s="151"/>
      <c r="K1187" s="151"/>
      <c r="L1187" s="151" t="s">
        <v>4465</v>
      </c>
      <c r="M1187" s="151"/>
    </row>
    <row r="1188" spans="1:13" x14ac:dyDescent="0.25">
      <c r="A1188" s="815" t="s">
        <v>4629</v>
      </c>
      <c r="B1188" s="538" t="s">
        <v>4403</v>
      </c>
      <c r="C1188" s="813" t="s">
        <v>4636</v>
      </c>
      <c r="D1188" s="541" t="s">
        <v>4642</v>
      </c>
      <c r="E1188" s="151"/>
      <c r="F1188" s="151"/>
      <c r="G1188" s="839" t="s">
        <v>4654</v>
      </c>
      <c r="H1188" s="823" t="s">
        <v>43</v>
      </c>
      <c r="I1188" s="151"/>
      <c r="J1188" s="151"/>
      <c r="K1188" s="151"/>
      <c r="L1188" s="151" t="s">
        <v>4465</v>
      </c>
      <c r="M1188" s="151"/>
    </row>
    <row r="1189" spans="1:13" x14ac:dyDescent="0.25">
      <c r="A1189" s="815" t="s">
        <v>4629</v>
      </c>
      <c r="B1189" s="538" t="s">
        <v>4403</v>
      </c>
      <c r="C1189" s="813" t="s">
        <v>4636</v>
      </c>
      <c r="D1189" s="541" t="s">
        <v>4643</v>
      </c>
      <c r="E1189" s="151"/>
      <c r="F1189" s="151"/>
      <c r="G1189" s="840" t="s">
        <v>4654</v>
      </c>
      <c r="H1189" s="823" t="s">
        <v>43</v>
      </c>
      <c r="I1189" s="151"/>
      <c r="J1189" s="151"/>
      <c r="K1189" s="151"/>
      <c r="L1189" s="151" t="s">
        <v>4465</v>
      </c>
      <c r="M1189" s="151"/>
    </row>
    <row r="1190" spans="1:13" x14ac:dyDescent="0.25">
      <c r="A1190" s="815" t="s">
        <v>4629</v>
      </c>
      <c r="B1190" s="538" t="s">
        <v>4403</v>
      </c>
      <c r="C1190" s="813" t="s">
        <v>4636</v>
      </c>
      <c r="D1190" s="541" t="s">
        <v>4574</v>
      </c>
      <c r="E1190" s="151"/>
      <c r="F1190" s="151"/>
      <c r="G1190" s="839" t="s">
        <v>4654</v>
      </c>
      <c r="H1190" s="823" t="s">
        <v>43</v>
      </c>
      <c r="I1190" s="151"/>
      <c r="J1190" s="151"/>
      <c r="K1190" s="151"/>
      <c r="L1190" s="151" t="s">
        <v>4465</v>
      </c>
      <c r="M1190" s="151"/>
    </row>
    <row r="1191" spans="1:13" x14ac:dyDescent="0.25">
      <c r="A1191" s="815" t="s">
        <v>4629</v>
      </c>
      <c r="B1191" s="538" t="s">
        <v>4403</v>
      </c>
      <c r="C1191" s="813" t="s">
        <v>4636</v>
      </c>
      <c r="D1191" s="541" t="s">
        <v>4586</v>
      </c>
      <c r="E1191" s="151"/>
      <c r="F1191" s="151"/>
      <c r="G1191" s="840" t="s">
        <v>4857</v>
      </c>
      <c r="H1191" s="823" t="s">
        <v>5476</v>
      </c>
      <c r="I1191" s="151"/>
      <c r="J1191" s="151"/>
      <c r="K1191" s="151"/>
      <c r="L1191" s="151" t="s">
        <v>4447</v>
      </c>
      <c r="M1191" s="151"/>
    </row>
    <row r="1192" spans="1:13" x14ac:dyDescent="0.25">
      <c r="A1192" s="815" t="s">
        <v>4629</v>
      </c>
      <c r="B1192" s="538" t="s">
        <v>4403</v>
      </c>
      <c r="C1192" s="813" t="s">
        <v>4636</v>
      </c>
      <c r="D1192" s="541" t="s">
        <v>4644</v>
      </c>
      <c r="E1192" s="151"/>
      <c r="F1192" s="151"/>
      <c r="G1192" s="839" t="s">
        <v>5981</v>
      </c>
      <c r="H1192" s="823" t="s">
        <v>5477</v>
      </c>
      <c r="I1192" s="151"/>
      <c r="J1192" s="151"/>
      <c r="K1192" s="151"/>
      <c r="L1192" s="151" t="s">
        <v>4447</v>
      </c>
      <c r="M1192" s="151"/>
    </row>
    <row r="1193" spans="1:13" x14ac:dyDescent="0.25">
      <c r="A1193" s="815" t="s">
        <v>4629</v>
      </c>
      <c r="B1193" s="538" t="s">
        <v>4403</v>
      </c>
      <c r="C1193" s="813" t="s">
        <v>4636</v>
      </c>
      <c r="D1193" s="541" t="s">
        <v>4645</v>
      </c>
      <c r="E1193" s="151"/>
      <c r="F1193" s="151"/>
      <c r="G1193" s="746" t="s">
        <v>5982</v>
      </c>
      <c r="H1193" s="822" t="s">
        <v>5478</v>
      </c>
      <c r="I1193" s="151"/>
      <c r="J1193" s="151"/>
      <c r="K1193" s="151"/>
      <c r="L1193" s="151" t="s">
        <v>4447</v>
      </c>
      <c r="M1193" s="151"/>
    </row>
    <row r="1194" spans="1:13" x14ac:dyDescent="0.25">
      <c r="A1194" s="815" t="s">
        <v>4629</v>
      </c>
      <c r="B1194" s="538" t="s">
        <v>4403</v>
      </c>
      <c r="C1194" s="813" t="s">
        <v>4636</v>
      </c>
      <c r="D1194" s="541" t="s">
        <v>4646</v>
      </c>
      <c r="E1194" s="151"/>
      <c r="F1194" s="151"/>
      <c r="G1194" s="840" t="s">
        <v>4654</v>
      </c>
      <c r="H1194" s="823" t="s">
        <v>43</v>
      </c>
      <c r="I1194" s="151"/>
      <c r="J1194" s="151"/>
      <c r="K1194" s="151"/>
      <c r="L1194" s="151" t="s">
        <v>4447</v>
      </c>
      <c r="M1194" s="151"/>
    </row>
    <row r="1195" spans="1:13" x14ac:dyDescent="0.25">
      <c r="A1195" s="815" t="s">
        <v>4629</v>
      </c>
      <c r="B1195" s="538" t="s">
        <v>4403</v>
      </c>
      <c r="C1195" s="813" t="s">
        <v>4636</v>
      </c>
      <c r="D1195" s="541" t="s">
        <v>4647</v>
      </c>
      <c r="E1195" s="151"/>
      <c r="F1195" s="151"/>
      <c r="G1195" s="840" t="s">
        <v>4654</v>
      </c>
      <c r="H1195" s="823" t="s">
        <v>4654</v>
      </c>
      <c r="I1195" s="151"/>
      <c r="J1195" s="151"/>
      <c r="K1195" s="151"/>
      <c r="L1195" s="151" t="s">
        <v>4654</v>
      </c>
      <c r="M1195" s="151"/>
    </row>
    <row r="1196" spans="1:13" x14ac:dyDescent="0.25">
      <c r="A1196" s="815" t="s">
        <v>4629</v>
      </c>
      <c r="B1196" s="538" t="s">
        <v>4403</v>
      </c>
      <c r="C1196" s="813" t="s">
        <v>4636</v>
      </c>
      <c r="D1196" s="541" t="s">
        <v>4575</v>
      </c>
      <c r="E1196" s="151"/>
      <c r="F1196" s="151"/>
      <c r="G1196" s="746" t="s">
        <v>4654</v>
      </c>
      <c r="H1196" s="822" t="s">
        <v>4654</v>
      </c>
      <c r="I1196" s="151"/>
      <c r="J1196" s="151"/>
      <c r="K1196" s="151"/>
      <c r="L1196" s="151" t="s">
        <v>4654</v>
      </c>
      <c r="M1196" s="151"/>
    </row>
    <row r="1197" spans="1:13" x14ac:dyDescent="0.25">
      <c r="A1197" s="815" t="s">
        <v>4629</v>
      </c>
      <c r="B1197" s="538" t="s">
        <v>4403</v>
      </c>
      <c r="C1197" s="813" t="s">
        <v>4636</v>
      </c>
      <c r="D1197" s="541" t="s">
        <v>4576</v>
      </c>
      <c r="E1197" s="151"/>
      <c r="F1197" s="151"/>
      <c r="G1197" s="840" t="s">
        <v>4654</v>
      </c>
      <c r="H1197" s="823" t="s">
        <v>4654</v>
      </c>
      <c r="I1197" s="151"/>
      <c r="J1197" s="151"/>
      <c r="K1197" s="151"/>
      <c r="L1197" s="151" t="s">
        <v>4654</v>
      </c>
      <c r="M1197" s="151"/>
    </row>
    <row r="1198" spans="1:13" x14ac:dyDescent="0.25">
      <c r="A1198" s="815" t="s">
        <v>4629</v>
      </c>
      <c r="B1198" s="538" t="s">
        <v>4403</v>
      </c>
      <c r="C1198" s="813" t="s">
        <v>4636</v>
      </c>
      <c r="D1198" s="541" t="s">
        <v>4648</v>
      </c>
      <c r="E1198" s="151"/>
      <c r="F1198" s="151"/>
      <c r="G1198" s="841" t="s">
        <v>4654</v>
      </c>
      <c r="H1198" s="823" t="s">
        <v>4654</v>
      </c>
      <c r="I1198" s="151"/>
      <c r="J1198" s="151"/>
      <c r="K1198" s="151"/>
      <c r="L1198" s="151" t="s">
        <v>4654</v>
      </c>
      <c r="M1198" s="151"/>
    </row>
    <row r="1199" spans="1:13" x14ac:dyDescent="0.25">
      <c r="A1199" s="815" t="s">
        <v>4629</v>
      </c>
      <c r="B1199" s="538" t="s">
        <v>4403</v>
      </c>
      <c r="C1199" s="813" t="s">
        <v>4636</v>
      </c>
      <c r="D1199" s="541" t="s">
        <v>4649</v>
      </c>
      <c r="E1199" s="151"/>
      <c r="F1199" s="151"/>
      <c r="G1199" s="746" t="s">
        <v>4654</v>
      </c>
      <c r="H1199" s="822" t="s">
        <v>4654</v>
      </c>
      <c r="I1199" s="151"/>
      <c r="J1199" s="151"/>
      <c r="K1199" s="151"/>
      <c r="L1199" s="151" t="s">
        <v>4654</v>
      </c>
      <c r="M1199" s="151"/>
    </row>
    <row r="1200" spans="1:13" x14ac:dyDescent="0.25">
      <c r="A1200" s="815" t="s">
        <v>4629</v>
      </c>
      <c r="B1200" s="538" t="s">
        <v>4403</v>
      </c>
      <c r="C1200" s="813" t="s">
        <v>4636</v>
      </c>
      <c r="D1200" s="541" t="s">
        <v>4650</v>
      </c>
      <c r="E1200" s="151"/>
      <c r="F1200" s="151"/>
      <c r="G1200" s="840" t="s">
        <v>4654</v>
      </c>
      <c r="H1200" s="823" t="s">
        <v>4654</v>
      </c>
      <c r="I1200" s="151"/>
      <c r="J1200" s="151"/>
      <c r="K1200" s="151"/>
      <c r="L1200" s="151" t="s">
        <v>4654</v>
      </c>
      <c r="M1200" s="151"/>
    </row>
    <row r="1201" spans="1:13" x14ac:dyDescent="0.25">
      <c r="A1201" s="815" t="s">
        <v>4629</v>
      </c>
      <c r="B1201" s="538" t="s">
        <v>4403</v>
      </c>
      <c r="C1201" s="813" t="s">
        <v>4636</v>
      </c>
      <c r="D1201" s="541" t="s">
        <v>4651</v>
      </c>
      <c r="E1201" s="151"/>
      <c r="F1201" s="151"/>
      <c r="G1201" s="841" t="s">
        <v>4654</v>
      </c>
      <c r="H1201" s="823" t="s">
        <v>4654</v>
      </c>
      <c r="I1201" s="151"/>
      <c r="J1201" s="151"/>
      <c r="K1201" s="151"/>
      <c r="L1201" s="151" t="s">
        <v>4654</v>
      </c>
      <c r="M1201" s="151"/>
    </row>
    <row r="1202" spans="1:13" x14ac:dyDescent="0.25">
      <c r="A1202" s="815" t="s">
        <v>4629</v>
      </c>
      <c r="B1202" s="538" t="s">
        <v>4403</v>
      </c>
      <c r="C1202" s="813" t="s">
        <v>4636</v>
      </c>
      <c r="D1202" s="541" t="s">
        <v>4652</v>
      </c>
      <c r="E1202" s="151"/>
      <c r="F1202" s="151"/>
      <c r="G1202" s="839" t="s">
        <v>4654</v>
      </c>
      <c r="H1202" s="823" t="s">
        <v>4654</v>
      </c>
      <c r="I1202" s="151"/>
      <c r="J1202" s="151"/>
      <c r="K1202" s="151"/>
      <c r="L1202" s="151" t="s">
        <v>4654</v>
      </c>
      <c r="M1202" s="151"/>
    </row>
    <row r="1203" spans="1:13" x14ac:dyDescent="0.25">
      <c r="A1203" s="815" t="s">
        <v>4629</v>
      </c>
      <c r="B1203" s="538" t="s">
        <v>4403</v>
      </c>
      <c r="C1203" s="813" t="s">
        <v>4636</v>
      </c>
      <c r="D1203" s="541" t="s">
        <v>4653</v>
      </c>
      <c r="E1203" s="151"/>
      <c r="F1203" s="151"/>
      <c r="G1203" s="840" t="s">
        <v>4654</v>
      </c>
      <c r="H1203" s="823" t="s">
        <v>4654</v>
      </c>
      <c r="I1203" s="151"/>
      <c r="J1203" s="151"/>
      <c r="K1203" s="151"/>
      <c r="L1203" s="151" t="s">
        <v>4654</v>
      </c>
      <c r="M1203" s="151"/>
    </row>
    <row r="1204" spans="1:13" x14ac:dyDescent="0.25">
      <c r="A1204" s="815" t="s">
        <v>4629</v>
      </c>
      <c r="B1204" s="538" t="s">
        <v>4407</v>
      </c>
      <c r="C1204" s="813" t="s">
        <v>4131</v>
      </c>
      <c r="D1204" s="541">
        <v>0</v>
      </c>
      <c r="E1204" s="151"/>
      <c r="F1204" s="151"/>
      <c r="G1204" s="839" t="s">
        <v>4858</v>
      </c>
      <c r="H1204" s="823" t="s">
        <v>5479</v>
      </c>
      <c r="I1204" s="151"/>
      <c r="J1204" s="151"/>
      <c r="K1204" s="151"/>
      <c r="L1204" s="151" t="s">
        <v>4442</v>
      </c>
      <c r="M1204" s="151"/>
    </row>
    <row r="1205" spans="1:13" x14ac:dyDescent="0.25">
      <c r="A1205" s="815" t="s">
        <v>4629</v>
      </c>
      <c r="B1205" s="538" t="s">
        <v>4407</v>
      </c>
      <c r="C1205" s="813" t="s">
        <v>4131</v>
      </c>
      <c r="D1205" s="541">
        <v>1</v>
      </c>
      <c r="E1205" s="151"/>
      <c r="F1205" s="151"/>
      <c r="G1205" s="840" t="s">
        <v>4859</v>
      </c>
      <c r="H1205" s="823" t="s">
        <v>5480</v>
      </c>
      <c r="I1205" s="151"/>
      <c r="J1205" s="151"/>
      <c r="K1205" s="151"/>
      <c r="L1205" s="151" t="s">
        <v>4442</v>
      </c>
      <c r="M1205" s="151"/>
    </row>
    <row r="1206" spans="1:13" x14ac:dyDescent="0.25">
      <c r="A1206" s="815" t="s">
        <v>4629</v>
      </c>
      <c r="B1206" s="538" t="s">
        <v>4407</v>
      </c>
      <c r="C1206" s="813" t="s">
        <v>4131</v>
      </c>
      <c r="D1206" s="541">
        <v>2</v>
      </c>
      <c r="E1206" s="151"/>
      <c r="F1206" s="151"/>
      <c r="G1206" s="840" t="s">
        <v>4860</v>
      </c>
      <c r="H1206" s="823" t="s">
        <v>5481</v>
      </c>
      <c r="I1206" s="151"/>
      <c r="J1206" s="151"/>
      <c r="K1206" s="151"/>
      <c r="L1206" s="151" t="s">
        <v>4442</v>
      </c>
      <c r="M1206" s="151"/>
    </row>
    <row r="1207" spans="1:13" x14ac:dyDescent="0.25">
      <c r="A1207" s="815" t="s">
        <v>4629</v>
      </c>
      <c r="B1207" s="538" t="s">
        <v>4407</v>
      </c>
      <c r="C1207" s="813" t="s">
        <v>4131</v>
      </c>
      <c r="D1207" s="541">
        <v>3</v>
      </c>
      <c r="E1207" s="151"/>
      <c r="F1207" s="151"/>
      <c r="G1207" s="840" t="s">
        <v>4861</v>
      </c>
      <c r="H1207" s="823" t="s">
        <v>5482</v>
      </c>
      <c r="I1207" s="151"/>
      <c r="J1207" s="151"/>
      <c r="K1207" s="151"/>
      <c r="L1207" s="151" t="s">
        <v>4442</v>
      </c>
      <c r="M1207" s="151"/>
    </row>
    <row r="1208" spans="1:13" x14ac:dyDescent="0.25">
      <c r="A1208" s="815" t="s">
        <v>4629</v>
      </c>
      <c r="B1208" s="538" t="s">
        <v>4407</v>
      </c>
      <c r="C1208" s="813" t="s">
        <v>4131</v>
      </c>
      <c r="D1208" s="541">
        <v>4</v>
      </c>
      <c r="E1208" s="151"/>
      <c r="F1208" s="151"/>
      <c r="G1208" s="839" t="s">
        <v>4654</v>
      </c>
      <c r="H1208" s="818" t="s">
        <v>4654</v>
      </c>
      <c r="I1208" s="151"/>
      <c r="J1208" s="151"/>
      <c r="K1208" s="151"/>
      <c r="L1208" s="151" t="s">
        <v>4654</v>
      </c>
      <c r="M1208" s="151"/>
    </row>
    <row r="1209" spans="1:13" x14ac:dyDescent="0.25">
      <c r="A1209" s="815" t="s">
        <v>4629</v>
      </c>
      <c r="B1209" s="538" t="s">
        <v>4407</v>
      </c>
      <c r="C1209" s="813" t="s">
        <v>4131</v>
      </c>
      <c r="D1209" s="541">
        <v>5</v>
      </c>
      <c r="E1209" s="151"/>
      <c r="F1209" s="151"/>
      <c r="G1209" s="839" t="s">
        <v>4654</v>
      </c>
      <c r="H1209" s="818" t="s">
        <v>4654</v>
      </c>
      <c r="I1209" s="151"/>
      <c r="J1209" s="151"/>
      <c r="K1209" s="151"/>
      <c r="L1209" s="151" t="s">
        <v>4654</v>
      </c>
      <c r="M1209" s="151"/>
    </row>
    <row r="1210" spans="1:13" x14ac:dyDescent="0.25">
      <c r="A1210" s="815" t="s">
        <v>4629</v>
      </c>
      <c r="B1210" s="538" t="s">
        <v>4407</v>
      </c>
      <c r="C1210" s="813" t="s">
        <v>4131</v>
      </c>
      <c r="D1210" s="541">
        <v>6</v>
      </c>
      <c r="E1210" s="151"/>
      <c r="F1210" s="151"/>
      <c r="G1210" s="841" t="s">
        <v>4654</v>
      </c>
      <c r="H1210" s="818" t="s">
        <v>4654</v>
      </c>
      <c r="I1210" s="151"/>
      <c r="J1210" s="151"/>
      <c r="K1210" s="151"/>
      <c r="L1210" s="151" t="s">
        <v>4654</v>
      </c>
      <c r="M1210" s="151"/>
    </row>
    <row r="1211" spans="1:13" x14ac:dyDescent="0.25">
      <c r="A1211" s="815" t="s">
        <v>4629</v>
      </c>
      <c r="B1211" s="538" t="s">
        <v>4407</v>
      </c>
      <c r="C1211" s="813" t="s">
        <v>4131</v>
      </c>
      <c r="D1211" s="541">
        <v>7</v>
      </c>
      <c r="E1211" s="151"/>
      <c r="F1211" s="151"/>
      <c r="G1211" s="839" t="s">
        <v>4654</v>
      </c>
      <c r="H1211" s="818" t="s">
        <v>4654</v>
      </c>
      <c r="I1211" s="151"/>
      <c r="J1211" s="151"/>
      <c r="K1211" s="151"/>
      <c r="L1211" s="151" t="s">
        <v>4654</v>
      </c>
      <c r="M1211" s="151"/>
    </row>
    <row r="1212" spans="1:13" x14ac:dyDescent="0.25">
      <c r="A1212" s="815" t="s">
        <v>4629</v>
      </c>
      <c r="B1212" s="538" t="s">
        <v>4407</v>
      </c>
      <c r="C1212" s="813" t="s">
        <v>4131</v>
      </c>
      <c r="D1212" s="541">
        <v>8</v>
      </c>
      <c r="E1212" s="151"/>
      <c r="F1212" s="151"/>
      <c r="G1212" s="839" t="s">
        <v>4654</v>
      </c>
      <c r="H1212" s="818" t="s">
        <v>4654</v>
      </c>
      <c r="I1212" s="151"/>
      <c r="J1212" s="151"/>
      <c r="K1212" s="151"/>
      <c r="L1212" s="151" t="s">
        <v>4654</v>
      </c>
      <c r="M1212" s="151"/>
    </row>
    <row r="1213" spans="1:13" x14ac:dyDescent="0.25">
      <c r="A1213" s="815" t="s">
        <v>4629</v>
      </c>
      <c r="B1213" s="538" t="s">
        <v>4407</v>
      </c>
      <c r="C1213" s="813" t="s">
        <v>4131</v>
      </c>
      <c r="D1213" s="541">
        <v>9</v>
      </c>
      <c r="E1213" s="151"/>
      <c r="F1213" s="151"/>
      <c r="G1213" s="839" t="s">
        <v>4654</v>
      </c>
      <c r="H1213" s="818" t="s">
        <v>4654</v>
      </c>
      <c r="I1213" s="151"/>
      <c r="J1213" s="151"/>
      <c r="K1213" s="151"/>
      <c r="L1213" s="151" t="s">
        <v>4654</v>
      </c>
      <c r="M1213" s="151"/>
    </row>
    <row r="1214" spans="1:13" x14ac:dyDescent="0.25">
      <c r="A1214" s="815" t="s">
        <v>4629</v>
      </c>
      <c r="B1214" s="538" t="s">
        <v>4407</v>
      </c>
      <c r="C1214" s="813" t="s">
        <v>4131</v>
      </c>
      <c r="D1214" s="541" t="s">
        <v>4637</v>
      </c>
      <c r="E1214" s="151"/>
      <c r="F1214" s="151"/>
      <c r="G1214" s="839" t="s">
        <v>4654</v>
      </c>
      <c r="H1214" s="818" t="s">
        <v>4654</v>
      </c>
      <c r="I1214" s="151"/>
      <c r="J1214" s="151"/>
      <c r="K1214" s="151"/>
      <c r="L1214" s="151" t="s">
        <v>4654</v>
      </c>
      <c r="M1214" s="151"/>
    </row>
    <row r="1215" spans="1:13" x14ac:dyDescent="0.25">
      <c r="A1215" s="815" t="s">
        <v>4629</v>
      </c>
      <c r="B1215" s="538" t="s">
        <v>4407</v>
      </c>
      <c r="C1215" s="813" t="s">
        <v>4131</v>
      </c>
      <c r="D1215" s="541" t="s">
        <v>4638</v>
      </c>
      <c r="E1215" s="151"/>
      <c r="F1215" s="151"/>
      <c r="G1215" s="839" t="s">
        <v>4654</v>
      </c>
      <c r="H1215" s="818" t="s">
        <v>4654</v>
      </c>
      <c r="I1215" s="151"/>
      <c r="J1215" s="151"/>
      <c r="K1215" s="151"/>
      <c r="L1215" s="151" t="s">
        <v>4654</v>
      </c>
      <c r="M1215" s="151"/>
    </row>
    <row r="1216" spans="1:13" x14ac:dyDescent="0.25">
      <c r="A1216" s="815" t="s">
        <v>4629</v>
      </c>
      <c r="B1216" s="538" t="s">
        <v>4407</v>
      </c>
      <c r="C1216" s="813" t="s">
        <v>4131</v>
      </c>
      <c r="D1216" s="541" t="s">
        <v>4639</v>
      </c>
      <c r="E1216" s="151"/>
      <c r="F1216" s="151"/>
      <c r="G1216" s="839" t="s">
        <v>4654</v>
      </c>
      <c r="H1216" s="818" t="s">
        <v>4654</v>
      </c>
      <c r="I1216" s="151"/>
      <c r="J1216" s="151"/>
      <c r="K1216" s="151"/>
      <c r="L1216" s="151" t="s">
        <v>4654</v>
      </c>
      <c r="M1216" s="151"/>
    </row>
    <row r="1217" spans="1:13" x14ac:dyDescent="0.25">
      <c r="A1217" s="815" t="s">
        <v>4629</v>
      </c>
      <c r="B1217" s="538" t="s">
        <v>4407</v>
      </c>
      <c r="C1217" s="813" t="s">
        <v>4131</v>
      </c>
      <c r="D1217" s="541" t="s">
        <v>4640</v>
      </c>
      <c r="E1217" s="151"/>
      <c r="F1217" s="151"/>
      <c r="G1217" s="840" t="s">
        <v>4654</v>
      </c>
      <c r="H1217" s="818" t="s">
        <v>4654</v>
      </c>
      <c r="I1217" s="151"/>
      <c r="J1217" s="151"/>
      <c r="K1217" s="151"/>
      <c r="L1217" s="151" t="s">
        <v>4654</v>
      </c>
      <c r="M1217" s="151"/>
    </row>
    <row r="1218" spans="1:13" x14ac:dyDescent="0.25">
      <c r="A1218" s="815" t="s">
        <v>4629</v>
      </c>
      <c r="B1218" s="538" t="s">
        <v>4407</v>
      </c>
      <c r="C1218" s="813" t="s">
        <v>4131</v>
      </c>
      <c r="D1218" s="541" t="s">
        <v>4615</v>
      </c>
      <c r="E1218" s="151"/>
      <c r="F1218" s="151"/>
      <c r="G1218" s="840" t="s">
        <v>4654</v>
      </c>
      <c r="H1218" s="818" t="s">
        <v>4654</v>
      </c>
      <c r="I1218" s="151"/>
      <c r="J1218" s="151"/>
      <c r="K1218" s="151"/>
      <c r="L1218" s="151" t="s">
        <v>4654</v>
      </c>
      <c r="M1218" s="151"/>
    </row>
    <row r="1219" spans="1:13" x14ac:dyDescent="0.25">
      <c r="A1219" s="815" t="s">
        <v>4629</v>
      </c>
      <c r="B1219" s="538" t="s">
        <v>4407</v>
      </c>
      <c r="C1219" s="813" t="s">
        <v>4131</v>
      </c>
      <c r="D1219" s="541" t="s">
        <v>4641</v>
      </c>
      <c r="E1219" s="151"/>
      <c r="F1219" s="151"/>
      <c r="G1219" s="746" t="s">
        <v>4654</v>
      </c>
      <c r="H1219" s="822" t="s">
        <v>4654</v>
      </c>
      <c r="I1219" s="151"/>
      <c r="J1219" s="151"/>
      <c r="K1219" s="151"/>
      <c r="L1219" s="151" t="s">
        <v>4654</v>
      </c>
      <c r="M1219" s="151"/>
    </row>
    <row r="1220" spans="1:13" x14ac:dyDescent="0.25">
      <c r="A1220" s="815" t="s">
        <v>4629</v>
      </c>
      <c r="B1220" s="538" t="s">
        <v>4407</v>
      </c>
      <c r="C1220" s="813" t="s">
        <v>4131</v>
      </c>
      <c r="D1220" s="541" t="s">
        <v>4642</v>
      </c>
      <c r="E1220" s="151"/>
      <c r="F1220" s="151"/>
      <c r="G1220" s="746" t="s">
        <v>4654</v>
      </c>
      <c r="H1220" s="822" t="s">
        <v>43</v>
      </c>
      <c r="I1220" s="151"/>
      <c r="J1220" s="151"/>
      <c r="K1220" s="151"/>
      <c r="L1220" s="151" t="s">
        <v>4485</v>
      </c>
      <c r="M1220" s="151"/>
    </row>
    <row r="1221" spans="1:13" x14ac:dyDescent="0.25">
      <c r="A1221" s="815" t="s">
        <v>4629</v>
      </c>
      <c r="B1221" s="538" t="s">
        <v>4407</v>
      </c>
      <c r="C1221" s="813" t="s">
        <v>4131</v>
      </c>
      <c r="D1221" s="541" t="s">
        <v>4643</v>
      </c>
      <c r="E1221" s="151"/>
      <c r="F1221" s="151"/>
      <c r="G1221" s="746" t="s">
        <v>4654</v>
      </c>
      <c r="H1221" s="822" t="s">
        <v>43</v>
      </c>
      <c r="I1221" s="151"/>
      <c r="J1221" s="151"/>
      <c r="K1221" s="151"/>
      <c r="L1221" s="151" t="s">
        <v>4485</v>
      </c>
      <c r="M1221" s="151"/>
    </row>
    <row r="1222" spans="1:13" x14ac:dyDescent="0.25">
      <c r="A1222" s="815" t="s">
        <v>4629</v>
      </c>
      <c r="B1222" s="538" t="s">
        <v>4407</v>
      </c>
      <c r="C1222" s="813" t="s">
        <v>4131</v>
      </c>
      <c r="D1222" s="541" t="s">
        <v>4574</v>
      </c>
      <c r="E1222" s="151"/>
      <c r="F1222" s="151"/>
      <c r="G1222" s="746" t="s">
        <v>4654</v>
      </c>
      <c r="H1222" s="822" t="s">
        <v>43</v>
      </c>
      <c r="I1222" s="151"/>
      <c r="J1222" s="151"/>
      <c r="K1222" s="151"/>
      <c r="L1222" s="151" t="s">
        <v>4485</v>
      </c>
      <c r="M1222" s="151"/>
    </row>
    <row r="1223" spans="1:13" x14ac:dyDescent="0.25">
      <c r="A1223" s="815" t="s">
        <v>4629</v>
      </c>
      <c r="B1223" s="538" t="s">
        <v>4407</v>
      </c>
      <c r="C1223" s="813" t="s">
        <v>4131</v>
      </c>
      <c r="D1223" s="541" t="s">
        <v>4586</v>
      </c>
      <c r="E1223" s="151"/>
      <c r="F1223" s="151"/>
      <c r="G1223" s="746" t="s">
        <v>4654</v>
      </c>
      <c r="H1223" s="822" t="s">
        <v>43</v>
      </c>
      <c r="I1223" s="151"/>
      <c r="J1223" s="151"/>
      <c r="K1223" s="151"/>
      <c r="L1223" s="151" t="s">
        <v>4485</v>
      </c>
      <c r="M1223" s="151"/>
    </row>
    <row r="1224" spans="1:13" x14ac:dyDescent="0.25">
      <c r="A1224" s="815" t="s">
        <v>4629</v>
      </c>
      <c r="B1224" s="538" t="s">
        <v>4407</v>
      </c>
      <c r="C1224" s="813" t="s">
        <v>4131</v>
      </c>
      <c r="D1224" s="541" t="s">
        <v>4644</v>
      </c>
      <c r="E1224" s="151"/>
      <c r="F1224" s="151"/>
      <c r="G1224" s="746" t="s">
        <v>4654</v>
      </c>
      <c r="H1224" s="822" t="s">
        <v>4654</v>
      </c>
      <c r="I1224" s="151"/>
      <c r="J1224" s="151"/>
      <c r="K1224" s="151"/>
      <c r="L1224" s="151" t="s">
        <v>4654</v>
      </c>
      <c r="M1224" s="151"/>
    </row>
    <row r="1225" spans="1:13" x14ac:dyDescent="0.25">
      <c r="A1225" s="815" t="s">
        <v>4629</v>
      </c>
      <c r="B1225" s="538" t="s">
        <v>4407</v>
      </c>
      <c r="C1225" s="813" t="s">
        <v>4131</v>
      </c>
      <c r="D1225" s="541" t="s">
        <v>4645</v>
      </c>
      <c r="E1225" s="151"/>
      <c r="F1225" s="151"/>
      <c r="G1225" s="746" t="s">
        <v>4654</v>
      </c>
      <c r="H1225" s="817" t="s">
        <v>4654</v>
      </c>
      <c r="I1225" s="151"/>
      <c r="J1225" s="151"/>
      <c r="K1225" s="151"/>
      <c r="L1225" s="151" t="s">
        <v>4654</v>
      </c>
      <c r="M1225" s="151"/>
    </row>
    <row r="1226" spans="1:13" x14ac:dyDescent="0.25">
      <c r="A1226" s="815" t="s">
        <v>4629</v>
      </c>
      <c r="B1226" s="538" t="s">
        <v>4407</v>
      </c>
      <c r="C1226" s="813" t="s">
        <v>4131</v>
      </c>
      <c r="D1226" s="541" t="s">
        <v>4646</v>
      </c>
      <c r="E1226" s="151"/>
      <c r="F1226" s="151"/>
      <c r="G1226" s="746" t="s">
        <v>4654</v>
      </c>
      <c r="H1226" s="823" t="s">
        <v>4654</v>
      </c>
      <c r="I1226" s="151"/>
      <c r="J1226" s="151"/>
      <c r="K1226" s="151"/>
      <c r="L1226" s="151" t="s">
        <v>4654</v>
      </c>
      <c r="M1226" s="151"/>
    </row>
    <row r="1227" spans="1:13" x14ac:dyDescent="0.25">
      <c r="A1227" s="815" t="s">
        <v>4629</v>
      </c>
      <c r="B1227" s="538" t="s">
        <v>4407</v>
      </c>
      <c r="C1227" s="813" t="s">
        <v>4131</v>
      </c>
      <c r="D1227" s="541" t="s">
        <v>4647</v>
      </c>
      <c r="E1227" s="151"/>
      <c r="F1227" s="151"/>
      <c r="G1227" s="814" t="s">
        <v>4654</v>
      </c>
      <c r="H1227" s="818" t="s">
        <v>4654</v>
      </c>
      <c r="I1227" s="151"/>
      <c r="J1227" s="151"/>
      <c r="K1227" s="151"/>
      <c r="L1227" s="151" t="s">
        <v>4654</v>
      </c>
      <c r="M1227" s="151"/>
    </row>
    <row r="1228" spans="1:13" x14ac:dyDescent="0.25">
      <c r="A1228" s="815" t="s">
        <v>4629</v>
      </c>
      <c r="B1228" s="538" t="s">
        <v>4407</v>
      </c>
      <c r="C1228" s="813" t="s">
        <v>4131</v>
      </c>
      <c r="D1228" s="541" t="s">
        <v>4575</v>
      </c>
      <c r="E1228" s="151"/>
      <c r="F1228" s="151"/>
      <c r="G1228" s="746" t="s">
        <v>4654</v>
      </c>
      <c r="H1228" s="817" t="s">
        <v>4654</v>
      </c>
      <c r="I1228" s="151"/>
      <c r="J1228" s="151"/>
      <c r="K1228" s="151"/>
      <c r="L1228" s="151" t="s">
        <v>4654</v>
      </c>
      <c r="M1228" s="151"/>
    </row>
    <row r="1229" spans="1:13" x14ac:dyDescent="0.25">
      <c r="A1229" s="815" t="s">
        <v>4629</v>
      </c>
      <c r="B1229" s="538" t="s">
        <v>4407</v>
      </c>
      <c r="C1229" s="813" t="s">
        <v>4131</v>
      </c>
      <c r="D1229" s="541" t="s">
        <v>4576</v>
      </c>
      <c r="E1229" s="151"/>
      <c r="F1229" s="151"/>
      <c r="G1229" s="746" t="s">
        <v>4654</v>
      </c>
      <c r="H1229" s="822" t="s">
        <v>4654</v>
      </c>
      <c r="I1229" s="151"/>
      <c r="J1229" s="151"/>
      <c r="K1229" s="151"/>
      <c r="L1229" s="151" t="s">
        <v>4654</v>
      </c>
      <c r="M1229" s="151"/>
    </row>
    <row r="1230" spans="1:13" x14ac:dyDescent="0.25">
      <c r="A1230" s="815" t="s">
        <v>4629</v>
      </c>
      <c r="B1230" s="538" t="s">
        <v>4407</v>
      </c>
      <c r="C1230" s="813" t="s">
        <v>4131</v>
      </c>
      <c r="D1230" s="541" t="s">
        <v>4648</v>
      </c>
      <c r="E1230" s="151"/>
      <c r="F1230" s="151"/>
      <c r="G1230" s="746" t="s">
        <v>4654</v>
      </c>
      <c r="H1230" s="822" t="s">
        <v>4654</v>
      </c>
      <c r="I1230" s="151"/>
      <c r="J1230" s="151"/>
      <c r="K1230" s="151"/>
      <c r="L1230" s="151" t="s">
        <v>4654</v>
      </c>
      <c r="M1230" s="151"/>
    </row>
    <row r="1231" spans="1:13" x14ac:dyDescent="0.25">
      <c r="A1231" s="815" t="s">
        <v>4629</v>
      </c>
      <c r="B1231" s="538" t="s">
        <v>4407</v>
      </c>
      <c r="C1231" s="813" t="s">
        <v>4131</v>
      </c>
      <c r="D1231" s="541" t="s">
        <v>4649</v>
      </c>
      <c r="E1231" s="151"/>
      <c r="F1231" s="151"/>
      <c r="G1231" s="746" t="s">
        <v>4654</v>
      </c>
      <c r="H1231" s="817" t="s">
        <v>4654</v>
      </c>
      <c r="I1231" s="151"/>
      <c r="J1231" s="151"/>
      <c r="K1231" s="151"/>
      <c r="L1231" s="151" t="s">
        <v>4654</v>
      </c>
      <c r="M1231" s="151"/>
    </row>
    <row r="1232" spans="1:13" x14ac:dyDescent="0.25">
      <c r="A1232" s="815" t="s">
        <v>4629</v>
      </c>
      <c r="B1232" s="538" t="s">
        <v>4407</v>
      </c>
      <c r="C1232" s="813" t="s">
        <v>4131</v>
      </c>
      <c r="D1232" s="541" t="s">
        <v>4650</v>
      </c>
      <c r="E1232" s="151"/>
      <c r="F1232" s="151"/>
      <c r="G1232" s="746" t="s">
        <v>4654</v>
      </c>
      <c r="H1232" s="822" t="s">
        <v>4654</v>
      </c>
      <c r="I1232" s="151"/>
      <c r="J1232" s="151"/>
      <c r="K1232" s="151"/>
      <c r="L1232" s="151" t="s">
        <v>4654</v>
      </c>
      <c r="M1232" s="151"/>
    </row>
    <row r="1233" spans="1:13" x14ac:dyDescent="0.25">
      <c r="A1233" s="815" t="s">
        <v>4629</v>
      </c>
      <c r="B1233" s="538" t="s">
        <v>4407</v>
      </c>
      <c r="C1233" s="813" t="s">
        <v>4131</v>
      </c>
      <c r="D1233" s="541" t="s">
        <v>4651</v>
      </c>
      <c r="E1233" s="151"/>
      <c r="F1233" s="151"/>
      <c r="G1233" s="746" t="s">
        <v>4654</v>
      </c>
      <c r="H1233" s="817" t="s">
        <v>4654</v>
      </c>
      <c r="I1233" s="151"/>
      <c r="J1233" s="151"/>
      <c r="K1233" s="151"/>
      <c r="L1233" s="151" t="s">
        <v>4654</v>
      </c>
      <c r="M1233" s="151"/>
    </row>
    <row r="1234" spans="1:13" x14ac:dyDescent="0.25">
      <c r="A1234" s="815" t="s">
        <v>4629</v>
      </c>
      <c r="B1234" s="538" t="s">
        <v>4407</v>
      </c>
      <c r="C1234" s="813" t="s">
        <v>4131</v>
      </c>
      <c r="D1234" s="541" t="s">
        <v>4652</v>
      </c>
      <c r="E1234" s="151"/>
      <c r="F1234" s="151"/>
      <c r="G1234" s="746" t="s">
        <v>4654</v>
      </c>
      <c r="H1234" s="822" t="s">
        <v>4654</v>
      </c>
      <c r="I1234" s="151"/>
      <c r="J1234" s="151"/>
      <c r="K1234" s="151"/>
      <c r="L1234" s="151" t="s">
        <v>4654</v>
      </c>
      <c r="M1234" s="151"/>
    </row>
    <row r="1235" spans="1:13" x14ac:dyDescent="0.25">
      <c r="A1235" s="815" t="s">
        <v>4629</v>
      </c>
      <c r="B1235" s="538" t="s">
        <v>4407</v>
      </c>
      <c r="C1235" s="813" t="s">
        <v>4131</v>
      </c>
      <c r="D1235" s="541" t="s">
        <v>4653</v>
      </c>
      <c r="E1235" s="151"/>
      <c r="F1235" s="151"/>
      <c r="G1235" s="746" t="s">
        <v>4654</v>
      </c>
      <c r="H1235" s="822" t="s">
        <v>4654</v>
      </c>
      <c r="I1235" s="151"/>
      <c r="J1235" s="151"/>
      <c r="K1235" s="151"/>
      <c r="L1235" s="151" t="s">
        <v>4654</v>
      </c>
      <c r="M1235" s="151"/>
    </row>
    <row r="1236" spans="1:13" x14ac:dyDescent="0.25">
      <c r="A1236" s="815" t="s">
        <v>4629</v>
      </c>
      <c r="B1236" s="538" t="s">
        <v>4113</v>
      </c>
      <c r="C1236" s="813" t="s">
        <v>4540</v>
      </c>
      <c r="D1236" s="541">
        <v>0</v>
      </c>
      <c r="E1236" s="151"/>
      <c r="F1236" s="151"/>
      <c r="G1236" s="746" t="s">
        <v>5983</v>
      </c>
      <c r="H1236" s="822" t="s">
        <v>5483</v>
      </c>
      <c r="I1236" s="151"/>
      <c r="J1236" s="151"/>
      <c r="K1236" s="151"/>
      <c r="L1236" s="151" t="s">
        <v>4654</v>
      </c>
      <c r="M1236" s="151"/>
    </row>
    <row r="1237" spans="1:13" x14ac:dyDescent="0.25">
      <c r="A1237" s="815" t="s">
        <v>4629</v>
      </c>
      <c r="B1237" s="538" t="s">
        <v>4113</v>
      </c>
      <c r="C1237" s="813" t="s">
        <v>4540</v>
      </c>
      <c r="D1237" s="541">
        <v>1</v>
      </c>
      <c r="E1237" s="151"/>
      <c r="F1237" s="151"/>
      <c r="G1237" s="746" t="s">
        <v>4862</v>
      </c>
      <c r="H1237" s="822" t="s">
        <v>5484</v>
      </c>
      <c r="I1237" s="151"/>
      <c r="J1237" s="151"/>
      <c r="K1237" s="151"/>
      <c r="L1237" s="151" t="s">
        <v>4460</v>
      </c>
      <c r="M1237" s="151"/>
    </row>
    <row r="1238" spans="1:13" x14ac:dyDescent="0.25">
      <c r="A1238" s="815" t="s">
        <v>4629</v>
      </c>
      <c r="B1238" s="538" t="s">
        <v>4113</v>
      </c>
      <c r="C1238" s="813" t="s">
        <v>4540</v>
      </c>
      <c r="D1238" s="541">
        <v>2</v>
      </c>
      <c r="E1238" s="151"/>
      <c r="F1238" s="151"/>
      <c r="G1238" s="746" t="s">
        <v>4654</v>
      </c>
      <c r="H1238" s="822" t="s">
        <v>43</v>
      </c>
      <c r="I1238" s="151"/>
      <c r="J1238" s="151"/>
      <c r="K1238" s="151"/>
      <c r="L1238" s="151" t="s">
        <v>4460</v>
      </c>
      <c r="M1238" s="151"/>
    </row>
    <row r="1239" spans="1:13" x14ac:dyDescent="0.25">
      <c r="A1239" s="815" t="s">
        <v>4629</v>
      </c>
      <c r="B1239" s="538" t="s">
        <v>4113</v>
      </c>
      <c r="C1239" s="813" t="s">
        <v>4540</v>
      </c>
      <c r="D1239" s="541">
        <v>3</v>
      </c>
      <c r="E1239" s="151"/>
      <c r="F1239" s="151"/>
      <c r="G1239" s="746" t="s">
        <v>4654</v>
      </c>
      <c r="H1239" s="822" t="s">
        <v>4654</v>
      </c>
      <c r="I1239" s="151"/>
      <c r="J1239" s="151"/>
      <c r="K1239" s="151"/>
      <c r="L1239" s="151" t="s">
        <v>4654</v>
      </c>
      <c r="M1239" s="151"/>
    </row>
    <row r="1240" spans="1:13" x14ac:dyDescent="0.25">
      <c r="A1240" s="815" t="s">
        <v>4629</v>
      </c>
      <c r="B1240" s="538" t="s">
        <v>4113</v>
      </c>
      <c r="C1240" s="813" t="s">
        <v>4540</v>
      </c>
      <c r="D1240" s="541">
        <v>4</v>
      </c>
      <c r="E1240" s="151"/>
      <c r="F1240" s="151"/>
      <c r="G1240" s="746" t="s">
        <v>4654</v>
      </c>
      <c r="H1240" s="822" t="s">
        <v>4654</v>
      </c>
      <c r="I1240" s="151"/>
      <c r="J1240" s="151"/>
      <c r="K1240" s="151"/>
      <c r="L1240" s="151" t="s">
        <v>4654</v>
      </c>
      <c r="M1240" s="151"/>
    </row>
    <row r="1241" spans="1:13" x14ac:dyDescent="0.25">
      <c r="A1241" s="815" t="s">
        <v>4629</v>
      </c>
      <c r="B1241" s="538" t="s">
        <v>4113</v>
      </c>
      <c r="C1241" s="813" t="s">
        <v>4540</v>
      </c>
      <c r="D1241" s="541">
        <v>5</v>
      </c>
      <c r="E1241" s="151"/>
      <c r="F1241" s="151"/>
      <c r="G1241" s="746" t="s">
        <v>4654</v>
      </c>
      <c r="H1241" s="822" t="s">
        <v>4654</v>
      </c>
      <c r="I1241" s="151"/>
      <c r="J1241" s="151"/>
      <c r="K1241" s="151"/>
      <c r="L1241" s="151" t="s">
        <v>4654</v>
      </c>
      <c r="M1241" s="151"/>
    </row>
    <row r="1242" spans="1:13" x14ac:dyDescent="0.25">
      <c r="A1242" s="815" t="s">
        <v>4629</v>
      </c>
      <c r="B1242" s="538" t="s">
        <v>4113</v>
      </c>
      <c r="C1242" s="813" t="s">
        <v>4540</v>
      </c>
      <c r="D1242" s="541">
        <v>6</v>
      </c>
      <c r="E1242" s="151"/>
      <c r="F1242" s="151"/>
      <c r="G1242" s="746" t="s">
        <v>4654</v>
      </c>
      <c r="H1242" s="822" t="s">
        <v>4654</v>
      </c>
      <c r="I1242" s="151"/>
      <c r="J1242" s="151"/>
      <c r="K1242" s="151"/>
      <c r="L1242" s="151" t="s">
        <v>4654</v>
      </c>
      <c r="M1242" s="151"/>
    </row>
    <row r="1243" spans="1:13" x14ac:dyDescent="0.25">
      <c r="A1243" s="815" t="s">
        <v>4629</v>
      </c>
      <c r="B1243" s="538" t="s">
        <v>4113</v>
      </c>
      <c r="C1243" s="813" t="s">
        <v>4540</v>
      </c>
      <c r="D1243" s="541">
        <v>7</v>
      </c>
      <c r="E1243" s="151"/>
      <c r="F1243" s="151"/>
      <c r="G1243" s="746" t="s">
        <v>4654</v>
      </c>
      <c r="H1243" s="822" t="s">
        <v>4654</v>
      </c>
      <c r="I1243" s="151"/>
      <c r="J1243" s="151"/>
      <c r="K1243" s="151"/>
      <c r="L1243" s="151" t="s">
        <v>4654</v>
      </c>
      <c r="M1243" s="151"/>
    </row>
    <row r="1244" spans="1:13" x14ac:dyDescent="0.25">
      <c r="A1244" s="815" t="s">
        <v>4629</v>
      </c>
      <c r="B1244" s="538" t="s">
        <v>4505</v>
      </c>
      <c r="C1244" s="813" t="s">
        <v>4541</v>
      </c>
      <c r="D1244" s="541">
        <v>0</v>
      </c>
      <c r="E1244" s="151"/>
      <c r="F1244" s="151"/>
      <c r="G1244" s="746" t="s">
        <v>4863</v>
      </c>
      <c r="H1244" s="822" t="s">
        <v>5485</v>
      </c>
      <c r="I1244" s="151"/>
      <c r="J1244" s="151"/>
      <c r="K1244" s="151"/>
      <c r="L1244" s="151" t="s">
        <v>4504</v>
      </c>
      <c r="M1244" s="151"/>
    </row>
    <row r="1245" spans="1:13" x14ac:dyDescent="0.25">
      <c r="A1245" s="815" t="s">
        <v>4629</v>
      </c>
      <c r="B1245" s="538" t="s">
        <v>4505</v>
      </c>
      <c r="C1245" s="813" t="s">
        <v>4541</v>
      </c>
      <c r="D1245" s="541">
        <v>1</v>
      </c>
      <c r="E1245" s="151"/>
      <c r="F1245" s="151"/>
      <c r="G1245" s="746" t="s">
        <v>4654</v>
      </c>
      <c r="H1245" s="822" t="s">
        <v>43</v>
      </c>
      <c r="I1245" s="151"/>
      <c r="J1245" s="151"/>
      <c r="K1245" s="151"/>
      <c r="L1245" s="151" t="s">
        <v>4504</v>
      </c>
      <c r="M1245" s="151"/>
    </row>
    <row r="1246" spans="1:13" x14ac:dyDescent="0.25">
      <c r="A1246" s="815" t="s">
        <v>4629</v>
      </c>
      <c r="B1246" s="538" t="s">
        <v>4505</v>
      </c>
      <c r="C1246" s="813" t="s">
        <v>4541</v>
      </c>
      <c r="D1246" s="541">
        <v>2</v>
      </c>
      <c r="E1246" s="151"/>
      <c r="F1246" s="151"/>
      <c r="G1246" s="746" t="s">
        <v>4654</v>
      </c>
      <c r="H1246" s="822" t="s">
        <v>4654</v>
      </c>
      <c r="I1246" s="151"/>
      <c r="J1246" s="151"/>
      <c r="K1246" s="151"/>
      <c r="L1246" s="151" t="s">
        <v>4654</v>
      </c>
      <c r="M1246" s="151"/>
    </row>
    <row r="1247" spans="1:13" x14ac:dyDescent="0.25">
      <c r="A1247" s="815" t="s">
        <v>4629</v>
      </c>
      <c r="B1247" s="538" t="s">
        <v>4505</v>
      </c>
      <c r="C1247" s="813" t="s">
        <v>4541</v>
      </c>
      <c r="D1247" s="541">
        <v>3</v>
      </c>
      <c r="E1247" s="151"/>
      <c r="F1247" s="151"/>
      <c r="G1247" s="746" t="s">
        <v>4654</v>
      </c>
      <c r="H1247" s="822" t="s">
        <v>4654</v>
      </c>
      <c r="I1247" s="151"/>
      <c r="J1247" s="151"/>
      <c r="K1247" s="151"/>
      <c r="L1247" s="151" t="s">
        <v>4654</v>
      </c>
      <c r="M1247" s="151"/>
    </row>
    <row r="1248" spans="1:13" x14ac:dyDescent="0.25">
      <c r="A1248" s="815" t="s">
        <v>4629</v>
      </c>
      <c r="B1248" s="538" t="s">
        <v>4119</v>
      </c>
      <c r="C1248" s="813" t="s">
        <v>4542</v>
      </c>
      <c r="D1248" s="541">
        <v>0</v>
      </c>
      <c r="E1248" s="151"/>
      <c r="F1248" s="151"/>
      <c r="G1248" s="746" t="s">
        <v>4654</v>
      </c>
      <c r="H1248" s="822" t="s">
        <v>6029</v>
      </c>
      <c r="I1248" s="151"/>
      <c r="J1248" s="151"/>
      <c r="K1248" s="151"/>
      <c r="L1248" s="151" t="s">
        <v>4125</v>
      </c>
      <c r="M1248" s="151"/>
    </row>
    <row r="1249" spans="1:13" x14ac:dyDescent="0.25">
      <c r="A1249" s="815" t="s">
        <v>4629</v>
      </c>
      <c r="B1249" s="538" t="s">
        <v>4119</v>
      </c>
      <c r="C1249" s="813" t="s">
        <v>4542</v>
      </c>
      <c r="D1249" s="541">
        <v>1</v>
      </c>
      <c r="E1249" s="151"/>
      <c r="F1249" s="151"/>
      <c r="G1249" s="746" t="s">
        <v>4654</v>
      </c>
      <c r="H1249" s="822" t="s">
        <v>43</v>
      </c>
      <c r="I1249" s="151"/>
      <c r="J1249" s="151"/>
      <c r="K1249" s="151"/>
      <c r="L1249" s="151" t="s">
        <v>5526</v>
      </c>
      <c r="M1249" s="151"/>
    </row>
    <row r="1311" ht="15" customHeight="1" x14ac:dyDescent="0.25"/>
    <row r="6894" ht="14.25" customHeight="1" x14ac:dyDescent="0.25"/>
    <row r="13344" ht="30" customHeight="1" x14ac:dyDescent="0.25"/>
    <row r="13616" ht="30" customHeight="1" x14ac:dyDescent="0.25"/>
    <row r="13888" ht="30" customHeight="1" x14ac:dyDescent="0.25"/>
    <row r="14257" ht="30" customHeight="1" x14ac:dyDescent="0.25"/>
    <row r="15025" ht="30" customHeight="1" x14ac:dyDescent="0.25"/>
    <row r="15773" ht="30" customHeight="1" x14ac:dyDescent="0.25"/>
    <row r="16093" ht="30" customHeight="1" x14ac:dyDescent="0.25"/>
    <row r="16365" ht="30" customHeight="1" x14ac:dyDescent="0.25"/>
    <row r="16637" ht="30" customHeight="1" x14ac:dyDescent="0.25"/>
    <row r="17006" ht="30" customHeight="1" x14ac:dyDescent="0.25"/>
    <row r="17358" ht="30" customHeight="1" x14ac:dyDescent="0.25"/>
    <row r="17774" ht="30" customHeight="1" x14ac:dyDescent="0.25"/>
    <row r="18192" ht="30" customHeight="1" x14ac:dyDescent="0.25"/>
    <row r="18512" ht="30" customHeight="1" x14ac:dyDescent="0.25"/>
    <row r="18784" ht="30" customHeight="1" x14ac:dyDescent="0.25"/>
    <row r="19056" ht="30" customHeight="1" x14ac:dyDescent="0.25"/>
    <row r="19425" ht="30" customHeight="1" x14ac:dyDescent="0.25"/>
    <row r="19777" ht="30" customHeight="1" x14ac:dyDescent="0.25"/>
    <row r="20193" ht="30" customHeight="1" x14ac:dyDescent="0.25"/>
    <row r="20611" ht="30" customHeight="1" x14ac:dyDescent="0.25"/>
    <row r="20931" ht="30" customHeight="1" x14ac:dyDescent="0.25"/>
    <row r="21203" ht="30" customHeight="1" x14ac:dyDescent="0.25"/>
    <row r="21475" ht="30" customHeight="1" x14ac:dyDescent="0.25"/>
    <row r="21844" ht="30" customHeight="1" x14ac:dyDescent="0.25"/>
    <row r="22196" ht="30" customHeight="1" x14ac:dyDescent="0.25"/>
    <row r="22612" ht="30" customHeight="1" x14ac:dyDescent="0.25"/>
    <row r="23030" ht="30" customHeight="1" x14ac:dyDescent="0.25"/>
    <row r="23350" ht="30" customHeight="1" x14ac:dyDescent="0.25"/>
    <row r="23622" ht="30" customHeight="1" x14ac:dyDescent="0.25"/>
    <row r="23894" ht="30" customHeight="1" x14ac:dyDescent="0.25"/>
    <row r="24263" ht="30" customHeight="1" x14ac:dyDescent="0.25"/>
    <row r="24615" ht="30" customHeight="1" x14ac:dyDescent="0.25"/>
    <row r="25031" ht="30" customHeight="1" x14ac:dyDescent="0.25"/>
    <row r="25449" ht="30" customHeight="1" x14ac:dyDescent="0.25"/>
    <row r="25769" ht="30" customHeight="1" x14ac:dyDescent="0.25"/>
    <row r="26041" ht="30" customHeight="1" x14ac:dyDescent="0.25"/>
    <row r="26313" ht="30" customHeight="1" x14ac:dyDescent="0.25"/>
    <row r="26682" ht="30" customHeight="1" x14ac:dyDescent="0.25"/>
    <row r="27034" ht="30" customHeight="1" x14ac:dyDescent="0.25"/>
    <row r="27450" ht="30" customHeight="1" x14ac:dyDescent="0.25"/>
    <row r="27868" ht="30" customHeight="1" x14ac:dyDescent="0.25"/>
    <row r="28188" ht="30" customHeight="1" x14ac:dyDescent="0.25"/>
    <row r="28460" ht="30" customHeight="1" x14ac:dyDescent="0.25"/>
    <row r="28732" ht="30" customHeight="1" x14ac:dyDescent="0.25"/>
    <row r="29101" ht="30" customHeight="1" x14ac:dyDescent="0.25"/>
    <row r="29453" ht="30" customHeight="1" x14ac:dyDescent="0.25"/>
    <row r="29869" ht="30" customHeight="1" x14ac:dyDescent="0.25"/>
    <row r="30198" ht="38.25" customHeight="1" x14ac:dyDescent="0.25"/>
    <row r="30288" ht="30" customHeight="1" x14ac:dyDescent="0.25"/>
    <row r="30608" ht="30" customHeight="1" x14ac:dyDescent="0.25"/>
    <row r="30880" ht="30" customHeight="1" x14ac:dyDescent="0.25"/>
    <row r="31152" ht="30" customHeight="1" x14ac:dyDescent="0.25"/>
    <row r="31521" ht="30" customHeight="1" x14ac:dyDescent="0.25"/>
    <row r="31873" ht="30" customHeight="1" x14ac:dyDescent="0.25"/>
    <row r="32289" ht="30" customHeight="1" x14ac:dyDescent="0.25"/>
    <row r="32697" ht="30" customHeight="1" x14ac:dyDescent="0.25"/>
    <row r="33017" ht="30" customHeight="1" x14ac:dyDescent="0.25"/>
    <row r="33289" ht="30" customHeight="1" x14ac:dyDescent="0.25"/>
    <row r="33561" ht="30" customHeight="1" x14ac:dyDescent="0.25"/>
    <row r="33930" ht="30" customHeight="1" x14ac:dyDescent="0.25"/>
    <row r="34282" ht="30" customHeight="1" x14ac:dyDescent="0.25"/>
    <row r="34698" ht="30" customHeight="1" x14ac:dyDescent="0.25"/>
    <row r="35034" ht="38.25" customHeight="1" x14ac:dyDescent="0.25"/>
    <row r="35124" ht="30" customHeight="1" x14ac:dyDescent="0.25"/>
    <row r="35444" ht="30" customHeight="1" x14ac:dyDescent="0.25"/>
    <row r="35716" ht="30" customHeight="1" x14ac:dyDescent="0.25"/>
    <row r="35988" ht="30" customHeight="1" x14ac:dyDescent="0.25"/>
    <row r="36357" ht="30" customHeight="1" x14ac:dyDescent="0.25"/>
    <row r="36709" ht="30" customHeight="1" x14ac:dyDescent="0.25"/>
    <row r="37125" ht="30" customHeight="1" x14ac:dyDescent="0.25"/>
    <row r="37454" ht="79.5" customHeight="1" x14ac:dyDescent="0.25"/>
    <row r="37544" ht="30" customHeight="1" x14ac:dyDescent="0.25"/>
    <row r="37864" ht="30" customHeight="1" x14ac:dyDescent="0.25"/>
    <row r="38136" ht="30" customHeight="1" x14ac:dyDescent="0.25"/>
    <row r="38408" ht="30" customHeight="1" x14ac:dyDescent="0.25"/>
    <row r="38777" ht="30" customHeight="1" x14ac:dyDescent="0.25"/>
    <row r="39129" ht="30" customHeight="1" x14ac:dyDescent="0.25"/>
    <row r="39545" ht="30" customHeight="1" x14ac:dyDescent="0.25"/>
    <row r="39871" ht="38.25" customHeight="1" x14ac:dyDescent="0.25"/>
    <row r="39961" ht="30" customHeight="1" x14ac:dyDescent="0.25"/>
    <row r="40281" ht="30" customHeight="1" x14ac:dyDescent="0.25"/>
    <row r="40553" ht="30" customHeight="1" x14ac:dyDescent="0.25"/>
    <row r="40825" ht="30" customHeight="1" x14ac:dyDescent="0.25"/>
    <row r="41194" ht="30" customHeight="1" x14ac:dyDescent="0.25"/>
    <row r="41546" ht="30" customHeight="1" x14ac:dyDescent="0.25"/>
    <row r="41962" ht="30" customHeight="1" x14ac:dyDescent="0.25"/>
    <row r="42374" ht="30" customHeight="1" x14ac:dyDescent="0.25"/>
    <row r="42694" ht="30" customHeight="1" x14ac:dyDescent="0.25"/>
    <row r="42966" ht="30" customHeight="1" x14ac:dyDescent="0.25"/>
    <row r="43238" ht="30" customHeight="1" x14ac:dyDescent="0.25"/>
    <row r="43607" ht="30" customHeight="1" x14ac:dyDescent="0.25"/>
    <row r="44023" ht="30" customHeight="1" x14ac:dyDescent="0.25"/>
    <row r="44489" ht="38.25" customHeight="1" x14ac:dyDescent="0.25"/>
    <row r="44579" ht="30" customHeight="1" x14ac:dyDescent="0.25"/>
    <row r="44777" ht="30" customHeight="1" x14ac:dyDescent="0.25"/>
    <row r="44841" ht="30" customHeight="1" x14ac:dyDescent="0.25"/>
    <row r="45193" ht="30" customHeight="1" x14ac:dyDescent="0.25"/>
    <row r="45257" ht="30" customHeight="1" x14ac:dyDescent="0.25"/>
    <row r="45978" ht="30" customHeight="1" x14ac:dyDescent="0.25"/>
    <row r="46522" ht="30" customHeight="1" x14ac:dyDescent="0.25"/>
    <row r="46991" ht="30" customHeight="1" x14ac:dyDescent="0.25"/>
    <row r="47190" ht="30" customHeight="1" x14ac:dyDescent="0.25"/>
    <row r="47254" ht="30" customHeight="1" x14ac:dyDescent="0.25"/>
    <row r="47606" ht="30" customHeight="1" x14ac:dyDescent="0.25"/>
    <row r="47670" ht="30" customHeight="1" x14ac:dyDescent="0.25"/>
    <row r="48391" ht="30" customHeight="1" x14ac:dyDescent="0.25"/>
    <row r="49009" ht="30" customHeight="1" x14ac:dyDescent="0.25"/>
    <row r="49473" ht="30" customHeight="1" x14ac:dyDescent="0.25"/>
    <row r="49792" ht="30" customHeight="1" x14ac:dyDescent="0.25"/>
    <row r="50064" ht="30" customHeight="1" x14ac:dyDescent="0.25"/>
    <row r="50336" ht="30" customHeight="1" x14ac:dyDescent="0.25"/>
    <row r="50705" ht="30" customHeight="1" x14ac:dyDescent="0.25"/>
    <row r="51057" ht="30" customHeight="1" x14ac:dyDescent="0.25"/>
    <row r="51473" ht="30" customHeight="1" x14ac:dyDescent="0.25"/>
    <row r="51801" ht="15" customHeight="1" x14ac:dyDescent="0.25"/>
    <row r="51880" ht="15" customHeight="1" x14ac:dyDescent="0.25"/>
    <row r="51884" ht="15" customHeight="1" x14ac:dyDescent="0.25"/>
    <row r="51977" ht="30" customHeight="1" x14ac:dyDescent="0.25"/>
    <row r="52297" ht="30" customHeight="1" x14ac:dyDescent="0.25"/>
    <row r="52569" ht="30" customHeight="1" x14ac:dyDescent="0.25"/>
    <row r="52841" ht="30" customHeight="1" x14ac:dyDescent="0.25"/>
    <row r="53210" ht="30" customHeight="1" x14ac:dyDescent="0.25"/>
    <row r="53562" ht="30" customHeight="1" x14ac:dyDescent="0.25"/>
    <row r="53978" ht="30" customHeight="1" x14ac:dyDescent="0.25"/>
    <row r="54297" ht="15" customHeight="1" x14ac:dyDescent="0.25"/>
    <row r="54389" ht="30" customHeight="1" x14ac:dyDescent="0.25"/>
    <row r="54709" ht="30" customHeight="1" x14ac:dyDescent="0.25"/>
    <row r="54981" ht="30" customHeight="1" x14ac:dyDescent="0.25"/>
    <row r="55253" ht="30" customHeight="1" x14ac:dyDescent="0.25"/>
    <row r="55622" ht="30" customHeight="1" x14ac:dyDescent="0.25"/>
    <row r="55974" ht="30" customHeight="1" x14ac:dyDescent="0.25"/>
    <row r="56390" ht="30" customHeight="1" x14ac:dyDescent="0.25"/>
    <row r="56798" ht="30" customHeight="1" x14ac:dyDescent="0.25"/>
    <row r="57118" ht="30" customHeight="1" x14ac:dyDescent="0.25"/>
    <row r="57390" ht="30" customHeight="1" x14ac:dyDescent="0.25"/>
    <row r="57662" ht="30" customHeight="1" x14ac:dyDescent="0.25"/>
    <row r="58031" ht="30" customHeight="1" x14ac:dyDescent="0.25"/>
    <row r="58383" ht="30" customHeight="1" x14ac:dyDescent="0.25"/>
    <row r="58799" ht="30" customHeight="1" x14ac:dyDescent="0.25"/>
    <row r="59224" ht="30" customHeight="1" x14ac:dyDescent="0.25"/>
    <row r="59586" ht="16.5" customHeight="1" x14ac:dyDescent="0.25"/>
    <row r="59588" ht="15.75" customHeight="1" x14ac:dyDescent="0.25"/>
    <row r="59606" ht="30" customHeight="1" x14ac:dyDescent="0.25"/>
    <row r="59909" ht="31.5" customHeight="1" x14ac:dyDescent="0.25"/>
    <row r="59913" ht="16.5" customHeight="1" x14ac:dyDescent="0.25"/>
    <row r="59932" ht="30" customHeight="1" x14ac:dyDescent="0.25"/>
    <row r="60187" ht="15.75" customHeight="1" x14ac:dyDescent="0.25"/>
    <row r="60188" ht="31.5" customHeight="1" x14ac:dyDescent="0.25"/>
    <row r="60189" ht="24" customHeight="1" x14ac:dyDescent="0.25"/>
    <row r="60190" ht="24.95" customHeight="1" x14ac:dyDescent="0.25"/>
    <row r="60191" ht="24.95" customHeight="1" x14ac:dyDescent="0.25"/>
    <row r="60192" ht="24.95" customHeight="1" x14ac:dyDescent="0.25"/>
    <row r="60210" ht="30" customHeight="1" x14ac:dyDescent="0.25"/>
    <row r="60465" ht="24.95" customHeight="1" x14ac:dyDescent="0.25"/>
    <row r="60466" ht="24.95" customHeight="1" x14ac:dyDescent="0.25"/>
    <row r="60467" ht="24.95" customHeight="1" x14ac:dyDescent="0.25"/>
    <row r="60468" ht="24.95" customHeight="1" x14ac:dyDescent="0.25"/>
    <row r="60469" ht="24.95" customHeight="1" x14ac:dyDescent="0.25"/>
    <row r="60488" ht="30" customHeight="1" x14ac:dyDescent="0.25"/>
    <row r="60842" ht="16.5" customHeight="1" x14ac:dyDescent="0.25"/>
    <row r="60844" ht="15.75" customHeight="1" x14ac:dyDescent="0.25"/>
    <row r="60863" ht="30" customHeight="1" x14ac:dyDescent="0.25"/>
    <row r="61200" ht="16.5" customHeight="1" x14ac:dyDescent="0.25"/>
    <row r="61202" ht="15.75" customHeight="1" x14ac:dyDescent="0.25"/>
    <row r="61203" ht="31.5" customHeight="1" x14ac:dyDescent="0.25"/>
    <row r="61221" ht="30" customHeight="1" x14ac:dyDescent="0.25"/>
    <row r="61620" ht="24" customHeight="1" x14ac:dyDescent="0.25"/>
    <row r="61621" ht="24.95" customHeight="1" x14ac:dyDescent="0.25"/>
    <row r="61622" ht="24.95" customHeight="1" x14ac:dyDescent="0.25"/>
    <row r="61623" ht="24.95" customHeight="1" x14ac:dyDescent="0.25"/>
    <row r="61624" ht="24.95" customHeight="1" x14ac:dyDescent="0.25"/>
    <row r="61625" ht="24.95" customHeight="1" x14ac:dyDescent="0.25"/>
    <row r="61643" ht="30" customHeight="1" x14ac:dyDescent="0.25"/>
    <row r="61962" ht="24.95" customHeight="1" x14ac:dyDescent="0.25"/>
    <row r="61963" ht="24.95" customHeight="1" x14ac:dyDescent="0.25"/>
    <row r="61964" ht="24.95" customHeight="1" x14ac:dyDescent="0.25"/>
    <row r="61965" ht="31.5" customHeight="1" x14ac:dyDescent="0.25"/>
    <row r="61966" ht="24" customHeight="1" x14ac:dyDescent="0.25"/>
    <row r="61967" ht="24.95" customHeight="1" x14ac:dyDescent="0.25"/>
    <row r="61968" ht="24.95" customHeight="1" x14ac:dyDescent="0.25"/>
    <row r="61969" ht="24.95" customHeight="1" x14ac:dyDescent="0.25"/>
    <row r="61970" ht="24.95" customHeight="1" x14ac:dyDescent="0.25"/>
    <row r="61974" ht="16.5" customHeight="1" x14ac:dyDescent="0.25"/>
    <row r="61976" ht="15.75" customHeight="1" x14ac:dyDescent="0.25"/>
    <row r="61977" ht="31.5" customHeight="1" x14ac:dyDescent="0.25"/>
    <row r="61978" ht="24" customHeight="1" x14ac:dyDescent="0.25"/>
    <row r="61979" ht="24.95" customHeight="1" x14ac:dyDescent="0.25"/>
    <row r="61980" ht="24.95" customHeight="1" x14ac:dyDescent="0.25"/>
    <row r="61981" ht="24.95" customHeight="1" x14ac:dyDescent="0.25"/>
    <row r="61982" ht="24.95" customHeight="1" x14ac:dyDescent="0.25"/>
    <row r="61983" ht="24.95" customHeight="1" x14ac:dyDescent="0.25"/>
    <row r="61984" ht="24.95" customHeight="1" x14ac:dyDescent="0.25"/>
    <row r="61985" ht="24.95" customHeight="1" x14ac:dyDescent="0.25"/>
    <row r="61986" ht="24.95" customHeight="1" x14ac:dyDescent="0.25"/>
    <row r="61987" ht="24.95" customHeight="1" x14ac:dyDescent="0.25"/>
    <row r="61988" ht="24.95" customHeight="1" x14ac:dyDescent="0.25"/>
    <row r="61989" ht="24.95" customHeight="1" x14ac:dyDescent="0.25"/>
    <row r="61990" ht="24.95" customHeight="1" x14ac:dyDescent="0.25"/>
    <row r="61996" ht="16.5" customHeight="1" x14ac:dyDescent="0.25"/>
    <row r="61998" ht="15.75" customHeight="1" x14ac:dyDescent="0.25"/>
    <row r="61999" ht="31.5" customHeight="1" x14ac:dyDescent="0.25"/>
    <row r="62000" ht="24" customHeight="1" x14ac:dyDescent="0.25"/>
    <row r="62001" ht="24.95" customHeight="1" x14ac:dyDescent="0.25"/>
    <row r="62002" ht="24.95" customHeight="1" x14ac:dyDescent="0.25"/>
    <row r="62003" ht="24.95" customHeight="1" x14ac:dyDescent="0.25"/>
    <row r="62004" ht="24.95" customHeight="1" x14ac:dyDescent="0.25"/>
    <row r="62005" ht="24.95" customHeight="1" x14ac:dyDescent="0.25"/>
    <row r="62006" ht="24.95" customHeight="1" x14ac:dyDescent="0.25"/>
    <row r="62007" ht="24.95" customHeight="1" x14ac:dyDescent="0.25"/>
    <row r="62008" ht="24.95" customHeight="1" x14ac:dyDescent="0.25"/>
    <row r="62009" ht="24.95" customHeight="1" x14ac:dyDescent="0.25"/>
    <row r="62010" ht="24.95" customHeight="1" x14ac:dyDescent="0.25"/>
    <row r="62011" ht="24.95" customHeight="1" x14ac:dyDescent="0.25"/>
    <row r="62012" ht="24.95" customHeight="1" x14ac:dyDescent="0.25"/>
    <row r="62013" ht="24.95" customHeight="1" x14ac:dyDescent="0.25"/>
    <row r="62014" ht="24.95" customHeight="1" x14ac:dyDescent="0.25"/>
    <row r="62015" ht="24.95" customHeight="1" x14ac:dyDescent="0.25"/>
    <row r="62016" ht="24.95" customHeight="1" x14ac:dyDescent="0.25"/>
    <row r="62017" ht="24.95" customHeight="1" x14ac:dyDescent="0.25"/>
    <row r="62018" ht="24.95" customHeight="1" x14ac:dyDescent="0.25"/>
    <row r="62019" ht="24.95" customHeight="1" x14ac:dyDescent="0.25"/>
    <row r="62020" ht="24.95" customHeight="1" x14ac:dyDescent="0.25"/>
    <row r="62021" ht="24.95" customHeight="1" x14ac:dyDescent="0.25"/>
    <row r="62022" ht="24.95" customHeight="1" x14ac:dyDescent="0.25"/>
    <row r="62023" ht="24.95" customHeight="1" x14ac:dyDescent="0.25"/>
    <row r="62024" ht="24.95" customHeight="1" x14ac:dyDescent="0.25"/>
    <row r="62025" ht="24.95" customHeight="1" x14ac:dyDescent="0.25"/>
    <row r="62026" ht="24.95" customHeight="1" x14ac:dyDescent="0.25"/>
    <row r="62027" ht="24.95" customHeight="1" x14ac:dyDescent="0.25"/>
    <row r="62028" ht="24.95" customHeight="1" x14ac:dyDescent="0.25"/>
    <row r="62029" ht="24.95" customHeight="1" x14ac:dyDescent="0.25"/>
    <row r="62030" ht="24.95" customHeight="1" x14ac:dyDescent="0.25"/>
    <row r="62031" ht="24.95" customHeight="1" x14ac:dyDescent="0.25"/>
    <row r="62032" ht="24.95" customHeight="1" x14ac:dyDescent="0.25"/>
    <row r="62034" ht="16.5" customHeight="1" x14ac:dyDescent="0.25"/>
    <row r="62036" ht="15.75" customHeight="1" x14ac:dyDescent="0.25"/>
    <row r="62042" ht="16.5" customHeight="1" x14ac:dyDescent="0.25"/>
    <row r="62044" ht="15.75" customHeight="1" x14ac:dyDescent="0.25"/>
    <row r="62045" ht="31.5" customHeight="1" x14ac:dyDescent="0.25"/>
    <row r="62046" ht="24" customHeight="1" x14ac:dyDescent="0.25"/>
    <row r="62047" ht="24.95" customHeight="1" x14ac:dyDescent="0.25"/>
    <row r="62048" ht="24.95" customHeight="1" x14ac:dyDescent="0.25"/>
    <row r="62049" ht="24.95" customHeight="1" x14ac:dyDescent="0.25"/>
    <row r="62050" ht="24.95" customHeight="1" x14ac:dyDescent="0.25"/>
    <row r="62051" ht="24.95" customHeight="1" x14ac:dyDescent="0.25"/>
    <row r="62052" ht="24.95" customHeight="1" x14ac:dyDescent="0.25"/>
    <row r="62053" ht="24.95" customHeight="1" x14ac:dyDescent="0.25"/>
    <row r="62054" ht="24.95" customHeight="1" x14ac:dyDescent="0.25"/>
    <row r="62055" ht="24.95" customHeight="1" x14ac:dyDescent="0.25"/>
    <row r="62056" ht="24.95" customHeight="1" x14ac:dyDescent="0.25"/>
    <row r="62057" ht="24.95" customHeight="1" x14ac:dyDescent="0.25"/>
    <row r="62058" ht="24.95" customHeight="1" x14ac:dyDescent="0.25"/>
    <row r="62059" ht="24.95" customHeight="1" x14ac:dyDescent="0.25"/>
    <row r="62060" ht="24.95" customHeight="1" x14ac:dyDescent="0.25"/>
    <row r="62061" ht="24.95" customHeight="1" x14ac:dyDescent="0.25"/>
    <row r="62062" ht="24.95" customHeight="1" x14ac:dyDescent="0.25"/>
    <row r="62063" ht="24.95" customHeight="1" x14ac:dyDescent="0.25"/>
    <row r="62064" ht="24.95" customHeight="1" x14ac:dyDescent="0.25"/>
    <row r="62065" ht="24.95" customHeight="1" x14ac:dyDescent="0.25"/>
    <row r="62066" ht="24.95" customHeight="1" x14ac:dyDescent="0.25"/>
    <row r="62067" ht="24.95" customHeight="1" x14ac:dyDescent="0.25"/>
    <row r="62068" ht="24.95" customHeight="1" x14ac:dyDescent="0.25"/>
    <row r="62069" ht="24.95" customHeight="1" x14ac:dyDescent="0.25"/>
    <row r="62070" ht="24.95" customHeight="1" x14ac:dyDescent="0.25"/>
    <row r="62071" ht="24.95" customHeight="1" x14ac:dyDescent="0.25"/>
    <row r="62072" ht="24.95" customHeight="1" x14ac:dyDescent="0.25"/>
    <row r="62073" ht="24.95" customHeight="1" x14ac:dyDescent="0.25"/>
    <row r="62074" ht="24.95" customHeight="1" x14ac:dyDescent="0.25"/>
    <row r="62075" ht="24.95" customHeight="1" x14ac:dyDescent="0.25"/>
    <row r="62076" ht="24.95" customHeight="1" x14ac:dyDescent="0.25"/>
    <row r="62077" ht="24.95" customHeight="1" x14ac:dyDescent="0.25"/>
    <row r="62078" ht="24.95" customHeight="1" x14ac:dyDescent="0.25"/>
    <row r="62080" ht="16.5" customHeight="1" x14ac:dyDescent="0.25"/>
    <row r="62082" ht="15.75" customHeight="1" x14ac:dyDescent="0.25"/>
    <row r="62083" ht="31.5" customHeight="1" x14ac:dyDescent="0.25"/>
    <row r="62084" ht="24" customHeight="1" x14ac:dyDescent="0.25"/>
    <row r="62088" ht="16.5" customHeight="1" x14ac:dyDescent="0.25"/>
    <row r="62090" ht="15.75" customHeight="1" x14ac:dyDescent="0.25"/>
    <row r="62091" ht="31.5" customHeight="1" x14ac:dyDescent="0.25"/>
    <row r="62092" ht="24" customHeight="1" x14ac:dyDescent="0.25"/>
    <row r="62093" ht="24.95" customHeight="1" x14ac:dyDescent="0.25"/>
    <row r="62094" ht="24.95" customHeight="1" x14ac:dyDescent="0.25"/>
    <row r="62095" ht="24.95" customHeight="1" x14ac:dyDescent="0.25"/>
    <row r="62096" ht="24.95" customHeight="1" x14ac:dyDescent="0.25"/>
    <row r="62097" ht="24.95" customHeight="1" x14ac:dyDescent="0.25"/>
    <row r="62098" ht="24.95" customHeight="1" x14ac:dyDescent="0.25"/>
    <row r="62099" ht="24.95" customHeight="1" x14ac:dyDescent="0.25"/>
    <row r="62100" ht="24.95" customHeight="1" x14ac:dyDescent="0.25"/>
    <row r="62101" ht="24.95" customHeight="1" x14ac:dyDescent="0.25"/>
    <row r="62102" ht="24.95" customHeight="1" x14ac:dyDescent="0.25"/>
    <row r="62103" ht="24.95" customHeight="1" x14ac:dyDescent="0.25"/>
    <row r="62104" ht="24.95" customHeight="1" x14ac:dyDescent="0.25"/>
    <row r="62105" ht="24.95" customHeight="1" x14ac:dyDescent="0.25"/>
    <row r="62106" ht="24.95" customHeight="1" x14ac:dyDescent="0.25"/>
    <row r="62107" ht="24.95" customHeight="1" x14ac:dyDescent="0.25"/>
    <row r="62108" ht="24.95" customHeight="1" x14ac:dyDescent="0.25"/>
    <row r="62109" ht="24.95" customHeight="1" x14ac:dyDescent="0.25"/>
    <row r="62110" ht="24.95" customHeight="1" x14ac:dyDescent="0.25"/>
    <row r="62111" ht="24.95" customHeight="1" x14ac:dyDescent="0.25"/>
    <row r="62112" ht="24.95" customHeight="1" x14ac:dyDescent="0.25"/>
    <row r="62113" ht="24.95" customHeight="1" x14ac:dyDescent="0.25"/>
    <row r="62114" ht="24.95" customHeight="1" x14ac:dyDescent="0.25"/>
    <row r="62115" ht="24.95" customHeight="1" x14ac:dyDescent="0.25"/>
    <row r="62116" ht="24.95" customHeight="1" x14ac:dyDescent="0.25"/>
    <row r="62117" ht="24.95" customHeight="1" x14ac:dyDescent="0.25"/>
    <row r="62118" ht="24.95" customHeight="1" x14ac:dyDescent="0.25"/>
    <row r="62119" ht="24.95" customHeight="1" x14ac:dyDescent="0.25"/>
    <row r="62120" ht="24.95" customHeight="1" x14ac:dyDescent="0.25"/>
    <row r="62121" ht="24.95" customHeight="1" x14ac:dyDescent="0.25"/>
    <row r="62122" ht="24.95" customHeight="1" x14ac:dyDescent="0.25"/>
    <row r="62123" ht="24.95" customHeight="1" x14ac:dyDescent="0.25"/>
    <row r="62124" ht="24.95" customHeight="1" x14ac:dyDescent="0.25"/>
    <row r="62125" ht="24.95" customHeight="1" x14ac:dyDescent="0.25"/>
    <row r="62126" ht="24.95" customHeight="1" x14ac:dyDescent="0.25"/>
    <row r="62127" ht="24.95" customHeight="1" x14ac:dyDescent="0.25"/>
    <row r="62128" ht="24.95" customHeight="1" x14ac:dyDescent="0.25"/>
    <row r="62129" ht="24.95" customHeight="1" x14ac:dyDescent="0.25"/>
    <row r="62130" ht="24.95" customHeight="1" x14ac:dyDescent="0.25"/>
    <row r="62134" ht="16.5" customHeight="1" x14ac:dyDescent="0.25"/>
    <row r="62136" ht="15.75" customHeight="1" x14ac:dyDescent="0.25"/>
    <row r="62137" ht="31.5" customHeight="1" x14ac:dyDescent="0.25"/>
    <row r="62138" ht="24" customHeight="1" x14ac:dyDescent="0.25"/>
    <row r="62139" ht="24.95" customHeight="1" x14ac:dyDescent="0.25"/>
    <row r="62140" ht="24.95" customHeight="1" x14ac:dyDescent="0.25"/>
    <row r="62141" ht="24.95" customHeight="1" x14ac:dyDescent="0.25"/>
    <row r="62142" ht="24.95" customHeight="1" x14ac:dyDescent="0.25"/>
    <row r="62143" ht="24.95" customHeight="1" x14ac:dyDescent="0.25"/>
    <row r="62144" ht="24.95" customHeight="1" x14ac:dyDescent="0.25"/>
    <row r="62145" ht="24.95" customHeight="1" x14ac:dyDescent="0.25"/>
    <row r="62146" ht="24.95" customHeight="1" x14ac:dyDescent="0.25"/>
    <row r="62147" ht="24.95" customHeight="1" x14ac:dyDescent="0.25"/>
    <row r="62148" ht="24.95" customHeight="1" x14ac:dyDescent="0.25"/>
    <row r="62149" ht="31.5" customHeight="1" x14ac:dyDescent="0.25"/>
    <row r="62150" ht="24" customHeight="1" x14ac:dyDescent="0.25"/>
    <row r="62151" ht="24.95" customHeight="1" x14ac:dyDescent="0.25"/>
    <row r="62152" ht="24.95" customHeight="1" x14ac:dyDescent="0.25"/>
    <row r="62156" ht="16.5" customHeight="1" x14ac:dyDescent="0.25"/>
    <row r="62158" ht="15.75" customHeight="1" x14ac:dyDescent="0.25"/>
    <row r="62159" ht="31.5" customHeight="1" x14ac:dyDescent="0.25"/>
    <row r="62160" ht="24" customHeight="1" x14ac:dyDescent="0.25"/>
    <row r="62161" ht="24.95" customHeight="1" x14ac:dyDescent="0.25"/>
    <row r="62162" ht="24.95" customHeight="1" x14ac:dyDescent="0.25"/>
    <row r="62163" ht="24.95" customHeight="1" x14ac:dyDescent="0.25"/>
    <row r="62164" ht="24.95" customHeight="1" x14ac:dyDescent="0.25"/>
    <row r="62165" ht="24.95" customHeight="1" x14ac:dyDescent="0.25"/>
    <row r="62166" ht="24.95" customHeight="1" x14ac:dyDescent="0.25"/>
    <row r="62167" ht="24.95" customHeight="1" x14ac:dyDescent="0.25"/>
    <row r="62168" ht="24.95" customHeight="1" x14ac:dyDescent="0.25"/>
    <row r="62169" ht="24.95" customHeight="1" x14ac:dyDescent="0.25"/>
    <row r="62170" ht="24.95" customHeight="1" x14ac:dyDescent="0.25"/>
    <row r="62174" ht="16.5" customHeight="1" x14ac:dyDescent="0.25"/>
    <row r="62178" ht="16.5" customHeight="1" x14ac:dyDescent="0.25"/>
    <row r="62180" ht="15.75" customHeight="1" x14ac:dyDescent="0.25"/>
    <row r="62181" ht="31.5" customHeight="1" x14ac:dyDescent="0.25"/>
    <row r="62182" ht="24" customHeight="1" x14ac:dyDescent="0.25"/>
    <row r="62183" ht="24.95" customHeight="1" x14ac:dyDescent="0.25"/>
    <row r="62184" ht="24.95" customHeight="1" x14ac:dyDescent="0.25"/>
    <row r="62185" ht="24.95" customHeight="1" x14ac:dyDescent="0.25"/>
    <row r="62186" ht="24.95" customHeight="1" x14ac:dyDescent="0.25"/>
    <row r="62187" ht="24.95" customHeight="1" x14ac:dyDescent="0.25"/>
    <row r="62188" ht="24.95" customHeight="1" x14ac:dyDescent="0.25"/>
    <row r="62189" ht="24.95" customHeight="1" x14ac:dyDescent="0.25"/>
    <row r="62190" ht="24.95" customHeight="1" x14ac:dyDescent="0.25"/>
    <row r="62192" ht="15.75" customHeight="1" x14ac:dyDescent="0.25"/>
    <row r="62193" ht="31.5" customHeight="1" x14ac:dyDescent="0.25"/>
    <row r="62194" ht="24" customHeight="1" x14ac:dyDescent="0.25"/>
    <row r="62195" ht="24.95" customHeight="1" x14ac:dyDescent="0.25"/>
    <row r="62196" ht="24.95" customHeight="1" x14ac:dyDescent="0.25"/>
    <row r="62200" ht="16.5" customHeight="1" x14ac:dyDescent="0.25"/>
    <row r="62202" ht="15.75" customHeight="1" x14ac:dyDescent="0.25"/>
    <row r="62203" ht="31.5" customHeight="1" x14ac:dyDescent="0.25"/>
    <row r="62204" ht="24" customHeight="1" x14ac:dyDescent="0.25"/>
    <row r="62205" ht="24.95" customHeight="1" x14ac:dyDescent="0.25"/>
    <row r="62206" ht="24.95" customHeight="1" x14ac:dyDescent="0.25"/>
    <row r="62207" ht="24.95" customHeight="1" x14ac:dyDescent="0.25"/>
    <row r="62208" ht="24.95" customHeight="1" x14ac:dyDescent="0.25"/>
    <row r="62209" ht="24.95" customHeight="1" x14ac:dyDescent="0.25"/>
    <row r="62210" ht="24.95" customHeight="1" x14ac:dyDescent="0.25"/>
    <row r="62211" ht="24.95" customHeight="1" x14ac:dyDescent="0.25"/>
    <row r="62212" ht="24.95" customHeight="1" x14ac:dyDescent="0.25"/>
    <row r="62213" ht="24.95" customHeight="1" x14ac:dyDescent="0.25"/>
    <row r="62214" ht="24.95" customHeight="1" x14ac:dyDescent="0.25"/>
    <row r="62215" ht="24.95" customHeight="1" x14ac:dyDescent="0.25"/>
    <row r="62216" ht="24.95" customHeight="1" x14ac:dyDescent="0.25"/>
    <row r="62217" ht="24.95" customHeight="1" x14ac:dyDescent="0.25"/>
    <row r="62218" ht="24.95" customHeight="1" x14ac:dyDescent="0.25"/>
    <row r="62219" ht="24.95" customHeight="1" x14ac:dyDescent="0.25"/>
    <row r="62220" ht="24.95" customHeight="1" x14ac:dyDescent="0.25"/>
    <row r="62221" ht="24.95" customHeight="1" x14ac:dyDescent="0.25"/>
    <row r="62222" ht="24.95" customHeight="1" x14ac:dyDescent="0.25"/>
    <row r="62223" ht="24.95" customHeight="1" x14ac:dyDescent="0.25"/>
    <row r="62224" ht="24.95" customHeight="1" x14ac:dyDescent="0.25"/>
    <row r="62225" ht="24.95" customHeight="1" x14ac:dyDescent="0.25"/>
    <row r="62226" ht="24.95" customHeight="1" x14ac:dyDescent="0.25"/>
    <row r="62227" ht="24.95" customHeight="1" x14ac:dyDescent="0.25"/>
    <row r="62228" ht="24.95" customHeight="1" x14ac:dyDescent="0.25"/>
    <row r="62229" ht="24.95" customHeight="1" x14ac:dyDescent="0.25"/>
    <row r="62230" ht="24.95" customHeight="1" x14ac:dyDescent="0.25"/>
    <row r="62231" ht="24.95" customHeight="1" x14ac:dyDescent="0.25"/>
    <row r="62232" ht="24.95" customHeight="1" x14ac:dyDescent="0.25"/>
    <row r="62233" ht="24.95" customHeight="1" x14ac:dyDescent="0.25"/>
    <row r="62234" ht="24.95" customHeight="1" x14ac:dyDescent="0.25"/>
    <row r="62235" ht="24.95" customHeight="1" x14ac:dyDescent="0.25"/>
    <row r="62236" ht="24.95" customHeight="1" x14ac:dyDescent="0.25"/>
    <row r="62237" ht="24.95" customHeight="1" x14ac:dyDescent="0.25"/>
    <row r="62238" ht="24.95" customHeight="1" x14ac:dyDescent="0.25"/>
    <row r="62239" ht="24.95" customHeight="1" x14ac:dyDescent="0.25"/>
    <row r="62240" ht="24.95" customHeight="1" x14ac:dyDescent="0.25"/>
    <row r="62241" ht="24.95" customHeight="1" x14ac:dyDescent="0.25"/>
    <row r="62242" ht="24.95" customHeight="1" x14ac:dyDescent="0.25"/>
    <row r="62246" ht="16.5" customHeight="1" x14ac:dyDescent="0.25"/>
    <row r="62248" ht="15.75" customHeight="1" x14ac:dyDescent="0.25"/>
    <row r="62249" ht="31.5" customHeight="1" x14ac:dyDescent="0.25"/>
    <row r="62250" ht="24" customHeight="1" x14ac:dyDescent="0.25"/>
    <row r="62251" ht="24.95" customHeight="1" x14ac:dyDescent="0.25"/>
    <row r="62252" ht="24.95" customHeight="1" x14ac:dyDescent="0.25"/>
    <row r="62253" ht="24.95" customHeight="1" x14ac:dyDescent="0.25"/>
    <row r="62254" ht="24.95" customHeight="1" x14ac:dyDescent="0.25"/>
    <row r="62255" ht="24.95" customHeight="1" x14ac:dyDescent="0.25"/>
    <row r="62256" ht="24.95" customHeight="1" x14ac:dyDescent="0.25"/>
    <row r="62257" ht="24.95" customHeight="1" x14ac:dyDescent="0.25"/>
    <row r="62258" ht="24.95" customHeight="1" x14ac:dyDescent="0.25"/>
    <row r="62259" ht="24.95" customHeight="1" x14ac:dyDescent="0.25"/>
    <row r="62260" ht="24.95" customHeight="1" x14ac:dyDescent="0.25"/>
    <row r="62261" ht="24.95" customHeight="1" x14ac:dyDescent="0.25"/>
    <row r="62262" ht="24.95" customHeight="1" x14ac:dyDescent="0.25"/>
    <row r="62263" ht="24.95" customHeight="1" x14ac:dyDescent="0.25"/>
    <row r="62264" ht="24.95" customHeight="1" x14ac:dyDescent="0.25"/>
    <row r="62265" ht="24.95" customHeight="1" x14ac:dyDescent="0.25"/>
    <row r="62266" ht="24.95" customHeight="1" x14ac:dyDescent="0.25"/>
    <row r="62267" ht="24.95" customHeight="1" x14ac:dyDescent="0.25"/>
    <row r="62268" ht="24.95" customHeight="1" x14ac:dyDescent="0.25"/>
    <row r="62269" ht="24.95" customHeight="1" x14ac:dyDescent="0.25"/>
    <row r="62270" ht="24.95" customHeight="1" x14ac:dyDescent="0.25"/>
    <row r="62271" ht="24.95" customHeight="1" x14ac:dyDescent="0.25"/>
    <row r="62272" ht="24.95" customHeight="1" x14ac:dyDescent="0.25"/>
    <row r="62273" ht="24.95" customHeight="1" x14ac:dyDescent="0.25"/>
    <row r="62274" ht="24.95" customHeight="1" x14ac:dyDescent="0.25"/>
    <row r="62275" ht="24.95" customHeight="1" x14ac:dyDescent="0.25"/>
    <row r="62276" ht="24.95" customHeight="1" x14ac:dyDescent="0.25"/>
    <row r="62277" ht="24.95" customHeight="1" x14ac:dyDescent="0.25"/>
    <row r="62278" ht="24.95" customHeight="1" x14ac:dyDescent="0.25"/>
    <row r="62279" ht="24.95" customHeight="1" x14ac:dyDescent="0.25"/>
    <row r="62280" ht="24.95" customHeight="1" x14ac:dyDescent="0.25"/>
    <row r="62281" ht="24.95" customHeight="1" x14ac:dyDescent="0.25"/>
    <row r="62282" ht="24.95" customHeight="1" x14ac:dyDescent="0.25"/>
    <row r="62283" ht="24.95" customHeight="1" x14ac:dyDescent="0.25"/>
    <row r="62284" ht="24.95" customHeight="1" x14ac:dyDescent="0.25"/>
    <row r="62285" ht="24.95" customHeight="1" x14ac:dyDescent="0.25"/>
    <row r="62286" ht="24.95" customHeight="1" x14ac:dyDescent="0.25"/>
    <row r="62292" ht="16.5" customHeight="1" x14ac:dyDescent="0.25"/>
    <row r="62294" ht="15.75" customHeight="1" x14ac:dyDescent="0.25"/>
    <row r="62295" ht="31.5" customHeight="1" x14ac:dyDescent="0.25"/>
    <row r="62296" ht="24" customHeight="1" x14ac:dyDescent="0.25"/>
    <row r="62297" ht="24.95" customHeight="1" x14ac:dyDescent="0.25"/>
    <row r="62298" ht="24.95" customHeight="1" x14ac:dyDescent="0.25"/>
    <row r="62299" ht="24.95" customHeight="1" x14ac:dyDescent="0.25"/>
    <row r="62300" ht="24.95" customHeight="1" x14ac:dyDescent="0.25"/>
    <row r="62301" ht="24.95" customHeight="1" x14ac:dyDescent="0.25"/>
    <row r="62302" ht="24.95" customHeight="1" x14ac:dyDescent="0.25"/>
    <row r="62303" ht="24.95" customHeight="1" x14ac:dyDescent="0.25"/>
    <row r="62304" ht="24.95" customHeight="1" x14ac:dyDescent="0.25"/>
    <row r="62305" ht="24.95" customHeight="1" x14ac:dyDescent="0.25"/>
    <row r="62306" ht="24.95" customHeight="1" x14ac:dyDescent="0.25"/>
    <row r="62307" ht="24.95" customHeight="1" x14ac:dyDescent="0.25"/>
    <row r="62308" ht="24.95" customHeight="1" x14ac:dyDescent="0.25"/>
    <row r="62309" ht="24.95" customHeight="1" x14ac:dyDescent="0.25"/>
    <row r="62310" ht="24.95" customHeight="1" x14ac:dyDescent="0.25"/>
    <row r="62311" ht="24.95" customHeight="1" x14ac:dyDescent="0.25"/>
    <row r="62312" ht="24.95" customHeight="1" x14ac:dyDescent="0.25"/>
    <row r="62313" ht="24.95" customHeight="1" x14ac:dyDescent="0.25"/>
    <row r="62314" ht="24.95" customHeight="1" x14ac:dyDescent="0.25"/>
    <row r="62315" ht="24.95" customHeight="1" x14ac:dyDescent="0.25"/>
    <row r="62316" ht="24.95" customHeight="1" x14ac:dyDescent="0.25"/>
    <row r="62317" ht="24.95" customHeight="1" x14ac:dyDescent="0.25"/>
    <row r="62318" ht="24.95" customHeight="1" x14ac:dyDescent="0.25"/>
    <row r="62319" ht="24.95" customHeight="1" x14ac:dyDescent="0.25"/>
    <row r="62320" ht="24.95" customHeight="1" x14ac:dyDescent="0.25"/>
    <row r="62321" ht="24.95" customHeight="1" x14ac:dyDescent="0.25"/>
    <row r="62322" ht="24.95" customHeight="1" x14ac:dyDescent="0.25"/>
    <row r="62323" ht="24.95" customHeight="1" x14ac:dyDescent="0.25"/>
    <row r="62324" ht="24.95" customHeight="1" x14ac:dyDescent="0.25"/>
    <row r="62325" ht="24.95" customHeight="1" x14ac:dyDescent="0.25"/>
    <row r="62326" ht="24.95" customHeight="1" x14ac:dyDescent="0.25"/>
    <row r="62327" ht="24.95" customHeight="1" x14ac:dyDescent="0.25"/>
    <row r="62328" ht="24.95" customHeight="1" x14ac:dyDescent="0.25"/>
    <row r="62332" ht="16.5" customHeight="1" x14ac:dyDescent="0.25"/>
    <row r="62334" ht="15.75" customHeight="1" x14ac:dyDescent="0.25"/>
    <row r="62338" ht="16.5" customHeight="1" x14ac:dyDescent="0.25"/>
    <row r="62340" ht="15.75" customHeight="1" x14ac:dyDescent="0.25"/>
    <row r="62341" ht="31.5" customHeight="1" x14ac:dyDescent="0.25"/>
    <row r="62342" ht="24" customHeight="1" x14ac:dyDescent="0.25"/>
    <row r="62343" ht="24.95" customHeight="1" x14ac:dyDescent="0.25"/>
    <row r="62344" ht="24.95" customHeight="1" x14ac:dyDescent="0.25"/>
    <row r="62345" ht="24.95" customHeight="1" x14ac:dyDescent="0.25"/>
    <row r="62346" ht="24.95" customHeight="1" x14ac:dyDescent="0.25"/>
    <row r="62347" ht="24.95" customHeight="1" x14ac:dyDescent="0.25"/>
    <row r="62348" ht="24.95" customHeight="1" x14ac:dyDescent="0.25"/>
    <row r="62349" ht="24.95" customHeight="1" x14ac:dyDescent="0.25"/>
    <row r="62350" ht="24.95" customHeight="1" x14ac:dyDescent="0.25"/>
    <row r="62351" ht="31.5" customHeight="1" x14ac:dyDescent="0.25"/>
    <row r="62352" ht="24" customHeight="1" x14ac:dyDescent="0.25"/>
    <row r="62353" ht="24.95" customHeight="1" x14ac:dyDescent="0.25"/>
    <row r="62354" ht="24.95" customHeight="1" x14ac:dyDescent="0.25"/>
    <row r="62355" ht="24.95" customHeight="1" x14ac:dyDescent="0.25"/>
    <row r="62356" ht="24.95" customHeight="1" x14ac:dyDescent="0.25"/>
    <row r="62360" ht="16.5" customHeight="1" x14ac:dyDescent="0.25"/>
    <row r="62362" ht="15.75" customHeight="1" x14ac:dyDescent="0.25"/>
    <row r="62363" ht="31.5" customHeight="1" x14ac:dyDescent="0.25"/>
    <row r="62364" ht="24" customHeight="1" x14ac:dyDescent="0.25"/>
    <row r="62365" ht="24.95" customHeight="1" x14ac:dyDescent="0.25"/>
    <row r="62366" ht="24.95" customHeight="1" x14ac:dyDescent="0.25"/>
    <row r="62367" ht="24.95" customHeight="1" x14ac:dyDescent="0.25"/>
    <row r="62368" ht="24.95" customHeight="1" x14ac:dyDescent="0.25"/>
    <row r="62369" ht="24.95" customHeight="1" x14ac:dyDescent="0.25"/>
    <row r="62370" ht="24.95" customHeight="1" x14ac:dyDescent="0.25"/>
    <row r="62371" ht="24.95" customHeight="1" x14ac:dyDescent="0.25"/>
    <row r="62372" ht="24.95" customHeight="1" x14ac:dyDescent="0.25"/>
    <row r="62373" ht="24.95" customHeight="1" x14ac:dyDescent="0.25"/>
    <row r="62374" ht="24.95" customHeight="1" x14ac:dyDescent="0.25"/>
    <row r="62375" ht="24.95" customHeight="1" x14ac:dyDescent="0.25"/>
    <row r="62376" ht="24.95" customHeight="1" x14ac:dyDescent="0.25"/>
    <row r="62377" ht="24.95" customHeight="1" x14ac:dyDescent="0.25"/>
    <row r="62378" ht="24.95" customHeight="1" x14ac:dyDescent="0.25"/>
    <row r="62379" ht="24.95" customHeight="1" x14ac:dyDescent="0.25"/>
    <row r="62380" ht="24.95" customHeight="1" x14ac:dyDescent="0.25"/>
    <row r="62381" ht="24.95" customHeight="1" x14ac:dyDescent="0.25"/>
    <row r="62382" ht="24.95" customHeight="1" x14ac:dyDescent="0.25"/>
    <row r="62383" ht="24.95" customHeight="1" x14ac:dyDescent="0.25"/>
    <row r="62384" ht="24.95" customHeight="1" x14ac:dyDescent="0.25"/>
    <row r="62385" ht="24.95" customHeight="1" x14ac:dyDescent="0.25"/>
    <row r="62386" ht="24.95" customHeight="1" x14ac:dyDescent="0.25"/>
    <row r="62387" ht="24.95" customHeight="1" x14ac:dyDescent="0.25"/>
    <row r="62388" ht="24.95" customHeight="1" x14ac:dyDescent="0.25"/>
    <row r="62389" ht="24.95" customHeight="1" x14ac:dyDescent="0.25"/>
    <row r="62390" ht="24.95" customHeight="1" x14ac:dyDescent="0.25"/>
    <row r="62391" ht="24.95" customHeight="1" x14ac:dyDescent="0.25"/>
    <row r="62392" ht="24.95" customHeight="1" x14ac:dyDescent="0.25"/>
    <row r="62393" ht="24.95" customHeight="1" x14ac:dyDescent="0.25"/>
    <row r="62394" ht="24.95" customHeight="1" x14ac:dyDescent="0.25"/>
    <row r="62395" ht="24.95" customHeight="1" x14ac:dyDescent="0.25"/>
    <row r="62396" ht="24.95" customHeight="1" x14ac:dyDescent="0.25"/>
    <row r="62397" ht="24.95" customHeight="1" x14ac:dyDescent="0.25"/>
    <row r="62398" ht="24.95" customHeight="1" x14ac:dyDescent="0.25"/>
    <row r="62399" ht="24.95" customHeight="1" x14ac:dyDescent="0.25"/>
    <row r="62400" ht="24.95" customHeight="1" x14ac:dyDescent="0.25"/>
    <row r="62401" ht="24.95" customHeight="1" x14ac:dyDescent="0.25"/>
    <row r="62402" ht="24.95" customHeight="1" x14ac:dyDescent="0.25"/>
    <row r="62406" ht="16.5" customHeight="1" x14ac:dyDescent="0.25"/>
    <row r="62408" ht="15.75" customHeight="1" x14ac:dyDescent="0.25"/>
    <row r="62409" ht="31.5" customHeight="1" x14ac:dyDescent="0.25"/>
    <row r="62410" ht="24" customHeight="1" x14ac:dyDescent="0.25"/>
    <row r="62411" ht="24.95" customHeight="1" x14ac:dyDescent="0.25"/>
    <row r="62412" ht="24.95" customHeight="1" x14ac:dyDescent="0.25"/>
    <row r="62413" ht="24.95" customHeight="1" x14ac:dyDescent="0.25"/>
    <row r="62414" ht="24.95" customHeight="1" x14ac:dyDescent="0.25"/>
    <row r="62415" ht="24.95" customHeight="1" x14ac:dyDescent="0.25"/>
    <row r="62416" ht="24.95" customHeight="1" x14ac:dyDescent="0.25"/>
    <row r="62417" ht="24.95" customHeight="1" x14ac:dyDescent="0.25"/>
    <row r="62418" ht="24.95" customHeight="1" x14ac:dyDescent="0.25"/>
    <row r="62419" ht="24.95" customHeight="1" x14ac:dyDescent="0.25"/>
    <row r="62420" ht="24.95" customHeight="1" x14ac:dyDescent="0.25"/>
    <row r="62421" ht="24.95" customHeight="1" x14ac:dyDescent="0.25"/>
    <row r="62422" ht="24.95" customHeight="1" x14ac:dyDescent="0.25"/>
    <row r="62423" ht="24.95" customHeight="1" x14ac:dyDescent="0.25"/>
    <row r="62424" ht="24.95" customHeight="1" x14ac:dyDescent="0.25"/>
    <row r="62425" ht="24.95" customHeight="1" x14ac:dyDescent="0.25"/>
    <row r="62426" ht="24.95" customHeight="1" x14ac:dyDescent="0.25"/>
    <row r="62427" ht="24.95" customHeight="1" x14ac:dyDescent="0.25"/>
    <row r="62428" ht="24.95" customHeight="1" x14ac:dyDescent="0.25"/>
    <row r="62429" ht="24.95" customHeight="1" x14ac:dyDescent="0.25"/>
    <row r="62430" ht="24.95" customHeight="1" x14ac:dyDescent="0.25"/>
    <row r="62431" ht="24.95" customHeight="1" x14ac:dyDescent="0.25"/>
    <row r="62432" ht="24.95" customHeight="1" x14ac:dyDescent="0.25"/>
    <row r="62433" ht="24.95" customHeight="1" x14ac:dyDescent="0.25"/>
    <row r="62434" ht="24.95" customHeight="1" x14ac:dyDescent="0.25"/>
    <row r="62435" ht="24.95" customHeight="1" x14ac:dyDescent="0.25"/>
    <row r="62436" ht="24.95" customHeight="1" x14ac:dyDescent="0.25"/>
    <row r="62437" ht="24.95" customHeight="1" x14ac:dyDescent="0.25"/>
    <row r="62438" ht="24.95" customHeight="1" x14ac:dyDescent="0.25"/>
    <row r="62439" ht="24.95" customHeight="1" x14ac:dyDescent="0.25"/>
    <row r="62440" ht="24.95" customHeight="1" x14ac:dyDescent="0.25"/>
    <row r="62441" ht="24.95" customHeight="1" x14ac:dyDescent="0.25"/>
    <row r="62442" ht="24.95" customHeight="1" x14ac:dyDescent="0.25"/>
    <row r="62443" ht="24.95" customHeight="1" x14ac:dyDescent="0.25"/>
    <row r="62444" ht="24.95" customHeight="1" x14ac:dyDescent="0.25"/>
    <row r="62445" ht="24.95" customHeight="1" x14ac:dyDescent="0.25"/>
    <row r="62446" ht="24.95" customHeight="1" x14ac:dyDescent="0.25"/>
    <row r="62447" ht="24.95" customHeight="1" x14ac:dyDescent="0.25"/>
    <row r="62448" ht="24.95" customHeight="1" x14ac:dyDescent="0.25"/>
    <row r="62452" ht="16.5" customHeight="1" x14ac:dyDescent="0.25"/>
    <row r="62454" ht="15.75" customHeight="1" x14ac:dyDescent="0.25"/>
    <row r="62455" ht="31.5" customHeight="1" x14ac:dyDescent="0.25"/>
    <row r="62456" ht="24" customHeight="1" x14ac:dyDescent="0.25"/>
    <row r="62457" ht="24.95" customHeight="1" x14ac:dyDescent="0.25"/>
    <row r="62458" ht="24.95" customHeight="1" x14ac:dyDescent="0.25"/>
    <row r="62459" ht="24.95" customHeight="1" x14ac:dyDescent="0.25"/>
    <row r="62460" ht="24.95" customHeight="1" x14ac:dyDescent="0.25"/>
    <row r="62461" ht="24.95" customHeight="1" x14ac:dyDescent="0.25"/>
    <row r="62462" ht="24.95" customHeight="1" x14ac:dyDescent="0.25"/>
    <row r="62463" ht="24.95" customHeight="1" x14ac:dyDescent="0.25"/>
    <row r="62464" ht="24.95" customHeight="1" x14ac:dyDescent="0.25"/>
    <row r="62465" ht="24.95" customHeight="1" x14ac:dyDescent="0.25"/>
    <row r="62466" ht="24.95" customHeight="1" x14ac:dyDescent="0.25"/>
    <row r="62467" ht="24.95" customHeight="1" x14ac:dyDescent="0.25"/>
    <row r="62468" ht="24.95" customHeight="1" x14ac:dyDescent="0.25"/>
    <row r="62469" ht="24.95" customHeight="1" x14ac:dyDescent="0.25"/>
    <row r="62470" ht="24.95" customHeight="1" x14ac:dyDescent="0.25"/>
    <row r="62474" ht="16.5" customHeight="1" x14ac:dyDescent="0.25"/>
    <row r="62476" ht="15.75" customHeight="1" x14ac:dyDescent="0.25"/>
    <row r="62477" ht="31.5" customHeight="1" x14ac:dyDescent="0.25"/>
    <row r="62478" ht="24" customHeight="1" x14ac:dyDescent="0.25"/>
    <row r="62479" ht="24.95" customHeight="1" x14ac:dyDescent="0.25"/>
    <row r="62480" ht="24.95" customHeight="1" x14ac:dyDescent="0.25"/>
    <row r="62481" ht="24.95" customHeight="1" x14ac:dyDescent="0.25"/>
    <row r="62482" ht="24.95" customHeight="1" x14ac:dyDescent="0.25"/>
    <row r="62483" ht="24.95" customHeight="1" x14ac:dyDescent="0.25"/>
    <row r="62484" ht="24.95" customHeight="1" x14ac:dyDescent="0.25"/>
    <row r="62485" ht="24.95" customHeight="1" x14ac:dyDescent="0.25"/>
    <row r="62486" ht="24.95" customHeight="1" x14ac:dyDescent="0.25"/>
    <row r="62487" ht="24.95" customHeight="1" x14ac:dyDescent="0.25"/>
    <row r="62488" ht="24.95" customHeight="1" x14ac:dyDescent="0.25"/>
    <row r="62489" ht="24.95" customHeight="1" x14ac:dyDescent="0.25"/>
    <row r="62490" ht="24.95" customHeight="1" x14ac:dyDescent="0.25"/>
    <row r="62491" ht="24.95" customHeight="1" x14ac:dyDescent="0.25"/>
    <row r="62492" ht="24.95" customHeight="1" x14ac:dyDescent="0.25"/>
    <row r="62493" ht="24.95" customHeight="1" x14ac:dyDescent="0.25"/>
    <row r="62494" ht="24.95" customHeight="1" x14ac:dyDescent="0.25"/>
    <row r="62495" ht="24.95" customHeight="1" x14ac:dyDescent="0.25"/>
    <row r="62496" ht="24.95" customHeight="1" x14ac:dyDescent="0.25"/>
    <row r="62497" ht="24.95" customHeight="1" x14ac:dyDescent="0.25"/>
    <row r="62498" ht="24.95" customHeight="1" x14ac:dyDescent="0.25"/>
    <row r="62499" ht="24.95" customHeight="1" x14ac:dyDescent="0.25"/>
    <row r="62500" ht="24.95" customHeight="1" x14ac:dyDescent="0.25"/>
    <row r="62501" ht="24.95" customHeight="1" x14ac:dyDescent="0.25"/>
    <row r="62502" ht="24.95" customHeight="1" x14ac:dyDescent="0.25"/>
    <row r="62503" ht="24.95" customHeight="1" x14ac:dyDescent="0.25"/>
    <row r="62504" ht="24.95" customHeight="1" x14ac:dyDescent="0.25"/>
    <row r="62505" ht="24.95" customHeight="1" x14ac:dyDescent="0.25"/>
    <row r="62506" ht="24.95" customHeight="1" x14ac:dyDescent="0.25"/>
    <row r="62507" ht="24.95" customHeight="1" x14ac:dyDescent="0.25"/>
    <row r="62508" ht="24.95" customHeight="1" x14ac:dyDescent="0.25"/>
    <row r="62509" ht="24.95" customHeight="1" x14ac:dyDescent="0.25"/>
    <row r="62510" ht="24.95" customHeight="1" x14ac:dyDescent="0.25"/>
    <row r="62511" ht="24.95" customHeight="1" x14ac:dyDescent="0.25"/>
    <row r="62512" ht="24.95" customHeight="1" x14ac:dyDescent="0.25"/>
    <row r="62513" ht="24.95" customHeight="1" x14ac:dyDescent="0.25"/>
    <row r="62514" ht="24.95" customHeight="1" x14ac:dyDescent="0.25"/>
    <row r="62515" ht="24.95" customHeight="1" x14ac:dyDescent="0.25"/>
    <row r="62516" ht="24.95" customHeight="1" x14ac:dyDescent="0.25"/>
    <row r="62520" ht="16.5" customHeight="1" x14ac:dyDescent="0.25"/>
    <row r="62522" ht="15.75" customHeight="1" x14ac:dyDescent="0.25"/>
    <row r="62523" ht="31.5" customHeight="1" x14ac:dyDescent="0.25"/>
    <row r="62524" ht="24" customHeight="1" x14ac:dyDescent="0.25"/>
    <row r="62525" ht="24.95" customHeight="1" x14ac:dyDescent="0.25"/>
    <row r="62526" ht="24.95" customHeight="1" x14ac:dyDescent="0.25"/>
    <row r="62527" ht="24.95" customHeight="1" x14ac:dyDescent="0.25"/>
    <row r="62528" ht="24.95" customHeight="1" x14ac:dyDescent="0.25"/>
    <row r="62529" ht="24.95" customHeight="1" x14ac:dyDescent="0.25"/>
    <row r="62530" ht="24.95" customHeight="1" x14ac:dyDescent="0.25"/>
    <row r="62531" ht="24.95" customHeight="1" x14ac:dyDescent="0.25"/>
    <row r="62532" ht="24.95" customHeight="1" x14ac:dyDescent="0.25"/>
    <row r="62533" ht="24.95" customHeight="1" x14ac:dyDescent="0.25"/>
    <row r="62534" ht="24.95" customHeight="1" x14ac:dyDescent="0.25"/>
    <row r="62535" ht="24.95" customHeight="1" x14ac:dyDescent="0.25"/>
    <row r="62536" ht="24.95" customHeight="1" x14ac:dyDescent="0.25"/>
    <row r="62537" ht="24.95" customHeight="1" x14ac:dyDescent="0.25"/>
    <row r="62538" ht="24.95" customHeight="1" x14ac:dyDescent="0.25"/>
    <row r="62539" ht="24.95" customHeight="1" x14ac:dyDescent="0.25"/>
    <row r="62540" ht="24.95" customHeight="1" x14ac:dyDescent="0.25"/>
    <row r="62541" ht="24.95" customHeight="1" x14ac:dyDescent="0.25"/>
    <row r="62542" ht="24.95" customHeight="1" x14ac:dyDescent="0.25"/>
    <row r="62543" ht="24.95" customHeight="1" x14ac:dyDescent="0.25"/>
    <row r="62544" ht="24.95" customHeight="1" x14ac:dyDescent="0.25"/>
    <row r="62545" ht="24.95" customHeight="1" x14ac:dyDescent="0.25"/>
    <row r="62546" ht="24.95" customHeight="1" x14ac:dyDescent="0.25"/>
    <row r="62547" ht="24.95" customHeight="1" x14ac:dyDescent="0.25"/>
    <row r="62548" ht="24.95" customHeight="1" x14ac:dyDescent="0.25"/>
    <row r="62549" ht="24.95" customHeight="1" x14ac:dyDescent="0.25"/>
    <row r="62550" ht="24.95" customHeight="1" x14ac:dyDescent="0.25"/>
    <row r="62551" ht="24.95" customHeight="1" x14ac:dyDescent="0.25"/>
    <row r="62552" ht="24.95" customHeight="1" x14ac:dyDescent="0.25"/>
    <row r="62553" ht="24.95" customHeight="1" x14ac:dyDescent="0.25"/>
    <row r="62554" ht="24.95" customHeight="1" x14ac:dyDescent="0.25"/>
    <row r="62555" ht="24.95" customHeight="1" x14ac:dyDescent="0.25"/>
    <row r="62556" ht="24.95" customHeight="1" x14ac:dyDescent="0.25"/>
    <row r="62557" ht="24.95" customHeight="1" x14ac:dyDescent="0.25"/>
    <row r="62558" ht="24.95" customHeight="1" x14ac:dyDescent="0.25"/>
    <row r="62559" ht="24.95" customHeight="1" x14ac:dyDescent="0.25"/>
    <row r="62560" ht="24.95" customHeight="1" x14ac:dyDescent="0.25"/>
    <row r="62562" ht="16.5" customHeight="1" x14ac:dyDescent="0.25"/>
    <row r="62566" ht="16.5" customHeight="1" x14ac:dyDescent="0.25"/>
    <row r="62568" ht="15.75" customHeight="1" x14ac:dyDescent="0.25"/>
    <row r="62569" ht="31.5" customHeight="1" x14ac:dyDescent="0.25"/>
    <row r="62570" ht="24" customHeight="1" x14ac:dyDescent="0.25"/>
    <row r="62571" ht="24.95" customHeight="1" x14ac:dyDescent="0.25"/>
    <row r="62572" ht="24.95" customHeight="1" x14ac:dyDescent="0.25"/>
    <row r="62573" ht="24.95" customHeight="1" x14ac:dyDescent="0.25"/>
    <row r="62574" ht="24.95" customHeight="1" x14ac:dyDescent="0.25"/>
    <row r="62575" ht="24.95" customHeight="1" x14ac:dyDescent="0.25"/>
    <row r="62576" ht="24.95" customHeight="1" x14ac:dyDescent="0.25"/>
    <row r="62577" ht="24.95" customHeight="1" x14ac:dyDescent="0.25"/>
    <row r="62578" ht="24.95" customHeight="1" x14ac:dyDescent="0.25"/>
    <row r="62580" ht="15.75" customHeight="1" x14ac:dyDescent="0.25"/>
    <row r="62588" ht="16.5" customHeight="1" x14ac:dyDescent="0.25"/>
    <row r="62590" ht="15.75" customHeight="1" x14ac:dyDescent="0.25"/>
    <row r="62591" ht="31.5" customHeight="1" x14ac:dyDescent="0.25"/>
    <row r="62592" ht="24" customHeight="1" x14ac:dyDescent="0.25"/>
    <row r="62593" ht="24.95" customHeight="1" x14ac:dyDescent="0.25"/>
    <row r="62594" ht="24.95" customHeight="1" x14ac:dyDescent="0.25"/>
    <row r="62595" ht="24.95" customHeight="1" x14ac:dyDescent="0.25"/>
    <row r="62596" ht="24.95" customHeight="1" x14ac:dyDescent="0.25"/>
    <row r="62597" ht="24.95" customHeight="1" x14ac:dyDescent="0.25"/>
    <row r="62598" ht="24.95" customHeight="1" x14ac:dyDescent="0.25"/>
    <row r="62599" ht="24.95" customHeight="1" x14ac:dyDescent="0.25"/>
    <row r="62600" ht="24.95" customHeight="1" x14ac:dyDescent="0.25"/>
    <row r="62602" ht="16.5" customHeight="1" x14ac:dyDescent="0.25"/>
    <row r="62604" ht="15.75" customHeight="1" x14ac:dyDescent="0.25"/>
    <row r="62605" ht="31.5" customHeight="1" x14ac:dyDescent="0.25"/>
    <row r="62606" ht="24" customHeight="1" x14ac:dyDescent="0.25"/>
    <row r="62610" ht="16.5" customHeight="1" x14ac:dyDescent="0.25"/>
    <row r="62612" ht="15.75" customHeight="1" x14ac:dyDescent="0.25"/>
    <row r="62613" ht="31.5" customHeight="1" x14ac:dyDescent="0.25"/>
    <row r="62614" ht="24" customHeight="1" x14ac:dyDescent="0.25"/>
    <row r="62615" ht="24.95" customHeight="1" x14ac:dyDescent="0.25"/>
    <row r="62616" ht="24.95" customHeight="1" x14ac:dyDescent="0.25"/>
    <row r="62617" ht="24.95" customHeight="1" x14ac:dyDescent="0.25"/>
    <row r="62618" ht="24.95" customHeight="1" x14ac:dyDescent="0.25"/>
    <row r="62619" ht="24.95" customHeight="1" x14ac:dyDescent="0.25"/>
    <row r="62620" ht="24.95" customHeight="1" x14ac:dyDescent="0.25"/>
    <row r="62621" ht="24.95" customHeight="1" x14ac:dyDescent="0.25"/>
    <row r="62622" ht="24.95" customHeight="1" x14ac:dyDescent="0.25"/>
    <row r="62623" ht="24.95" customHeight="1" x14ac:dyDescent="0.25"/>
    <row r="62624" ht="24.95" customHeight="1" x14ac:dyDescent="0.25"/>
    <row r="62625" ht="24.95" customHeight="1" x14ac:dyDescent="0.25"/>
    <row r="62626" ht="24.95" customHeight="1" x14ac:dyDescent="0.25"/>
    <row r="62627" ht="24.95" customHeight="1" x14ac:dyDescent="0.25"/>
    <row r="62628" ht="24.95" customHeight="1" x14ac:dyDescent="0.25"/>
    <row r="62632" ht="16.5" customHeight="1" x14ac:dyDescent="0.25"/>
    <row r="62634" ht="15.75" customHeight="1" x14ac:dyDescent="0.25"/>
    <row r="62635" ht="31.5" customHeight="1" x14ac:dyDescent="0.25"/>
    <row r="62636" ht="24" customHeight="1" x14ac:dyDescent="0.25"/>
    <row r="62637" ht="24.95" customHeight="1" x14ac:dyDescent="0.25"/>
    <row r="62638" ht="24.95" customHeight="1" x14ac:dyDescent="0.25"/>
    <row r="62639" ht="24.95" customHeight="1" x14ac:dyDescent="0.25"/>
    <row r="62640" ht="24.95" customHeight="1" x14ac:dyDescent="0.25"/>
    <row r="62641" ht="24.95" customHeight="1" x14ac:dyDescent="0.25"/>
    <row r="62642" ht="24.95" customHeight="1" x14ac:dyDescent="0.25"/>
    <row r="62643" ht="24.95" customHeight="1" x14ac:dyDescent="0.25"/>
    <row r="62644" ht="24.95" customHeight="1" x14ac:dyDescent="0.25"/>
    <row r="62645" ht="24.95" customHeight="1" x14ac:dyDescent="0.25"/>
    <row r="62646" ht="24.95" customHeight="1" x14ac:dyDescent="0.25"/>
    <row r="62647" ht="24.95" customHeight="1" x14ac:dyDescent="0.25"/>
    <row r="62648" ht="24.95" customHeight="1" x14ac:dyDescent="0.25"/>
    <row r="62649" ht="24.95" customHeight="1" x14ac:dyDescent="0.25"/>
    <row r="62650" ht="24.95" customHeight="1" x14ac:dyDescent="0.25"/>
    <row r="62651" ht="24.95" customHeight="1" x14ac:dyDescent="0.25"/>
    <row r="62652" ht="24.95" customHeight="1" x14ac:dyDescent="0.25"/>
    <row r="62653" ht="24.95" customHeight="1" x14ac:dyDescent="0.25"/>
    <row r="62654" ht="24.95" customHeight="1" x14ac:dyDescent="0.25"/>
    <row r="62655" ht="24.95" customHeight="1" x14ac:dyDescent="0.25"/>
    <row r="62656" ht="24.95" customHeight="1" x14ac:dyDescent="0.25"/>
    <row r="62657" ht="24.95" customHeight="1" x14ac:dyDescent="0.25"/>
    <row r="62658" ht="24.95" customHeight="1" x14ac:dyDescent="0.25"/>
    <row r="62659" ht="24.95" customHeight="1" x14ac:dyDescent="0.25"/>
    <row r="62660" ht="24.95" customHeight="1" x14ac:dyDescent="0.25"/>
    <row r="62661" ht="24.95" customHeight="1" x14ac:dyDescent="0.25"/>
    <row r="62662" ht="24.95" customHeight="1" x14ac:dyDescent="0.25"/>
    <row r="62663" ht="24.95" customHeight="1" x14ac:dyDescent="0.25"/>
    <row r="62664" ht="24.95" customHeight="1" x14ac:dyDescent="0.25"/>
    <row r="62665" ht="24.95" customHeight="1" x14ac:dyDescent="0.25"/>
    <row r="62666" ht="24.95" customHeight="1" x14ac:dyDescent="0.25"/>
    <row r="62667" ht="24.95" customHeight="1" x14ac:dyDescent="0.25"/>
    <row r="62668" ht="24.95" customHeight="1" x14ac:dyDescent="0.25"/>
    <row r="62669" ht="24.95" customHeight="1" x14ac:dyDescent="0.25"/>
    <row r="62670" ht="24.95" customHeight="1" x14ac:dyDescent="0.25"/>
    <row r="62671" ht="24.95" customHeight="1" x14ac:dyDescent="0.25"/>
    <row r="62672" ht="24.95" customHeight="1" x14ac:dyDescent="0.25"/>
    <row r="62673" ht="24.95" customHeight="1" x14ac:dyDescent="0.25"/>
    <row r="62674" ht="24.95" customHeight="1" x14ac:dyDescent="0.25"/>
    <row r="62678" ht="16.5" customHeight="1" x14ac:dyDescent="0.25"/>
    <row r="62680" ht="15.75" customHeight="1" x14ac:dyDescent="0.25"/>
    <row r="62681" ht="31.5" customHeight="1" x14ac:dyDescent="0.25"/>
    <row r="62682" ht="24" customHeight="1" x14ac:dyDescent="0.25"/>
    <row r="62683" ht="24.95" customHeight="1" x14ac:dyDescent="0.25"/>
    <row r="62684" ht="24.95" customHeight="1" x14ac:dyDescent="0.25"/>
    <row r="62685" ht="24.95" customHeight="1" x14ac:dyDescent="0.25"/>
    <row r="62686" ht="24.95" customHeight="1" x14ac:dyDescent="0.25"/>
    <row r="62687" ht="24.95" customHeight="1" x14ac:dyDescent="0.25"/>
    <row r="62688" ht="24.95" customHeight="1" x14ac:dyDescent="0.25"/>
    <row r="62689" ht="24.95" customHeight="1" x14ac:dyDescent="0.25"/>
    <row r="62690" ht="24.95" customHeight="1" x14ac:dyDescent="0.25"/>
    <row r="62691" ht="24.95" customHeight="1" x14ac:dyDescent="0.25"/>
    <row r="62692" ht="24.95" customHeight="1" x14ac:dyDescent="0.25"/>
    <row r="62693" ht="24.95" customHeight="1" x14ac:dyDescent="0.25"/>
    <row r="62694" ht="24.95" customHeight="1" x14ac:dyDescent="0.25"/>
    <row r="62695" ht="24.95" customHeight="1" x14ac:dyDescent="0.25"/>
    <row r="62696" ht="24.95" customHeight="1" x14ac:dyDescent="0.25"/>
    <row r="62697" ht="24.95" customHeight="1" x14ac:dyDescent="0.25"/>
    <row r="62698" ht="24.95" customHeight="1" x14ac:dyDescent="0.25"/>
    <row r="62699" ht="24.95" customHeight="1" x14ac:dyDescent="0.25"/>
    <row r="62700" ht="24.95" customHeight="1" x14ac:dyDescent="0.25"/>
    <row r="62701" ht="24.95" customHeight="1" x14ac:dyDescent="0.25"/>
    <row r="62702" ht="24.95" customHeight="1" x14ac:dyDescent="0.25"/>
    <row r="62703" ht="24.95" customHeight="1" x14ac:dyDescent="0.25"/>
    <row r="62704" ht="24.95" customHeight="1" x14ac:dyDescent="0.25"/>
    <row r="62705" ht="24.95" customHeight="1" x14ac:dyDescent="0.25"/>
    <row r="62706" ht="24.95" customHeight="1" x14ac:dyDescent="0.25"/>
    <row r="62707" ht="24.95" customHeight="1" x14ac:dyDescent="0.25"/>
    <row r="62708" ht="24.95" customHeight="1" x14ac:dyDescent="0.25"/>
    <row r="62709" ht="24.95" customHeight="1" x14ac:dyDescent="0.25"/>
    <row r="62710" ht="24.95" customHeight="1" x14ac:dyDescent="0.25"/>
    <row r="62711" ht="24.95" customHeight="1" x14ac:dyDescent="0.25"/>
    <row r="62712" ht="24.95" customHeight="1" x14ac:dyDescent="0.25"/>
    <row r="62713" ht="24.95" customHeight="1" x14ac:dyDescent="0.25"/>
    <row r="62714" ht="24.95" customHeight="1" x14ac:dyDescent="0.25"/>
    <row r="62715" ht="24.95" customHeight="1" x14ac:dyDescent="0.25"/>
    <row r="62716" ht="24.95" customHeight="1" x14ac:dyDescent="0.25"/>
    <row r="62717" ht="24.95" customHeight="1" x14ac:dyDescent="0.25"/>
    <row r="62718" ht="24.95" customHeight="1" x14ac:dyDescent="0.25"/>
    <row r="62719" ht="24.95" customHeight="1" x14ac:dyDescent="0.25"/>
    <row r="62720" ht="24.95" customHeight="1" x14ac:dyDescent="0.25"/>
    <row r="62724" ht="16.5" customHeight="1" x14ac:dyDescent="0.25"/>
    <row r="62726" ht="15.75" customHeight="1" x14ac:dyDescent="0.25"/>
    <row r="62727" ht="31.5" customHeight="1" x14ac:dyDescent="0.25"/>
    <row r="62728" ht="24" customHeight="1" x14ac:dyDescent="0.25"/>
    <row r="62729" ht="24.95" customHeight="1" x14ac:dyDescent="0.25"/>
    <row r="62730" ht="24.95" customHeight="1" x14ac:dyDescent="0.25"/>
    <row r="62731" ht="24.95" customHeight="1" x14ac:dyDescent="0.25"/>
    <row r="62732" ht="24.95" customHeight="1" x14ac:dyDescent="0.25"/>
    <row r="62733" ht="24.95" customHeight="1" x14ac:dyDescent="0.25"/>
    <row r="62734" ht="24.95" customHeight="1" x14ac:dyDescent="0.25"/>
    <row r="62735" ht="24.95" customHeight="1" x14ac:dyDescent="0.25"/>
    <row r="62736" ht="24.95" customHeight="1" x14ac:dyDescent="0.25"/>
    <row r="62737" ht="24.95" customHeight="1" x14ac:dyDescent="0.25"/>
    <row r="62738" ht="24.95" customHeight="1" x14ac:dyDescent="0.25"/>
    <row r="62739" ht="24.95" customHeight="1" x14ac:dyDescent="0.25"/>
    <row r="62740" ht="24.95" customHeight="1" x14ac:dyDescent="0.25"/>
    <row r="62741" ht="24.95" customHeight="1" x14ac:dyDescent="0.25"/>
    <row r="62742" ht="24.95" customHeight="1" x14ac:dyDescent="0.25"/>
    <row r="62743" ht="24.95" customHeight="1" x14ac:dyDescent="0.25"/>
    <row r="62744" ht="24.95" customHeight="1" x14ac:dyDescent="0.25"/>
    <row r="62745" ht="24.95" customHeight="1" x14ac:dyDescent="0.25"/>
    <row r="62746" ht="24.95" customHeight="1" x14ac:dyDescent="0.25"/>
    <row r="62747" ht="24.95" customHeight="1" x14ac:dyDescent="0.25"/>
    <row r="62748" ht="24.95" customHeight="1" x14ac:dyDescent="0.25"/>
    <row r="62749" ht="24.95" customHeight="1" x14ac:dyDescent="0.25"/>
    <row r="62750" ht="24.95" customHeight="1" x14ac:dyDescent="0.25"/>
    <row r="62751" ht="24.95" customHeight="1" x14ac:dyDescent="0.25"/>
    <row r="62752" ht="24.95" customHeight="1" x14ac:dyDescent="0.25"/>
    <row r="62753" ht="24.95" customHeight="1" x14ac:dyDescent="0.25"/>
    <row r="62754" ht="24.95" customHeight="1" x14ac:dyDescent="0.25"/>
    <row r="62755" ht="24.95" customHeight="1" x14ac:dyDescent="0.25"/>
    <row r="62756" ht="24.95" customHeight="1" x14ac:dyDescent="0.25"/>
    <row r="62757" ht="24.95" customHeight="1" x14ac:dyDescent="0.25"/>
    <row r="62758" ht="24.95" customHeight="1" x14ac:dyDescent="0.25"/>
    <row r="62759" ht="24.95" customHeight="1" x14ac:dyDescent="0.25"/>
    <row r="62760" ht="24.95" customHeight="1" x14ac:dyDescent="0.25"/>
    <row r="62761" ht="24.95" customHeight="1" x14ac:dyDescent="0.25"/>
    <row r="62762" ht="24.95" customHeight="1" x14ac:dyDescent="0.25"/>
    <row r="62763" ht="24.95" customHeight="1" x14ac:dyDescent="0.25"/>
    <row r="62764" ht="24.95" customHeight="1" x14ac:dyDescent="0.25"/>
    <row r="62765" ht="24.95" customHeight="1" x14ac:dyDescent="0.25"/>
    <row r="62766" ht="24.95" customHeight="1" x14ac:dyDescent="0.25"/>
    <row r="62770" ht="16.5" customHeight="1" x14ac:dyDescent="0.25"/>
    <row r="62772" ht="15.75" customHeight="1" x14ac:dyDescent="0.25"/>
    <row r="62773" ht="31.5" customHeight="1" x14ac:dyDescent="0.25"/>
    <row r="62774" ht="24" customHeight="1" x14ac:dyDescent="0.25"/>
    <row r="62775" ht="24.95" customHeight="1" x14ac:dyDescent="0.25"/>
    <row r="62776" ht="24.95" customHeight="1" x14ac:dyDescent="0.25"/>
    <row r="62777" ht="24.95" customHeight="1" x14ac:dyDescent="0.25"/>
    <row r="62778" ht="24.95" customHeight="1" x14ac:dyDescent="0.25"/>
    <row r="62779" ht="24.95" customHeight="1" x14ac:dyDescent="0.25"/>
    <row r="62780" ht="24.95" customHeight="1" x14ac:dyDescent="0.25"/>
    <row r="62781" ht="24.95" customHeight="1" x14ac:dyDescent="0.25"/>
    <row r="62782" ht="24.95" customHeight="1" x14ac:dyDescent="0.25"/>
    <row r="62783" ht="24.95" customHeight="1" x14ac:dyDescent="0.25"/>
    <row r="62784" ht="24.95" customHeight="1" x14ac:dyDescent="0.25"/>
    <row r="62785" ht="24.95" customHeight="1" x14ac:dyDescent="0.25"/>
    <row r="62786" ht="24.95" customHeight="1" x14ac:dyDescent="0.25"/>
    <row r="62787" ht="24.95" customHeight="1" x14ac:dyDescent="0.25"/>
    <row r="62788" ht="24.95" customHeight="1" x14ac:dyDescent="0.25"/>
    <row r="62792" ht="16.5" customHeight="1" x14ac:dyDescent="0.25"/>
    <row r="62794" ht="15.75" customHeight="1" x14ac:dyDescent="0.25"/>
    <row r="62795" ht="31.5" customHeight="1" x14ac:dyDescent="0.25"/>
    <row r="62796" ht="24" customHeight="1" x14ac:dyDescent="0.25"/>
    <row r="62797" ht="24.95" customHeight="1" x14ac:dyDescent="0.25"/>
    <row r="62798" ht="24.95" customHeight="1" x14ac:dyDescent="0.25"/>
    <row r="62799" ht="24.95" customHeight="1" x14ac:dyDescent="0.25"/>
    <row r="62800" ht="24.95" customHeight="1" x14ac:dyDescent="0.25"/>
    <row r="62801" ht="24.95" customHeight="1" x14ac:dyDescent="0.25"/>
    <row r="62802" ht="24.95" customHeight="1" x14ac:dyDescent="0.25"/>
    <row r="62803" ht="24.95" customHeight="1" x14ac:dyDescent="0.25"/>
    <row r="62804" ht="24.95" customHeight="1" x14ac:dyDescent="0.25"/>
    <row r="62805" ht="24.95" customHeight="1" x14ac:dyDescent="0.25"/>
    <row r="62806" ht="24.95" customHeight="1" x14ac:dyDescent="0.25"/>
    <row r="62808" ht="16.5" customHeight="1" x14ac:dyDescent="0.25"/>
    <row r="62810" ht="15.75" customHeight="1" x14ac:dyDescent="0.25"/>
    <row r="62814" ht="16.5" customHeight="1" x14ac:dyDescent="0.25"/>
    <row r="62816" ht="15.75" customHeight="1" x14ac:dyDescent="0.25"/>
    <row r="62817" ht="31.5" customHeight="1" x14ac:dyDescent="0.25"/>
    <row r="62818" ht="24" customHeight="1" x14ac:dyDescent="0.25"/>
    <row r="62819" ht="24.95" customHeight="1" x14ac:dyDescent="0.25"/>
    <row r="62820" ht="24.95" customHeight="1" x14ac:dyDescent="0.25"/>
    <row r="62821" ht="24.95" customHeight="1" x14ac:dyDescent="0.25"/>
    <row r="62822" ht="24.95" customHeight="1" x14ac:dyDescent="0.25"/>
    <row r="62823" ht="24.95" customHeight="1" x14ac:dyDescent="0.25"/>
    <row r="62824" ht="24.95" customHeight="1" x14ac:dyDescent="0.25"/>
    <row r="62825" ht="24.95" customHeight="1" x14ac:dyDescent="0.25"/>
    <row r="62826" ht="24.95" customHeight="1" x14ac:dyDescent="0.25"/>
    <row r="62827" ht="31.5" customHeight="1" x14ac:dyDescent="0.25"/>
    <row r="62828" ht="24" customHeight="1" x14ac:dyDescent="0.25"/>
    <row r="62832" ht="16.5" customHeight="1" x14ac:dyDescent="0.25"/>
    <row r="62836" ht="16.5" customHeight="1" x14ac:dyDescent="0.25"/>
    <row r="62838" ht="15.75" customHeight="1" x14ac:dyDescent="0.25"/>
    <row r="62839" ht="31.5" customHeight="1" x14ac:dyDescent="0.25"/>
    <row r="62840" ht="24" customHeight="1" x14ac:dyDescent="0.25"/>
    <row r="62841" ht="24.95" customHeight="1" x14ac:dyDescent="0.25"/>
    <row r="62842" ht="24.95" customHeight="1" x14ac:dyDescent="0.25"/>
    <row r="62843" ht="24.95" customHeight="1" x14ac:dyDescent="0.25"/>
    <row r="62844" ht="24.95" customHeight="1" x14ac:dyDescent="0.25"/>
    <row r="62845" ht="24.95" customHeight="1" x14ac:dyDescent="0.25"/>
    <row r="62846" ht="24.95" customHeight="1" x14ac:dyDescent="0.25"/>
    <row r="62847" ht="24.95" customHeight="1" x14ac:dyDescent="0.25"/>
    <row r="62848" ht="24.95" customHeight="1" x14ac:dyDescent="0.25"/>
    <row r="62849" ht="24.95" customHeight="1" x14ac:dyDescent="0.25"/>
    <row r="62850" ht="24.95" customHeight="1" x14ac:dyDescent="0.25"/>
    <row r="62851" ht="24.95" customHeight="1" x14ac:dyDescent="0.25"/>
    <row r="62852" ht="24.95" customHeight="1" x14ac:dyDescent="0.25"/>
    <row r="62853" ht="24.95" customHeight="1" x14ac:dyDescent="0.25"/>
    <row r="62854" ht="24.95" customHeight="1" x14ac:dyDescent="0.25"/>
    <row r="62855" ht="24.95" customHeight="1" x14ac:dyDescent="0.25"/>
    <row r="62856" ht="24.95" customHeight="1" x14ac:dyDescent="0.25"/>
    <row r="62857" ht="24.95" customHeight="1" x14ac:dyDescent="0.25"/>
    <row r="62858" ht="24.95" customHeight="1" x14ac:dyDescent="0.25"/>
    <row r="62859" ht="24.95" customHeight="1" x14ac:dyDescent="0.25"/>
    <row r="62860" ht="24.95" customHeight="1" x14ac:dyDescent="0.25"/>
    <row r="62861" ht="24.95" customHeight="1" x14ac:dyDescent="0.25"/>
    <row r="62862" ht="24.95" customHeight="1" x14ac:dyDescent="0.25"/>
    <row r="62863" ht="24.95" customHeight="1" x14ac:dyDescent="0.25"/>
    <row r="62864" ht="24.95" customHeight="1" x14ac:dyDescent="0.25"/>
    <row r="62865" ht="24.95" customHeight="1" x14ac:dyDescent="0.25"/>
    <row r="62866" ht="24.95" customHeight="1" x14ac:dyDescent="0.25"/>
    <row r="62867" ht="24.95" customHeight="1" x14ac:dyDescent="0.25"/>
    <row r="62868" ht="24.95" customHeight="1" x14ac:dyDescent="0.25"/>
    <row r="62869" ht="24.95" customHeight="1" x14ac:dyDescent="0.25"/>
    <row r="62870" ht="24.95" customHeight="1" x14ac:dyDescent="0.25"/>
    <row r="62871" ht="24.95" customHeight="1" x14ac:dyDescent="0.25"/>
    <row r="62872" ht="24.95" customHeight="1" x14ac:dyDescent="0.25"/>
    <row r="62874" ht="15.75" customHeight="1" x14ac:dyDescent="0.25"/>
    <row r="62875" ht="31.5" customHeight="1" x14ac:dyDescent="0.25"/>
    <row r="62876" ht="24" customHeight="1" x14ac:dyDescent="0.25"/>
    <row r="62877" ht="24.95" customHeight="1" x14ac:dyDescent="0.25"/>
    <row r="62878" ht="24.95" customHeight="1" x14ac:dyDescent="0.25"/>
    <row r="62882" ht="16.5" customHeight="1" x14ac:dyDescent="0.25"/>
    <row r="62884" ht="15.75" customHeight="1" x14ac:dyDescent="0.25"/>
    <row r="62885" ht="31.5" customHeight="1" x14ac:dyDescent="0.25"/>
    <row r="62886" ht="24" customHeight="1" x14ac:dyDescent="0.25"/>
    <row r="62887" ht="24.95" customHeight="1" x14ac:dyDescent="0.25"/>
    <row r="62888" ht="24.95" customHeight="1" x14ac:dyDescent="0.25"/>
    <row r="62889" ht="24.95" customHeight="1" x14ac:dyDescent="0.25"/>
    <row r="62890" ht="24.95" customHeight="1" x14ac:dyDescent="0.25"/>
    <row r="62891" ht="24.95" customHeight="1" x14ac:dyDescent="0.25"/>
    <row r="62892" ht="24.95" customHeight="1" x14ac:dyDescent="0.25"/>
    <row r="62893" ht="24.95" customHeight="1" x14ac:dyDescent="0.25"/>
    <row r="62894" ht="24.95" customHeight="1" x14ac:dyDescent="0.25"/>
    <row r="62895" ht="24.95" customHeight="1" x14ac:dyDescent="0.25"/>
    <row r="62896" ht="24.95" customHeight="1" x14ac:dyDescent="0.25"/>
    <row r="62897" ht="24.95" customHeight="1" x14ac:dyDescent="0.25"/>
    <row r="62898" ht="24.95" customHeight="1" x14ac:dyDescent="0.25"/>
    <row r="62899" ht="24.95" customHeight="1" x14ac:dyDescent="0.25"/>
    <row r="62900" ht="24.95" customHeight="1" x14ac:dyDescent="0.25"/>
    <row r="62901" ht="24.95" customHeight="1" x14ac:dyDescent="0.25"/>
    <row r="62902" ht="24.95" customHeight="1" x14ac:dyDescent="0.25"/>
    <row r="62903" ht="24.95" customHeight="1" x14ac:dyDescent="0.25"/>
    <row r="62904" ht="24.95" customHeight="1" x14ac:dyDescent="0.25"/>
    <row r="62905" ht="24.95" customHeight="1" x14ac:dyDescent="0.25"/>
    <row r="62906" ht="24.95" customHeight="1" x14ac:dyDescent="0.25"/>
    <row r="62907" ht="24.95" customHeight="1" x14ac:dyDescent="0.25"/>
    <row r="62908" ht="24.95" customHeight="1" x14ac:dyDescent="0.25"/>
    <row r="62909" ht="24.95" customHeight="1" x14ac:dyDescent="0.25"/>
    <row r="62910" ht="24.95" customHeight="1" x14ac:dyDescent="0.25"/>
    <row r="62911" ht="24.95" customHeight="1" x14ac:dyDescent="0.25"/>
    <row r="62912" ht="24.95" customHeight="1" x14ac:dyDescent="0.25"/>
    <row r="62913" ht="24.95" customHeight="1" x14ac:dyDescent="0.25"/>
    <row r="62914" ht="24.95" customHeight="1" x14ac:dyDescent="0.25"/>
    <row r="62915" ht="24.95" customHeight="1" x14ac:dyDescent="0.25"/>
    <row r="62916" ht="24.95" customHeight="1" x14ac:dyDescent="0.25"/>
    <row r="62917" ht="24.95" customHeight="1" x14ac:dyDescent="0.25"/>
    <row r="62918" ht="24.95" customHeight="1" x14ac:dyDescent="0.25"/>
    <row r="62919" ht="24.95" customHeight="1" x14ac:dyDescent="0.25"/>
    <row r="62920" ht="24.95" customHeight="1" x14ac:dyDescent="0.25"/>
    <row r="62921" ht="24.95" customHeight="1" x14ac:dyDescent="0.25"/>
    <row r="62922" ht="24.95" customHeight="1" x14ac:dyDescent="0.25"/>
    <row r="62923" ht="24.95" customHeight="1" x14ac:dyDescent="0.25"/>
    <row r="62924" ht="24.95" customHeight="1" x14ac:dyDescent="0.25"/>
    <row r="62928" ht="16.5" customHeight="1" x14ac:dyDescent="0.25"/>
    <row r="62930" ht="15.75" customHeight="1" x14ac:dyDescent="0.25"/>
    <row r="62931" ht="31.5" customHeight="1" x14ac:dyDescent="0.25"/>
    <row r="62932" ht="24" customHeight="1" x14ac:dyDescent="0.25"/>
    <row r="62933" ht="24.95" customHeight="1" x14ac:dyDescent="0.25"/>
    <row r="62934" ht="24.95" customHeight="1" x14ac:dyDescent="0.25"/>
    <row r="62935" ht="24.95" customHeight="1" x14ac:dyDescent="0.25"/>
    <row r="62936" ht="24.95" customHeight="1" x14ac:dyDescent="0.25"/>
    <row r="62937" ht="24.95" customHeight="1" x14ac:dyDescent="0.25"/>
    <row r="62938" ht="24.95" customHeight="1" x14ac:dyDescent="0.25"/>
    <row r="62939" ht="24.95" customHeight="1" x14ac:dyDescent="0.25"/>
    <row r="62940" ht="24.95" customHeight="1" x14ac:dyDescent="0.25"/>
    <row r="62941" ht="24.95" customHeight="1" x14ac:dyDescent="0.25"/>
    <row r="62942" ht="24.95" customHeight="1" x14ac:dyDescent="0.25"/>
    <row r="62943" ht="24.95" customHeight="1" x14ac:dyDescent="0.25"/>
    <row r="62944" ht="24.95" customHeight="1" x14ac:dyDescent="0.25"/>
    <row r="62945" ht="24.95" customHeight="1" x14ac:dyDescent="0.25"/>
    <row r="62946" ht="24.95" customHeight="1" x14ac:dyDescent="0.25"/>
    <row r="62947" ht="24.95" customHeight="1" x14ac:dyDescent="0.25"/>
    <row r="62948" ht="24.95" customHeight="1" x14ac:dyDescent="0.25"/>
    <row r="62949" ht="24.95" customHeight="1" x14ac:dyDescent="0.25"/>
    <row r="62950" ht="24.95" customHeight="1" x14ac:dyDescent="0.25"/>
    <row r="62951" ht="24.95" customHeight="1" x14ac:dyDescent="0.25"/>
    <row r="62952" ht="24.95" customHeight="1" x14ac:dyDescent="0.25"/>
    <row r="62953" ht="24.95" customHeight="1" x14ac:dyDescent="0.25"/>
    <row r="62954" ht="24.95" customHeight="1" x14ac:dyDescent="0.25"/>
    <row r="62955" ht="24.95" customHeight="1" x14ac:dyDescent="0.25"/>
    <row r="62956" ht="24.95" customHeight="1" x14ac:dyDescent="0.25"/>
    <row r="62957" ht="24.95" customHeight="1" x14ac:dyDescent="0.25"/>
    <row r="62958" ht="24.95" customHeight="1" x14ac:dyDescent="0.25"/>
    <row r="62959" ht="24.95" customHeight="1" x14ac:dyDescent="0.25"/>
    <row r="62960" ht="24.95" customHeight="1" x14ac:dyDescent="0.25"/>
    <row r="62961" ht="24.95" customHeight="1" x14ac:dyDescent="0.25"/>
    <row r="62962" ht="24.95" customHeight="1" x14ac:dyDescent="0.25"/>
    <row r="62963" ht="24.95" customHeight="1" x14ac:dyDescent="0.25"/>
    <row r="62964" ht="24.95" customHeight="1" x14ac:dyDescent="0.25"/>
    <row r="62965" ht="24.95" customHeight="1" x14ac:dyDescent="0.25"/>
    <row r="62966" ht="24.95" customHeight="1" x14ac:dyDescent="0.25"/>
    <row r="62967" ht="24.95" customHeight="1" x14ac:dyDescent="0.25"/>
    <row r="62968" ht="24.95" customHeight="1" x14ac:dyDescent="0.25"/>
    <row r="62969" ht="24.95" customHeight="1" x14ac:dyDescent="0.25"/>
    <row r="62970" ht="24.95" customHeight="1" x14ac:dyDescent="0.25"/>
    <row r="62974" ht="16.5" customHeight="1" x14ac:dyDescent="0.25"/>
    <row r="62976" ht="15.75" customHeight="1" x14ac:dyDescent="0.25"/>
    <row r="62977" ht="31.5" customHeight="1" x14ac:dyDescent="0.25"/>
    <row r="62978" ht="24" customHeight="1" x14ac:dyDescent="0.25"/>
    <row r="62979" ht="24.95" customHeight="1" x14ac:dyDescent="0.25"/>
    <row r="62980" ht="24.95" customHeight="1" x14ac:dyDescent="0.25"/>
    <row r="62981" ht="24.95" customHeight="1" x14ac:dyDescent="0.25"/>
    <row r="62982" ht="24.95" customHeight="1" x14ac:dyDescent="0.25"/>
    <row r="62983" ht="24.95" customHeight="1" x14ac:dyDescent="0.25"/>
    <row r="62984" ht="24.95" customHeight="1" x14ac:dyDescent="0.25"/>
    <row r="62985" ht="24.95" customHeight="1" x14ac:dyDescent="0.25"/>
    <row r="62986" ht="24.95" customHeight="1" x14ac:dyDescent="0.25"/>
    <row r="62987" ht="24.95" customHeight="1" x14ac:dyDescent="0.25"/>
    <row r="62988" ht="24.95" customHeight="1" x14ac:dyDescent="0.25"/>
    <row r="62989" ht="24.95" customHeight="1" x14ac:dyDescent="0.25"/>
    <row r="62990" ht="24.95" customHeight="1" x14ac:dyDescent="0.25"/>
    <row r="62991" ht="24.95" customHeight="1" x14ac:dyDescent="0.25"/>
    <row r="62992" ht="24.95" customHeight="1" x14ac:dyDescent="0.25"/>
    <row r="62996" ht="16.5" customHeight="1" x14ac:dyDescent="0.25"/>
    <row r="62998" ht="15.75" customHeight="1" x14ac:dyDescent="0.25"/>
    <row r="62999" ht="31.5" customHeight="1" x14ac:dyDescent="0.25"/>
    <row r="63000" ht="24" customHeight="1" x14ac:dyDescent="0.25"/>
    <row r="63001" ht="24.95" customHeight="1" x14ac:dyDescent="0.25"/>
    <row r="63002" ht="24.95" customHeight="1" x14ac:dyDescent="0.25"/>
    <row r="63003" ht="24.95" customHeight="1" x14ac:dyDescent="0.25"/>
    <row r="63004" ht="24.95" customHeight="1" x14ac:dyDescent="0.25"/>
    <row r="63005" ht="24.95" customHeight="1" x14ac:dyDescent="0.25"/>
    <row r="63006" ht="24.95" customHeight="1" x14ac:dyDescent="0.25"/>
    <row r="63007" ht="24.95" customHeight="1" x14ac:dyDescent="0.25"/>
    <row r="63008" ht="24.95" customHeight="1" x14ac:dyDescent="0.25"/>
    <row r="63009" ht="24.95" customHeight="1" x14ac:dyDescent="0.25"/>
    <row r="63010" ht="24.95" customHeight="1" x14ac:dyDescent="0.25"/>
    <row r="63011" ht="24.95" customHeight="1" x14ac:dyDescent="0.25"/>
    <row r="63012" ht="24.95" customHeight="1" x14ac:dyDescent="0.25"/>
    <row r="63013" ht="24.95" customHeight="1" x14ac:dyDescent="0.25"/>
    <row r="63014" ht="24.95" customHeight="1" x14ac:dyDescent="0.25"/>
    <row r="63015" ht="24.95" customHeight="1" x14ac:dyDescent="0.25"/>
    <row r="63016" ht="24.95" customHeight="1" x14ac:dyDescent="0.25"/>
    <row r="63017" ht="24.95" customHeight="1" x14ac:dyDescent="0.25"/>
    <row r="63018" ht="24.95" customHeight="1" x14ac:dyDescent="0.25"/>
    <row r="63019" ht="24.95" customHeight="1" x14ac:dyDescent="0.25"/>
    <row r="63020" ht="24.95" customHeight="1" x14ac:dyDescent="0.25"/>
    <row r="63021" ht="24.95" customHeight="1" x14ac:dyDescent="0.25"/>
    <row r="63022" ht="24.95" customHeight="1" x14ac:dyDescent="0.25"/>
    <row r="63023" ht="24.95" customHeight="1" x14ac:dyDescent="0.25"/>
    <row r="63024" ht="24.95" customHeight="1" x14ac:dyDescent="0.25"/>
    <row r="63025" ht="24.95" customHeight="1" x14ac:dyDescent="0.25"/>
    <row r="63026" ht="24.95" customHeight="1" x14ac:dyDescent="0.25"/>
    <row r="63027" ht="24.95" customHeight="1" x14ac:dyDescent="0.25"/>
    <row r="63028" ht="24.95" customHeight="1" x14ac:dyDescent="0.25"/>
    <row r="63029" ht="24.95" customHeight="1" x14ac:dyDescent="0.25"/>
    <row r="63030" ht="24.95" customHeight="1" x14ac:dyDescent="0.25"/>
    <row r="63031" ht="24.95" customHeight="1" x14ac:dyDescent="0.25"/>
    <row r="63032" ht="24.95" customHeight="1" x14ac:dyDescent="0.25"/>
    <row r="63033" ht="24.95" customHeight="1" x14ac:dyDescent="0.25"/>
    <row r="63034" ht="24.95" customHeight="1" x14ac:dyDescent="0.25"/>
    <row r="63035" ht="24.95" customHeight="1" x14ac:dyDescent="0.25"/>
    <row r="63036" ht="24.95" customHeight="1" x14ac:dyDescent="0.25"/>
    <row r="63037" ht="24.95" customHeight="1" x14ac:dyDescent="0.25"/>
    <row r="63038" ht="24.95" customHeight="1" x14ac:dyDescent="0.25"/>
    <row r="63042" ht="16.5" customHeight="1" x14ac:dyDescent="0.25"/>
    <row r="63044" ht="15.75" customHeight="1" x14ac:dyDescent="0.25"/>
    <row r="63045" ht="31.5" customHeight="1" x14ac:dyDescent="0.25"/>
    <row r="63046" ht="24" customHeight="1" x14ac:dyDescent="0.25"/>
    <row r="63047" ht="24.95" customHeight="1" x14ac:dyDescent="0.25"/>
    <row r="63048" ht="24.95" customHeight="1" x14ac:dyDescent="0.25"/>
    <row r="63049" ht="24.95" customHeight="1" x14ac:dyDescent="0.25"/>
    <row r="63050" ht="24.95" customHeight="1" x14ac:dyDescent="0.25"/>
    <row r="63051" ht="24.95" customHeight="1" x14ac:dyDescent="0.25"/>
    <row r="63052" ht="24.95" customHeight="1" x14ac:dyDescent="0.25"/>
    <row r="63053" ht="24.95" customHeight="1" x14ac:dyDescent="0.25"/>
    <row r="63054" ht="24.95" customHeight="1" x14ac:dyDescent="0.25"/>
    <row r="63055" ht="24.95" customHeight="1" x14ac:dyDescent="0.25"/>
    <row r="63056" ht="24.95" customHeight="1" x14ac:dyDescent="0.25"/>
    <row r="63057" ht="24.95" customHeight="1" x14ac:dyDescent="0.25"/>
    <row r="63058" ht="24.95" customHeight="1" x14ac:dyDescent="0.25"/>
    <row r="63059" ht="24.95" customHeight="1" x14ac:dyDescent="0.25"/>
    <row r="63060" ht="24.95" customHeight="1" x14ac:dyDescent="0.25"/>
    <row r="63061" ht="24.95" customHeight="1" x14ac:dyDescent="0.25"/>
    <row r="63062" ht="24.95" customHeight="1" x14ac:dyDescent="0.25"/>
    <row r="63063" ht="24.95" customHeight="1" x14ac:dyDescent="0.25"/>
    <row r="63064" ht="24.95" customHeight="1" x14ac:dyDescent="0.25"/>
    <row r="63065" ht="24.95" customHeight="1" x14ac:dyDescent="0.25"/>
    <row r="63066" ht="24.95" customHeight="1" x14ac:dyDescent="0.25"/>
    <row r="63067" ht="24.95" customHeight="1" x14ac:dyDescent="0.25"/>
    <row r="63068" ht="24.95" customHeight="1" x14ac:dyDescent="0.25"/>
    <row r="63069" ht="24.95" customHeight="1" x14ac:dyDescent="0.25"/>
    <row r="63070" ht="24.95" customHeight="1" x14ac:dyDescent="0.25"/>
    <row r="63071" ht="24.95" customHeight="1" x14ac:dyDescent="0.25"/>
    <row r="63072" ht="24.95" customHeight="1" x14ac:dyDescent="0.25"/>
    <row r="63073" ht="24.95" customHeight="1" x14ac:dyDescent="0.25"/>
    <row r="63074" ht="24.95" customHeight="1" x14ac:dyDescent="0.25"/>
    <row r="63075" ht="24.95" customHeight="1" x14ac:dyDescent="0.25"/>
    <row r="63076" ht="24.95" customHeight="1" x14ac:dyDescent="0.25"/>
    <row r="63077" ht="24.95" customHeight="1" x14ac:dyDescent="0.25"/>
    <row r="63078" ht="24.95" customHeight="1" x14ac:dyDescent="0.25"/>
    <row r="63079" ht="24.95" customHeight="1" x14ac:dyDescent="0.25"/>
    <row r="63080" ht="24.95" customHeight="1" x14ac:dyDescent="0.25"/>
    <row r="63081" ht="24.95" customHeight="1" x14ac:dyDescent="0.25"/>
    <row r="63082" ht="24.95" customHeight="1" x14ac:dyDescent="0.25"/>
    <row r="63083" ht="24.95" customHeight="1" x14ac:dyDescent="0.25"/>
    <row r="63084" ht="24.95" customHeight="1" x14ac:dyDescent="0.25"/>
    <row r="63088" ht="16.5" customHeight="1" x14ac:dyDescent="0.25"/>
    <row r="63090" ht="15.75" customHeight="1" x14ac:dyDescent="0.25"/>
    <row r="63091" ht="31.5" customHeight="1" x14ac:dyDescent="0.25"/>
    <row r="63092" ht="24" customHeight="1" x14ac:dyDescent="0.25"/>
    <row r="63093" ht="24.95" customHeight="1" x14ac:dyDescent="0.25"/>
    <row r="63094" ht="24.95" customHeight="1" x14ac:dyDescent="0.25"/>
    <row r="63095" ht="24.95" customHeight="1" x14ac:dyDescent="0.25"/>
    <row r="63096" ht="24.95" customHeight="1" x14ac:dyDescent="0.25"/>
    <row r="63097" ht="24.95" customHeight="1" x14ac:dyDescent="0.25"/>
    <row r="63098" ht="24.95" customHeight="1" x14ac:dyDescent="0.25"/>
    <row r="63099" ht="24.95" customHeight="1" x14ac:dyDescent="0.25"/>
    <row r="63100" ht="24.95" customHeight="1" x14ac:dyDescent="0.25"/>
    <row r="63101" ht="24.95" customHeight="1" x14ac:dyDescent="0.25"/>
    <row r="63102" ht="24.95" customHeight="1" x14ac:dyDescent="0.25"/>
    <row r="63103" ht="24.95" customHeight="1" x14ac:dyDescent="0.25"/>
    <row r="63104" ht="24.95" customHeight="1" x14ac:dyDescent="0.25"/>
    <row r="63105" ht="24.95" customHeight="1" x14ac:dyDescent="0.25"/>
    <row r="63106" ht="24.95" customHeight="1" x14ac:dyDescent="0.25"/>
    <row r="63110" ht="16.5" customHeight="1" x14ac:dyDescent="0.25"/>
    <row r="63112" ht="15.75" customHeight="1" x14ac:dyDescent="0.25"/>
    <row r="63113" ht="31.5" customHeight="1" x14ac:dyDescent="0.25"/>
    <row r="63114" ht="24" customHeight="1" x14ac:dyDescent="0.25"/>
    <row r="63115" ht="24.95" customHeight="1" x14ac:dyDescent="0.25"/>
    <row r="63116" ht="24.95" customHeight="1" x14ac:dyDescent="0.25"/>
    <row r="63117" ht="24.95" customHeight="1" x14ac:dyDescent="0.25"/>
    <row r="63118" ht="24.95" customHeight="1" x14ac:dyDescent="0.25"/>
    <row r="63119" ht="24.95" customHeight="1" x14ac:dyDescent="0.25"/>
    <row r="63120" ht="24.95" customHeight="1" x14ac:dyDescent="0.25"/>
    <row r="63121" ht="24.95" customHeight="1" x14ac:dyDescent="0.25"/>
    <row r="63122" ht="24.95" customHeight="1" x14ac:dyDescent="0.25"/>
    <row r="63123" ht="24.95" customHeight="1" x14ac:dyDescent="0.25"/>
    <row r="63124" ht="24.95" customHeight="1" x14ac:dyDescent="0.25"/>
    <row r="63125" ht="24.95" customHeight="1" x14ac:dyDescent="0.25"/>
    <row r="63126" ht="24.95" customHeight="1" x14ac:dyDescent="0.25"/>
    <row r="63127" ht="24.95" customHeight="1" x14ac:dyDescent="0.25"/>
    <row r="63128" ht="24.95" customHeight="1" x14ac:dyDescent="0.25"/>
    <row r="63129" ht="24.95" customHeight="1" x14ac:dyDescent="0.25"/>
    <row r="63130" ht="24.95" customHeight="1" x14ac:dyDescent="0.25"/>
    <row r="63131" ht="24.95" customHeight="1" x14ac:dyDescent="0.25"/>
    <row r="63132" ht="24.95" customHeight="1" x14ac:dyDescent="0.25"/>
    <row r="63133" ht="24.95" customHeight="1" x14ac:dyDescent="0.25"/>
    <row r="63134" ht="24.95" customHeight="1" x14ac:dyDescent="0.25"/>
    <row r="63135" ht="24.95" customHeight="1" x14ac:dyDescent="0.25"/>
    <row r="63136" ht="24.95" customHeight="1" x14ac:dyDescent="0.25"/>
    <row r="63137" ht="24.95" customHeight="1" x14ac:dyDescent="0.25"/>
    <row r="63138" ht="24.95" customHeight="1" x14ac:dyDescent="0.25"/>
    <row r="63139" ht="24.95" customHeight="1" x14ac:dyDescent="0.25"/>
    <row r="63140" ht="24.95" customHeight="1" x14ac:dyDescent="0.25"/>
    <row r="63141" ht="24.95" customHeight="1" x14ac:dyDescent="0.25"/>
    <row r="63142" ht="24.95" customHeight="1" x14ac:dyDescent="0.25"/>
    <row r="63143" ht="24.95" customHeight="1" x14ac:dyDescent="0.25"/>
    <row r="63144" ht="24.95" customHeight="1" x14ac:dyDescent="0.25"/>
    <row r="63145" ht="24.95" customHeight="1" x14ac:dyDescent="0.25"/>
    <row r="63146" ht="24.95" customHeight="1" x14ac:dyDescent="0.25"/>
    <row r="63150" ht="16.5" customHeight="1" x14ac:dyDescent="0.25"/>
    <row r="63152" ht="15.75" customHeight="1" x14ac:dyDescent="0.25"/>
    <row r="63156" ht="16.5" customHeight="1" x14ac:dyDescent="0.25"/>
    <row r="63158" ht="15.75" customHeight="1" x14ac:dyDescent="0.25"/>
    <row r="63159" ht="31.5" customHeight="1" x14ac:dyDescent="0.25"/>
    <row r="63160" ht="24" customHeight="1" x14ac:dyDescent="0.25"/>
    <row r="63161" ht="24.95" customHeight="1" x14ac:dyDescent="0.25"/>
    <row r="63162" ht="24.95" customHeight="1" x14ac:dyDescent="0.25"/>
    <row r="63163" ht="24.95" customHeight="1" x14ac:dyDescent="0.25"/>
    <row r="63164" ht="24.95" customHeight="1" x14ac:dyDescent="0.25"/>
    <row r="63165" ht="24.95" customHeight="1" x14ac:dyDescent="0.25"/>
    <row r="63166" ht="24.95" customHeight="1" x14ac:dyDescent="0.25"/>
    <row r="63167" ht="24.95" customHeight="1" x14ac:dyDescent="0.25"/>
    <row r="63168" ht="24.95" customHeight="1" x14ac:dyDescent="0.25"/>
    <row r="63169" ht="24.95" customHeight="1" x14ac:dyDescent="0.25"/>
    <row r="63170" ht="24.95" customHeight="1" x14ac:dyDescent="0.25"/>
    <row r="63171" ht="24.95" customHeight="1" x14ac:dyDescent="0.25"/>
    <row r="63172" ht="24.95" customHeight="1" x14ac:dyDescent="0.25"/>
    <row r="63173" ht="24.95" customHeight="1" x14ac:dyDescent="0.25"/>
    <row r="63174" ht="24.95" customHeight="1" x14ac:dyDescent="0.25"/>
    <row r="63175" ht="24.95" customHeight="1" x14ac:dyDescent="0.25"/>
    <row r="63176" ht="24.95" customHeight="1" x14ac:dyDescent="0.25"/>
    <row r="63177" ht="24.95" customHeight="1" x14ac:dyDescent="0.25"/>
    <row r="63178" ht="24.95" customHeight="1" x14ac:dyDescent="0.25"/>
    <row r="63179" ht="24.95" customHeight="1" x14ac:dyDescent="0.25"/>
    <row r="63180" ht="24.95" customHeight="1" x14ac:dyDescent="0.25"/>
    <row r="63181" ht="24.95" customHeight="1" x14ac:dyDescent="0.25"/>
    <row r="63182" ht="24.95" customHeight="1" x14ac:dyDescent="0.25"/>
    <row r="63183" ht="24.95" customHeight="1" x14ac:dyDescent="0.25"/>
    <row r="63184" ht="24.95" customHeight="1" x14ac:dyDescent="0.25"/>
    <row r="63185" ht="24.95" customHeight="1" x14ac:dyDescent="0.25"/>
    <row r="63186" ht="24.95" customHeight="1" x14ac:dyDescent="0.25"/>
    <row r="63187" ht="24.95" customHeight="1" x14ac:dyDescent="0.25"/>
    <row r="63188" ht="24.95" customHeight="1" x14ac:dyDescent="0.25"/>
    <row r="63189" ht="24.95" customHeight="1" x14ac:dyDescent="0.25"/>
    <row r="63190" ht="24.95" customHeight="1" x14ac:dyDescent="0.25"/>
    <row r="63191" ht="24.95" customHeight="1" x14ac:dyDescent="0.25"/>
    <row r="63192" ht="24.95" customHeight="1" x14ac:dyDescent="0.25"/>
    <row r="63193" ht="31.5" customHeight="1" x14ac:dyDescent="0.25"/>
    <row r="63194" ht="24" customHeight="1" x14ac:dyDescent="0.25"/>
    <row r="63195" ht="24.95" customHeight="1" x14ac:dyDescent="0.25"/>
    <row r="63196" ht="24.95" customHeight="1" x14ac:dyDescent="0.25"/>
    <row r="63197" ht="24.95" customHeight="1" x14ac:dyDescent="0.25"/>
    <row r="63198" ht="24.95" customHeight="1" x14ac:dyDescent="0.25"/>
    <row r="63199" ht="24.95" customHeight="1" x14ac:dyDescent="0.25"/>
    <row r="63200" ht="24.95" customHeight="1" x14ac:dyDescent="0.25"/>
    <row r="63201" ht="24.95" customHeight="1" x14ac:dyDescent="0.25"/>
    <row r="63202" ht="24.95" customHeight="1" x14ac:dyDescent="0.25"/>
    <row r="63203" ht="24.95" customHeight="1" x14ac:dyDescent="0.25"/>
    <row r="63204" ht="24.95" customHeight="1" x14ac:dyDescent="0.25"/>
    <row r="63205" ht="31.5" customHeight="1" x14ac:dyDescent="0.25"/>
    <row r="63206" ht="24" customHeight="1" x14ac:dyDescent="0.25"/>
    <row r="63207" ht="24.95" customHeight="1" x14ac:dyDescent="0.25"/>
    <row r="63208" ht="24.95" customHeight="1" x14ac:dyDescent="0.25"/>
    <row r="63212" ht="16.5" customHeight="1" x14ac:dyDescent="0.25"/>
    <row r="63214" ht="15.75" customHeight="1" x14ac:dyDescent="0.25"/>
    <row r="63215" ht="31.5" customHeight="1" x14ac:dyDescent="0.25"/>
    <row r="63216" ht="24" customHeight="1" x14ac:dyDescent="0.25"/>
    <row r="63217" ht="24.95" customHeight="1" x14ac:dyDescent="0.25"/>
    <row r="63218" ht="24.95" customHeight="1" x14ac:dyDescent="0.25"/>
    <row r="63219" ht="24.95" customHeight="1" x14ac:dyDescent="0.25"/>
    <row r="63220" ht="24.95" customHeight="1" x14ac:dyDescent="0.25"/>
    <row r="63221" ht="24.95" customHeight="1" x14ac:dyDescent="0.25"/>
    <row r="63222" ht="24.95" customHeight="1" x14ac:dyDescent="0.25"/>
    <row r="63223" ht="24.95" customHeight="1" x14ac:dyDescent="0.25"/>
    <row r="63224" ht="24.95" customHeight="1" x14ac:dyDescent="0.25"/>
    <row r="63225" ht="24.95" customHeight="1" x14ac:dyDescent="0.25"/>
    <row r="63226" ht="24.95" customHeight="1" x14ac:dyDescent="0.25"/>
    <row r="63230" ht="16.5" customHeight="1" x14ac:dyDescent="0.25"/>
    <row r="63234" ht="16.5" customHeight="1" x14ac:dyDescent="0.25"/>
    <row r="63236" ht="15.75" customHeight="1" x14ac:dyDescent="0.25"/>
    <row r="63237" ht="31.5" customHeight="1" x14ac:dyDescent="0.25"/>
    <row r="63238" ht="24" customHeight="1" x14ac:dyDescent="0.25"/>
    <row r="63239" ht="24.95" customHeight="1" x14ac:dyDescent="0.25"/>
    <row r="63240" ht="24.95" customHeight="1" x14ac:dyDescent="0.25"/>
    <row r="63241" ht="24.95" customHeight="1" x14ac:dyDescent="0.25"/>
    <row r="63242" ht="24.95" customHeight="1" x14ac:dyDescent="0.25"/>
    <row r="63243" ht="24.95" customHeight="1" x14ac:dyDescent="0.25"/>
    <row r="63244" ht="24.95" customHeight="1" x14ac:dyDescent="0.25"/>
    <row r="63245" ht="24.95" customHeight="1" x14ac:dyDescent="0.25"/>
    <row r="63246" ht="24.95" customHeight="1" x14ac:dyDescent="0.25"/>
    <row r="63248" ht="15.75" customHeight="1" x14ac:dyDescent="0.25"/>
    <row r="63249" ht="31.5" customHeight="1" x14ac:dyDescent="0.25"/>
    <row r="63250" ht="24" customHeight="1" x14ac:dyDescent="0.25"/>
    <row r="63251" ht="24.95" customHeight="1" x14ac:dyDescent="0.25"/>
    <row r="63252" ht="24.95" customHeight="1" x14ac:dyDescent="0.25"/>
    <row r="63256" ht="16.5" customHeight="1" x14ac:dyDescent="0.25"/>
    <row r="63258" ht="15.75" customHeight="1" x14ac:dyDescent="0.25"/>
    <row r="63259" ht="31.5" customHeight="1" x14ac:dyDescent="0.25"/>
    <row r="63260" ht="24" customHeight="1" x14ac:dyDescent="0.25"/>
    <row r="63261" ht="24.95" customHeight="1" x14ac:dyDescent="0.25"/>
    <row r="63262" ht="24.95" customHeight="1" x14ac:dyDescent="0.25"/>
    <row r="63263" ht="24.95" customHeight="1" x14ac:dyDescent="0.25"/>
    <row r="63264" ht="24.95" customHeight="1" x14ac:dyDescent="0.25"/>
    <row r="63265" ht="24.95" customHeight="1" x14ac:dyDescent="0.25"/>
    <row r="63266" ht="24.95" customHeight="1" x14ac:dyDescent="0.25"/>
    <row r="63267" ht="24.95" customHeight="1" x14ac:dyDescent="0.25"/>
    <row r="63268" ht="24.95" customHeight="1" x14ac:dyDescent="0.25"/>
    <row r="63269" ht="24.95" customHeight="1" x14ac:dyDescent="0.25"/>
    <row r="63270" ht="24.95" customHeight="1" x14ac:dyDescent="0.25"/>
    <row r="63271" ht="24.95" customHeight="1" x14ac:dyDescent="0.25"/>
    <row r="63272" ht="24.95" customHeight="1" x14ac:dyDescent="0.25"/>
    <row r="63273" ht="24.95" customHeight="1" x14ac:dyDescent="0.25"/>
    <row r="63274" ht="24.95" customHeight="1" x14ac:dyDescent="0.25"/>
    <row r="63275" ht="24.95" customHeight="1" x14ac:dyDescent="0.25"/>
    <row r="63276" ht="24.95" customHeight="1" x14ac:dyDescent="0.25"/>
    <row r="63277" ht="24.95" customHeight="1" x14ac:dyDescent="0.25"/>
    <row r="63278" ht="24.95" customHeight="1" x14ac:dyDescent="0.25"/>
    <row r="63279" ht="24.95" customHeight="1" x14ac:dyDescent="0.25"/>
    <row r="63280" ht="24.95" customHeight="1" x14ac:dyDescent="0.25"/>
    <row r="63281" ht="24.95" customHeight="1" x14ac:dyDescent="0.25"/>
    <row r="63282" ht="24.95" customHeight="1" x14ac:dyDescent="0.25"/>
    <row r="63283" ht="24.95" customHeight="1" x14ac:dyDescent="0.25"/>
    <row r="63284" ht="24.95" customHeight="1" x14ac:dyDescent="0.25"/>
    <row r="63285" ht="24.95" customHeight="1" x14ac:dyDescent="0.25"/>
    <row r="63286" ht="24.95" customHeight="1" x14ac:dyDescent="0.25"/>
    <row r="63287" ht="24.95" customHeight="1" x14ac:dyDescent="0.25"/>
    <row r="63288" ht="24.95" customHeight="1" x14ac:dyDescent="0.25"/>
    <row r="63289" ht="24.95" customHeight="1" x14ac:dyDescent="0.25"/>
    <row r="63290" ht="24.95" customHeight="1" x14ac:dyDescent="0.25"/>
    <row r="63291" ht="24.95" customHeight="1" x14ac:dyDescent="0.25"/>
    <row r="63292" ht="24.95" customHeight="1" x14ac:dyDescent="0.25"/>
    <row r="63293" ht="24.95" customHeight="1" x14ac:dyDescent="0.25"/>
    <row r="63294" ht="24.95" customHeight="1" x14ac:dyDescent="0.25"/>
    <row r="63295" ht="24.95" customHeight="1" x14ac:dyDescent="0.25"/>
    <row r="63296" ht="24.95" customHeight="1" x14ac:dyDescent="0.25"/>
    <row r="63297" ht="24.95" customHeight="1" x14ac:dyDescent="0.25"/>
    <row r="63298" ht="24.95" customHeight="1" x14ac:dyDescent="0.25"/>
    <row r="63302" ht="16.5" customHeight="1" x14ac:dyDescent="0.25"/>
    <row r="63304" ht="15.75" customHeight="1" x14ac:dyDescent="0.25"/>
    <row r="63305" ht="31.5" customHeight="1" x14ac:dyDescent="0.25"/>
    <row r="63306" ht="24" customHeight="1" x14ac:dyDescent="0.25"/>
    <row r="63307" ht="24.95" customHeight="1" x14ac:dyDescent="0.25"/>
    <row r="63308" ht="24.95" customHeight="1" x14ac:dyDescent="0.25"/>
    <row r="63309" ht="24.95" customHeight="1" x14ac:dyDescent="0.25"/>
    <row r="63310" ht="24.95" customHeight="1" x14ac:dyDescent="0.25"/>
    <row r="63311" ht="24.95" customHeight="1" x14ac:dyDescent="0.25"/>
    <row r="63312" ht="24.95" customHeight="1" x14ac:dyDescent="0.25"/>
    <row r="63313" ht="24.95" customHeight="1" x14ac:dyDescent="0.25"/>
    <row r="63314" ht="24.95" customHeight="1" x14ac:dyDescent="0.25"/>
    <row r="63315" ht="24.95" customHeight="1" x14ac:dyDescent="0.25"/>
    <row r="63316" ht="24.95" customHeight="1" x14ac:dyDescent="0.25"/>
    <row r="63317" ht="24.95" customHeight="1" x14ac:dyDescent="0.25"/>
    <row r="63318" ht="24.95" customHeight="1" x14ac:dyDescent="0.25"/>
    <row r="63319" ht="24.95" customHeight="1" x14ac:dyDescent="0.25"/>
    <row r="63320" ht="24.95" customHeight="1" x14ac:dyDescent="0.25"/>
    <row r="63321" ht="24.95" customHeight="1" x14ac:dyDescent="0.25"/>
    <row r="63322" ht="24.95" customHeight="1" x14ac:dyDescent="0.25"/>
    <row r="63323" ht="24.95" customHeight="1" x14ac:dyDescent="0.25"/>
    <row r="63324" ht="24.95" customHeight="1" x14ac:dyDescent="0.25"/>
    <row r="63325" ht="24.95" customHeight="1" x14ac:dyDescent="0.25"/>
    <row r="63326" ht="24.95" customHeight="1" x14ac:dyDescent="0.25"/>
    <row r="63327" ht="24.95" customHeight="1" x14ac:dyDescent="0.25"/>
    <row r="63328" ht="24.95" customHeight="1" x14ac:dyDescent="0.25"/>
    <row r="63329" ht="24.95" customHeight="1" x14ac:dyDescent="0.25"/>
    <row r="63330" ht="24.95" customHeight="1" x14ac:dyDescent="0.25"/>
    <row r="63331" ht="24.95" customHeight="1" x14ac:dyDescent="0.25"/>
    <row r="63332" ht="24.95" customHeight="1" x14ac:dyDescent="0.25"/>
    <row r="63333" ht="24.95" customHeight="1" x14ac:dyDescent="0.25"/>
    <row r="63334" ht="24.95" customHeight="1" x14ac:dyDescent="0.25"/>
    <row r="63335" ht="24.95" customHeight="1" x14ac:dyDescent="0.25"/>
    <row r="63336" ht="24.95" customHeight="1" x14ac:dyDescent="0.25"/>
    <row r="63337" ht="24.95" customHeight="1" x14ac:dyDescent="0.25"/>
    <row r="63338" ht="24.95" customHeight="1" x14ac:dyDescent="0.25"/>
    <row r="63339" ht="24.95" customHeight="1" x14ac:dyDescent="0.25"/>
    <row r="63340" ht="24.95" customHeight="1" x14ac:dyDescent="0.25"/>
    <row r="63341" ht="24.95" customHeight="1" x14ac:dyDescent="0.25"/>
    <row r="63342" ht="24.95" customHeight="1" x14ac:dyDescent="0.25"/>
    <row r="63348" ht="16.5" customHeight="1" x14ac:dyDescent="0.25"/>
    <row r="63350" ht="15.75" customHeight="1" x14ac:dyDescent="0.25"/>
    <row r="63351" ht="31.5" customHeight="1" x14ac:dyDescent="0.25"/>
    <row r="63352" ht="24" customHeight="1" x14ac:dyDescent="0.25"/>
    <row r="63353" ht="24.95" customHeight="1" x14ac:dyDescent="0.25"/>
    <row r="63354" ht="24.95" customHeight="1" x14ac:dyDescent="0.25"/>
    <row r="63355" ht="24.95" customHeight="1" x14ac:dyDescent="0.25"/>
    <row r="63356" ht="24.95" customHeight="1" x14ac:dyDescent="0.25"/>
    <row r="63357" ht="24.95" customHeight="1" x14ac:dyDescent="0.25"/>
    <row r="63358" ht="24.95" customHeight="1" x14ac:dyDescent="0.25"/>
    <row r="63359" ht="24.95" customHeight="1" x14ac:dyDescent="0.25"/>
    <row r="63360" ht="24.95" customHeight="1" x14ac:dyDescent="0.25"/>
    <row r="63361" ht="24.95" customHeight="1" x14ac:dyDescent="0.25"/>
    <row r="63362" ht="24.95" customHeight="1" x14ac:dyDescent="0.25"/>
    <row r="63363" ht="24.95" customHeight="1" x14ac:dyDescent="0.25"/>
    <row r="63364" ht="24.95" customHeight="1" x14ac:dyDescent="0.25"/>
    <row r="63365" ht="24.95" customHeight="1" x14ac:dyDescent="0.25"/>
    <row r="63366" ht="24.95" customHeight="1" x14ac:dyDescent="0.25"/>
    <row r="63367" ht="24.95" customHeight="1" x14ac:dyDescent="0.25"/>
    <row r="63368" ht="24.95" customHeight="1" x14ac:dyDescent="0.25"/>
    <row r="63369" ht="24.95" customHeight="1" x14ac:dyDescent="0.25"/>
    <row r="63370" ht="24.95" customHeight="1" x14ac:dyDescent="0.25"/>
    <row r="63371" ht="24.95" customHeight="1" x14ac:dyDescent="0.25"/>
    <row r="63372" ht="24.95" customHeight="1" x14ac:dyDescent="0.25"/>
    <row r="63373" ht="24.95" customHeight="1" x14ac:dyDescent="0.25"/>
    <row r="63374" ht="24.95" customHeight="1" x14ac:dyDescent="0.25"/>
    <row r="63375" ht="24.95" customHeight="1" x14ac:dyDescent="0.25"/>
    <row r="63376" ht="24.95" customHeight="1" x14ac:dyDescent="0.25"/>
    <row r="63377" ht="24.95" customHeight="1" x14ac:dyDescent="0.25"/>
    <row r="63378" ht="24.95" customHeight="1" x14ac:dyDescent="0.25"/>
    <row r="63379" ht="24.95" customHeight="1" x14ac:dyDescent="0.25"/>
    <row r="63380" ht="24.95" customHeight="1" x14ac:dyDescent="0.25"/>
    <row r="63381" ht="24.95" customHeight="1" x14ac:dyDescent="0.25"/>
    <row r="63382" ht="24.95" customHeight="1" x14ac:dyDescent="0.25"/>
    <row r="63383" ht="24.95" customHeight="1" x14ac:dyDescent="0.25"/>
    <row r="63384" ht="24.95" customHeight="1" x14ac:dyDescent="0.25"/>
    <row r="63388" ht="16.5" customHeight="1" x14ac:dyDescent="0.25"/>
    <row r="63390" ht="15.75" customHeight="1" x14ac:dyDescent="0.25"/>
    <row r="63394" ht="16.5" customHeight="1" x14ac:dyDescent="0.25"/>
    <row r="63396" ht="15.75" customHeight="1" x14ac:dyDescent="0.25"/>
    <row r="63397" ht="31.5" customHeight="1" x14ac:dyDescent="0.25"/>
    <row r="63398" ht="24" customHeight="1" x14ac:dyDescent="0.25"/>
    <row r="63399" ht="24.95" customHeight="1" x14ac:dyDescent="0.25"/>
    <row r="63400" ht="24.95" customHeight="1" x14ac:dyDescent="0.25"/>
    <row r="63401" ht="24.95" customHeight="1" x14ac:dyDescent="0.25"/>
    <row r="63402" ht="24.95" customHeight="1" x14ac:dyDescent="0.25"/>
    <row r="63403" ht="24.95" customHeight="1" x14ac:dyDescent="0.25"/>
    <row r="63404" ht="24.95" customHeight="1" x14ac:dyDescent="0.25"/>
    <row r="63405" ht="24.95" customHeight="1" x14ac:dyDescent="0.25"/>
    <row r="63406" ht="24.95" customHeight="1" x14ac:dyDescent="0.25"/>
    <row r="63407" ht="31.5" customHeight="1" x14ac:dyDescent="0.25"/>
    <row r="63408" ht="24" customHeight="1" x14ac:dyDescent="0.25"/>
    <row r="63409" ht="24.95" customHeight="1" x14ac:dyDescent="0.25"/>
    <row r="63410" ht="24.95" customHeight="1" x14ac:dyDescent="0.25"/>
    <row r="63411" ht="24.95" customHeight="1" x14ac:dyDescent="0.25"/>
    <row r="63412" ht="24.95" customHeight="1" x14ac:dyDescent="0.25"/>
    <row r="63416" ht="16.5" customHeight="1" x14ac:dyDescent="0.25"/>
    <row r="63418" ht="15.75" customHeight="1" x14ac:dyDescent="0.25"/>
    <row r="63419" ht="31.5" customHeight="1" x14ac:dyDescent="0.25"/>
    <row r="63420" ht="24" customHeight="1" x14ac:dyDescent="0.25"/>
    <row r="63421" ht="24.95" customHeight="1" x14ac:dyDescent="0.25"/>
    <row r="63422" ht="24.95" customHeight="1" x14ac:dyDescent="0.25"/>
    <row r="63423" ht="24.95" customHeight="1" x14ac:dyDescent="0.25"/>
    <row r="63424" ht="24.95" customHeight="1" x14ac:dyDescent="0.25"/>
    <row r="63425" ht="24.95" customHeight="1" x14ac:dyDescent="0.25"/>
    <row r="63426" ht="24.95" customHeight="1" x14ac:dyDescent="0.25"/>
    <row r="63427" ht="24.95" customHeight="1" x14ac:dyDescent="0.25"/>
    <row r="63428" ht="24.95" customHeight="1" x14ac:dyDescent="0.25"/>
    <row r="63429" ht="24.95" customHeight="1" x14ac:dyDescent="0.25"/>
    <row r="63430" ht="24.95" customHeight="1" x14ac:dyDescent="0.25"/>
    <row r="63431" ht="24.95" customHeight="1" x14ac:dyDescent="0.25"/>
    <row r="63432" ht="24.95" customHeight="1" x14ac:dyDescent="0.25"/>
    <row r="63433" ht="24.95" customHeight="1" x14ac:dyDescent="0.25"/>
    <row r="63434" ht="24.95" customHeight="1" x14ac:dyDescent="0.25"/>
    <row r="63435" ht="24.95" customHeight="1" x14ac:dyDescent="0.25"/>
    <row r="63436" ht="24.95" customHeight="1" x14ac:dyDescent="0.25"/>
    <row r="63437" ht="24.95" customHeight="1" x14ac:dyDescent="0.25"/>
    <row r="63438" ht="24.95" customHeight="1" x14ac:dyDescent="0.25"/>
    <row r="63439" ht="24.95" customHeight="1" x14ac:dyDescent="0.25"/>
    <row r="63440" ht="24.95" customHeight="1" x14ac:dyDescent="0.25"/>
    <row r="63441" ht="24.95" customHeight="1" x14ac:dyDescent="0.25"/>
    <row r="63442" ht="24.95" customHeight="1" x14ac:dyDescent="0.25"/>
    <row r="63443" ht="24.95" customHeight="1" x14ac:dyDescent="0.25"/>
    <row r="63444" ht="24.95" customHeight="1" x14ac:dyDescent="0.25"/>
    <row r="63445" ht="24.95" customHeight="1" x14ac:dyDescent="0.25"/>
    <row r="63446" ht="24.95" customHeight="1" x14ac:dyDescent="0.25"/>
    <row r="63447" ht="24.95" customHeight="1" x14ac:dyDescent="0.25"/>
    <row r="63448" ht="24.95" customHeight="1" x14ac:dyDescent="0.25"/>
    <row r="63449" ht="24.95" customHeight="1" x14ac:dyDescent="0.25"/>
    <row r="63450" ht="24.95" customHeight="1" x14ac:dyDescent="0.25"/>
    <row r="63451" ht="24.95" customHeight="1" x14ac:dyDescent="0.25"/>
    <row r="63452" ht="24.95" customHeight="1" x14ac:dyDescent="0.25"/>
    <row r="63453" ht="24.95" customHeight="1" x14ac:dyDescent="0.25"/>
    <row r="63454" ht="24.95" customHeight="1" x14ac:dyDescent="0.25"/>
    <row r="63455" ht="24.95" customHeight="1" x14ac:dyDescent="0.25"/>
    <row r="63456" ht="24.95" customHeight="1" x14ac:dyDescent="0.25"/>
    <row r="63457" ht="24.95" customHeight="1" x14ac:dyDescent="0.25"/>
    <row r="63458" ht="24.95" customHeight="1" x14ac:dyDescent="0.25"/>
    <row r="63462" ht="16.5" customHeight="1" x14ac:dyDescent="0.25"/>
    <row r="63464" ht="15.75" customHeight="1" x14ac:dyDescent="0.25"/>
    <row r="63465" ht="31.5" customHeight="1" x14ac:dyDescent="0.25"/>
    <row r="63466" ht="24" customHeight="1" x14ac:dyDescent="0.25"/>
    <row r="63467" ht="24.95" customHeight="1" x14ac:dyDescent="0.25"/>
    <row r="63468" ht="24.95" customHeight="1" x14ac:dyDescent="0.25"/>
    <row r="63469" ht="24.95" customHeight="1" x14ac:dyDescent="0.25"/>
    <row r="63470" ht="24.95" customHeight="1" x14ac:dyDescent="0.25"/>
    <row r="63471" ht="24.95" customHeight="1" x14ac:dyDescent="0.25"/>
    <row r="63472" ht="24.95" customHeight="1" x14ac:dyDescent="0.25"/>
    <row r="63473" ht="24.95" customHeight="1" x14ac:dyDescent="0.25"/>
    <row r="63474" ht="24.95" customHeight="1" x14ac:dyDescent="0.25"/>
    <row r="63475" ht="24.95" customHeight="1" x14ac:dyDescent="0.25"/>
    <row r="63476" ht="24.95" customHeight="1" x14ac:dyDescent="0.25"/>
    <row r="63477" ht="24.95" customHeight="1" x14ac:dyDescent="0.25"/>
    <row r="63478" ht="24.95" customHeight="1" x14ac:dyDescent="0.25"/>
    <row r="63479" ht="24.95" customHeight="1" x14ac:dyDescent="0.25"/>
    <row r="63480" ht="24.95" customHeight="1" x14ac:dyDescent="0.25"/>
    <row r="63481" ht="24.95" customHeight="1" x14ac:dyDescent="0.25"/>
    <row r="63482" ht="24.95" customHeight="1" x14ac:dyDescent="0.25"/>
    <row r="63483" ht="24.95" customHeight="1" x14ac:dyDescent="0.25"/>
    <row r="63484" ht="24.95" customHeight="1" x14ac:dyDescent="0.25"/>
    <row r="63485" ht="24.95" customHeight="1" x14ac:dyDescent="0.25"/>
    <row r="63486" ht="24.95" customHeight="1" x14ac:dyDescent="0.25"/>
    <row r="63487" ht="24.95" customHeight="1" x14ac:dyDescent="0.25"/>
    <row r="63488" ht="24.95" customHeight="1" x14ac:dyDescent="0.25"/>
    <row r="63489" ht="24.95" customHeight="1" x14ac:dyDescent="0.25"/>
    <row r="63490" ht="24.95" customHeight="1" x14ac:dyDescent="0.25"/>
    <row r="63491" ht="24.95" customHeight="1" x14ac:dyDescent="0.25"/>
    <row r="63492" ht="24.95" customHeight="1" x14ac:dyDescent="0.25"/>
    <row r="63493" ht="24.95" customHeight="1" x14ac:dyDescent="0.25"/>
    <row r="63494" ht="24.95" customHeight="1" x14ac:dyDescent="0.25"/>
    <row r="63495" ht="24.95" customHeight="1" x14ac:dyDescent="0.25"/>
    <row r="63496" ht="24.95" customHeight="1" x14ac:dyDescent="0.25"/>
    <row r="63497" ht="24.95" customHeight="1" x14ac:dyDescent="0.25"/>
    <row r="63498" ht="24.95" customHeight="1" x14ac:dyDescent="0.25"/>
    <row r="63499" ht="24.95" customHeight="1" x14ac:dyDescent="0.25"/>
    <row r="63500" ht="24.95" customHeight="1" x14ac:dyDescent="0.25"/>
    <row r="63501" ht="24.95" customHeight="1" x14ac:dyDescent="0.25"/>
    <row r="63502" ht="24.95" customHeight="1" x14ac:dyDescent="0.25"/>
    <row r="63503" ht="24.95" customHeight="1" x14ac:dyDescent="0.25"/>
    <row r="63504" ht="24.95" customHeight="1" x14ac:dyDescent="0.25"/>
    <row r="63508" ht="16.5" customHeight="1" x14ac:dyDescent="0.25"/>
    <row r="63510" ht="15.75" customHeight="1" x14ac:dyDescent="0.25"/>
    <row r="63511" ht="31.5" customHeight="1" x14ac:dyDescent="0.25"/>
    <row r="63512" ht="24" customHeight="1" x14ac:dyDescent="0.25"/>
    <row r="63513" ht="24.95" customHeight="1" x14ac:dyDescent="0.25"/>
    <row r="63514" ht="24.95" customHeight="1" x14ac:dyDescent="0.25"/>
    <row r="63515" ht="24.95" customHeight="1" x14ac:dyDescent="0.25"/>
    <row r="63516" ht="24.95" customHeight="1" x14ac:dyDescent="0.25"/>
    <row r="63517" ht="24.95" customHeight="1" x14ac:dyDescent="0.25"/>
    <row r="63518" ht="24.95" customHeight="1" x14ac:dyDescent="0.25"/>
    <row r="63519" ht="24.95" customHeight="1" x14ac:dyDescent="0.25"/>
    <row r="63520" ht="24.95" customHeight="1" x14ac:dyDescent="0.25"/>
    <row r="63521" ht="24.95" customHeight="1" x14ac:dyDescent="0.25"/>
    <row r="63522" ht="24.95" customHeight="1" x14ac:dyDescent="0.25"/>
    <row r="63523" ht="24.95" customHeight="1" x14ac:dyDescent="0.25"/>
    <row r="63524" ht="24.95" customHeight="1" x14ac:dyDescent="0.25"/>
    <row r="63525" ht="24.95" customHeight="1" x14ac:dyDescent="0.25"/>
    <row r="63526" ht="24.95" customHeight="1" x14ac:dyDescent="0.25"/>
    <row r="63530" ht="16.5" customHeight="1" x14ac:dyDescent="0.25"/>
    <row r="63532" ht="15.75" customHeight="1" x14ac:dyDescent="0.25"/>
    <row r="63533" ht="31.5" customHeight="1" x14ac:dyDescent="0.25"/>
    <row r="63534" ht="24" customHeight="1" x14ac:dyDescent="0.25"/>
    <row r="63535" ht="24.95" customHeight="1" x14ac:dyDescent="0.25"/>
    <row r="63536" ht="24.95" customHeight="1" x14ac:dyDescent="0.25"/>
    <row r="63537" ht="24.95" customHeight="1" x14ac:dyDescent="0.25"/>
    <row r="63538" ht="24.95" customHeight="1" x14ac:dyDescent="0.25"/>
    <row r="63539" ht="24.95" customHeight="1" x14ac:dyDescent="0.25"/>
    <row r="63540" ht="24.95" customHeight="1" x14ac:dyDescent="0.25"/>
    <row r="63541" ht="24.95" customHeight="1" x14ac:dyDescent="0.25"/>
    <row r="63542" ht="24.95" customHeight="1" x14ac:dyDescent="0.25"/>
    <row r="63543" ht="24.95" customHeight="1" x14ac:dyDescent="0.25"/>
    <row r="63544" ht="24.95" customHeight="1" x14ac:dyDescent="0.25"/>
    <row r="63545" ht="24.95" customHeight="1" x14ac:dyDescent="0.25"/>
    <row r="63546" ht="24.95" customHeight="1" x14ac:dyDescent="0.25"/>
    <row r="63547" ht="24.95" customHeight="1" x14ac:dyDescent="0.25"/>
    <row r="63548" ht="24.95" customHeight="1" x14ac:dyDescent="0.25"/>
    <row r="63549" ht="24.95" customHeight="1" x14ac:dyDescent="0.25"/>
    <row r="63550" ht="24.95" customHeight="1" x14ac:dyDescent="0.25"/>
    <row r="63551" ht="24.95" customHeight="1" x14ac:dyDescent="0.25"/>
    <row r="63552" ht="24.95" customHeight="1" x14ac:dyDescent="0.25"/>
    <row r="63553" ht="24.95" customHeight="1" x14ac:dyDescent="0.25"/>
    <row r="63554" ht="24.95" customHeight="1" x14ac:dyDescent="0.25"/>
    <row r="63555" ht="24.95" customHeight="1" x14ac:dyDescent="0.25"/>
    <row r="63556" ht="24.95" customHeight="1" x14ac:dyDescent="0.25"/>
    <row r="63557" ht="24.95" customHeight="1" x14ac:dyDescent="0.25"/>
    <row r="63558" ht="24.95" customHeight="1" x14ac:dyDescent="0.25"/>
    <row r="63559" ht="24.95" customHeight="1" x14ac:dyDescent="0.25"/>
    <row r="63560" ht="24.95" customHeight="1" x14ac:dyDescent="0.25"/>
    <row r="63561" ht="24.95" customHeight="1" x14ac:dyDescent="0.25"/>
    <row r="63562" ht="24.95" customHeight="1" x14ac:dyDescent="0.25"/>
    <row r="63563" ht="24.95" customHeight="1" x14ac:dyDescent="0.25"/>
    <row r="63564" ht="24.95" customHeight="1" x14ac:dyDescent="0.25"/>
    <row r="63565" ht="24.95" customHeight="1" x14ac:dyDescent="0.25"/>
    <row r="63566" ht="24.95" customHeight="1" x14ac:dyDescent="0.25"/>
    <row r="63567" ht="24.95" customHeight="1" x14ac:dyDescent="0.25"/>
    <row r="63568" ht="24.95" customHeight="1" x14ac:dyDescent="0.25"/>
    <row r="63569" ht="24.95" customHeight="1" x14ac:dyDescent="0.25"/>
    <row r="63570" ht="24.95" customHeight="1" x14ac:dyDescent="0.25"/>
    <row r="63571" ht="24.95" customHeight="1" x14ac:dyDescent="0.25"/>
    <row r="63572" ht="24.95" customHeight="1" x14ac:dyDescent="0.25"/>
    <row r="63576" ht="16.5" customHeight="1" x14ac:dyDescent="0.25"/>
    <row r="63578" ht="15.75" customHeight="1" x14ac:dyDescent="0.25"/>
    <row r="63579" ht="31.5" customHeight="1" x14ac:dyDescent="0.25"/>
    <row r="63580" ht="24" customHeight="1" x14ac:dyDescent="0.25"/>
    <row r="63581" ht="24.95" customHeight="1" x14ac:dyDescent="0.25"/>
    <row r="63582" ht="24.95" customHeight="1" x14ac:dyDescent="0.25"/>
    <row r="63583" ht="24.95" customHeight="1" x14ac:dyDescent="0.25"/>
    <row r="63584" ht="24.95" customHeight="1" x14ac:dyDescent="0.25"/>
    <row r="63585" ht="24.95" customHeight="1" x14ac:dyDescent="0.25"/>
    <row r="63586" ht="24.95" customHeight="1" x14ac:dyDescent="0.25"/>
    <row r="63587" ht="24.95" customHeight="1" x14ac:dyDescent="0.25"/>
    <row r="63588" ht="24.95" customHeight="1" x14ac:dyDescent="0.25"/>
    <row r="63589" ht="24.95" customHeight="1" x14ac:dyDescent="0.25"/>
    <row r="63590" ht="24.95" customHeight="1" x14ac:dyDescent="0.25"/>
    <row r="63591" ht="24.95" customHeight="1" x14ac:dyDescent="0.25"/>
    <row r="63592" ht="24.95" customHeight="1" x14ac:dyDescent="0.25"/>
    <row r="63593" ht="24.95" customHeight="1" x14ac:dyDescent="0.25"/>
    <row r="63594" ht="24.95" customHeight="1" x14ac:dyDescent="0.25"/>
    <row r="63595" ht="24.95" customHeight="1" x14ac:dyDescent="0.25"/>
    <row r="63596" ht="24.95" customHeight="1" x14ac:dyDescent="0.25"/>
    <row r="63597" ht="24.95" customHeight="1" x14ac:dyDescent="0.25"/>
    <row r="63598" ht="24.95" customHeight="1" x14ac:dyDescent="0.25"/>
    <row r="63599" ht="24.95" customHeight="1" x14ac:dyDescent="0.25"/>
    <row r="63600" ht="24.95" customHeight="1" x14ac:dyDescent="0.25"/>
    <row r="63601" ht="24.95" customHeight="1" x14ac:dyDescent="0.25"/>
    <row r="63602" ht="24.95" customHeight="1" x14ac:dyDescent="0.25"/>
    <row r="63603" ht="24.95" customHeight="1" x14ac:dyDescent="0.25"/>
    <row r="63604" ht="24.95" customHeight="1" x14ac:dyDescent="0.25"/>
    <row r="63605" ht="24.95" customHeight="1" x14ac:dyDescent="0.25"/>
    <row r="63606" ht="24.95" customHeight="1" x14ac:dyDescent="0.25"/>
    <row r="63607" ht="24.95" customHeight="1" x14ac:dyDescent="0.25"/>
    <row r="63608" ht="24.95" customHeight="1" x14ac:dyDescent="0.25"/>
    <row r="63609" ht="24.95" customHeight="1" x14ac:dyDescent="0.25"/>
    <row r="63610" ht="24.95" customHeight="1" x14ac:dyDescent="0.25"/>
    <row r="63611" ht="24.95" customHeight="1" x14ac:dyDescent="0.25"/>
    <row r="63612" ht="24.95" customHeight="1" x14ac:dyDescent="0.25"/>
    <row r="63613" ht="24.95" customHeight="1" x14ac:dyDescent="0.25"/>
    <row r="63614" ht="24.95" customHeight="1" x14ac:dyDescent="0.25"/>
    <row r="63615" ht="24.95" customHeight="1" x14ac:dyDescent="0.25"/>
    <row r="63616" ht="24.95" customHeight="1" x14ac:dyDescent="0.25"/>
    <row r="63618" ht="16.5" customHeight="1" x14ac:dyDescent="0.25"/>
    <row r="63620" ht="15.75" customHeight="1" x14ac:dyDescent="0.25"/>
    <row r="63626" ht="16.5" customHeight="1" x14ac:dyDescent="0.25"/>
    <row r="63628" ht="15.75" customHeight="1" x14ac:dyDescent="0.25"/>
    <row r="63629" ht="31.5" customHeight="1" x14ac:dyDescent="0.25"/>
    <row r="63630" ht="24" customHeight="1" x14ac:dyDescent="0.25"/>
    <row r="63631" ht="24.95" customHeight="1" x14ac:dyDescent="0.25"/>
    <row r="63632" ht="24.95" customHeight="1" x14ac:dyDescent="0.25"/>
    <row r="63633" ht="24.95" customHeight="1" x14ac:dyDescent="0.25"/>
    <row r="63634" ht="24.95" customHeight="1" x14ac:dyDescent="0.25"/>
    <row r="63635" ht="24.95" customHeight="1" x14ac:dyDescent="0.25"/>
    <row r="63636" ht="24.95" customHeight="1" x14ac:dyDescent="0.25"/>
    <row r="63637" ht="24.95" customHeight="1" x14ac:dyDescent="0.25"/>
    <row r="63638" ht="24.95" customHeight="1" x14ac:dyDescent="0.25"/>
    <row r="63639" ht="24.95" customHeight="1" x14ac:dyDescent="0.25"/>
    <row r="63640" ht="24.95" customHeight="1" x14ac:dyDescent="0.25"/>
    <row r="63641" ht="24.95" customHeight="1" x14ac:dyDescent="0.25"/>
    <row r="63642" ht="24.95" customHeight="1" x14ac:dyDescent="0.25"/>
    <row r="63643" ht="24.95" customHeight="1" x14ac:dyDescent="0.25"/>
    <row r="63644" ht="24.95" customHeight="1" x14ac:dyDescent="0.25"/>
    <row r="63645" ht="24.95" customHeight="1" x14ac:dyDescent="0.25"/>
    <row r="63646" ht="24.95" customHeight="1" x14ac:dyDescent="0.25"/>
    <row r="63647" ht="24.95" customHeight="1" x14ac:dyDescent="0.25"/>
    <row r="63648" ht="24.95" customHeight="1" x14ac:dyDescent="0.25"/>
    <row r="63649" ht="24.95" customHeight="1" x14ac:dyDescent="0.25"/>
    <row r="63650" ht="24.95" customHeight="1" x14ac:dyDescent="0.25"/>
    <row r="63651" ht="24.95" customHeight="1" x14ac:dyDescent="0.25"/>
    <row r="63652" ht="24.95" customHeight="1" x14ac:dyDescent="0.25"/>
    <row r="63653" ht="24.95" customHeight="1" x14ac:dyDescent="0.25"/>
    <row r="63654" ht="24.95" customHeight="1" x14ac:dyDescent="0.25"/>
    <row r="63655" ht="24.95" customHeight="1" x14ac:dyDescent="0.25"/>
    <row r="63656" ht="24.95" customHeight="1" x14ac:dyDescent="0.25"/>
    <row r="63657" ht="24.95" customHeight="1" x14ac:dyDescent="0.25"/>
    <row r="63658" ht="24.95" customHeight="1" x14ac:dyDescent="0.25"/>
    <row r="63659" ht="24.95" customHeight="1" x14ac:dyDescent="0.25"/>
    <row r="63660" ht="24.95" customHeight="1" x14ac:dyDescent="0.25"/>
    <row r="63661" ht="24.95" customHeight="1" x14ac:dyDescent="0.25"/>
    <row r="63662" ht="24.95" customHeight="1" x14ac:dyDescent="0.25"/>
    <row r="63664" ht="16.5" customHeight="1" x14ac:dyDescent="0.25"/>
    <row r="63666" ht="15.75" customHeight="1" x14ac:dyDescent="0.25"/>
    <row r="63667" ht="31.5" customHeight="1" x14ac:dyDescent="0.25"/>
    <row r="63668" ht="24" customHeight="1" x14ac:dyDescent="0.25"/>
    <row r="63672" ht="16.5" customHeight="1" x14ac:dyDescent="0.25"/>
    <row r="63674" ht="15.75" customHeight="1" x14ac:dyDescent="0.25"/>
    <row r="63675" ht="31.5" customHeight="1" x14ac:dyDescent="0.25"/>
    <row r="63676" ht="24" customHeight="1" x14ac:dyDescent="0.25"/>
    <row r="63677" ht="24.95" customHeight="1" x14ac:dyDescent="0.25"/>
    <row r="63678" ht="24.95" customHeight="1" x14ac:dyDescent="0.25"/>
    <row r="63679" ht="24.95" customHeight="1" x14ac:dyDescent="0.25"/>
    <row r="63680" ht="24.95" customHeight="1" x14ac:dyDescent="0.25"/>
    <row r="63681" ht="24.95" customHeight="1" x14ac:dyDescent="0.25"/>
    <row r="63682" ht="24.95" customHeight="1" x14ac:dyDescent="0.25"/>
    <row r="63683" ht="24.95" customHeight="1" x14ac:dyDescent="0.25"/>
    <row r="63684" ht="24.95" customHeight="1" x14ac:dyDescent="0.25"/>
    <row r="63685" ht="24.95" customHeight="1" x14ac:dyDescent="0.25"/>
    <row r="63686" ht="24.95" customHeight="1" x14ac:dyDescent="0.25"/>
    <row r="63687" ht="24.95" customHeight="1" x14ac:dyDescent="0.25"/>
    <row r="63688" ht="24.95" customHeight="1" x14ac:dyDescent="0.25"/>
    <row r="63689" ht="24.95" customHeight="1" x14ac:dyDescent="0.25"/>
    <row r="63690" ht="24.95" customHeight="1" x14ac:dyDescent="0.25"/>
    <row r="63691" ht="24.95" customHeight="1" x14ac:dyDescent="0.25"/>
    <row r="63692" ht="24.95" customHeight="1" x14ac:dyDescent="0.25"/>
    <row r="63693" ht="24.95" customHeight="1" x14ac:dyDescent="0.25"/>
    <row r="63694" ht="24.95" customHeight="1" x14ac:dyDescent="0.25"/>
    <row r="63695" ht="24.95" customHeight="1" x14ac:dyDescent="0.25"/>
    <row r="63696" ht="24.95" customHeight="1" x14ac:dyDescent="0.25"/>
    <row r="63697" ht="24.95" customHeight="1" x14ac:dyDescent="0.25"/>
    <row r="63698" ht="24.95" customHeight="1" x14ac:dyDescent="0.25"/>
    <row r="63699" ht="24.95" customHeight="1" x14ac:dyDescent="0.25"/>
    <row r="63700" ht="24.95" customHeight="1" x14ac:dyDescent="0.25"/>
    <row r="63701" ht="24.95" customHeight="1" x14ac:dyDescent="0.25"/>
    <row r="63702" ht="24.95" customHeight="1" x14ac:dyDescent="0.25"/>
    <row r="63703" ht="24.95" customHeight="1" x14ac:dyDescent="0.25"/>
    <row r="63704" ht="24.95" customHeight="1" x14ac:dyDescent="0.25"/>
    <row r="63705" ht="24.95" customHeight="1" x14ac:dyDescent="0.25"/>
    <row r="63706" ht="24.95" customHeight="1" x14ac:dyDescent="0.25"/>
    <row r="63707" ht="24.95" customHeight="1" x14ac:dyDescent="0.25"/>
    <row r="63708" ht="24.95" customHeight="1" x14ac:dyDescent="0.25"/>
    <row r="63709" ht="24.95" customHeight="1" x14ac:dyDescent="0.25"/>
    <row r="63710" ht="24.95" customHeight="1" x14ac:dyDescent="0.25"/>
    <row r="63711" ht="24.95" customHeight="1" x14ac:dyDescent="0.25"/>
    <row r="63712" ht="24.95" customHeight="1" x14ac:dyDescent="0.25"/>
    <row r="63713" ht="24.95" customHeight="1" x14ac:dyDescent="0.25"/>
    <row r="63714" ht="24.95" customHeight="1" x14ac:dyDescent="0.25"/>
    <row r="63718" ht="16.5" customHeight="1" x14ac:dyDescent="0.25"/>
    <row r="63720" ht="15.75" customHeight="1" x14ac:dyDescent="0.25"/>
    <row r="63721" ht="31.5" customHeight="1" x14ac:dyDescent="0.25"/>
    <row r="63722" ht="24" customHeight="1" x14ac:dyDescent="0.25"/>
    <row r="63723" ht="24.95" customHeight="1" x14ac:dyDescent="0.25"/>
    <row r="63724" ht="24.95" customHeight="1" x14ac:dyDescent="0.25"/>
    <row r="63725" ht="24.95" customHeight="1" x14ac:dyDescent="0.25"/>
    <row r="63726" ht="24.95" customHeight="1" x14ac:dyDescent="0.25"/>
    <row r="63727" ht="24.95" customHeight="1" x14ac:dyDescent="0.25"/>
    <row r="63728" ht="24.95" customHeight="1" x14ac:dyDescent="0.25"/>
    <row r="63729" ht="24.95" customHeight="1" x14ac:dyDescent="0.25"/>
    <row r="63730" ht="24.95" customHeight="1" x14ac:dyDescent="0.25"/>
    <row r="63731" ht="24.95" customHeight="1" x14ac:dyDescent="0.25"/>
    <row r="63732" ht="24.95" customHeight="1" x14ac:dyDescent="0.25"/>
    <row r="63733" ht="31.5" customHeight="1" x14ac:dyDescent="0.25"/>
    <row r="63734" ht="24" customHeight="1" x14ac:dyDescent="0.25"/>
    <row r="63735" ht="24.95" customHeight="1" x14ac:dyDescent="0.25"/>
    <row r="63736" ht="24.95" customHeight="1" x14ac:dyDescent="0.25"/>
    <row r="63740" ht="16.5" customHeight="1" x14ac:dyDescent="0.25"/>
    <row r="63742" ht="15.75" customHeight="1" x14ac:dyDescent="0.25"/>
    <row r="63743" ht="31.5" customHeight="1" x14ac:dyDescent="0.25"/>
    <row r="63744" ht="24" customHeight="1" x14ac:dyDescent="0.25"/>
    <row r="63745" ht="24.95" customHeight="1" x14ac:dyDescent="0.25"/>
    <row r="63746" ht="24.95" customHeight="1" x14ac:dyDescent="0.25"/>
    <row r="63747" ht="24.95" customHeight="1" x14ac:dyDescent="0.25"/>
    <row r="63748" ht="24.95" customHeight="1" x14ac:dyDescent="0.25"/>
    <row r="63749" ht="24.95" customHeight="1" x14ac:dyDescent="0.25"/>
    <row r="63750" ht="24.95" customHeight="1" x14ac:dyDescent="0.25"/>
    <row r="63751" ht="24.95" customHeight="1" x14ac:dyDescent="0.25"/>
    <row r="63752" ht="24.95" customHeight="1" x14ac:dyDescent="0.25"/>
    <row r="63753" ht="24.95" customHeight="1" x14ac:dyDescent="0.25"/>
    <row r="63754" ht="24.95" customHeight="1" x14ac:dyDescent="0.25"/>
    <row r="63758" ht="16.5" customHeight="1" x14ac:dyDescent="0.25"/>
    <row r="63762" ht="16.5" customHeight="1" x14ac:dyDescent="0.25"/>
    <row r="63764" ht="15.75" customHeight="1" x14ac:dyDescent="0.25"/>
    <row r="63765" ht="31.5" customHeight="1" x14ac:dyDescent="0.25"/>
    <row r="63766" ht="24" customHeight="1" x14ac:dyDescent="0.25"/>
    <row r="63767" ht="24.95" customHeight="1" x14ac:dyDescent="0.25"/>
    <row r="63768" ht="24.95" customHeight="1" x14ac:dyDescent="0.25"/>
    <row r="63769" ht="24.95" customHeight="1" x14ac:dyDescent="0.25"/>
    <row r="63770" ht="24.95" customHeight="1" x14ac:dyDescent="0.25"/>
    <row r="63771" ht="24.95" customHeight="1" x14ac:dyDescent="0.25"/>
    <row r="63772" ht="24.95" customHeight="1" x14ac:dyDescent="0.25"/>
    <row r="63773" ht="24.95" customHeight="1" x14ac:dyDescent="0.25"/>
    <row r="63774" ht="24.95" customHeight="1" x14ac:dyDescent="0.25"/>
    <row r="63776" ht="15.75" customHeight="1" x14ac:dyDescent="0.25"/>
    <row r="63777" ht="31.5" customHeight="1" x14ac:dyDescent="0.25"/>
    <row r="63778" ht="24" customHeight="1" x14ac:dyDescent="0.25"/>
    <row r="63779" ht="24.95" customHeight="1" x14ac:dyDescent="0.25"/>
    <row r="63780" ht="24.95" customHeight="1" x14ac:dyDescent="0.25"/>
    <row r="63784" ht="16.5" customHeight="1" x14ac:dyDescent="0.25"/>
    <row r="63786" ht="15.75" customHeight="1" x14ac:dyDescent="0.25"/>
    <row r="63787" ht="31.5" customHeight="1" x14ac:dyDescent="0.25"/>
    <row r="63788" ht="24" customHeight="1" x14ac:dyDescent="0.25"/>
    <row r="63789" ht="24.95" customHeight="1" x14ac:dyDescent="0.25"/>
    <row r="63790" ht="24.95" customHeight="1" x14ac:dyDescent="0.25"/>
    <row r="63791" ht="24.95" customHeight="1" x14ac:dyDescent="0.25"/>
    <row r="63792" ht="24.95" customHeight="1" x14ac:dyDescent="0.25"/>
    <row r="63793" ht="24.95" customHeight="1" x14ac:dyDescent="0.25"/>
    <row r="63794" ht="24.95" customHeight="1" x14ac:dyDescent="0.25"/>
    <row r="63795" ht="24.95" customHeight="1" x14ac:dyDescent="0.25"/>
    <row r="63796" ht="24.95" customHeight="1" x14ac:dyDescent="0.25"/>
    <row r="63797" ht="24.95" customHeight="1" x14ac:dyDescent="0.25"/>
    <row r="63798" ht="24.95" customHeight="1" x14ac:dyDescent="0.25"/>
    <row r="63799" ht="24.95" customHeight="1" x14ac:dyDescent="0.25"/>
    <row r="63800" ht="24.95" customHeight="1" x14ac:dyDescent="0.25"/>
    <row r="63801" ht="24.95" customHeight="1" x14ac:dyDescent="0.25"/>
    <row r="63802" ht="24.95" customHeight="1" x14ac:dyDescent="0.25"/>
    <row r="63803" ht="24.95" customHeight="1" x14ac:dyDescent="0.25"/>
    <row r="63804" ht="24.95" customHeight="1" x14ac:dyDescent="0.25"/>
    <row r="63805" ht="24.95" customHeight="1" x14ac:dyDescent="0.25"/>
    <row r="63806" ht="24.95" customHeight="1" x14ac:dyDescent="0.25"/>
    <row r="63807" ht="24.95" customHeight="1" x14ac:dyDescent="0.25"/>
    <row r="63808" ht="24.95" customHeight="1" x14ac:dyDescent="0.25"/>
    <row r="63809" ht="24.95" customHeight="1" x14ac:dyDescent="0.25"/>
    <row r="63810" ht="24.95" customHeight="1" x14ac:dyDescent="0.25"/>
    <row r="63811" ht="24.95" customHeight="1" x14ac:dyDescent="0.25"/>
    <row r="63812" ht="24.95" customHeight="1" x14ac:dyDescent="0.25"/>
    <row r="63813" ht="24.95" customHeight="1" x14ac:dyDescent="0.25"/>
    <row r="63814" ht="24.95" customHeight="1" x14ac:dyDescent="0.25"/>
    <row r="63815" ht="24.95" customHeight="1" x14ac:dyDescent="0.25"/>
    <row r="63816" ht="24.95" customHeight="1" x14ac:dyDescent="0.25"/>
    <row r="63817" ht="24.95" customHeight="1" x14ac:dyDescent="0.25"/>
    <row r="63818" ht="24.95" customHeight="1" x14ac:dyDescent="0.25"/>
    <row r="63819" ht="24.95" customHeight="1" x14ac:dyDescent="0.25"/>
    <row r="63820" ht="24.95" customHeight="1" x14ac:dyDescent="0.25"/>
    <row r="63821" ht="24.95" customHeight="1" x14ac:dyDescent="0.25"/>
    <row r="63822" ht="24.95" customHeight="1" x14ac:dyDescent="0.25"/>
    <row r="63823" ht="24.95" customHeight="1" x14ac:dyDescent="0.25"/>
    <row r="63824" ht="24.95" customHeight="1" x14ac:dyDescent="0.25"/>
    <row r="63825" ht="24.95" customHeight="1" x14ac:dyDescent="0.25"/>
    <row r="63826" ht="24.95" customHeight="1" x14ac:dyDescent="0.25"/>
    <row r="63830" ht="16.5" customHeight="1" x14ac:dyDescent="0.25"/>
    <row r="63832" ht="15.75" customHeight="1" x14ac:dyDescent="0.25"/>
    <row r="63833" ht="31.5" customHeight="1" x14ac:dyDescent="0.25"/>
    <row r="63834" ht="24" customHeight="1" x14ac:dyDescent="0.25"/>
    <row r="63835" ht="24.95" customHeight="1" x14ac:dyDescent="0.25"/>
    <row r="63836" ht="24.95" customHeight="1" x14ac:dyDescent="0.25"/>
    <row r="63837" ht="24.95" customHeight="1" x14ac:dyDescent="0.25"/>
    <row r="63838" ht="24.95" customHeight="1" x14ac:dyDescent="0.25"/>
    <row r="63839" ht="24.95" customHeight="1" x14ac:dyDescent="0.25"/>
    <row r="63840" ht="24.95" customHeight="1" x14ac:dyDescent="0.25"/>
    <row r="63841" ht="24.95" customHeight="1" x14ac:dyDescent="0.25"/>
    <row r="63842" ht="24.95" customHeight="1" x14ac:dyDescent="0.25"/>
    <row r="63843" ht="24.95" customHeight="1" x14ac:dyDescent="0.25"/>
    <row r="63844" ht="24.95" customHeight="1" x14ac:dyDescent="0.25"/>
    <row r="63845" ht="24.95" customHeight="1" x14ac:dyDescent="0.25"/>
    <row r="63846" ht="24.95" customHeight="1" x14ac:dyDescent="0.25"/>
    <row r="63847" ht="24.95" customHeight="1" x14ac:dyDescent="0.25"/>
    <row r="63848" ht="24.95" customHeight="1" x14ac:dyDescent="0.25"/>
    <row r="63849" ht="24.95" customHeight="1" x14ac:dyDescent="0.25"/>
    <row r="63850" ht="24.95" customHeight="1" x14ac:dyDescent="0.25"/>
    <row r="63851" ht="24.95" customHeight="1" x14ac:dyDescent="0.25"/>
    <row r="63852" ht="24.95" customHeight="1" x14ac:dyDescent="0.25"/>
    <row r="63853" ht="24.95" customHeight="1" x14ac:dyDescent="0.25"/>
    <row r="63854" ht="24.95" customHeight="1" x14ac:dyDescent="0.25"/>
    <row r="63855" ht="24.95" customHeight="1" x14ac:dyDescent="0.25"/>
    <row r="63856" ht="24.95" customHeight="1" x14ac:dyDescent="0.25"/>
    <row r="63857" ht="24.95" customHeight="1" x14ac:dyDescent="0.25"/>
    <row r="63858" ht="24.95" customHeight="1" x14ac:dyDescent="0.25"/>
    <row r="63859" ht="24.95" customHeight="1" x14ac:dyDescent="0.25"/>
    <row r="63860" ht="24.95" customHeight="1" x14ac:dyDescent="0.25"/>
    <row r="63861" ht="24.95" customHeight="1" x14ac:dyDescent="0.25"/>
    <row r="63862" ht="24.95" customHeight="1" x14ac:dyDescent="0.25"/>
    <row r="63863" ht="24.95" customHeight="1" x14ac:dyDescent="0.25"/>
    <row r="63864" ht="24.95" customHeight="1" x14ac:dyDescent="0.25"/>
    <row r="63865" ht="24.95" customHeight="1" x14ac:dyDescent="0.25"/>
    <row r="63866" ht="24.95" customHeight="1" x14ac:dyDescent="0.25"/>
    <row r="63867" ht="24.95" customHeight="1" x14ac:dyDescent="0.25"/>
    <row r="63868" ht="24.95" customHeight="1" x14ac:dyDescent="0.25"/>
    <row r="63869" ht="24.95" customHeight="1" x14ac:dyDescent="0.25"/>
    <row r="63870" ht="24.95" customHeight="1" x14ac:dyDescent="0.25"/>
    <row r="63876" ht="16.5" customHeight="1" x14ac:dyDescent="0.25"/>
    <row r="63878" ht="15.75" customHeight="1" x14ac:dyDescent="0.25"/>
    <row r="63879" ht="31.5" customHeight="1" x14ac:dyDescent="0.25"/>
    <row r="63880" ht="24" customHeight="1" x14ac:dyDescent="0.25"/>
    <row r="63881" ht="24.95" customHeight="1" x14ac:dyDescent="0.25"/>
    <row r="63882" ht="24.95" customHeight="1" x14ac:dyDescent="0.25"/>
    <row r="63883" ht="24.95" customHeight="1" x14ac:dyDescent="0.25"/>
    <row r="63884" ht="24.95" customHeight="1" x14ac:dyDescent="0.25"/>
    <row r="63885" ht="24.95" customHeight="1" x14ac:dyDescent="0.25"/>
    <row r="63886" ht="24.95" customHeight="1" x14ac:dyDescent="0.25"/>
    <row r="63887" ht="24.95" customHeight="1" x14ac:dyDescent="0.25"/>
    <row r="63888" ht="24.95" customHeight="1" x14ac:dyDescent="0.25"/>
    <row r="63889" ht="24.95" customHeight="1" x14ac:dyDescent="0.25"/>
    <row r="63890" ht="24.95" customHeight="1" x14ac:dyDescent="0.25"/>
    <row r="63891" ht="24.95" customHeight="1" x14ac:dyDescent="0.25"/>
    <row r="63892" ht="24.95" customHeight="1" x14ac:dyDescent="0.25"/>
    <row r="63893" ht="24.95" customHeight="1" x14ac:dyDescent="0.25"/>
    <row r="63894" ht="24.95" customHeight="1" x14ac:dyDescent="0.25"/>
    <row r="63895" ht="24.95" customHeight="1" x14ac:dyDescent="0.25"/>
    <row r="63896" ht="24.95" customHeight="1" x14ac:dyDescent="0.25"/>
    <row r="63897" ht="24.95" customHeight="1" x14ac:dyDescent="0.25"/>
    <row r="63898" ht="24.95" customHeight="1" x14ac:dyDescent="0.25"/>
    <row r="63899" ht="24.95" customHeight="1" x14ac:dyDescent="0.25"/>
    <row r="63900" ht="24.95" customHeight="1" x14ac:dyDescent="0.25"/>
    <row r="63901" ht="24.95" customHeight="1" x14ac:dyDescent="0.25"/>
    <row r="63902" ht="24.95" customHeight="1" x14ac:dyDescent="0.25"/>
    <row r="63903" ht="24.95" customHeight="1" x14ac:dyDescent="0.25"/>
    <row r="63904" ht="24.95" customHeight="1" x14ac:dyDescent="0.25"/>
    <row r="63905" ht="24.95" customHeight="1" x14ac:dyDescent="0.25"/>
    <row r="63906" ht="24.95" customHeight="1" x14ac:dyDescent="0.25"/>
    <row r="63907" ht="24.95" customHeight="1" x14ac:dyDescent="0.25"/>
    <row r="63908" ht="24.95" customHeight="1" x14ac:dyDescent="0.25"/>
    <row r="63909" ht="24.95" customHeight="1" x14ac:dyDescent="0.25"/>
    <row r="63910" ht="24.95" customHeight="1" x14ac:dyDescent="0.25"/>
    <row r="63911" ht="24.95" customHeight="1" x14ac:dyDescent="0.25"/>
    <row r="63912" ht="24.95" customHeight="1" x14ac:dyDescent="0.25"/>
    <row r="63916" ht="16.5" customHeight="1" x14ac:dyDescent="0.25"/>
    <row r="63918" ht="15.75" customHeight="1" x14ac:dyDescent="0.25"/>
    <row r="63922" ht="16.5" customHeight="1" x14ac:dyDescent="0.25"/>
    <row r="63924" ht="15.75" customHeight="1" x14ac:dyDescent="0.25"/>
    <row r="63925" ht="31.5" customHeight="1" x14ac:dyDescent="0.25"/>
    <row r="63926" ht="24" customHeight="1" x14ac:dyDescent="0.25"/>
    <row r="63927" ht="24.95" customHeight="1" x14ac:dyDescent="0.25"/>
    <row r="63928" ht="24.95" customHeight="1" x14ac:dyDescent="0.25"/>
    <row r="63929" ht="24.95" customHeight="1" x14ac:dyDescent="0.25"/>
    <row r="63930" ht="24.95" customHeight="1" x14ac:dyDescent="0.25"/>
    <row r="63931" ht="24.95" customHeight="1" x14ac:dyDescent="0.25"/>
    <row r="63932" ht="24.95" customHeight="1" x14ac:dyDescent="0.25"/>
    <row r="63933" ht="24.95" customHeight="1" x14ac:dyDescent="0.25"/>
    <row r="63934" ht="24.95" customHeight="1" x14ac:dyDescent="0.25"/>
    <row r="63935" ht="31.5" customHeight="1" x14ac:dyDescent="0.25"/>
    <row r="63936" ht="24" customHeight="1" x14ac:dyDescent="0.25"/>
    <row r="63937" ht="24.95" customHeight="1" x14ac:dyDescent="0.25"/>
    <row r="63938" ht="24.95" customHeight="1" x14ac:dyDescent="0.25"/>
    <row r="63939" ht="24.95" customHeight="1" x14ac:dyDescent="0.25"/>
    <row r="63940" ht="24.95" customHeight="1" x14ac:dyDescent="0.25"/>
    <row r="63944" ht="16.5" customHeight="1" x14ac:dyDescent="0.25"/>
    <row r="63946" ht="15.75" customHeight="1" x14ac:dyDescent="0.25"/>
    <row r="63947" ht="31.5" customHeight="1" x14ac:dyDescent="0.25"/>
    <row r="63948" ht="24" customHeight="1" x14ac:dyDescent="0.25"/>
    <row r="63949" ht="24.95" customHeight="1" x14ac:dyDescent="0.25"/>
    <row r="63950" ht="24.95" customHeight="1" x14ac:dyDescent="0.25"/>
    <row r="63951" ht="24.95" customHeight="1" x14ac:dyDescent="0.25"/>
    <row r="63952" ht="24.95" customHeight="1" x14ac:dyDescent="0.25"/>
    <row r="63953" ht="24.95" customHeight="1" x14ac:dyDescent="0.25"/>
    <row r="63954" ht="24.95" customHeight="1" x14ac:dyDescent="0.25"/>
    <row r="63955" ht="24.95" customHeight="1" x14ac:dyDescent="0.25"/>
    <row r="63956" ht="24.95" customHeight="1" x14ac:dyDescent="0.25"/>
    <row r="63957" ht="24.95" customHeight="1" x14ac:dyDescent="0.25"/>
    <row r="63958" ht="24.95" customHeight="1" x14ac:dyDescent="0.25"/>
    <row r="63959" ht="24.95" customHeight="1" x14ac:dyDescent="0.25"/>
    <row r="63960" ht="24.95" customHeight="1" x14ac:dyDescent="0.25"/>
    <row r="63961" ht="24.95" customHeight="1" x14ac:dyDescent="0.25"/>
    <row r="63962" ht="24.95" customHeight="1" x14ac:dyDescent="0.25"/>
    <row r="63963" ht="24.95" customHeight="1" x14ac:dyDescent="0.25"/>
    <row r="63964" ht="24.95" customHeight="1" x14ac:dyDescent="0.25"/>
    <row r="63965" ht="24.95" customHeight="1" x14ac:dyDescent="0.25"/>
    <row r="63966" ht="24.95" customHeight="1" x14ac:dyDescent="0.25"/>
    <row r="63967" ht="24.95" customHeight="1" x14ac:dyDescent="0.25"/>
    <row r="63968" ht="24.95" customHeight="1" x14ac:dyDescent="0.25"/>
    <row r="63969" ht="24.95" customHeight="1" x14ac:dyDescent="0.25"/>
    <row r="63970" ht="24.95" customHeight="1" x14ac:dyDescent="0.25"/>
    <row r="63971" ht="24.95" customHeight="1" x14ac:dyDescent="0.25"/>
    <row r="63972" ht="24.95" customHeight="1" x14ac:dyDescent="0.25"/>
    <row r="63973" ht="24.95" customHeight="1" x14ac:dyDescent="0.25"/>
    <row r="63974" ht="24.95" customHeight="1" x14ac:dyDescent="0.25"/>
    <row r="63975" ht="24.95" customHeight="1" x14ac:dyDescent="0.25"/>
    <row r="63976" ht="24.95" customHeight="1" x14ac:dyDescent="0.25"/>
    <row r="63977" ht="24.95" customHeight="1" x14ac:dyDescent="0.25"/>
    <row r="63978" ht="24.95" customHeight="1" x14ac:dyDescent="0.25"/>
    <row r="63979" ht="24.95" customHeight="1" x14ac:dyDescent="0.25"/>
    <row r="63980" ht="24.95" customHeight="1" x14ac:dyDescent="0.25"/>
    <row r="63981" ht="24.95" customHeight="1" x14ac:dyDescent="0.25"/>
    <row r="63982" ht="24.95" customHeight="1" x14ac:dyDescent="0.25"/>
    <row r="63983" ht="24.95" customHeight="1" x14ac:dyDescent="0.25"/>
    <row r="63984" ht="24.95" customHeight="1" x14ac:dyDescent="0.25"/>
    <row r="63985" ht="24.95" customHeight="1" x14ac:dyDescent="0.25"/>
    <row r="63986" ht="24.95" customHeight="1" x14ac:dyDescent="0.25"/>
    <row r="63990" ht="16.5" customHeight="1" x14ac:dyDescent="0.25"/>
    <row r="63992" ht="15.75" customHeight="1" x14ac:dyDescent="0.25"/>
    <row r="63993" ht="31.5" customHeight="1" x14ac:dyDescent="0.25"/>
    <row r="63994" ht="24" customHeight="1" x14ac:dyDescent="0.25"/>
    <row r="63995" ht="24.95" customHeight="1" x14ac:dyDescent="0.25"/>
    <row r="63996" ht="24.95" customHeight="1" x14ac:dyDescent="0.25"/>
    <row r="63997" ht="24.95" customHeight="1" x14ac:dyDescent="0.25"/>
    <row r="63998" ht="24.95" customHeight="1" x14ac:dyDescent="0.25"/>
    <row r="63999" ht="24.95" customHeight="1" x14ac:dyDescent="0.25"/>
    <row r="64000" ht="24.95" customHeight="1" x14ac:dyDescent="0.25"/>
    <row r="64001" ht="24.95" customHeight="1" x14ac:dyDescent="0.25"/>
    <row r="64002" ht="24.95" customHeight="1" x14ac:dyDescent="0.25"/>
    <row r="64003" ht="24.95" customHeight="1" x14ac:dyDescent="0.25"/>
    <row r="64004" ht="24.95" customHeight="1" x14ac:dyDescent="0.25"/>
    <row r="64005" ht="24.95" customHeight="1" x14ac:dyDescent="0.25"/>
    <row r="64006" ht="24.95" customHeight="1" x14ac:dyDescent="0.25"/>
    <row r="64007" ht="24.95" customHeight="1" x14ac:dyDescent="0.25"/>
    <row r="64008" ht="24.95" customHeight="1" x14ac:dyDescent="0.25"/>
    <row r="64009" ht="24.95" customHeight="1" x14ac:dyDescent="0.25"/>
    <row r="64010" ht="24.95" customHeight="1" x14ac:dyDescent="0.25"/>
    <row r="64011" ht="24.95" customHeight="1" x14ac:dyDescent="0.25"/>
    <row r="64012" ht="24.95" customHeight="1" x14ac:dyDescent="0.25"/>
    <row r="64013" ht="24.95" customHeight="1" x14ac:dyDescent="0.25"/>
    <row r="64014" ht="24.95" customHeight="1" x14ac:dyDescent="0.25"/>
    <row r="64015" ht="24.95" customHeight="1" x14ac:dyDescent="0.25"/>
    <row r="64016" ht="24.95" customHeight="1" x14ac:dyDescent="0.25"/>
    <row r="64017" ht="24.95" customHeight="1" x14ac:dyDescent="0.25"/>
    <row r="64018" ht="24.95" customHeight="1" x14ac:dyDescent="0.25"/>
    <row r="64019" ht="24.95" customHeight="1" x14ac:dyDescent="0.25"/>
    <row r="64020" ht="24.95" customHeight="1" x14ac:dyDescent="0.25"/>
    <row r="64021" ht="24.95" customHeight="1" x14ac:dyDescent="0.25"/>
    <row r="64022" ht="24.95" customHeight="1" x14ac:dyDescent="0.25"/>
    <row r="64023" ht="24.95" customHeight="1" x14ac:dyDescent="0.25"/>
    <row r="64024" ht="24.95" customHeight="1" x14ac:dyDescent="0.25"/>
    <row r="64025" ht="24.95" customHeight="1" x14ac:dyDescent="0.25"/>
    <row r="64026" ht="24.95" customHeight="1" x14ac:dyDescent="0.25"/>
    <row r="64027" ht="24.95" customHeight="1" x14ac:dyDescent="0.25"/>
    <row r="64028" ht="24.95" customHeight="1" x14ac:dyDescent="0.25"/>
    <row r="64029" ht="24.95" customHeight="1" x14ac:dyDescent="0.25"/>
    <row r="64030" ht="24.95" customHeight="1" x14ac:dyDescent="0.25"/>
    <row r="64031" ht="24.95" customHeight="1" x14ac:dyDescent="0.25"/>
    <row r="64032" ht="24.95" customHeight="1" x14ac:dyDescent="0.25"/>
    <row r="64036" ht="16.5" customHeight="1" x14ac:dyDescent="0.25"/>
    <row r="64038" ht="15.75" customHeight="1" x14ac:dyDescent="0.25"/>
    <row r="64039" ht="31.5" customHeight="1" x14ac:dyDescent="0.25"/>
    <row r="64040" ht="24" customHeight="1" x14ac:dyDescent="0.25"/>
    <row r="64041" ht="24.95" customHeight="1" x14ac:dyDescent="0.25"/>
    <row r="64042" ht="24.95" customHeight="1" x14ac:dyDescent="0.25"/>
    <row r="64043" ht="24.95" customHeight="1" x14ac:dyDescent="0.25"/>
    <row r="64044" ht="24.95" customHeight="1" x14ac:dyDescent="0.25"/>
    <row r="64045" ht="24.95" customHeight="1" x14ac:dyDescent="0.25"/>
    <row r="64046" ht="24.95" customHeight="1" x14ac:dyDescent="0.25"/>
    <row r="64047" ht="24.95" customHeight="1" x14ac:dyDescent="0.25"/>
    <row r="64048" ht="24.95" customHeight="1" x14ac:dyDescent="0.25"/>
    <row r="64049" ht="24.95" customHeight="1" x14ac:dyDescent="0.25"/>
    <row r="64050" ht="24.95" customHeight="1" x14ac:dyDescent="0.25"/>
    <row r="64051" ht="24.95" customHeight="1" x14ac:dyDescent="0.25"/>
    <row r="64052" ht="24.95" customHeight="1" x14ac:dyDescent="0.25"/>
    <row r="64053" ht="24.95" customHeight="1" x14ac:dyDescent="0.25"/>
    <row r="64054" ht="24.95" customHeight="1" x14ac:dyDescent="0.25"/>
    <row r="64058" ht="16.5" customHeight="1" x14ac:dyDescent="0.25"/>
    <row r="64060" ht="15.75" customHeight="1" x14ac:dyDescent="0.25"/>
    <row r="64061" ht="31.5" customHeight="1" x14ac:dyDescent="0.25"/>
    <row r="64062" ht="24" customHeight="1" x14ac:dyDescent="0.25"/>
    <row r="64063" ht="24.95" customHeight="1" x14ac:dyDescent="0.25"/>
    <row r="64064" ht="24.95" customHeight="1" x14ac:dyDescent="0.25"/>
    <row r="64065" ht="24.95" customHeight="1" x14ac:dyDescent="0.25"/>
    <row r="64066" ht="24.95" customHeight="1" x14ac:dyDescent="0.25"/>
    <row r="64067" ht="24.95" customHeight="1" x14ac:dyDescent="0.25"/>
    <row r="64068" ht="24.95" customHeight="1" x14ac:dyDescent="0.25"/>
    <row r="64069" ht="24.95" customHeight="1" x14ac:dyDescent="0.25"/>
    <row r="64070" ht="24.95" customHeight="1" x14ac:dyDescent="0.25"/>
    <row r="64071" ht="24.95" customHeight="1" x14ac:dyDescent="0.25"/>
    <row r="64072" ht="24.95" customHeight="1" x14ac:dyDescent="0.25"/>
    <row r="64073" ht="24.95" customHeight="1" x14ac:dyDescent="0.25"/>
    <row r="64074" ht="24.95" customHeight="1" x14ac:dyDescent="0.25"/>
    <row r="64075" ht="24.95" customHeight="1" x14ac:dyDescent="0.25"/>
    <row r="64076" ht="24.95" customHeight="1" x14ac:dyDescent="0.25"/>
    <row r="64077" ht="24.95" customHeight="1" x14ac:dyDescent="0.25"/>
    <row r="64078" ht="24.95" customHeight="1" x14ac:dyDescent="0.25"/>
    <row r="64079" ht="24.95" customHeight="1" x14ac:dyDescent="0.25"/>
    <row r="64080" ht="24.95" customHeight="1" x14ac:dyDescent="0.25"/>
    <row r="64081" ht="24.95" customHeight="1" x14ac:dyDescent="0.25"/>
    <row r="64082" ht="24.95" customHeight="1" x14ac:dyDescent="0.25"/>
    <row r="64083" ht="24.95" customHeight="1" x14ac:dyDescent="0.25"/>
    <row r="64084" ht="24.95" customHeight="1" x14ac:dyDescent="0.25"/>
    <row r="64085" ht="24.95" customHeight="1" x14ac:dyDescent="0.25"/>
    <row r="64086" ht="24.95" customHeight="1" x14ac:dyDescent="0.25"/>
    <row r="64087" ht="24.95" customHeight="1" x14ac:dyDescent="0.25"/>
    <row r="64088" ht="24.95" customHeight="1" x14ac:dyDescent="0.25"/>
    <row r="64089" ht="24.95" customHeight="1" x14ac:dyDescent="0.25"/>
    <row r="64090" ht="24.95" customHeight="1" x14ac:dyDescent="0.25"/>
    <row r="64091" ht="24.95" customHeight="1" x14ac:dyDescent="0.25"/>
    <row r="64092" ht="24.95" customHeight="1" x14ac:dyDescent="0.25"/>
    <row r="64093" ht="24.95" customHeight="1" x14ac:dyDescent="0.25"/>
    <row r="64094" ht="24.95" customHeight="1" x14ac:dyDescent="0.25"/>
    <row r="64095" ht="24.95" customHeight="1" x14ac:dyDescent="0.25"/>
    <row r="64096" ht="24.95" customHeight="1" x14ac:dyDescent="0.25"/>
    <row r="64097" ht="24.95" customHeight="1" x14ac:dyDescent="0.25"/>
    <row r="64098" ht="24.95" customHeight="1" x14ac:dyDescent="0.25"/>
    <row r="64099" ht="24.95" customHeight="1" x14ac:dyDescent="0.25"/>
    <row r="64100" ht="24.95" customHeight="1" x14ac:dyDescent="0.25"/>
    <row r="64104" ht="16.5" customHeight="1" x14ac:dyDescent="0.25"/>
    <row r="64106" ht="15.75" customHeight="1" x14ac:dyDescent="0.25"/>
    <row r="64107" ht="31.5" customHeight="1" x14ac:dyDescent="0.25"/>
    <row r="64108" ht="24" customHeight="1" x14ac:dyDescent="0.25"/>
    <row r="64109" ht="24.95" customHeight="1" x14ac:dyDescent="0.25"/>
    <row r="64110" ht="24.95" customHeight="1" x14ac:dyDescent="0.25"/>
    <row r="64111" ht="24.95" customHeight="1" x14ac:dyDescent="0.25"/>
    <row r="64112" ht="24.95" customHeight="1" x14ac:dyDescent="0.25"/>
    <row r="64113" ht="24.95" customHeight="1" x14ac:dyDescent="0.25"/>
    <row r="64114" ht="24.95" customHeight="1" x14ac:dyDescent="0.25"/>
    <row r="64115" ht="24.95" customHeight="1" x14ac:dyDescent="0.25"/>
    <row r="64116" ht="24.95" customHeight="1" x14ac:dyDescent="0.25"/>
    <row r="64117" ht="24.95" customHeight="1" x14ac:dyDescent="0.25"/>
    <row r="64118" ht="24.95" customHeight="1" x14ac:dyDescent="0.25"/>
    <row r="64119" ht="24.95" customHeight="1" x14ac:dyDescent="0.25"/>
    <row r="64120" ht="24.95" customHeight="1" x14ac:dyDescent="0.25"/>
    <row r="64121" ht="24.95" customHeight="1" x14ac:dyDescent="0.25"/>
    <row r="64122" ht="24.95" customHeight="1" x14ac:dyDescent="0.25"/>
    <row r="64123" ht="24.95" customHeight="1" x14ac:dyDescent="0.25"/>
    <row r="64124" ht="24.95" customHeight="1" x14ac:dyDescent="0.25"/>
    <row r="64125" ht="24.95" customHeight="1" x14ac:dyDescent="0.25"/>
    <row r="64126" ht="24.95" customHeight="1" x14ac:dyDescent="0.25"/>
    <row r="64127" ht="24.95" customHeight="1" x14ac:dyDescent="0.25"/>
    <row r="64128" ht="24.95" customHeight="1" x14ac:dyDescent="0.25"/>
    <row r="64129" ht="24.95" customHeight="1" x14ac:dyDescent="0.25"/>
    <row r="64130" ht="24.95" customHeight="1" x14ac:dyDescent="0.25"/>
    <row r="64131" ht="24.95" customHeight="1" x14ac:dyDescent="0.25"/>
    <row r="64132" ht="24.95" customHeight="1" x14ac:dyDescent="0.25"/>
    <row r="64133" ht="24.95" customHeight="1" x14ac:dyDescent="0.25"/>
    <row r="64134" ht="24.95" customHeight="1" x14ac:dyDescent="0.25"/>
    <row r="64135" ht="24.95" customHeight="1" x14ac:dyDescent="0.25"/>
    <row r="64136" ht="24.95" customHeight="1" x14ac:dyDescent="0.25"/>
    <row r="64137" ht="24.95" customHeight="1" x14ac:dyDescent="0.25"/>
    <row r="64138" ht="24.95" customHeight="1" x14ac:dyDescent="0.25"/>
    <row r="64139" ht="24.95" customHeight="1" x14ac:dyDescent="0.25"/>
    <row r="64140" ht="24.95" customHeight="1" x14ac:dyDescent="0.25"/>
    <row r="64141" ht="24.95" customHeight="1" x14ac:dyDescent="0.25"/>
    <row r="64142" ht="24.95" customHeight="1" x14ac:dyDescent="0.25"/>
    <row r="64143" ht="24.95" customHeight="1" x14ac:dyDescent="0.25"/>
    <row r="64144" ht="24.95" customHeight="1" x14ac:dyDescent="0.25"/>
    <row r="64146" ht="16.5" customHeight="1" x14ac:dyDescent="0.25"/>
    <row r="64150" ht="16.5" customHeight="1" x14ac:dyDescent="0.25"/>
    <row r="64152" ht="15.75" customHeight="1" x14ac:dyDescent="0.25"/>
    <row r="64153" ht="31.5" customHeight="1" x14ac:dyDescent="0.25"/>
    <row r="64154" ht="24" customHeight="1" x14ac:dyDescent="0.25"/>
    <row r="64155" ht="24.95" customHeight="1" x14ac:dyDescent="0.25"/>
    <row r="64156" ht="24.95" customHeight="1" x14ac:dyDescent="0.25"/>
    <row r="64157" ht="24.95" customHeight="1" x14ac:dyDescent="0.25"/>
    <row r="64158" ht="24.95" customHeight="1" x14ac:dyDescent="0.25"/>
    <row r="64159" ht="24.95" customHeight="1" x14ac:dyDescent="0.25"/>
    <row r="64160" ht="24.95" customHeight="1" x14ac:dyDescent="0.25"/>
    <row r="64161" ht="24.95" customHeight="1" x14ac:dyDescent="0.25"/>
    <row r="64162" ht="24.95" customHeight="1" x14ac:dyDescent="0.25"/>
    <row r="64164" ht="15.75" customHeight="1" x14ac:dyDescent="0.25"/>
    <row r="64172" ht="16.5" customHeight="1" x14ac:dyDescent="0.25"/>
    <row r="64174" ht="15.75" customHeight="1" x14ac:dyDescent="0.25"/>
    <row r="64175" ht="31.5" customHeight="1" x14ac:dyDescent="0.25"/>
    <row r="64176" ht="24" customHeight="1" x14ac:dyDescent="0.25"/>
    <row r="64177" ht="24.95" customHeight="1" x14ac:dyDescent="0.25"/>
    <row r="64178" ht="24.95" customHeight="1" x14ac:dyDescent="0.25"/>
    <row r="64179" ht="24.95" customHeight="1" x14ac:dyDescent="0.25"/>
    <row r="64180" ht="24.95" customHeight="1" x14ac:dyDescent="0.25"/>
    <row r="64181" ht="24.95" customHeight="1" x14ac:dyDescent="0.25"/>
    <row r="64182" ht="24.95" customHeight="1" x14ac:dyDescent="0.25"/>
    <row r="64183" ht="24.95" customHeight="1" x14ac:dyDescent="0.25"/>
    <row r="64184" ht="24.95" customHeight="1" x14ac:dyDescent="0.25"/>
    <row r="64186" ht="16.5" customHeight="1" x14ac:dyDescent="0.25"/>
    <row r="64188" ht="15.75" customHeight="1" x14ac:dyDescent="0.25"/>
    <row r="64189" ht="31.5" customHeight="1" x14ac:dyDescent="0.25"/>
    <row r="64190" ht="24" customHeight="1" x14ac:dyDescent="0.25"/>
    <row r="64194" ht="16.5" customHeight="1" x14ac:dyDescent="0.25"/>
    <row r="64196" ht="15.75" customHeight="1" x14ac:dyDescent="0.25"/>
    <row r="64197" ht="31.5" customHeight="1" x14ac:dyDescent="0.25"/>
    <row r="64198" ht="24" customHeight="1" x14ac:dyDescent="0.25"/>
    <row r="64199" ht="24.95" customHeight="1" x14ac:dyDescent="0.25"/>
    <row r="64200" ht="24.95" customHeight="1" x14ac:dyDescent="0.25"/>
    <row r="64201" ht="24.95" customHeight="1" x14ac:dyDescent="0.25"/>
    <row r="64202" ht="24.95" customHeight="1" x14ac:dyDescent="0.25"/>
    <row r="64203" ht="24.95" customHeight="1" x14ac:dyDescent="0.25"/>
    <row r="64204" ht="24.95" customHeight="1" x14ac:dyDescent="0.25"/>
    <row r="64205" ht="24.95" customHeight="1" x14ac:dyDescent="0.25"/>
    <row r="64206" ht="24.95" customHeight="1" x14ac:dyDescent="0.25"/>
    <row r="64207" ht="24.95" customHeight="1" x14ac:dyDescent="0.25"/>
    <row r="64208" ht="24.95" customHeight="1" x14ac:dyDescent="0.25"/>
    <row r="64209" ht="24.95" customHeight="1" x14ac:dyDescent="0.25"/>
    <row r="64210" ht="24.95" customHeight="1" x14ac:dyDescent="0.25"/>
    <row r="64211" ht="24.95" customHeight="1" x14ac:dyDescent="0.25"/>
    <row r="64212" ht="24.95" customHeight="1" x14ac:dyDescent="0.25"/>
    <row r="64216" ht="16.5" customHeight="1" x14ac:dyDescent="0.25"/>
    <row r="64218" ht="15.75" customHeight="1" x14ac:dyDescent="0.25"/>
    <row r="64219" ht="31.5" customHeight="1" x14ac:dyDescent="0.25"/>
    <row r="64220" ht="24" customHeight="1" x14ac:dyDescent="0.25"/>
    <row r="64221" ht="24.95" customHeight="1" x14ac:dyDescent="0.25"/>
    <row r="64222" ht="24.95" customHeight="1" x14ac:dyDescent="0.25"/>
    <row r="64223" ht="24.95" customHeight="1" x14ac:dyDescent="0.25"/>
    <row r="64224" ht="24.95" customHeight="1" x14ac:dyDescent="0.25"/>
    <row r="64225" ht="24.95" customHeight="1" x14ac:dyDescent="0.25"/>
    <row r="64226" ht="24.95" customHeight="1" x14ac:dyDescent="0.25"/>
    <row r="64227" ht="24.95" customHeight="1" x14ac:dyDescent="0.25"/>
    <row r="64228" ht="24.95" customHeight="1" x14ac:dyDescent="0.25"/>
    <row r="64229" ht="24.95" customHeight="1" x14ac:dyDescent="0.25"/>
    <row r="64230" ht="24.95" customHeight="1" x14ac:dyDescent="0.25"/>
    <row r="64231" ht="24.95" customHeight="1" x14ac:dyDescent="0.25"/>
    <row r="64232" ht="24.95" customHeight="1" x14ac:dyDescent="0.25"/>
    <row r="64233" ht="24.95" customHeight="1" x14ac:dyDescent="0.25"/>
    <row r="64234" ht="24.95" customHeight="1" x14ac:dyDescent="0.25"/>
    <row r="64235" ht="24.95" customHeight="1" x14ac:dyDescent="0.25"/>
    <row r="64236" ht="24.95" customHeight="1" x14ac:dyDescent="0.25"/>
    <row r="64237" ht="24.95" customHeight="1" x14ac:dyDescent="0.25"/>
    <row r="64238" ht="24.95" customHeight="1" x14ac:dyDescent="0.25"/>
    <row r="64239" ht="24.95" customHeight="1" x14ac:dyDescent="0.25"/>
    <row r="64240" ht="24.95" customHeight="1" x14ac:dyDescent="0.25"/>
    <row r="64241" ht="24.95" customHeight="1" x14ac:dyDescent="0.25"/>
    <row r="64242" ht="24.95" customHeight="1" x14ac:dyDescent="0.25"/>
    <row r="64243" ht="24.95" customHeight="1" x14ac:dyDescent="0.25"/>
    <row r="64244" ht="24.95" customHeight="1" x14ac:dyDescent="0.25"/>
    <row r="64245" ht="24.95" customHeight="1" x14ac:dyDescent="0.25"/>
    <row r="64246" ht="24.95" customHeight="1" x14ac:dyDescent="0.25"/>
    <row r="64247" ht="24.95" customHeight="1" x14ac:dyDescent="0.25"/>
    <row r="64248" ht="24.95" customHeight="1" x14ac:dyDescent="0.25"/>
    <row r="64249" ht="24.95" customHeight="1" x14ac:dyDescent="0.25"/>
    <row r="64250" ht="24.95" customHeight="1" x14ac:dyDescent="0.25"/>
    <row r="64251" ht="24.95" customHeight="1" x14ac:dyDescent="0.25"/>
    <row r="64252" ht="24.95" customHeight="1" x14ac:dyDescent="0.25"/>
    <row r="64253" ht="24.95" customHeight="1" x14ac:dyDescent="0.25"/>
    <row r="64254" ht="24.95" customHeight="1" x14ac:dyDescent="0.25"/>
    <row r="64255" ht="24.95" customHeight="1" x14ac:dyDescent="0.25"/>
    <row r="64256" ht="24.95" customHeight="1" x14ac:dyDescent="0.25"/>
    <row r="64257" ht="24.95" customHeight="1" x14ac:dyDescent="0.25"/>
    <row r="64258" ht="24.95" customHeight="1" x14ac:dyDescent="0.25"/>
    <row r="64262" ht="16.5" customHeight="1" x14ac:dyDescent="0.25"/>
    <row r="64264" ht="15.75" customHeight="1" x14ac:dyDescent="0.25"/>
    <row r="64265" ht="31.5" customHeight="1" x14ac:dyDescent="0.25"/>
    <row r="64266" ht="24" customHeight="1" x14ac:dyDescent="0.25"/>
    <row r="64267" ht="24.95" customHeight="1" x14ac:dyDescent="0.25"/>
    <row r="64268" ht="24.95" customHeight="1" x14ac:dyDescent="0.25"/>
    <row r="64269" ht="24.95" customHeight="1" x14ac:dyDescent="0.25"/>
    <row r="64270" ht="24.95" customHeight="1" x14ac:dyDescent="0.25"/>
    <row r="64271" ht="24.95" customHeight="1" x14ac:dyDescent="0.25"/>
    <row r="64272" ht="24.95" customHeight="1" x14ac:dyDescent="0.25"/>
    <row r="64273" ht="24.95" customHeight="1" x14ac:dyDescent="0.25"/>
    <row r="64274" ht="24.95" customHeight="1" x14ac:dyDescent="0.25"/>
    <row r="64275" ht="24.95" customHeight="1" x14ac:dyDescent="0.25"/>
    <row r="64276" ht="24.95" customHeight="1" x14ac:dyDescent="0.25"/>
    <row r="64277" ht="24.95" customHeight="1" x14ac:dyDescent="0.25"/>
    <row r="64278" ht="24.95" customHeight="1" x14ac:dyDescent="0.25"/>
    <row r="64279" ht="24.95" customHeight="1" x14ac:dyDescent="0.25"/>
    <row r="64280" ht="24.95" customHeight="1" x14ac:dyDescent="0.25"/>
    <row r="64281" ht="24.95" customHeight="1" x14ac:dyDescent="0.25"/>
    <row r="64282" ht="24.95" customHeight="1" x14ac:dyDescent="0.25"/>
    <row r="64283" ht="24.95" customHeight="1" x14ac:dyDescent="0.25"/>
    <row r="64284" ht="24.95" customHeight="1" x14ac:dyDescent="0.25"/>
    <row r="64285" ht="24.95" customHeight="1" x14ac:dyDescent="0.25"/>
    <row r="64286" ht="24.95" customHeight="1" x14ac:dyDescent="0.25"/>
    <row r="64287" ht="24.95" customHeight="1" x14ac:dyDescent="0.25"/>
    <row r="64288" ht="24.95" customHeight="1" x14ac:dyDescent="0.25"/>
    <row r="64289" ht="24.95" customHeight="1" x14ac:dyDescent="0.25"/>
    <row r="64290" ht="24.95" customHeight="1" x14ac:dyDescent="0.25"/>
    <row r="64291" ht="24.95" customHeight="1" x14ac:dyDescent="0.25"/>
    <row r="64292" ht="24.95" customHeight="1" x14ac:dyDescent="0.25"/>
    <row r="64293" ht="24.95" customHeight="1" x14ac:dyDescent="0.25"/>
    <row r="64294" ht="24.95" customHeight="1" x14ac:dyDescent="0.25"/>
    <row r="64295" ht="24.95" customHeight="1" x14ac:dyDescent="0.25"/>
    <row r="64296" ht="24.95" customHeight="1" x14ac:dyDescent="0.25"/>
    <row r="64297" ht="24.95" customHeight="1" x14ac:dyDescent="0.25"/>
    <row r="64298" ht="24.95" customHeight="1" x14ac:dyDescent="0.25"/>
    <row r="64299" ht="24.95" customHeight="1" x14ac:dyDescent="0.25"/>
    <row r="64300" ht="24.95" customHeight="1" x14ac:dyDescent="0.25"/>
    <row r="64301" ht="24.95" customHeight="1" x14ac:dyDescent="0.25"/>
    <row r="64302" ht="24.95" customHeight="1" x14ac:dyDescent="0.25"/>
    <row r="64303" ht="24.95" customHeight="1" x14ac:dyDescent="0.25"/>
    <row r="64304" ht="24.95" customHeight="1" x14ac:dyDescent="0.25"/>
    <row r="64308" ht="16.5" customHeight="1" x14ac:dyDescent="0.25"/>
    <row r="64310" ht="15.75" customHeight="1" x14ac:dyDescent="0.25"/>
    <row r="64311" ht="31.5" customHeight="1" x14ac:dyDescent="0.25"/>
    <row r="64312" ht="24" customHeight="1" x14ac:dyDescent="0.25"/>
    <row r="64313" ht="24.95" customHeight="1" x14ac:dyDescent="0.25"/>
    <row r="64314" ht="24.95" customHeight="1" x14ac:dyDescent="0.25"/>
    <row r="64315" ht="24.95" customHeight="1" x14ac:dyDescent="0.25"/>
    <row r="64316" ht="24.95" customHeight="1" x14ac:dyDescent="0.25"/>
    <row r="64317" ht="24.95" customHeight="1" x14ac:dyDescent="0.25"/>
    <row r="64318" ht="24.95" customHeight="1" x14ac:dyDescent="0.25"/>
    <row r="64319" ht="24.95" customHeight="1" x14ac:dyDescent="0.25"/>
    <row r="64320" ht="24.95" customHeight="1" x14ac:dyDescent="0.25"/>
    <row r="64321" ht="24.95" customHeight="1" x14ac:dyDescent="0.25"/>
    <row r="64322" ht="24.95" customHeight="1" x14ac:dyDescent="0.25"/>
    <row r="64323" ht="24.95" customHeight="1" x14ac:dyDescent="0.25"/>
    <row r="64324" ht="24.95" customHeight="1" x14ac:dyDescent="0.25"/>
    <row r="64325" ht="24.95" customHeight="1" x14ac:dyDescent="0.25"/>
    <row r="64326" ht="24.95" customHeight="1" x14ac:dyDescent="0.25"/>
    <row r="64327" ht="24.95" customHeight="1" x14ac:dyDescent="0.25"/>
    <row r="64328" ht="24.95" customHeight="1" x14ac:dyDescent="0.25"/>
    <row r="64329" ht="24.95" customHeight="1" x14ac:dyDescent="0.25"/>
    <row r="64330" ht="24.95" customHeight="1" x14ac:dyDescent="0.25"/>
    <row r="64331" ht="24.95" customHeight="1" x14ac:dyDescent="0.25"/>
    <row r="64332" ht="24.95" customHeight="1" x14ac:dyDescent="0.25"/>
    <row r="64333" ht="24.95" customHeight="1" x14ac:dyDescent="0.25"/>
    <row r="64334" ht="24.95" customHeight="1" x14ac:dyDescent="0.25"/>
    <row r="64335" ht="24.95" customHeight="1" x14ac:dyDescent="0.25"/>
    <row r="64336" ht="24.95" customHeight="1" x14ac:dyDescent="0.25"/>
    <row r="64337" ht="24.95" customHeight="1" x14ac:dyDescent="0.25"/>
    <row r="64338" ht="24.95" customHeight="1" x14ac:dyDescent="0.25"/>
    <row r="64339" ht="24.95" customHeight="1" x14ac:dyDescent="0.25"/>
    <row r="64340" ht="24.95" customHeight="1" x14ac:dyDescent="0.25"/>
    <row r="64341" ht="24.95" customHeight="1" x14ac:dyDescent="0.25"/>
    <row r="64342" ht="24.95" customHeight="1" x14ac:dyDescent="0.25"/>
    <row r="64343" ht="24.95" customHeight="1" x14ac:dyDescent="0.25"/>
    <row r="64344" ht="24.95" customHeight="1" x14ac:dyDescent="0.25"/>
    <row r="64345" ht="24.95" customHeight="1" x14ac:dyDescent="0.25"/>
    <row r="64346" ht="24.95" customHeight="1" x14ac:dyDescent="0.25"/>
    <row r="64347" ht="24.95" customHeight="1" x14ac:dyDescent="0.25"/>
    <row r="64348" ht="24.95" customHeight="1" x14ac:dyDescent="0.25"/>
    <row r="64349" ht="24.95" customHeight="1" x14ac:dyDescent="0.25"/>
    <row r="64350" ht="24.95" customHeight="1" x14ac:dyDescent="0.25"/>
    <row r="64354" ht="16.5" customHeight="1" x14ac:dyDescent="0.25"/>
    <row r="64356" ht="15.75" customHeight="1" x14ac:dyDescent="0.25"/>
    <row r="64357" ht="31.5" customHeight="1" x14ac:dyDescent="0.25"/>
    <row r="64358" ht="24" customHeight="1" x14ac:dyDescent="0.25"/>
    <row r="64359" ht="24.95" customHeight="1" x14ac:dyDescent="0.25"/>
    <row r="64360" ht="24.95" customHeight="1" x14ac:dyDescent="0.25"/>
    <row r="64361" ht="24.95" customHeight="1" x14ac:dyDescent="0.25"/>
    <row r="64362" ht="24.95" customHeight="1" x14ac:dyDescent="0.25"/>
    <row r="64363" ht="24.95" customHeight="1" x14ac:dyDescent="0.25"/>
    <row r="64364" ht="24.95" customHeight="1" x14ac:dyDescent="0.25"/>
    <row r="64365" ht="24.95" customHeight="1" x14ac:dyDescent="0.25"/>
    <row r="64366" ht="24.95" customHeight="1" x14ac:dyDescent="0.25"/>
    <row r="64367" ht="24.95" customHeight="1" x14ac:dyDescent="0.25"/>
    <row r="64368" ht="24.95" customHeight="1" x14ac:dyDescent="0.25"/>
    <row r="64369" ht="24.95" customHeight="1" x14ac:dyDescent="0.25"/>
    <row r="64370" ht="24.95" customHeight="1" x14ac:dyDescent="0.25"/>
    <row r="64371" ht="24.95" customHeight="1" x14ac:dyDescent="0.25"/>
    <row r="64372" ht="24.95" customHeight="1" x14ac:dyDescent="0.25"/>
    <row r="64376" ht="16.5" customHeight="1" x14ac:dyDescent="0.25"/>
    <row r="64378" ht="15.75" customHeight="1" x14ac:dyDescent="0.25"/>
    <row r="64379" ht="31.5" customHeight="1" x14ac:dyDescent="0.25"/>
    <row r="64380" ht="24" customHeight="1" x14ac:dyDescent="0.25"/>
    <row r="64381" ht="24.95" customHeight="1" x14ac:dyDescent="0.25"/>
    <row r="64382" ht="24.95" customHeight="1" x14ac:dyDescent="0.25"/>
    <row r="64383" ht="24.95" customHeight="1" x14ac:dyDescent="0.25"/>
    <row r="64384" ht="24.95" customHeight="1" x14ac:dyDescent="0.25"/>
    <row r="64385" ht="24.95" customHeight="1" x14ac:dyDescent="0.25"/>
    <row r="64386" ht="24.95" customHeight="1" x14ac:dyDescent="0.25"/>
    <row r="64387" ht="24.95" customHeight="1" x14ac:dyDescent="0.25"/>
    <row r="64388" ht="24.95" customHeight="1" x14ac:dyDescent="0.25"/>
    <row r="64389" ht="24.95" customHeight="1" x14ac:dyDescent="0.25"/>
    <row r="64390" ht="24.95" customHeight="1" x14ac:dyDescent="0.25"/>
    <row r="64392" ht="16.5" customHeight="1" x14ac:dyDescent="0.25"/>
    <row r="64394" ht="15.75" customHeight="1" x14ac:dyDescent="0.25"/>
    <row r="64398" ht="16.5" customHeight="1" x14ac:dyDescent="0.25"/>
    <row r="64400" ht="15.75" customHeight="1" x14ac:dyDescent="0.25"/>
    <row r="64401" ht="31.5" customHeight="1" x14ac:dyDescent="0.25"/>
    <row r="64402" ht="24" customHeight="1" x14ac:dyDescent="0.25"/>
    <row r="64403" ht="24.95" customHeight="1" x14ac:dyDescent="0.25"/>
    <row r="64404" ht="24.95" customHeight="1" x14ac:dyDescent="0.25"/>
    <row r="64405" ht="24.95" customHeight="1" x14ac:dyDescent="0.25"/>
    <row r="64406" ht="24.95" customHeight="1" x14ac:dyDescent="0.25"/>
    <row r="64407" ht="24.95" customHeight="1" x14ac:dyDescent="0.25"/>
    <row r="64408" ht="24.95" customHeight="1" x14ac:dyDescent="0.25"/>
    <row r="64409" ht="24.95" customHeight="1" x14ac:dyDescent="0.25"/>
    <row r="64410" ht="24.95" customHeight="1" x14ac:dyDescent="0.25"/>
    <row r="64411" ht="31.5" customHeight="1" x14ac:dyDescent="0.25"/>
    <row r="64412" ht="24" customHeight="1" x14ac:dyDescent="0.25"/>
    <row r="64416" ht="16.5" customHeight="1" x14ac:dyDescent="0.25"/>
    <row r="64420" ht="16.5" customHeight="1" x14ac:dyDescent="0.25"/>
    <row r="64422" ht="15.75" customHeight="1" x14ac:dyDescent="0.25"/>
    <row r="64423" ht="31.5" customHeight="1" x14ac:dyDescent="0.25"/>
    <row r="64424" ht="24" customHeight="1" x14ac:dyDescent="0.25"/>
    <row r="64425" ht="24.95" customHeight="1" x14ac:dyDescent="0.25"/>
    <row r="64426" ht="24.95" customHeight="1" x14ac:dyDescent="0.25"/>
    <row r="64427" ht="24.95" customHeight="1" x14ac:dyDescent="0.25"/>
    <row r="64428" ht="24.95" customHeight="1" x14ac:dyDescent="0.25"/>
    <row r="64429" ht="24.95" customHeight="1" x14ac:dyDescent="0.25"/>
    <row r="64430" ht="24.95" customHeight="1" x14ac:dyDescent="0.25"/>
    <row r="64431" ht="24.95" customHeight="1" x14ac:dyDescent="0.25"/>
    <row r="64432" ht="24.95" customHeight="1" x14ac:dyDescent="0.25"/>
    <row r="64433" ht="24.95" customHeight="1" x14ac:dyDescent="0.25"/>
    <row r="64434" ht="24.95" customHeight="1" x14ac:dyDescent="0.25"/>
    <row r="64435" ht="24.95" customHeight="1" x14ac:dyDescent="0.25"/>
    <row r="64436" ht="24.95" customHeight="1" x14ac:dyDescent="0.25"/>
    <row r="64437" ht="24.95" customHeight="1" x14ac:dyDescent="0.25"/>
    <row r="64438" ht="24.95" customHeight="1" x14ac:dyDescent="0.25"/>
    <row r="64439" ht="24.95" customHeight="1" x14ac:dyDescent="0.25"/>
    <row r="64440" ht="24.95" customHeight="1" x14ac:dyDescent="0.25"/>
    <row r="64441" ht="24.95" customHeight="1" x14ac:dyDescent="0.25"/>
    <row r="64442" ht="24.95" customHeight="1" x14ac:dyDescent="0.25"/>
    <row r="64443" ht="24.95" customHeight="1" x14ac:dyDescent="0.25"/>
    <row r="64444" ht="24.95" customHeight="1" x14ac:dyDescent="0.25"/>
    <row r="64445" ht="24.95" customHeight="1" x14ac:dyDescent="0.25"/>
    <row r="64446" ht="24.95" customHeight="1" x14ac:dyDescent="0.25"/>
    <row r="64447" ht="24.95" customHeight="1" x14ac:dyDescent="0.25"/>
    <row r="64448" ht="24.95" customHeight="1" x14ac:dyDescent="0.25"/>
    <row r="64449" ht="24.95" customHeight="1" x14ac:dyDescent="0.25"/>
    <row r="64450" ht="24.95" customHeight="1" x14ac:dyDescent="0.25"/>
    <row r="64451" ht="24.95" customHeight="1" x14ac:dyDescent="0.25"/>
    <row r="64452" ht="24.95" customHeight="1" x14ac:dyDescent="0.25"/>
    <row r="64453" ht="24.95" customHeight="1" x14ac:dyDescent="0.25"/>
    <row r="64454" ht="24.95" customHeight="1" x14ac:dyDescent="0.25"/>
    <row r="64455" ht="24.95" customHeight="1" x14ac:dyDescent="0.25"/>
    <row r="64456" ht="24.95" customHeight="1" x14ac:dyDescent="0.25"/>
    <row r="64458" ht="15.75" customHeight="1" x14ac:dyDescent="0.25"/>
    <row r="64459" ht="31.5" customHeight="1" x14ac:dyDescent="0.25"/>
    <row r="64460" ht="24" customHeight="1" x14ac:dyDescent="0.25"/>
    <row r="64461" ht="24.95" customHeight="1" x14ac:dyDescent="0.25"/>
    <row r="64462" ht="24.95" customHeight="1" x14ac:dyDescent="0.25"/>
    <row r="64466" ht="16.5" customHeight="1" x14ac:dyDescent="0.25"/>
    <row r="64468" ht="15.75" customHeight="1" x14ac:dyDescent="0.25"/>
    <row r="64469" ht="31.5" customHeight="1" x14ac:dyDescent="0.25"/>
    <row r="64470" ht="24" customHeight="1" x14ac:dyDescent="0.25"/>
    <row r="64471" ht="24.95" customHeight="1" x14ac:dyDescent="0.25"/>
    <row r="64472" ht="24.95" customHeight="1" x14ac:dyDescent="0.25"/>
    <row r="64473" ht="24.95" customHeight="1" x14ac:dyDescent="0.25"/>
    <row r="64474" ht="24.95" customHeight="1" x14ac:dyDescent="0.25"/>
    <row r="64475" ht="24.95" customHeight="1" x14ac:dyDescent="0.25"/>
    <row r="64476" ht="24.95" customHeight="1" x14ac:dyDescent="0.25"/>
    <row r="64477" ht="24.95" customHeight="1" x14ac:dyDescent="0.25"/>
    <row r="64478" ht="24.95" customHeight="1" x14ac:dyDescent="0.25"/>
    <row r="64479" ht="24.95" customHeight="1" x14ac:dyDescent="0.25"/>
    <row r="64480" ht="24.95" customHeight="1" x14ac:dyDescent="0.25"/>
    <row r="64481" ht="24.95" customHeight="1" x14ac:dyDescent="0.25"/>
    <row r="64482" ht="24.95" customHeight="1" x14ac:dyDescent="0.25"/>
    <row r="64483" ht="24.95" customHeight="1" x14ac:dyDescent="0.25"/>
    <row r="64484" ht="24.95" customHeight="1" x14ac:dyDescent="0.25"/>
    <row r="64485" ht="24.95" customHeight="1" x14ac:dyDescent="0.25"/>
    <row r="64486" ht="24.95" customHeight="1" x14ac:dyDescent="0.25"/>
    <row r="64487" ht="24.95" customHeight="1" x14ac:dyDescent="0.25"/>
    <row r="64488" ht="24.95" customHeight="1" x14ac:dyDescent="0.25"/>
    <row r="64489" ht="24.95" customHeight="1" x14ac:dyDescent="0.25"/>
    <row r="64490" ht="24.95" customHeight="1" x14ac:dyDescent="0.25"/>
    <row r="64491" ht="24.95" customHeight="1" x14ac:dyDescent="0.25"/>
    <row r="64492" ht="24.95" customHeight="1" x14ac:dyDescent="0.25"/>
    <row r="64493" ht="24.95" customHeight="1" x14ac:dyDescent="0.25"/>
    <row r="64494" ht="24.95" customHeight="1" x14ac:dyDescent="0.25"/>
    <row r="64495" ht="24.95" customHeight="1" x14ac:dyDescent="0.25"/>
    <row r="64496" ht="24.95" customHeight="1" x14ac:dyDescent="0.25"/>
    <row r="64497" ht="24.95" customHeight="1" x14ac:dyDescent="0.25"/>
    <row r="64498" ht="24.95" customHeight="1" x14ac:dyDescent="0.25"/>
    <row r="64499" ht="24.95" customHeight="1" x14ac:dyDescent="0.25"/>
    <row r="64500" ht="24.95" customHeight="1" x14ac:dyDescent="0.25"/>
    <row r="64501" ht="24.95" customHeight="1" x14ac:dyDescent="0.25"/>
    <row r="64502" ht="24.95" customHeight="1" x14ac:dyDescent="0.25"/>
    <row r="64503" ht="24.95" customHeight="1" x14ac:dyDescent="0.25"/>
    <row r="64504" ht="24.95" customHeight="1" x14ac:dyDescent="0.25"/>
    <row r="64505" ht="24.95" customHeight="1" x14ac:dyDescent="0.25"/>
    <row r="64506" ht="24.95" customHeight="1" x14ac:dyDescent="0.25"/>
    <row r="64507" ht="24.95" customHeight="1" x14ac:dyDescent="0.25"/>
    <row r="64508" ht="24.95" customHeight="1" x14ac:dyDescent="0.25"/>
    <row r="64512" ht="16.5" customHeight="1" x14ac:dyDescent="0.25"/>
    <row r="64514" ht="15.75" customHeight="1" x14ac:dyDescent="0.25"/>
    <row r="64515" ht="31.5" customHeight="1" x14ac:dyDescent="0.25"/>
    <row r="64516" ht="24" customHeight="1" x14ac:dyDescent="0.25"/>
    <row r="64517" ht="24.95" customHeight="1" x14ac:dyDescent="0.25"/>
    <row r="64518" ht="24.95" customHeight="1" x14ac:dyDescent="0.25"/>
    <row r="64519" ht="24.95" customHeight="1" x14ac:dyDescent="0.25"/>
    <row r="64520" ht="24.95" customHeight="1" x14ac:dyDescent="0.25"/>
    <row r="64521" ht="24.95" customHeight="1" x14ac:dyDescent="0.25"/>
    <row r="64522" ht="24.95" customHeight="1" x14ac:dyDescent="0.25"/>
    <row r="64523" ht="24.95" customHeight="1" x14ac:dyDescent="0.25"/>
    <row r="64524" ht="24.95" customHeight="1" x14ac:dyDescent="0.25"/>
    <row r="64525" ht="24.95" customHeight="1" x14ac:dyDescent="0.25"/>
    <row r="64526" ht="24.95" customHeight="1" x14ac:dyDescent="0.25"/>
    <row r="64527" ht="24.95" customHeight="1" x14ac:dyDescent="0.25"/>
    <row r="64528" ht="24.95" customHeight="1" x14ac:dyDescent="0.25"/>
    <row r="64529" ht="24.95" customHeight="1" x14ac:dyDescent="0.25"/>
    <row r="64530" ht="24.95" customHeight="1" x14ac:dyDescent="0.25"/>
    <row r="64531" ht="24.95" customHeight="1" x14ac:dyDescent="0.25"/>
    <row r="64532" ht="24.95" customHeight="1" x14ac:dyDescent="0.25"/>
    <row r="64533" ht="24.95" customHeight="1" x14ac:dyDescent="0.25"/>
    <row r="64534" ht="24.95" customHeight="1" x14ac:dyDescent="0.25"/>
    <row r="64535" ht="24.95" customHeight="1" x14ac:dyDescent="0.25"/>
    <row r="64536" ht="24.95" customHeight="1" x14ac:dyDescent="0.25"/>
    <row r="64537" ht="24.95" customHeight="1" x14ac:dyDescent="0.25"/>
    <row r="64538" ht="24.95" customHeight="1" x14ac:dyDescent="0.25"/>
    <row r="64539" ht="24.95" customHeight="1" x14ac:dyDescent="0.25"/>
    <row r="64540" ht="24.95" customHeight="1" x14ac:dyDescent="0.25"/>
    <row r="64541" ht="24.95" customHeight="1" x14ac:dyDescent="0.25"/>
    <row r="64542" ht="24.95" customHeight="1" x14ac:dyDescent="0.25"/>
    <row r="64543" ht="24.95" customHeight="1" x14ac:dyDescent="0.25"/>
    <row r="64544" ht="24.95" customHeight="1" x14ac:dyDescent="0.25"/>
    <row r="64545" ht="24.95" customHeight="1" x14ac:dyDescent="0.25"/>
    <row r="64546" ht="24.95" customHeight="1" x14ac:dyDescent="0.25"/>
    <row r="64547" ht="24.95" customHeight="1" x14ac:dyDescent="0.25"/>
    <row r="64548" ht="24.95" customHeight="1" x14ac:dyDescent="0.25"/>
    <row r="64549" ht="24.95" customHeight="1" x14ac:dyDescent="0.25"/>
    <row r="64550" ht="24.95" customHeight="1" x14ac:dyDescent="0.25"/>
    <row r="64551" ht="24.95" customHeight="1" x14ac:dyDescent="0.25"/>
    <row r="64552" ht="24.95" customHeight="1" x14ac:dyDescent="0.25"/>
    <row r="64553" ht="24.95" customHeight="1" x14ac:dyDescent="0.25"/>
    <row r="64554" ht="24.95" customHeight="1" x14ac:dyDescent="0.25"/>
    <row r="64558" ht="16.5" customHeight="1" x14ac:dyDescent="0.25"/>
    <row r="64560" ht="15.75" customHeight="1" x14ac:dyDescent="0.25"/>
    <row r="64561" ht="31.5" customHeight="1" x14ac:dyDescent="0.25"/>
    <row r="64562" ht="24" customHeight="1" x14ac:dyDescent="0.25"/>
    <row r="64563" ht="24.95" customHeight="1" x14ac:dyDescent="0.25"/>
    <row r="64564" ht="24.95" customHeight="1" x14ac:dyDescent="0.25"/>
    <row r="64565" ht="24.95" customHeight="1" x14ac:dyDescent="0.25"/>
    <row r="64566" ht="24.95" customHeight="1" x14ac:dyDescent="0.25"/>
    <row r="64567" ht="24.95" customHeight="1" x14ac:dyDescent="0.25"/>
    <row r="64568" ht="24.95" customHeight="1" x14ac:dyDescent="0.25"/>
    <row r="64569" ht="24.95" customHeight="1" x14ac:dyDescent="0.25"/>
    <row r="64570" ht="24.95" customHeight="1" x14ac:dyDescent="0.25"/>
    <row r="64571" ht="24.95" customHeight="1" x14ac:dyDescent="0.25"/>
    <row r="64572" ht="24.95" customHeight="1" x14ac:dyDescent="0.25"/>
    <row r="64573" ht="24.95" customHeight="1" x14ac:dyDescent="0.25"/>
    <row r="64574" ht="24.95" customHeight="1" x14ac:dyDescent="0.25"/>
    <row r="64575" ht="24.95" customHeight="1" x14ac:dyDescent="0.25"/>
    <row r="64576" ht="24.95" customHeight="1" x14ac:dyDescent="0.25"/>
    <row r="64580" ht="16.5" customHeight="1" x14ac:dyDescent="0.25"/>
    <row r="64582" ht="15.75" customHeight="1" x14ac:dyDescent="0.25"/>
    <row r="64583" ht="31.5" customHeight="1" x14ac:dyDescent="0.25"/>
    <row r="64584" ht="24" customHeight="1" x14ac:dyDescent="0.25"/>
    <row r="64585" ht="24.95" customHeight="1" x14ac:dyDescent="0.25"/>
    <row r="64586" ht="24.95" customHeight="1" x14ac:dyDescent="0.25"/>
    <row r="64587" ht="24.95" customHeight="1" x14ac:dyDescent="0.25"/>
    <row r="64588" ht="24.95" customHeight="1" x14ac:dyDescent="0.25"/>
    <row r="64589" ht="24.95" customHeight="1" x14ac:dyDescent="0.25"/>
    <row r="64590" ht="24.95" customHeight="1" x14ac:dyDescent="0.25"/>
    <row r="64591" ht="24.95" customHeight="1" x14ac:dyDescent="0.25"/>
    <row r="64592" ht="24.95" customHeight="1" x14ac:dyDescent="0.25"/>
    <row r="64593" ht="24.95" customHeight="1" x14ac:dyDescent="0.25"/>
    <row r="64594" ht="24.95" customHeight="1" x14ac:dyDescent="0.25"/>
    <row r="64595" ht="24.95" customHeight="1" x14ac:dyDescent="0.25"/>
    <row r="64596" ht="24.95" customHeight="1" x14ac:dyDescent="0.25"/>
    <row r="64597" ht="24.95" customHeight="1" x14ac:dyDescent="0.25"/>
    <row r="64598" ht="24.95" customHeight="1" x14ac:dyDescent="0.25"/>
    <row r="64599" ht="24.95" customHeight="1" x14ac:dyDescent="0.25"/>
    <row r="64600" ht="24.95" customHeight="1" x14ac:dyDescent="0.25"/>
    <row r="64601" ht="24.95" customHeight="1" x14ac:dyDescent="0.25"/>
    <row r="64602" ht="24.95" customHeight="1" x14ac:dyDescent="0.25"/>
    <row r="64603" ht="24.95" customHeight="1" x14ac:dyDescent="0.25"/>
    <row r="64604" ht="24.95" customHeight="1" x14ac:dyDescent="0.25"/>
    <row r="64605" ht="24.95" customHeight="1" x14ac:dyDescent="0.25"/>
    <row r="64606" ht="24.95" customHeight="1" x14ac:dyDescent="0.25"/>
    <row r="64607" ht="24.95" customHeight="1" x14ac:dyDescent="0.25"/>
    <row r="64608" ht="24.95" customHeight="1" x14ac:dyDescent="0.25"/>
    <row r="64609" ht="24.95" customHeight="1" x14ac:dyDescent="0.25"/>
    <row r="64610" ht="24.95" customHeight="1" x14ac:dyDescent="0.25"/>
    <row r="64611" ht="24.95" customHeight="1" x14ac:dyDescent="0.25"/>
    <row r="64612" ht="24.95" customHeight="1" x14ac:dyDescent="0.25"/>
    <row r="64613" ht="24.95" customHeight="1" x14ac:dyDescent="0.25"/>
    <row r="64614" ht="24.95" customHeight="1" x14ac:dyDescent="0.25"/>
    <row r="64615" ht="24.95" customHeight="1" x14ac:dyDescent="0.25"/>
    <row r="64616" ht="24.95" customHeight="1" x14ac:dyDescent="0.25"/>
    <row r="64617" ht="24.95" customHeight="1" x14ac:dyDescent="0.25"/>
    <row r="64618" ht="24.95" customHeight="1" x14ac:dyDescent="0.25"/>
    <row r="64619" ht="24.95" customHeight="1" x14ac:dyDescent="0.25"/>
    <row r="64620" ht="24.95" customHeight="1" x14ac:dyDescent="0.25"/>
    <row r="64621" ht="24.95" customHeight="1" x14ac:dyDescent="0.25"/>
    <row r="64622" ht="24.95" customHeight="1" x14ac:dyDescent="0.25"/>
    <row r="64626" ht="16.5" customHeight="1" x14ac:dyDescent="0.25"/>
    <row r="64628" ht="15.75" customHeight="1" x14ac:dyDescent="0.25"/>
    <row r="64629" ht="31.5" customHeight="1" x14ac:dyDescent="0.25"/>
    <row r="64630" ht="24" customHeight="1" x14ac:dyDescent="0.25"/>
    <row r="64631" ht="24.95" customHeight="1" x14ac:dyDescent="0.25"/>
    <row r="64632" ht="24.95" customHeight="1" x14ac:dyDescent="0.25"/>
    <row r="64633" ht="24.95" customHeight="1" x14ac:dyDescent="0.25"/>
    <row r="64634" ht="24.95" customHeight="1" x14ac:dyDescent="0.25"/>
    <row r="64635" ht="24.95" customHeight="1" x14ac:dyDescent="0.25"/>
    <row r="64636" ht="24.95" customHeight="1" x14ac:dyDescent="0.25"/>
    <row r="64637" ht="24.95" customHeight="1" x14ac:dyDescent="0.25"/>
    <row r="64638" ht="24.95" customHeight="1" x14ac:dyDescent="0.25"/>
    <row r="64639" ht="24.95" customHeight="1" x14ac:dyDescent="0.25"/>
    <row r="64640" ht="24.95" customHeight="1" x14ac:dyDescent="0.25"/>
    <row r="64641" ht="24.95" customHeight="1" x14ac:dyDescent="0.25"/>
    <row r="64642" ht="24.95" customHeight="1" x14ac:dyDescent="0.25"/>
    <row r="64643" ht="24.95" customHeight="1" x14ac:dyDescent="0.25"/>
    <row r="64644" ht="24.95" customHeight="1" x14ac:dyDescent="0.25"/>
    <row r="64645" ht="24.95" customHeight="1" x14ac:dyDescent="0.25"/>
    <row r="64646" ht="24.95" customHeight="1" x14ac:dyDescent="0.25"/>
    <row r="64647" ht="24.95" customHeight="1" x14ac:dyDescent="0.25"/>
    <row r="64648" ht="24.95" customHeight="1" x14ac:dyDescent="0.25"/>
    <row r="64649" ht="24.95" customHeight="1" x14ac:dyDescent="0.25"/>
    <row r="64650" ht="24.95" customHeight="1" x14ac:dyDescent="0.25"/>
    <row r="64651" ht="24.95" customHeight="1" x14ac:dyDescent="0.25"/>
    <row r="64652" ht="24.95" customHeight="1" x14ac:dyDescent="0.25"/>
    <row r="64653" ht="24.95" customHeight="1" x14ac:dyDescent="0.25"/>
    <row r="64654" ht="24.95" customHeight="1" x14ac:dyDescent="0.25"/>
    <row r="64655" ht="24.95" customHeight="1" x14ac:dyDescent="0.25"/>
    <row r="64656" ht="24.95" customHeight="1" x14ac:dyDescent="0.25"/>
    <row r="64657" ht="24.95" customHeight="1" x14ac:dyDescent="0.25"/>
    <row r="64658" ht="24.95" customHeight="1" x14ac:dyDescent="0.25"/>
    <row r="64659" ht="24.95" customHeight="1" x14ac:dyDescent="0.25"/>
    <row r="64660" ht="24.95" customHeight="1" x14ac:dyDescent="0.25"/>
    <row r="64661" ht="24.95" customHeight="1" x14ac:dyDescent="0.25"/>
    <row r="64662" ht="24.95" customHeight="1" x14ac:dyDescent="0.25"/>
    <row r="64663" ht="24.95" customHeight="1" x14ac:dyDescent="0.25"/>
    <row r="64664" ht="24.95" customHeight="1" x14ac:dyDescent="0.25"/>
    <row r="64665" ht="24.95" customHeight="1" x14ac:dyDescent="0.25"/>
    <row r="64666" ht="24.95" customHeight="1" x14ac:dyDescent="0.25"/>
    <row r="64667" ht="24.95" customHeight="1" x14ac:dyDescent="0.25"/>
    <row r="64668" ht="24.95" customHeight="1" x14ac:dyDescent="0.25"/>
    <row r="64672" ht="16.5" customHeight="1" x14ac:dyDescent="0.25"/>
    <row r="64674" ht="15.75" customHeight="1" x14ac:dyDescent="0.25"/>
    <row r="64675" ht="31.5" customHeight="1" x14ac:dyDescent="0.25"/>
    <row r="64676" ht="24" customHeight="1" x14ac:dyDescent="0.25"/>
    <row r="64677" ht="24.95" customHeight="1" x14ac:dyDescent="0.25"/>
    <row r="64678" ht="24.95" customHeight="1" x14ac:dyDescent="0.25"/>
    <row r="64679" ht="24.95" customHeight="1" x14ac:dyDescent="0.25"/>
    <row r="64680" ht="24.95" customHeight="1" x14ac:dyDescent="0.25"/>
    <row r="64681" ht="24.95" customHeight="1" x14ac:dyDescent="0.25"/>
    <row r="64682" ht="24.95" customHeight="1" x14ac:dyDescent="0.25"/>
    <row r="64683" ht="24.95" customHeight="1" x14ac:dyDescent="0.25"/>
    <row r="64684" ht="24.95" customHeight="1" x14ac:dyDescent="0.25"/>
    <row r="64685" ht="24.95" customHeight="1" x14ac:dyDescent="0.25"/>
    <row r="64686" ht="24.95" customHeight="1" x14ac:dyDescent="0.25"/>
    <row r="64687" ht="24.95" customHeight="1" x14ac:dyDescent="0.25"/>
    <row r="64688" ht="24.95" customHeight="1" x14ac:dyDescent="0.25"/>
    <row r="64689" ht="24.95" customHeight="1" x14ac:dyDescent="0.25"/>
    <row r="64690" ht="24.95" customHeight="1" x14ac:dyDescent="0.25"/>
    <row r="64694" ht="16.5" customHeight="1" x14ac:dyDescent="0.25"/>
    <row r="64696" ht="15.75" customHeight="1" x14ac:dyDescent="0.25"/>
    <row r="64697" ht="31.5" customHeight="1" x14ac:dyDescent="0.25"/>
    <row r="64698" ht="24" customHeight="1" x14ac:dyDescent="0.25"/>
    <row r="64699" ht="24.95" customHeight="1" x14ac:dyDescent="0.25"/>
    <row r="64700" ht="24.95" customHeight="1" x14ac:dyDescent="0.25"/>
    <row r="64701" ht="24.95" customHeight="1" x14ac:dyDescent="0.25"/>
    <row r="64702" ht="24.95" customHeight="1" x14ac:dyDescent="0.25"/>
    <row r="64703" ht="24.95" customHeight="1" x14ac:dyDescent="0.25"/>
    <row r="64704" ht="24.95" customHeight="1" x14ac:dyDescent="0.25"/>
    <row r="64705" ht="24.95" customHeight="1" x14ac:dyDescent="0.25"/>
    <row r="64706" ht="24.95" customHeight="1" x14ac:dyDescent="0.25"/>
    <row r="64707" ht="24.95" customHeight="1" x14ac:dyDescent="0.25"/>
    <row r="64708" ht="24.95" customHeight="1" x14ac:dyDescent="0.25"/>
    <row r="64709" ht="24.95" customHeight="1" x14ac:dyDescent="0.25"/>
    <row r="64710" ht="24.95" customHeight="1" x14ac:dyDescent="0.25"/>
    <row r="64711" ht="24.95" customHeight="1" x14ac:dyDescent="0.25"/>
    <row r="64712" ht="24.95" customHeight="1" x14ac:dyDescent="0.25"/>
    <row r="64713" ht="24.95" customHeight="1" x14ac:dyDescent="0.25"/>
    <row r="64714" ht="24.95" customHeight="1" x14ac:dyDescent="0.25"/>
    <row r="64715" ht="24.95" customHeight="1" x14ac:dyDescent="0.25"/>
    <row r="64716" ht="24.95" customHeight="1" x14ac:dyDescent="0.25"/>
    <row r="64717" ht="24.95" customHeight="1" x14ac:dyDescent="0.25"/>
    <row r="64718" ht="24.95" customHeight="1" x14ac:dyDescent="0.25"/>
    <row r="64719" ht="24.95" customHeight="1" x14ac:dyDescent="0.25"/>
    <row r="64720" ht="24.95" customHeight="1" x14ac:dyDescent="0.25"/>
    <row r="64721" ht="24.95" customHeight="1" x14ac:dyDescent="0.25"/>
    <row r="64722" ht="24.95" customHeight="1" x14ac:dyDescent="0.25"/>
    <row r="64723" ht="24.95" customHeight="1" x14ac:dyDescent="0.25"/>
    <row r="64724" ht="24.95" customHeight="1" x14ac:dyDescent="0.25"/>
    <row r="64725" ht="24.95" customHeight="1" x14ac:dyDescent="0.25"/>
    <row r="64726" ht="24.95" customHeight="1" x14ac:dyDescent="0.25"/>
    <row r="64727" ht="24.95" customHeight="1" x14ac:dyDescent="0.25"/>
    <row r="64728" ht="24.95" customHeight="1" x14ac:dyDescent="0.25"/>
    <row r="64729" ht="24.95" customHeight="1" x14ac:dyDescent="0.25"/>
    <row r="64730" ht="24.95" customHeight="1" x14ac:dyDescent="0.25"/>
    <row r="64734" ht="16.5" customHeight="1" x14ac:dyDescent="0.25"/>
    <row r="64736" ht="15.75" customHeight="1" x14ac:dyDescent="0.25"/>
    <row r="64740" ht="16.5" customHeight="1" x14ac:dyDescent="0.25"/>
    <row r="64742" ht="15.75" customHeight="1" x14ac:dyDescent="0.25"/>
    <row r="64743" ht="31.5" customHeight="1" x14ac:dyDescent="0.25"/>
    <row r="64744" ht="24" customHeight="1" x14ac:dyDescent="0.25"/>
    <row r="64745" ht="24.95" customHeight="1" x14ac:dyDescent="0.25"/>
    <row r="64746" ht="24.95" customHeight="1" x14ac:dyDescent="0.25"/>
    <row r="64747" ht="24.95" customHeight="1" x14ac:dyDescent="0.25"/>
    <row r="64748" ht="24.95" customHeight="1" x14ac:dyDescent="0.25"/>
    <row r="64749" ht="24.95" customHeight="1" x14ac:dyDescent="0.25"/>
    <row r="64750" ht="24.95" customHeight="1" x14ac:dyDescent="0.25"/>
    <row r="64751" ht="24.95" customHeight="1" x14ac:dyDescent="0.25"/>
    <row r="64752" ht="24.95" customHeight="1" x14ac:dyDescent="0.25"/>
    <row r="64753" ht="24.95" customHeight="1" x14ac:dyDescent="0.25"/>
    <row r="64754" ht="24.95" customHeight="1" x14ac:dyDescent="0.25"/>
    <row r="64755" ht="24.95" customHeight="1" x14ac:dyDescent="0.25"/>
    <row r="64756" ht="24.95" customHeight="1" x14ac:dyDescent="0.25"/>
    <row r="64757" ht="24.95" customHeight="1" x14ac:dyDescent="0.25"/>
    <row r="64758" ht="24.95" customHeight="1" x14ac:dyDescent="0.25"/>
    <row r="64759" ht="24.95" customHeight="1" x14ac:dyDescent="0.25"/>
    <row r="64760" ht="24.95" customHeight="1" x14ac:dyDescent="0.25"/>
    <row r="64761" ht="24.95" customHeight="1" x14ac:dyDescent="0.25"/>
    <row r="64762" ht="24.95" customHeight="1" x14ac:dyDescent="0.25"/>
    <row r="64763" ht="24.95" customHeight="1" x14ac:dyDescent="0.25"/>
    <row r="64764" ht="24.95" customHeight="1" x14ac:dyDescent="0.25"/>
    <row r="64765" ht="24.95" customHeight="1" x14ac:dyDescent="0.25"/>
    <row r="64766" ht="24.95" customHeight="1" x14ac:dyDescent="0.25"/>
    <row r="64767" ht="24.95" customHeight="1" x14ac:dyDescent="0.25"/>
    <row r="64768" ht="24.95" customHeight="1" x14ac:dyDescent="0.25"/>
    <row r="64769" ht="24.95" customHeight="1" x14ac:dyDescent="0.25"/>
    <row r="64770" ht="24.95" customHeight="1" x14ac:dyDescent="0.25"/>
    <row r="64771" ht="24.95" customHeight="1" x14ac:dyDescent="0.25"/>
    <row r="64772" ht="24.95" customHeight="1" x14ac:dyDescent="0.25"/>
    <row r="64773" ht="24.95" customHeight="1" x14ac:dyDescent="0.25"/>
    <row r="64774" ht="24.95" customHeight="1" x14ac:dyDescent="0.25"/>
    <row r="64775" ht="24.95" customHeight="1" x14ac:dyDescent="0.25"/>
    <row r="64776" ht="24.95" customHeight="1" x14ac:dyDescent="0.25"/>
    <row r="64777" ht="31.5" customHeight="1" x14ac:dyDescent="0.25"/>
    <row r="64778" ht="24" customHeight="1" x14ac:dyDescent="0.25"/>
    <row r="64779" ht="24.95" customHeight="1" x14ac:dyDescent="0.25"/>
    <row r="64780" ht="24.95" customHeight="1" x14ac:dyDescent="0.25"/>
    <row r="64781" ht="24.95" customHeight="1" x14ac:dyDescent="0.25"/>
    <row r="64782" ht="24.95" customHeight="1" x14ac:dyDescent="0.25"/>
    <row r="64783" ht="24.95" customHeight="1" x14ac:dyDescent="0.25"/>
    <row r="64784" ht="24.95" customHeight="1" x14ac:dyDescent="0.25"/>
    <row r="64785" ht="24.95" customHeight="1" x14ac:dyDescent="0.25"/>
    <row r="64786" ht="24.95" customHeight="1" x14ac:dyDescent="0.25"/>
    <row r="64787" ht="24.95" customHeight="1" x14ac:dyDescent="0.25"/>
    <row r="64788" ht="24.95" customHeight="1" x14ac:dyDescent="0.25"/>
    <row r="64789" ht="31.5" customHeight="1" x14ac:dyDescent="0.25"/>
    <row r="64790" ht="24" customHeight="1" x14ac:dyDescent="0.25"/>
    <row r="64791" ht="24.95" customHeight="1" x14ac:dyDescent="0.25"/>
    <row r="64792" ht="24.95" customHeight="1" x14ac:dyDescent="0.25"/>
    <row r="64796" ht="16.5" customHeight="1" x14ac:dyDescent="0.25"/>
    <row r="64798" ht="15.75" customHeight="1" x14ac:dyDescent="0.25"/>
    <row r="64799" ht="31.5" customHeight="1" x14ac:dyDescent="0.25"/>
    <row r="64800" ht="24" customHeight="1" x14ac:dyDescent="0.25"/>
    <row r="64801" ht="24.95" customHeight="1" x14ac:dyDescent="0.25"/>
    <row r="64802" ht="24.95" customHeight="1" x14ac:dyDescent="0.25"/>
    <row r="64803" ht="24.95" customHeight="1" x14ac:dyDescent="0.25"/>
    <row r="64804" ht="24.95" customHeight="1" x14ac:dyDescent="0.25"/>
    <row r="64805" ht="24.95" customHeight="1" x14ac:dyDescent="0.25"/>
    <row r="64806" ht="24.95" customHeight="1" x14ac:dyDescent="0.25"/>
    <row r="64807" ht="24.95" customHeight="1" x14ac:dyDescent="0.25"/>
    <row r="64808" ht="24.95" customHeight="1" x14ac:dyDescent="0.25"/>
    <row r="64809" ht="24.95" customHeight="1" x14ac:dyDescent="0.25"/>
    <row r="64810" ht="24.95" customHeight="1" x14ac:dyDescent="0.25"/>
    <row r="64814" ht="16.5" customHeight="1" x14ac:dyDescent="0.25"/>
    <row r="64818" ht="16.5" customHeight="1" x14ac:dyDescent="0.25"/>
    <row r="64820" ht="15.75" customHeight="1" x14ac:dyDescent="0.25"/>
    <row r="64821" ht="31.5" customHeight="1" x14ac:dyDescent="0.25"/>
    <row r="64822" ht="24" customHeight="1" x14ac:dyDescent="0.25"/>
    <row r="64823" ht="24.95" customHeight="1" x14ac:dyDescent="0.25"/>
    <row r="64824" ht="24.95" customHeight="1" x14ac:dyDescent="0.25"/>
    <row r="64825" ht="24.95" customHeight="1" x14ac:dyDescent="0.25"/>
    <row r="64826" ht="24.95" customHeight="1" x14ac:dyDescent="0.25"/>
    <row r="64827" ht="24.95" customHeight="1" x14ac:dyDescent="0.25"/>
    <row r="64828" ht="24.95" customHeight="1" x14ac:dyDescent="0.25"/>
    <row r="64829" ht="24.95" customHeight="1" x14ac:dyDescent="0.25"/>
    <row r="64830" ht="24.95" customHeight="1" x14ac:dyDescent="0.25"/>
    <row r="64832" ht="15.75" customHeight="1" x14ac:dyDescent="0.25"/>
    <row r="64833" ht="31.5" customHeight="1" x14ac:dyDescent="0.25"/>
    <row r="64834" ht="24" customHeight="1" x14ac:dyDescent="0.25"/>
    <row r="64835" ht="24.95" customHeight="1" x14ac:dyDescent="0.25"/>
    <row r="64836" ht="24.95" customHeight="1" x14ac:dyDescent="0.25"/>
    <row r="64840" ht="16.5" customHeight="1" x14ac:dyDescent="0.25"/>
    <row r="64842" ht="15.75" customHeight="1" x14ac:dyDescent="0.25"/>
    <row r="64843" ht="31.5" customHeight="1" x14ac:dyDescent="0.25"/>
    <row r="64844" ht="24" customHeight="1" x14ac:dyDescent="0.25"/>
    <row r="64845" ht="24.95" customHeight="1" x14ac:dyDescent="0.25"/>
    <row r="64846" ht="24.95" customHeight="1" x14ac:dyDescent="0.25"/>
    <row r="64847" ht="24.95" customHeight="1" x14ac:dyDescent="0.25"/>
    <row r="64848" ht="24.95" customHeight="1" x14ac:dyDescent="0.25"/>
    <row r="64849" ht="24.95" customHeight="1" x14ac:dyDescent="0.25"/>
    <row r="64850" ht="24.95" customHeight="1" x14ac:dyDescent="0.25"/>
    <row r="64851" ht="24.95" customHeight="1" x14ac:dyDescent="0.25"/>
    <row r="64852" ht="24.95" customHeight="1" x14ac:dyDescent="0.25"/>
    <row r="64853" ht="24.95" customHeight="1" x14ac:dyDescent="0.25"/>
    <row r="64854" ht="24.95" customHeight="1" x14ac:dyDescent="0.25"/>
    <row r="64855" ht="24.95" customHeight="1" x14ac:dyDescent="0.25"/>
    <row r="64856" ht="24.95" customHeight="1" x14ac:dyDescent="0.25"/>
    <row r="64857" ht="24.95" customHeight="1" x14ac:dyDescent="0.25"/>
    <row r="64858" ht="24.95" customHeight="1" x14ac:dyDescent="0.25"/>
    <row r="64859" ht="24.95" customHeight="1" x14ac:dyDescent="0.25"/>
    <row r="64860" ht="24.95" customHeight="1" x14ac:dyDescent="0.25"/>
    <row r="64861" ht="24.95" customHeight="1" x14ac:dyDescent="0.25"/>
    <row r="64862" ht="24.95" customHeight="1" x14ac:dyDescent="0.25"/>
    <row r="64863" ht="24.95" customHeight="1" x14ac:dyDescent="0.25"/>
    <row r="64864" ht="24.95" customHeight="1" x14ac:dyDescent="0.25"/>
    <row r="64865" ht="24.95" customHeight="1" x14ac:dyDescent="0.25"/>
    <row r="64866" ht="24.95" customHeight="1" x14ac:dyDescent="0.25"/>
    <row r="64867" ht="24.95" customHeight="1" x14ac:dyDescent="0.25"/>
    <row r="64868" ht="24.95" customHeight="1" x14ac:dyDescent="0.25"/>
    <row r="64869" ht="24.95" customHeight="1" x14ac:dyDescent="0.25"/>
    <row r="64870" ht="24.95" customHeight="1" x14ac:dyDescent="0.25"/>
    <row r="64871" ht="24.95" customHeight="1" x14ac:dyDescent="0.25"/>
    <row r="64872" ht="24.95" customHeight="1" x14ac:dyDescent="0.25"/>
    <row r="64873" ht="24.95" customHeight="1" x14ac:dyDescent="0.25"/>
    <row r="64874" ht="24.95" customHeight="1" x14ac:dyDescent="0.25"/>
    <row r="64875" ht="24.95" customHeight="1" x14ac:dyDescent="0.25"/>
    <row r="64876" ht="24.95" customHeight="1" x14ac:dyDescent="0.25"/>
    <row r="64877" ht="24.95" customHeight="1" x14ac:dyDescent="0.25"/>
    <row r="64878" ht="24.95" customHeight="1" x14ac:dyDescent="0.25"/>
    <row r="64879" ht="24.95" customHeight="1" x14ac:dyDescent="0.25"/>
    <row r="64880" ht="24.95" customHeight="1" x14ac:dyDescent="0.25"/>
    <row r="64881" ht="24.95" customHeight="1" x14ac:dyDescent="0.25"/>
    <row r="64882" ht="24.95" customHeight="1" x14ac:dyDescent="0.25"/>
    <row r="64886" ht="16.5" customHeight="1" x14ac:dyDescent="0.25"/>
    <row r="64888" ht="15.75" customHeight="1" x14ac:dyDescent="0.25"/>
    <row r="64889" ht="31.5" customHeight="1" x14ac:dyDescent="0.25"/>
    <row r="64890" ht="24" customHeight="1" x14ac:dyDescent="0.25"/>
    <row r="64891" ht="24.95" customHeight="1" x14ac:dyDescent="0.25"/>
    <row r="64892" ht="24.95" customHeight="1" x14ac:dyDescent="0.25"/>
    <row r="64893" ht="24.95" customHeight="1" x14ac:dyDescent="0.25"/>
    <row r="64894" ht="24.95" customHeight="1" x14ac:dyDescent="0.25"/>
    <row r="64895" ht="24.95" customHeight="1" x14ac:dyDescent="0.25"/>
    <row r="64896" ht="24.95" customHeight="1" x14ac:dyDescent="0.25"/>
    <row r="64897" ht="24.95" customHeight="1" x14ac:dyDescent="0.25"/>
    <row r="64898" ht="24.95" customHeight="1" x14ac:dyDescent="0.25"/>
    <row r="64899" ht="24.95" customHeight="1" x14ac:dyDescent="0.25"/>
    <row r="64900" ht="24.95" customHeight="1" x14ac:dyDescent="0.25"/>
    <row r="64901" ht="24.95" customHeight="1" x14ac:dyDescent="0.25"/>
    <row r="64902" ht="24.95" customHeight="1" x14ac:dyDescent="0.25"/>
    <row r="64903" ht="24.95" customHeight="1" x14ac:dyDescent="0.25"/>
    <row r="64904" ht="24.95" customHeight="1" x14ac:dyDescent="0.25"/>
    <row r="64905" ht="24.95" customHeight="1" x14ac:dyDescent="0.25"/>
    <row r="64906" ht="24.95" customHeight="1" x14ac:dyDescent="0.25"/>
    <row r="64907" ht="24.95" customHeight="1" x14ac:dyDescent="0.25"/>
    <row r="64908" ht="24.95" customHeight="1" x14ac:dyDescent="0.25"/>
    <row r="64909" ht="24.95" customHeight="1" x14ac:dyDescent="0.25"/>
    <row r="64910" ht="24.95" customHeight="1" x14ac:dyDescent="0.25"/>
    <row r="64911" ht="24.95" customHeight="1" x14ac:dyDescent="0.25"/>
    <row r="64912" ht="24.95" customHeight="1" x14ac:dyDescent="0.25"/>
    <row r="64913" ht="24.95" customHeight="1" x14ac:dyDescent="0.25"/>
    <row r="64914" ht="24.95" customHeight="1" x14ac:dyDescent="0.25"/>
    <row r="64915" ht="24.95" customHeight="1" x14ac:dyDescent="0.25"/>
    <row r="64916" ht="24.95" customHeight="1" x14ac:dyDescent="0.25"/>
    <row r="64917" ht="24.95" customHeight="1" x14ac:dyDescent="0.25"/>
    <row r="64918" ht="24.95" customHeight="1" x14ac:dyDescent="0.25"/>
    <row r="64919" ht="24.95" customHeight="1" x14ac:dyDescent="0.25"/>
    <row r="64920" ht="24.95" customHeight="1" x14ac:dyDescent="0.25"/>
    <row r="64921" ht="24.95" customHeight="1" x14ac:dyDescent="0.25"/>
    <row r="64922" ht="24.95" customHeight="1" x14ac:dyDescent="0.25"/>
    <row r="64923" ht="24.95" customHeight="1" x14ac:dyDescent="0.25"/>
    <row r="64924" ht="24.95" customHeight="1" x14ac:dyDescent="0.25"/>
    <row r="64925" ht="24.95" customHeight="1" x14ac:dyDescent="0.25"/>
    <row r="64926" ht="24.95" customHeight="1" x14ac:dyDescent="0.25"/>
    <row r="64932" ht="16.5" customHeight="1" x14ac:dyDescent="0.25"/>
    <row r="64934" ht="15.75" customHeight="1" x14ac:dyDescent="0.25"/>
    <row r="64935" ht="31.5" customHeight="1" x14ac:dyDescent="0.25"/>
    <row r="64936" ht="24" customHeight="1" x14ac:dyDescent="0.25"/>
    <row r="64937" ht="24.95" customHeight="1" x14ac:dyDescent="0.25"/>
    <row r="64938" ht="24.95" customHeight="1" x14ac:dyDescent="0.25"/>
    <row r="64939" ht="24.95" customHeight="1" x14ac:dyDescent="0.25"/>
    <row r="64940" ht="24.95" customHeight="1" x14ac:dyDescent="0.25"/>
    <row r="64941" ht="24.95" customHeight="1" x14ac:dyDescent="0.25"/>
    <row r="64942" ht="24.95" customHeight="1" x14ac:dyDescent="0.25"/>
    <row r="64943" ht="24.95" customHeight="1" x14ac:dyDescent="0.25"/>
    <row r="64944" ht="24.95" customHeight="1" x14ac:dyDescent="0.25"/>
    <row r="64945" ht="24.95" customHeight="1" x14ac:dyDescent="0.25"/>
    <row r="64946" ht="24.95" customHeight="1" x14ac:dyDescent="0.25"/>
    <row r="64947" ht="24.95" customHeight="1" x14ac:dyDescent="0.25"/>
    <row r="64948" ht="24.95" customHeight="1" x14ac:dyDescent="0.25"/>
    <row r="64949" ht="24.95" customHeight="1" x14ac:dyDescent="0.25"/>
    <row r="64950" ht="24.95" customHeight="1" x14ac:dyDescent="0.25"/>
    <row r="64951" ht="24.95" customHeight="1" x14ac:dyDescent="0.25"/>
    <row r="64952" ht="24.95" customHeight="1" x14ac:dyDescent="0.25"/>
    <row r="64953" ht="24.95" customHeight="1" x14ac:dyDescent="0.25"/>
    <row r="64954" ht="24.95" customHeight="1" x14ac:dyDescent="0.25"/>
    <row r="64955" ht="24.95" customHeight="1" x14ac:dyDescent="0.25"/>
    <row r="64956" ht="24.95" customHeight="1" x14ac:dyDescent="0.25"/>
    <row r="64957" ht="24.95" customHeight="1" x14ac:dyDescent="0.25"/>
    <row r="64958" ht="24.95" customHeight="1" x14ac:dyDescent="0.25"/>
    <row r="64959" ht="24.95" customHeight="1" x14ac:dyDescent="0.25"/>
    <row r="64960" ht="24.95" customHeight="1" x14ac:dyDescent="0.25"/>
    <row r="64961" ht="24.95" customHeight="1" x14ac:dyDescent="0.25"/>
    <row r="64962" ht="24.95" customHeight="1" x14ac:dyDescent="0.25"/>
    <row r="64963" ht="24.95" customHeight="1" x14ac:dyDescent="0.25"/>
    <row r="64964" ht="24.95" customHeight="1" x14ac:dyDescent="0.25"/>
    <row r="64965" ht="24.95" customHeight="1" x14ac:dyDescent="0.25"/>
    <row r="64966" ht="24.95" customHeight="1" x14ac:dyDescent="0.25"/>
    <row r="64967" ht="24.95" customHeight="1" x14ac:dyDescent="0.25"/>
    <row r="64968" ht="24.95" customHeight="1" x14ac:dyDescent="0.25"/>
    <row r="64972" ht="16.5" customHeight="1" x14ac:dyDescent="0.25"/>
    <row r="64974" ht="15.75" customHeight="1" x14ac:dyDescent="0.25"/>
    <row r="64978" ht="16.5" customHeight="1" x14ac:dyDescent="0.25"/>
    <row r="64980" ht="15.75" customHeight="1" x14ac:dyDescent="0.25"/>
    <row r="64981" ht="31.5" customHeight="1" x14ac:dyDescent="0.25"/>
    <row r="64982" ht="24" customHeight="1" x14ac:dyDescent="0.25"/>
    <row r="64983" ht="24.95" customHeight="1" x14ac:dyDescent="0.25"/>
    <row r="64984" ht="24.95" customHeight="1" x14ac:dyDescent="0.25"/>
    <row r="64985" ht="24.95" customHeight="1" x14ac:dyDescent="0.25"/>
    <row r="64986" ht="24.95" customHeight="1" x14ac:dyDescent="0.25"/>
    <row r="64987" ht="24.95" customHeight="1" x14ac:dyDescent="0.25"/>
    <row r="64988" ht="24.95" customHeight="1" x14ac:dyDescent="0.25"/>
    <row r="64989" ht="24.95" customHeight="1" x14ac:dyDescent="0.25"/>
    <row r="64990" ht="24.95" customHeight="1" x14ac:dyDescent="0.25"/>
    <row r="64991" ht="31.5" customHeight="1" x14ac:dyDescent="0.25"/>
    <row r="64992" ht="24" customHeight="1" x14ac:dyDescent="0.25"/>
    <row r="64993" ht="24.95" customHeight="1" x14ac:dyDescent="0.25"/>
    <row r="64994" ht="24.95" customHeight="1" x14ac:dyDescent="0.25"/>
    <row r="64995" ht="24.95" customHeight="1" x14ac:dyDescent="0.25"/>
    <row r="64996" ht="24.95" customHeight="1" x14ac:dyDescent="0.25"/>
    <row r="65000" ht="16.5" customHeight="1" x14ac:dyDescent="0.25"/>
    <row r="65002" ht="15.75" customHeight="1" x14ac:dyDescent="0.25"/>
    <row r="65003" ht="31.5" customHeight="1" x14ac:dyDescent="0.25"/>
    <row r="65004" ht="24" customHeight="1" x14ac:dyDescent="0.25"/>
    <row r="65005" ht="24.95" customHeight="1" x14ac:dyDescent="0.25"/>
    <row r="65006" ht="24.95" customHeight="1" x14ac:dyDescent="0.25"/>
    <row r="65007" ht="24.95" customHeight="1" x14ac:dyDescent="0.25"/>
    <row r="65008" ht="24.95" customHeight="1" x14ac:dyDescent="0.25"/>
    <row r="65009" ht="24.95" customHeight="1" x14ac:dyDescent="0.25"/>
    <row r="65010" ht="24.95" customHeight="1" x14ac:dyDescent="0.25"/>
    <row r="65011" ht="24.95" customHeight="1" x14ac:dyDescent="0.25"/>
    <row r="65012" ht="24.95" customHeight="1" x14ac:dyDescent="0.25"/>
    <row r="65013" ht="24.95" customHeight="1" x14ac:dyDescent="0.25"/>
    <row r="65014" ht="24.95" customHeight="1" x14ac:dyDescent="0.25"/>
    <row r="65015" ht="24.95" customHeight="1" x14ac:dyDescent="0.25"/>
    <row r="65016" ht="24.95" customHeight="1" x14ac:dyDescent="0.25"/>
    <row r="65017" ht="24.95" customHeight="1" x14ac:dyDescent="0.25"/>
    <row r="65018" ht="24.95" customHeight="1" x14ac:dyDescent="0.25"/>
    <row r="65019" ht="24.95" customHeight="1" x14ac:dyDescent="0.25"/>
    <row r="65020" ht="24.95" customHeight="1" x14ac:dyDescent="0.25"/>
    <row r="65021" ht="24.95" customHeight="1" x14ac:dyDescent="0.25"/>
    <row r="65022" ht="24.95" customHeight="1" x14ac:dyDescent="0.25"/>
    <row r="65023" ht="24.95" customHeight="1" x14ac:dyDescent="0.25"/>
    <row r="65024" ht="24.95" customHeight="1" x14ac:dyDescent="0.25"/>
    <row r="65025" ht="24.95" customHeight="1" x14ac:dyDescent="0.25"/>
    <row r="65026" ht="24.95" customHeight="1" x14ac:dyDescent="0.25"/>
    <row r="65027" ht="24.95" customHeight="1" x14ac:dyDescent="0.25"/>
    <row r="65028" ht="24.95" customHeight="1" x14ac:dyDescent="0.25"/>
    <row r="65029" ht="24.95" customHeight="1" x14ac:dyDescent="0.25"/>
    <row r="65030" ht="24.95" customHeight="1" x14ac:dyDescent="0.25"/>
    <row r="65031" ht="24.95" customHeight="1" x14ac:dyDescent="0.25"/>
    <row r="65032" ht="24.95" customHeight="1" x14ac:dyDescent="0.25"/>
    <row r="65033" ht="24.95" customHeight="1" x14ac:dyDescent="0.25"/>
    <row r="65034" ht="24.95" customHeight="1" x14ac:dyDescent="0.25"/>
    <row r="65035" ht="24.95" customHeight="1" x14ac:dyDescent="0.25"/>
    <row r="65036" ht="24.95" customHeight="1" x14ac:dyDescent="0.25"/>
    <row r="65037" ht="24.95" customHeight="1" x14ac:dyDescent="0.25"/>
    <row r="65038" ht="24.95" customHeight="1" x14ac:dyDescent="0.25"/>
    <row r="65039" ht="24.95" customHeight="1" x14ac:dyDescent="0.25"/>
    <row r="65040" ht="24.95" customHeight="1" x14ac:dyDescent="0.25"/>
    <row r="65041" ht="24.95" customHeight="1" x14ac:dyDescent="0.25"/>
    <row r="65042" ht="24.95" customHeight="1" x14ac:dyDescent="0.25"/>
    <row r="65046" ht="16.5" customHeight="1" x14ac:dyDescent="0.25"/>
    <row r="65048" ht="15.75" customHeight="1" x14ac:dyDescent="0.25"/>
    <row r="65049" ht="31.5" customHeight="1" x14ac:dyDescent="0.25"/>
    <row r="65050" ht="24" customHeight="1" x14ac:dyDescent="0.25"/>
    <row r="65051" ht="24.95" customHeight="1" x14ac:dyDescent="0.25"/>
    <row r="65052" ht="24.95" customHeight="1" x14ac:dyDescent="0.25"/>
    <row r="65053" ht="24.95" customHeight="1" x14ac:dyDescent="0.25"/>
    <row r="65054" ht="24.95" customHeight="1" x14ac:dyDescent="0.25"/>
    <row r="65055" ht="24.95" customHeight="1" x14ac:dyDescent="0.25"/>
    <row r="65056" ht="24.95" customHeight="1" x14ac:dyDescent="0.25"/>
    <row r="65057" ht="24.95" customHeight="1" x14ac:dyDescent="0.25"/>
    <row r="65058" ht="24.95" customHeight="1" x14ac:dyDescent="0.25"/>
    <row r="65059" ht="24.95" customHeight="1" x14ac:dyDescent="0.25"/>
    <row r="65060" ht="24.95" customHeight="1" x14ac:dyDescent="0.25"/>
    <row r="65061" ht="24.95" customHeight="1" x14ac:dyDescent="0.25"/>
    <row r="65062" ht="24.95" customHeight="1" x14ac:dyDescent="0.25"/>
    <row r="65063" ht="24.95" customHeight="1" x14ac:dyDescent="0.25"/>
    <row r="65064" ht="24.95" customHeight="1" x14ac:dyDescent="0.25"/>
    <row r="65065" ht="24.95" customHeight="1" x14ac:dyDescent="0.25"/>
    <row r="65066" ht="24.95" customHeight="1" x14ac:dyDescent="0.25"/>
    <row r="65067" ht="24.95" customHeight="1" x14ac:dyDescent="0.25"/>
    <row r="65068" ht="24.95" customHeight="1" x14ac:dyDescent="0.25"/>
    <row r="65069" ht="24.95" customHeight="1" x14ac:dyDescent="0.25"/>
    <row r="65070" ht="24.95" customHeight="1" x14ac:dyDescent="0.25"/>
    <row r="65071" ht="24.95" customHeight="1" x14ac:dyDescent="0.25"/>
    <row r="65072" ht="24.95" customHeight="1" x14ac:dyDescent="0.25"/>
    <row r="65073" ht="24.95" customHeight="1" x14ac:dyDescent="0.25"/>
    <row r="65074" ht="24.95" customHeight="1" x14ac:dyDescent="0.25"/>
    <row r="65075" ht="24.95" customHeight="1" x14ac:dyDescent="0.25"/>
    <row r="65076" ht="24.95" customHeight="1" x14ac:dyDescent="0.25"/>
    <row r="65077" ht="24.95" customHeight="1" x14ac:dyDescent="0.25"/>
    <row r="65078" ht="24.95" customHeight="1" x14ac:dyDescent="0.25"/>
    <row r="65079" ht="24.95" customHeight="1" x14ac:dyDescent="0.25"/>
    <row r="65080" ht="24.95" customHeight="1" x14ac:dyDescent="0.25"/>
    <row r="65081" ht="24.95" customHeight="1" x14ac:dyDescent="0.25"/>
    <row r="65082" ht="24.95" customHeight="1" x14ac:dyDescent="0.25"/>
    <row r="65083" ht="24.95" customHeight="1" x14ac:dyDescent="0.25"/>
    <row r="65084" ht="24.95" customHeight="1" x14ac:dyDescent="0.25"/>
    <row r="65085" ht="24.95" customHeight="1" x14ac:dyDescent="0.25"/>
    <row r="65086" ht="24.95" customHeight="1" x14ac:dyDescent="0.25"/>
    <row r="65087" ht="24.95" customHeight="1" x14ac:dyDescent="0.25"/>
    <row r="65088" ht="24.95" customHeight="1" x14ac:dyDescent="0.25"/>
    <row r="65092" ht="16.5" customHeight="1" x14ac:dyDescent="0.25"/>
    <row r="65094" ht="15.75" customHeight="1" x14ac:dyDescent="0.25"/>
    <row r="65095" ht="31.5" customHeight="1" x14ac:dyDescent="0.25"/>
    <row r="65096" ht="24" customHeight="1" x14ac:dyDescent="0.25"/>
    <row r="65097" ht="24.95" customHeight="1" x14ac:dyDescent="0.25"/>
    <row r="65098" ht="24.95" customHeight="1" x14ac:dyDescent="0.25"/>
    <row r="65099" ht="24.95" customHeight="1" x14ac:dyDescent="0.25"/>
    <row r="65100" ht="24.95" customHeight="1" x14ac:dyDescent="0.25"/>
    <row r="65101" ht="24.95" customHeight="1" x14ac:dyDescent="0.25"/>
    <row r="65102" ht="24.95" customHeight="1" x14ac:dyDescent="0.25"/>
    <row r="65103" ht="24.95" customHeight="1" x14ac:dyDescent="0.25"/>
    <row r="65104" ht="24.95" customHeight="1" x14ac:dyDescent="0.25"/>
    <row r="65105" ht="24.95" customHeight="1" x14ac:dyDescent="0.25"/>
    <row r="65106" ht="24.95" customHeight="1" x14ac:dyDescent="0.25"/>
    <row r="65107" ht="24.95" customHeight="1" x14ac:dyDescent="0.25"/>
    <row r="65108" ht="24.95" customHeight="1" x14ac:dyDescent="0.25"/>
    <row r="65109" ht="24.95" customHeight="1" x14ac:dyDescent="0.25"/>
    <row r="65110" ht="24.95" customHeight="1" x14ac:dyDescent="0.25"/>
    <row r="65114" ht="16.5" customHeight="1" x14ac:dyDescent="0.25"/>
    <row r="65116" ht="15.75" customHeight="1" x14ac:dyDescent="0.25"/>
    <row r="65117" ht="31.5" customHeight="1" x14ac:dyDescent="0.25"/>
    <row r="65118" ht="24" customHeight="1" x14ac:dyDescent="0.25"/>
    <row r="65119" ht="24.95" customHeight="1" x14ac:dyDescent="0.25"/>
    <row r="65120" ht="24.95" customHeight="1" x14ac:dyDescent="0.25"/>
    <row r="65121" ht="24.95" customHeight="1" x14ac:dyDescent="0.25"/>
    <row r="65122" ht="24.95" customHeight="1" x14ac:dyDescent="0.25"/>
    <row r="65123" ht="24.95" customHeight="1" x14ac:dyDescent="0.25"/>
    <row r="65124" ht="24.95" customHeight="1" x14ac:dyDescent="0.25"/>
    <row r="65125" ht="24.95" customHeight="1" x14ac:dyDescent="0.25"/>
    <row r="65126" ht="24.95" customHeight="1" x14ac:dyDescent="0.25"/>
    <row r="65127" ht="24.95" customHeight="1" x14ac:dyDescent="0.25"/>
    <row r="65128" ht="24.95" customHeight="1" x14ac:dyDescent="0.25"/>
    <row r="65129" ht="24.95" customHeight="1" x14ac:dyDescent="0.25"/>
    <row r="65130" ht="24.95" customHeight="1" x14ac:dyDescent="0.25"/>
    <row r="65131" ht="24.95" customHeight="1" x14ac:dyDescent="0.25"/>
    <row r="65132" ht="24.95" customHeight="1" x14ac:dyDescent="0.25"/>
    <row r="65133" ht="24.95" customHeight="1" x14ac:dyDescent="0.25"/>
    <row r="65134" ht="24.95" customHeight="1" x14ac:dyDescent="0.25"/>
    <row r="65135" ht="24.95" customHeight="1" x14ac:dyDescent="0.25"/>
    <row r="65136" ht="24.95" customHeight="1" x14ac:dyDescent="0.25"/>
    <row r="65137" ht="24.95" customHeight="1" x14ac:dyDescent="0.25"/>
    <row r="65138" ht="24.95" customHeight="1" x14ac:dyDescent="0.25"/>
    <row r="65139" ht="24.95" customHeight="1" x14ac:dyDescent="0.25"/>
    <row r="65140" ht="24.95" customHeight="1" x14ac:dyDescent="0.25"/>
    <row r="65141" ht="24.95" customHeight="1" x14ac:dyDescent="0.25"/>
    <row r="65142" ht="24.95" customHeight="1" x14ac:dyDescent="0.25"/>
    <row r="65143" ht="24.95" customHeight="1" x14ac:dyDescent="0.25"/>
    <row r="65144" ht="24.95" customHeight="1" x14ac:dyDescent="0.25"/>
    <row r="65145" ht="24.95" customHeight="1" x14ac:dyDescent="0.25"/>
    <row r="65146" ht="24.95" customHeight="1" x14ac:dyDescent="0.25"/>
    <row r="65147" ht="24.95" customHeight="1" x14ac:dyDescent="0.25"/>
    <row r="65148" ht="24.95" customHeight="1" x14ac:dyDescent="0.25"/>
    <row r="65149" ht="24.95" customHeight="1" x14ac:dyDescent="0.25"/>
    <row r="65150" ht="24.95" customHeight="1" x14ac:dyDescent="0.25"/>
    <row r="65151" ht="24.95" customHeight="1" x14ac:dyDescent="0.25"/>
    <row r="65152" ht="24.95" customHeight="1" x14ac:dyDescent="0.25"/>
    <row r="65153" ht="24.95" customHeight="1" x14ac:dyDescent="0.25"/>
    <row r="65154" ht="24.95" customHeight="1" x14ac:dyDescent="0.25"/>
    <row r="65155" ht="24.95" customHeight="1" x14ac:dyDescent="0.25"/>
    <row r="65156" ht="24.95" customHeight="1" x14ac:dyDescent="0.25"/>
    <row r="65160" ht="16.5" customHeight="1" x14ac:dyDescent="0.25"/>
    <row r="65162" ht="15.75" customHeight="1" x14ac:dyDescent="0.25"/>
    <row r="65163" ht="31.5" customHeight="1" x14ac:dyDescent="0.25"/>
    <row r="65164" ht="24" customHeight="1" x14ac:dyDescent="0.25"/>
    <row r="65165" ht="24.95" customHeight="1" x14ac:dyDescent="0.25"/>
    <row r="65166" ht="24.95" customHeight="1" x14ac:dyDescent="0.25"/>
    <row r="65167" ht="24.95" customHeight="1" x14ac:dyDescent="0.25"/>
    <row r="65168" ht="24.95" customHeight="1" x14ac:dyDescent="0.25"/>
    <row r="65169" ht="24.95" customHeight="1" x14ac:dyDescent="0.25"/>
    <row r="65170" ht="24.95" customHeight="1" x14ac:dyDescent="0.25"/>
    <row r="65171" ht="24.95" customHeight="1" x14ac:dyDescent="0.25"/>
    <row r="65172" ht="24.95" customHeight="1" x14ac:dyDescent="0.25"/>
    <row r="65173" ht="24.95" customHeight="1" x14ac:dyDescent="0.25"/>
    <row r="65174" ht="24.95" customHeight="1" x14ac:dyDescent="0.25"/>
    <row r="65175" ht="24.95" customHeight="1" x14ac:dyDescent="0.25"/>
    <row r="65176" ht="24.95" customHeight="1" x14ac:dyDescent="0.25"/>
    <row r="65177" ht="24.95" customHeight="1" x14ac:dyDescent="0.25"/>
    <row r="65178" ht="24.95" customHeight="1" x14ac:dyDescent="0.25"/>
    <row r="65179" ht="24.95" customHeight="1" x14ac:dyDescent="0.25"/>
    <row r="65180" ht="24.95" customHeight="1" x14ac:dyDescent="0.25"/>
    <row r="65181" ht="24.95" customHeight="1" x14ac:dyDescent="0.25"/>
    <row r="65182" ht="24.95" customHeight="1" x14ac:dyDescent="0.25"/>
    <row r="65183" ht="24.95" customHeight="1" x14ac:dyDescent="0.25"/>
    <row r="65184" ht="24.95" customHeight="1" x14ac:dyDescent="0.25"/>
    <row r="65185" ht="24.95" customHeight="1" x14ac:dyDescent="0.25"/>
    <row r="65186" ht="24.95" customHeight="1" x14ac:dyDescent="0.25"/>
    <row r="65187" ht="24.95" customHeight="1" x14ac:dyDescent="0.25"/>
    <row r="65188" ht="24.95" customHeight="1" x14ac:dyDescent="0.25"/>
    <row r="65189" ht="24.95" customHeight="1" x14ac:dyDescent="0.25"/>
    <row r="65190" ht="24.95" customHeight="1" x14ac:dyDescent="0.25"/>
    <row r="65191" ht="24.95" customHeight="1" x14ac:dyDescent="0.25"/>
    <row r="65192" ht="24.95" customHeight="1" x14ac:dyDescent="0.25"/>
    <row r="65193" ht="24.95" customHeight="1" x14ac:dyDescent="0.25"/>
    <row r="65194" ht="24.95" customHeight="1" x14ac:dyDescent="0.25"/>
    <row r="65195" ht="24.95" customHeight="1" x14ac:dyDescent="0.25"/>
    <row r="65196" ht="24.95" customHeight="1" x14ac:dyDescent="0.25"/>
    <row r="65197" ht="24.95" customHeight="1" x14ac:dyDescent="0.25"/>
    <row r="65198" ht="24.95" customHeight="1" x14ac:dyDescent="0.25"/>
    <row r="65199" ht="24.95" customHeight="1" x14ac:dyDescent="0.25"/>
    <row r="65200" ht="24.95" customHeight="1" x14ac:dyDescent="0.25"/>
    <row r="65202" ht="16.5" customHeight="1" x14ac:dyDescent="0.25"/>
    <row r="65204" ht="15.75" customHeight="1" x14ac:dyDescent="0.25"/>
    <row r="65210" ht="16.5" customHeight="1" x14ac:dyDescent="0.25"/>
    <row r="65212" ht="15.75" customHeight="1" x14ac:dyDescent="0.25"/>
    <row r="65213" ht="31.5" customHeight="1" x14ac:dyDescent="0.25"/>
    <row r="65214" ht="24" customHeight="1" x14ac:dyDescent="0.25"/>
    <row r="65215" ht="24.95" customHeight="1" x14ac:dyDescent="0.25"/>
    <row r="65216" ht="24.95" customHeight="1" x14ac:dyDescent="0.25"/>
    <row r="65217" ht="24.95" customHeight="1" x14ac:dyDescent="0.25"/>
    <row r="65218" ht="24.95" customHeight="1" x14ac:dyDescent="0.25"/>
    <row r="65219" ht="24.95" customHeight="1" x14ac:dyDescent="0.25"/>
    <row r="65220" ht="24.95" customHeight="1" x14ac:dyDescent="0.25"/>
    <row r="65221" ht="24.95" customHeight="1" x14ac:dyDescent="0.25"/>
    <row r="65222" ht="24.95" customHeight="1" x14ac:dyDescent="0.25"/>
    <row r="65223" ht="24.95" customHeight="1" x14ac:dyDescent="0.25"/>
    <row r="65224" ht="24.95" customHeight="1" x14ac:dyDescent="0.25"/>
    <row r="65225" ht="24.95" customHeight="1" x14ac:dyDescent="0.25"/>
    <row r="65226" ht="24.95" customHeight="1" x14ac:dyDescent="0.25"/>
    <row r="65227" ht="24.95" customHeight="1" x14ac:dyDescent="0.25"/>
    <row r="65228" ht="24.95" customHeight="1" x14ac:dyDescent="0.25"/>
    <row r="65229" ht="24.95" customHeight="1" x14ac:dyDescent="0.25"/>
    <row r="65230" ht="24.95" customHeight="1" x14ac:dyDescent="0.25"/>
    <row r="65231" ht="24.95" customHeight="1" x14ac:dyDescent="0.25"/>
    <row r="65232" ht="24.95" customHeight="1" x14ac:dyDescent="0.25"/>
    <row r="65233" ht="24.95" customHeight="1" x14ac:dyDescent="0.25"/>
    <row r="65234" ht="24.95" customHeight="1" x14ac:dyDescent="0.25"/>
    <row r="65235" ht="24.95" customHeight="1" x14ac:dyDescent="0.25"/>
    <row r="65236" ht="24.95" customHeight="1" x14ac:dyDescent="0.25"/>
    <row r="65237" ht="24.95" customHeight="1" x14ac:dyDescent="0.25"/>
    <row r="65238" ht="24.95" customHeight="1" x14ac:dyDescent="0.25"/>
    <row r="65239" ht="24.95" customHeight="1" x14ac:dyDescent="0.25"/>
    <row r="65240" ht="24.95" customHeight="1" x14ac:dyDescent="0.25"/>
    <row r="65241" ht="24.95" customHeight="1" x14ac:dyDescent="0.25"/>
    <row r="65242" ht="24.95" customHeight="1" x14ac:dyDescent="0.25"/>
    <row r="65243" ht="24.95" customHeight="1" x14ac:dyDescent="0.25"/>
    <row r="65244" ht="24.95" customHeight="1" x14ac:dyDescent="0.25"/>
    <row r="65245" ht="24.95" customHeight="1" x14ac:dyDescent="0.25"/>
    <row r="65246" ht="24.95" customHeight="1" x14ac:dyDescent="0.25"/>
    <row r="65248" ht="16.5" customHeight="1" x14ac:dyDescent="0.25"/>
    <row r="65250" ht="15.75" customHeight="1" x14ac:dyDescent="0.25"/>
    <row r="65251" ht="31.5" customHeight="1" x14ac:dyDescent="0.25"/>
    <row r="65252" ht="24" customHeight="1" x14ac:dyDescent="0.25"/>
    <row r="65256" ht="16.5" customHeight="1" x14ac:dyDescent="0.25"/>
    <row r="65258" ht="15.75" customHeight="1" x14ac:dyDescent="0.25"/>
    <row r="65259" ht="31.5" customHeight="1" x14ac:dyDescent="0.25"/>
    <row r="65260" ht="24" customHeight="1" x14ac:dyDescent="0.25"/>
    <row r="65261" ht="24.95" customHeight="1" x14ac:dyDescent="0.25"/>
    <row r="65262" ht="24.95" customHeight="1" x14ac:dyDescent="0.25"/>
    <row r="65263" ht="24.95" customHeight="1" x14ac:dyDescent="0.25"/>
    <row r="65264" ht="24.95" customHeight="1" x14ac:dyDescent="0.25"/>
    <row r="65265" ht="24.95" customHeight="1" x14ac:dyDescent="0.25"/>
    <row r="65266" ht="24.95" customHeight="1" x14ac:dyDescent="0.25"/>
    <row r="65267" ht="24.95" customHeight="1" x14ac:dyDescent="0.25"/>
    <row r="65268" ht="24.95" customHeight="1" x14ac:dyDescent="0.25"/>
    <row r="65269" ht="24.95" customHeight="1" x14ac:dyDescent="0.25"/>
    <row r="65270" ht="24.95" customHeight="1" x14ac:dyDescent="0.25"/>
    <row r="65271" ht="24.95" customHeight="1" x14ac:dyDescent="0.25"/>
    <row r="65272" ht="24.95" customHeight="1" x14ac:dyDescent="0.25"/>
    <row r="65273" ht="24.95" customHeight="1" x14ac:dyDescent="0.25"/>
    <row r="65274" ht="24.95" customHeight="1" x14ac:dyDescent="0.25"/>
    <row r="65275" ht="24.95" customHeight="1" x14ac:dyDescent="0.25"/>
    <row r="65276" ht="24.95" customHeight="1" x14ac:dyDescent="0.25"/>
    <row r="65277" ht="24.95" customHeight="1" x14ac:dyDescent="0.25"/>
    <row r="65278" ht="24.95" customHeight="1" x14ac:dyDescent="0.25"/>
    <row r="65279" ht="24.95" customHeight="1" x14ac:dyDescent="0.25"/>
    <row r="65280" ht="24.95" customHeight="1" x14ac:dyDescent="0.25"/>
    <row r="65281" ht="24.95" customHeight="1" x14ac:dyDescent="0.25"/>
    <row r="65282" ht="24.95" customHeight="1" x14ac:dyDescent="0.25"/>
    <row r="65283" ht="24.95" customHeight="1" x14ac:dyDescent="0.25"/>
    <row r="65284" ht="24.95" customHeight="1" x14ac:dyDescent="0.25"/>
    <row r="65285" ht="24.95" customHeight="1" x14ac:dyDescent="0.25"/>
    <row r="65286" ht="24.95" customHeight="1" x14ac:dyDescent="0.25"/>
    <row r="65287" ht="24.95" customHeight="1" x14ac:dyDescent="0.25"/>
    <row r="65288" ht="24.95" customHeight="1" x14ac:dyDescent="0.25"/>
    <row r="65289" ht="24.95" customHeight="1" x14ac:dyDescent="0.25"/>
    <row r="65290" ht="24.95" customHeight="1" x14ac:dyDescent="0.25"/>
    <row r="65291" ht="24.95" customHeight="1" x14ac:dyDescent="0.25"/>
    <row r="65292" ht="24.95" customHeight="1" x14ac:dyDescent="0.25"/>
    <row r="65293" ht="24.95" customHeight="1" x14ac:dyDescent="0.25"/>
    <row r="65294" ht="24.95" customHeight="1" x14ac:dyDescent="0.25"/>
    <row r="65295" ht="24.95" customHeight="1" x14ac:dyDescent="0.25"/>
    <row r="65296" ht="24.95" customHeight="1" x14ac:dyDescent="0.25"/>
    <row r="65297" ht="24.95" customHeight="1" x14ac:dyDescent="0.25"/>
    <row r="65298" ht="24.95" customHeight="1" x14ac:dyDescent="0.25"/>
    <row r="65302" ht="16.5" customHeight="1" x14ac:dyDescent="0.25"/>
    <row r="65304" ht="15.75" customHeight="1" x14ac:dyDescent="0.25"/>
    <row r="65305" ht="31.5" customHeight="1" x14ac:dyDescent="0.25"/>
    <row r="65306" ht="24" customHeight="1" x14ac:dyDescent="0.25"/>
    <row r="65307" ht="24.95" customHeight="1" x14ac:dyDescent="0.25"/>
    <row r="65308" ht="24.95" customHeight="1" x14ac:dyDescent="0.25"/>
    <row r="65309" ht="24.95" customHeight="1" x14ac:dyDescent="0.25"/>
    <row r="65310" ht="24.95" customHeight="1" x14ac:dyDescent="0.25"/>
    <row r="65311" ht="24.95" customHeight="1" x14ac:dyDescent="0.25"/>
    <row r="65312" ht="24.95" customHeight="1" x14ac:dyDescent="0.25"/>
    <row r="65313" ht="24.95" customHeight="1" x14ac:dyDescent="0.25"/>
    <row r="65314" ht="24.95" customHeight="1" x14ac:dyDescent="0.25"/>
    <row r="65315" ht="24.95" customHeight="1" x14ac:dyDescent="0.25"/>
    <row r="65316" ht="24.95" customHeight="1" x14ac:dyDescent="0.25"/>
    <row r="65317" ht="31.5" customHeight="1" x14ac:dyDescent="0.25"/>
    <row r="65318" ht="24" customHeight="1" x14ac:dyDescent="0.25"/>
    <row r="65319" ht="24.95" customHeight="1" x14ac:dyDescent="0.25"/>
    <row r="65320" ht="24.95" customHeight="1" x14ac:dyDescent="0.25"/>
    <row r="65324" ht="16.5" customHeight="1" x14ac:dyDescent="0.25"/>
    <row r="65326" ht="15.75" customHeight="1" x14ac:dyDescent="0.25"/>
    <row r="65327" ht="31.5" customHeight="1" x14ac:dyDescent="0.25"/>
    <row r="65328" ht="24" customHeight="1" x14ac:dyDescent="0.25"/>
    <row r="65329" ht="24.95" customHeight="1" x14ac:dyDescent="0.25"/>
    <row r="65330" ht="24.95" customHeight="1" x14ac:dyDescent="0.25"/>
    <row r="65331" ht="24.95" customHeight="1" x14ac:dyDescent="0.25"/>
    <row r="65332" ht="24.95" customHeight="1" x14ac:dyDescent="0.25"/>
    <row r="65333" ht="24.95" customHeight="1" x14ac:dyDescent="0.25"/>
    <row r="65334" ht="24.95" customHeight="1" x14ac:dyDescent="0.25"/>
    <row r="65335" ht="24.95" customHeight="1" x14ac:dyDescent="0.25"/>
    <row r="65336" ht="24.95" customHeight="1" x14ac:dyDescent="0.25"/>
    <row r="65337" ht="24.95" customHeight="1" x14ac:dyDescent="0.25"/>
    <row r="65338" ht="24.95" customHeight="1" x14ac:dyDescent="0.25"/>
    <row r="65342" ht="16.5" customHeight="1" x14ac:dyDescent="0.25"/>
    <row r="65346" ht="16.5" customHeight="1" x14ac:dyDescent="0.25"/>
    <row r="65348" ht="15.75" customHeight="1" x14ac:dyDescent="0.25"/>
    <row r="65349" ht="31.5" customHeight="1" x14ac:dyDescent="0.25"/>
    <row r="65350" ht="24" customHeight="1" x14ac:dyDescent="0.25"/>
    <row r="65351" ht="24.95" customHeight="1" x14ac:dyDescent="0.25"/>
    <row r="65352" ht="24.95" customHeight="1" x14ac:dyDescent="0.25"/>
    <row r="65353" ht="24.95" customHeight="1" x14ac:dyDescent="0.25"/>
    <row r="65354" ht="24.95" customHeight="1" x14ac:dyDescent="0.25"/>
    <row r="65355" ht="24.95" customHeight="1" x14ac:dyDescent="0.25"/>
    <row r="65356" ht="24.95" customHeight="1" x14ac:dyDescent="0.25"/>
    <row r="65357" ht="24.95" customHeight="1" x14ac:dyDescent="0.25"/>
    <row r="65358" ht="24.95" customHeight="1" x14ac:dyDescent="0.25"/>
    <row r="65360" ht="15.75" customHeight="1" x14ac:dyDescent="0.25"/>
    <row r="65361" ht="31.5" customHeight="1" x14ac:dyDescent="0.25"/>
    <row r="65362" ht="24" customHeight="1" x14ac:dyDescent="0.25"/>
    <row r="65363" ht="24.95" customHeight="1" x14ac:dyDescent="0.25"/>
    <row r="65364" ht="24.95" customHeight="1" x14ac:dyDescent="0.25"/>
    <row r="65368" ht="16.5" customHeight="1" x14ac:dyDescent="0.25"/>
    <row r="65370" ht="15.75" customHeight="1" x14ac:dyDescent="0.25"/>
    <row r="65371" ht="31.5" customHeight="1" x14ac:dyDescent="0.25"/>
    <row r="65372" ht="24" customHeight="1" x14ac:dyDescent="0.25"/>
    <row r="65373" ht="24.95" customHeight="1" x14ac:dyDescent="0.25"/>
    <row r="65374" ht="24.95" customHeight="1" x14ac:dyDescent="0.25"/>
    <row r="65375" ht="24.95" customHeight="1" x14ac:dyDescent="0.25"/>
    <row r="65376" ht="24.95" customHeight="1" x14ac:dyDescent="0.25"/>
    <row r="65377" ht="24.95" customHeight="1" x14ac:dyDescent="0.25"/>
    <row r="65378" ht="24.95" customHeight="1" x14ac:dyDescent="0.25"/>
    <row r="65379" ht="24.95" customHeight="1" x14ac:dyDescent="0.25"/>
    <row r="65380" ht="24.95" customHeight="1" x14ac:dyDescent="0.25"/>
    <row r="65381" ht="24.95" customHeight="1" x14ac:dyDescent="0.25"/>
    <row r="65382" ht="24.95" customHeight="1" x14ac:dyDescent="0.25"/>
    <row r="65383" ht="24.95" customHeight="1" x14ac:dyDescent="0.25"/>
    <row r="65384" ht="24.95" customHeight="1" x14ac:dyDescent="0.25"/>
    <row r="65385" ht="24.95" customHeight="1" x14ac:dyDescent="0.25"/>
    <row r="65386" ht="24.95" customHeight="1" x14ac:dyDescent="0.25"/>
    <row r="65387" ht="24.95" customHeight="1" x14ac:dyDescent="0.25"/>
    <row r="65388" ht="24.95" customHeight="1" x14ac:dyDescent="0.25"/>
    <row r="65389" ht="24.95" customHeight="1" x14ac:dyDescent="0.25"/>
    <row r="65390" ht="24.95" customHeight="1" x14ac:dyDescent="0.25"/>
    <row r="65391" ht="24.95" customHeight="1" x14ac:dyDescent="0.25"/>
    <row r="65392" ht="24.95" customHeight="1" x14ac:dyDescent="0.25"/>
    <row r="65393" ht="24.95" customHeight="1" x14ac:dyDescent="0.25"/>
    <row r="65394" ht="24.95" customHeight="1" x14ac:dyDescent="0.25"/>
    <row r="65395" ht="24.95" customHeight="1" x14ac:dyDescent="0.25"/>
    <row r="65396" ht="24.95" customHeight="1" x14ac:dyDescent="0.25"/>
    <row r="65397" ht="24.95" customHeight="1" x14ac:dyDescent="0.25"/>
    <row r="65398" ht="24.95" customHeight="1" x14ac:dyDescent="0.25"/>
    <row r="65399" ht="24.95" customHeight="1" x14ac:dyDescent="0.25"/>
    <row r="65400" ht="24.95" customHeight="1" x14ac:dyDescent="0.25"/>
    <row r="65401" ht="24.95" customHeight="1" x14ac:dyDescent="0.25"/>
    <row r="65402" ht="24.95" customHeight="1" x14ac:dyDescent="0.25"/>
    <row r="65403" ht="24.95" customHeight="1" x14ac:dyDescent="0.25"/>
    <row r="65404" ht="24.95" customHeight="1" x14ac:dyDescent="0.25"/>
    <row r="65405" ht="24.95" customHeight="1" x14ac:dyDescent="0.25"/>
    <row r="65406" ht="24.95" customHeight="1" x14ac:dyDescent="0.25"/>
    <row r="65407" ht="24.95" customHeight="1" x14ac:dyDescent="0.25"/>
    <row r="65408" ht="24.95" customHeight="1" x14ac:dyDescent="0.25"/>
    <row r="65409" ht="24.95" customHeight="1" x14ac:dyDescent="0.25"/>
    <row r="65410" ht="24.95" customHeight="1" x14ac:dyDescent="0.25"/>
    <row r="65414" ht="16.5" customHeight="1" x14ac:dyDescent="0.25"/>
    <row r="65416" ht="15.75" customHeight="1" x14ac:dyDescent="0.25"/>
    <row r="65417" ht="31.5" customHeight="1" x14ac:dyDescent="0.25"/>
    <row r="65418" ht="24" customHeight="1" x14ac:dyDescent="0.25"/>
    <row r="65419" ht="24.95" customHeight="1" x14ac:dyDescent="0.25"/>
    <row r="65420" ht="24.95" customHeight="1" x14ac:dyDescent="0.25"/>
    <row r="65421" ht="24.95" customHeight="1" x14ac:dyDescent="0.25"/>
    <row r="65422" ht="24.95" customHeight="1" x14ac:dyDescent="0.25"/>
    <row r="65423" ht="24.95" customHeight="1" x14ac:dyDescent="0.25"/>
    <row r="65424" ht="24.95" customHeight="1" x14ac:dyDescent="0.25"/>
    <row r="65425" ht="24.95" customHeight="1" x14ac:dyDescent="0.25"/>
    <row r="65426" ht="24.95" customHeight="1" x14ac:dyDescent="0.25"/>
    <row r="65427" ht="24.95" customHeight="1" x14ac:dyDescent="0.25"/>
    <row r="65428" ht="24.95" customHeight="1" x14ac:dyDescent="0.25"/>
    <row r="65429" ht="24.95" customHeight="1" x14ac:dyDescent="0.25"/>
    <row r="65430" ht="24.95" customHeight="1" x14ac:dyDescent="0.25"/>
    <row r="65431" ht="24.95" customHeight="1" x14ac:dyDescent="0.25"/>
    <row r="65432" ht="24.95" customHeight="1" x14ac:dyDescent="0.25"/>
    <row r="65433" ht="24.95" customHeight="1" x14ac:dyDescent="0.25"/>
    <row r="65434" ht="24.95" customHeight="1" x14ac:dyDescent="0.25"/>
    <row r="65435" ht="24.95" customHeight="1" x14ac:dyDescent="0.25"/>
    <row r="65436" ht="24.95" customHeight="1" x14ac:dyDescent="0.25"/>
    <row r="65437" ht="24.95" customHeight="1" x14ac:dyDescent="0.25"/>
    <row r="65438" ht="24.95" customHeight="1" x14ac:dyDescent="0.25"/>
    <row r="65439" ht="24.95" customHeight="1" x14ac:dyDescent="0.25"/>
    <row r="65440" ht="24.95" customHeight="1" x14ac:dyDescent="0.25"/>
    <row r="65441" ht="24.95" customHeight="1" x14ac:dyDescent="0.25"/>
    <row r="65442" ht="24.95" customHeight="1" x14ac:dyDescent="0.25"/>
    <row r="65443" ht="24.95" customHeight="1" x14ac:dyDescent="0.25"/>
    <row r="65444" ht="24.95" customHeight="1" x14ac:dyDescent="0.25"/>
    <row r="65445" ht="24.95" customHeight="1" x14ac:dyDescent="0.25"/>
    <row r="65446" ht="24.95" customHeight="1" x14ac:dyDescent="0.25"/>
    <row r="65447" ht="24.95" customHeight="1" x14ac:dyDescent="0.25"/>
    <row r="65448" ht="24.95" customHeight="1" x14ac:dyDescent="0.25"/>
    <row r="65449" ht="24.95" customHeight="1" x14ac:dyDescent="0.25"/>
    <row r="65450" ht="24.95" customHeight="1" x14ac:dyDescent="0.25"/>
    <row r="65451" ht="24.95" customHeight="1" x14ac:dyDescent="0.25"/>
    <row r="65452" ht="24.95" customHeight="1" x14ac:dyDescent="0.25"/>
    <row r="65453" ht="24.95" customHeight="1" x14ac:dyDescent="0.25"/>
    <row r="65454" ht="24.95" customHeight="1" x14ac:dyDescent="0.25"/>
    <row r="65460" ht="16.5" customHeight="1" x14ac:dyDescent="0.25"/>
    <row r="65462" ht="15.75" customHeight="1" x14ac:dyDescent="0.25"/>
    <row r="65463" ht="31.5" customHeight="1" x14ac:dyDescent="0.25"/>
    <row r="65464" ht="24" customHeight="1" x14ac:dyDescent="0.25"/>
    <row r="65465" ht="24.95" customHeight="1" x14ac:dyDescent="0.25"/>
    <row r="65466" ht="24.95" customHeight="1" x14ac:dyDescent="0.25"/>
    <row r="65467" ht="24.95" customHeight="1" x14ac:dyDescent="0.25"/>
    <row r="65468" ht="24.95" customHeight="1" x14ac:dyDescent="0.25"/>
    <row r="65469" ht="24.95" customHeight="1" x14ac:dyDescent="0.25"/>
    <row r="65470" ht="24.95" customHeight="1" x14ac:dyDescent="0.25"/>
    <row r="65471" ht="24.95" customHeight="1" x14ac:dyDescent="0.25"/>
    <row r="65472" ht="24.95" customHeight="1" x14ac:dyDescent="0.25"/>
    <row r="65473" ht="24.95" customHeight="1" x14ac:dyDescent="0.25"/>
    <row r="65474" ht="24.95" customHeight="1" x14ac:dyDescent="0.25"/>
    <row r="65475" ht="24.95" customHeight="1" x14ac:dyDescent="0.25"/>
    <row r="65476" ht="24.95" customHeight="1" x14ac:dyDescent="0.25"/>
    <row r="65477" ht="24.95" customHeight="1" x14ac:dyDescent="0.25"/>
    <row r="65478" ht="24.95" customHeight="1" x14ac:dyDescent="0.25"/>
    <row r="65479" ht="24.95" customHeight="1" x14ac:dyDescent="0.25"/>
    <row r="65480" ht="24.95" customHeight="1" x14ac:dyDescent="0.25"/>
    <row r="65481" ht="24.95" customHeight="1" x14ac:dyDescent="0.25"/>
    <row r="65482" ht="24.95" customHeight="1" x14ac:dyDescent="0.25"/>
    <row r="65483" ht="24.95" customHeight="1" x14ac:dyDescent="0.25"/>
    <row r="65484" ht="24.95" customHeight="1" x14ac:dyDescent="0.25"/>
    <row r="65485" ht="24.95" customHeight="1" x14ac:dyDescent="0.25"/>
    <row r="65486" ht="24.95" customHeight="1" x14ac:dyDescent="0.25"/>
    <row r="65487" ht="24.95" customHeight="1" x14ac:dyDescent="0.25"/>
    <row r="65488" ht="24.95" customHeight="1" x14ac:dyDescent="0.25"/>
    <row r="65489" ht="24.95" customHeight="1" x14ac:dyDescent="0.25"/>
    <row r="65490" ht="24.95" customHeight="1" x14ac:dyDescent="0.25"/>
    <row r="65491" ht="24.95" customHeight="1" x14ac:dyDescent="0.25"/>
    <row r="65492" ht="24.95" customHeight="1" x14ac:dyDescent="0.25"/>
    <row r="65493" ht="24.95" customHeight="1" x14ac:dyDescent="0.25"/>
    <row r="65494" ht="24.95" customHeight="1" x14ac:dyDescent="0.25"/>
    <row r="65495" ht="24.95" customHeight="1" x14ac:dyDescent="0.25"/>
    <row r="65496" ht="24.95" customHeight="1" x14ac:dyDescent="0.25"/>
    <row r="65500" ht="16.5" customHeight="1" x14ac:dyDescent="0.25"/>
    <row r="65502" ht="15.75" customHeight="1" x14ac:dyDescent="0.25"/>
    <row r="65506" ht="16.5" customHeight="1" x14ac:dyDescent="0.25"/>
    <row r="65508" ht="15.75" customHeight="1" x14ac:dyDescent="0.25"/>
    <row r="65509" ht="31.5" customHeight="1" x14ac:dyDescent="0.25"/>
    <row r="65510" ht="24" customHeight="1" x14ac:dyDescent="0.25"/>
    <row r="65511" ht="24.95" customHeight="1" x14ac:dyDescent="0.25"/>
    <row r="65512" ht="24.95" customHeight="1" x14ac:dyDescent="0.25"/>
    <row r="65513" ht="24.95" customHeight="1" x14ac:dyDescent="0.25"/>
    <row r="65514" ht="24.95" customHeight="1" x14ac:dyDescent="0.25"/>
    <row r="65515" ht="24.95" customHeight="1" x14ac:dyDescent="0.25"/>
    <row r="65516" ht="24.95" customHeight="1" x14ac:dyDescent="0.25"/>
    <row r="65517" ht="24.95" customHeight="1" x14ac:dyDescent="0.25"/>
    <row r="65518" ht="24.95" customHeight="1" x14ac:dyDescent="0.25"/>
    <row r="65519" ht="31.5" customHeight="1" x14ac:dyDescent="0.25"/>
    <row r="65520" ht="24" customHeight="1" x14ac:dyDescent="0.25"/>
    <row r="65521" ht="24.95" customHeight="1" x14ac:dyDescent="0.25"/>
    <row r="65522" ht="24.95" customHeight="1" x14ac:dyDescent="0.25"/>
    <row r="65523" ht="24.95" customHeight="1" x14ac:dyDescent="0.25"/>
    <row r="65524" ht="24.95" customHeight="1" x14ac:dyDescent="0.25"/>
    <row r="65528" ht="16.5" customHeight="1" x14ac:dyDescent="0.25"/>
    <row r="65530" ht="15.75" customHeight="1" x14ac:dyDescent="0.25"/>
    <row r="65531" ht="31.5" customHeight="1" x14ac:dyDescent="0.25"/>
    <row r="65532" ht="24" customHeight="1" x14ac:dyDescent="0.25"/>
    <row r="65533" ht="24.95" customHeight="1" x14ac:dyDescent="0.25"/>
    <row r="65534" ht="24.95" customHeight="1" x14ac:dyDescent="0.25"/>
    <row r="65535" ht="24.95" customHeight="1" x14ac:dyDescent="0.25"/>
    <row r="65536" ht="24.95" customHeight="1" x14ac:dyDescent="0.25"/>
    <row r="65537" ht="24.95" customHeight="1" x14ac:dyDescent="0.25"/>
    <row r="65538" ht="24.95" customHeight="1" x14ac:dyDescent="0.25"/>
    <row r="65539" ht="24.95" customHeight="1" x14ac:dyDescent="0.25"/>
    <row r="65540" ht="24.95" customHeight="1" x14ac:dyDescent="0.25"/>
    <row r="65541" ht="24.95" customHeight="1" x14ac:dyDescent="0.25"/>
    <row r="65542" ht="24.95" customHeight="1" x14ac:dyDescent="0.25"/>
    <row r="65543" ht="24.95" customHeight="1" x14ac:dyDescent="0.25"/>
    <row r="65544" ht="24.95" customHeight="1" x14ac:dyDescent="0.25"/>
    <row r="65545" ht="24.95" customHeight="1" x14ac:dyDescent="0.25"/>
    <row r="65546" ht="24.95" customHeight="1" x14ac:dyDescent="0.25"/>
    <row r="65547" ht="24.95" customHeight="1" x14ac:dyDescent="0.25"/>
    <row r="65548" ht="24.95" customHeight="1" x14ac:dyDescent="0.25"/>
    <row r="65549" ht="24.95" customHeight="1" x14ac:dyDescent="0.25"/>
    <row r="65550" ht="24.95" customHeight="1" x14ac:dyDescent="0.25"/>
    <row r="65551" ht="24.95" customHeight="1" x14ac:dyDescent="0.25"/>
    <row r="65552" ht="24.95" customHeight="1" x14ac:dyDescent="0.25"/>
    <row r="65553" ht="24.95" customHeight="1" x14ac:dyDescent="0.25"/>
    <row r="65554" ht="24.95" customHeight="1" x14ac:dyDescent="0.25"/>
    <row r="65555" ht="24.95" customHeight="1" x14ac:dyDescent="0.25"/>
    <row r="65556" ht="24.95" customHeight="1" x14ac:dyDescent="0.25"/>
    <row r="65557" ht="24.95" customHeight="1" x14ac:dyDescent="0.25"/>
    <row r="65558" ht="24.95" customHeight="1" x14ac:dyDescent="0.25"/>
    <row r="65559" ht="24.95" customHeight="1" x14ac:dyDescent="0.25"/>
    <row r="65560" ht="24.95" customHeight="1" x14ac:dyDescent="0.25"/>
    <row r="65561" ht="24.95" customHeight="1" x14ac:dyDescent="0.25"/>
    <row r="65562" ht="24.95" customHeight="1" x14ac:dyDescent="0.25"/>
    <row r="65563" ht="24.95" customHeight="1" x14ac:dyDescent="0.25"/>
    <row r="65564" ht="24.95" customHeight="1" x14ac:dyDescent="0.25"/>
    <row r="65565" ht="24.95" customHeight="1" x14ac:dyDescent="0.25"/>
    <row r="65566" ht="24.95" customHeight="1" x14ac:dyDescent="0.25"/>
    <row r="65567" ht="24.95" customHeight="1" x14ac:dyDescent="0.25"/>
    <row r="65568" ht="24.95" customHeight="1" x14ac:dyDescent="0.25"/>
    <row r="65569" ht="24.95" customHeight="1" x14ac:dyDescent="0.25"/>
    <row r="65570" ht="24.95" customHeight="1" x14ac:dyDescent="0.25"/>
    <row r="65574" ht="16.5" customHeight="1" x14ac:dyDescent="0.25"/>
    <row r="65576" ht="15.75" customHeight="1" x14ac:dyDescent="0.25"/>
    <row r="65577" ht="31.5" customHeight="1" x14ac:dyDescent="0.25"/>
    <row r="65578" ht="24" customHeight="1" x14ac:dyDescent="0.25"/>
    <row r="65579" ht="24.95" customHeight="1" x14ac:dyDescent="0.25"/>
    <row r="65580" ht="24.95" customHeight="1" x14ac:dyDescent="0.25"/>
    <row r="65581" ht="24.95" customHeight="1" x14ac:dyDescent="0.25"/>
    <row r="65582" ht="24.95" customHeight="1" x14ac:dyDescent="0.25"/>
    <row r="65583" ht="24.95" customHeight="1" x14ac:dyDescent="0.25"/>
    <row r="65584" ht="24.95" customHeight="1" x14ac:dyDescent="0.25"/>
    <row r="65585" ht="24.95" customHeight="1" x14ac:dyDescent="0.25"/>
    <row r="65586" ht="24.95" customHeight="1" x14ac:dyDescent="0.25"/>
    <row r="65587" ht="24.95" customHeight="1" x14ac:dyDescent="0.25"/>
    <row r="65588" ht="24.95" customHeight="1" x14ac:dyDescent="0.25"/>
    <row r="65589" ht="24.95" customHeight="1" x14ac:dyDescent="0.25"/>
    <row r="65590" ht="24.95" customHeight="1" x14ac:dyDescent="0.25"/>
    <row r="65591" ht="24.95" customHeight="1" x14ac:dyDescent="0.25"/>
    <row r="65592" ht="24.95" customHeight="1" x14ac:dyDescent="0.25"/>
    <row r="65593" ht="24.95" customHeight="1" x14ac:dyDescent="0.25"/>
    <row r="65594" ht="24.95" customHeight="1" x14ac:dyDescent="0.25"/>
    <row r="65595" ht="24.95" customHeight="1" x14ac:dyDescent="0.25"/>
    <row r="65596" ht="24.95" customHeight="1" x14ac:dyDescent="0.25"/>
    <row r="65597" ht="24.95" customHeight="1" x14ac:dyDescent="0.25"/>
    <row r="65598" ht="24.95" customHeight="1" x14ac:dyDescent="0.25"/>
    <row r="65599" ht="24.95" customHeight="1" x14ac:dyDescent="0.25"/>
    <row r="65600" ht="24.95" customHeight="1" x14ac:dyDescent="0.25"/>
    <row r="65601" ht="24.95" customHeight="1" x14ac:dyDescent="0.25"/>
    <row r="65602" ht="24.95" customHeight="1" x14ac:dyDescent="0.25"/>
    <row r="65603" ht="24.95" customHeight="1" x14ac:dyDescent="0.25"/>
    <row r="65604" ht="24.95" customHeight="1" x14ac:dyDescent="0.25"/>
    <row r="65605" ht="24.95" customHeight="1" x14ac:dyDescent="0.25"/>
    <row r="65606" ht="24.95" customHeight="1" x14ac:dyDescent="0.25"/>
    <row r="65607" ht="24.95" customHeight="1" x14ac:dyDescent="0.25"/>
    <row r="65608" ht="24.95" customHeight="1" x14ac:dyDescent="0.25"/>
    <row r="65609" ht="24.95" customHeight="1" x14ac:dyDescent="0.25"/>
    <row r="65610" ht="24.95" customHeight="1" x14ac:dyDescent="0.25"/>
    <row r="65611" ht="24.95" customHeight="1" x14ac:dyDescent="0.25"/>
    <row r="65612" ht="24.95" customHeight="1" x14ac:dyDescent="0.25"/>
    <row r="65613" ht="24.95" customHeight="1" x14ac:dyDescent="0.25"/>
    <row r="65614" ht="24.95" customHeight="1" x14ac:dyDescent="0.25"/>
    <row r="65615" ht="24.95" customHeight="1" x14ac:dyDescent="0.25"/>
    <row r="65616" ht="24.95" customHeight="1" x14ac:dyDescent="0.25"/>
    <row r="65620" ht="16.5" customHeight="1" x14ac:dyDescent="0.25"/>
    <row r="65622" ht="15.75" customHeight="1" x14ac:dyDescent="0.25"/>
    <row r="65623" ht="31.5" customHeight="1" x14ac:dyDescent="0.25"/>
    <row r="65624" ht="24" customHeight="1" x14ac:dyDescent="0.25"/>
    <row r="65625" ht="24.95" customHeight="1" x14ac:dyDescent="0.25"/>
    <row r="65626" ht="24.95" customHeight="1" x14ac:dyDescent="0.25"/>
    <row r="65627" ht="24.95" customHeight="1" x14ac:dyDescent="0.25"/>
    <row r="65628" ht="24.95" customHeight="1" x14ac:dyDescent="0.25"/>
    <row r="65629" ht="24.95" customHeight="1" x14ac:dyDescent="0.25"/>
    <row r="65630" ht="24.95" customHeight="1" x14ac:dyDescent="0.25"/>
    <row r="65631" ht="24.95" customHeight="1" x14ac:dyDescent="0.25"/>
    <row r="65632" ht="24.95" customHeight="1" x14ac:dyDescent="0.25"/>
    <row r="65633" ht="24.95" customHeight="1" x14ac:dyDescent="0.25"/>
    <row r="65634" ht="24.95" customHeight="1" x14ac:dyDescent="0.25"/>
    <row r="65635" ht="24.95" customHeight="1" x14ac:dyDescent="0.25"/>
    <row r="65636" ht="24.95" customHeight="1" x14ac:dyDescent="0.25"/>
    <row r="65637" ht="24.95" customHeight="1" x14ac:dyDescent="0.25"/>
    <row r="65638" ht="24.95" customHeight="1" x14ac:dyDescent="0.25"/>
    <row r="65642" ht="16.5" customHeight="1" x14ac:dyDescent="0.25"/>
    <row r="65644" ht="15.75" customHeight="1" x14ac:dyDescent="0.25"/>
    <row r="65645" ht="31.5" customHeight="1" x14ac:dyDescent="0.25"/>
    <row r="65646" ht="24" customHeight="1" x14ac:dyDescent="0.25"/>
    <row r="65647" ht="24.95" customHeight="1" x14ac:dyDescent="0.25"/>
    <row r="65648" ht="24.95" customHeight="1" x14ac:dyDescent="0.25"/>
    <row r="65649" ht="24.95" customHeight="1" x14ac:dyDescent="0.25"/>
    <row r="65650" ht="24.95" customHeight="1" x14ac:dyDescent="0.25"/>
    <row r="65651" ht="24.95" customHeight="1" x14ac:dyDescent="0.25"/>
    <row r="65652" ht="24.95" customHeight="1" x14ac:dyDescent="0.25"/>
    <row r="65653" ht="24.95" customHeight="1" x14ac:dyDescent="0.25"/>
    <row r="65654" ht="24.95" customHeight="1" x14ac:dyDescent="0.25"/>
    <row r="65655" ht="24.95" customHeight="1" x14ac:dyDescent="0.25"/>
    <row r="65656" ht="24.95" customHeight="1" x14ac:dyDescent="0.25"/>
    <row r="65657" ht="24.95" customHeight="1" x14ac:dyDescent="0.25"/>
    <row r="65658" ht="24.95" customHeight="1" x14ac:dyDescent="0.25"/>
    <row r="65659" ht="24.95" customHeight="1" x14ac:dyDescent="0.25"/>
    <row r="65660" ht="24.95" customHeight="1" x14ac:dyDescent="0.25"/>
    <row r="65661" ht="24.95" customHeight="1" x14ac:dyDescent="0.25"/>
    <row r="65662" ht="24.95" customHeight="1" x14ac:dyDescent="0.25"/>
    <row r="65663" ht="24.95" customHeight="1" x14ac:dyDescent="0.25"/>
    <row r="65664" ht="24.95" customHeight="1" x14ac:dyDescent="0.25"/>
    <row r="65665" ht="24.95" customHeight="1" x14ac:dyDescent="0.25"/>
    <row r="65666" ht="24.95" customHeight="1" x14ac:dyDescent="0.25"/>
    <row r="65667" ht="24.95" customHeight="1" x14ac:dyDescent="0.25"/>
    <row r="65668" ht="24.95" customHeight="1" x14ac:dyDescent="0.25"/>
    <row r="65669" ht="24.95" customHeight="1" x14ac:dyDescent="0.25"/>
    <row r="65670" ht="24.95" customHeight="1" x14ac:dyDescent="0.25"/>
    <row r="65671" ht="24.95" customHeight="1" x14ac:dyDescent="0.25"/>
    <row r="65672" ht="24.95" customHeight="1" x14ac:dyDescent="0.25"/>
    <row r="65673" ht="24.95" customHeight="1" x14ac:dyDescent="0.25"/>
    <row r="65674" ht="24.95" customHeight="1" x14ac:dyDescent="0.25"/>
    <row r="65675" ht="24.95" customHeight="1" x14ac:dyDescent="0.25"/>
    <row r="65676" ht="24.95" customHeight="1" x14ac:dyDescent="0.25"/>
    <row r="65677" ht="24.95" customHeight="1" x14ac:dyDescent="0.25"/>
    <row r="65678" ht="24.95" customHeight="1" x14ac:dyDescent="0.25"/>
    <row r="65679" ht="24.95" customHeight="1" x14ac:dyDescent="0.25"/>
    <row r="65680" ht="24.95" customHeight="1" x14ac:dyDescent="0.25"/>
    <row r="65681" ht="24.95" customHeight="1" x14ac:dyDescent="0.25"/>
    <row r="65682" ht="24.95" customHeight="1" x14ac:dyDescent="0.25"/>
    <row r="65683" ht="24.95" customHeight="1" x14ac:dyDescent="0.25"/>
    <row r="65684" ht="24.95" customHeight="1" x14ac:dyDescent="0.25"/>
    <row r="65688" ht="16.5" customHeight="1" x14ac:dyDescent="0.25"/>
    <row r="65690" ht="15.75" customHeight="1" x14ac:dyDescent="0.25"/>
    <row r="65691" ht="31.5" customHeight="1" x14ac:dyDescent="0.25"/>
    <row r="65692" ht="24" customHeight="1" x14ac:dyDescent="0.25"/>
    <row r="65693" ht="24.95" customHeight="1" x14ac:dyDescent="0.25"/>
    <row r="65694" ht="24.95" customHeight="1" x14ac:dyDescent="0.25"/>
    <row r="65695" ht="24.95" customHeight="1" x14ac:dyDescent="0.25"/>
    <row r="65696" ht="24.95" customHeight="1" x14ac:dyDescent="0.25"/>
    <row r="65697" ht="24.95" customHeight="1" x14ac:dyDescent="0.25"/>
    <row r="65698" ht="24.95" customHeight="1" x14ac:dyDescent="0.25"/>
    <row r="65699" ht="24.95" customHeight="1" x14ac:dyDescent="0.25"/>
    <row r="65700" ht="24.95" customHeight="1" x14ac:dyDescent="0.25"/>
    <row r="65701" ht="24.95" customHeight="1" x14ac:dyDescent="0.25"/>
    <row r="65702" ht="24.95" customHeight="1" x14ac:dyDescent="0.25"/>
    <row r="65703" ht="24.95" customHeight="1" x14ac:dyDescent="0.25"/>
    <row r="65704" ht="24.95" customHeight="1" x14ac:dyDescent="0.25"/>
    <row r="65705" ht="24.95" customHeight="1" x14ac:dyDescent="0.25"/>
    <row r="65706" ht="24.95" customHeight="1" x14ac:dyDescent="0.25"/>
    <row r="65707" ht="24.95" customHeight="1" x14ac:dyDescent="0.25"/>
    <row r="65708" ht="24.95" customHeight="1" x14ac:dyDescent="0.25"/>
    <row r="65709" ht="24.95" customHeight="1" x14ac:dyDescent="0.25"/>
    <row r="65710" ht="24.95" customHeight="1" x14ac:dyDescent="0.25"/>
    <row r="65711" ht="24.95" customHeight="1" x14ac:dyDescent="0.25"/>
    <row r="65712" ht="24.95" customHeight="1" x14ac:dyDescent="0.25"/>
    <row r="65713" ht="24.95" customHeight="1" x14ac:dyDescent="0.25"/>
    <row r="65714" ht="24.95" customHeight="1" x14ac:dyDescent="0.25"/>
    <row r="65715" ht="24.95" customHeight="1" x14ac:dyDescent="0.25"/>
    <row r="65716" ht="24.95" customHeight="1" x14ac:dyDescent="0.25"/>
    <row r="65717" ht="24.95" customHeight="1" x14ac:dyDescent="0.25"/>
    <row r="65718" ht="24.95" customHeight="1" x14ac:dyDescent="0.25"/>
    <row r="65719" ht="24.95" customHeight="1" x14ac:dyDescent="0.25"/>
    <row r="65720" ht="24.95" customHeight="1" x14ac:dyDescent="0.25"/>
    <row r="65721" ht="24.95" customHeight="1" x14ac:dyDescent="0.25"/>
    <row r="65722" ht="24.95" customHeight="1" x14ac:dyDescent="0.25"/>
    <row r="65723" ht="24.95" customHeight="1" x14ac:dyDescent="0.25"/>
    <row r="65724" ht="24.95" customHeight="1" x14ac:dyDescent="0.25"/>
    <row r="65725" ht="24.95" customHeight="1" x14ac:dyDescent="0.25"/>
    <row r="65726" ht="24.95" customHeight="1" x14ac:dyDescent="0.25"/>
    <row r="65727" ht="24.95" customHeight="1" x14ac:dyDescent="0.25"/>
    <row r="65728" ht="24.95" customHeight="1" x14ac:dyDescent="0.25"/>
    <row r="65730" ht="16.5" customHeight="1" x14ac:dyDescent="0.25"/>
    <row r="65732" ht="15.75" customHeight="1" x14ac:dyDescent="0.25"/>
    <row r="65738" ht="16.5" customHeight="1" x14ac:dyDescent="0.25"/>
    <row r="65740" ht="15.75" customHeight="1" x14ac:dyDescent="0.25"/>
    <row r="65741" ht="31.5" customHeight="1" x14ac:dyDescent="0.25"/>
    <row r="65742" ht="24" customHeight="1" x14ac:dyDescent="0.25"/>
    <row r="65743" ht="24.95" customHeight="1" x14ac:dyDescent="0.25"/>
    <row r="65744" ht="24.95" customHeight="1" x14ac:dyDescent="0.25"/>
    <row r="65745" ht="24.95" customHeight="1" x14ac:dyDescent="0.25"/>
    <row r="65746" ht="24.95" customHeight="1" x14ac:dyDescent="0.25"/>
    <row r="65747" ht="24.95" customHeight="1" x14ac:dyDescent="0.25"/>
    <row r="65748" ht="24.95" customHeight="1" x14ac:dyDescent="0.25"/>
    <row r="65749" ht="24.95" customHeight="1" x14ac:dyDescent="0.25"/>
    <row r="65750" ht="24.95" customHeight="1" x14ac:dyDescent="0.25"/>
    <row r="65751" ht="24.95" customHeight="1" x14ac:dyDescent="0.25"/>
    <row r="65752" ht="24.95" customHeight="1" x14ac:dyDescent="0.25"/>
    <row r="65753" ht="24.95" customHeight="1" x14ac:dyDescent="0.25"/>
    <row r="65754" ht="24.95" customHeight="1" x14ac:dyDescent="0.25"/>
    <row r="65755" ht="24.95" customHeight="1" x14ac:dyDescent="0.25"/>
    <row r="65756" ht="24.95" customHeight="1" x14ac:dyDescent="0.25"/>
    <row r="65757" ht="24.95" customHeight="1" x14ac:dyDescent="0.25"/>
    <row r="65758" ht="24.95" customHeight="1" x14ac:dyDescent="0.25"/>
    <row r="65759" ht="24.95" customHeight="1" x14ac:dyDescent="0.25"/>
    <row r="65760" ht="24.95" customHeight="1" x14ac:dyDescent="0.25"/>
    <row r="65761" ht="24.95" customHeight="1" x14ac:dyDescent="0.25"/>
    <row r="65762" ht="24.95" customHeight="1" x14ac:dyDescent="0.25"/>
    <row r="65763" ht="24.95" customHeight="1" x14ac:dyDescent="0.25"/>
    <row r="65764" ht="24.95" customHeight="1" x14ac:dyDescent="0.25"/>
    <row r="65765" ht="24.95" customHeight="1" x14ac:dyDescent="0.25"/>
    <row r="65766" ht="24.95" customHeight="1" x14ac:dyDescent="0.25"/>
    <row r="65767" ht="24.95" customHeight="1" x14ac:dyDescent="0.25"/>
    <row r="65768" ht="24.95" customHeight="1" x14ac:dyDescent="0.25"/>
    <row r="65769" ht="24.95" customHeight="1" x14ac:dyDescent="0.25"/>
    <row r="65770" ht="24.95" customHeight="1" x14ac:dyDescent="0.25"/>
    <row r="65771" ht="24.95" customHeight="1" x14ac:dyDescent="0.25"/>
    <row r="65772" ht="24.95" customHeight="1" x14ac:dyDescent="0.25"/>
    <row r="65773" ht="24.95" customHeight="1" x14ac:dyDescent="0.25"/>
    <row r="65774" ht="24.95" customHeight="1" x14ac:dyDescent="0.25"/>
    <row r="65776" ht="16.5" customHeight="1" x14ac:dyDescent="0.25"/>
    <row r="65778" ht="15.75" customHeight="1" x14ac:dyDescent="0.25"/>
    <row r="65779" ht="31.5" customHeight="1" x14ac:dyDescent="0.25"/>
    <row r="65780" ht="24" customHeight="1" x14ac:dyDescent="0.25"/>
    <row r="65784" ht="16.5" customHeight="1" x14ac:dyDescent="0.25"/>
    <row r="65786" ht="15.75" customHeight="1" x14ac:dyDescent="0.25"/>
    <row r="65787" ht="31.5" customHeight="1" x14ac:dyDescent="0.25"/>
    <row r="65788" ht="24" customHeight="1" x14ac:dyDescent="0.25"/>
    <row r="65789" ht="24.95" customHeight="1" x14ac:dyDescent="0.25"/>
    <row r="65790" ht="24.95" customHeight="1" x14ac:dyDescent="0.25"/>
    <row r="65791" ht="24.95" customHeight="1" x14ac:dyDescent="0.25"/>
    <row r="65792" ht="24.95" customHeight="1" x14ac:dyDescent="0.25"/>
    <row r="65793" ht="24.95" customHeight="1" x14ac:dyDescent="0.25"/>
    <row r="65794" ht="24.95" customHeight="1" x14ac:dyDescent="0.25"/>
    <row r="65795" ht="24.95" customHeight="1" x14ac:dyDescent="0.25"/>
    <row r="65796" ht="24.95" customHeight="1" x14ac:dyDescent="0.25"/>
    <row r="65797" ht="24.95" customHeight="1" x14ac:dyDescent="0.25"/>
    <row r="65798" ht="24.95" customHeight="1" x14ac:dyDescent="0.25"/>
    <row r="65799" ht="24.95" customHeight="1" x14ac:dyDescent="0.25"/>
    <row r="65800" ht="24.95" customHeight="1" x14ac:dyDescent="0.25"/>
    <row r="65801" ht="24.95" customHeight="1" x14ac:dyDescent="0.25"/>
    <row r="65802" ht="24.95" customHeight="1" x14ac:dyDescent="0.25"/>
    <row r="65803" ht="24.95" customHeight="1" x14ac:dyDescent="0.25"/>
    <row r="65804" ht="24.95" customHeight="1" x14ac:dyDescent="0.25"/>
    <row r="65805" ht="24.95" customHeight="1" x14ac:dyDescent="0.25"/>
    <row r="65806" ht="24.95" customHeight="1" x14ac:dyDescent="0.25"/>
    <row r="65807" ht="24.95" customHeight="1" x14ac:dyDescent="0.25"/>
    <row r="65808" ht="24.95" customHeight="1" x14ac:dyDescent="0.25"/>
    <row r="65809" ht="24.95" customHeight="1" x14ac:dyDescent="0.25"/>
    <row r="65810" ht="24.95" customHeight="1" x14ac:dyDescent="0.25"/>
    <row r="65811" ht="24.95" customHeight="1" x14ac:dyDescent="0.25"/>
    <row r="65812" ht="24.95" customHeight="1" x14ac:dyDescent="0.25"/>
    <row r="65813" ht="24.95" customHeight="1" x14ac:dyDescent="0.25"/>
    <row r="65814" ht="24.95" customHeight="1" x14ac:dyDescent="0.25"/>
    <row r="65815" ht="24.95" customHeight="1" x14ac:dyDescent="0.25"/>
    <row r="65816" ht="24.95" customHeight="1" x14ac:dyDescent="0.25"/>
    <row r="65817" ht="24.95" customHeight="1" x14ac:dyDescent="0.25"/>
    <row r="65818" ht="24.95" customHeight="1" x14ac:dyDescent="0.25"/>
    <row r="65819" ht="24.95" customHeight="1" x14ac:dyDescent="0.25"/>
    <row r="65820" ht="24.95" customHeight="1" x14ac:dyDescent="0.25"/>
    <row r="65821" ht="24.95" customHeight="1" x14ac:dyDescent="0.25"/>
    <row r="65822" ht="24.95" customHeight="1" x14ac:dyDescent="0.25"/>
    <row r="65823" ht="24.95" customHeight="1" x14ac:dyDescent="0.25"/>
    <row r="65824" ht="24.95" customHeight="1" x14ac:dyDescent="0.25"/>
    <row r="65825" ht="24.95" customHeight="1" x14ac:dyDescent="0.25"/>
    <row r="65826" ht="24.95" customHeight="1" x14ac:dyDescent="0.25"/>
    <row r="65830" ht="16.5" customHeight="1" x14ac:dyDescent="0.25"/>
    <row r="65832" ht="15.75" customHeight="1" x14ac:dyDescent="0.25"/>
    <row r="65833" ht="31.5" customHeight="1" x14ac:dyDescent="0.25"/>
    <row r="65834" ht="24" customHeight="1" x14ac:dyDescent="0.25"/>
    <row r="65835" ht="24.95" customHeight="1" x14ac:dyDescent="0.25"/>
    <row r="65836" ht="24.95" customHeight="1" x14ac:dyDescent="0.25"/>
    <row r="65837" ht="24.95" customHeight="1" x14ac:dyDescent="0.25"/>
    <row r="65838" ht="24.95" customHeight="1" x14ac:dyDescent="0.25"/>
    <row r="65839" ht="24.95" customHeight="1" x14ac:dyDescent="0.25"/>
    <row r="65840" ht="24.95" customHeight="1" x14ac:dyDescent="0.25"/>
    <row r="65841" ht="24.95" customHeight="1" x14ac:dyDescent="0.25"/>
    <row r="65842" ht="24.95" customHeight="1" x14ac:dyDescent="0.25"/>
    <row r="65843" ht="24.95" customHeight="1" x14ac:dyDescent="0.25"/>
    <row r="65844" ht="24.95" customHeight="1" x14ac:dyDescent="0.25"/>
    <row r="65845" ht="31.5" customHeight="1" x14ac:dyDescent="0.25"/>
    <row r="65846" ht="24" customHeight="1" x14ac:dyDescent="0.25"/>
    <row r="65847" ht="24.95" customHeight="1" x14ac:dyDescent="0.25"/>
    <row r="65848" ht="24.95" customHeight="1" x14ac:dyDescent="0.25"/>
    <row r="65852" ht="16.5" customHeight="1" x14ac:dyDescent="0.25"/>
    <row r="65854" ht="15.75" customHeight="1" x14ac:dyDescent="0.25"/>
    <row r="65855" ht="31.5" customHeight="1" x14ac:dyDescent="0.25"/>
    <row r="65856" ht="24" customHeight="1" x14ac:dyDescent="0.25"/>
    <row r="65857" ht="24.95" customHeight="1" x14ac:dyDescent="0.25"/>
    <row r="65858" ht="24.95" customHeight="1" x14ac:dyDescent="0.25"/>
    <row r="65859" ht="24.95" customHeight="1" x14ac:dyDescent="0.25"/>
    <row r="65860" ht="24.95" customHeight="1" x14ac:dyDescent="0.25"/>
    <row r="65861" ht="24.95" customHeight="1" x14ac:dyDescent="0.25"/>
    <row r="65862" ht="24.95" customHeight="1" x14ac:dyDescent="0.25"/>
    <row r="65863" ht="24.95" customHeight="1" x14ac:dyDescent="0.25"/>
    <row r="65864" ht="24.95" customHeight="1" x14ac:dyDescent="0.25"/>
    <row r="65865" ht="24.95" customHeight="1" x14ac:dyDescent="0.25"/>
    <row r="65866" ht="24.95" customHeight="1" x14ac:dyDescent="0.25"/>
    <row r="65870" ht="16.5" customHeight="1" x14ac:dyDescent="0.25"/>
    <row r="65874" ht="16.5" customHeight="1" x14ac:dyDescent="0.25"/>
    <row r="65876" ht="15.75" customHeight="1" x14ac:dyDescent="0.25"/>
    <row r="65877" ht="31.5" customHeight="1" x14ac:dyDescent="0.25"/>
    <row r="65878" ht="24" customHeight="1" x14ac:dyDescent="0.25"/>
    <row r="65879" ht="24.95" customHeight="1" x14ac:dyDescent="0.25"/>
    <row r="65880" ht="24.95" customHeight="1" x14ac:dyDescent="0.25"/>
    <row r="65881" ht="24.95" customHeight="1" x14ac:dyDescent="0.25"/>
    <row r="65882" ht="24.95" customHeight="1" x14ac:dyDescent="0.25"/>
    <row r="65883" ht="24.95" customHeight="1" x14ac:dyDescent="0.25"/>
    <row r="65884" ht="24.95" customHeight="1" x14ac:dyDescent="0.25"/>
    <row r="65885" ht="24.95" customHeight="1" x14ac:dyDescent="0.25"/>
    <row r="65886" ht="24.95" customHeight="1" x14ac:dyDescent="0.25"/>
    <row r="65888" ht="15.75" customHeight="1" x14ac:dyDescent="0.25"/>
    <row r="65889" ht="31.5" customHeight="1" x14ac:dyDescent="0.25"/>
    <row r="65890" ht="24" customHeight="1" x14ac:dyDescent="0.25"/>
    <row r="65891" ht="24.95" customHeight="1" x14ac:dyDescent="0.25"/>
    <row r="65892" ht="24.95" customHeight="1" x14ac:dyDescent="0.25"/>
    <row r="65896" ht="16.5" customHeight="1" x14ac:dyDescent="0.25"/>
    <row r="65898" ht="15.75" customHeight="1" x14ac:dyDescent="0.25"/>
    <row r="65899" ht="31.5" customHeight="1" x14ac:dyDescent="0.25"/>
    <row r="65900" ht="24" customHeight="1" x14ac:dyDescent="0.25"/>
    <row r="65901" ht="24.95" customHeight="1" x14ac:dyDescent="0.25"/>
    <row r="65902" ht="24.95" customHeight="1" x14ac:dyDescent="0.25"/>
    <row r="65903" ht="24.95" customHeight="1" x14ac:dyDescent="0.25"/>
    <row r="65904" ht="24.95" customHeight="1" x14ac:dyDescent="0.25"/>
    <row r="65905" ht="24.95" customHeight="1" x14ac:dyDescent="0.25"/>
    <row r="65906" ht="24.95" customHeight="1" x14ac:dyDescent="0.25"/>
    <row r="65907" ht="24.95" customHeight="1" x14ac:dyDescent="0.25"/>
    <row r="65908" ht="24.95" customHeight="1" x14ac:dyDescent="0.25"/>
    <row r="65909" ht="24.95" customHeight="1" x14ac:dyDescent="0.25"/>
    <row r="65910" ht="24.95" customHeight="1" x14ac:dyDescent="0.25"/>
    <row r="65911" ht="24.95" customHeight="1" x14ac:dyDescent="0.25"/>
    <row r="65912" ht="24.95" customHeight="1" x14ac:dyDescent="0.25"/>
    <row r="65913" ht="24.95" customHeight="1" x14ac:dyDescent="0.25"/>
    <row r="65914" ht="24.95" customHeight="1" x14ac:dyDescent="0.25"/>
    <row r="65915" ht="24.95" customHeight="1" x14ac:dyDescent="0.25"/>
    <row r="65916" ht="24.95" customHeight="1" x14ac:dyDescent="0.25"/>
    <row r="65917" ht="24.95" customHeight="1" x14ac:dyDescent="0.25"/>
    <row r="65918" ht="24.95" customHeight="1" x14ac:dyDescent="0.25"/>
    <row r="65919" ht="24.95" customHeight="1" x14ac:dyDescent="0.25"/>
    <row r="65920" ht="24.95" customHeight="1" x14ac:dyDescent="0.25"/>
    <row r="65921" ht="24.95" customHeight="1" x14ac:dyDescent="0.25"/>
    <row r="65922" ht="24.95" customHeight="1" x14ac:dyDescent="0.25"/>
    <row r="65923" ht="24.95" customHeight="1" x14ac:dyDescent="0.25"/>
    <row r="65924" ht="24.95" customHeight="1" x14ac:dyDescent="0.25"/>
    <row r="65925" ht="24.95" customHeight="1" x14ac:dyDescent="0.25"/>
    <row r="65926" ht="24.95" customHeight="1" x14ac:dyDescent="0.25"/>
    <row r="65927" ht="24.95" customHeight="1" x14ac:dyDescent="0.25"/>
    <row r="65928" ht="24.95" customHeight="1" x14ac:dyDescent="0.25"/>
    <row r="65929" ht="24.95" customHeight="1" x14ac:dyDescent="0.25"/>
    <row r="65930" ht="24.95" customHeight="1" x14ac:dyDescent="0.25"/>
    <row r="65931" ht="24.95" customHeight="1" x14ac:dyDescent="0.25"/>
    <row r="65932" ht="24.95" customHeight="1" x14ac:dyDescent="0.25"/>
    <row r="65933" ht="24.95" customHeight="1" x14ac:dyDescent="0.25"/>
    <row r="65934" ht="24.95" customHeight="1" x14ac:dyDescent="0.25"/>
    <row r="65935" ht="24.95" customHeight="1" x14ac:dyDescent="0.25"/>
    <row r="65936" ht="24.95" customHeight="1" x14ac:dyDescent="0.25"/>
    <row r="65937" ht="24.95" customHeight="1" x14ac:dyDescent="0.25"/>
    <row r="65938" ht="24.95" customHeight="1" x14ac:dyDescent="0.25"/>
    <row r="65942" ht="16.5" customHeight="1" x14ac:dyDescent="0.25"/>
    <row r="65944" ht="15.75" customHeight="1" x14ac:dyDescent="0.25"/>
    <row r="65945" ht="31.5" customHeight="1" x14ac:dyDescent="0.25"/>
    <row r="65946" ht="24" customHeight="1" x14ac:dyDescent="0.25"/>
    <row r="65947" ht="24.95" customHeight="1" x14ac:dyDescent="0.25"/>
    <row r="65948" ht="24.95" customHeight="1" x14ac:dyDescent="0.25"/>
    <row r="65949" ht="24.95" customHeight="1" x14ac:dyDescent="0.25"/>
    <row r="65950" ht="24.95" customHeight="1" x14ac:dyDescent="0.25"/>
    <row r="65951" ht="24.95" customHeight="1" x14ac:dyDescent="0.25"/>
    <row r="65952" ht="24.95" customHeight="1" x14ac:dyDescent="0.25"/>
    <row r="65953" ht="24.95" customHeight="1" x14ac:dyDescent="0.25"/>
    <row r="65954" ht="24.95" customHeight="1" x14ac:dyDescent="0.25"/>
    <row r="65955" ht="24.95" customHeight="1" x14ac:dyDescent="0.25"/>
    <row r="65956" ht="24.95" customHeight="1" x14ac:dyDescent="0.25"/>
    <row r="65957" ht="24.95" customHeight="1" x14ac:dyDescent="0.25"/>
    <row r="65958" ht="24.95" customHeight="1" x14ac:dyDescent="0.25"/>
    <row r="65959" ht="24.95" customHeight="1" x14ac:dyDescent="0.25"/>
    <row r="65960" ht="24.95" customHeight="1" x14ac:dyDescent="0.25"/>
    <row r="65961" ht="24.95" customHeight="1" x14ac:dyDescent="0.25"/>
    <row r="65962" ht="24.95" customHeight="1" x14ac:dyDescent="0.25"/>
    <row r="65963" ht="24.95" customHeight="1" x14ac:dyDescent="0.25"/>
    <row r="65964" ht="24.95" customHeight="1" x14ac:dyDescent="0.25"/>
    <row r="65965" ht="24.95" customHeight="1" x14ac:dyDescent="0.25"/>
    <row r="65966" ht="24.95" customHeight="1" x14ac:dyDescent="0.25"/>
    <row r="65967" ht="24.95" customHeight="1" x14ac:dyDescent="0.25"/>
    <row r="65968" ht="24.95" customHeight="1" x14ac:dyDescent="0.25"/>
    <row r="65969" ht="24.95" customHeight="1" x14ac:dyDescent="0.25"/>
    <row r="65970" ht="24.95" customHeight="1" x14ac:dyDescent="0.25"/>
    <row r="65971" ht="24.95" customHeight="1" x14ac:dyDescent="0.25"/>
    <row r="65972" ht="24.95" customHeight="1" x14ac:dyDescent="0.25"/>
    <row r="65973" ht="24.95" customHeight="1" x14ac:dyDescent="0.25"/>
    <row r="65974" ht="24.95" customHeight="1" x14ac:dyDescent="0.25"/>
    <row r="65975" ht="24.95" customHeight="1" x14ac:dyDescent="0.25"/>
    <row r="65976" ht="24.95" customHeight="1" x14ac:dyDescent="0.25"/>
    <row r="65977" ht="24.95" customHeight="1" x14ac:dyDescent="0.25"/>
    <row r="65978" ht="24.95" customHeight="1" x14ac:dyDescent="0.25"/>
    <row r="65979" ht="24.95" customHeight="1" x14ac:dyDescent="0.25"/>
    <row r="65980" ht="24.95" customHeight="1" x14ac:dyDescent="0.25"/>
    <row r="65981" ht="24.95" customHeight="1" x14ac:dyDescent="0.25"/>
    <row r="65982" ht="24.95" customHeight="1" x14ac:dyDescent="0.25"/>
    <row r="65988" ht="16.5" customHeight="1" x14ac:dyDescent="0.25"/>
    <row r="65990" ht="15.75" customHeight="1" x14ac:dyDescent="0.25"/>
    <row r="65991" ht="31.5" customHeight="1" x14ac:dyDescent="0.25"/>
    <row r="65992" ht="24" customHeight="1" x14ac:dyDescent="0.25"/>
    <row r="65993" ht="24.95" customHeight="1" x14ac:dyDescent="0.25"/>
    <row r="65994" ht="24.95" customHeight="1" x14ac:dyDescent="0.25"/>
    <row r="65995" ht="24.95" customHeight="1" x14ac:dyDescent="0.25"/>
    <row r="65996" ht="24.95" customHeight="1" x14ac:dyDescent="0.25"/>
    <row r="65997" ht="24.95" customHeight="1" x14ac:dyDescent="0.25"/>
    <row r="65998" ht="24.95" customHeight="1" x14ac:dyDescent="0.25"/>
    <row r="65999" ht="24.95" customHeight="1" x14ac:dyDescent="0.25"/>
    <row r="66000" ht="24.95" customHeight="1" x14ac:dyDescent="0.25"/>
    <row r="66001" ht="24.95" customHeight="1" x14ac:dyDescent="0.25"/>
    <row r="66002" ht="24.95" customHeight="1" x14ac:dyDescent="0.25"/>
    <row r="66003" ht="24.95" customHeight="1" x14ac:dyDescent="0.25"/>
    <row r="66004" ht="24.95" customHeight="1" x14ac:dyDescent="0.25"/>
    <row r="66005" ht="24.95" customHeight="1" x14ac:dyDescent="0.25"/>
    <row r="66006" ht="24.95" customHeight="1" x14ac:dyDescent="0.25"/>
    <row r="66007" ht="24.95" customHeight="1" x14ac:dyDescent="0.25"/>
    <row r="66008" ht="24.95" customHeight="1" x14ac:dyDescent="0.25"/>
    <row r="66009" ht="24.95" customHeight="1" x14ac:dyDescent="0.25"/>
    <row r="66010" ht="24.95" customHeight="1" x14ac:dyDescent="0.25"/>
    <row r="66011" ht="24.95" customHeight="1" x14ac:dyDescent="0.25"/>
    <row r="66012" ht="24.95" customHeight="1" x14ac:dyDescent="0.25"/>
    <row r="66013" ht="24.95" customHeight="1" x14ac:dyDescent="0.25"/>
    <row r="66014" ht="24.95" customHeight="1" x14ac:dyDescent="0.25"/>
    <row r="66015" ht="24.95" customHeight="1" x14ac:dyDescent="0.25"/>
    <row r="66016" ht="24.95" customHeight="1" x14ac:dyDescent="0.25"/>
    <row r="66017" ht="24.95" customHeight="1" x14ac:dyDescent="0.25"/>
    <row r="66018" ht="24.95" customHeight="1" x14ac:dyDescent="0.25"/>
    <row r="66019" ht="24.95" customHeight="1" x14ac:dyDescent="0.25"/>
    <row r="66020" ht="24.95" customHeight="1" x14ac:dyDescent="0.25"/>
    <row r="66021" ht="24.95" customHeight="1" x14ac:dyDescent="0.25"/>
    <row r="66022" ht="24.95" customHeight="1" x14ac:dyDescent="0.25"/>
    <row r="66023" ht="24.95" customHeight="1" x14ac:dyDescent="0.25"/>
    <row r="66024" ht="24.95" customHeight="1" x14ac:dyDescent="0.25"/>
    <row r="66028" ht="16.5" customHeight="1" x14ac:dyDescent="0.25"/>
    <row r="66030" ht="15.75" customHeight="1" x14ac:dyDescent="0.25"/>
    <row r="66034" ht="16.5" customHeight="1" x14ac:dyDescent="0.25"/>
    <row r="66036" ht="15.75" customHeight="1" x14ac:dyDescent="0.25"/>
    <row r="66037" ht="31.5" customHeight="1" x14ac:dyDescent="0.25"/>
    <row r="66038" ht="24" customHeight="1" x14ac:dyDescent="0.25"/>
    <row r="66039" ht="24.95" customHeight="1" x14ac:dyDescent="0.25"/>
    <row r="66040" ht="24.95" customHeight="1" x14ac:dyDescent="0.25"/>
    <row r="66041" ht="24.95" customHeight="1" x14ac:dyDescent="0.25"/>
    <row r="66042" ht="24.95" customHeight="1" x14ac:dyDescent="0.25"/>
    <row r="66043" ht="24.95" customHeight="1" x14ac:dyDescent="0.25"/>
    <row r="66044" ht="24.95" customHeight="1" x14ac:dyDescent="0.25"/>
    <row r="66045" ht="24.95" customHeight="1" x14ac:dyDescent="0.25"/>
    <row r="66046" ht="24.95" customHeight="1" x14ac:dyDescent="0.25"/>
    <row r="66047" ht="31.5" customHeight="1" x14ac:dyDescent="0.25"/>
    <row r="66048" ht="24" customHeight="1" x14ac:dyDescent="0.25"/>
    <row r="66049" ht="24.95" customHeight="1" x14ac:dyDescent="0.25"/>
    <row r="66050" ht="24.95" customHeight="1" x14ac:dyDescent="0.25"/>
    <row r="66051" ht="24.95" customHeight="1" x14ac:dyDescent="0.25"/>
    <row r="66052" ht="24.95" customHeight="1" x14ac:dyDescent="0.25"/>
    <row r="66056" ht="16.5" customHeight="1" x14ac:dyDescent="0.25"/>
    <row r="66058" ht="15.75" customHeight="1" x14ac:dyDescent="0.25"/>
    <row r="66059" ht="31.5" customHeight="1" x14ac:dyDescent="0.25"/>
    <row r="66060" ht="24" customHeight="1" x14ac:dyDescent="0.25"/>
    <row r="66061" ht="24.95" customHeight="1" x14ac:dyDescent="0.25"/>
    <row r="66062" ht="24.95" customHeight="1" x14ac:dyDescent="0.25"/>
    <row r="66063" ht="24.95" customHeight="1" x14ac:dyDescent="0.25"/>
    <row r="66064" ht="24.95" customHeight="1" x14ac:dyDescent="0.25"/>
    <row r="66065" ht="24.95" customHeight="1" x14ac:dyDescent="0.25"/>
    <row r="66066" ht="24.95" customHeight="1" x14ac:dyDescent="0.25"/>
    <row r="66067" ht="24.95" customHeight="1" x14ac:dyDescent="0.25"/>
    <row r="66068" ht="24.95" customHeight="1" x14ac:dyDescent="0.25"/>
    <row r="66069" ht="24.95" customHeight="1" x14ac:dyDescent="0.25"/>
    <row r="66070" ht="24.95" customHeight="1" x14ac:dyDescent="0.25"/>
    <row r="66071" ht="24.95" customHeight="1" x14ac:dyDescent="0.25"/>
    <row r="66072" ht="24.95" customHeight="1" x14ac:dyDescent="0.25"/>
    <row r="66073" ht="24.95" customHeight="1" x14ac:dyDescent="0.25"/>
    <row r="66074" ht="24.95" customHeight="1" x14ac:dyDescent="0.25"/>
    <row r="66075" ht="24.95" customHeight="1" x14ac:dyDescent="0.25"/>
    <row r="66076" ht="24.95" customHeight="1" x14ac:dyDescent="0.25"/>
    <row r="66077" ht="24.95" customHeight="1" x14ac:dyDescent="0.25"/>
    <row r="66078" ht="24.95" customHeight="1" x14ac:dyDescent="0.25"/>
    <row r="66079" ht="24.95" customHeight="1" x14ac:dyDescent="0.25"/>
    <row r="66080" ht="24.95" customHeight="1" x14ac:dyDescent="0.25"/>
    <row r="66081" ht="24.95" customHeight="1" x14ac:dyDescent="0.25"/>
    <row r="66082" ht="24.95" customHeight="1" x14ac:dyDescent="0.25"/>
    <row r="66083" ht="24.95" customHeight="1" x14ac:dyDescent="0.25"/>
    <row r="66084" ht="24.95" customHeight="1" x14ac:dyDescent="0.25"/>
    <row r="66085" ht="24.95" customHeight="1" x14ac:dyDescent="0.25"/>
    <row r="66086" ht="24.95" customHeight="1" x14ac:dyDescent="0.25"/>
    <row r="66087" ht="24.95" customHeight="1" x14ac:dyDescent="0.25"/>
    <row r="66088" ht="24.95" customHeight="1" x14ac:dyDescent="0.25"/>
    <row r="66089" ht="24.95" customHeight="1" x14ac:dyDescent="0.25"/>
    <row r="66090" ht="24.95" customHeight="1" x14ac:dyDescent="0.25"/>
    <row r="66091" ht="24.95" customHeight="1" x14ac:dyDescent="0.25"/>
    <row r="66092" ht="24.95" customHeight="1" x14ac:dyDescent="0.25"/>
    <row r="66093" ht="24.95" customHeight="1" x14ac:dyDescent="0.25"/>
    <row r="66094" ht="24.95" customHeight="1" x14ac:dyDescent="0.25"/>
    <row r="66095" ht="24.95" customHeight="1" x14ac:dyDescent="0.25"/>
    <row r="66096" ht="24.95" customHeight="1" x14ac:dyDescent="0.25"/>
    <row r="66097" ht="24.95" customHeight="1" x14ac:dyDescent="0.25"/>
    <row r="66098" ht="24.95" customHeight="1" x14ac:dyDescent="0.25"/>
    <row r="66102" ht="16.5" customHeight="1" x14ac:dyDescent="0.25"/>
    <row r="66104" ht="15.75" customHeight="1" x14ac:dyDescent="0.25"/>
    <row r="66105" ht="31.5" customHeight="1" x14ac:dyDescent="0.25"/>
    <row r="66106" ht="24" customHeight="1" x14ac:dyDescent="0.25"/>
    <row r="66107" ht="24.95" customHeight="1" x14ac:dyDescent="0.25"/>
    <row r="66108" ht="24.95" customHeight="1" x14ac:dyDescent="0.25"/>
    <row r="66109" ht="24.95" customHeight="1" x14ac:dyDescent="0.25"/>
    <row r="66110" ht="24.95" customHeight="1" x14ac:dyDescent="0.25"/>
    <row r="66111" ht="24.95" customHeight="1" x14ac:dyDescent="0.25"/>
    <row r="66112" ht="24.95" customHeight="1" x14ac:dyDescent="0.25"/>
    <row r="66113" ht="24.95" customHeight="1" x14ac:dyDescent="0.25"/>
    <row r="66114" ht="24.95" customHeight="1" x14ac:dyDescent="0.25"/>
    <row r="66115" ht="24.95" customHeight="1" x14ac:dyDescent="0.25"/>
    <row r="66116" ht="24.95" customHeight="1" x14ac:dyDescent="0.25"/>
    <row r="66117" ht="24.95" customHeight="1" x14ac:dyDescent="0.25"/>
    <row r="66118" ht="24.95" customHeight="1" x14ac:dyDescent="0.25"/>
    <row r="66119" ht="24.95" customHeight="1" x14ac:dyDescent="0.25"/>
    <row r="66120" ht="24.95" customHeight="1" x14ac:dyDescent="0.25"/>
    <row r="66121" ht="24.95" customHeight="1" x14ac:dyDescent="0.25"/>
    <row r="66122" ht="24.95" customHeight="1" x14ac:dyDescent="0.25"/>
    <row r="66123" ht="24.95" customHeight="1" x14ac:dyDescent="0.25"/>
    <row r="66124" ht="24.95" customHeight="1" x14ac:dyDescent="0.25"/>
    <row r="66125" ht="24.95" customHeight="1" x14ac:dyDescent="0.25"/>
    <row r="66126" ht="24.95" customHeight="1" x14ac:dyDescent="0.25"/>
    <row r="66127" ht="24.95" customHeight="1" x14ac:dyDescent="0.25"/>
    <row r="66128" ht="24.95" customHeight="1" x14ac:dyDescent="0.25"/>
    <row r="66129" ht="24.95" customHeight="1" x14ac:dyDescent="0.25"/>
    <row r="66130" ht="24.95" customHeight="1" x14ac:dyDescent="0.25"/>
    <row r="66131" ht="24.95" customHeight="1" x14ac:dyDescent="0.25"/>
    <row r="66132" ht="24.95" customHeight="1" x14ac:dyDescent="0.25"/>
    <row r="66133" ht="24.95" customHeight="1" x14ac:dyDescent="0.25"/>
    <row r="66134" ht="24.95" customHeight="1" x14ac:dyDescent="0.25"/>
    <row r="66135" ht="24.95" customHeight="1" x14ac:dyDescent="0.25"/>
    <row r="66136" ht="24.95" customHeight="1" x14ac:dyDescent="0.25"/>
    <row r="66137" ht="24.95" customHeight="1" x14ac:dyDescent="0.25"/>
    <row r="66138" ht="24.95" customHeight="1" x14ac:dyDescent="0.25"/>
    <row r="66139" ht="24.95" customHeight="1" x14ac:dyDescent="0.25"/>
    <row r="66140" ht="24.95" customHeight="1" x14ac:dyDescent="0.25"/>
    <row r="66141" ht="24.95" customHeight="1" x14ac:dyDescent="0.25"/>
    <row r="66142" ht="24.95" customHeight="1" x14ac:dyDescent="0.25"/>
    <row r="66143" ht="24.95" customHeight="1" x14ac:dyDescent="0.25"/>
    <row r="66144" ht="24.95" customHeight="1" x14ac:dyDescent="0.25"/>
    <row r="66148" ht="16.5" customHeight="1" x14ac:dyDescent="0.25"/>
    <row r="66150" ht="15.75" customHeight="1" x14ac:dyDescent="0.25"/>
    <row r="66151" ht="31.5" customHeight="1" x14ac:dyDescent="0.25"/>
    <row r="66152" ht="24" customHeight="1" x14ac:dyDescent="0.25"/>
    <row r="66153" ht="24.95" customHeight="1" x14ac:dyDescent="0.25"/>
    <row r="66154" ht="24.95" customHeight="1" x14ac:dyDescent="0.25"/>
    <row r="66155" ht="24.95" customHeight="1" x14ac:dyDescent="0.25"/>
    <row r="66156" ht="24.95" customHeight="1" x14ac:dyDescent="0.25"/>
    <row r="66157" ht="24.95" customHeight="1" x14ac:dyDescent="0.25"/>
    <row r="66158" ht="24.95" customHeight="1" x14ac:dyDescent="0.25"/>
    <row r="66159" ht="24.95" customHeight="1" x14ac:dyDescent="0.25"/>
    <row r="66160" ht="24.95" customHeight="1" x14ac:dyDescent="0.25"/>
    <row r="66161" ht="24.95" customHeight="1" x14ac:dyDescent="0.25"/>
    <row r="66162" ht="24.95" customHeight="1" x14ac:dyDescent="0.25"/>
    <row r="66163" ht="24.95" customHeight="1" x14ac:dyDescent="0.25"/>
    <row r="66164" ht="24.95" customHeight="1" x14ac:dyDescent="0.25"/>
    <row r="66165" ht="24.95" customHeight="1" x14ac:dyDescent="0.25"/>
    <row r="66166" ht="24.95" customHeight="1" x14ac:dyDescent="0.25"/>
    <row r="66170" ht="16.5" customHeight="1" x14ac:dyDescent="0.25"/>
    <row r="66172" ht="15.75" customHeight="1" x14ac:dyDescent="0.25"/>
    <row r="66173" ht="31.5" customHeight="1" x14ac:dyDescent="0.25"/>
    <row r="66174" ht="24" customHeight="1" x14ac:dyDescent="0.25"/>
    <row r="66175" ht="24.95" customHeight="1" x14ac:dyDescent="0.25"/>
    <row r="66176" ht="24.95" customHeight="1" x14ac:dyDescent="0.25"/>
    <row r="66177" ht="24.95" customHeight="1" x14ac:dyDescent="0.25"/>
    <row r="66178" ht="24.95" customHeight="1" x14ac:dyDescent="0.25"/>
    <row r="66179" ht="24.95" customHeight="1" x14ac:dyDescent="0.25"/>
    <row r="66180" ht="24.95" customHeight="1" x14ac:dyDescent="0.25"/>
    <row r="66181" ht="24.95" customHeight="1" x14ac:dyDescent="0.25"/>
    <row r="66182" ht="24.95" customHeight="1" x14ac:dyDescent="0.25"/>
    <row r="66183" ht="24.95" customHeight="1" x14ac:dyDescent="0.25"/>
    <row r="66184" ht="24.95" customHeight="1" x14ac:dyDescent="0.25"/>
    <row r="66185" ht="24.95" customHeight="1" x14ac:dyDescent="0.25"/>
    <row r="66186" ht="24.95" customHeight="1" x14ac:dyDescent="0.25"/>
    <row r="66187" ht="24.95" customHeight="1" x14ac:dyDescent="0.25"/>
    <row r="66188" ht="24.95" customHeight="1" x14ac:dyDescent="0.25"/>
    <row r="66189" ht="24.95" customHeight="1" x14ac:dyDescent="0.25"/>
    <row r="66190" ht="24.95" customHeight="1" x14ac:dyDescent="0.25"/>
    <row r="66191" ht="24.95" customHeight="1" x14ac:dyDescent="0.25"/>
    <row r="66192" ht="24.95" customHeight="1" x14ac:dyDescent="0.25"/>
    <row r="66193" ht="24.95" customHeight="1" x14ac:dyDescent="0.25"/>
    <row r="66194" ht="24.95" customHeight="1" x14ac:dyDescent="0.25"/>
    <row r="66195" ht="24.95" customHeight="1" x14ac:dyDescent="0.25"/>
    <row r="66196" ht="24.95" customHeight="1" x14ac:dyDescent="0.25"/>
    <row r="66197" ht="24.95" customHeight="1" x14ac:dyDescent="0.25"/>
    <row r="66198" ht="24.95" customHeight="1" x14ac:dyDescent="0.25"/>
    <row r="66199" ht="24.95" customHeight="1" x14ac:dyDescent="0.25"/>
    <row r="66200" ht="24.95" customHeight="1" x14ac:dyDescent="0.25"/>
    <row r="66201" ht="24.95" customHeight="1" x14ac:dyDescent="0.25"/>
    <row r="66202" ht="24.95" customHeight="1" x14ac:dyDescent="0.25"/>
    <row r="66203" ht="24.95" customHeight="1" x14ac:dyDescent="0.25"/>
    <row r="66204" ht="24.95" customHeight="1" x14ac:dyDescent="0.25"/>
    <row r="66205" ht="24.95" customHeight="1" x14ac:dyDescent="0.25"/>
    <row r="66206" ht="24.95" customHeight="1" x14ac:dyDescent="0.25"/>
    <row r="66207" ht="24.95" customHeight="1" x14ac:dyDescent="0.25"/>
    <row r="66208" ht="24.95" customHeight="1" x14ac:dyDescent="0.25"/>
    <row r="66209" ht="24.95" customHeight="1" x14ac:dyDescent="0.25"/>
    <row r="66210" ht="24.95" customHeight="1" x14ac:dyDescent="0.25"/>
    <row r="66211" ht="24.95" customHeight="1" x14ac:dyDescent="0.25"/>
    <row r="66212" ht="24.95" customHeight="1" x14ac:dyDescent="0.25"/>
    <row r="66216" ht="16.5" customHeight="1" x14ac:dyDescent="0.25"/>
    <row r="66218" ht="15.75" customHeight="1" x14ac:dyDescent="0.25"/>
    <row r="66219" ht="31.5" customHeight="1" x14ac:dyDescent="0.25"/>
    <row r="66220" ht="24" customHeight="1" x14ac:dyDescent="0.25"/>
    <row r="66221" ht="24.95" customHeight="1" x14ac:dyDescent="0.25"/>
    <row r="66222" ht="24.95" customHeight="1" x14ac:dyDescent="0.25"/>
    <row r="66223" ht="24.95" customHeight="1" x14ac:dyDescent="0.25"/>
    <row r="66224" ht="24.95" customHeight="1" x14ac:dyDescent="0.25"/>
    <row r="66225" ht="24.95" customHeight="1" x14ac:dyDescent="0.25"/>
    <row r="66226" ht="24.95" customHeight="1" x14ac:dyDescent="0.25"/>
    <row r="66227" ht="24.95" customHeight="1" x14ac:dyDescent="0.25"/>
    <row r="66228" ht="24.95" customHeight="1" x14ac:dyDescent="0.25"/>
    <row r="66229" ht="24.95" customHeight="1" x14ac:dyDescent="0.25"/>
    <row r="66230" ht="24.95" customHeight="1" x14ac:dyDescent="0.25"/>
    <row r="66231" ht="24.95" customHeight="1" x14ac:dyDescent="0.25"/>
    <row r="66232" ht="24.95" customHeight="1" x14ac:dyDescent="0.25"/>
    <row r="66233" ht="24.95" customHeight="1" x14ac:dyDescent="0.25"/>
    <row r="66234" ht="24.95" customHeight="1" x14ac:dyDescent="0.25"/>
    <row r="66235" ht="24.95" customHeight="1" x14ac:dyDescent="0.25"/>
    <row r="66236" ht="24.95" customHeight="1" x14ac:dyDescent="0.25"/>
    <row r="66237" ht="24.95" customHeight="1" x14ac:dyDescent="0.25"/>
    <row r="66238" ht="24.95" customHeight="1" x14ac:dyDescent="0.25"/>
    <row r="66239" ht="24.95" customHeight="1" x14ac:dyDescent="0.25"/>
    <row r="66240" ht="24.95" customHeight="1" x14ac:dyDescent="0.25"/>
    <row r="66241" ht="24.95" customHeight="1" x14ac:dyDescent="0.25"/>
    <row r="66242" ht="24.95" customHeight="1" x14ac:dyDescent="0.25"/>
    <row r="66243" ht="24.95" customHeight="1" x14ac:dyDescent="0.25"/>
    <row r="66244" ht="24.95" customHeight="1" x14ac:dyDescent="0.25"/>
    <row r="66245" ht="24.95" customHeight="1" x14ac:dyDescent="0.25"/>
    <row r="66246" ht="24.95" customHeight="1" x14ac:dyDescent="0.25"/>
    <row r="66247" ht="24.95" customHeight="1" x14ac:dyDescent="0.25"/>
    <row r="66248" ht="24.95" customHeight="1" x14ac:dyDescent="0.25"/>
    <row r="66249" ht="24.95" customHeight="1" x14ac:dyDescent="0.25"/>
    <row r="66250" ht="24.95" customHeight="1" x14ac:dyDescent="0.25"/>
    <row r="66251" ht="24.95" customHeight="1" x14ac:dyDescent="0.25"/>
    <row r="66252" ht="24.95" customHeight="1" x14ac:dyDescent="0.25"/>
    <row r="66253" ht="24.95" customHeight="1" x14ac:dyDescent="0.25"/>
    <row r="66254" ht="24.95" customHeight="1" x14ac:dyDescent="0.25"/>
    <row r="66255" ht="24.95" customHeight="1" x14ac:dyDescent="0.25"/>
    <row r="66256" ht="24.95" customHeight="1" x14ac:dyDescent="0.25"/>
    <row r="66258" ht="16.5" customHeight="1" x14ac:dyDescent="0.25"/>
    <row r="66260" ht="15.75" customHeight="1" x14ac:dyDescent="0.25"/>
    <row r="66266" ht="16.5" customHeight="1" x14ac:dyDescent="0.25"/>
    <row r="66268" ht="15.75" customHeight="1" x14ac:dyDescent="0.25"/>
    <row r="66269" ht="31.5" customHeight="1" x14ac:dyDescent="0.25"/>
    <row r="66270" ht="24" customHeight="1" x14ac:dyDescent="0.25"/>
    <row r="66271" ht="24.95" customHeight="1" x14ac:dyDescent="0.25"/>
    <row r="66272" ht="24.95" customHeight="1" x14ac:dyDescent="0.25"/>
    <row r="66273" ht="24.95" customHeight="1" x14ac:dyDescent="0.25"/>
    <row r="66274" ht="24.95" customHeight="1" x14ac:dyDescent="0.25"/>
    <row r="66275" ht="24.95" customHeight="1" x14ac:dyDescent="0.25"/>
    <row r="66276" ht="24.95" customHeight="1" x14ac:dyDescent="0.25"/>
    <row r="66277" ht="24.95" customHeight="1" x14ac:dyDescent="0.25"/>
    <row r="66278" ht="24.95" customHeight="1" x14ac:dyDescent="0.25"/>
    <row r="66279" ht="24.95" customHeight="1" x14ac:dyDescent="0.25"/>
    <row r="66280" ht="24.95" customHeight="1" x14ac:dyDescent="0.25"/>
    <row r="66281" ht="24.95" customHeight="1" x14ac:dyDescent="0.25"/>
    <row r="66282" ht="24.95" customHeight="1" x14ac:dyDescent="0.25"/>
    <row r="66283" ht="24.95" customHeight="1" x14ac:dyDescent="0.25"/>
    <row r="66284" ht="24.95" customHeight="1" x14ac:dyDescent="0.25"/>
    <row r="66285" ht="24.95" customHeight="1" x14ac:dyDescent="0.25"/>
    <row r="66286" ht="24.95" customHeight="1" x14ac:dyDescent="0.25"/>
    <row r="66287" ht="24.95" customHeight="1" x14ac:dyDescent="0.25"/>
    <row r="66288" ht="24.95" customHeight="1" x14ac:dyDescent="0.25"/>
    <row r="66289" ht="24.95" customHeight="1" x14ac:dyDescent="0.25"/>
    <row r="66290" ht="24.95" customHeight="1" x14ac:dyDescent="0.25"/>
    <row r="66291" ht="24.95" customHeight="1" x14ac:dyDescent="0.25"/>
    <row r="66292" ht="24.95" customHeight="1" x14ac:dyDescent="0.25"/>
    <row r="66293" ht="24.95" customHeight="1" x14ac:dyDescent="0.25"/>
    <row r="66294" ht="24.95" customHeight="1" x14ac:dyDescent="0.25"/>
    <row r="66295" ht="24.95" customHeight="1" x14ac:dyDescent="0.25"/>
    <row r="66296" ht="24.95" customHeight="1" x14ac:dyDescent="0.25"/>
    <row r="66297" ht="24.95" customHeight="1" x14ac:dyDescent="0.25"/>
    <row r="66298" ht="24.95" customHeight="1" x14ac:dyDescent="0.25"/>
    <row r="66299" ht="24.95" customHeight="1" x14ac:dyDescent="0.25"/>
    <row r="66300" ht="24.95" customHeight="1" x14ac:dyDescent="0.25"/>
    <row r="66301" ht="24.95" customHeight="1" x14ac:dyDescent="0.25"/>
    <row r="66302" ht="24.95" customHeight="1" x14ac:dyDescent="0.25"/>
    <row r="66304" ht="16.5" customHeight="1" x14ac:dyDescent="0.25"/>
    <row r="66306" ht="15.75" customHeight="1" x14ac:dyDescent="0.25"/>
    <row r="66307" ht="31.5" customHeight="1" x14ac:dyDescent="0.25"/>
    <row r="66308" ht="24" customHeight="1" x14ac:dyDescent="0.25"/>
    <row r="66312" ht="16.5" customHeight="1" x14ac:dyDescent="0.25"/>
    <row r="66314" ht="15.75" customHeight="1" x14ac:dyDescent="0.25"/>
    <row r="66315" ht="31.5" customHeight="1" x14ac:dyDescent="0.25"/>
    <row r="66316" ht="24" customHeight="1" x14ac:dyDescent="0.25"/>
    <row r="66317" ht="24.95" customHeight="1" x14ac:dyDescent="0.25"/>
    <row r="66318" ht="24.95" customHeight="1" x14ac:dyDescent="0.25"/>
    <row r="66319" ht="24.95" customHeight="1" x14ac:dyDescent="0.25"/>
    <row r="66320" ht="24.95" customHeight="1" x14ac:dyDescent="0.25"/>
    <row r="66321" ht="24.95" customHeight="1" x14ac:dyDescent="0.25"/>
    <row r="66322" ht="24.95" customHeight="1" x14ac:dyDescent="0.25"/>
    <row r="66323" ht="24.95" customHeight="1" x14ac:dyDescent="0.25"/>
    <row r="66324" ht="24.95" customHeight="1" x14ac:dyDescent="0.25"/>
    <row r="66325" ht="24.95" customHeight="1" x14ac:dyDescent="0.25"/>
    <row r="66326" ht="24.95" customHeight="1" x14ac:dyDescent="0.25"/>
    <row r="66327" ht="24.95" customHeight="1" x14ac:dyDescent="0.25"/>
    <row r="66328" ht="24.95" customHeight="1" x14ac:dyDescent="0.25"/>
    <row r="66329" ht="24.95" customHeight="1" x14ac:dyDescent="0.25"/>
    <row r="66330" ht="24.95" customHeight="1" x14ac:dyDescent="0.25"/>
    <row r="66331" ht="24.95" customHeight="1" x14ac:dyDescent="0.25"/>
    <row r="66332" ht="24.95" customHeight="1" x14ac:dyDescent="0.25"/>
    <row r="66333" ht="24.95" customHeight="1" x14ac:dyDescent="0.25"/>
    <row r="66334" ht="24.95" customHeight="1" x14ac:dyDescent="0.25"/>
    <row r="66335" ht="24.95" customHeight="1" x14ac:dyDescent="0.25"/>
    <row r="66336" ht="24.95" customHeight="1" x14ac:dyDescent="0.25"/>
    <row r="66337" ht="24.95" customHeight="1" x14ac:dyDescent="0.25"/>
    <row r="66338" ht="24.95" customHeight="1" x14ac:dyDescent="0.25"/>
    <row r="66339" ht="24.95" customHeight="1" x14ac:dyDescent="0.25"/>
    <row r="66340" ht="24.95" customHeight="1" x14ac:dyDescent="0.25"/>
    <row r="66341" ht="24.95" customHeight="1" x14ac:dyDescent="0.25"/>
    <row r="66342" ht="24.95" customHeight="1" x14ac:dyDescent="0.25"/>
    <row r="66343" ht="24.95" customHeight="1" x14ac:dyDescent="0.25"/>
    <row r="66344" ht="24.95" customHeight="1" x14ac:dyDescent="0.25"/>
    <row r="66345" ht="24.95" customHeight="1" x14ac:dyDescent="0.25"/>
    <row r="66346" ht="24.95" customHeight="1" x14ac:dyDescent="0.25"/>
    <row r="66347" ht="24.95" customHeight="1" x14ac:dyDescent="0.25"/>
    <row r="66348" ht="24.95" customHeight="1" x14ac:dyDescent="0.25"/>
    <row r="66349" ht="24.95" customHeight="1" x14ac:dyDescent="0.25"/>
    <row r="66350" ht="24.95" customHeight="1" x14ac:dyDescent="0.25"/>
    <row r="66351" ht="24.95" customHeight="1" x14ac:dyDescent="0.25"/>
    <row r="66352" ht="24.95" customHeight="1" x14ac:dyDescent="0.25"/>
    <row r="66353" ht="24.95" customHeight="1" x14ac:dyDescent="0.25"/>
    <row r="66354" ht="24.95" customHeight="1" x14ac:dyDescent="0.25"/>
    <row r="66358" ht="16.5" customHeight="1" x14ac:dyDescent="0.25"/>
    <row r="66360" ht="15.75" customHeight="1" x14ac:dyDescent="0.25"/>
    <row r="66361" ht="31.5" customHeight="1" x14ac:dyDescent="0.25"/>
    <row r="66362" ht="24" customHeight="1" x14ac:dyDescent="0.25"/>
    <row r="66363" ht="24.95" customHeight="1" x14ac:dyDescent="0.25"/>
    <row r="66364" ht="24.95" customHeight="1" x14ac:dyDescent="0.25"/>
    <row r="66365" ht="24.95" customHeight="1" x14ac:dyDescent="0.25"/>
    <row r="66366" ht="24.95" customHeight="1" x14ac:dyDescent="0.25"/>
    <row r="66367" ht="24.95" customHeight="1" x14ac:dyDescent="0.25"/>
    <row r="66368" ht="24.95" customHeight="1" x14ac:dyDescent="0.25"/>
    <row r="66369" ht="24.95" customHeight="1" x14ac:dyDescent="0.25"/>
    <row r="66370" ht="24.95" customHeight="1" x14ac:dyDescent="0.25"/>
    <row r="66371" ht="24.95" customHeight="1" x14ac:dyDescent="0.25"/>
    <row r="66372" ht="24.95" customHeight="1" x14ac:dyDescent="0.25"/>
    <row r="66373" ht="31.5" customHeight="1" x14ac:dyDescent="0.25"/>
    <row r="66374" ht="24" customHeight="1" x14ac:dyDescent="0.25"/>
    <row r="66375" ht="24.95" customHeight="1" x14ac:dyDescent="0.25"/>
    <row r="66376" ht="24.95" customHeight="1" x14ac:dyDescent="0.25"/>
    <row r="66380" ht="16.5" customHeight="1" x14ac:dyDescent="0.25"/>
    <row r="66382" ht="15.75" customHeight="1" x14ac:dyDescent="0.25"/>
    <row r="66383" ht="31.5" customHeight="1" x14ac:dyDescent="0.25"/>
    <row r="66384" ht="24" customHeight="1" x14ac:dyDescent="0.25"/>
    <row r="66385" ht="24.95" customHeight="1" x14ac:dyDescent="0.25"/>
    <row r="66386" ht="24.95" customHeight="1" x14ac:dyDescent="0.25"/>
    <row r="66387" ht="24.95" customHeight="1" x14ac:dyDescent="0.25"/>
    <row r="66388" ht="24.95" customHeight="1" x14ac:dyDescent="0.25"/>
    <row r="66389" ht="24.95" customHeight="1" x14ac:dyDescent="0.25"/>
    <row r="66390" ht="24.95" customHeight="1" x14ac:dyDescent="0.25"/>
    <row r="66391" ht="24.95" customHeight="1" x14ac:dyDescent="0.25"/>
    <row r="66392" ht="24.95" customHeight="1" x14ac:dyDescent="0.25"/>
    <row r="66393" ht="24.95" customHeight="1" x14ac:dyDescent="0.25"/>
    <row r="66394" ht="24.95" customHeight="1" x14ac:dyDescent="0.25"/>
    <row r="66398" ht="16.5" customHeight="1" x14ac:dyDescent="0.25"/>
    <row r="66402" ht="16.5" customHeight="1" x14ac:dyDescent="0.25"/>
    <row r="66404" ht="15.75" customHeight="1" x14ac:dyDescent="0.25"/>
    <row r="66405" ht="31.5" customHeight="1" x14ac:dyDescent="0.25"/>
    <row r="66406" ht="24" customHeight="1" x14ac:dyDescent="0.25"/>
    <row r="66407" ht="24.95" customHeight="1" x14ac:dyDescent="0.25"/>
    <row r="66408" ht="24.95" customHeight="1" x14ac:dyDescent="0.25"/>
    <row r="66409" ht="24.95" customHeight="1" x14ac:dyDescent="0.25"/>
    <row r="66410" ht="24.95" customHeight="1" x14ac:dyDescent="0.25"/>
    <row r="66411" ht="24.95" customHeight="1" x14ac:dyDescent="0.25"/>
    <row r="66412" ht="24.95" customHeight="1" x14ac:dyDescent="0.25"/>
    <row r="66413" ht="24.95" customHeight="1" x14ac:dyDescent="0.25"/>
    <row r="66414" ht="24.95" customHeight="1" x14ac:dyDescent="0.25"/>
    <row r="66416" ht="15.75" customHeight="1" x14ac:dyDescent="0.25"/>
    <row r="66417" ht="31.5" customHeight="1" x14ac:dyDescent="0.25"/>
    <row r="66418" ht="24" customHeight="1" x14ac:dyDescent="0.25"/>
    <row r="66419" ht="24.95" customHeight="1" x14ac:dyDescent="0.25"/>
    <row r="66420" ht="24.95" customHeight="1" x14ac:dyDescent="0.25"/>
    <row r="66424" ht="16.5" customHeight="1" x14ac:dyDescent="0.25"/>
    <row r="66426" ht="15.75" customHeight="1" x14ac:dyDescent="0.25"/>
    <row r="66427" ht="31.5" customHeight="1" x14ac:dyDescent="0.25"/>
    <row r="66428" ht="24" customHeight="1" x14ac:dyDescent="0.25"/>
    <row r="66429" ht="24.95" customHeight="1" x14ac:dyDescent="0.25"/>
    <row r="66430" ht="24.95" customHeight="1" x14ac:dyDescent="0.25"/>
    <row r="66431" ht="24.95" customHeight="1" x14ac:dyDescent="0.25"/>
    <row r="66432" ht="24.95" customHeight="1" x14ac:dyDescent="0.25"/>
    <row r="66433" ht="24.95" customHeight="1" x14ac:dyDescent="0.25"/>
    <row r="66434" ht="24.95" customHeight="1" x14ac:dyDescent="0.25"/>
    <row r="66435" ht="24.95" customHeight="1" x14ac:dyDescent="0.25"/>
    <row r="66436" ht="24.95" customHeight="1" x14ac:dyDescent="0.25"/>
    <row r="66437" ht="24.95" customHeight="1" x14ac:dyDescent="0.25"/>
    <row r="66438" ht="24.95" customHeight="1" x14ac:dyDescent="0.25"/>
    <row r="66439" ht="24.95" customHeight="1" x14ac:dyDescent="0.25"/>
    <row r="66440" ht="24.95" customHeight="1" x14ac:dyDescent="0.25"/>
    <row r="66441" ht="24.95" customHeight="1" x14ac:dyDescent="0.25"/>
    <row r="66442" ht="24.95" customHeight="1" x14ac:dyDescent="0.25"/>
    <row r="66443" ht="24.95" customHeight="1" x14ac:dyDescent="0.25"/>
    <row r="66444" ht="24.95" customHeight="1" x14ac:dyDescent="0.25"/>
    <row r="66445" ht="24.95" customHeight="1" x14ac:dyDescent="0.25"/>
    <row r="66446" ht="24.95" customHeight="1" x14ac:dyDescent="0.25"/>
    <row r="66447" ht="24.95" customHeight="1" x14ac:dyDescent="0.25"/>
    <row r="66448" ht="24.95" customHeight="1" x14ac:dyDescent="0.25"/>
    <row r="66449" ht="24.95" customHeight="1" x14ac:dyDescent="0.25"/>
    <row r="66450" ht="24.95" customHeight="1" x14ac:dyDescent="0.25"/>
    <row r="66451" ht="24.95" customHeight="1" x14ac:dyDescent="0.25"/>
    <row r="66452" ht="24.95" customHeight="1" x14ac:dyDescent="0.25"/>
    <row r="66453" ht="24.95" customHeight="1" x14ac:dyDescent="0.25"/>
    <row r="66454" ht="24.95" customHeight="1" x14ac:dyDescent="0.25"/>
    <row r="66455" ht="24.95" customHeight="1" x14ac:dyDescent="0.25"/>
    <row r="66456" ht="24.95" customHeight="1" x14ac:dyDescent="0.25"/>
    <row r="66457" ht="24.95" customHeight="1" x14ac:dyDescent="0.25"/>
    <row r="66458" ht="24.95" customHeight="1" x14ac:dyDescent="0.25"/>
    <row r="66459" ht="24.95" customHeight="1" x14ac:dyDescent="0.25"/>
    <row r="66460" ht="24.95" customHeight="1" x14ac:dyDescent="0.25"/>
    <row r="66461" ht="24.95" customHeight="1" x14ac:dyDescent="0.25"/>
    <row r="66462" ht="24.95" customHeight="1" x14ac:dyDescent="0.25"/>
    <row r="66463" ht="24.95" customHeight="1" x14ac:dyDescent="0.25"/>
    <row r="66464" ht="24.95" customHeight="1" x14ac:dyDescent="0.25"/>
    <row r="66465" ht="24.95" customHeight="1" x14ac:dyDescent="0.25"/>
    <row r="66466" ht="24.95" customHeight="1" x14ac:dyDescent="0.25"/>
    <row r="66470" ht="16.5" customHeight="1" x14ac:dyDescent="0.25"/>
    <row r="66472" ht="15.75" customHeight="1" x14ac:dyDescent="0.25"/>
    <row r="66473" ht="31.5" customHeight="1" x14ac:dyDescent="0.25"/>
    <row r="66474" ht="24" customHeight="1" x14ac:dyDescent="0.25"/>
    <row r="66475" ht="24.95" customHeight="1" x14ac:dyDescent="0.25"/>
    <row r="66476" ht="24.95" customHeight="1" x14ac:dyDescent="0.25"/>
    <row r="66477" ht="24.95" customHeight="1" x14ac:dyDescent="0.25"/>
    <row r="66478" ht="24.95" customHeight="1" x14ac:dyDescent="0.25"/>
    <row r="66479" ht="24.95" customHeight="1" x14ac:dyDescent="0.25"/>
    <row r="66480" ht="24.95" customHeight="1" x14ac:dyDescent="0.25"/>
    <row r="66481" ht="24.95" customHeight="1" x14ac:dyDescent="0.25"/>
    <row r="66482" ht="24.95" customHeight="1" x14ac:dyDescent="0.25"/>
    <row r="66483" ht="24.95" customHeight="1" x14ac:dyDescent="0.25"/>
    <row r="66484" ht="24.95" customHeight="1" x14ac:dyDescent="0.25"/>
    <row r="66485" ht="24.95" customHeight="1" x14ac:dyDescent="0.25"/>
    <row r="66486" ht="24.95" customHeight="1" x14ac:dyDescent="0.25"/>
    <row r="66487" ht="24.95" customHeight="1" x14ac:dyDescent="0.25"/>
    <row r="66488" ht="24.95" customHeight="1" x14ac:dyDescent="0.25"/>
    <row r="66489" ht="24.95" customHeight="1" x14ac:dyDescent="0.25"/>
    <row r="66490" ht="24.95" customHeight="1" x14ac:dyDescent="0.25"/>
    <row r="66491" ht="24.95" customHeight="1" x14ac:dyDescent="0.25"/>
    <row r="66492" ht="24.95" customHeight="1" x14ac:dyDescent="0.25"/>
    <row r="66493" ht="24.95" customHeight="1" x14ac:dyDescent="0.25"/>
    <row r="66494" ht="24.95" customHeight="1" x14ac:dyDescent="0.25"/>
    <row r="66495" ht="24.95" customHeight="1" x14ac:dyDescent="0.25"/>
    <row r="66496" ht="24.95" customHeight="1" x14ac:dyDescent="0.25"/>
    <row r="66497" ht="24.95" customHeight="1" x14ac:dyDescent="0.25"/>
    <row r="66498" ht="24.95" customHeight="1" x14ac:dyDescent="0.25"/>
    <row r="66499" ht="24.95" customHeight="1" x14ac:dyDescent="0.25"/>
    <row r="66500" ht="24.95" customHeight="1" x14ac:dyDescent="0.25"/>
    <row r="66501" ht="24.95" customHeight="1" x14ac:dyDescent="0.25"/>
    <row r="66502" ht="24.95" customHeight="1" x14ac:dyDescent="0.25"/>
    <row r="66503" ht="24.95" customHeight="1" x14ac:dyDescent="0.25"/>
    <row r="66504" ht="24.95" customHeight="1" x14ac:dyDescent="0.25"/>
    <row r="66505" ht="24.95" customHeight="1" x14ac:dyDescent="0.25"/>
    <row r="66506" ht="24.95" customHeight="1" x14ac:dyDescent="0.25"/>
    <row r="66507" ht="24.95" customHeight="1" x14ac:dyDescent="0.25"/>
    <row r="66508" ht="24.95" customHeight="1" x14ac:dyDescent="0.25"/>
    <row r="66509" ht="24.95" customHeight="1" x14ac:dyDescent="0.25"/>
    <row r="66510" ht="24.95" customHeight="1" x14ac:dyDescent="0.25"/>
    <row r="66516" ht="16.5" customHeight="1" x14ac:dyDescent="0.25"/>
    <row r="66518" ht="15.75" customHeight="1" x14ac:dyDescent="0.25"/>
    <row r="66519" ht="31.5" customHeight="1" x14ac:dyDescent="0.25"/>
    <row r="66520" ht="24" customHeight="1" x14ac:dyDescent="0.25"/>
    <row r="66521" ht="24.95" customHeight="1" x14ac:dyDescent="0.25"/>
    <row r="66522" ht="24.95" customHeight="1" x14ac:dyDescent="0.25"/>
    <row r="66523" ht="24.95" customHeight="1" x14ac:dyDescent="0.25"/>
    <row r="66524" ht="24.95" customHeight="1" x14ac:dyDescent="0.25"/>
    <row r="66525" ht="24.95" customHeight="1" x14ac:dyDescent="0.25"/>
    <row r="66526" ht="24.95" customHeight="1" x14ac:dyDescent="0.25"/>
    <row r="66527" ht="24.95" customHeight="1" x14ac:dyDescent="0.25"/>
    <row r="66528" ht="24.95" customHeight="1" x14ac:dyDescent="0.25"/>
    <row r="66529" ht="24.95" customHeight="1" x14ac:dyDescent="0.25"/>
    <row r="66530" ht="24.95" customHeight="1" x14ac:dyDescent="0.25"/>
    <row r="66531" ht="24.95" customHeight="1" x14ac:dyDescent="0.25"/>
    <row r="66532" ht="24.95" customHeight="1" x14ac:dyDescent="0.25"/>
    <row r="66533" ht="24.95" customHeight="1" x14ac:dyDescent="0.25"/>
    <row r="66534" ht="24.95" customHeight="1" x14ac:dyDescent="0.25"/>
    <row r="66535" ht="24.95" customHeight="1" x14ac:dyDescent="0.25"/>
    <row r="66536" ht="24.95" customHeight="1" x14ac:dyDescent="0.25"/>
    <row r="66537" ht="24.95" customHeight="1" x14ac:dyDescent="0.25"/>
    <row r="66538" ht="24.95" customHeight="1" x14ac:dyDescent="0.25"/>
    <row r="66539" ht="24.95" customHeight="1" x14ac:dyDescent="0.25"/>
    <row r="66540" ht="24.95" customHeight="1" x14ac:dyDescent="0.25"/>
    <row r="66541" ht="24.95" customHeight="1" x14ac:dyDescent="0.25"/>
    <row r="66542" ht="24.95" customHeight="1" x14ac:dyDescent="0.25"/>
    <row r="66543" ht="24.95" customHeight="1" x14ac:dyDescent="0.25"/>
    <row r="66544" ht="24.95" customHeight="1" x14ac:dyDescent="0.25"/>
    <row r="66545" ht="24.95" customHeight="1" x14ac:dyDescent="0.25"/>
    <row r="66546" ht="24.95" customHeight="1" x14ac:dyDescent="0.25"/>
    <row r="66547" ht="24.95" customHeight="1" x14ac:dyDescent="0.25"/>
    <row r="66548" ht="24.95" customHeight="1" x14ac:dyDescent="0.25"/>
    <row r="66549" ht="24.95" customHeight="1" x14ac:dyDescent="0.25"/>
    <row r="66550" ht="24.95" customHeight="1" x14ac:dyDescent="0.25"/>
    <row r="66551" ht="24.95" customHeight="1" x14ac:dyDescent="0.25"/>
    <row r="66552" ht="24.95" customHeight="1" x14ac:dyDescent="0.25"/>
    <row r="66556" ht="16.5" customHeight="1" x14ac:dyDescent="0.25"/>
    <row r="66558" ht="15.75" customHeight="1" x14ac:dyDescent="0.25"/>
    <row r="66562" ht="16.5" customHeight="1" x14ac:dyDescent="0.25"/>
    <row r="66564" ht="15.75" customHeight="1" x14ac:dyDescent="0.25"/>
    <row r="66565" ht="31.5" customHeight="1" x14ac:dyDescent="0.25"/>
    <row r="66566" ht="24" customHeight="1" x14ac:dyDescent="0.25"/>
    <row r="66567" ht="24.95" customHeight="1" x14ac:dyDescent="0.25"/>
    <row r="66568" ht="24.95" customHeight="1" x14ac:dyDescent="0.25"/>
    <row r="66569" ht="24.95" customHeight="1" x14ac:dyDescent="0.25"/>
    <row r="66570" ht="24.95" customHeight="1" x14ac:dyDescent="0.25"/>
    <row r="66571" ht="24.95" customHeight="1" x14ac:dyDescent="0.25"/>
    <row r="66572" ht="24.95" customHeight="1" x14ac:dyDescent="0.25"/>
    <row r="66573" ht="24.95" customHeight="1" x14ac:dyDescent="0.25"/>
    <row r="66574" ht="24.95" customHeight="1" x14ac:dyDescent="0.25"/>
    <row r="66575" ht="31.5" customHeight="1" x14ac:dyDescent="0.25"/>
    <row r="66576" ht="24" customHeight="1" x14ac:dyDescent="0.25"/>
    <row r="66577" ht="24.95" customHeight="1" x14ac:dyDescent="0.25"/>
    <row r="66578" ht="24.95" customHeight="1" x14ac:dyDescent="0.25"/>
    <row r="66579" ht="24.95" customHeight="1" x14ac:dyDescent="0.25"/>
    <row r="66580" ht="24.95" customHeight="1" x14ac:dyDescent="0.25"/>
    <row r="66584" ht="16.5" customHeight="1" x14ac:dyDescent="0.25"/>
    <row r="66586" ht="15.75" customHeight="1" x14ac:dyDescent="0.25"/>
    <row r="66587" ht="31.5" customHeight="1" x14ac:dyDescent="0.25"/>
    <row r="66588" ht="24" customHeight="1" x14ac:dyDescent="0.25"/>
    <row r="66589" ht="24.95" customHeight="1" x14ac:dyDescent="0.25"/>
    <row r="66590" ht="24.95" customHeight="1" x14ac:dyDescent="0.25"/>
    <row r="66591" ht="24.95" customHeight="1" x14ac:dyDescent="0.25"/>
    <row r="66592" ht="24.95" customHeight="1" x14ac:dyDescent="0.25"/>
    <row r="66593" ht="24.95" customHeight="1" x14ac:dyDescent="0.25"/>
    <row r="66594" ht="24.95" customHeight="1" x14ac:dyDescent="0.25"/>
    <row r="66595" ht="24.95" customHeight="1" x14ac:dyDescent="0.25"/>
    <row r="66596" ht="24.95" customHeight="1" x14ac:dyDescent="0.25"/>
    <row r="66597" ht="24.95" customHeight="1" x14ac:dyDescent="0.25"/>
    <row r="66598" ht="24.95" customHeight="1" x14ac:dyDescent="0.25"/>
    <row r="66599" ht="24.95" customHeight="1" x14ac:dyDescent="0.25"/>
    <row r="66600" ht="24.95" customHeight="1" x14ac:dyDescent="0.25"/>
    <row r="66601" ht="24.95" customHeight="1" x14ac:dyDescent="0.25"/>
    <row r="66602" ht="24.95" customHeight="1" x14ac:dyDescent="0.25"/>
    <row r="66603" ht="24.95" customHeight="1" x14ac:dyDescent="0.25"/>
    <row r="66604" ht="24.95" customHeight="1" x14ac:dyDescent="0.25"/>
    <row r="66605" ht="24.95" customHeight="1" x14ac:dyDescent="0.25"/>
    <row r="66606" ht="24.95" customHeight="1" x14ac:dyDescent="0.25"/>
    <row r="66607" ht="24.95" customHeight="1" x14ac:dyDescent="0.25"/>
    <row r="66608" ht="24.95" customHeight="1" x14ac:dyDescent="0.25"/>
    <row r="66609" ht="24.95" customHeight="1" x14ac:dyDescent="0.25"/>
    <row r="66610" ht="24.95" customHeight="1" x14ac:dyDescent="0.25"/>
    <row r="66611" ht="24.95" customHeight="1" x14ac:dyDescent="0.25"/>
    <row r="66612" ht="24.95" customHeight="1" x14ac:dyDescent="0.25"/>
    <row r="66613" ht="24.95" customHeight="1" x14ac:dyDescent="0.25"/>
    <row r="66614" ht="24.95" customHeight="1" x14ac:dyDescent="0.25"/>
    <row r="66615" ht="24.95" customHeight="1" x14ac:dyDescent="0.25"/>
    <row r="66616" ht="24.95" customHeight="1" x14ac:dyDescent="0.25"/>
    <row r="66617" ht="24.95" customHeight="1" x14ac:dyDescent="0.25"/>
    <row r="66618" ht="24.95" customHeight="1" x14ac:dyDescent="0.25"/>
    <row r="66619" ht="24.95" customHeight="1" x14ac:dyDescent="0.25"/>
    <row r="66620" ht="24.95" customHeight="1" x14ac:dyDescent="0.25"/>
    <row r="66621" ht="24.95" customHeight="1" x14ac:dyDescent="0.25"/>
    <row r="66622" ht="24.95" customHeight="1" x14ac:dyDescent="0.25"/>
    <row r="66623" ht="24.95" customHeight="1" x14ac:dyDescent="0.25"/>
    <row r="66624" ht="24.95" customHeight="1" x14ac:dyDescent="0.25"/>
    <row r="66625" ht="24.95" customHeight="1" x14ac:dyDescent="0.25"/>
    <row r="66626" ht="24.95" customHeight="1" x14ac:dyDescent="0.25"/>
    <row r="66630" ht="16.5" customHeight="1" x14ac:dyDescent="0.25"/>
    <row r="66632" ht="15.75" customHeight="1" x14ac:dyDescent="0.25"/>
    <row r="66633" ht="31.5" customHeight="1" x14ac:dyDescent="0.25"/>
    <row r="66634" ht="24" customHeight="1" x14ac:dyDescent="0.25"/>
    <row r="66635" ht="24.95" customHeight="1" x14ac:dyDescent="0.25"/>
    <row r="66636" ht="24.95" customHeight="1" x14ac:dyDescent="0.25"/>
    <row r="66637" ht="24.95" customHeight="1" x14ac:dyDescent="0.25"/>
    <row r="66638" ht="24.95" customHeight="1" x14ac:dyDescent="0.25"/>
    <row r="66639" ht="24.95" customHeight="1" x14ac:dyDescent="0.25"/>
    <row r="66640" ht="24.95" customHeight="1" x14ac:dyDescent="0.25"/>
    <row r="66641" ht="24.95" customHeight="1" x14ac:dyDescent="0.25"/>
    <row r="66642" ht="24.95" customHeight="1" x14ac:dyDescent="0.25"/>
    <row r="66643" ht="24.95" customHeight="1" x14ac:dyDescent="0.25"/>
    <row r="66644" ht="24.95" customHeight="1" x14ac:dyDescent="0.25"/>
    <row r="66645" ht="24.95" customHeight="1" x14ac:dyDescent="0.25"/>
    <row r="66646" ht="24.95" customHeight="1" x14ac:dyDescent="0.25"/>
    <row r="66647" ht="24.95" customHeight="1" x14ac:dyDescent="0.25"/>
    <row r="66648" ht="24.95" customHeight="1" x14ac:dyDescent="0.25"/>
    <row r="66649" ht="24.95" customHeight="1" x14ac:dyDescent="0.25"/>
    <row r="66650" ht="24.95" customHeight="1" x14ac:dyDescent="0.25"/>
    <row r="66651" ht="24.95" customHeight="1" x14ac:dyDescent="0.25"/>
    <row r="66652" ht="24.95" customHeight="1" x14ac:dyDescent="0.25"/>
    <row r="66653" ht="24.95" customHeight="1" x14ac:dyDescent="0.25"/>
    <row r="66654" ht="24.95" customHeight="1" x14ac:dyDescent="0.25"/>
    <row r="66655" ht="24.95" customHeight="1" x14ac:dyDescent="0.25"/>
    <row r="66656" ht="24.95" customHeight="1" x14ac:dyDescent="0.25"/>
    <row r="66657" ht="24.95" customHeight="1" x14ac:dyDescent="0.25"/>
    <row r="66658" ht="24.95" customHeight="1" x14ac:dyDescent="0.25"/>
    <row r="66659" ht="24.95" customHeight="1" x14ac:dyDescent="0.25"/>
    <row r="66660" ht="24.95" customHeight="1" x14ac:dyDescent="0.25"/>
    <row r="66661" ht="24.95" customHeight="1" x14ac:dyDescent="0.25"/>
    <row r="66662" ht="24.95" customHeight="1" x14ac:dyDescent="0.25"/>
    <row r="66663" ht="24.95" customHeight="1" x14ac:dyDescent="0.25"/>
    <row r="66664" ht="24.95" customHeight="1" x14ac:dyDescent="0.25"/>
    <row r="66665" ht="24.95" customHeight="1" x14ac:dyDescent="0.25"/>
    <row r="66666" ht="24.95" customHeight="1" x14ac:dyDescent="0.25"/>
    <row r="66667" ht="24.95" customHeight="1" x14ac:dyDescent="0.25"/>
    <row r="66668" ht="24.95" customHeight="1" x14ac:dyDescent="0.25"/>
    <row r="66669" ht="24.95" customHeight="1" x14ac:dyDescent="0.25"/>
    <row r="66670" ht="24.95" customHeight="1" x14ac:dyDescent="0.25"/>
    <row r="66671" ht="24.95" customHeight="1" x14ac:dyDescent="0.25"/>
    <row r="66672" ht="24.95" customHeight="1" x14ac:dyDescent="0.25"/>
    <row r="66676" ht="16.5" customHeight="1" x14ac:dyDescent="0.25"/>
    <row r="66678" ht="15.75" customHeight="1" x14ac:dyDescent="0.25"/>
    <row r="66679" ht="31.5" customHeight="1" x14ac:dyDescent="0.25"/>
    <row r="66680" ht="24" customHeight="1" x14ac:dyDescent="0.25"/>
    <row r="66681" ht="24.95" customHeight="1" x14ac:dyDescent="0.25"/>
    <row r="66682" ht="24.95" customHeight="1" x14ac:dyDescent="0.25"/>
    <row r="66683" ht="24.95" customHeight="1" x14ac:dyDescent="0.25"/>
    <row r="66684" ht="24.95" customHeight="1" x14ac:dyDescent="0.25"/>
    <row r="66685" ht="24.95" customHeight="1" x14ac:dyDescent="0.25"/>
    <row r="66686" ht="24.95" customHeight="1" x14ac:dyDescent="0.25"/>
    <row r="66687" ht="24.95" customHeight="1" x14ac:dyDescent="0.25"/>
    <row r="66688" ht="24.95" customHeight="1" x14ac:dyDescent="0.25"/>
    <row r="66689" ht="24.95" customHeight="1" x14ac:dyDescent="0.25"/>
    <row r="66690" ht="24.95" customHeight="1" x14ac:dyDescent="0.25"/>
    <row r="66691" ht="24.95" customHeight="1" x14ac:dyDescent="0.25"/>
    <row r="66692" ht="24.95" customHeight="1" x14ac:dyDescent="0.25"/>
    <row r="66693" ht="24.95" customHeight="1" x14ac:dyDescent="0.25"/>
    <row r="66694" ht="24.95" customHeight="1" x14ac:dyDescent="0.25"/>
    <row r="66698" ht="16.5" customHeight="1" x14ac:dyDescent="0.25"/>
    <row r="66700" ht="15.75" customHeight="1" x14ac:dyDescent="0.25"/>
    <row r="66701" ht="31.5" customHeight="1" x14ac:dyDescent="0.25"/>
    <row r="66702" ht="24" customHeight="1" x14ac:dyDescent="0.25"/>
    <row r="66703" ht="24.95" customHeight="1" x14ac:dyDescent="0.25"/>
    <row r="66704" ht="24.95" customHeight="1" x14ac:dyDescent="0.25"/>
    <row r="66705" ht="24.95" customHeight="1" x14ac:dyDescent="0.25"/>
    <row r="66706" ht="24.95" customHeight="1" x14ac:dyDescent="0.25"/>
    <row r="66707" ht="24.95" customHeight="1" x14ac:dyDescent="0.25"/>
    <row r="66708" ht="24.95" customHeight="1" x14ac:dyDescent="0.25"/>
    <row r="66709" ht="24.95" customHeight="1" x14ac:dyDescent="0.25"/>
    <row r="66710" ht="24.95" customHeight="1" x14ac:dyDescent="0.25"/>
    <row r="66711" ht="24.95" customHeight="1" x14ac:dyDescent="0.25"/>
    <row r="66712" ht="24.95" customHeight="1" x14ac:dyDescent="0.25"/>
    <row r="66713" ht="24.95" customHeight="1" x14ac:dyDescent="0.25"/>
    <row r="66714" ht="24.95" customHeight="1" x14ac:dyDescent="0.25"/>
    <row r="66715" ht="24.95" customHeight="1" x14ac:dyDescent="0.25"/>
    <row r="66716" ht="24.95" customHeight="1" x14ac:dyDescent="0.25"/>
    <row r="66717" ht="24.95" customHeight="1" x14ac:dyDescent="0.25"/>
    <row r="66718" ht="24.95" customHeight="1" x14ac:dyDescent="0.25"/>
    <row r="66719" ht="24.95" customHeight="1" x14ac:dyDescent="0.25"/>
    <row r="66720" ht="24.95" customHeight="1" x14ac:dyDescent="0.25"/>
    <row r="66721" ht="24.95" customHeight="1" x14ac:dyDescent="0.25"/>
    <row r="66722" ht="24.95" customHeight="1" x14ac:dyDescent="0.25"/>
    <row r="66723" ht="24.95" customHeight="1" x14ac:dyDescent="0.25"/>
    <row r="66724" ht="24.95" customHeight="1" x14ac:dyDescent="0.25"/>
    <row r="66725" ht="24.95" customHeight="1" x14ac:dyDescent="0.25"/>
    <row r="66726" ht="24.95" customHeight="1" x14ac:dyDescent="0.25"/>
    <row r="66727" ht="24.95" customHeight="1" x14ac:dyDescent="0.25"/>
    <row r="66728" ht="24.95" customHeight="1" x14ac:dyDescent="0.25"/>
    <row r="66729" ht="24.95" customHeight="1" x14ac:dyDescent="0.25"/>
    <row r="66730" ht="24.95" customHeight="1" x14ac:dyDescent="0.25"/>
    <row r="66731" ht="24.95" customHeight="1" x14ac:dyDescent="0.25"/>
    <row r="66732" ht="24.95" customHeight="1" x14ac:dyDescent="0.25"/>
    <row r="66733" ht="24.95" customHeight="1" x14ac:dyDescent="0.25"/>
    <row r="66734" ht="24.95" customHeight="1" x14ac:dyDescent="0.25"/>
    <row r="66735" ht="24.95" customHeight="1" x14ac:dyDescent="0.25"/>
    <row r="66736" ht="24.95" customHeight="1" x14ac:dyDescent="0.25"/>
    <row r="66737" ht="24.95" customHeight="1" x14ac:dyDescent="0.25"/>
    <row r="66738" ht="24.95" customHeight="1" x14ac:dyDescent="0.25"/>
    <row r="66739" ht="24.95" customHeight="1" x14ac:dyDescent="0.25"/>
    <row r="66740" ht="24.95" customHeight="1" x14ac:dyDescent="0.25"/>
    <row r="66744" ht="16.5" customHeight="1" x14ac:dyDescent="0.25"/>
    <row r="66746" ht="15.75" customHeight="1" x14ac:dyDescent="0.25"/>
    <row r="66747" ht="31.5" customHeight="1" x14ac:dyDescent="0.25"/>
    <row r="66748" ht="24" customHeight="1" x14ac:dyDescent="0.25"/>
    <row r="66749" ht="24.95" customHeight="1" x14ac:dyDescent="0.25"/>
    <row r="66750" ht="24.95" customHeight="1" x14ac:dyDescent="0.25"/>
    <row r="66751" ht="24.95" customHeight="1" x14ac:dyDescent="0.25"/>
    <row r="66752" ht="24.95" customHeight="1" x14ac:dyDescent="0.25"/>
    <row r="66753" ht="24.95" customHeight="1" x14ac:dyDescent="0.25"/>
    <row r="66754" ht="24.95" customHeight="1" x14ac:dyDescent="0.25"/>
    <row r="66755" ht="24.95" customHeight="1" x14ac:dyDescent="0.25"/>
    <row r="66756" ht="24.95" customHeight="1" x14ac:dyDescent="0.25"/>
    <row r="66757" ht="24.95" customHeight="1" x14ac:dyDescent="0.25"/>
    <row r="66758" ht="24.95" customHeight="1" x14ac:dyDescent="0.25"/>
    <row r="66759" ht="24.95" customHeight="1" x14ac:dyDescent="0.25"/>
    <row r="66760" ht="24.95" customHeight="1" x14ac:dyDescent="0.25"/>
    <row r="66761" ht="24.95" customHeight="1" x14ac:dyDescent="0.25"/>
    <row r="66762" ht="24.95" customHeight="1" x14ac:dyDescent="0.25"/>
    <row r="66763" ht="24.95" customHeight="1" x14ac:dyDescent="0.25"/>
    <row r="66764" ht="24.95" customHeight="1" x14ac:dyDescent="0.25"/>
    <row r="66765" ht="24.95" customHeight="1" x14ac:dyDescent="0.25"/>
    <row r="66766" ht="24.95" customHeight="1" x14ac:dyDescent="0.25"/>
    <row r="66767" ht="24.95" customHeight="1" x14ac:dyDescent="0.25"/>
    <row r="66768" ht="24.95" customHeight="1" x14ac:dyDescent="0.25"/>
    <row r="66769" ht="24.95" customHeight="1" x14ac:dyDescent="0.25"/>
    <row r="66770" ht="24.95" customHeight="1" x14ac:dyDescent="0.25"/>
    <row r="66771" ht="24.95" customHeight="1" x14ac:dyDescent="0.25"/>
    <row r="66772" ht="24.95" customHeight="1" x14ac:dyDescent="0.25"/>
    <row r="66773" ht="24.95" customHeight="1" x14ac:dyDescent="0.25"/>
    <row r="66774" ht="24.95" customHeight="1" x14ac:dyDescent="0.25"/>
    <row r="66775" ht="24.95" customHeight="1" x14ac:dyDescent="0.25"/>
    <row r="66776" ht="24.95" customHeight="1" x14ac:dyDescent="0.25"/>
    <row r="66777" ht="24.95" customHeight="1" x14ac:dyDescent="0.25"/>
    <row r="66778" ht="24.95" customHeight="1" x14ac:dyDescent="0.25"/>
    <row r="66779" ht="24.95" customHeight="1" x14ac:dyDescent="0.25"/>
    <row r="66780" ht="24.95" customHeight="1" x14ac:dyDescent="0.25"/>
    <row r="66781" ht="24.95" customHeight="1" x14ac:dyDescent="0.25"/>
    <row r="66782" ht="24.95" customHeight="1" x14ac:dyDescent="0.25"/>
    <row r="66783" ht="24.95" customHeight="1" x14ac:dyDescent="0.25"/>
    <row r="66784" ht="24.95" customHeight="1" x14ac:dyDescent="0.25"/>
    <row r="66786" ht="16.5" customHeight="1" x14ac:dyDescent="0.25"/>
    <row r="66790" ht="16.5" customHeight="1" x14ac:dyDescent="0.25"/>
    <row r="66792" ht="15.75" customHeight="1" x14ac:dyDescent="0.25"/>
    <row r="66793" ht="31.5" customHeight="1" x14ac:dyDescent="0.25"/>
    <row r="66794" ht="24" customHeight="1" x14ac:dyDescent="0.25"/>
    <row r="66795" ht="24.95" customHeight="1" x14ac:dyDescent="0.25"/>
    <row r="66796" ht="24.95" customHeight="1" x14ac:dyDescent="0.25"/>
    <row r="66797" ht="24.95" customHeight="1" x14ac:dyDescent="0.25"/>
    <row r="66798" ht="24.95" customHeight="1" x14ac:dyDescent="0.25"/>
    <row r="66799" ht="24.95" customHeight="1" x14ac:dyDescent="0.25"/>
    <row r="66800" ht="24.95" customHeight="1" x14ac:dyDescent="0.25"/>
    <row r="66801" ht="24.95" customHeight="1" x14ac:dyDescent="0.25"/>
    <row r="66802" ht="24.95" customHeight="1" x14ac:dyDescent="0.25"/>
    <row r="66804" ht="15.75" customHeight="1" x14ac:dyDescent="0.25"/>
    <row r="66812" ht="16.5" customHeight="1" x14ac:dyDescent="0.25"/>
    <row r="66814" ht="15.75" customHeight="1" x14ac:dyDescent="0.25"/>
    <row r="66815" ht="31.5" customHeight="1" x14ac:dyDescent="0.25"/>
    <row r="66816" ht="24" customHeight="1" x14ac:dyDescent="0.25"/>
    <row r="66817" ht="24.95" customHeight="1" x14ac:dyDescent="0.25"/>
    <row r="66818" ht="24.95" customHeight="1" x14ac:dyDescent="0.25"/>
    <row r="66819" ht="24.95" customHeight="1" x14ac:dyDescent="0.25"/>
    <row r="66820" ht="24.95" customHeight="1" x14ac:dyDescent="0.25"/>
    <row r="66821" ht="24.95" customHeight="1" x14ac:dyDescent="0.25"/>
    <row r="66822" ht="24.95" customHeight="1" x14ac:dyDescent="0.25"/>
    <row r="66823" ht="24.95" customHeight="1" x14ac:dyDescent="0.25"/>
    <row r="66824" ht="24.95" customHeight="1" x14ac:dyDescent="0.25"/>
    <row r="66826" ht="16.5" customHeight="1" x14ac:dyDescent="0.25"/>
    <row r="66828" ht="15.75" customHeight="1" x14ac:dyDescent="0.25"/>
    <row r="66829" ht="31.5" customHeight="1" x14ac:dyDescent="0.25"/>
    <row r="66830" ht="24" customHeight="1" x14ac:dyDescent="0.25"/>
    <row r="66834" ht="16.5" customHeight="1" x14ac:dyDescent="0.25"/>
    <row r="66836" ht="15.75" customHeight="1" x14ac:dyDescent="0.25"/>
    <row r="66837" ht="31.5" customHeight="1" x14ac:dyDescent="0.25"/>
    <row r="66838" ht="24" customHeight="1" x14ac:dyDescent="0.25"/>
    <row r="66839" ht="24.95" customHeight="1" x14ac:dyDescent="0.25"/>
    <row r="66840" ht="24.95" customHeight="1" x14ac:dyDescent="0.25"/>
    <row r="66841" ht="24.95" customHeight="1" x14ac:dyDescent="0.25"/>
    <row r="66842" ht="24.95" customHeight="1" x14ac:dyDescent="0.25"/>
    <row r="66843" ht="24.95" customHeight="1" x14ac:dyDescent="0.25"/>
    <row r="66844" ht="24.95" customHeight="1" x14ac:dyDescent="0.25"/>
    <row r="66845" ht="24.95" customHeight="1" x14ac:dyDescent="0.25"/>
    <row r="66846" ht="24.95" customHeight="1" x14ac:dyDescent="0.25"/>
    <row r="66847" ht="24.95" customHeight="1" x14ac:dyDescent="0.25"/>
    <row r="66848" ht="24.95" customHeight="1" x14ac:dyDescent="0.25"/>
    <row r="66849" ht="24.95" customHeight="1" x14ac:dyDescent="0.25"/>
    <row r="66850" ht="24.95" customHeight="1" x14ac:dyDescent="0.25"/>
    <row r="66851" ht="24.95" customHeight="1" x14ac:dyDescent="0.25"/>
    <row r="66852" ht="24.95" customHeight="1" x14ac:dyDescent="0.25"/>
    <row r="66856" ht="16.5" customHeight="1" x14ac:dyDescent="0.25"/>
    <row r="66858" ht="15.75" customHeight="1" x14ac:dyDescent="0.25"/>
    <row r="66859" ht="31.5" customHeight="1" x14ac:dyDescent="0.25"/>
    <row r="66860" ht="24" customHeight="1" x14ac:dyDescent="0.25"/>
    <row r="66861" ht="24.95" customHeight="1" x14ac:dyDescent="0.25"/>
    <row r="66862" ht="24.95" customHeight="1" x14ac:dyDescent="0.25"/>
    <row r="66863" ht="24.95" customHeight="1" x14ac:dyDescent="0.25"/>
    <row r="66864" ht="24.95" customHeight="1" x14ac:dyDescent="0.25"/>
    <row r="66865" ht="24.95" customHeight="1" x14ac:dyDescent="0.25"/>
    <row r="66866" ht="24.95" customHeight="1" x14ac:dyDescent="0.25"/>
    <row r="66867" ht="24.95" customHeight="1" x14ac:dyDescent="0.25"/>
    <row r="66868" ht="24.95" customHeight="1" x14ac:dyDescent="0.25"/>
    <row r="66869" ht="24.95" customHeight="1" x14ac:dyDescent="0.25"/>
    <row r="66870" ht="24.95" customHeight="1" x14ac:dyDescent="0.25"/>
    <row r="66871" ht="24.95" customHeight="1" x14ac:dyDescent="0.25"/>
    <row r="66872" ht="24.95" customHeight="1" x14ac:dyDescent="0.25"/>
    <row r="66873" ht="24.95" customHeight="1" x14ac:dyDescent="0.25"/>
    <row r="66874" ht="24.95" customHeight="1" x14ac:dyDescent="0.25"/>
    <row r="66875" ht="24.95" customHeight="1" x14ac:dyDescent="0.25"/>
    <row r="66876" ht="24.95" customHeight="1" x14ac:dyDescent="0.25"/>
    <row r="66877" ht="24.95" customHeight="1" x14ac:dyDescent="0.25"/>
    <row r="66878" ht="24.95" customHeight="1" x14ac:dyDescent="0.25"/>
    <row r="66879" ht="24.95" customHeight="1" x14ac:dyDescent="0.25"/>
    <row r="66880" ht="24.95" customHeight="1" x14ac:dyDescent="0.25"/>
    <row r="66881" ht="24.95" customHeight="1" x14ac:dyDescent="0.25"/>
    <row r="66882" ht="24.95" customHeight="1" x14ac:dyDescent="0.25"/>
    <row r="66883" ht="24.95" customHeight="1" x14ac:dyDescent="0.25"/>
    <row r="66884" ht="24.95" customHeight="1" x14ac:dyDescent="0.25"/>
    <row r="66885" ht="24.95" customHeight="1" x14ac:dyDescent="0.25"/>
    <row r="66886" ht="24.95" customHeight="1" x14ac:dyDescent="0.25"/>
    <row r="66887" ht="24.95" customHeight="1" x14ac:dyDescent="0.25"/>
    <row r="66888" ht="24.95" customHeight="1" x14ac:dyDescent="0.25"/>
    <row r="66889" ht="24.95" customHeight="1" x14ac:dyDescent="0.25"/>
    <row r="66890" ht="24.95" customHeight="1" x14ac:dyDescent="0.25"/>
    <row r="66891" ht="24.95" customHeight="1" x14ac:dyDescent="0.25"/>
    <row r="66892" ht="24.95" customHeight="1" x14ac:dyDescent="0.25"/>
    <row r="66893" ht="24.95" customHeight="1" x14ac:dyDescent="0.25"/>
    <row r="66894" ht="24.95" customHeight="1" x14ac:dyDescent="0.25"/>
    <row r="66895" ht="24.95" customHeight="1" x14ac:dyDescent="0.25"/>
    <row r="66896" ht="24.95" customHeight="1" x14ac:dyDescent="0.25"/>
    <row r="66897" ht="24.95" customHeight="1" x14ac:dyDescent="0.25"/>
    <row r="66898" ht="24.95" customHeight="1" x14ac:dyDescent="0.25"/>
    <row r="66902" ht="16.5" customHeight="1" x14ac:dyDescent="0.25"/>
    <row r="66904" ht="15.75" customHeight="1" x14ac:dyDescent="0.25"/>
    <row r="66905" ht="31.5" customHeight="1" x14ac:dyDescent="0.25"/>
    <row r="66906" ht="24" customHeight="1" x14ac:dyDescent="0.25"/>
    <row r="66907" ht="24.95" customHeight="1" x14ac:dyDescent="0.25"/>
    <row r="66908" ht="24.95" customHeight="1" x14ac:dyDescent="0.25"/>
    <row r="66909" ht="24.95" customHeight="1" x14ac:dyDescent="0.25"/>
    <row r="66910" ht="24.95" customHeight="1" x14ac:dyDescent="0.25"/>
    <row r="66911" ht="24.95" customHeight="1" x14ac:dyDescent="0.25"/>
    <row r="66912" ht="24.95" customHeight="1" x14ac:dyDescent="0.25"/>
    <row r="66913" ht="24.95" customHeight="1" x14ac:dyDescent="0.25"/>
    <row r="66914" ht="24.95" customHeight="1" x14ac:dyDescent="0.25"/>
    <row r="66915" ht="24.95" customHeight="1" x14ac:dyDescent="0.25"/>
    <row r="66916" ht="24.95" customHeight="1" x14ac:dyDescent="0.25"/>
    <row r="66917" ht="24.95" customHeight="1" x14ac:dyDescent="0.25"/>
    <row r="66918" ht="24.95" customHeight="1" x14ac:dyDescent="0.25"/>
    <row r="66919" ht="24.95" customHeight="1" x14ac:dyDescent="0.25"/>
    <row r="66920" ht="24.95" customHeight="1" x14ac:dyDescent="0.25"/>
    <row r="66921" ht="24.95" customHeight="1" x14ac:dyDescent="0.25"/>
    <row r="66922" ht="24.95" customHeight="1" x14ac:dyDescent="0.25"/>
    <row r="66923" ht="24.95" customHeight="1" x14ac:dyDescent="0.25"/>
    <row r="66924" ht="24.95" customHeight="1" x14ac:dyDescent="0.25"/>
    <row r="66925" ht="24.95" customHeight="1" x14ac:dyDescent="0.25"/>
    <row r="66926" ht="24.95" customHeight="1" x14ac:dyDescent="0.25"/>
    <row r="66927" ht="24.95" customHeight="1" x14ac:dyDescent="0.25"/>
    <row r="66928" ht="24.95" customHeight="1" x14ac:dyDescent="0.25"/>
    <row r="66929" ht="24.95" customHeight="1" x14ac:dyDescent="0.25"/>
    <row r="66930" ht="24.95" customHeight="1" x14ac:dyDescent="0.25"/>
    <row r="66931" ht="24.95" customHeight="1" x14ac:dyDescent="0.25"/>
    <row r="66932" ht="24.95" customHeight="1" x14ac:dyDescent="0.25"/>
    <row r="66933" ht="24.95" customHeight="1" x14ac:dyDescent="0.25"/>
    <row r="66934" ht="24.95" customHeight="1" x14ac:dyDescent="0.25"/>
    <row r="66935" ht="24.95" customHeight="1" x14ac:dyDescent="0.25"/>
    <row r="66936" ht="24.95" customHeight="1" x14ac:dyDescent="0.25"/>
    <row r="66937" ht="24.95" customHeight="1" x14ac:dyDescent="0.25"/>
    <row r="66938" ht="24.95" customHeight="1" x14ac:dyDescent="0.25"/>
    <row r="66939" ht="24.95" customHeight="1" x14ac:dyDescent="0.25"/>
    <row r="66940" ht="24.95" customHeight="1" x14ac:dyDescent="0.25"/>
    <row r="66941" ht="24.95" customHeight="1" x14ac:dyDescent="0.25"/>
    <row r="66942" ht="24.95" customHeight="1" x14ac:dyDescent="0.25"/>
    <row r="66943" ht="24.95" customHeight="1" x14ac:dyDescent="0.25"/>
    <row r="66944" ht="24.95" customHeight="1" x14ac:dyDescent="0.25"/>
    <row r="66948" ht="16.5" customHeight="1" x14ac:dyDescent="0.25"/>
    <row r="66950" ht="15.75" customHeight="1" x14ac:dyDescent="0.25"/>
    <row r="66951" ht="31.5" customHeight="1" x14ac:dyDescent="0.25"/>
    <row r="66952" ht="24" customHeight="1" x14ac:dyDescent="0.25"/>
    <row r="66953" ht="24.95" customHeight="1" x14ac:dyDescent="0.25"/>
    <row r="66954" ht="24.95" customHeight="1" x14ac:dyDescent="0.25"/>
    <row r="66955" ht="24.95" customHeight="1" x14ac:dyDescent="0.25"/>
    <row r="66956" ht="24.95" customHeight="1" x14ac:dyDescent="0.25"/>
    <row r="66957" ht="24.95" customHeight="1" x14ac:dyDescent="0.25"/>
    <row r="66958" ht="24.95" customHeight="1" x14ac:dyDescent="0.25"/>
    <row r="66959" ht="24.95" customHeight="1" x14ac:dyDescent="0.25"/>
    <row r="66960" ht="24.95" customHeight="1" x14ac:dyDescent="0.25"/>
    <row r="66961" ht="24.95" customHeight="1" x14ac:dyDescent="0.25"/>
    <row r="66962" ht="24.95" customHeight="1" x14ac:dyDescent="0.25"/>
    <row r="66963" ht="24.95" customHeight="1" x14ac:dyDescent="0.25"/>
    <row r="66964" ht="24.95" customHeight="1" x14ac:dyDescent="0.25"/>
    <row r="66965" ht="24.95" customHeight="1" x14ac:dyDescent="0.25"/>
    <row r="66966" ht="24.95" customHeight="1" x14ac:dyDescent="0.25"/>
    <row r="66967" ht="24.95" customHeight="1" x14ac:dyDescent="0.25"/>
    <row r="66968" ht="24.95" customHeight="1" x14ac:dyDescent="0.25"/>
    <row r="66969" ht="24.95" customHeight="1" x14ac:dyDescent="0.25"/>
    <row r="66970" ht="24.95" customHeight="1" x14ac:dyDescent="0.25"/>
    <row r="66971" ht="24.95" customHeight="1" x14ac:dyDescent="0.25"/>
    <row r="66972" ht="24.95" customHeight="1" x14ac:dyDescent="0.25"/>
    <row r="66973" ht="24.95" customHeight="1" x14ac:dyDescent="0.25"/>
    <row r="66974" ht="24.95" customHeight="1" x14ac:dyDescent="0.25"/>
    <row r="66975" ht="24.95" customHeight="1" x14ac:dyDescent="0.25"/>
    <row r="66976" ht="24.95" customHeight="1" x14ac:dyDescent="0.25"/>
    <row r="66977" ht="24.95" customHeight="1" x14ac:dyDescent="0.25"/>
    <row r="66978" ht="24.95" customHeight="1" x14ac:dyDescent="0.25"/>
    <row r="66979" ht="24.95" customHeight="1" x14ac:dyDescent="0.25"/>
    <row r="66980" ht="24.95" customHeight="1" x14ac:dyDescent="0.25"/>
    <row r="66981" ht="24.95" customHeight="1" x14ac:dyDescent="0.25"/>
    <row r="66982" ht="24.95" customHeight="1" x14ac:dyDescent="0.25"/>
    <row r="66983" ht="24.95" customHeight="1" x14ac:dyDescent="0.25"/>
    <row r="66984" ht="24.95" customHeight="1" x14ac:dyDescent="0.25"/>
    <row r="66985" ht="24.95" customHeight="1" x14ac:dyDescent="0.25"/>
    <row r="66986" ht="24.95" customHeight="1" x14ac:dyDescent="0.25"/>
    <row r="66987" ht="24.95" customHeight="1" x14ac:dyDescent="0.25"/>
    <row r="66988" ht="24.95" customHeight="1" x14ac:dyDescent="0.25"/>
    <row r="66989" ht="24.95" customHeight="1" x14ac:dyDescent="0.25"/>
    <row r="66990" ht="24.95" customHeight="1" x14ac:dyDescent="0.25"/>
    <row r="66994" ht="16.5" customHeight="1" x14ac:dyDescent="0.25"/>
    <row r="66996" ht="15.75" customHeight="1" x14ac:dyDescent="0.25"/>
    <row r="66997" ht="31.5" customHeight="1" x14ac:dyDescent="0.25"/>
    <row r="66998" ht="24" customHeight="1" x14ac:dyDescent="0.25"/>
    <row r="66999" ht="24.95" customHeight="1" x14ac:dyDescent="0.25"/>
    <row r="67000" ht="24.95" customHeight="1" x14ac:dyDescent="0.25"/>
    <row r="67001" ht="24.95" customHeight="1" x14ac:dyDescent="0.25"/>
    <row r="67002" ht="24.95" customHeight="1" x14ac:dyDescent="0.25"/>
    <row r="67003" ht="24.95" customHeight="1" x14ac:dyDescent="0.25"/>
    <row r="67004" ht="24.95" customHeight="1" x14ac:dyDescent="0.25"/>
    <row r="67005" ht="24.95" customHeight="1" x14ac:dyDescent="0.25"/>
    <row r="67006" ht="24.95" customHeight="1" x14ac:dyDescent="0.25"/>
    <row r="67007" ht="24.95" customHeight="1" x14ac:dyDescent="0.25"/>
    <row r="67008" ht="24.95" customHeight="1" x14ac:dyDescent="0.25"/>
    <row r="67009" ht="24.95" customHeight="1" x14ac:dyDescent="0.25"/>
    <row r="67010" ht="24.95" customHeight="1" x14ac:dyDescent="0.25"/>
    <row r="67011" ht="24.95" customHeight="1" x14ac:dyDescent="0.25"/>
    <row r="67012" ht="24.95" customHeight="1" x14ac:dyDescent="0.25"/>
    <row r="67016" ht="16.5" customHeight="1" x14ac:dyDescent="0.25"/>
    <row r="67018" ht="15.75" customHeight="1" x14ac:dyDescent="0.25"/>
    <row r="67019" ht="31.5" customHeight="1" x14ac:dyDescent="0.25"/>
    <row r="67020" ht="24" customHeight="1" x14ac:dyDescent="0.25"/>
    <row r="67021" ht="24.95" customHeight="1" x14ac:dyDescent="0.25"/>
    <row r="67022" ht="24.95" customHeight="1" x14ac:dyDescent="0.25"/>
    <row r="67023" ht="24.95" customHeight="1" x14ac:dyDescent="0.25"/>
    <row r="67024" ht="24.95" customHeight="1" x14ac:dyDescent="0.25"/>
    <row r="67025" ht="24.95" customHeight="1" x14ac:dyDescent="0.25"/>
    <row r="67026" ht="24.95" customHeight="1" x14ac:dyDescent="0.25"/>
    <row r="67027" ht="24.95" customHeight="1" x14ac:dyDescent="0.25"/>
    <row r="67028" ht="24.95" customHeight="1" x14ac:dyDescent="0.25"/>
    <row r="67029" ht="24.95" customHeight="1" x14ac:dyDescent="0.25"/>
    <row r="67030" ht="24.95" customHeight="1" x14ac:dyDescent="0.25"/>
    <row r="67032" ht="16.5" customHeight="1" x14ac:dyDescent="0.25"/>
    <row r="67034" ht="15.75" customHeight="1" x14ac:dyDescent="0.25"/>
    <row r="67038" ht="16.5" customHeight="1" x14ac:dyDescent="0.25"/>
    <row r="67040" ht="15.75" customHeight="1" x14ac:dyDescent="0.25"/>
    <row r="67041" ht="31.5" customHeight="1" x14ac:dyDescent="0.25"/>
    <row r="67042" ht="24" customHeight="1" x14ac:dyDescent="0.25"/>
    <row r="67043" ht="24.95" customHeight="1" x14ac:dyDescent="0.25"/>
    <row r="67044" ht="24.95" customHeight="1" x14ac:dyDescent="0.25"/>
    <row r="67045" ht="24.95" customHeight="1" x14ac:dyDescent="0.25"/>
    <row r="67046" ht="24.95" customHeight="1" x14ac:dyDescent="0.25"/>
    <row r="67047" ht="24.95" customHeight="1" x14ac:dyDescent="0.25"/>
    <row r="67048" ht="24.95" customHeight="1" x14ac:dyDescent="0.25"/>
    <row r="67049" ht="24.95" customHeight="1" x14ac:dyDescent="0.25"/>
    <row r="67050" ht="24.95" customHeight="1" x14ac:dyDescent="0.25"/>
    <row r="67051" ht="31.5" customHeight="1" x14ac:dyDescent="0.25"/>
    <row r="67052" ht="24" customHeight="1" x14ac:dyDescent="0.25"/>
    <row r="67056" ht="16.5" customHeight="1" x14ac:dyDescent="0.25"/>
    <row r="67060" ht="16.5" customHeight="1" x14ac:dyDescent="0.25"/>
    <row r="67062" ht="15.75" customHeight="1" x14ac:dyDescent="0.25"/>
    <row r="67063" ht="31.5" customHeight="1" x14ac:dyDescent="0.25"/>
    <row r="67064" ht="24" customHeight="1" x14ac:dyDescent="0.25"/>
    <row r="67065" ht="24.95" customHeight="1" x14ac:dyDescent="0.25"/>
    <row r="67066" ht="24.95" customHeight="1" x14ac:dyDescent="0.25"/>
    <row r="67067" ht="24.95" customHeight="1" x14ac:dyDescent="0.25"/>
    <row r="67068" ht="24.95" customHeight="1" x14ac:dyDescent="0.25"/>
    <row r="67069" ht="24.95" customHeight="1" x14ac:dyDescent="0.25"/>
    <row r="67070" ht="24.95" customHeight="1" x14ac:dyDescent="0.25"/>
    <row r="67071" ht="24.95" customHeight="1" x14ac:dyDescent="0.25"/>
    <row r="67072" ht="24.95" customHeight="1" x14ac:dyDescent="0.25"/>
    <row r="67073" ht="24.95" customHeight="1" x14ac:dyDescent="0.25"/>
    <row r="67074" ht="24.95" customHeight="1" x14ac:dyDescent="0.25"/>
    <row r="67075" ht="24.95" customHeight="1" x14ac:dyDescent="0.25"/>
    <row r="67076" ht="24.95" customHeight="1" x14ac:dyDescent="0.25"/>
    <row r="67077" ht="24.95" customHeight="1" x14ac:dyDescent="0.25"/>
    <row r="67078" ht="24.95" customHeight="1" x14ac:dyDescent="0.25"/>
    <row r="67079" ht="24.95" customHeight="1" x14ac:dyDescent="0.25"/>
    <row r="67080" ht="24.95" customHeight="1" x14ac:dyDescent="0.25"/>
    <row r="67081" ht="24.95" customHeight="1" x14ac:dyDescent="0.25"/>
    <row r="67082" ht="24.95" customHeight="1" x14ac:dyDescent="0.25"/>
    <row r="67083" ht="24.95" customHeight="1" x14ac:dyDescent="0.25"/>
    <row r="67084" ht="24.95" customHeight="1" x14ac:dyDescent="0.25"/>
    <row r="67085" ht="24.95" customHeight="1" x14ac:dyDescent="0.25"/>
    <row r="67086" ht="24.95" customHeight="1" x14ac:dyDescent="0.25"/>
    <row r="67087" ht="24.95" customHeight="1" x14ac:dyDescent="0.25"/>
    <row r="67088" ht="24.95" customHeight="1" x14ac:dyDescent="0.25"/>
    <row r="67089" ht="24.95" customHeight="1" x14ac:dyDescent="0.25"/>
    <row r="67090" ht="24.95" customHeight="1" x14ac:dyDescent="0.25"/>
    <row r="67091" ht="24.95" customHeight="1" x14ac:dyDescent="0.25"/>
    <row r="67092" ht="24.95" customHeight="1" x14ac:dyDescent="0.25"/>
    <row r="67093" ht="24.95" customHeight="1" x14ac:dyDescent="0.25"/>
    <row r="67094" ht="24.95" customHeight="1" x14ac:dyDescent="0.25"/>
    <row r="67095" ht="24.95" customHeight="1" x14ac:dyDescent="0.25"/>
    <row r="67096" ht="24.95" customHeight="1" x14ac:dyDescent="0.25"/>
    <row r="67098" ht="15.75" customHeight="1" x14ac:dyDescent="0.25"/>
    <row r="67099" ht="31.5" customHeight="1" x14ac:dyDescent="0.25"/>
    <row r="67100" ht="24" customHeight="1" x14ac:dyDescent="0.25"/>
    <row r="67101" ht="24.95" customHeight="1" x14ac:dyDescent="0.25"/>
    <row r="67102" ht="24.95" customHeight="1" x14ac:dyDescent="0.25"/>
    <row r="67106" ht="16.5" customHeight="1" x14ac:dyDescent="0.25"/>
    <row r="67108" ht="15.75" customHeight="1" x14ac:dyDescent="0.25"/>
    <row r="67109" ht="31.5" customHeight="1" x14ac:dyDescent="0.25"/>
    <row r="67110" ht="24" customHeight="1" x14ac:dyDescent="0.25"/>
    <row r="67111" ht="24.95" customHeight="1" x14ac:dyDescent="0.25"/>
    <row r="67112" ht="24.95" customHeight="1" x14ac:dyDescent="0.25"/>
    <row r="67113" ht="24.95" customHeight="1" x14ac:dyDescent="0.25"/>
    <row r="67114" ht="24.95" customHeight="1" x14ac:dyDescent="0.25"/>
    <row r="67115" ht="24.95" customHeight="1" x14ac:dyDescent="0.25"/>
    <row r="67116" ht="24.95" customHeight="1" x14ac:dyDescent="0.25"/>
    <row r="67117" ht="24.95" customHeight="1" x14ac:dyDescent="0.25"/>
    <row r="67118" ht="24.95" customHeight="1" x14ac:dyDescent="0.25"/>
    <row r="67119" ht="24.95" customHeight="1" x14ac:dyDescent="0.25"/>
    <row r="67120" ht="24.95" customHeight="1" x14ac:dyDescent="0.25"/>
    <row r="67121" ht="24.95" customHeight="1" x14ac:dyDescent="0.25"/>
    <row r="67122" ht="24.95" customHeight="1" x14ac:dyDescent="0.25"/>
    <row r="67123" ht="24.95" customHeight="1" x14ac:dyDescent="0.25"/>
    <row r="67124" ht="24.95" customHeight="1" x14ac:dyDescent="0.25"/>
    <row r="67125" ht="24.95" customHeight="1" x14ac:dyDescent="0.25"/>
    <row r="67126" ht="24.95" customHeight="1" x14ac:dyDescent="0.25"/>
    <row r="67127" ht="24.95" customHeight="1" x14ac:dyDescent="0.25"/>
    <row r="67128" ht="24.95" customHeight="1" x14ac:dyDescent="0.25"/>
    <row r="67129" ht="24.95" customHeight="1" x14ac:dyDescent="0.25"/>
    <row r="67130" ht="24.95" customHeight="1" x14ac:dyDescent="0.25"/>
    <row r="67131" ht="24.95" customHeight="1" x14ac:dyDescent="0.25"/>
    <row r="67132" ht="24.95" customHeight="1" x14ac:dyDescent="0.25"/>
    <row r="67133" ht="24.95" customHeight="1" x14ac:dyDescent="0.25"/>
    <row r="67134" ht="24.95" customHeight="1" x14ac:dyDescent="0.25"/>
    <row r="67135" ht="24.95" customHeight="1" x14ac:dyDescent="0.25"/>
    <row r="67136" ht="24.95" customHeight="1" x14ac:dyDescent="0.25"/>
    <row r="67137" ht="24.95" customHeight="1" x14ac:dyDescent="0.25"/>
    <row r="67138" ht="24.95" customHeight="1" x14ac:dyDescent="0.25"/>
    <row r="67139" ht="24.95" customHeight="1" x14ac:dyDescent="0.25"/>
    <row r="67140" ht="24.95" customHeight="1" x14ac:dyDescent="0.25"/>
    <row r="67141" ht="24.95" customHeight="1" x14ac:dyDescent="0.25"/>
    <row r="67142" ht="24.95" customHeight="1" x14ac:dyDescent="0.25"/>
    <row r="67143" ht="24.95" customHeight="1" x14ac:dyDescent="0.25"/>
    <row r="67144" ht="24.95" customHeight="1" x14ac:dyDescent="0.25"/>
    <row r="67145" ht="24.95" customHeight="1" x14ac:dyDescent="0.25"/>
    <row r="67146" ht="24.95" customHeight="1" x14ac:dyDescent="0.25"/>
    <row r="67147" ht="24.95" customHeight="1" x14ac:dyDescent="0.25"/>
    <row r="67148" ht="24.95" customHeight="1" x14ac:dyDescent="0.25"/>
    <row r="67152" ht="16.5" customHeight="1" x14ac:dyDescent="0.25"/>
    <row r="67154" ht="15.75" customHeight="1" x14ac:dyDescent="0.25"/>
    <row r="67155" ht="31.5" customHeight="1" x14ac:dyDescent="0.25"/>
    <row r="67156" ht="24" customHeight="1" x14ac:dyDescent="0.25"/>
    <row r="67157" ht="24.95" customHeight="1" x14ac:dyDescent="0.25"/>
    <row r="67158" ht="24.95" customHeight="1" x14ac:dyDescent="0.25"/>
    <row r="67159" ht="24.95" customHeight="1" x14ac:dyDescent="0.25"/>
    <row r="67160" ht="24.95" customHeight="1" x14ac:dyDescent="0.25"/>
    <row r="67161" ht="24.95" customHeight="1" x14ac:dyDescent="0.25"/>
    <row r="67162" ht="24.95" customHeight="1" x14ac:dyDescent="0.25"/>
    <row r="67163" ht="24.95" customHeight="1" x14ac:dyDescent="0.25"/>
    <row r="67164" ht="24.95" customHeight="1" x14ac:dyDescent="0.25"/>
    <row r="67165" ht="24.95" customHeight="1" x14ac:dyDescent="0.25"/>
    <row r="67166" ht="24.95" customHeight="1" x14ac:dyDescent="0.25"/>
    <row r="67167" ht="24.95" customHeight="1" x14ac:dyDescent="0.25"/>
    <row r="67168" ht="24.95" customHeight="1" x14ac:dyDescent="0.25"/>
    <row r="67169" ht="24.95" customHeight="1" x14ac:dyDescent="0.25"/>
    <row r="67170" ht="24.95" customHeight="1" x14ac:dyDescent="0.25"/>
    <row r="67171" ht="24.95" customHeight="1" x14ac:dyDescent="0.25"/>
    <row r="67172" ht="24.95" customHeight="1" x14ac:dyDescent="0.25"/>
    <row r="67173" ht="24.95" customHeight="1" x14ac:dyDescent="0.25"/>
    <row r="67174" ht="24.95" customHeight="1" x14ac:dyDescent="0.25"/>
    <row r="67175" ht="24.95" customHeight="1" x14ac:dyDescent="0.25"/>
    <row r="67176" ht="24.95" customHeight="1" x14ac:dyDescent="0.25"/>
    <row r="67177" ht="24.95" customHeight="1" x14ac:dyDescent="0.25"/>
    <row r="67178" ht="24.95" customHeight="1" x14ac:dyDescent="0.25"/>
    <row r="67179" ht="24.95" customHeight="1" x14ac:dyDescent="0.25"/>
    <row r="67180" ht="24.95" customHeight="1" x14ac:dyDescent="0.25"/>
    <row r="67181" ht="24.95" customHeight="1" x14ac:dyDescent="0.25"/>
    <row r="67182" ht="24.95" customHeight="1" x14ac:dyDescent="0.25"/>
    <row r="67183" ht="24.95" customHeight="1" x14ac:dyDescent="0.25"/>
    <row r="67184" ht="24.95" customHeight="1" x14ac:dyDescent="0.25"/>
    <row r="67185" ht="24.95" customHeight="1" x14ac:dyDescent="0.25"/>
    <row r="67186" ht="24.95" customHeight="1" x14ac:dyDescent="0.25"/>
    <row r="67187" ht="24.95" customHeight="1" x14ac:dyDescent="0.25"/>
    <row r="67188" ht="24.95" customHeight="1" x14ac:dyDescent="0.25"/>
    <row r="67189" ht="24.95" customHeight="1" x14ac:dyDescent="0.25"/>
    <row r="67190" ht="24.95" customHeight="1" x14ac:dyDescent="0.25"/>
    <row r="67191" ht="24.95" customHeight="1" x14ac:dyDescent="0.25"/>
    <row r="67192" ht="24.95" customHeight="1" x14ac:dyDescent="0.25"/>
    <row r="67193" ht="24.95" customHeight="1" x14ac:dyDescent="0.25"/>
    <row r="67194" ht="24.95" customHeight="1" x14ac:dyDescent="0.25"/>
    <row r="67198" ht="16.5" customHeight="1" x14ac:dyDescent="0.25"/>
    <row r="67200" ht="15.75" customHeight="1" x14ac:dyDescent="0.25"/>
    <row r="67201" ht="31.5" customHeight="1" x14ac:dyDescent="0.25"/>
    <row r="67202" ht="24" customHeight="1" x14ac:dyDescent="0.25"/>
    <row r="67203" ht="24.95" customHeight="1" x14ac:dyDescent="0.25"/>
    <row r="67204" ht="24.95" customHeight="1" x14ac:dyDescent="0.25"/>
    <row r="67205" ht="24.95" customHeight="1" x14ac:dyDescent="0.25"/>
    <row r="67206" ht="24.95" customHeight="1" x14ac:dyDescent="0.25"/>
    <row r="67207" ht="24.95" customHeight="1" x14ac:dyDescent="0.25"/>
    <row r="67208" ht="24.95" customHeight="1" x14ac:dyDescent="0.25"/>
    <row r="67209" ht="24.95" customHeight="1" x14ac:dyDescent="0.25"/>
    <row r="67210" ht="24.95" customHeight="1" x14ac:dyDescent="0.25"/>
    <row r="67211" ht="24.95" customHeight="1" x14ac:dyDescent="0.25"/>
    <row r="67212" ht="24.95" customHeight="1" x14ac:dyDescent="0.25"/>
    <row r="67213" ht="24.95" customHeight="1" x14ac:dyDescent="0.25"/>
    <row r="67214" ht="24.95" customHeight="1" x14ac:dyDescent="0.25"/>
    <row r="67215" ht="24.95" customHeight="1" x14ac:dyDescent="0.25"/>
    <row r="67216" ht="24.95" customHeight="1" x14ac:dyDescent="0.25"/>
    <row r="67220" ht="16.5" customHeight="1" x14ac:dyDescent="0.25"/>
    <row r="67222" ht="15.75" customHeight="1" x14ac:dyDescent="0.25"/>
    <row r="67223" ht="31.5" customHeight="1" x14ac:dyDescent="0.25"/>
    <row r="67224" ht="24" customHeight="1" x14ac:dyDescent="0.25"/>
    <row r="67225" ht="24.95" customHeight="1" x14ac:dyDescent="0.25"/>
    <row r="67226" ht="24.95" customHeight="1" x14ac:dyDescent="0.25"/>
    <row r="67227" ht="24.95" customHeight="1" x14ac:dyDescent="0.25"/>
    <row r="67228" ht="24.95" customHeight="1" x14ac:dyDescent="0.25"/>
    <row r="67229" ht="24.95" customHeight="1" x14ac:dyDescent="0.25"/>
    <row r="67230" ht="24.95" customHeight="1" x14ac:dyDescent="0.25"/>
    <row r="67231" ht="24.95" customHeight="1" x14ac:dyDescent="0.25"/>
    <row r="67232" ht="24.95" customHeight="1" x14ac:dyDescent="0.25"/>
    <row r="67233" ht="24.95" customHeight="1" x14ac:dyDescent="0.25"/>
    <row r="67234" ht="24.95" customHeight="1" x14ac:dyDescent="0.25"/>
    <row r="67235" ht="24.95" customHeight="1" x14ac:dyDescent="0.25"/>
    <row r="67236" ht="24.95" customHeight="1" x14ac:dyDescent="0.25"/>
    <row r="67237" ht="24.95" customHeight="1" x14ac:dyDescent="0.25"/>
    <row r="67238" ht="24.95" customHeight="1" x14ac:dyDescent="0.25"/>
    <row r="67239" ht="24.95" customHeight="1" x14ac:dyDescent="0.25"/>
    <row r="67240" ht="24.95" customHeight="1" x14ac:dyDescent="0.25"/>
    <row r="67241" ht="24.95" customHeight="1" x14ac:dyDescent="0.25"/>
    <row r="67242" ht="24.95" customHeight="1" x14ac:dyDescent="0.25"/>
    <row r="67243" ht="24.95" customHeight="1" x14ac:dyDescent="0.25"/>
    <row r="67244" ht="24.95" customHeight="1" x14ac:dyDescent="0.25"/>
    <row r="67245" ht="24.95" customHeight="1" x14ac:dyDescent="0.25"/>
    <row r="67246" ht="24.95" customHeight="1" x14ac:dyDescent="0.25"/>
    <row r="67247" ht="24.95" customHeight="1" x14ac:dyDescent="0.25"/>
    <row r="67248" ht="24.95" customHeight="1" x14ac:dyDescent="0.25"/>
    <row r="67249" ht="24.95" customHeight="1" x14ac:dyDescent="0.25"/>
    <row r="67250" ht="24.95" customHeight="1" x14ac:dyDescent="0.25"/>
    <row r="67251" ht="24.95" customHeight="1" x14ac:dyDescent="0.25"/>
    <row r="67252" ht="24.95" customHeight="1" x14ac:dyDescent="0.25"/>
    <row r="67253" ht="24.95" customHeight="1" x14ac:dyDescent="0.25"/>
    <row r="67254" ht="24.95" customHeight="1" x14ac:dyDescent="0.25"/>
    <row r="67255" ht="24.95" customHeight="1" x14ac:dyDescent="0.25"/>
    <row r="67256" ht="24.95" customHeight="1" x14ac:dyDescent="0.25"/>
    <row r="67257" ht="24.95" customHeight="1" x14ac:dyDescent="0.25"/>
    <row r="67258" ht="24.95" customHeight="1" x14ac:dyDescent="0.25"/>
    <row r="67259" ht="24.95" customHeight="1" x14ac:dyDescent="0.25"/>
    <row r="67260" ht="24.95" customHeight="1" x14ac:dyDescent="0.25"/>
    <row r="67261" ht="24.95" customHeight="1" x14ac:dyDescent="0.25"/>
    <row r="67262" ht="24.95" customHeight="1" x14ac:dyDescent="0.25"/>
    <row r="67266" ht="16.5" customHeight="1" x14ac:dyDescent="0.25"/>
    <row r="67268" ht="15.75" customHeight="1" x14ac:dyDescent="0.25"/>
    <row r="67269" ht="31.5" customHeight="1" x14ac:dyDescent="0.25"/>
    <row r="67270" ht="24" customHeight="1" x14ac:dyDescent="0.25"/>
    <row r="67271" ht="24.95" customHeight="1" x14ac:dyDescent="0.25"/>
    <row r="67272" ht="24.95" customHeight="1" x14ac:dyDescent="0.25"/>
    <row r="67273" ht="24.95" customHeight="1" x14ac:dyDescent="0.25"/>
    <row r="67274" ht="24.95" customHeight="1" x14ac:dyDescent="0.25"/>
    <row r="67275" ht="24.95" customHeight="1" x14ac:dyDescent="0.25"/>
    <row r="67276" ht="24.95" customHeight="1" x14ac:dyDescent="0.25"/>
    <row r="67277" ht="24.95" customHeight="1" x14ac:dyDescent="0.25"/>
    <row r="67278" ht="24.95" customHeight="1" x14ac:dyDescent="0.25"/>
    <row r="67279" ht="24.95" customHeight="1" x14ac:dyDescent="0.25"/>
    <row r="67280" ht="24.95" customHeight="1" x14ac:dyDescent="0.25"/>
    <row r="67281" ht="24.95" customHeight="1" x14ac:dyDescent="0.25"/>
    <row r="67282" ht="24.95" customHeight="1" x14ac:dyDescent="0.25"/>
    <row r="67283" ht="24.95" customHeight="1" x14ac:dyDescent="0.25"/>
    <row r="67284" ht="24.95" customHeight="1" x14ac:dyDescent="0.25"/>
    <row r="67285" ht="24.95" customHeight="1" x14ac:dyDescent="0.25"/>
    <row r="67286" ht="24.95" customHeight="1" x14ac:dyDescent="0.25"/>
    <row r="67287" ht="24.95" customHeight="1" x14ac:dyDescent="0.25"/>
    <row r="67288" ht="24.95" customHeight="1" x14ac:dyDescent="0.25"/>
    <row r="67289" ht="24.95" customHeight="1" x14ac:dyDescent="0.25"/>
    <row r="67290" ht="24.95" customHeight="1" x14ac:dyDescent="0.25"/>
    <row r="67291" ht="24.95" customHeight="1" x14ac:dyDescent="0.25"/>
    <row r="67292" ht="24.95" customHeight="1" x14ac:dyDescent="0.25"/>
    <row r="67293" ht="24.95" customHeight="1" x14ac:dyDescent="0.25"/>
    <row r="67294" ht="24.95" customHeight="1" x14ac:dyDescent="0.25"/>
    <row r="67295" ht="24.95" customHeight="1" x14ac:dyDescent="0.25"/>
    <row r="67296" ht="24.95" customHeight="1" x14ac:dyDescent="0.25"/>
    <row r="67297" ht="24.95" customHeight="1" x14ac:dyDescent="0.25"/>
    <row r="67298" ht="24.95" customHeight="1" x14ac:dyDescent="0.25"/>
    <row r="67299" ht="24.95" customHeight="1" x14ac:dyDescent="0.25"/>
    <row r="67300" ht="24.95" customHeight="1" x14ac:dyDescent="0.25"/>
    <row r="67301" ht="24.95" customHeight="1" x14ac:dyDescent="0.25"/>
    <row r="67302" ht="24.95" customHeight="1" x14ac:dyDescent="0.25"/>
    <row r="67303" ht="24.95" customHeight="1" x14ac:dyDescent="0.25"/>
    <row r="67304" ht="24.95" customHeight="1" x14ac:dyDescent="0.25"/>
    <row r="67305" ht="24.95" customHeight="1" x14ac:dyDescent="0.25"/>
    <row r="67306" ht="24.95" customHeight="1" x14ac:dyDescent="0.25"/>
    <row r="67307" ht="24.95" customHeight="1" x14ac:dyDescent="0.25"/>
    <row r="67308" ht="24.95" customHeight="1" x14ac:dyDescent="0.25"/>
    <row r="67312" ht="16.5" customHeight="1" x14ac:dyDescent="0.25"/>
    <row r="67314" ht="15.75" customHeight="1" x14ac:dyDescent="0.25"/>
    <row r="67315" ht="31.5" customHeight="1" x14ac:dyDescent="0.25"/>
    <row r="67316" ht="24" customHeight="1" x14ac:dyDescent="0.25"/>
    <row r="67317" ht="24.95" customHeight="1" x14ac:dyDescent="0.25"/>
    <row r="67318" ht="24.95" customHeight="1" x14ac:dyDescent="0.25"/>
    <row r="67319" ht="24.95" customHeight="1" x14ac:dyDescent="0.25"/>
    <row r="67320" ht="24.95" customHeight="1" x14ac:dyDescent="0.25"/>
    <row r="67321" ht="24.95" customHeight="1" x14ac:dyDescent="0.25"/>
    <row r="67322" ht="24.95" customHeight="1" x14ac:dyDescent="0.25"/>
    <row r="67323" ht="24.95" customHeight="1" x14ac:dyDescent="0.25"/>
    <row r="67324" ht="24.95" customHeight="1" x14ac:dyDescent="0.25"/>
    <row r="67325" ht="24.95" customHeight="1" x14ac:dyDescent="0.25"/>
    <row r="67326" ht="24.95" customHeight="1" x14ac:dyDescent="0.25"/>
    <row r="67327" ht="24.95" customHeight="1" x14ac:dyDescent="0.25"/>
    <row r="67328" ht="24.95" customHeight="1" x14ac:dyDescent="0.25"/>
    <row r="67329" ht="24.95" customHeight="1" x14ac:dyDescent="0.25"/>
    <row r="67330" ht="24.95" customHeight="1" x14ac:dyDescent="0.25"/>
    <row r="67334" ht="16.5" customHeight="1" x14ac:dyDescent="0.25"/>
    <row r="67336" ht="15.75" customHeight="1" x14ac:dyDescent="0.25"/>
    <row r="67337" ht="31.5" customHeight="1" x14ac:dyDescent="0.25"/>
    <row r="67338" ht="24" customHeight="1" x14ac:dyDescent="0.25"/>
    <row r="67339" ht="24.95" customHeight="1" x14ac:dyDescent="0.25"/>
    <row r="67340" ht="24.95" customHeight="1" x14ac:dyDescent="0.25"/>
    <row r="67341" ht="24.95" customHeight="1" x14ac:dyDescent="0.25"/>
    <row r="67342" ht="24.95" customHeight="1" x14ac:dyDescent="0.25"/>
    <row r="67343" ht="24.95" customHeight="1" x14ac:dyDescent="0.25"/>
    <row r="67344" ht="24.95" customHeight="1" x14ac:dyDescent="0.25"/>
    <row r="67345" ht="24.95" customHeight="1" x14ac:dyDescent="0.25"/>
    <row r="67346" ht="24.95" customHeight="1" x14ac:dyDescent="0.25"/>
    <row r="67347" ht="24.95" customHeight="1" x14ac:dyDescent="0.25"/>
    <row r="67348" ht="24.95" customHeight="1" x14ac:dyDescent="0.25"/>
    <row r="67349" ht="24.95" customHeight="1" x14ac:dyDescent="0.25"/>
    <row r="67350" ht="24.95" customHeight="1" x14ac:dyDescent="0.25"/>
    <row r="67351" ht="24.95" customHeight="1" x14ac:dyDescent="0.25"/>
    <row r="67352" ht="24.95" customHeight="1" x14ac:dyDescent="0.25"/>
    <row r="67353" ht="24.95" customHeight="1" x14ac:dyDescent="0.25"/>
    <row r="67354" ht="24.95" customHeight="1" x14ac:dyDescent="0.25"/>
    <row r="67355" ht="24.95" customHeight="1" x14ac:dyDescent="0.25"/>
    <row r="67356" ht="24.95" customHeight="1" x14ac:dyDescent="0.25"/>
    <row r="67357" ht="24.95" customHeight="1" x14ac:dyDescent="0.25"/>
    <row r="67358" ht="24.95" customHeight="1" x14ac:dyDescent="0.25"/>
    <row r="67359" ht="24.95" customHeight="1" x14ac:dyDescent="0.25"/>
    <row r="67360" ht="24.95" customHeight="1" x14ac:dyDescent="0.25"/>
    <row r="67361" ht="24.95" customHeight="1" x14ac:dyDescent="0.25"/>
    <row r="67362" ht="24.95" customHeight="1" x14ac:dyDescent="0.25"/>
    <row r="67363" ht="24.95" customHeight="1" x14ac:dyDescent="0.25"/>
    <row r="67364" ht="24.95" customHeight="1" x14ac:dyDescent="0.25"/>
    <row r="67365" ht="24.95" customHeight="1" x14ac:dyDescent="0.25"/>
    <row r="67366" ht="24.95" customHeight="1" x14ac:dyDescent="0.25"/>
    <row r="67367" ht="24.95" customHeight="1" x14ac:dyDescent="0.25"/>
    <row r="67368" ht="24.95" customHeight="1" x14ac:dyDescent="0.25"/>
    <row r="67369" ht="24.95" customHeight="1" x14ac:dyDescent="0.25"/>
    <row r="67370" ht="24.95" customHeight="1" x14ac:dyDescent="0.25"/>
    <row r="67374" ht="16.5" customHeight="1" x14ac:dyDescent="0.25"/>
    <row r="67376" ht="15.75" customHeight="1" x14ac:dyDescent="0.25"/>
    <row r="67380" ht="16.5" customHeight="1" x14ac:dyDescent="0.25"/>
    <row r="67382" ht="15.75" customHeight="1" x14ac:dyDescent="0.25"/>
    <row r="67383" ht="31.5" customHeight="1" x14ac:dyDescent="0.25"/>
    <row r="67384" ht="24" customHeight="1" x14ac:dyDescent="0.25"/>
    <row r="67385" ht="24.95" customHeight="1" x14ac:dyDescent="0.25"/>
    <row r="67386" ht="24.95" customHeight="1" x14ac:dyDescent="0.25"/>
    <row r="67387" ht="24.95" customHeight="1" x14ac:dyDescent="0.25"/>
    <row r="67388" ht="24.95" customHeight="1" x14ac:dyDescent="0.25"/>
    <row r="67389" ht="24.95" customHeight="1" x14ac:dyDescent="0.25"/>
    <row r="67390" ht="24.95" customHeight="1" x14ac:dyDescent="0.25"/>
    <row r="67391" ht="24.95" customHeight="1" x14ac:dyDescent="0.25"/>
    <row r="67392" ht="24.95" customHeight="1" x14ac:dyDescent="0.25"/>
    <row r="67393" ht="24.95" customHeight="1" x14ac:dyDescent="0.25"/>
    <row r="67394" ht="24.95" customHeight="1" x14ac:dyDescent="0.25"/>
    <row r="67395" ht="24.95" customHeight="1" x14ac:dyDescent="0.25"/>
    <row r="67396" ht="24.95" customHeight="1" x14ac:dyDescent="0.25"/>
    <row r="67397" ht="24.95" customHeight="1" x14ac:dyDescent="0.25"/>
    <row r="67398" ht="24.95" customHeight="1" x14ac:dyDescent="0.25"/>
    <row r="67399" ht="24.95" customHeight="1" x14ac:dyDescent="0.25"/>
    <row r="67400" ht="24.95" customHeight="1" x14ac:dyDescent="0.25"/>
    <row r="67401" ht="24.95" customHeight="1" x14ac:dyDescent="0.25"/>
    <row r="67402" ht="24.95" customHeight="1" x14ac:dyDescent="0.25"/>
    <row r="67403" ht="24.95" customHeight="1" x14ac:dyDescent="0.25"/>
    <row r="67404" ht="24.95" customHeight="1" x14ac:dyDescent="0.25"/>
    <row r="67405" ht="24.95" customHeight="1" x14ac:dyDescent="0.25"/>
    <row r="67406" ht="24.95" customHeight="1" x14ac:dyDescent="0.25"/>
    <row r="67407" ht="24.95" customHeight="1" x14ac:dyDescent="0.25"/>
    <row r="67408" ht="24.95" customHeight="1" x14ac:dyDescent="0.25"/>
    <row r="67409" ht="24.95" customHeight="1" x14ac:dyDescent="0.25"/>
    <row r="67410" ht="24.95" customHeight="1" x14ac:dyDescent="0.25"/>
    <row r="67411" ht="24.95" customHeight="1" x14ac:dyDescent="0.25"/>
    <row r="67412" ht="24.95" customHeight="1" x14ac:dyDescent="0.25"/>
    <row r="67413" ht="24.95" customHeight="1" x14ac:dyDescent="0.25"/>
    <row r="67414" ht="24.95" customHeight="1" x14ac:dyDescent="0.25"/>
    <row r="67415" ht="24.95" customHeight="1" x14ac:dyDescent="0.25"/>
    <row r="67416" ht="24.95" customHeight="1" x14ac:dyDescent="0.25"/>
    <row r="67417" ht="31.5" customHeight="1" x14ac:dyDescent="0.25"/>
    <row r="67418" ht="24" customHeight="1" x14ac:dyDescent="0.25"/>
    <row r="67419" ht="24.95" customHeight="1" x14ac:dyDescent="0.25"/>
    <row r="67420" ht="24.95" customHeight="1" x14ac:dyDescent="0.25"/>
    <row r="67421" ht="24.95" customHeight="1" x14ac:dyDescent="0.25"/>
    <row r="67422" ht="24.95" customHeight="1" x14ac:dyDescent="0.25"/>
    <row r="67423" ht="24.95" customHeight="1" x14ac:dyDescent="0.25"/>
    <row r="67424" ht="24.95" customHeight="1" x14ac:dyDescent="0.25"/>
    <row r="67425" ht="24.95" customHeight="1" x14ac:dyDescent="0.25"/>
    <row r="67426" ht="24.95" customHeight="1" x14ac:dyDescent="0.25"/>
    <row r="67427" ht="24.95" customHeight="1" x14ac:dyDescent="0.25"/>
    <row r="67428" ht="24.95" customHeight="1" x14ac:dyDescent="0.25"/>
    <row r="67429" ht="31.5" customHeight="1" x14ac:dyDescent="0.25"/>
    <row r="67430" ht="24" customHeight="1" x14ac:dyDescent="0.25"/>
    <row r="67431" ht="24.95" customHeight="1" x14ac:dyDescent="0.25"/>
    <row r="67432" ht="24.95" customHeight="1" x14ac:dyDescent="0.25"/>
    <row r="67436" ht="16.5" customHeight="1" x14ac:dyDescent="0.25"/>
    <row r="67438" ht="15.75" customHeight="1" x14ac:dyDescent="0.25"/>
    <row r="67439" ht="31.5" customHeight="1" x14ac:dyDescent="0.25"/>
    <row r="67440" ht="24" customHeight="1" x14ac:dyDescent="0.25"/>
    <row r="67441" ht="24.95" customHeight="1" x14ac:dyDescent="0.25"/>
    <row r="67442" ht="24.95" customHeight="1" x14ac:dyDescent="0.25"/>
    <row r="67443" ht="24.95" customHeight="1" x14ac:dyDescent="0.25"/>
    <row r="67444" ht="24.95" customHeight="1" x14ac:dyDescent="0.25"/>
    <row r="67445" ht="24.95" customHeight="1" x14ac:dyDescent="0.25"/>
    <row r="67446" ht="24.95" customHeight="1" x14ac:dyDescent="0.25"/>
    <row r="67447" ht="24.95" customHeight="1" x14ac:dyDescent="0.25"/>
    <row r="67448" ht="24.95" customHeight="1" x14ac:dyDescent="0.25"/>
    <row r="67449" ht="24.95" customHeight="1" x14ac:dyDescent="0.25"/>
    <row r="67450" ht="24.95" customHeight="1" x14ac:dyDescent="0.25"/>
    <row r="67454" ht="16.5" customHeight="1" x14ac:dyDescent="0.25"/>
    <row r="67458" ht="16.5" customHeight="1" x14ac:dyDescent="0.25"/>
    <row r="67460" ht="15.75" customHeight="1" x14ac:dyDescent="0.25"/>
    <row r="67461" ht="31.5" customHeight="1" x14ac:dyDescent="0.25"/>
    <row r="67462" ht="24" customHeight="1" x14ac:dyDescent="0.25"/>
    <row r="67463" ht="24.95" customHeight="1" x14ac:dyDescent="0.25"/>
    <row r="67464" ht="24.95" customHeight="1" x14ac:dyDescent="0.25"/>
    <row r="67465" ht="24.95" customHeight="1" x14ac:dyDescent="0.25"/>
    <row r="67466" ht="24.95" customHeight="1" x14ac:dyDescent="0.25"/>
    <row r="67467" ht="24.95" customHeight="1" x14ac:dyDescent="0.25"/>
    <row r="67468" ht="24.95" customHeight="1" x14ac:dyDescent="0.25"/>
    <row r="67469" ht="24.95" customHeight="1" x14ac:dyDescent="0.25"/>
    <row r="67470" ht="24.95" customHeight="1" x14ac:dyDescent="0.25"/>
    <row r="67472" ht="15.75" customHeight="1" x14ac:dyDescent="0.25"/>
    <row r="67473" ht="31.5" customHeight="1" x14ac:dyDescent="0.25"/>
    <row r="67474" ht="24" customHeight="1" x14ac:dyDescent="0.25"/>
    <row r="67475" ht="24.95" customHeight="1" x14ac:dyDescent="0.25"/>
    <row r="67476" ht="24.95" customHeight="1" x14ac:dyDescent="0.25"/>
    <row r="67480" ht="16.5" customHeight="1" x14ac:dyDescent="0.25"/>
    <row r="67482" ht="15.75" customHeight="1" x14ac:dyDescent="0.25"/>
    <row r="67483" ht="31.5" customHeight="1" x14ac:dyDescent="0.25"/>
    <row r="67484" ht="24" customHeight="1" x14ac:dyDescent="0.25"/>
    <row r="67485" ht="24.95" customHeight="1" x14ac:dyDescent="0.25"/>
    <row r="67486" ht="24.95" customHeight="1" x14ac:dyDescent="0.25"/>
    <row r="67487" ht="24.95" customHeight="1" x14ac:dyDescent="0.25"/>
    <row r="67488" ht="24.95" customHeight="1" x14ac:dyDescent="0.25"/>
    <row r="67489" ht="24.95" customHeight="1" x14ac:dyDescent="0.25"/>
    <row r="67490" ht="24.95" customHeight="1" x14ac:dyDescent="0.25"/>
    <row r="67491" ht="24.95" customHeight="1" x14ac:dyDescent="0.25"/>
    <row r="67492" ht="24.95" customHeight="1" x14ac:dyDescent="0.25"/>
    <row r="67493" ht="24.95" customHeight="1" x14ac:dyDescent="0.25"/>
    <row r="67494" ht="24.95" customHeight="1" x14ac:dyDescent="0.25"/>
    <row r="67495" ht="24.95" customHeight="1" x14ac:dyDescent="0.25"/>
    <row r="67496" ht="24.95" customHeight="1" x14ac:dyDescent="0.25"/>
    <row r="67497" ht="24.95" customHeight="1" x14ac:dyDescent="0.25"/>
    <row r="67498" ht="24.95" customHeight="1" x14ac:dyDescent="0.25"/>
    <row r="67499" ht="24.95" customHeight="1" x14ac:dyDescent="0.25"/>
    <row r="67500" ht="24.95" customHeight="1" x14ac:dyDescent="0.25"/>
    <row r="67501" ht="24.95" customHeight="1" x14ac:dyDescent="0.25"/>
    <row r="67502" ht="24.95" customHeight="1" x14ac:dyDescent="0.25"/>
    <row r="67503" ht="24.95" customHeight="1" x14ac:dyDescent="0.25"/>
    <row r="67504" ht="24.95" customHeight="1" x14ac:dyDescent="0.25"/>
    <row r="67505" ht="24.95" customHeight="1" x14ac:dyDescent="0.25"/>
    <row r="67506" ht="24.95" customHeight="1" x14ac:dyDescent="0.25"/>
    <row r="67507" ht="24.95" customHeight="1" x14ac:dyDescent="0.25"/>
    <row r="67508" ht="24.95" customHeight="1" x14ac:dyDescent="0.25"/>
    <row r="67509" ht="24.95" customHeight="1" x14ac:dyDescent="0.25"/>
    <row r="67510" ht="24.95" customHeight="1" x14ac:dyDescent="0.25"/>
    <row r="67511" ht="24.95" customHeight="1" x14ac:dyDescent="0.25"/>
    <row r="67512" ht="24.95" customHeight="1" x14ac:dyDescent="0.25"/>
    <row r="67513" ht="24.95" customHeight="1" x14ac:dyDescent="0.25"/>
    <row r="67514" ht="24.95" customHeight="1" x14ac:dyDescent="0.25"/>
    <row r="67515" ht="24.95" customHeight="1" x14ac:dyDescent="0.25"/>
    <row r="67516" ht="24.95" customHeight="1" x14ac:dyDescent="0.25"/>
    <row r="67517" ht="24.95" customHeight="1" x14ac:dyDescent="0.25"/>
    <row r="67518" ht="24.95" customHeight="1" x14ac:dyDescent="0.25"/>
    <row r="67519" ht="24.95" customHeight="1" x14ac:dyDescent="0.25"/>
    <row r="67520" ht="24.95" customHeight="1" x14ac:dyDescent="0.25"/>
    <row r="67521" ht="24.95" customHeight="1" x14ac:dyDescent="0.25"/>
    <row r="67522" ht="24.95" customHeight="1" x14ac:dyDescent="0.25"/>
    <row r="67526" ht="16.5" customHeight="1" x14ac:dyDescent="0.25"/>
    <row r="67528" ht="15.75" customHeight="1" x14ac:dyDescent="0.25"/>
    <row r="67529" ht="31.5" customHeight="1" x14ac:dyDescent="0.25"/>
    <row r="67530" ht="24" customHeight="1" x14ac:dyDescent="0.25"/>
    <row r="67531" ht="24.95" customHeight="1" x14ac:dyDescent="0.25"/>
    <row r="67532" ht="24.95" customHeight="1" x14ac:dyDescent="0.25"/>
    <row r="67533" ht="24.95" customHeight="1" x14ac:dyDescent="0.25"/>
    <row r="67534" ht="24.95" customHeight="1" x14ac:dyDescent="0.25"/>
    <row r="67535" ht="24.95" customHeight="1" x14ac:dyDescent="0.25"/>
    <row r="67536" ht="24.95" customHeight="1" x14ac:dyDescent="0.25"/>
    <row r="67537" ht="24.95" customHeight="1" x14ac:dyDescent="0.25"/>
    <row r="67538" ht="24.95" customHeight="1" x14ac:dyDescent="0.25"/>
    <row r="67539" ht="24.95" customHeight="1" x14ac:dyDescent="0.25"/>
    <row r="67540" ht="24.95" customHeight="1" x14ac:dyDescent="0.25"/>
    <row r="67541" ht="24.95" customHeight="1" x14ac:dyDescent="0.25"/>
    <row r="67542" ht="24.95" customHeight="1" x14ac:dyDescent="0.25"/>
    <row r="67543" ht="24.95" customHeight="1" x14ac:dyDescent="0.25"/>
    <row r="67544" ht="24.95" customHeight="1" x14ac:dyDescent="0.25"/>
    <row r="67545" ht="24.95" customHeight="1" x14ac:dyDescent="0.25"/>
    <row r="67546" ht="24.95" customHeight="1" x14ac:dyDescent="0.25"/>
    <row r="67547" ht="24.95" customHeight="1" x14ac:dyDescent="0.25"/>
    <row r="67548" ht="24.95" customHeight="1" x14ac:dyDescent="0.25"/>
    <row r="67549" ht="24.95" customHeight="1" x14ac:dyDescent="0.25"/>
    <row r="67550" ht="24.95" customHeight="1" x14ac:dyDescent="0.25"/>
    <row r="67551" ht="24.95" customHeight="1" x14ac:dyDescent="0.25"/>
    <row r="67552" ht="24.95" customHeight="1" x14ac:dyDescent="0.25"/>
    <row r="67553" ht="24.95" customHeight="1" x14ac:dyDescent="0.25"/>
    <row r="67554" ht="24.95" customHeight="1" x14ac:dyDescent="0.25"/>
    <row r="67555" ht="24.95" customHeight="1" x14ac:dyDescent="0.25"/>
    <row r="67556" ht="24.95" customHeight="1" x14ac:dyDescent="0.25"/>
    <row r="67557" ht="24.95" customHeight="1" x14ac:dyDescent="0.25"/>
    <row r="67558" ht="24.95" customHeight="1" x14ac:dyDescent="0.25"/>
    <row r="67559" ht="24.95" customHeight="1" x14ac:dyDescent="0.25"/>
    <row r="67560" ht="24.95" customHeight="1" x14ac:dyDescent="0.25"/>
    <row r="67561" ht="24.95" customHeight="1" x14ac:dyDescent="0.25"/>
    <row r="67562" ht="24.95" customHeight="1" x14ac:dyDescent="0.25"/>
    <row r="67563" ht="24.95" customHeight="1" x14ac:dyDescent="0.25"/>
    <row r="67564" ht="24.95" customHeight="1" x14ac:dyDescent="0.25"/>
    <row r="67565" ht="24.95" customHeight="1" x14ac:dyDescent="0.25"/>
    <row r="67566" ht="24.95" customHeight="1" x14ac:dyDescent="0.25"/>
    <row r="67572" ht="16.5" customHeight="1" x14ac:dyDescent="0.25"/>
    <row r="67574" ht="15.75" customHeight="1" x14ac:dyDescent="0.25"/>
    <row r="67575" ht="31.5" customHeight="1" x14ac:dyDescent="0.25"/>
    <row r="67576" ht="24" customHeight="1" x14ac:dyDescent="0.25"/>
    <row r="67577" ht="24.95" customHeight="1" x14ac:dyDescent="0.25"/>
    <row r="67578" ht="24.95" customHeight="1" x14ac:dyDescent="0.25"/>
    <row r="67579" ht="24.95" customHeight="1" x14ac:dyDescent="0.25"/>
    <row r="67580" ht="24.95" customHeight="1" x14ac:dyDescent="0.25"/>
    <row r="67581" ht="24.95" customHeight="1" x14ac:dyDescent="0.25"/>
    <row r="67582" ht="24.95" customHeight="1" x14ac:dyDescent="0.25"/>
    <row r="67583" ht="24.95" customHeight="1" x14ac:dyDescent="0.25"/>
    <row r="67584" ht="24.95" customHeight="1" x14ac:dyDescent="0.25"/>
    <row r="67585" ht="24.95" customHeight="1" x14ac:dyDescent="0.25"/>
    <row r="67586" ht="24.95" customHeight="1" x14ac:dyDescent="0.25"/>
    <row r="67587" ht="24.95" customHeight="1" x14ac:dyDescent="0.25"/>
    <row r="67588" ht="24.95" customHeight="1" x14ac:dyDescent="0.25"/>
    <row r="67589" ht="24.95" customHeight="1" x14ac:dyDescent="0.25"/>
    <row r="67590" ht="24.95" customHeight="1" x14ac:dyDescent="0.25"/>
    <row r="67591" ht="24.95" customHeight="1" x14ac:dyDescent="0.25"/>
    <row r="67592" ht="24.95" customHeight="1" x14ac:dyDescent="0.25"/>
    <row r="67593" ht="24.95" customHeight="1" x14ac:dyDescent="0.25"/>
    <row r="67594" ht="24.95" customHeight="1" x14ac:dyDescent="0.25"/>
    <row r="67595" ht="24.95" customHeight="1" x14ac:dyDescent="0.25"/>
    <row r="67596" ht="24.95" customHeight="1" x14ac:dyDescent="0.25"/>
    <row r="67597" ht="24.95" customHeight="1" x14ac:dyDescent="0.25"/>
    <row r="67598" ht="24.95" customHeight="1" x14ac:dyDescent="0.25"/>
    <row r="67599" ht="24.95" customHeight="1" x14ac:dyDescent="0.25"/>
    <row r="67600" ht="24.95" customHeight="1" x14ac:dyDescent="0.25"/>
    <row r="67601" ht="24.95" customHeight="1" x14ac:dyDescent="0.25"/>
    <row r="67602" ht="24.95" customHeight="1" x14ac:dyDescent="0.25"/>
    <row r="67603" ht="24.95" customHeight="1" x14ac:dyDescent="0.25"/>
    <row r="67604" ht="24.95" customHeight="1" x14ac:dyDescent="0.25"/>
    <row r="67605" ht="24.95" customHeight="1" x14ac:dyDescent="0.25"/>
    <row r="67606" ht="24.95" customHeight="1" x14ac:dyDescent="0.25"/>
    <row r="67607" ht="24.95" customHeight="1" x14ac:dyDescent="0.25"/>
    <row r="67608" ht="24.95" customHeight="1" x14ac:dyDescent="0.25"/>
    <row r="67612" ht="16.5" customHeight="1" x14ac:dyDescent="0.25"/>
    <row r="67614" ht="15.75" customHeight="1" x14ac:dyDescent="0.25"/>
    <row r="67618" ht="16.5" customHeight="1" x14ac:dyDescent="0.25"/>
    <row r="67620" ht="15.75" customHeight="1" x14ac:dyDescent="0.25"/>
    <row r="67621" ht="31.5" customHeight="1" x14ac:dyDescent="0.25"/>
    <row r="67622" ht="24" customHeight="1" x14ac:dyDescent="0.25"/>
    <row r="67623" ht="24.95" customHeight="1" x14ac:dyDescent="0.25"/>
    <row r="67624" ht="24.95" customHeight="1" x14ac:dyDescent="0.25"/>
    <row r="67625" ht="24.95" customHeight="1" x14ac:dyDescent="0.25"/>
    <row r="67626" ht="24.95" customHeight="1" x14ac:dyDescent="0.25"/>
    <row r="67627" ht="24.95" customHeight="1" x14ac:dyDescent="0.25"/>
    <row r="67628" ht="24.95" customHeight="1" x14ac:dyDescent="0.25"/>
    <row r="67629" ht="24.95" customHeight="1" x14ac:dyDescent="0.25"/>
    <row r="67630" ht="24.95" customHeight="1" x14ac:dyDescent="0.25"/>
    <row r="67631" ht="31.5" customHeight="1" x14ac:dyDescent="0.25"/>
    <row r="67632" ht="24" customHeight="1" x14ac:dyDescent="0.25"/>
    <row r="67633" ht="24.95" customHeight="1" x14ac:dyDescent="0.25"/>
    <row r="67634" ht="24.95" customHeight="1" x14ac:dyDescent="0.25"/>
    <row r="67635" ht="24.95" customHeight="1" x14ac:dyDescent="0.25"/>
    <row r="67636" ht="24.95" customHeight="1" x14ac:dyDescent="0.25"/>
    <row r="67640" ht="16.5" customHeight="1" x14ac:dyDescent="0.25"/>
    <row r="67642" ht="15.75" customHeight="1" x14ac:dyDescent="0.25"/>
    <row r="67643" ht="31.5" customHeight="1" x14ac:dyDescent="0.25"/>
    <row r="67644" ht="24" customHeight="1" x14ac:dyDescent="0.25"/>
    <row r="67645" ht="24.95" customHeight="1" x14ac:dyDescent="0.25"/>
    <row r="67646" ht="24.95" customHeight="1" x14ac:dyDescent="0.25"/>
    <row r="67647" ht="24.95" customHeight="1" x14ac:dyDescent="0.25"/>
    <row r="67648" ht="24.95" customHeight="1" x14ac:dyDescent="0.25"/>
    <row r="67649" ht="24.95" customHeight="1" x14ac:dyDescent="0.25"/>
    <row r="67650" ht="24.95" customHeight="1" x14ac:dyDescent="0.25"/>
    <row r="67651" ht="24.95" customHeight="1" x14ac:dyDescent="0.25"/>
    <row r="67652" ht="24.95" customHeight="1" x14ac:dyDescent="0.25"/>
    <row r="67653" ht="24.95" customHeight="1" x14ac:dyDescent="0.25"/>
    <row r="67654" ht="24.95" customHeight="1" x14ac:dyDescent="0.25"/>
    <row r="67655" ht="24.95" customHeight="1" x14ac:dyDescent="0.25"/>
    <row r="67656" ht="24.95" customHeight="1" x14ac:dyDescent="0.25"/>
    <row r="67657" ht="24.95" customHeight="1" x14ac:dyDescent="0.25"/>
    <row r="67658" ht="24.95" customHeight="1" x14ac:dyDescent="0.25"/>
    <row r="67659" ht="24.95" customHeight="1" x14ac:dyDescent="0.25"/>
    <row r="67660" ht="24.95" customHeight="1" x14ac:dyDescent="0.25"/>
    <row r="67661" ht="24.95" customHeight="1" x14ac:dyDescent="0.25"/>
    <row r="67662" ht="24.95" customHeight="1" x14ac:dyDescent="0.25"/>
    <row r="67663" ht="24.95" customHeight="1" x14ac:dyDescent="0.25"/>
    <row r="67664" ht="24.95" customHeight="1" x14ac:dyDescent="0.25"/>
    <row r="67665" ht="24.95" customHeight="1" x14ac:dyDescent="0.25"/>
    <row r="67666" ht="24.95" customHeight="1" x14ac:dyDescent="0.25"/>
    <row r="67667" ht="24.95" customHeight="1" x14ac:dyDescent="0.25"/>
    <row r="67668" ht="24.95" customHeight="1" x14ac:dyDescent="0.25"/>
    <row r="67669" ht="24.95" customHeight="1" x14ac:dyDescent="0.25"/>
    <row r="67670" ht="24.95" customHeight="1" x14ac:dyDescent="0.25"/>
    <row r="67671" ht="24.95" customHeight="1" x14ac:dyDescent="0.25"/>
    <row r="67672" ht="24.95" customHeight="1" x14ac:dyDescent="0.25"/>
    <row r="67673" ht="24.95" customHeight="1" x14ac:dyDescent="0.25"/>
    <row r="67674" ht="24.95" customHeight="1" x14ac:dyDescent="0.25"/>
    <row r="67675" ht="24.95" customHeight="1" x14ac:dyDescent="0.25"/>
    <row r="67676" ht="24.95" customHeight="1" x14ac:dyDescent="0.25"/>
    <row r="67677" ht="24.95" customHeight="1" x14ac:dyDescent="0.25"/>
    <row r="67678" ht="24.95" customHeight="1" x14ac:dyDescent="0.25"/>
    <row r="67679" ht="24.95" customHeight="1" x14ac:dyDescent="0.25"/>
    <row r="67680" ht="24.95" customHeight="1" x14ac:dyDescent="0.25"/>
    <row r="67681" ht="24.95" customHeight="1" x14ac:dyDescent="0.25"/>
    <row r="67682" ht="24.95" customHeight="1" x14ac:dyDescent="0.25"/>
    <row r="67686" ht="16.5" customHeight="1" x14ac:dyDescent="0.25"/>
    <row r="67688" ht="15.75" customHeight="1" x14ac:dyDescent="0.25"/>
    <row r="67689" ht="31.5" customHeight="1" x14ac:dyDescent="0.25"/>
    <row r="67690" ht="24" customHeight="1" x14ac:dyDescent="0.25"/>
    <row r="67691" ht="24.95" customHeight="1" x14ac:dyDescent="0.25"/>
    <row r="67692" ht="24.95" customHeight="1" x14ac:dyDescent="0.25"/>
    <row r="67693" ht="24.95" customHeight="1" x14ac:dyDescent="0.25"/>
    <row r="67694" ht="24.95" customHeight="1" x14ac:dyDescent="0.25"/>
    <row r="67695" ht="24.95" customHeight="1" x14ac:dyDescent="0.25"/>
    <row r="67696" ht="24.95" customHeight="1" x14ac:dyDescent="0.25"/>
    <row r="67697" ht="24.95" customHeight="1" x14ac:dyDescent="0.25"/>
    <row r="67698" ht="24.95" customHeight="1" x14ac:dyDescent="0.25"/>
    <row r="67699" ht="24.95" customHeight="1" x14ac:dyDescent="0.25"/>
    <row r="67700" ht="24.95" customHeight="1" x14ac:dyDescent="0.25"/>
    <row r="67701" ht="24.95" customHeight="1" x14ac:dyDescent="0.25"/>
    <row r="67702" ht="24.95" customHeight="1" x14ac:dyDescent="0.25"/>
    <row r="67703" ht="24.95" customHeight="1" x14ac:dyDescent="0.25"/>
    <row r="67704" ht="24.95" customHeight="1" x14ac:dyDescent="0.25"/>
    <row r="67705" ht="24.95" customHeight="1" x14ac:dyDescent="0.25"/>
    <row r="67706" ht="24.95" customHeight="1" x14ac:dyDescent="0.25"/>
    <row r="67707" ht="24.95" customHeight="1" x14ac:dyDescent="0.25"/>
    <row r="67708" ht="24.95" customHeight="1" x14ac:dyDescent="0.25"/>
    <row r="67709" ht="24.95" customHeight="1" x14ac:dyDescent="0.25"/>
    <row r="67710" ht="24.95" customHeight="1" x14ac:dyDescent="0.25"/>
    <row r="67711" ht="24.95" customHeight="1" x14ac:dyDescent="0.25"/>
    <row r="67712" ht="24.95" customHeight="1" x14ac:dyDescent="0.25"/>
    <row r="67713" ht="24.95" customHeight="1" x14ac:dyDescent="0.25"/>
    <row r="67714" ht="24.95" customHeight="1" x14ac:dyDescent="0.25"/>
    <row r="67715" ht="24.95" customHeight="1" x14ac:dyDescent="0.25"/>
    <row r="67716" ht="24.95" customHeight="1" x14ac:dyDescent="0.25"/>
    <row r="67717" ht="24.95" customHeight="1" x14ac:dyDescent="0.25"/>
    <row r="67718" ht="24.95" customHeight="1" x14ac:dyDescent="0.25"/>
    <row r="67719" ht="24.95" customHeight="1" x14ac:dyDescent="0.25"/>
    <row r="67720" ht="24.95" customHeight="1" x14ac:dyDescent="0.25"/>
    <row r="67721" ht="24.95" customHeight="1" x14ac:dyDescent="0.25"/>
    <row r="67722" ht="24.95" customHeight="1" x14ac:dyDescent="0.25"/>
    <row r="67723" ht="24.95" customHeight="1" x14ac:dyDescent="0.25"/>
    <row r="67724" ht="24.95" customHeight="1" x14ac:dyDescent="0.25"/>
    <row r="67725" ht="24.95" customHeight="1" x14ac:dyDescent="0.25"/>
    <row r="67726" ht="24.95" customHeight="1" x14ac:dyDescent="0.25"/>
    <row r="67727" ht="24.95" customHeight="1" x14ac:dyDescent="0.25"/>
    <row r="67728" ht="24.95" customHeight="1" x14ac:dyDescent="0.25"/>
    <row r="67732" ht="16.5" customHeight="1" x14ac:dyDescent="0.25"/>
    <row r="67734" ht="15.75" customHeight="1" x14ac:dyDescent="0.25"/>
    <row r="67735" ht="31.5" customHeight="1" x14ac:dyDescent="0.25"/>
    <row r="67736" ht="24" customHeight="1" x14ac:dyDescent="0.25"/>
    <row r="67737" ht="24.95" customHeight="1" x14ac:dyDescent="0.25"/>
    <row r="67738" ht="24.95" customHeight="1" x14ac:dyDescent="0.25"/>
    <row r="67739" ht="24.95" customHeight="1" x14ac:dyDescent="0.25"/>
    <row r="67740" ht="24.95" customHeight="1" x14ac:dyDescent="0.25"/>
    <row r="67741" ht="24.95" customHeight="1" x14ac:dyDescent="0.25"/>
    <row r="67742" ht="24.95" customHeight="1" x14ac:dyDescent="0.25"/>
    <row r="67743" ht="24.95" customHeight="1" x14ac:dyDescent="0.25"/>
    <row r="67744" ht="24.95" customHeight="1" x14ac:dyDescent="0.25"/>
    <row r="67745" ht="24.95" customHeight="1" x14ac:dyDescent="0.25"/>
    <row r="67746" ht="24.95" customHeight="1" x14ac:dyDescent="0.25"/>
    <row r="67747" ht="24.95" customHeight="1" x14ac:dyDescent="0.25"/>
    <row r="67748" ht="24.95" customHeight="1" x14ac:dyDescent="0.25"/>
    <row r="67749" ht="24.95" customHeight="1" x14ac:dyDescent="0.25"/>
    <row r="67750" ht="24.95" customHeight="1" x14ac:dyDescent="0.25"/>
    <row r="67754" ht="16.5" customHeight="1" x14ac:dyDescent="0.25"/>
    <row r="67756" ht="15.75" customHeight="1" x14ac:dyDescent="0.25"/>
    <row r="67757" ht="31.5" customHeight="1" x14ac:dyDescent="0.25"/>
    <row r="67758" ht="24" customHeight="1" x14ac:dyDescent="0.25"/>
    <row r="67759" ht="24.95" customHeight="1" x14ac:dyDescent="0.25"/>
    <row r="67760" ht="24.95" customHeight="1" x14ac:dyDescent="0.25"/>
    <row r="67761" ht="24.95" customHeight="1" x14ac:dyDescent="0.25"/>
    <row r="67762" ht="24.95" customHeight="1" x14ac:dyDescent="0.25"/>
    <row r="67763" ht="24.95" customHeight="1" x14ac:dyDescent="0.25"/>
    <row r="67764" ht="24.95" customHeight="1" x14ac:dyDescent="0.25"/>
    <row r="67765" ht="24.95" customHeight="1" x14ac:dyDescent="0.25"/>
    <row r="67766" ht="24.95" customHeight="1" x14ac:dyDescent="0.25"/>
    <row r="67767" ht="24.95" customHeight="1" x14ac:dyDescent="0.25"/>
    <row r="67768" ht="24.95" customHeight="1" x14ac:dyDescent="0.25"/>
    <row r="67769" ht="24.95" customHeight="1" x14ac:dyDescent="0.25"/>
    <row r="67770" ht="24.95" customHeight="1" x14ac:dyDescent="0.25"/>
    <row r="67771" ht="24.95" customHeight="1" x14ac:dyDescent="0.25"/>
    <row r="67772" ht="24.95" customHeight="1" x14ac:dyDescent="0.25"/>
    <row r="67773" ht="24.95" customHeight="1" x14ac:dyDescent="0.25"/>
    <row r="67774" ht="24.95" customHeight="1" x14ac:dyDescent="0.25"/>
    <row r="67775" ht="24.95" customHeight="1" x14ac:dyDescent="0.25"/>
    <row r="67776" ht="24.95" customHeight="1" x14ac:dyDescent="0.25"/>
    <row r="67777" ht="24.95" customHeight="1" x14ac:dyDescent="0.25"/>
    <row r="67778" ht="24.95" customHeight="1" x14ac:dyDescent="0.25"/>
    <row r="67779" ht="24.95" customHeight="1" x14ac:dyDescent="0.25"/>
    <row r="67780" ht="24.95" customHeight="1" x14ac:dyDescent="0.25"/>
    <row r="67781" ht="24.95" customHeight="1" x14ac:dyDescent="0.25"/>
    <row r="67782" ht="24.95" customHeight="1" x14ac:dyDescent="0.25"/>
    <row r="67783" ht="24.95" customHeight="1" x14ac:dyDescent="0.25"/>
    <row r="67784" ht="24.95" customHeight="1" x14ac:dyDescent="0.25"/>
    <row r="67785" ht="24.95" customHeight="1" x14ac:dyDescent="0.25"/>
    <row r="67786" ht="24.95" customHeight="1" x14ac:dyDescent="0.25"/>
    <row r="67787" ht="24.95" customHeight="1" x14ac:dyDescent="0.25"/>
    <row r="67788" ht="24.95" customHeight="1" x14ac:dyDescent="0.25"/>
    <row r="67789" ht="24.95" customHeight="1" x14ac:dyDescent="0.25"/>
    <row r="67790" ht="24.95" customHeight="1" x14ac:dyDescent="0.25"/>
    <row r="67791" ht="24.95" customHeight="1" x14ac:dyDescent="0.25"/>
    <row r="67792" ht="24.95" customHeight="1" x14ac:dyDescent="0.25"/>
    <row r="67793" ht="24.95" customHeight="1" x14ac:dyDescent="0.25"/>
    <row r="67794" ht="24.95" customHeight="1" x14ac:dyDescent="0.25"/>
    <row r="67795" ht="24.95" customHeight="1" x14ac:dyDescent="0.25"/>
    <row r="67796" ht="24.95" customHeight="1" x14ac:dyDescent="0.25"/>
    <row r="67800" ht="16.5" customHeight="1" x14ac:dyDescent="0.25"/>
    <row r="67802" ht="15.75" customHeight="1" x14ac:dyDescent="0.25"/>
    <row r="67803" ht="31.5" customHeight="1" x14ac:dyDescent="0.25"/>
    <row r="67804" ht="24" customHeight="1" x14ac:dyDescent="0.25"/>
    <row r="67805" ht="24.95" customHeight="1" x14ac:dyDescent="0.25"/>
    <row r="67806" ht="24.95" customHeight="1" x14ac:dyDescent="0.25"/>
    <row r="67807" ht="24.95" customHeight="1" x14ac:dyDescent="0.25"/>
    <row r="67808" ht="24.95" customHeight="1" x14ac:dyDescent="0.25"/>
    <row r="67809" ht="24.95" customHeight="1" x14ac:dyDescent="0.25"/>
    <row r="67810" ht="24.95" customHeight="1" x14ac:dyDescent="0.25"/>
    <row r="67811" ht="24.95" customHeight="1" x14ac:dyDescent="0.25"/>
    <row r="67812" ht="24.95" customHeight="1" x14ac:dyDescent="0.25"/>
    <row r="67813" ht="24.95" customHeight="1" x14ac:dyDescent="0.25"/>
    <row r="67814" ht="24.95" customHeight="1" x14ac:dyDescent="0.25"/>
    <row r="67815" ht="24.95" customHeight="1" x14ac:dyDescent="0.25"/>
    <row r="67816" ht="24.95" customHeight="1" x14ac:dyDescent="0.25"/>
    <row r="67817" ht="24.95" customHeight="1" x14ac:dyDescent="0.25"/>
    <row r="67818" ht="24.95" customHeight="1" x14ac:dyDescent="0.25"/>
    <row r="67819" ht="24.95" customHeight="1" x14ac:dyDescent="0.25"/>
    <row r="67820" ht="24.95" customHeight="1" x14ac:dyDescent="0.25"/>
    <row r="67821" ht="24.95" customHeight="1" x14ac:dyDescent="0.25"/>
    <row r="67822" ht="24.95" customHeight="1" x14ac:dyDescent="0.25"/>
    <row r="67823" ht="24.95" customHeight="1" x14ac:dyDescent="0.25"/>
    <row r="67824" ht="24.95" customHeight="1" x14ac:dyDescent="0.25"/>
    <row r="67825" ht="24.95" customHeight="1" x14ac:dyDescent="0.25"/>
    <row r="67826" ht="24.95" customHeight="1" x14ac:dyDescent="0.25"/>
    <row r="67827" ht="24.95" customHeight="1" x14ac:dyDescent="0.25"/>
    <row r="67828" ht="24.95" customHeight="1" x14ac:dyDescent="0.25"/>
    <row r="67829" ht="24.95" customHeight="1" x14ac:dyDescent="0.25"/>
    <row r="67830" ht="24.95" customHeight="1" x14ac:dyDescent="0.25"/>
    <row r="67831" ht="24.95" customHeight="1" x14ac:dyDescent="0.25"/>
    <row r="67832" ht="24.95" customHeight="1" x14ac:dyDescent="0.25"/>
    <row r="67833" ht="24.95" customHeight="1" x14ac:dyDescent="0.25"/>
    <row r="67834" ht="24.95" customHeight="1" x14ac:dyDescent="0.25"/>
    <row r="67835" ht="24.95" customHeight="1" x14ac:dyDescent="0.25"/>
    <row r="67836" ht="24.95" customHeight="1" x14ac:dyDescent="0.25"/>
    <row r="67837" ht="24.95" customHeight="1" x14ac:dyDescent="0.25"/>
    <row r="67838" ht="24.95" customHeight="1" x14ac:dyDescent="0.25"/>
    <row r="67839" ht="24.95" customHeight="1" x14ac:dyDescent="0.25"/>
    <row r="67840" ht="24.95" customHeight="1" x14ac:dyDescent="0.25"/>
    <row r="67842" ht="16.5" customHeight="1" x14ac:dyDescent="0.25"/>
    <row r="67846" ht="16.5" customHeight="1" x14ac:dyDescent="0.25"/>
    <row r="67848" ht="15.75" customHeight="1" x14ac:dyDescent="0.25"/>
    <row r="67849" ht="31.5" customHeight="1" x14ac:dyDescent="0.25"/>
    <row r="67850" ht="24" customHeight="1" x14ac:dyDescent="0.25"/>
    <row r="67851" ht="24.95" customHeight="1" x14ac:dyDescent="0.25"/>
    <row r="67852" ht="24.95" customHeight="1" x14ac:dyDescent="0.25"/>
    <row r="67853" ht="24.95" customHeight="1" x14ac:dyDescent="0.25"/>
    <row r="67854" ht="24.95" customHeight="1" x14ac:dyDescent="0.25"/>
    <row r="67855" ht="24.95" customHeight="1" x14ac:dyDescent="0.25"/>
    <row r="67856" ht="24.95" customHeight="1" x14ac:dyDescent="0.25"/>
    <row r="67857" ht="24.95" customHeight="1" x14ac:dyDescent="0.25"/>
    <row r="67858" ht="24.95" customHeight="1" x14ac:dyDescent="0.25"/>
    <row r="67860" ht="15.75" customHeight="1" x14ac:dyDescent="0.25"/>
    <row r="67866" ht="16.5" customHeight="1" x14ac:dyDescent="0.25"/>
    <row r="67868" ht="15.75" customHeight="1" x14ac:dyDescent="0.25"/>
    <row r="67869" ht="31.5" customHeight="1" x14ac:dyDescent="0.25"/>
    <row r="67870" ht="24" customHeight="1" x14ac:dyDescent="0.25"/>
    <row r="67871" ht="24.95" customHeight="1" x14ac:dyDescent="0.25"/>
    <row r="67872" ht="24.95" customHeight="1" x14ac:dyDescent="0.25"/>
    <row r="67873" ht="24.95" customHeight="1" x14ac:dyDescent="0.25"/>
    <row r="67874" ht="24.95" customHeight="1" x14ac:dyDescent="0.25"/>
    <row r="67875" ht="24.95" customHeight="1" x14ac:dyDescent="0.25"/>
    <row r="67876" ht="24.95" customHeight="1" x14ac:dyDescent="0.25"/>
    <row r="67877" ht="24.95" customHeight="1" x14ac:dyDescent="0.25"/>
    <row r="67878" ht="24.95" customHeight="1" x14ac:dyDescent="0.25"/>
    <row r="67879" ht="24.95" customHeight="1" x14ac:dyDescent="0.25"/>
    <row r="67880" ht="24.95" customHeight="1" x14ac:dyDescent="0.25"/>
    <row r="67881" ht="24.95" customHeight="1" x14ac:dyDescent="0.25"/>
    <row r="67882" ht="24.95" customHeight="1" x14ac:dyDescent="0.25"/>
    <row r="67883" ht="24.95" customHeight="1" x14ac:dyDescent="0.25"/>
    <row r="67884" ht="24.95" customHeight="1" x14ac:dyDescent="0.25"/>
    <row r="67885" ht="24.95" customHeight="1" x14ac:dyDescent="0.25"/>
    <row r="67886" ht="24.95" customHeight="1" x14ac:dyDescent="0.25"/>
    <row r="67887" ht="24.95" customHeight="1" x14ac:dyDescent="0.25"/>
    <row r="67888" ht="24.95" customHeight="1" x14ac:dyDescent="0.25"/>
    <row r="67889" ht="24.95" customHeight="1" x14ac:dyDescent="0.25"/>
    <row r="67890" ht="24.95" customHeight="1" x14ac:dyDescent="0.25"/>
    <row r="67891" ht="24.95" customHeight="1" x14ac:dyDescent="0.25"/>
    <row r="67892" ht="24.95" customHeight="1" x14ac:dyDescent="0.25"/>
    <row r="67893" ht="24.95" customHeight="1" x14ac:dyDescent="0.25"/>
    <row r="67894" ht="24.95" customHeight="1" x14ac:dyDescent="0.25"/>
    <row r="67895" ht="24.95" customHeight="1" x14ac:dyDescent="0.25"/>
    <row r="67896" ht="24.95" customHeight="1" x14ac:dyDescent="0.25"/>
    <row r="67897" ht="24.95" customHeight="1" x14ac:dyDescent="0.25"/>
    <row r="67898" ht="24.95" customHeight="1" x14ac:dyDescent="0.25"/>
    <row r="67899" ht="24.95" customHeight="1" x14ac:dyDescent="0.25"/>
    <row r="67900" ht="24.95" customHeight="1" x14ac:dyDescent="0.25"/>
    <row r="67901" ht="24.95" customHeight="1" x14ac:dyDescent="0.25"/>
    <row r="67902" ht="24.95" customHeight="1" x14ac:dyDescent="0.25"/>
    <row r="67904" ht="16.5" customHeight="1" x14ac:dyDescent="0.25"/>
    <row r="67906" ht="15.75" customHeight="1" x14ac:dyDescent="0.25"/>
    <row r="67907" ht="31.5" customHeight="1" x14ac:dyDescent="0.25"/>
    <row r="67908" ht="24" customHeight="1" x14ac:dyDescent="0.25"/>
    <row r="67912" ht="16.5" customHeight="1" x14ac:dyDescent="0.25"/>
    <row r="67914" ht="15.75" customHeight="1" x14ac:dyDescent="0.25"/>
    <row r="67915" ht="31.5" customHeight="1" x14ac:dyDescent="0.25"/>
    <row r="67916" ht="24" customHeight="1" x14ac:dyDescent="0.25"/>
    <row r="67917" ht="24.95" customHeight="1" x14ac:dyDescent="0.25"/>
    <row r="67918" ht="24.95" customHeight="1" x14ac:dyDescent="0.25"/>
    <row r="67919" ht="24.95" customHeight="1" x14ac:dyDescent="0.25"/>
    <row r="67920" ht="24.95" customHeight="1" x14ac:dyDescent="0.25"/>
    <row r="67921" ht="24.95" customHeight="1" x14ac:dyDescent="0.25"/>
    <row r="67922" ht="24.95" customHeight="1" x14ac:dyDescent="0.25"/>
    <row r="67923" ht="24.95" customHeight="1" x14ac:dyDescent="0.25"/>
    <row r="67924" ht="24.95" customHeight="1" x14ac:dyDescent="0.25"/>
    <row r="67925" ht="24.95" customHeight="1" x14ac:dyDescent="0.25"/>
    <row r="67926" ht="24.95" customHeight="1" x14ac:dyDescent="0.25"/>
    <row r="67927" ht="24.95" customHeight="1" x14ac:dyDescent="0.25"/>
    <row r="67928" ht="24.95" customHeight="1" x14ac:dyDescent="0.25"/>
    <row r="67929" ht="24.95" customHeight="1" x14ac:dyDescent="0.25"/>
    <row r="67930" ht="24.95" customHeight="1" x14ac:dyDescent="0.25"/>
    <row r="67931" ht="24.95" customHeight="1" x14ac:dyDescent="0.25"/>
    <row r="67932" ht="24.95" customHeight="1" x14ac:dyDescent="0.25"/>
    <row r="67933" ht="24.95" customHeight="1" x14ac:dyDescent="0.25"/>
    <row r="67934" ht="24.95" customHeight="1" x14ac:dyDescent="0.25"/>
    <row r="67935" ht="24.95" customHeight="1" x14ac:dyDescent="0.25"/>
    <row r="67936" ht="24.95" customHeight="1" x14ac:dyDescent="0.25"/>
    <row r="67937" ht="24.95" customHeight="1" x14ac:dyDescent="0.25"/>
    <row r="67938" ht="24.95" customHeight="1" x14ac:dyDescent="0.25"/>
    <row r="67939" ht="24.95" customHeight="1" x14ac:dyDescent="0.25"/>
    <row r="67940" ht="24.95" customHeight="1" x14ac:dyDescent="0.25"/>
    <row r="67941" ht="24.95" customHeight="1" x14ac:dyDescent="0.25"/>
    <row r="67942" ht="24.95" customHeight="1" x14ac:dyDescent="0.25"/>
    <row r="67943" ht="24.95" customHeight="1" x14ac:dyDescent="0.25"/>
    <row r="67944" ht="24.95" customHeight="1" x14ac:dyDescent="0.25"/>
    <row r="67945" ht="24.95" customHeight="1" x14ac:dyDescent="0.25"/>
    <row r="67946" ht="24.95" customHeight="1" x14ac:dyDescent="0.25"/>
    <row r="67947" ht="24.95" customHeight="1" x14ac:dyDescent="0.25"/>
    <row r="67948" ht="24.95" customHeight="1" x14ac:dyDescent="0.25"/>
    <row r="67949" ht="24.95" customHeight="1" x14ac:dyDescent="0.25"/>
    <row r="67950" ht="24.95" customHeight="1" x14ac:dyDescent="0.25"/>
    <row r="67951" ht="24.95" customHeight="1" x14ac:dyDescent="0.25"/>
    <row r="67952" ht="24.95" customHeight="1" x14ac:dyDescent="0.25"/>
    <row r="67953" ht="24.95" customHeight="1" x14ac:dyDescent="0.25"/>
    <row r="67954" ht="24.95" customHeight="1" x14ac:dyDescent="0.25"/>
    <row r="67958" ht="16.5" customHeight="1" x14ac:dyDescent="0.25"/>
    <row r="67960" ht="15.75" customHeight="1" x14ac:dyDescent="0.25"/>
    <row r="67961" ht="31.5" customHeight="1" x14ac:dyDescent="0.25"/>
    <row r="67962" ht="24" customHeight="1" x14ac:dyDescent="0.25"/>
    <row r="67963" ht="24.95" customHeight="1" x14ac:dyDescent="0.25"/>
    <row r="67964" ht="24.95" customHeight="1" x14ac:dyDescent="0.25"/>
    <row r="67965" ht="24.95" customHeight="1" x14ac:dyDescent="0.25"/>
    <row r="67966" ht="24.95" customHeight="1" x14ac:dyDescent="0.25"/>
    <row r="67967" ht="24.95" customHeight="1" x14ac:dyDescent="0.25"/>
    <row r="67968" ht="24.95" customHeight="1" x14ac:dyDescent="0.25"/>
    <row r="67969" ht="24.95" customHeight="1" x14ac:dyDescent="0.25"/>
    <row r="67970" ht="24.95" customHeight="1" x14ac:dyDescent="0.25"/>
    <row r="67971" ht="24.95" customHeight="1" x14ac:dyDescent="0.25"/>
    <row r="67972" ht="24.95" customHeight="1" x14ac:dyDescent="0.25"/>
    <row r="67973" ht="31.5" customHeight="1" x14ac:dyDescent="0.25"/>
    <row r="67974" ht="24" customHeight="1" x14ac:dyDescent="0.25"/>
    <row r="67975" ht="24.95" customHeight="1" x14ac:dyDescent="0.25"/>
    <row r="67976" ht="24.95" customHeight="1" x14ac:dyDescent="0.25"/>
    <row r="67980" ht="16.5" customHeight="1" x14ac:dyDescent="0.25"/>
    <row r="67982" ht="15.75" customHeight="1" x14ac:dyDescent="0.25"/>
    <row r="67983" ht="31.5" customHeight="1" x14ac:dyDescent="0.25"/>
    <row r="67984" ht="24" customHeight="1" x14ac:dyDescent="0.25"/>
    <row r="67985" ht="24.95" customHeight="1" x14ac:dyDescent="0.25"/>
    <row r="67986" ht="24.95" customHeight="1" x14ac:dyDescent="0.25"/>
    <row r="67987" ht="24.95" customHeight="1" x14ac:dyDescent="0.25"/>
    <row r="67988" ht="24.95" customHeight="1" x14ac:dyDescent="0.25"/>
    <row r="67989" ht="24.95" customHeight="1" x14ac:dyDescent="0.25"/>
    <row r="67990" ht="24.95" customHeight="1" x14ac:dyDescent="0.25"/>
    <row r="67991" ht="24.95" customHeight="1" x14ac:dyDescent="0.25"/>
    <row r="67992" ht="24.95" customHeight="1" x14ac:dyDescent="0.25"/>
    <row r="67993" ht="24.95" customHeight="1" x14ac:dyDescent="0.25"/>
    <row r="67994" ht="24.95" customHeight="1" x14ac:dyDescent="0.25"/>
    <row r="67998" ht="16.5" customHeight="1" x14ac:dyDescent="0.25"/>
    <row r="68002" ht="16.5" customHeight="1" x14ac:dyDescent="0.25"/>
    <row r="68004" ht="15.75" customHeight="1" x14ac:dyDescent="0.25"/>
    <row r="68005" ht="31.5" customHeight="1" x14ac:dyDescent="0.25"/>
    <row r="68006" ht="24" customHeight="1" x14ac:dyDescent="0.25"/>
    <row r="68007" ht="24.95" customHeight="1" x14ac:dyDescent="0.25"/>
    <row r="68008" ht="24.95" customHeight="1" x14ac:dyDescent="0.25"/>
    <row r="68009" ht="24.95" customHeight="1" x14ac:dyDescent="0.25"/>
    <row r="68010" ht="24.95" customHeight="1" x14ac:dyDescent="0.25"/>
    <row r="68011" ht="24.95" customHeight="1" x14ac:dyDescent="0.25"/>
    <row r="68012" ht="24.95" customHeight="1" x14ac:dyDescent="0.25"/>
    <row r="68013" ht="24.95" customHeight="1" x14ac:dyDescent="0.25"/>
    <row r="68014" ht="24.95" customHeight="1" x14ac:dyDescent="0.25"/>
    <row r="68016" ht="15.75" customHeight="1" x14ac:dyDescent="0.25"/>
    <row r="68017" ht="31.5" customHeight="1" x14ac:dyDescent="0.25"/>
    <row r="68018" ht="24" customHeight="1" x14ac:dyDescent="0.25"/>
    <row r="68019" ht="24.95" customHeight="1" x14ac:dyDescent="0.25"/>
    <row r="68020" ht="24.95" customHeight="1" x14ac:dyDescent="0.25"/>
    <row r="68024" ht="16.5" customHeight="1" x14ac:dyDescent="0.25"/>
    <row r="68026" ht="15.75" customHeight="1" x14ac:dyDescent="0.25"/>
    <row r="68027" ht="31.5" customHeight="1" x14ac:dyDescent="0.25"/>
    <row r="68028" ht="24" customHeight="1" x14ac:dyDescent="0.25"/>
    <row r="68029" ht="24.95" customHeight="1" x14ac:dyDescent="0.25"/>
    <row r="68030" ht="24.95" customHeight="1" x14ac:dyDescent="0.25"/>
    <row r="68031" ht="24.95" customHeight="1" x14ac:dyDescent="0.25"/>
    <row r="68032" ht="24.95" customHeight="1" x14ac:dyDescent="0.25"/>
    <row r="68033" ht="24.95" customHeight="1" x14ac:dyDescent="0.25"/>
    <row r="68034" ht="24.95" customHeight="1" x14ac:dyDescent="0.25"/>
    <row r="68035" ht="24.95" customHeight="1" x14ac:dyDescent="0.25"/>
    <row r="68036" ht="24.95" customHeight="1" x14ac:dyDescent="0.25"/>
    <row r="68037" ht="24.95" customHeight="1" x14ac:dyDescent="0.25"/>
    <row r="68038" ht="24.95" customHeight="1" x14ac:dyDescent="0.25"/>
    <row r="68039" ht="24.95" customHeight="1" x14ac:dyDescent="0.25"/>
    <row r="68040" ht="24.95" customHeight="1" x14ac:dyDescent="0.25"/>
    <row r="68041" ht="24.95" customHeight="1" x14ac:dyDescent="0.25"/>
    <row r="68042" ht="24.95" customHeight="1" x14ac:dyDescent="0.25"/>
    <row r="68043" ht="24.95" customHeight="1" x14ac:dyDescent="0.25"/>
    <row r="68044" ht="24.95" customHeight="1" x14ac:dyDescent="0.25"/>
    <row r="68045" ht="24.95" customHeight="1" x14ac:dyDescent="0.25"/>
    <row r="68046" ht="24.95" customHeight="1" x14ac:dyDescent="0.25"/>
    <row r="68047" ht="24.95" customHeight="1" x14ac:dyDescent="0.25"/>
    <row r="68048" ht="24.95" customHeight="1" x14ac:dyDescent="0.25"/>
    <row r="68049" ht="24.95" customHeight="1" x14ac:dyDescent="0.25"/>
    <row r="68050" ht="24.95" customHeight="1" x14ac:dyDescent="0.25"/>
    <row r="68051" ht="24.95" customHeight="1" x14ac:dyDescent="0.25"/>
    <row r="68052" ht="24.95" customHeight="1" x14ac:dyDescent="0.25"/>
    <row r="68053" ht="24.95" customHeight="1" x14ac:dyDescent="0.25"/>
    <row r="68054" ht="24.95" customHeight="1" x14ac:dyDescent="0.25"/>
    <row r="68055" ht="24.95" customHeight="1" x14ac:dyDescent="0.25"/>
    <row r="68056" ht="24.95" customHeight="1" x14ac:dyDescent="0.25"/>
    <row r="68057" ht="24.95" customHeight="1" x14ac:dyDescent="0.25"/>
    <row r="68058" ht="24.95" customHeight="1" x14ac:dyDescent="0.25"/>
    <row r="68059" ht="24.95" customHeight="1" x14ac:dyDescent="0.25"/>
    <row r="68060" ht="24.95" customHeight="1" x14ac:dyDescent="0.25"/>
    <row r="68061" ht="24.95" customHeight="1" x14ac:dyDescent="0.25"/>
    <row r="68062" ht="24.95" customHeight="1" x14ac:dyDescent="0.25"/>
    <row r="68063" ht="24.95" customHeight="1" x14ac:dyDescent="0.25"/>
    <row r="68064" ht="24.95" customHeight="1" x14ac:dyDescent="0.25"/>
    <row r="68065" ht="24.95" customHeight="1" x14ac:dyDescent="0.25"/>
    <row r="68066" ht="24.95" customHeight="1" x14ac:dyDescent="0.25"/>
    <row r="68070" ht="16.5" customHeight="1" x14ac:dyDescent="0.25"/>
    <row r="68072" ht="15.75" customHeight="1" x14ac:dyDescent="0.25"/>
    <row r="68073" ht="31.5" customHeight="1" x14ac:dyDescent="0.25"/>
    <row r="68074" ht="24" customHeight="1" x14ac:dyDescent="0.25"/>
    <row r="68075" ht="24.95" customHeight="1" x14ac:dyDescent="0.25"/>
    <row r="68076" ht="24.95" customHeight="1" x14ac:dyDescent="0.25"/>
    <row r="68077" ht="24.95" customHeight="1" x14ac:dyDescent="0.25"/>
    <row r="68078" ht="24.95" customHeight="1" x14ac:dyDescent="0.25"/>
    <row r="68079" ht="24.95" customHeight="1" x14ac:dyDescent="0.25"/>
    <row r="68080" ht="24.95" customHeight="1" x14ac:dyDescent="0.25"/>
    <row r="68081" ht="24.95" customHeight="1" x14ac:dyDescent="0.25"/>
    <row r="68082" ht="24.95" customHeight="1" x14ac:dyDescent="0.25"/>
    <row r="68083" ht="24.95" customHeight="1" x14ac:dyDescent="0.25"/>
    <row r="68084" ht="24.95" customHeight="1" x14ac:dyDescent="0.25"/>
    <row r="68085" ht="24.95" customHeight="1" x14ac:dyDescent="0.25"/>
    <row r="68086" ht="24.95" customHeight="1" x14ac:dyDescent="0.25"/>
    <row r="68087" ht="24.95" customHeight="1" x14ac:dyDescent="0.25"/>
    <row r="68088" ht="24.95" customHeight="1" x14ac:dyDescent="0.25"/>
    <row r="68089" ht="24.95" customHeight="1" x14ac:dyDescent="0.25"/>
    <row r="68090" ht="24.95" customHeight="1" x14ac:dyDescent="0.25"/>
    <row r="68091" ht="24.95" customHeight="1" x14ac:dyDescent="0.25"/>
    <row r="68092" ht="24.95" customHeight="1" x14ac:dyDescent="0.25"/>
    <row r="68093" ht="24.95" customHeight="1" x14ac:dyDescent="0.25"/>
    <row r="68094" ht="24.95" customHeight="1" x14ac:dyDescent="0.25"/>
    <row r="68095" ht="24.95" customHeight="1" x14ac:dyDescent="0.25"/>
    <row r="68096" ht="24.95" customHeight="1" x14ac:dyDescent="0.25"/>
    <row r="68097" ht="24.95" customHeight="1" x14ac:dyDescent="0.25"/>
    <row r="68098" ht="24.95" customHeight="1" x14ac:dyDescent="0.25"/>
    <row r="68099" ht="24.95" customHeight="1" x14ac:dyDescent="0.25"/>
    <row r="68100" ht="24.95" customHeight="1" x14ac:dyDescent="0.25"/>
    <row r="68101" ht="24.95" customHeight="1" x14ac:dyDescent="0.25"/>
    <row r="68102" ht="24.95" customHeight="1" x14ac:dyDescent="0.25"/>
    <row r="68103" ht="24.95" customHeight="1" x14ac:dyDescent="0.25"/>
    <row r="68104" ht="24.95" customHeight="1" x14ac:dyDescent="0.25"/>
    <row r="68105" ht="24.95" customHeight="1" x14ac:dyDescent="0.25"/>
    <row r="68106" ht="24.95" customHeight="1" x14ac:dyDescent="0.25"/>
    <row r="68107" ht="24.95" customHeight="1" x14ac:dyDescent="0.25"/>
    <row r="68108" ht="24.95" customHeight="1" x14ac:dyDescent="0.25"/>
    <row r="68109" ht="24.95" customHeight="1" x14ac:dyDescent="0.25"/>
    <row r="68110" ht="24.95" customHeight="1" x14ac:dyDescent="0.25"/>
    <row r="68116" ht="16.5" customHeight="1" x14ac:dyDescent="0.25"/>
    <row r="68118" ht="15.75" customHeight="1" x14ac:dyDescent="0.25"/>
    <row r="68119" ht="31.5" customHeight="1" x14ac:dyDescent="0.25"/>
    <row r="68120" ht="24" customHeight="1" x14ac:dyDescent="0.25"/>
    <row r="68121" ht="24.95" customHeight="1" x14ac:dyDescent="0.25"/>
    <row r="68122" ht="24.95" customHeight="1" x14ac:dyDescent="0.25"/>
    <row r="68123" ht="24.95" customHeight="1" x14ac:dyDescent="0.25"/>
    <row r="68124" ht="24.95" customHeight="1" x14ac:dyDescent="0.25"/>
    <row r="68125" ht="24.95" customHeight="1" x14ac:dyDescent="0.25"/>
    <row r="68126" ht="24.95" customHeight="1" x14ac:dyDescent="0.25"/>
    <row r="68127" ht="24.95" customHeight="1" x14ac:dyDescent="0.25"/>
    <row r="68128" ht="24.95" customHeight="1" x14ac:dyDescent="0.25"/>
    <row r="68129" ht="24.95" customHeight="1" x14ac:dyDescent="0.25"/>
    <row r="68130" ht="24.95" customHeight="1" x14ac:dyDescent="0.25"/>
    <row r="68131" ht="24.95" customHeight="1" x14ac:dyDescent="0.25"/>
    <row r="68132" ht="24.95" customHeight="1" x14ac:dyDescent="0.25"/>
    <row r="68133" ht="24.95" customHeight="1" x14ac:dyDescent="0.25"/>
    <row r="68134" ht="24.95" customHeight="1" x14ac:dyDescent="0.25"/>
    <row r="68135" ht="24.95" customHeight="1" x14ac:dyDescent="0.25"/>
    <row r="68136" ht="24.95" customHeight="1" x14ac:dyDescent="0.25"/>
    <row r="68137" ht="24.95" customHeight="1" x14ac:dyDescent="0.25"/>
    <row r="68138" ht="24.95" customHeight="1" x14ac:dyDescent="0.25"/>
    <row r="68139" ht="24.95" customHeight="1" x14ac:dyDescent="0.25"/>
    <row r="68140" ht="24.95" customHeight="1" x14ac:dyDescent="0.25"/>
    <row r="68141" ht="24.95" customHeight="1" x14ac:dyDescent="0.25"/>
    <row r="68142" ht="24.95" customHeight="1" x14ac:dyDescent="0.25"/>
    <row r="68143" ht="24.95" customHeight="1" x14ac:dyDescent="0.25"/>
    <row r="68144" ht="24.95" customHeight="1" x14ac:dyDescent="0.25"/>
    <row r="68145" ht="24.95" customHeight="1" x14ac:dyDescent="0.25"/>
    <row r="68146" ht="24.95" customHeight="1" x14ac:dyDescent="0.25"/>
    <row r="68147" ht="24.95" customHeight="1" x14ac:dyDescent="0.25"/>
    <row r="68148" ht="24.95" customHeight="1" x14ac:dyDescent="0.25"/>
    <row r="68149" ht="24.95" customHeight="1" x14ac:dyDescent="0.25"/>
    <row r="68150" ht="24.95" customHeight="1" x14ac:dyDescent="0.25"/>
    <row r="68151" ht="24.95" customHeight="1" x14ac:dyDescent="0.25"/>
    <row r="68152" ht="24.95" customHeight="1" x14ac:dyDescent="0.25"/>
    <row r="68156" ht="16.5" customHeight="1" x14ac:dyDescent="0.25"/>
    <row r="68158" ht="15.75" customHeight="1" x14ac:dyDescent="0.25"/>
    <row r="68162" ht="16.5" customHeight="1" x14ac:dyDescent="0.25"/>
    <row r="68164" ht="15.75" customHeight="1" x14ac:dyDescent="0.25"/>
    <row r="68165" ht="31.5" customHeight="1" x14ac:dyDescent="0.25"/>
    <row r="68166" ht="24" customHeight="1" x14ac:dyDescent="0.25"/>
    <row r="68167" ht="24.95" customHeight="1" x14ac:dyDescent="0.25"/>
    <row r="68168" ht="24.95" customHeight="1" x14ac:dyDescent="0.25"/>
    <row r="68169" ht="24.95" customHeight="1" x14ac:dyDescent="0.25"/>
    <row r="68170" ht="24.95" customHeight="1" x14ac:dyDescent="0.25"/>
    <row r="68171" ht="24.95" customHeight="1" x14ac:dyDescent="0.25"/>
    <row r="68172" ht="24.95" customHeight="1" x14ac:dyDescent="0.25"/>
    <row r="68173" ht="24.95" customHeight="1" x14ac:dyDescent="0.25"/>
    <row r="68174" ht="24.95" customHeight="1" x14ac:dyDescent="0.25"/>
    <row r="68175" ht="31.5" customHeight="1" x14ac:dyDescent="0.25"/>
    <row r="68176" ht="24" customHeight="1" x14ac:dyDescent="0.25"/>
    <row r="68177" ht="24.95" customHeight="1" x14ac:dyDescent="0.25"/>
    <row r="68178" ht="24.95" customHeight="1" x14ac:dyDescent="0.25"/>
    <row r="68179" ht="24.95" customHeight="1" x14ac:dyDescent="0.25"/>
    <row r="68180" ht="24.95" customHeight="1" x14ac:dyDescent="0.25"/>
    <row r="68184" ht="16.5" customHeight="1" x14ac:dyDescent="0.25"/>
    <row r="68186" ht="15.75" customHeight="1" x14ac:dyDescent="0.25"/>
    <row r="68187" ht="31.5" customHeight="1" x14ac:dyDescent="0.25"/>
    <row r="68188" ht="24" customHeight="1" x14ac:dyDescent="0.25"/>
    <row r="68189" ht="24.95" customHeight="1" x14ac:dyDescent="0.25"/>
    <row r="68190" ht="24.95" customHeight="1" x14ac:dyDescent="0.25"/>
    <row r="68191" ht="24.95" customHeight="1" x14ac:dyDescent="0.25"/>
    <row r="68192" ht="24.95" customHeight="1" x14ac:dyDescent="0.25"/>
    <row r="68193" ht="24.95" customHeight="1" x14ac:dyDescent="0.25"/>
    <row r="68194" ht="24.95" customHeight="1" x14ac:dyDescent="0.25"/>
    <row r="68195" ht="24.95" customHeight="1" x14ac:dyDescent="0.25"/>
    <row r="68196" ht="24.95" customHeight="1" x14ac:dyDescent="0.25"/>
    <row r="68197" ht="24.95" customHeight="1" x14ac:dyDescent="0.25"/>
    <row r="68198" ht="24.95" customHeight="1" x14ac:dyDescent="0.25"/>
    <row r="68199" ht="24.95" customHeight="1" x14ac:dyDescent="0.25"/>
    <row r="68200" ht="24.95" customHeight="1" x14ac:dyDescent="0.25"/>
    <row r="68201" ht="24.95" customHeight="1" x14ac:dyDescent="0.25"/>
    <row r="68202" ht="24.95" customHeight="1" x14ac:dyDescent="0.25"/>
    <row r="68203" ht="24.95" customHeight="1" x14ac:dyDescent="0.25"/>
    <row r="68204" ht="24.95" customHeight="1" x14ac:dyDescent="0.25"/>
    <row r="68205" ht="24.95" customHeight="1" x14ac:dyDescent="0.25"/>
    <row r="68206" ht="24.95" customHeight="1" x14ac:dyDescent="0.25"/>
    <row r="68207" ht="24.95" customHeight="1" x14ac:dyDescent="0.25"/>
    <row r="68208" ht="24.95" customHeight="1" x14ac:dyDescent="0.25"/>
    <row r="68209" ht="24.95" customHeight="1" x14ac:dyDescent="0.25"/>
    <row r="68210" ht="24.95" customHeight="1" x14ac:dyDescent="0.25"/>
    <row r="68211" ht="24.95" customHeight="1" x14ac:dyDescent="0.25"/>
    <row r="68212" ht="24.95" customHeight="1" x14ac:dyDescent="0.25"/>
    <row r="68213" ht="24.95" customHeight="1" x14ac:dyDescent="0.25"/>
    <row r="68214" ht="24.95" customHeight="1" x14ac:dyDescent="0.25"/>
    <row r="68215" ht="24.95" customHeight="1" x14ac:dyDescent="0.25"/>
    <row r="68216" ht="24.95" customHeight="1" x14ac:dyDescent="0.25"/>
    <row r="68217" ht="24.95" customHeight="1" x14ac:dyDescent="0.25"/>
    <row r="68218" ht="24.95" customHeight="1" x14ac:dyDescent="0.25"/>
    <row r="68219" ht="24.95" customHeight="1" x14ac:dyDescent="0.25"/>
    <row r="68220" ht="24.95" customHeight="1" x14ac:dyDescent="0.25"/>
    <row r="68221" ht="24.95" customHeight="1" x14ac:dyDescent="0.25"/>
    <row r="68222" ht="24.95" customHeight="1" x14ac:dyDescent="0.25"/>
    <row r="68223" ht="24.95" customHeight="1" x14ac:dyDescent="0.25"/>
    <row r="68224" ht="24.95" customHeight="1" x14ac:dyDescent="0.25"/>
    <row r="68225" ht="24.95" customHeight="1" x14ac:dyDescent="0.25"/>
    <row r="68226" ht="24.95" customHeight="1" x14ac:dyDescent="0.25"/>
    <row r="68230" ht="16.5" customHeight="1" x14ac:dyDescent="0.25"/>
    <row r="68232" ht="15.75" customHeight="1" x14ac:dyDescent="0.25"/>
    <row r="68233" ht="31.5" customHeight="1" x14ac:dyDescent="0.25"/>
    <row r="68234" ht="24" customHeight="1" x14ac:dyDescent="0.25"/>
    <row r="68235" ht="24.95" customHeight="1" x14ac:dyDescent="0.25"/>
    <row r="68236" ht="24.95" customHeight="1" x14ac:dyDescent="0.25"/>
    <row r="68237" ht="24.95" customHeight="1" x14ac:dyDescent="0.25"/>
    <row r="68238" ht="24.95" customHeight="1" x14ac:dyDescent="0.25"/>
    <row r="68239" ht="24.95" customHeight="1" x14ac:dyDescent="0.25"/>
    <row r="68240" ht="24.95" customHeight="1" x14ac:dyDescent="0.25"/>
    <row r="68241" ht="24.95" customHeight="1" x14ac:dyDescent="0.25"/>
    <row r="68242" ht="24.95" customHeight="1" x14ac:dyDescent="0.25"/>
    <row r="68243" ht="24.95" customHeight="1" x14ac:dyDescent="0.25"/>
    <row r="68244" ht="24.95" customHeight="1" x14ac:dyDescent="0.25"/>
    <row r="68245" ht="24.95" customHeight="1" x14ac:dyDescent="0.25"/>
    <row r="68246" ht="24.95" customHeight="1" x14ac:dyDescent="0.25"/>
    <row r="68247" ht="24.95" customHeight="1" x14ac:dyDescent="0.25"/>
    <row r="68248" ht="24.95" customHeight="1" x14ac:dyDescent="0.25"/>
    <row r="68249" ht="24.95" customHeight="1" x14ac:dyDescent="0.25"/>
    <row r="68250" ht="24.95" customHeight="1" x14ac:dyDescent="0.25"/>
    <row r="68251" ht="24.95" customHeight="1" x14ac:dyDescent="0.25"/>
    <row r="68252" ht="24.95" customHeight="1" x14ac:dyDescent="0.25"/>
    <row r="68253" ht="24.95" customHeight="1" x14ac:dyDescent="0.25"/>
    <row r="68254" ht="24.95" customHeight="1" x14ac:dyDescent="0.25"/>
    <row r="68255" ht="24.95" customHeight="1" x14ac:dyDescent="0.25"/>
    <row r="68256" ht="24.95" customHeight="1" x14ac:dyDescent="0.25"/>
    <row r="68257" ht="24.95" customHeight="1" x14ac:dyDescent="0.25"/>
    <row r="68258" ht="24.95" customHeight="1" x14ac:dyDescent="0.25"/>
    <row r="68259" ht="24.95" customHeight="1" x14ac:dyDescent="0.25"/>
    <row r="68260" ht="24.95" customHeight="1" x14ac:dyDescent="0.25"/>
    <row r="68261" ht="24.95" customHeight="1" x14ac:dyDescent="0.25"/>
    <row r="68262" ht="24.95" customHeight="1" x14ac:dyDescent="0.25"/>
    <row r="68263" ht="24.95" customHeight="1" x14ac:dyDescent="0.25"/>
    <row r="68264" ht="24.95" customHeight="1" x14ac:dyDescent="0.25"/>
    <row r="68265" ht="24.95" customHeight="1" x14ac:dyDescent="0.25"/>
    <row r="68266" ht="24.95" customHeight="1" x14ac:dyDescent="0.25"/>
    <row r="68267" ht="24.95" customHeight="1" x14ac:dyDescent="0.25"/>
    <row r="68268" ht="24.95" customHeight="1" x14ac:dyDescent="0.25"/>
    <row r="68269" ht="24.95" customHeight="1" x14ac:dyDescent="0.25"/>
    <row r="68270" ht="24.95" customHeight="1" x14ac:dyDescent="0.25"/>
    <row r="68271" ht="24.95" customHeight="1" x14ac:dyDescent="0.25"/>
    <row r="68272" ht="24.95" customHeight="1" x14ac:dyDescent="0.25"/>
    <row r="68276" ht="16.5" customHeight="1" x14ac:dyDescent="0.25"/>
    <row r="68278" ht="15.75" customHeight="1" x14ac:dyDescent="0.25"/>
    <row r="68279" ht="31.5" customHeight="1" x14ac:dyDescent="0.25"/>
    <row r="68280" ht="24" customHeight="1" x14ac:dyDescent="0.25"/>
    <row r="68281" ht="24.95" customHeight="1" x14ac:dyDescent="0.25"/>
    <row r="68282" ht="24.95" customHeight="1" x14ac:dyDescent="0.25"/>
    <row r="68283" ht="24.95" customHeight="1" x14ac:dyDescent="0.25"/>
    <row r="68284" ht="24.95" customHeight="1" x14ac:dyDescent="0.25"/>
    <row r="68285" ht="24.95" customHeight="1" x14ac:dyDescent="0.25"/>
    <row r="68286" ht="24.95" customHeight="1" x14ac:dyDescent="0.25"/>
    <row r="68287" ht="24.95" customHeight="1" x14ac:dyDescent="0.25"/>
    <row r="68288" ht="24.95" customHeight="1" x14ac:dyDescent="0.25"/>
    <row r="68289" ht="24.95" customHeight="1" x14ac:dyDescent="0.25"/>
    <row r="68290" ht="24.95" customHeight="1" x14ac:dyDescent="0.25"/>
    <row r="68291" ht="24.95" customHeight="1" x14ac:dyDescent="0.25"/>
    <row r="68292" ht="24.95" customHeight="1" x14ac:dyDescent="0.25"/>
    <row r="68293" ht="24.95" customHeight="1" x14ac:dyDescent="0.25"/>
    <row r="68294" ht="24.95" customHeight="1" x14ac:dyDescent="0.25"/>
    <row r="68298" ht="16.5" customHeight="1" x14ac:dyDescent="0.25"/>
    <row r="68300" ht="15.75" customHeight="1" x14ac:dyDescent="0.25"/>
    <row r="68301" ht="31.5" customHeight="1" x14ac:dyDescent="0.25"/>
    <row r="68302" ht="24" customHeight="1" x14ac:dyDescent="0.25"/>
    <row r="68303" ht="24.95" customHeight="1" x14ac:dyDescent="0.25"/>
    <row r="68304" ht="24.95" customHeight="1" x14ac:dyDescent="0.25"/>
    <row r="68305" ht="24.95" customHeight="1" x14ac:dyDescent="0.25"/>
    <row r="68306" ht="24.95" customHeight="1" x14ac:dyDescent="0.25"/>
    <row r="68307" ht="24.95" customHeight="1" x14ac:dyDescent="0.25"/>
    <row r="68308" ht="24.95" customHeight="1" x14ac:dyDescent="0.25"/>
    <row r="68309" ht="24.95" customHeight="1" x14ac:dyDescent="0.25"/>
    <row r="68310" ht="24.95" customHeight="1" x14ac:dyDescent="0.25"/>
    <row r="68311" ht="24.95" customHeight="1" x14ac:dyDescent="0.25"/>
    <row r="68312" ht="24.95" customHeight="1" x14ac:dyDescent="0.25"/>
    <row r="68313" ht="24.95" customHeight="1" x14ac:dyDescent="0.25"/>
    <row r="68314" ht="24.95" customHeight="1" x14ac:dyDescent="0.25"/>
    <row r="68315" ht="24.95" customHeight="1" x14ac:dyDescent="0.25"/>
    <row r="68316" ht="24.95" customHeight="1" x14ac:dyDescent="0.25"/>
    <row r="68317" ht="24.95" customHeight="1" x14ac:dyDescent="0.25"/>
    <row r="68318" ht="24.95" customHeight="1" x14ac:dyDescent="0.25"/>
    <row r="68319" ht="24.95" customHeight="1" x14ac:dyDescent="0.25"/>
    <row r="68320" ht="24.95" customHeight="1" x14ac:dyDescent="0.25"/>
    <row r="68321" ht="24.95" customHeight="1" x14ac:dyDescent="0.25"/>
    <row r="68322" ht="24.95" customHeight="1" x14ac:dyDescent="0.25"/>
    <row r="68323" ht="24.95" customHeight="1" x14ac:dyDescent="0.25"/>
    <row r="68324" ht="24.95" customHeight="1" x14ac:dyDescent="0.25"/>
    <row r="68325" ht="24.95" customHeight="1" x14ac:dyDescent="0.25"/>
    <row r="68326" ht="24.95" customHeight="1" x14ac:dyDescent="0.25"/>
    <row r="68327" ht="24.95" customHeight="1" x14ac:dyDescent="0.25"/>
    <row r="68328" ht="24.95" customHeight="1" x14ac:dyDescent="0.25"/>
    <row r="68329" ht="24.95" customHeight="1" x14ac:dyDescent="0.25"/>
    <row r="68330" ht="24.95" customHeight="1" x14ac:dyDescent="0.25"/>
    <row r="68331" ht="24.95" customHeight="1" x14ac:dyDescent="0.25"/>
    <row r="68332" ht="24.95" customHeight="1" x14ac:dyDescent="0.25"/>
    <row r="68333" ht="24.95" customHeight="1" x14ac:dyDescent="0.25"/>
    <row r="68334" ht="24.95" customHeight="1" x14ac:dyDescent="0.25"/>
    <row r="68335" ht="24.95" customHeight="1" x14ac:dyDescent="0.25"/>
    <row r="68336" ht="24.95" customHeight="1" x14ac:dyDescent="0.25"/>
    <row r="68337" ht="24.95" customHeight="1" x14ac:dyDescent="0.25"/>
    <row r="68338" ht="24.95" customHeight="1" x14ac:dyDescent="0.25"/>
    <row r="68339" ht="24.95" customHeight="1" x14ac:dyDescent="0.25"/>
    <row r="68340" ht="24.95" customHeight="1" x14ac:dyDescent="0.25"/>
    <row r="68344" ht="16.5" customHeight="1" x14ac:dyDescent="0.25"/>
    <row r="68346" ht="15.75" customHeight="1" x14ac:dyDescent="0.25"/>
    <row r="68347" ht="31.5" customHeight="1" x14ac:dyDescent="0.25"/>
    <row r="68348" ht="24" customHeight="1" x14ac:dyDescent="0.25"/>
    <row r="68349" ht="24.95" customHeight="1" x14ac:dyDescent="0.25"/>
    <row r="68350" ht="24.95" customHeight="1" x14ac:dyDescent="0.25"/>
    <row r="68351" ht="24.95" customHeight="1" x14ac:dyDescent="0.25"/>
    <row r="68352" ht="24.95" customHeight="1" x14ac:dyDescent="0.25"/>
    <row r="68353" ht="24.95" customHeight="1" x14ac:dyDescent="0.25"/>
    <row r="68354" ht="24.95" customHeight="1" x14ac:dyDescent="0.25"/>
    <row r="68355" ht="24.95" customHeight="1" x14ac:dyDescent="0.25"/>
    <row r="68356" ht="24.95" customHeight="1" x14ac:dyDescent="0.25"/>
    <row r="68357" ht="24.95" customHeight="1" x14ac:dyDescent="0.25"/>
    <row r="68358" ht="24.95" customHeight="1" x14ac:dyDescent="0.25"/>
    <row r="68359" ht="24.95" customHeight="1" x14ac:dyDescent="0.25"/>
    <row r="68360" ht="24.95" customHeight="1" x14ac:dyDescent="0.25"/>
    <row r="68361" ht="24.95" customHeight="1" x14ac:dyDescent="0.25"/>
    <row r="68362" ht="24.95" customHeight="1" x14ac:dyDescent="0.25"/>
    <row r="68363" ht="24.95" customHeight="1" x14ac:dyDescent="0.25"/>
    <row r="68364" ht="24.95" customHeight="1" x14ac:dyDescent="0.25"/>
    <row r="68365" ht="24.95" customHeight="1" x14ac:dyDescent="0.25"/>
    <row r="68366" ht="24.95" customHeight="1" x14ac:dyDescent="0.25"/>
    <row r="68367" ht="24.95" customHeight="1" x14ac:dyDescent="0.25"/>
    <row r="68368" ht="24.95" customHeight="1" x14ac:dyDescent="0.25"/>
    <row r="68369" ht="24.95" customHeight="1" x14ac:dyDescent="0.25"/>
    <row r="68370" ht="24.95" customHeight="1" x14ac:dyDescent="0.25"/>
    <row r="68371" ht="24.95" customHeight="1" x14ac:dyDescent="0.25"/>
    <row r="68372" ht="24.95" customHeight="1" x14ac:dyDescent="0.25"/>
    <row r="68373" ht="24.95" customHeight="1" x14ac:dyDescent="0.25"/>
    <row r="68374" ht="24.95" customHeight="1" x14ac:dyDescent="0.25"/>
    <row r="68375" ht="24.95" customHeight="1" x14ac:dyDescent="0.25"/>
    <row r="68376" ht="24.95" customHeight="1" x14ac:dyDescent="0.25"/>
    <row r="68377" ht="24.95" customHeight="1" x14ac:dyDescent="0.25"/>
    <row r="68378" ht="24.95" customHeight="1" x14ac:dyDescent="0.25"/>
    <row r="68379" ht="24.95" customHeight="1" x14ac:dyDescent="0.25"/>
    <row r="68380" ht="24.95" customHeight="1" x14ac:dyDescent="0.25"/>
    <row r="68381" ht="24.95" customHeight="1" x14ac:dyDescent="0.25"/>
    <row r="68382" ht="24.95" customHeight="1" x14ac:dyDescent="0.25"/>
    <row r="68383" ht="24.95" customHeight="1" x14ac:dyDescent="0.25"/>
    <row r="68384" ht="24.95" customHeight="1" x14ac:dyDescent="0.25"/>
    <row r="68386" ht="16.5" customHeight="1" x14ac:dyDescent="0.25"/>
    <row r="68388" ht="15.75" customHeight="1" x14ac:dyDescent="0.25"/>
    <row r="68389" ht="31.5" customHeight="1" x14ac:dyDescent="0.25"/>
    <row r="68390" ht="24" customHeight="1" x14ac:dyDescent="0.25"/>
    <row r="68394" ht="16.5" customHeight="1" x14ac:dyDescent="0.25"/>
    <row r="68396" ht="15.75" customHeight="1" x14ac:dyDescent="0.25"/>
    <row r="68397" ht="31.5" customHeight="1" x14ac:dyDescent="0.25"/>
    <row r="68398" ht="24" customHeight="1" x14ac:dyDescent="0.25"/>
    <row r="68399" ht="24.95" customHeight="1" x14ac:dyDescent="0.25"/>
    <row r="68400" ht="24.95" customHeight="1" x14ac:dyDescent="0.25"/>
    <row r="68401" ht="24.95" customHeight="1" x14ac:dyDescent="0.25"/>
    <row r="68402" ht="24.95" customHeight="1" x14ac:dyDescent="0.25"/>
    <row r="68403" ht="24.95" customHeight="1" x14ac:dyDescent="0.25"/>
    <row r="68404" ht="24.95" customHeight="1" x14ac:dyDescent="0.25"/>
    <row r="68405" ht="24.95" customHeight="1" x14ac:dyDescent="0.25"/>
    <row r="68406" ht="24.95" customHeight="1" x14ac:dyDescent="0.25"/>
    <row r="68407" ht="24.95" customHeight="1" x14ac:dyDescent="0.25"/>
    <row r="68408" ht="24.95" customHeight="1" x14ac:dyDescent="0.25"/>
    <row r="68409" ht="24.95" customHeight="1" x14ac:dyDescent="0.25"/>
    <row r="68410" ht="24.95" customHeight="1" x14ac:dyDescent="0.25"/>
    <row r="68411" ht="24.95" customHeight="1" x14ac:dyDescent="0.25"/>
    <row r="68412" ht="24.95" customHeight="1" x14ac:dyDescent="0.25"/>
    <row r="68413" ht="24.95" customHeight="1" x14ac:dyDescent="0.25"/>
    <row r="68414" ht="24.95" customHeight="1" x14ac:dyDescent="0.25"/>
    <row r="68415" ht="24.95" customHeight="1" x14ac:dyDescent="0.25"/>
    <row r="68416" ht="24.95" customHeight="1" x14ac:dyDescent="0.25"/>
    <row r="68417" ht="24.95" customHeight="1" x14ac:dyDescent="0.25"/>
    <row r="68418" ht="24.95" customHeight="1" x14ac:dyDescent="0.25"/>
    <row r="68419" ht="24.95" customHeight="1" x14ac:dyDescent="0.25"/>
    <row r="68420" ht="24.95" customHeight="1" x14ac:dyDescent="0.25"/>
    <row r="68421" ht="24.95" customHeight="1" x14ac:dyDescent="0.25"/>
    <row r="68422" ht="24.95" customHeight="1" x14ac:dyDescent="0.25"/>
    <row r="68423" ht="24.95" customHeight="1" x14ac:dyDescent="0.25"/>
    <row r="68424" ht="24.95" customHeight="1" x14ac:dyDescent="0.25"/>
    <row r="68425" ht="24.95" customHeight="1" x14ac:dyDescent="0.25"/>
    <row r="68426" ht="24.95" customHeight="1" x14ac:dyDescent="0.25"/>
    <row r="68427" ht="24.95" customHeight="1" x14ac:dyDescent="0.25"/>
    <row r="68428" ht="24.95" customHeight="1" x14ac:dyDescent="0.25"/>
    <row r="68429" ht="24.95" customHeight="1" x14ac:dyDescent="0.25"/>
    <row r="68430" ht="24.95" customHeight="1" x14ac:dyDescent="0.25"/>
    <row r="68431" ht="24.95" customHeight="1" x14ac:dyDescent="0.25"/>
    <row r="68432" ht="24.95" customHeight="1" x14ac:dyDescent="0.25"/>
    <row r="68433" ht="24.95" customHeight="1" x14ac:dyDescent="0.25"/>
    <row r="68434" ht="24.95" customHeight="1" x14ac:dyDescent="0.25"/>
    <row r="68435" ht="24.95" customHeight="1" x14ac:dyDescent="0.25"/>
    <row r="68436" ht="24.95" customHeight="1" x14ac:dyDescent="0.25"/>
    <row r="68440" ht="16.5" customHeight="1" x14ac:dyDescent="0.25"/>
    <row r="68442" ht="15.75" customHeight="1" x14ac:dyDescent="0.25"/>
    <row r="68443" ht="31.5" customHeight="1" x14ac:dyDescent="0.25"/>
    <row r="68444" ht="24" customHeight="1" x14ac:dyDescent="0.25"/>
    <row r="68445" ht="24.95" customHeight="1" x14ac:dyDescent="0.25"/>
    <row r="68446" ht="24.95" customHeight="1" x14ac:dyDescent="0.25"/>
    <row r="68447" ht="24.95" customHeight="1" x14ac:dyDescent="0.25"/>
    <row r="68448" ht="24.95" customHeight="1" x14ac:dyDescent="0.25"/>
    <row r="68449" ht="24.95" customHeight="1" x14ac:dyDescent="0.25"/>
    <row r="68450" ht="24.95" customHeight="1" x14ac:dyDescent="0.25"/>
    <row r="68451" ht="24.95" customHeight="1" x14ac:dyDescent="0.25"/>
    <row r="68452" ht="24.95" customHeight="1" x14ac:dyDescent="0.25"/>
    <row r="68453" ht="24.95" customHeight="1" x14ac:dyDescent="0.25"/>
    <row r="68454" ht="24.95" customHeight="1" x14ac:dyDescent="0.25"/>
    <row r="68455" ht="24.95" customHeight="1" x14ac:dyDescent="0.25"/>
    <row r="68456" ht="24.95" customHeight="1" x14ac:dyDescent="0.25"/>
    <row r="68457" ht="24.95" customHeight="1" x14ac:dyDescent="0.25"/>
    <row r="68458" ht="24.95" customHeight="1" x14ac:dyDescent="0.25"/>
    <row r="68459" ht="24.95" customHeight="1" x14ac:dyDescent="0.25"/>
    <row r="68460" ht="24.95" customHeight="1" x14ac:dyDescent="0.25"/>
    <row r="68461" ht="24.95" customHeight="1" x14ac:dyDescent="0.25"/>
    <row r="68462" ht="24.95" customHeight="1" x14ac:dyDescent="0.25"/>
    <row r="68463" ht="24.95" customHeight="1" x14ac:dyDescent="0.25"/>
    <row r="68464" ht="24.95" customHeight="1" x14ac:dyDescent="0.25"/>
    <row r="68465" ht="24.95" customHeight="1" x14ac:dyDescent="0.25"/>
    <row r="68466" ht="24.95" customHeight="1" x14ac:dyDescent="0.25"/>
    <row r="68467" ht="24.95" customHeight="1" x14ac:dyDescent="0.25"/>
    <row r="68468" ht="24.95" customHeight="1" x14ac:dyDescent="0.25"/>
    <row r="68469" ht="24.95" customHeight="1" x14ac:dyDescent="0.25"/>
    <row r="68470" ht="24.95" customHeight="1" x14ac:dyDescent="0.25"/>
    <row r="68471" ht="24.95" customHeight="1" x14ac:dyDescent="0.25"/>
    <row r="68472" ht="24.95" customHeight="1" x14ac:dyDescent="0.25"/>
    <row r="68473" ht="24.95" customHeight="1" x14ac:dyDescent="0.25"/>
    <row r="68474" ht="24.95" customHeight="1" x14ac:dyDescent="0.25"/>
    <row r="68475" ht="24.95" customHeight="1" x14ac:dyDescent="0.25"/>
    <row r="68476" ht="24.95" customHeight="1" x14ac:dyDescent="0.25"/>
    <row r="68477" ht="24.95" customHeight="1" x14ac:dyDescent="0.25"/>
    <row r="68478" ht="24.95" customHeight="1" x14ac:dyDescent="0.25"/>
    <row r="68482" ht="16.5" customHeight="1" x14ac:dyDescent="0.25"/>
    <row r="68486" ht="16.5" customHeight="1" x14ac:dyDescent="0.25"/>
    <row r="68488" ht="15.75" customHeight="1" x14ac:dyDescent="0.25"/>
    <row r="68489" ht="31.5" customHeight="1" x14ac:dyDescent="0.25"/>
    <row r="68490" ht="24" customHeight="1" x14ac:dyDescent="0.25"/>
    <row r="68491" ht="24.95" customHeight="1" x14ac:dyDescent="0.25"/>
    <row r="68492" ht="24.95" customHeight="1" x14ac:dyDescent="0.25"/>
    <row r="68493" ht="24.95" customHeight="1" x14ac:dyDescent="0.25"/>
    <row r="68494" ht="24.95" customHeight="1" x14ac:dyDescent="0.25"/>
    <row r="68495" ht="24.95" customHeight="1" x14ac:dyDescent="0.25"/>
    <row r="68496" ht="24.95" customHeight="1" x14ac:dyDescent="0.25"/>
    <row r="68497" ht="24.95" customHeight="1" x14ac:dyDescent="0.25"/>
    <row r="68498" ht="24.95" customHeight="1" x14ac:dyDescent="0.25"/>
    <row r="68500" ht="15.75" customHeight="1" x14ac:dyDescent="0.25"/>
    <row r="68501" ht="31.5" customHeight="1" x14ac:dyDescent="0.25"/>
    <row r="68502" ht="24" customHeight="1" x14ac:dyDescent="0.25"/>
    <row r="68503" ht="24.95" customHeight="1" x14ac:dyDescent="0.25"/>
    <row r="68504" ht="24.95" customHeight="1" x14ac:dyDescent="0.25"/>
    <row r="68508" ht="16.5" customHeight="1" x14ac:dyDescent="0.25"/>
    <row r="68510" ht="15.75" customHeight="1" x14ac:dyDescent="0.25"/>
    <row r="68511" ht="31.5" customHeight="1" x14ac:dyDescent="0.25"/>
    <row r="68512" ht="24" customHeight="1" x14ac:dyDescent="0.25"/>
    <row r="68513" ht="24.95" customHeight="1" x14ac:dyDescent="0.25"/>
    <row r="68514" ht="24.95" customHeight="1" x14ac:dyDescent="0.25"/>
    <row r="68515" ht="24.95" customHeight="1" x14ac:dyDescent="0.25"/>
    <row r="68516" ht="24.95" customHeight="1" x14ac:dyDescent="0.25"/>
    <row r="68517" ht="24.95" customHeight="1" x14ac:dyDescent="0.25"/>
    <row r="68518" ht="24.95" customHeight="1" x14ac:dyDescent="0.25"/>
    <row r="68519" ht="24.95" customHeight="1" x14ac:dyDescent="0.25"/>
    <row r="68520" ht="24.95" customHeight="1" x14ac:dyDescent="0.25"/>
    <row r="68521" ht="24.95" customHeight="1" x14ac:dyDescent="0.25"/>
    <row r="68522" ht="24.95" customHeight="1" x14ac:dyDescent="0.25"/>
    <row r="68523" ht="24.95" customHeight="1" x14ac:dyDescent="0.25"/>
    <row r="68524" ht="24.95" customHeight="1" x14ac:dyDescent="0.25"/>
    <row r="68525" ht="24.95" customHeight="1" x14ac:dyDescent="0.25"/>
    <row r="68526" ht="24.95" customHeight="1" x14ac:dyDescent="0.25"/>
    <row r="68530" ht="16.5" customHeight="1" x14ac:dyDescent="0.25"/>
    <row r="68532" ht="15.75" customHeight="1" x14ac:dyDescent="0.25"/>
    <row r="68533" ht="31.5" customHeight="1" x14ac:dyDescent="0.25"/>
    <row r="68534" ht="24" customHeight="1" x14ac:dyDescent="0.25"/>
    <row r="68535" ht="24.95" customHeight="1" x14ac:dyDescent="0.25"/>
    <row r="68536" ht="24.95" customHeight="1" x14ac:dyDescent="0.25"/>
    <row r="68537" ht="24.95" customHeight="1" x14ac:dyDescent="0.25"/>
    <row r="68538" ht="24.95" customHeight="1" x14ac:dyDescent="0.25"/>
    <row r="68539" ht="24.95" customHeight="1" x14ac:dyDescent="0.25"/>
    <row r="68540" ht="24.95" customHeight="1" x14ac:dyDescent="0.25"/>
    <row r="68541" ht="24.95" customHeight="1" x14ac:dyDescent="0.25"/>
    <row r="68542" ht="24.95" customHeight="1" x14ac:dyDescent="0.25"/>
    <row r="68546" ht="16.5" customHeight="1" x14ac:dyDescent="0.25"/>
    <row r="68548" ht="15.75" customHeight="1" x14ac:dyDescent="0.25"/>
    <row r="68552" ht="16.5" customHeight="1" x14ac:dyDescent="0.25"/>
    <row r="68554" ht="15.75" customHeight="1" x14ac:dyDescent="0.25"/>
    <row r="68555" ht="31.5" customHeight="1" x14ac:dyDescent="0.25"/>
    <row r="68556" ht="24" customHeight="1" x14ac:dyDescent="0.25"/>
    <row r="68557" ht="24.95" customHeight="1" x14ac:dyDescent="0.25"/>
    <row r="68558" ht="24.95" customHeight="1" x14ac:dyDescent="0.25"/>
    <row r="68559" ht="24.95" customHeight="1" x14ac:dyDescent="0.25"/>
    <row r="68560" ht="24.95" customHeight="1" x14ac:dyDescent="0.25"/>
    <row r="68561" ht="24.95" customHeight="1" x14ac:dyDescent="0.25"/>
    <row r="68562" ht="24.95" customHeight="1" x14ac:dyDescent="0.25"/>
    <row r="68563" ht="24.95" customHeight="1" x14ac:dyDescent="0.25"/>
    <row r="68564" ht="24.95" customHeight="1" x14ac:dyDescent="0.25"/>
    <row r="68565" ht="24.95" customHeight="1" x14ac:dyDescent="0.25"/>
    <row r="68566" ht="24.95" customHeight="1" x14ac:dyDescent="0.25"/>
    <row r="68567" ht="24.95" customHeight="1" x14ac:dyDescent="0.25"/>
    <row r="68568" ht="24.95" customHeight="1" x14ac:dyDescent="0.25"/>
    <row r="68569" ht="24.95" customHeight="1" x14ac:dyDescent="0.25"/>
    <row r="68570" ht="24.95" customHeight="1" x14ac:dyDescent="0.25"/>
    <row r="68571" ht="24.95" customHeight="1" x14ac:dyDescent="0.25"/>
    <row r="68572" ht="24.95" customHeight="1" x14ac:dyDescent="0.25"/>
    <row r="68573" ht="24.95" customHeight="1" x14ac:dyDescent="0.25"/>
    <row r="68574" ht="24.95" customHeight="1" x14ac:dyDescent="0.25"/>
    <row r="68575" ht="24.95" customHeight="1" x14ac:dyDescent="0.25"/>
    <row r="68576" ht="24.95" customHeight="1" x14ac:dyDescent="0.25"/>
    <row r="68577" ht="24.95" customHeight="1" x14ac:dyDescent="0.25"/>
    <row r="68578" ht="24.95" customHeight="1" x14ac:dyDescent="0.25"/>
    <row r="68579" ht="24.95" customHeight="1" x14ac:dyDescent="0.25"/>
    <row r="68580" ht="24.95" customHeight="1" x14ac:dyDescent="0.25"/>
    <row r="68581" ht="24.95" customHeight="1" x14ac:dyDescent="0.25"/>
    <row r="68582" ht="24.95" customHeight="1" x14ac:dyDescent="0.25"/>
    <row r="68583" ht="24.95" customHeight="1" x14ac:dyDescent="0.25"/>
    <row r="68584" ht="24.95" customHeight="1" x14ac:dyDescent="0.25"/>
    <row r="68585" ht="24.95" customHeight="1" x14ac:dyDescent="0.25"/>
    <row r="68586" ht="24.95" customHeight="1" x14ac:dyDescent="0.25"/>
    <row r="68587" ht="24.95" customHeight="1" x14ac:dyDescent="0.25"/>
    <row r="68588" ht="24.95" customHeight="1" x14ac:dyDescent="0.25"/>
    <row r="68589" ht="31.5" customHeight="1" x14ac:dyDescent="0.25"/>
    <row r="68590" ht="24" customHeight="1" x14ac:dyDescent="0.25"/>
    <row r="68591" ht="24.95" customHeight="1" x14ac:dyDescent="0.25"/>
    <row r="68592" ht="24.95" customHeight="1" x14ac:dyDescent="0.25"/>
    <row r="68593" ht="24.95" customHeight="1" x14ac:dyDescent="0.25"/>
    <row r="68594" ht="24.95" customHeight="1" x14ac:dyDescent="0.25"/>
    <row r="68598" ht="16.5" customHeight="1" x14ac:dyDescent="0.25"/>
    <row r="68600" ht="15.75" customHeight="1" x14ac:dyDescent="0.25"/>
    <row r="68601" ht="31.5" customHeight="1" x14ac:dyDescent="0.25"/>
    <row r="68602" ht="24" customHeight="1" x14ac:dyDescent="0.25"/>
    <row r="68603" ht="24.95" customHeight="1" x14ac:dyDescent="0.25"/>
    <row r="68604" ht="24.95" customHeight="1" x14ac:dyDescent="0.25"/>
    <row r="68605" ht="24.95" customHeight="1" x14ac:dyDescent="0.25"/>
    <row r="68606" ht="24.95" customHeight="1" x14ac:dyDescent="0.25"/>
    <row r="68607" ht="24.95" customHeight="1" x14ac:dyDescent="0.25"/>
    <row r="68608" ht="24.95" customHeight="1" x14ac:dyDescent="0.25"/>
    <row r="68609" ht="24.95" customHeight="1" x14ac:dyDescent="0.25"/>
    <row r="68610" ht="24.95" customHeight="1" x14ac:dyDescent="0.25"/>
    <row r="68611" ht="24.95" customHeight="1" x14ac:dyDescent="0.25"/>
    <row r="68612" ht="24.95" customHeight="1" x14ac:dyDescent="0.25"/>
    <row r="68613" ht="24.95" customHeight="1" x14ac:dyDescent="0.25"/>
    <row r="68614" ht="24.95" customHeight="1" x14ac:dyDescent="0.25"/>
    <row r="68615" ht="24.95" customHeight="1" x14ac:dyDescent="0.25"/>
    <row r="68616" ht="24.95" customHeight="1" x14ac:dyDescent="0.25"/>
    <row r="68617" ht="24.95" customHeight="1" x14ac:dyDescent="0.25"/>
    <row r="68618" ht="24.95" customHeight="1" x14ac:dyDescent="0.25"/>
    <row r="68619" ht="24.95" customHeight="1" x14ac:dyDescent="0.25"/>
    <row r="68620" ht="24.95" customHeight="1" x14ac:dyDescent="0.25"/>
    <row r="68621" ht="24.95" customHeight="1" x14ac:dyDescent="0.25"/>
    <row r="68622" ht="24.95" customHeight="1" x14ac:dyDescent="0.25"/>
    <row r="68623" ht="24.95" customHeight="1" x14ac:dyDescent="0.25"/>
    <row r="68624" ht="24.95" customHeight="1" x14ac:dyDescent="0.25"/>
    <row r="68625" ht="24.95" customHeight="1" x14ac:dyDescent="0.25"/>
    <row r="68626" ht="24.95" customHeight="1" x14ac:dyDescent="0.25"/>
    <row r="68627" ht="24.95" customHeight="1" x14ac:dyDescent="0.25"/>
    <row r="68628" ht="24.95" customHeight="1" x14ac:dyDescent="0.25"/>
    <row r="68629" ht="24.95" customHeight="1" x14ac:dyDescent="0.25"/>
    <row r="68630" ht="24.95" customHeight="1" x14ac:dyDescent="0.25"/>
    <row r="68631" ht="24.95" customHeight="1" x14ac:dyDescent="0.25"/>
    <row r="68632" ht="24.95" customHeight="1" x14ac:dyDescent="0.25"/>
    <row r="68633" ht="24.95" customHeight="1" x14ac:dyDescent="0.25"/>
    <row r="68634" ht="24.95" customHeight="1" x14ac:dyDescent="0.25"/>
    <row r="68635" ht="24.95" customHeight="1" x14ac:dyDescent="0.25"/>
    <row r="68636" ht="24.95" customHeight="1" x14ac:dyDescent="0.25"/>
    <row r="68637" ht="24.95" customHeight="1" x14ac:dyDescent="0.25"/>
    <row r="68638" ht="24.95" customHeight="1" x14ac:dyDescent="0.25"/>
    <row r="68639" ht="24.95" customHeight="1" x14ac:dyDescent="0.25"/>
    <row r="68640" ht="24.95" customHeight="1" x14ac:dyDescent="0.25"/>
    <row r="68644" ht="16.5" customHeight="1" x14ac:dyDescent="0.25"/>
    <row r="68646" ht="15.75" customHeight="1" x14ac:dyDescent="0.25"/>
    <row r="68647" ht="31.5" customHeight="1" x14ac:dyDescent="0.25"/>
    <row r="68648" ht="24" customHeight="1" x14ac:dyDescent="0.25"/>
    <row r="68649" ht="24.95" customHeight="1" x14ac:dyDescent="0.25"/>
    <row r="68650" ht="24.95" customHeight="1" x14ac:dyDescent="0.25"/>
    <row r="68651" ht="24.95" customHeight="1" x14ac:dyDescent="0.25"/>
    <row r="68652" ht="24.95" customHeight="1" x14ac:dyDescent="0.25"/>
    <row r="68653" ht="24.95" customHeight="1" x14ac:dyDescent="0.25"/>
    <row r="68654" ht="24.95" customHeight="1" x14ac:dyDescent="0.25"/>
    <row r="68655" ht="24.95" customHeight="1" x14ac:dyDescent="0.25"/>
    <row r="68656" ht="24.95" customHeight="1" x14ac:dyDescent="0.25"/>
    <row r="68657" ht="24.95" customHeight="1" x14ac:dyDescent="0.25"/>
    <row r="68658" ht="24.95" customHeight="1" x14ac:dyDescent="0.25"/>
    <row r="68659" ht="24.95" customHeight="1" x14ac:dyDescent="0.25"/>
    <row r="68660" ht="24.95" customHeight="1" x14ac:dyDescent="0.25"/>
    <row r="68661" ht="24.95" customHeight="1" x14ac:dyDescent="0.25"/>
    <row r="68662" ht="24.95" customHeight="1" x14ac:dyDescent="0.25"/>
    <row r="68663" ht="24.95" customHeight="1" x14ac:dyDescent="0.25"/>
    <row r="68664" ht="24.95" customHeight="1" x14ac:dyDescent="0.25"/>
    <row r="68665" ht="24.95" customHeight="1" x14ac:dyDescent="0.25"/>
    <row r="68666" ht="24.95" customHeight="1" x14ac:dyDescent="0.25"/>
    <row r="68667" ht="24.95" customHeight="1" x14ac:dyDescent="0.25"/>
    <row r="68668" ht="24.95" customHeight="1" x14ac:dyDescent="0.25"/>
    <row r="68669" ht="24.95" customHeight="1" x14ac:dyDescent="0.25"/>
    <row r="68670" ht="24.95" customHeight="1" x14ac:dyDescent="0.25"/>
    <row r="68671" ht="24.95" customHeight="1" x14ac:dyDescent="0.25"/>
    <row r="68672" ht="24.95" customHeight="1" x14ac:dyDescent="0.25"/>
    <row r="68673" ht="24.95" customHeight="1" x14ac:dyDescent="0.25"/>
    <row r="68674" ht="24.95" customHeight="1" x14ac:dyDescent="0.25"/>
    <row r="68675" ht="24.95" customHeight="1" x14ac:dyDescent="0.25"/>
    <row r="68676" ht="24.95" customHeight="1" x14ac:dyDescent="0.25"/>
    <row r="68677" ht="24.95" customHeight="1" x14ac:dyDescent="0.25"/>
    <row r="68678" ht="24.95" customHeight="1" x14ac:dyDescent="0.25"/>
    <row r="68679" ht="24.95" customHeight="1" x14ac:dyDescent="0.25"/>
    <row r="68680" ht="24.95" customHeight="1" x14ac:dyDescent="0.25"/>
    <row r="68681" ht="24.95" customHeight="1" x14ac:dyDescent="0.25"/>
    <row r="68682" ht="24.95" customHeight="1" x14ac:dyDescent="0.25"/>
    <row r="68683" ht="24.95" customHeight="1" x14ac:dyDescent="0.25"/>
    <row r="68684" ht="24.95" customHeight="1" x14ac:dyDescent="0.25"/>
    <row r="68685" ht="24.95" customHeight="1" x14ac:dyDescent="0.25"/>
    <row r="68686" ht="24.95" customHeight="1" x14ac:dyDescent="0.25"/>
    <row r="68690" ht="16.5" customHeight="1" x14ac:dyDescent="0.25"/>
    <row r="68692" ht="15.75" customHeight="1" x14ac:dyDescent="0.25"/>
    <row r="68693" ht="31.5" customHeight="1" x14ac:dyDescent="0.25"/>
    <row r="68694" ht="24" customHeight="1" x14ac:dyDescent="0.25"/>
    <row r="68695" ht="24.95" customHeight="1" x14ac:dyDescent="0.25"/>
    <row r="68696" ht="24.95" customHeight="1" x14ac:dyDescent="0.25"/>
    <row r="68697" ht="24.95" customHeight="1" x14ac:dyDescent="0.25"/>
    <row r="68698" ht="24.95" customHeight="1" x14ac:dyDescent="0.25"/>
    <row r="68699" ht="24.95" customHeight="1" x14ac:dyDescent="0.25"/>
    <row r="68700" ht="24.95" customHeight="1" x14ac:dyDescent="0.25"/>
    <row r="68701" ht="24.95" customHeight="1" x14ac:dyDescent="0.25"/>
    <row r="68702" ht="24.95" customHeight="1" x14ac:dyDescent="0.25"/>
    <row r="68703" ht="24.95" customHeight="1" x14ac:dyDescent="0.25"/>
    <row r="68704" ht="24.95" customHeight="1" x14ac:dyDescent="0.25"/>
    <row r="68705" ht="24.95" customHeight="1" x14ac:dyDescent="0.25"/>
    <row r="68706" ht="24.95" customHeight="1" x14ac:dyDescent="0.25"/>
    <row r="68707" ht="24.95" customHeight="1" x14ac:dyDescent="0.25"/>
    <row r="68708" ht="24.95" customHeight="1" x14ac:dyDescent="0.25"/>
    <row r="68712" ht="16.5" customHeight="1" x14ac:dyDescent="0.25"/>
    <row r="68714" ht="15.75" customHeight="1" x14ac:dyDescent="0.25"/>
    <row r="68715" ht="31.5" customHeight="1" x14ac:dyDescent="0.25"/>
    <row r="68716" ht="24" customHeight="1" x14ac:dyDescent="0.25"/>
    <row r="68717" ht="24.95" customHeight="1" x14ac:dyDescent="0.25"/>
    <row r="68718" ht="24.95" customHeight="1" x14ac:dyDescent="0.25"/>
    <row r="68719" ht="24.95" customHeight="1" x14ac:dyDescent="0.25"/>
    <row r="68720" ht="24.95" customHeight="1" x14ac:dyDescent="0.25"/>
    <row r="68721" ht="24.95" customHeight="1" x14ac:dyDescent="0.25"/>
    <row r="68722" ht="24.95" customHeight="1" x14ac:dyDescent="0.25"/>
    <row r="68723" ht="24.95" customHeight="1" x14ac:dyDescent="0.25"/>
    <row r="68724" ht="24.95" customHeight="1" x14ac:dyDescent="0.25"/>
    <row r="68725" ht="24.95" customHeight="1" x14ac:dyDescent="0.25"/>
    <row r="68726" ht="24.95" customHeight="1" x14ac:dyDescent="0.25"/>
    <row r="68727" ht="24.95" customHeight="1" x14ac:dyDescent="0.25"/>
    <row r="68728" ht="24.95" customHeight="1" x14ac:dyDescent="0.25"/>
    <row r="68729" ht="24.95" customHeight="1" x14ac:dyDescent="0.25"/>
    <row r="68730" ht="24.95" customHeight="1" x14ac:dyDescent="0.25"/>
    <row r="68731" ht="24.95" customHeight="1" x14ac:dyDescent="0.25"/>
    <row r="68732" ht="24.95" customHeight="1" x14ac:dyDescent="0.25"/>
    <row r="68733" ht="24.95" customHeight="1" x14ac:dyDescent="0.25"/>
    <row r="68734" ht="24.95" customHeight="1" x14ac:dyDescent="0.25"/>
    <row r="68735" ht="24.95" customHeight="1" x14ac:dyDescent="0.25"/>
    <row r="68736" ht="24.95" customHeight="1" x14ac:dyDescent="0.25"/>
    <row r="68737" ht="24.95" customHeight="1" x14ac:dyDescent="0.25"/>
    <row r="68738" ht="24.95" customHeight="1" x14ac:dyDescent="0.25"/>
    <row r="68739" ht="24.95" customHeight="1" x14ac:dyDescent="0.25"/>
    <row r="68740" ht="24.95" customHeight="1" x14ac:dyDescent="0.25"/>
    <row r="68741" ht="24.95" customHeight="1" x14ac:dyDescent="0.25"/>
    <row r="68742" ht="24.95" customHeight="1" x14ac:dyDescent="0.25"/>
    <row r="68743" ht="24.95" customHeight="1" x14ac:dyDescent="0.25"/>
    <row r="68744" ht="24.95" customHeight="1" x14ac:dyDescent="0.25"/>
    <row r="68745" ht="24.95" customHeight="1" x14ac:dyDescent="0.25"/>
    <row r="68746" ht="24.95" customHeight="1" x14ac:dyDescent="0.25"/>
    <row r="68747" ht="24.95" customHeight="1" x14ac:dyDescent="0.25"/>
    <row r="68748" ht="24.95" customHeight="1" x14ac:dyDescent="0.25"/>
    <row r="68749" ht="24.95" customHeight="1" x14ac:dyDescent="0.25"/>
    <row r="68750" ht="24.95" customHeight="1" x14ac:dyDescent="0.25"/>
    <row r="68751" ht="24.95" customHeight="1" x14ac:dyDescent="0.25"/>
    <row r="68752" ht="24.95" customHeight="1" x14ac:dyDescent="0.25"/>
    <row r="68753" ht="24.95" customHeight="1" x14ac:dyDescent="0.25"/>
    <row r="68754" ht="24.95" customHeight="1" x14ac:dyDescent="0.25"/>
    <row r="68758" ht="16.5" customHeight="1" x14ac:dyDescent="0.25"/>
    <row r="68760" ht="15.75" customHeight="1" x14ac:dyDescent="0.25"/>
    <row r="68761" ht="31.5" customHeight="1" x14ac:dyDescent="0.25"/>
    <row r="68762" ht="24" customHeight="1" x14ac:dyDescent="0.25"/>
    <row r="68763" ht="24.95" customHeight="1" x14ac:dyDescent="0.25"/>
    <row r="68764" ht="24.95" customHeight="1" x14ac:dyDescent="0.25"/>
    <row r="68765" ht="24.95" customHeight="1" x14ac:dyDescent="0.25"/>
    <row r="68766" ht="24.95" customHeight="1" x14ac:dyDescent="0.25"/>
    <row r="68767" ht="24.95" customHeight="1" x14ac:dyDescent="0.25"/>
    <row r="68768" ht="24.95" customHeight="1" x14ac:dyDescent="0.25"/>
    <row r="68769" ht="24.95" customHeight="1" x14ac:dyDescent="0.25"/>
    <row r="68770" ht="24.95" customHeight="1" x14ac:dyDescent="0.25"/>
    <row r="68771" ht="24.95" customHeight="1" x14ac:dyDescent="0.25"/>
    <row r="68772" ht="24.95" customHeight="1" x14ac:dyDescent="0.25"/>
    <row r="68773" ht="24.95" customHeight="1" x14ac:dyDescent="0.25"/>
    <row r="68774" ht="24.95" customHeight="1" x14ac:dyDescent="0.25"/>
    <row r="68775" ht="24.95" customHeight="1" x14ac:dyDescent="0.25"/>
    <row r="68776" ht="24.95" customHeight="1" x14ac:dyDescent="0.25"/>
    <row r="68777" ht="24.95" customHeight="1" x14ac:dyDescent="0.25"/>
    <row r="68778" ht="24.95" customHeight="1" x14ac:dyDescent="0.25"/>
    <row r="68779" ht="24.95" customHeight="1" x14ac:dyDescent="0.25"/>
    <row r="68780" ht="24.95" customHeight="1" x14ac:dyDescent="0.25"/>
    <row r="68781" ht="24.95" customHeight="1" x14ac:dyDescent="0.25"/>
    <row r="68782" ht="24.95" customHeight="1" x14ac:dyDescent="0.25"/>
    <row r="68783" ht="24.95" customHeight="1" x14ac:dyDescent="0.25"/>
    <row r="68784" ht="24.95" customHeight="1" x14ac:dyDescent="0.25"/>
    <row r="68785" ht="24.95" customHeight="1" x14ac:dyDescent="0.25"/>
    <row r="68786" ht="24.95" customHeight="1" x14ac:dyDescent="0.25"/>
    <row r="68787" ht="24.95" customHeight="1" x14ac:dyDescent="0.25"/>
    <row r="68788" ht="24.95" customHeight="1" x14ac:dyDescent="0.25"/>
    <row r="68789" ht="24.95" customHeight="1" x14ac:dyDescent="0.25"/>
    <row r="68790" ht="24.95" customHeight="1" x14ac:dyDescent="0.25"/>
    <row r="68791" ht="24.95" customHeight="1" x14ac:dyDescent="0.25"/>
    <row r="68792" ht="24.95" customHeight="1" x14ac:dyDescent="0.25"/>
    <row r="68793" ht="24.95" customHeight="1" x14ac:dyDescent="0.25"/>
    <row r="68794" ht="24.95" customHeight="1" x14ac:dyDescent="0.25"/>
    <row r="68795" ht="24.95" customHeight="1" x14ac:dyDescent="0.25"/>
    <row r="68796" ht="24.95" customHeight="1" x14ac:dyDescent="0.25"/>
    <row r="68797" ht="24.95" customHeight="1" x14ac:dyDescent="0.25"/>
    <row r="68798" ht="24.95" customHeight="1" x14ac:dyDescent="0.25"/>
    <row r="68804" ht="16.5" customHeight="1" x14ac:dyDescent="0.25"/>
    <row r="68806" ht="15.75" customHeight="1" x14ac:dyDescent="0.25"/>
    <row r="68807" ht="31.5" customHeight="1" x14ac:dyDescent="0.25"/>
    <row r="68808" ht="24" customHeight="1" x14ac:dyDescent="0.25"/>
    <row r="68809" ht="24.95" customHeight="1" x14ac:dyDescent="0.25"/>
    <row r="68810" ht="24.95" customHeight="1" x14ac:dyDescent="0.25"/>
    <row r="68811" ht="24.95" customHeight="1" x14ac:dyDescent="0.25"/>
    <row r="68812" ht="24.95" customHeight="1" x14ac:dyDescent="0.25"/>
    <row r="68813" ht="24.95" customHeight="1" x14ac:dyDescent="0.25"/>
    <row r="68814" ht="24.95" customHeight="1" x14ac:dyDescent="0.25"/>
    <row r="68815" ht="24.95" customHeight="1" x14ac:dyDescent="0.25"/>
    <row r="68816" ht="24.95" customHeight="1" x14ac:dyDescent="0.25"/>
    <row r="68818" ht="16.5" customHeight="1" x14ac:dyDescent="0.25"/>
    <row r="68820" ht="15.75" customHeight="1" x14ac:dyDescent="0.25"/>
    <row r="68821" ht="31.5" customHeight="1" x14ac:dyDescent="0.25"/>
    <row r="68822" ht="24" customHeight="1" x14ac:dyDescent="0.25"/>
    <row r="68826" ht="16.5" customHeight="1" x14ac:dyDescent="0.25"/>
    <row r="68828" ht="15.75" customHeight="1" x14ac:dyDescent="0.25"/>
    <row r="68829" ht="31.5" customHeight="1" x14ac:dyDescent="0.25"/>
    <row r="68830" ht="24" customHeight="1" x14ac:dyDescent="0.25"/>
    <row r="68831" ht="24.95" customHeight="1" x14ac:dyDescent="0.25"/>
    <row r="68832" ht="24.95" customHeight="1" x14ac:dyDescent="0.25"/>
    <row r="68833" ht="24.95" customHeight="1" x14ac:dyDescent="0.25"/>
    <row r="68834" ht="24.95" customHeight="1" x14ac:dyDescent="0.25"/>
    <row r="68835" ht="24.95" customHeight="1" x14ac:dyDescent="0.25"/>
    <row r="68836" ht="24.95" customHeight="1" x14ac:dyDescent="0.25"/>
    <row r="68837" ht="24.95" customHeight="1" x14ac:dyDescent="0.25"/>
    <row r="68838" ht="24.95" customHeight="1" x14ac:dyDescent="0.25"/>
    <row r="68839" ht="24.95" customHeight="1" x14ac:dyDescent="0.25"/>
    <row r="68840" ht="24.95" customHeight="1" x14ac:dyDescent="0.25"/>
    <row r="68841" ht="24.95" customHeight="1" x14ac:dyDescent="0.25"/>
    <row r="68842" ht="24.95" customHeight="1" x14ac:dyDescent="0.25"/>
    <row r="68843" ht="24.95" customHeight="1" x14ac:dyDescent="0.25"/>
    <row r="68844" ht="24.95" customHeight="1" x14ac:dyDescent="0.25"/>
    <row r="68845" ht="24.95" customHeight="1" x14ac:dyDescent="0.25"/>
    <row r="68846" ht="24.95" customHeight="1" x14ac:dyDescent="0.25"/>
    <row r="68847" ht="24.95" customHeight="1" x14ac:dyDescent="0.25"/>
    <row r="68848" ht="24.95" customHeight="1" x14ac:dyDescent="0.25"/>
    <row r="68849" ht="24.95" customHeight="1" x14ac:dyDescent="0.25"/>
    <row r="68850" ht="24.95" customHeight="1" x14ac:dyDescent="0.25"/>
    <row r="68851" ht="24.95" customHeight="1" x14ac:dyDescent="0.25"/>
    <row r="68852" ht="24.95" customHeight="1" x14ac:dyDescent="0.25"/>
    <row r="68853" ht="24.95" customHeight="1" x14ac:dyDescent="0.25"/>
    <row r="68854" ht="24.95" customHeight="1" x14ac:dyDescent="0.25"/>
    <row r="68855" ht="24.95" customHeight="1" x14ac:dyDescent="0.25"/>
    <row r="68856" ht="24.95" customHeight="1" x14ac:dyDescent="0.25"/>
    <row r="68857" ht="24.95" customHeight="1" x14ac:dyDescent="0.25"/>
    <row r="68858" ht="24.95" customHeight="1" x14ac:dyDescent="0.25"/>
    <row r="68859" ht="24.95" customHeight="1" x14ac:dyDescent="0.25"/>
    <row r="68860" ht="24.95" customHeight="1" x14ac:dyDescent="0.25"/>
    <row r="68861" ht="24.95" customHeight="1" x14ac:dyDescent="0.25"/>
    <row r="68862" ht="24.95" customHeight="1" x14ac:dyDescent="0.25"/>
    <row r="68863" ht="24.95" customHeight="1" x14ac:dyDescent="0.25"/>
    <row r="68864" ht="24.95" customHeight="1" x14ac:dyDescent="0.25"/>
    <row r="68865" ht="24.95" customHeight="1" x14ac:dyDescent="0.25"/>
    <row r="68866" ht="24.95" customHeight="1" x14ac:dyDescent="0.25"/>
    <row r="68867" ht="24.95" customHeight="1" x14ac:dyDescent="0.25"/>
    <row r="68868" ht="24.95" customHeight="1" x14ac:dyDescent="0.25"/>
    <row r="68872" ht="16.5" customHeight="1" x14ac:dyDescent="0.25"/>
    <row r="68874" ht="15.75" customHeight="1" x14ac:dyDescent="0.25"/>
    <row r="68875" ht="31.5" customHeight="1" x14ac:dyDescent="0.25"/>
    <row r="68876" ht="24" customHeight="1" x14ac:dyDescent="0.25"/>
    <row r="68877" ht="24.95" customHeight="1" x14ac:dyDescent="0.25"/>
    <row r="68878" ht="24.95" customHeight="1" x14ac:dyDescent="0.25"/>
    <row r="68879" ht="24.95" customHeight="1" x14ac:dyDescent="0.25"/>
    <row r="68880" ht="24.95" customHeight="1" x14ac:dyDescent="0.25"/>
    <row r="68881" ht="24.95" customHeight="1" x14ac:dyDescent="0.25"/>
    <row r="68882" ht="24.95" customHeight="1" x14ac:dyDescent="0.25"/>
    <row r="68883" ht="24.95" customHeight="1" x14ac:dyDescent="0.25"/>
    <row r="68884" ht="24.95" customHeight="1" x14ac:dyDescent="0.25"/>
    <row r="68885" ht="24.95" customHeight="1" x14ac:dyDescent="0.25"/>
    <row r="68886" ht="24.95" customHeight="1" x14ac:dyDescent="0.25"/>
    <row r="68887" ht="24.95" customHeight="1" x14ac:dyDescent="0.25"/>
    <row r="68888" ht="24.95" customHeight="1" x14ac:dyDescent="0.25"/>
    <row r="68889" ht="24.95" customHeight="1" x14ac:dyDescent="0.25"/>
    <row r="68890" ht="24.95" customHeight="1" x14ac:dyDescent="0.25"/>
    <row r="68891" ht="24.95" customHeight="1" x14ac:dyDescent="0.25"/>
    <row r="68892" ht="24.95" customHeight="1" x14ac:dyDescent="0.25"/>
    <row r="68893" ht="24.95" customHeight="1" x14ac:dyDescent="0.25"/>
    <row r="68894" ht="24.95" customHeight="1" x14ac:dyDescent="0.25"/>
    <row r="68895" ht="24.95" customHeight="1" x14ac:dyDescent="0.25"/>
    <row r="68896" ht="24.95" customHeight="1" x14ac:dyDescent="0.25"/>
    <row r="68897" ht="24.95" customHeight="1" x14ac:dyDescent="0.25"/>
    <row r="68898" ht="24.95" customHeight="1" x14ac:dyDescent="0.25"/>
    <row r="68899" ht="24.95" customHeight="1" x14ac:dyDescent="0.25"/>
    <row r="68900" ht="24.95" customHeight="1" x14ac:dyDescent="0.25"/>
    <row r="68901" ht="24.95" customHeight="1" x14ac:dyDescent="0.25"/>
    <row r="68902" ht="24.95" customHeight="1" x14ac:dyDescent="0.25"/>
    <row r="68903" ht="24.95" customHeight="1" x14ac:dyDescent="0.25"/>
    <row r="68904" ht="24.95" customHeight="1" x14ac:dyDescent="0.25"/>
    <row r="68905" ht="24.95" customHeight="1" x14ac:dyDescent="0.25"/>
    <row r="68906" ht="24.95" customHeight="1" x14ac:dyDescent="0.25"/>
    <row r="68907" ht="24.95" customHeight="1" x14ac:dyDescent="0.25"/>
    <row r="68908" ht="24.95" customHeight="1" x14ac:dyDescent="0.25"/>
    <row r="68909" ht="24.95" customHeight="1" x14ac:dyDescent="0.25"/>
    <row r="68910" ht="24.95" customHeight="1" x14ac:dyDescent="0.25"/>
    <row r="68911" ht="24.95" customHeight="1" x14ac:dyDescent="0.25"/>
    <row r="68912" ht="24.95" customHeight="1" x14ac:dyDescent="0.25"/>
    <row r="68913" ht="24.95" customHeight="1" x14ac:dyDescent="0.25"/>
    <row r="68914" ht="24.95" customHeight="1" x14ac:dyDescent="0.25"/>
    <row r="68918" ht="16.5" customHeight="1" x14ac:dyDescent="0.25"/>
    <row r="68920" ht="15.75" customHeight="1" x14ac:dyDescent="0.25"/>
    <row r="68921" ht="31.5" customHeight="1" x14ac:dyDescent="0.25"/>
    <row r="68922" ht="24" customHeight="1" x14ac:dyDescent="0.25"/>
    <row r="68923" ht="24.95" customHeight="1" x14ac:dyDescent="0.25"/>
    <row r="68924" ht="24.95" customHeight="1" x14ac:dyDescent="0.25"/>
    <row r="68925" ht="24.95" customHeight="1" x14ac:dyDescent="0.25"/>
    <row r="68926" ht="24.95" customHeight="1" x14ac:dyDescent="0.25"/>
    <row r="68927" ht="24.95" customHeight="1" x14ac:dyDescent="0.25"/>
    <row r="68928" ht="24.95" customHeight="1" x14ac:dyDescent="0.25"/>
    <row r="68929" ht="24.95" customHeight="1" x14ac:dyDescent="0.25"/>
    <row r="68930" ht="24.95" customHeight="1" x14ac:dyDescent="0.25"/>
    <row r="68931" ht="24.95" customHeight="1" x14ac:dyDescent="0.25"/>
    <row r="68932" ht="24.95" customHeight="1" x14ac:dyDescent="0.25"/>
    <row r="68933" ht="24.95" customHeight="1" x14ac:dyDescent="0.25"/>
    <row r="68934" ht="24.95" customHeight="1" x14ac:dyDescent="0.25"/>
    <row r="68935" ht="24.95" customHeight="1" x14ac:dyDescent="0.25"/>
    <row r="68936" ht="24.95" customHeight="1" x14ac:dyDescent="0.25"/>
    <row r="68940" ht="16.5" customHeight="1" x14ac:dyDescent="0.25"/>
    <row r="68942" ht="15.75" customHeight="1" x14ac:dyDescent="0.25"/>
    <row r="68943" ht="31.5" customHeight="1" x14ac:dyDescent="0.25"/>
    <row r="68944" ht="24" customHeight="1" x14ac:dyDescent="0.25"/>
    <row r="68945" ht="24.95" customHeight="1" x14ac:dyDescent="0.25"/>
    <row r="68946" ht="24.95" customHeight="1" x14ac:dyDescent="0.25"/>
    <row r="68947" ht="24.95" customHeight="1" x14ac:dyDescent="0.25"/>
    <row r="68948" ht="24.95" customHeight="1" x14ac:dyDescent="0.25"/>
    <row r="68949" ht="24.95" customHeight="1" x14ac:dyDescent="0.25"/>
    <row r="68950" ht="24.95" customHeight="1" x14ac:dyDescent="0.25"/>
    <row r="68951" ht="24.95" customHeight="1" x14ac:dyDescent="0.25"/>
    <row r="68952" ht="24.95" customHeight="1" x14ac:dyDescent="0.25"/>
    <row r="68953" ht="24.95" customHeight="1" x14ac:dyDescent="0.25"/>
    <row r="68954" ht="24.95" customHeight="1" x14ac:dyDescent="0.25"/>
    <row r="68955" ht="24.95" customHeight="1" x14ac:dyDescent="0.25"/>
    <row r="68956" ht="24.95" customHeight="1" x14ac:dyDescent="0.25"/>
    <row r="68957" ht="24.95" customHeight="1" x14ac:dyDescent="0.25"/>
    <row r="68958" ht="24.95" customHeight="1" x14ac:dyDescent="0.25"/>
    <row r="68959" ht="24.95" customHeight="1" x14ac:dyDescent="0.25"/>
    <row r="68960" ht="24.95" customHeight="1" x14ac:dyDescent="0.25"/>
    <row r="68961" ht="24.95" customHeight="1" x14ac:dyDescent="0.25"/>
    <row r="68962" ht="24.95" customHeight="1" x14ac:dyDescent="0.25"/>
    <row r="68963" ht="24.95" customHeight="1" x14ac:dyDescent="0.25"/>
    <row r="68964" ht="24.95" customHeight="1" x14ac:dyDescent="0.25"/>
    <row r="68965" ht="24.95" customHeight="1" x14ac:dyDescent="0.25"/>
    <row r="68966" ht="24.95" customHeight="1" x14ac:dyDescent="0.25"/>
    <row r="68970" ht="16.5" customHeight="1" x14ac:dyDescent="0.25"/>
    <row r="68972" ht="15.75" customHeight="1" x14ac:dyDescent="0.25"/>
    <row r="68973" ht="31.5" customHeight="1" x14ac:dyDescent="0.25"/>
    <row r="68974" ht="24" customHeight="1" x14ac:dyDescent="0.25"/>
    <row r="68975" ht="24.95" customHeight="1" x14ac:dyDescent="0.25"/>
    <row r="68976" ht="24.95" customHeight="1" x14ac:dyDescent="0.25"/>
    <row r="68977" ht="24.95" customHeight="1" x14ac:dyDescent="0.25"/>
    <row r="68978" ht="24.95" customHeight="1" x14ac:dyDescent="0.25"/>
    <row r="68979" ht="24.95" customHeight="1" x14ac:dyDescent="0.25"/>
    <row r="68980" ht="24.95" customHeight="1" x14ac:dyDescent="0.25"/>
    <row r="68981" ht="24.95" customHeight="1" x14ac:dyDescent="0.25"/>
    <row r="68982" ht="24.95" customHeight="1" x14ac:dyDescent="0.25"/>
    <row r="68986" ht="16.5" customHeight="1" x14ac:dyDescent="0.25"/>
    <row r="68988" ht="15.75" customHeight="1" x14ac:dyDescent="0.25"/>
    <row r="68989" ht="31.5" customHeight="1" x14ac:dyDescent="0.25"/>
    <row r="68990" ht="24" customHeight="1" x14ac:dyDescent="0.25"/>
    <row r="68991" ht="24.95" customHeight="1" x14ac:dyDescent="0.25"/>
    <row r="68992" ht="24.95" customHeight="1" x14ac:dyDescent="0.25"/>
    <row r="68993" ht="24.95" customHeight="1" x14ac:dyDescent="0.25"/>
    <row r="68994" ht="24.95" customHeight="1" x14ac:dyDescent="0.25"/>
    <row r="68995" ht="24.95" customHeight="1" x14ac:dyDescent="0.25"/>
    <row r="68996" ht="24.95" customHeight="1" x14ac:dyDescent="0.25"/>
    <row r="68997" ht="24.95" customHeight="1" x14ac:dyDescent="0.25"/>
    <row r="68998" ht="24.95" customHeight="1" x14ac:dyDescent="0.25"/>
    <row r="68999" ht="24.95" customHeight="1" x14ac:dyDescent="0.25"/>
    <row r="69000" ht="24.95" customHeight="1" x14ac:dyDescent="0.25"/>
    <row r="69001" ht="24.95" customHeight="1" x14ac:dyDescent="0.25"/>
    <row r="69002" ht="24.95" customHeight="1" x14ac:dyDescent="0.25"/>
    <row r="69003" ht="24.95" customHeight="1" x14ac:dyDescent="0.25"/>
    <row r="69004" ht="24.95" customHeight="1" x14ac:dyDescent="0.25"/>
    <row r="69005" ht="24.95" customHeight="1" x14ac:dyDescent="0.25"/>
    <row r="69006" ht="24.95" customHeight="1" x14ac:dyDescent="0.25"/>
    <row r="69007" ht="24.95" customHeight="1" x14ac:dyDescent="0.25"/>
    <row r="69008" ht="24.95" customHeight="1" x14ac:dyDescent="0.25"/>
    <row r="69009" ht="24.95" customHeight="1" x14ac:dyDescent="0.25"/>
    <row r="69010" ht="24.95" customHeight="1" x14ac:dyDescent="0.25"/>
    <row r="69011" ht="24.95" customHeight="1" x14ac:dyDescent="0.25"/>
    <row r="69012" ht="24.95" customHeight="1" x14ac:dyDescent="0.25"/>
    <row r="69013" ht="24.95" customHeight="1" x14ac:dyDescent="0.25"/>
    <row r="69014" ht="24.95" customHeight="1" x14ac:dyDescent="0.25"/>
    <row r="69015" ht="24.95" customHeight="1" x14ac:dyDescent="0.25"/>
    <row r="69016" ht="24.95" customHeight="1" x14ac:dyDescent="0.25"/>
    <row r="69017" ht="24.95" customHeight="1" x14ac:dyDescent="0.25"/>
    <row r="69018" ht="24.95" customHeight="1" x14ac:dyDescent="0.25"/>
    <row r="69019" ht="24.95" customHeight="1" x14ac:dyDescent="0.25"/>
    <row r="69020" ht="24.95" customHeight="1" x14ac:dyDescent="0.25"/>
    <row r="69021" ht="24.95" customHeight="1" x14ac:dyDescent="0.25"/>
    <row r="69022" ht="24.95" customHeight="1" x14ac:dyDescent="0.25"/>
    <row r="69026" ht="16.5" customHeight="1" x14ac:dyDescent="0.25"/>
    <row r="69028" ht="15.75" customHeight="1" x14ac:dyDescent="0.25"/>
    <row r="69029" ht="31.5" customHeight="1" x14ac:dyDescent="0.25"/>
    <row r="69030" ht="24" customHeight="1" x14ac:dyDescent="0.25"/>
    <row r="69031" ht="24.95" customHeight="1" x14ac:dyDescent="0.25"/>
    <row r="69032" ht="24.95" customHeight="1" x14ac:dyDescent="0.25"/>
    <row r="69033" ht="24.95" customHeight="1" x14ac:dyDescent="0.25"/>
    <row r="69034" ht="24.95" customHeight="1" x14ac:dyDescent="0.25"/>
    <row r="69035" ht="24.95" customHeight="1" x14ac:dyDescent="0.25"/>
    <row r="69036" ht="24.95" customHeight="1" x14ac:dyDescent="0.25"/>
    <row r="69037" ht="24.95" customHeight="1" x14ac:dyDescent="0.25"/>
    <row r="69038" ht="24.95" customHeight="1" x14ac:dyDescent="0.25"/>
    <row r="69039" ht="24.95" customHeight="1" x14ac:dyDescent="0.25"/>
    <row r="69040" ht="24.95" customHeight="1" x14ac:dyDescent="0.25"/>
    <row r="69041" ht="24.95" customHeight="1" x14ac:dyDescent="0.25"/>
    <row r="69042" ht="24.95" customHeight="1" x14ac:dyDescent="0.25"/>
    <row r="69043" ht="24.95" customHeight="1" x14ac:dyDescent="0.25"/>
    <row r="69044" ht="24.95" customHeight="1" x14ac:dyDescent="0.25"/>
    <row r="69045" ht="24.95" customHeight="1" x14ac:dyDescent="0.25"/>
    <row r="69046" ht="24.95" customHeight="1" x14ac:dyDescent="0.25"/>
    <row r="69047" ht="24.95" customHeight="1" x14ac:dyDescent="0.25"/>
    <row r="69048" ht="24.95" customHeight="1" x14ac:dyDescent="0.25"/>
    <row r="69049" ht="24.95" customHeight="1" x14ac:dyDescent="0.25"/>
    <row r="69050" ht="24.95" customHeight="1" x14ac:dyDescent="0.25"/>
    <row r="69051" ht="24.95" customHeight="1" x14ac:dyDescent="0.25"/>
    <row r="69052" ht="24.95" customHeight="1" x14ac:dyDescent="0.25"/>
    <row r="69053" ht="24.95" customHeight="1" x14ac:dyDescent="0.25"/>
    <row r="69054" ht="24.95" customHeight="1" x14ac:dyDescent="0.25"/>
    <row r="69055" ht="24.95" customHeight="1" x14ac:dyDescent="0.25"/>
    <row r="69056" ht="24.95" customHeight="1" x14ac:dyDescent="0.25"/>
    <row r="69057" ht="24.95" customHeight="1" x14ac:dyDescent="0.25"/>
    <row r="69058" ht="24.95" customHeight="1" x14ac:dyDescent="0.25"/>
    <row r="69059" ht="24.95" customHeight="1" x14ac:dyDescent="0.25"/>
    <row r="69060" ht="24.95" customHeight="1" x14ac:dyDescent="0.25"/>
    <row r="69061" ht="24.95" customHeight="1" x14ac:dyDescent="0.25"/>
    <row r="69062" ht="24.95" customHeight="1" x14ac:dyDescent="0.25"/>
    <row r="69066" ht="16.5" customHeight="1" x14ac:dyDescent="0.25"/>
    <row r="69068" ht="15.75" customHeight="1" x14ac:dyDescent="0.25"/>
    <row r="69069" ht="31.5" customHeight="1" x14ac:dyDescent="0.25"/>
    <row r="69070" ht="24" customHeight="1" x14ac:dyDescent="0.25"/>
    <row r="69071" ht="24.95" customHeight="1" x14ac:dyDescent="0.25"/>
    <row r="69072" ht="24.95" customHeight="1" x14ac:dyDescent="0.25"/>
    <row r="69073" ht="24.95" customHeight="1" x14ac:dyDescent="0.25"/>
    <row r="69074" ht="24.95" customHeight="1" x14ac:dyDescent="0.25"/>
    <row r="69075" ht="24.95" customHeight="1" x14ac:dyDescent="0.25"/>
    <row r="69076" ht="24.95" customHeight="1" x14ac:dyDescent="0.25"/>
    <row r="69077" ht="24.95" customHeight="1" x14ac:dyDescent="0.25"/>
    <row r="69078" ht="24.95" customHeight="1" x14ac:dyDescent="0.25"/>
    <row r="69082" ht="16.5" customHeight="1" x14ac:dyDescent="0.25"/>
    <row r="69084" ht="15.75" customHeight="1" x14ac:dyDescent="0.25"/>
    <row r="69085" ht="31.5" customHeight="1" x14ac:dyDescent="0.25"/>
    <row r="69086" ht="24" customHeight="1" x14ac:dyDescent="0.25"/>
    <row r="69087" ht="24.95" customHeight="1" x14ac:dyDescent="0.25"/>
    <row r="69088" ht="24.95" customHeight="1" x14ac:dyDescent="0.25"/>
    <row r="69089" ht="24.95" customHeight="1" x14ac:dyDescent="0.25"/>
    <row r="69090" ht="24.95" customHeight="1" x14ac:dyDescent="0.25"/>
    <row r="69091" ht="24.95" customHeight="1" x14ac:dyDescent="0.25"/>
    <row r="69092" ht="24.95" customHeight="1" x14ac:dyDescent="0.25"/>
    <row r="69093" ht="24.95" customHeight="1" x14ac:dyDescent="0.25"/>
    <row r="69094" ht="24.95" customHeight="1" x14ac:dyDescent="0.25"/>
    <row r="69095" ht="24.95" customHeight="1" x14ac:dyDescent="0.25"/>
    <row r="69096" ht="24.95" customHeight="1" x14ac:dyDescent="0.25"/>
    <row r="69097" ht="24.95" customHeight="1" x14ac:dyDescent="0.25"/>
    <row r="69098" ht="24.95" customHeight="1" x14ac:dyDescent="0.25"/>
    <row r="69099" ht="24.95" customHeight="1" x14ac:dyDescent="0.25"/>
    <row r="69100" ht="24.95" customHeight="1" x14ac:dyDescent="0.25"/>
    <row r="69101" ht="24.95" customHeight="1" x14ac:dyDescent="0.25"/>
    <row r="69102" ht="24.95" customHeight="1" x14ac:dyDescent="0.25"/>
    <row r="69103" ht="24.95" customHeight="1" x14ac:dyDescent="0.25"/>
    <row r="69104" ht="24.95" customHeight="1" x14ac:dyDescent="0.25"/>
    <row r="69105" ht="24.95" customHeight="1" x14ac:dyDescent="0.25"/>
    <row r="69106" ht="24.95" customHeight="1" x14ac:dyDescent="0.25"/>
    <row r="69107" ht="24.95" customHeight="1" x14ac:dyDescent="0.25"/>
    <row r="69108" ht="24.95" customHeight="1" x14ac:dyDescent="0.25"/>
    <row r="69109" ht="24.95" customHeight="1" x14ac:dyDescent="0.25"/>
    <row r="69110" ht="24.95" customHeight="1" x14ac:dyDescent="0.25"/>
    <row r="69111" ht="24.95" customHeight="1" x14ac:dyDescent="0.25"/>
    <row r="69112" ht="24.95" customHeight="1" x14ac:dyDescent="0.25"/>
    <row r="69113" ht="24.95" customHeight="1" x14ac:dyDescent="0.25"/>
    <row r="69114" ht="24.95" customHeight="1" x14ac:dyDescent="0.25"/>
    <row r="69115" ht="24.95" customHeight="1" x14ac:dyDescent="0.25"/>
    <row r="69116" ht="24.95" customHeight="1" x14ac:dyDescent="0.25"/>
    <row r="69117" ht="24.95" customHeight="1" x14ac:dyDescent="0.25"/>
    <row r="69118" ht="24.95" customHeight="1" x14ac:dyDescent="0.25"/>
    <row r="69122" ht="16.5" customHeight="1" x14ac:dyDescent="0.25"/>
    <row r="69124" ht="15.75" customHeight="1" x14ac:dyDescent="0.25"/>
    <row r="69125" ht="31.5" customHeight="1" x14ac:dyDescent="0.25"/>
    <row r="69126" ht="24" customHeight="1" x14ac:dyDescent="0.25"/>
    <row r="69127" ht="24.95" customHeight="1" x14ac:dyDescent="0.25"/>
    <row r="69128" ht="24.95" customHeight="1" x14ac:dyDescent="0.25"/>
    <row r="69129" ht="24.95" customHeight="1" x14ac:dyDescent="0.25"/>
    <row r="69130" ht="24.95" customHeight="1" x14ac:dyDescent="0.25"/>
    <row r="69131" ht="24.95" customHeight="1" x14ac:dyDescent="0.25"/>
    <row r="69132" ht="24.95" customHeight="1" x14ac:dyDescent="0.25"/>
    <row r="69133" ht="24.95" customHeight="1" x14ac:dyDescent="0.25"/>
    <row r="69134" ht="24.95" customHeight="1" x14ac:dyDescent="0.25"/>
    <row r="69135" ht="24.95" customHeight="1" x14ac:dyDescent="0.25"/>
    <row r="69136" ht="24.95" customHeight="1" x14ac:dyDescent="0.25"/>
    <row r="69137" ht="24.95" customHeight="1" x14ac:dyDescent="0.25"/>
    <row r="69138" ht="24.95" customHeight="1" x14ac:dyDescent="0.25"/>
    <row r="69139" ht="24.95" customHeight="1" x14ac:dyDescent="0.25"/>
    <row r="69140" ht="24.95" customHeight="1" x14ac:dyDescent="0.25"/>
    <row r="69141" ht="24.95" customHeight="1" x14ac:dyDescent="0.25"/>
    <row r="69142" ht="24.95" customHeight="1" x14ac:dyDescent="0.25"/>
    <row r="69143" ht="24.95" customHeight="1" x14ac:dyDescent="0.25"/>
    <row r="69144" ht="24.95" customHeight="1" x14ac:dyDescent="0.25"/>
    <row r="69145" ht="24.95" customHeight="1" x14ac:dyDescent="0.25"/>
    <row r="69146" ht="24.95" customHeight="1" x14ac:dyDescent="0.25"/>
    <row r="69147" ht="24.95" customHeight="1" x14ac:dyDescent="0.25"/>
    <row r="69148" ht="24.95" customHeight="1" x14ac:dyDescent="0.25"/>
    <row r="69149" ht="24.95" customHeight="1" x14ac:dyDescent="0.25"/>
    <row r="69150" ht="24.95" customHeight="1" x14ac:dyDescent="0.25"/>
    <row r="69151" ht="24.95" customHeight="1" x14ac:dyDescent="0.25"/>
    <row r="69152" ht="24.95" customHeight="1" x14ac:dyDescent="0.25"/>
    <row r="69153" ht="24.95" customHeight="1" x14ac:dyDescent="0.25"/>
    <row r="69154" ht="24.95" customHeight="1" x14ac:dyDescent="0.25"/>
    <row r="69155" ht="24.95" customHeight="1" x14ac:dyDescent="0.25"/>
    <row r="69156" ht="24.95" customHeight="1" x14ac:dyDescent="0.25"/>
    <row r="69157" ht="24.95" customHeight="1" x14ac:dyDescent="0.25"/>
    <row r="69158" ht="24.95" customHeight="1" x14ac:dyDescent="0.25"/>
    <row r="69162" ht="16.5" customHeight="1" x14ac:dyDescent="0.25"/>
    <row r="69164" ht="15.75" customHeight="1" x14ac:dyDescent="0.25"/>
    <row r="69165" ht="31.5" customHeight="1" x14ac:dyDescent="0.25"/>
    <row r="69166" ht="24" customHeight="1" x14ac:dyDescent="0.25"/>
    <row r="69167" ht="24.95" customHeight="1" x14ac:dyDescent="0.25"/>
    <row r="69168" ht="24.95" customHeight="1" x14ac:dyDescent="0.25"/>
    <row r="69169" ht="24.95" customHeight="1" x14ac:dyDescent="0.25"/>
    <row r="69170" ht="24.95" customHeight="1" x14ac:dyDescent="0.25"/>
    <row r="69171" ht="24.95" customHeight="1" x14ac:dyDescent="0.25"/>
    <row r="69172" ht="24.95" customHeight="1" x14ac:dyDescent="0.25"/>
    <row r="69173" ht="24.95" customHeight="1" x14ac:dyDescent="0.25"/>
    <row r="69174" ht="24.95" customHeight="1" x14ac:dyDescent="0.25"/>
    <row r="69175" ht="24.95" customHeight="1" x14ac:dyDescent="0.25"/>
    <row r="69176" ht="24.95" customHeight="1" x14ac:dyDescent="0.25"/>
    <row r="69177" ht="24.95" customHeight="1" x14ac:dyDescent="0.25"/>
    <row r="69178" ht="24.95" customHeight="1" x14ac:dyDescent="0.25"/>
    <row r="69179" ht="24.95" customHeight="1" x14ac:dyDescent="0.25"/>
    <row r="69180" ht="24.95" customHeight="1" x14ac:dyDescent="0.25"/>
    <row r="69181" ht="24.95" customHeight="1" x14ac:dyDescent="0.25"/>
    <row r="69182" ht="24.95" customHeight="1" x14ac:dyDescent="0.25"/>
    <row r="69183" ht="24.95" customHeight="1" x14ac:dyDescent="0.25"/>
    <row r="69184" ht="24.95" customHeight="1" x14ac:dyDescent="0.25"/>
    <row r="69185" ht="24.95" customHeight="1" x14ac:dyDescent="0.25"/>
    <row r="69186" ht="24.95" customHeight="1" x14ac:dyDescent="0.25"/>
    <row r="69187" ht="24.95" customHeight="1" x14ac:dyDescent="0.25"/>
    <row r="69188" ht="24.95" customHeight="1" x14ac:dyDescent="0.25"/>
    <row r="69189" ht="24.95" customHeight="1" x14ac:dyDescent="0.25"/>
    <row r="69190" ht="24.95" customHeight="1" x14ac:dyDescent="0.25"/>
    <row r="69191" ht="24.95" customHeight="1" x14ac:dyDescent="0.25"/>
    <row r="69192" ht="24.95" customHeight="1" x14ac:dyDescent="0.25"/>
    <row r="69193" ht="24.95" customHeight="1" x14ac:dyDescent="0.25"/>
    <row r="69194" ht="24.95" customHeight="1" x14ac:dyDescent="0.25"/>
    <row r="69195" ht="24.95" customHeight="1" x14ac:dyDescent="0.25"/>
    <row r="69196" ht="24.95" customHeight="1" x14ac:dyDescent="0.25"/>
    <row r="69197" ht="24.95" customHeight="1" x14ac:dyDescent="0.25"/>
    <row r="69198" ht="24.95" customHeight="1" x14ac:dyDescent="0.25"/>
    <row r="69202" ht="16.5" customHeight="1" x14ac:dyDescent="0.25"/>
    <row r="69204" ht="15.75" customHeight="1" x14ac:dyDescent="0.25"/>
    <row r="69205" ht="31.5" customHeight="1" x14ac:dyDescent="0.25"/>
    <row r="69206" ht="24" customHeight="1" x14ac:dyDescent="0.25"/>
    <row r="69207" ht="24.95" customHeight="1" x14ac:dyDescent="0.25"/>
    <row r="69208" ht="24.95" customHeight="1" x14ac:dyDescent="0.25"/>
    <row r="69209" ht="24.95" customHeight="1" x14ac:dyDescent="0.25"/>
    <row r="69210" ht="24.95" customHeight="1" x14ac:dyDescent="0.25"/>
    <row r="69211" ht="24.95" customHeight="1" x14ac:dyDescent="0.25"/>
    <row r="69212" ht="24.95" customHeight="1" x14ac:dyDescent="0.25"/>
    <row r="69213" ht="24.95" customHeight="1" x14ac:dyDescent="0.25"/>
    <row r="69214" ht="24.95" customHeight="1" x14ac:dyDescent="0.25"/>
    <row r="69218" ht="16.5" customHeight="1" x14ac:dyDescent="0.25"/>
    <row r="69220" ht="15.75" customHeight="1" x14ac:dyDescent="0.25"/>
    <row r="69221" ht="31.5" customHeight="1" x14ac:dyDescent="0.25"/>
    <row r="69222" ht="24" customHeight="1" x14ac:dyDescent="0.25"/>
    <row r="69223" ht="24.95" customHeight="1" x14ac:dyDescent="0.25"/>
    <row r="69224" ht="24.95" customHeight="1" x14ac:dyDescent="0.25"/>
    <row r="69225" ht="24.95" customHeight="1" x14ac:dyDescent="0.25"/>
    <row r="69226" ht="24.95" customHeight="1" x14ac:dyDescent="0.25"/>
    <row r="69227" ht="24.95" customHeight="1" x14ac:dyDescent="0.25"/>
    <row r="69228" ht="24.95" customHeight="1" x14ac:dyDescent="0.25"/>
    <row r="69229" ht="24.95" customHeight="1" x14ac:dyDescent="0.25"/>
    <row r="69230" ht="24.95" customHeight="1" x14ac:dyDescent="0.25"/>
    <row r="69234" ht="16.5" customHeight="1" x14ac:dyDescent="0.25"/>
    <row r="69236" ht="15.75" customHeight="1" x14ac:dyDescent="0.25"/>
    <row r="69237" ht="31.5" customHeight="1" x14ac:dyDescent="0.25"/>
    <row r="69238" ht="24" customHeight="1" x14ac:dyDescent="0.25"/>
    <row r="69239" ht="24.95" customHeight="1" x14ac:dyDescent="0.25"/>
    <row r="69240" ht="24.95" customHeight="1" x14ac:dyDescent="0.25"/>
    <row r="69241" ht="24.95" customHeight="1" x14ac:dyDescent="0.25"/>
    <row r="69242" ht="24.95" customHeight="1" x14ac:dyDescent="0.25"/>
    <row r="69243" ht="24.95" customHeight="1" x14ac:dyDescent="0.25"/>
    <row r="69244" ht="24.95" customHeight="1" x14ac:dyDescent="0.25"/>
    <row r="69245" ht="24.95" customHeight="1" x14ac:dyDescent="0.25"/>
    <row r="69246" ht="24.95" customHeight="1" x14ac:dyDescent="0.25"/>
    <row r="69250" ht="16.5" customHeight="1" x14ac:dyDescent="0.25"/>
    <row r="69252" ht="15.75" customHeight="1" x14ac:dyDescent="0.25"/>
    <row r="69253" ht="31.5" customHeight="1" x14ac:dyDescent="0.25"/>
    <row r="69254" ht="24" customHeight="1" x14ac:dyDescent="0.25"/>
    <row r="69255" ht="24.95" customHeight="1" x14ac:dyDescent="0.25"/>
    <row r="69256" ht="24.95" customHeight="1" x14ac:dyDescent="0.25"/>
    <row r="69257" ht="24.95" customHeight="1" x14ac:dyDescent="0.25"/>
    <row r="69258" ht="24.95" customHeight="1" x14ac:dyDescent="0.25"/>
    <row r="69259" ht="24.95" customHeight="1" x14ac:dyDescent="0.25"/>
    <row r="69260" ht="24.95" customHeight="1" x14ac:dyDescent="0.25"/>
    <row r="69261" ht="24.95" customHeight="1" x14ac:dyDescent="0.25"/>
    <row r="69262" ht="24.95" customHeight="1" x14ac:dyDescent="0.25"/>
    <row r="69263" ht="24.95" customHeight="1" x14ac:dyDescent="0.25"/>
    <row r="69264" ht="24.95" customHeight="1" x14ac:dyDescent="0.25"/>
    <row r="69265" ht="24.95" customHeight="1" x14ac:dyDescent="0.25"/>
    <row r="69266" ht="24.95" customHeight="1" x14ac:dyDescent="0.25"/>
    <row r="69267" ht="24.95" customHeight="1" x14ac:dyDescent="0.25"/>
    <row r="69268" ht="24.95" customHeight="1" x14ac:dyDescent="0.25"/>
    <row r="69269" ht="24.95" customHeight="1" x14ac:dyDescent="0.25"/>
    <row r="69270" ht="24.95" customHeight="1" x14ac:dyDescent="0.25"/>
    <row r="69271" ht="24.95" customHeight="1" x14ac:dyDescent="0.25"/>
    <row r="69272" ht="24.95" customHeight="1" x14ac:dyDescent="0.25"/>
    <row r="69273" ht="24.95" customHeight="1" x14ac:dyDescent="0.25"/>
    <row r="69274" ht="24.95" customHeight="1" x14ac:dyDescent="0.25"/>
    <row r="69275" ht="24.95" customHeight="1" x14ac:dyDescent="0.25"/>
    <row r="69276" ht="24.95" customHeight="1" x14ac:dyDescent="0.25"/>
    <row r="69277" ht="24.95" customHeight="1" x14ac:dyDescent="0.25"/>
    <row r="69278" ht="24.95" customHeight="1" x14ac:dyDescent="0.25"/>
    <row r="69279" ht="24.95" customHeight="1" x14ac:dyDescent="0.25"/>
    <row r="69280" ht="24.95" customHeight="1" x14ac:dyDescent="0.25"/>
    <row r="69281" ht="24.95" customHeight="1" x14ac:dyDescent="0.25"/>
    <row r="69282" ht="24.95" customHeight="1" x14ac:dyDescent="0.25"/>
    <row r="69283" ht="24.95" customHeight="1" x14ac:dyDescent="0.25"/>
    <row r="69284" ht="24.95" customHeight="1" x14ac:dyDescent="0.25"/>
    <row r="69285" ht="24.95" customHeight="1" x14ac:dyDescent="0.25"/>
    <row r="69286" ht="24.95" customHeight="1" x14ac:dyDescent="0.25"/>
    <row r="69290" ht="16.5" customHeight="1" x14ac:dyDescent="0.25"/>
    <row r="69292" ht="15.75" customHeight="1" x14ac:dyDescent="0.25"/>
    <row r="69293" ht="31.5" customHeight="1" x14ac:dyDescent="0.25"/>
    <row r="69294" ht="24" customHeight="1" x14ac:dyDescent="0.25"/>
    <row r="69295" ht="24.95" customHeight="1" x14ac:dyDescent="0.25"/>
    <row r="69296" ht="24.95" customHeight="1" x14ac:dyDescent="0.25"/>
    <row r="69297" ht="24.95" customHeight="1" x14ac:dyDescent="0.25"/>
    <row r="69298" ht="24.95" customHeight="1" x14ac:dyDescent="0.25"/>
    <row r="69299" ht="24.95" customHeight="1" x14ac:dyDescent="0.25"/>
    <row r="69300" ht="24.95" customHeight="1" x14ac:dyDescent="0.25"/>
    <row r="69301" ht="24.95" customHeight="1" x14ac:dyDescent="0.25"/>
    <row r="69302" ht="24.95" customHeight="1" x14ac:dyDescent="0.25"/>
    <row r="69303" ht="24.95" customHeight="1" x14ac:dyDescent="0.25"/>
    <row r="69304" ht="24.95" customHeight="1" x14ac:dyDescent="0.25"/>
    <row r="69305" ht="24.95" customHeight="1" x14ac:dyDescent="0.25"/>
    <row r="69306" ht="24.95" customHeight="1" x14ac:dyDescent="0.25"/>
    <row r="69307" ht="24.95" customHeight="1" x14ac:dyDescent="0.25"/>
    <row r="69308" ht="24.95" customHeight="1" x14ac:dyDescent="0.25"/>
    <row r="69309" ht="24.95" customHeight="1" x14ac:dyDescent="0.25"/>
    <row r="69310" ht="24.95" customHeight="1" x14ac:dyDescent="0.25"/>
    <row r="69311" ht="24.95" customHeight="1" x14ac:dyDescent="0.25"/>
    <row r="69312" ht="24.95" customHeight="1" x14ac:dyDescent="0.25"/>
    <row r="69313" ht="24.95" customHeight="1" x14ac:dyDescent="0.25"/>
    <row r="69314" ht="24.95" customHeight="1" x14ac:dyDescent="0.25"/>
    <row r="69315" ht="24.95" customHeight="1" x14ac:dyDescent="0.25"/>
    <row r="69316" ht="24.95" customHeight="1" x14ac:dyDescent="0.25"/>
    <row r="69317" ht="24.95" customHeight="1" x14ac:dyDescent="0.25"/>
    <row r="69318" ht="24.95" customHeight="1" x14ac:dyDescent="0.25"/>
    <row r="69319" ht="24.95" customHeight="1" x14ac:dyDescent="0.25"/>
    <row r="69320" ht="24.95" customHeight="1" x14ac:dyDescent="0.25"/>
    <row r="69321" ht="24.95" customHeight="1" x14ac:dyDescent="0.25"/>
    <row r="69322" ht="24.95" customHeight="1" x14ac:dyDescent="0.25"/>
    <row r="69323" ht="24.95" customHeight="1" x14ac:dyDescent="0.25"/>
    <row r="69324" ht="24.95" customHeight="1" x14ac:dyDescent="0.25"/>
    <row r="69325" ht="24.95" customHeight="1" x14ac:dyDescent="0.25"/>
    <row r="69326" ht="24.95" customHeight="1" x14ac:dyDescent="0.25"/>
    <row r="69330" ht="16.5" customHeight="1" x14ac:dyDescent="0.25"/>
    <row r="69332" ht="15.75" customHeight="1" x14ac:dyDescent="0.25"/>
    <row r="69333" ht="31.5" customHeight="1" x14ac:dyDescent="0.25"/>
    <row r="69334" ht="24" customHeight="1" x14ac:dyDescent="0.25"/>
    <row r="69335" ht="24.95" customHeight="1" x14ac:dyDescent="0.25"/>
    <row r="69336" ht="24.95" customHeight="1" x14ac:dyDescent="0.25"/>
    <row r="69337" ht="24.95" customHeight="1" x14ac:dyDescent="0.25"/>
    <row r="69338" ht="24.95" customHeight="1" x14ac:dyDescent="0.25"/>
    <row r="69339" ht="24.95" customHeight="1" x14ac:dyDescent="0.25"/>
    <row r="69340" ht="24.95" customHeight="1" x14ac:dyDescent="0.25"/>
    <row r="69341" ht="24.95" customHeight="1" x14ac:dyDescent="0.25"/>
    <row r="69342" ht="24.95" customHeight="1" x14ac:dyDescent="0.25"/>
    <row r="69343" ht="24.95" customHeight="1" x14ac:dyDescent="0.25"/>
    <row r="69344" ht="24.95" customHeight="1" x14ac:dyDescent="0.25"/>
    <row r="69345" ht="24.95" customHeight="1" x14ac:dyDescent="0.25"/>
    <row r="69346" ht="24.95" customHeight="1" x14ac:dyDescent="0.25"/>
    <row r="69347" ht="24.95" customHeight="1" x14ac:dyDescent="0.25"/>
    <row r="69348" ht="24.95" customHeight="1" x14ac:dyDescent="0.25"/>
    <row r="69349" ht="24.95" customHeight="1" x14ac:dyDescent="0.25"/>
    <row r="69350" ht="24.95" customHeight="1" x14ac:dyDescent="0.25"/>
    <row r="69351" ht="24.95" customHeight="1" x14ac:dyDescent="0.25"/>
    <row r="69352" ht="24.95" customHeight="1" x14ac:dyDescent="0.25"/>
    <row r="69353" ht="24.95" customHeight="1" x14ac:dyDescent="0.25"/>
    <row r="69354" ht="24.95" customHeight="1" x14ac:dyDescent="0.25"/>
    <row r="69355" ht="24.95" customHeight="1" x14ac:dyDescent="0.25"/>
    <row r="69356" ht="24.95" customHeight="1" x14ac:dyDescent="0.25"/>
    <row r="69357" ht="24.95" customHeight="1" x14ac:dyDescent="0.25"/>
    <row r="69358" ht="24.95" customHeight="1" x14ac:dyDescent="0.25"/>
    <row r="69359" ht="24.95" customHeight="1" x14ac:dyDescent="0.25"/>
    <row r="69360" ht="24.95" customHeight="1" x14ac:dyDescent="0.25"/>
    <row r="69361" ht="24.95" customHeight="1" x14ac:dyDescent="0.25"/>
    <row r="69362" ht="24.95" customHeight="1" x14ac:dyDescent="0.25"/>
    <row r="69363" ht="24.95" customHeight="1" x14ac:dyDescent="0.25"/>
    <row r="69364" ht="24.95" customHeight="1" x14ac:dyDescent="0.25"/>
    <row r="69365" ht="24.95" customHeight="1" x14ac:dyDescent="0.25"/>
    <row r="69366" ht="24.95" customHeight="1" x14ac:dyDescent="0.25"/>
    <row r="69370" ht="16.5" customHeight="1" x14ac:dyDescent="0.25"/>
    <row r="69372" ht="15.75" customHeight="1" x14ac:dyDescent="0.25"/>
    <row r="69373" ht="31.5" customHeight="1" x14ac:dyDescent="0.25"/>
    <row r="69374" ht="24" customHeight="1" x14ac:dyDescent="0.25"/>
    <row r="69375" ht="24.95" customHeight="1" x14ac:dyDescent="0.25"/>
    <row r="69376" ht="24.95" customHeight="1" x14ac:dyDescent="0.25"/>
    <row r="69377" ht="24.95" customHeight="1" x14ac:dyDescent="0.25"/>
    <row r="69378" ht="24.95" customHeight="1" x14ac:dyDescent="0.25"/>
    <row r="69379" ht="24.95" customHeight="1" x14ac:dyDescent="0.25"/>
    <row r="69380" ht="24.95" customHeight="1" x14ac:dyDescent="0.25"/>
    <row r="69381" ht="24.95" customHeight="1" x14ac:dyDescent="0.25"/>
    <row r="69382" ht="24.95" customHeight="1" x14ac:dyDescent="0.25"/>
    <row r="69386" ht="16.5" customHeight="1" x14ac:dyDescent="0.25"/>
    <row r="69388" ht="15.75" customHeight="1" x14ac:dyDescent="0.25"/>
    <row r="69389" ht="31.5" customHeight="1" x14ac:dyDescent="0.25"/>
    <row r="69390" ht="24" customHeight="1" x14ac:dyDescent="0.25"/>
    <row r="69391" ht="24.95" customHeight="1" x14ac:dyDescent="0.25"/>
    <row r="69392" ht="24.95" customHeight="1" x14ac:dyDescent="0.25"/>
    <row r="69393" ht="24.95" customHeight="1" x14ac:dyDescent="0.25"/>
    <row r="69394" ht="24.95" customHeight="1" x14ac:dyDescent="0.25"/>
    <row r="69395" ht="24.95" customHeight="1" x14ac:dyDescent="0.25"/>
    <row r="69396" ht="24.95" customHeight="1" x14ac:dyDescent="0.25"/>
    <row r="69397" ht="24.95" customHeight="1" x14ac:dyDescent="0.25"/>
    <row r="69398" ht="24.95" customHeight="1" x14ac:dyDescent="0.25"/>
    <row r="69402" ht="16.5" customHeight="1" x14ac:dyDescent="0.25"/>
    <row r="69404" ht="15.75" customHeight="1" x14ac:dyDescent="0.25"/>
    <row r="69405" ht="31.5" customHeight="1" x14ac:dyDescent="0.25"/>
    <row r="69406" ht="24" customHeight="1" x14ac:dyDescent="0.25"/>
    <row r="69407" ht="24.95" customHeight="1" x14ac:dyDescent="0.25"/>
    <row r="69408" ht="24.95" customHeight="1" x14ac:dyDescent="0.25"/>
    <row r="69409" ht="24.95" customHeight="1" x14ac:dyDescent="0.25"/>
    <row r="69410" ht="24.95" customHeight="1" x14ac:dyDescent="0.25"/>
    <row r="69411" ht="24.95" customHeight="1" x14ac:dyDescent="0.25"/>
    <row r="69412" ht="24.95" customHeight="1" x14ac:dyDescent="0.25"/>
    <row r="69413" ht="24.95" customHeight="1" x14ac:dyDescent="0.25"/>
    <row r="69414" ht="24.95" customHeight="1" x14ac:dyDescent="0.25"/>
    <row r="69418" ht="16.5" customHeight="1" x14ac:dyDescent="0.25"/>
    <row r="69420" ht="15.75" customHeight="1" x14ac:dyDescent="0.25"/>
    <row r="69421" ht="31.5" customHeight="1" x14ac:dyDescent="0.25"/>
    <row r="69422" ht="24" customHeight="1" x14ac:dyDescent="0.25"/>
    <row r="69423" ht="24.95" customHeight="1" x14ac:dyDescent="0.25"/>
    <row r="69424" ht="24.95" customHeight="1" x14ac:dyDescent="0.25"/>
    <row r="69425" ht="24.95" customHeight="1" x14ac:dyDescent="0.25"/>
    <row r="69426" ht="24.95" customHeight="1" x14ac:dyDescent="0.25"/>
    <row r="69427" ht="24.95" customHeight="1" x14ac:dyDescent="0.25"/>
    <row r="69428" ht="24.95" customHeight="1" x14ac:dyDescent="0.25"/>
    <row r="69429" ht="24.95" customHeight="1" x14ac:dyDescent="0.25"/>
    <row r="69430" ht="24.95" customHeight="1" x14ac:dyDescent="0.25"/>
    <row r="69431" ht="24.95" customHeight="1" x14ac:dyDescent="0.25"/>
    <row r="69432" ht="24.95" customHeight="1" x14ac:dyDescent="0.25"/>
    <row r="69433" ht="24.95" customHeight="1" x14ac:dyDescent="0.25"/>
    <row r="69434" ht="24.95" customHeight="1" x14ac:dyDescent="0.25"/>
    <row r="69435" ht="24.95" customHeight="1" x14ac:dyDescent="0.25"/>
    <row r="69436" ht="24.95" customHeight="1" x14ac:dyDescent="0.25"/>
    <row r="69437" ht="24.95" customHeight="1" x14ac:dyDescent="0.25"/>
    <row r="69438" ht="24.95" customHeight="1" x14ac:dyDescent="0.25"/>
    <row r="69439" ht="24.95" customHeight="1" x14ac:dyDescent="0.25"/>
    <row r="69440" ht="24.95" customHeight="1" x14ac:dyDescent="0.25"/>
    <row r="69441" ht="24.95" customHeight="1" x14ac:dyDescent="0.25"/>
    <row r="69442" ht="24.95" customHeight="1" x14ac:dyDescent="0.25"/>
    <row r="69443" ht="24.95" customHeight="1" x14ac:dyDescent="0.25"/>
    <row r="69444" ht="24.95" customHeight="1" x14ac:dyDescent="0.25"/>
    <row r="69445" ht="24.95" customHeight="1" x14ac:dyDescent="0.25"/>
    <row r="69446" ht="24.95" customHeight="1" x14ac:dyDescent="0.25"/>
    <row r="69447" ht="24.95" customHeight="1" x14ac:dyDescent="0.25"/>
    <row r="69448" ht="24.95" customHeight="1" x14ac:dyDescent="0.25"/>
    <row r="69449" ht="24.95" customHeight="1" x14ac:dyDescent="0.25"/>
    <row r="69450" ht="24.95" customHeight="1" x14ac:dyDescent="0.25"/>
    <row r="69451" ht="24.95" customHeight="1" x14ac:dyDescent="0.25"/>
    <row r="69452" ht="24.95" customHeight="1" x14ac:dyDescent="0.25"/>
    <row r="69453" ht="24.95" customHeight="1" x14ac:dyDescent="0.25"/>
    <row r="69454" ht="24.95" customHeight="1" x14ac:dyDescent="0.25"/>
    <row r="69458" ht="16.5" customHeight="1" x14ac:dyDescent="0.25"/>
    <row r="69460" ht="15.75" customHeight="1" x14ac:dyDescent="0.25"/>
    <row r="69461" ht="31.5" customHeight="1" x14ac:dyDescent="0.25"/>
    <row r="69462" ht="24" customHeight="1" x14ac:dyDescent="0.25"/>
    <row r="69463" ht="24.95" customHeight="1" x14ac:dyDescent="0.25"/>
    <row r="69464" ht="24.95" customHeight="1" x14ac:dyDescent="0.25"/>
    <row r="69465" ht="24.95" customHeight="1" x14ac:dyDescent="0.25"/>
    <row r="69466" ht="24.95" customHeight="1" x14ac:dyDescent="0.25"/>
    <row r="69467" ht="24.95" customHeight="1" x14ac:dyDescent="0.25"/>
    <row r="69468" ht="24.95" customHeight="1" x14ac:dyDescent="0.25"/>
    <row r="69469" ht="24.95" customHeight="1" x14ac:dyDescent="0.25"/>
    <row r="69470" ht="24.95" customHeight="1" x14ac:dyDescent="0.25"/>
    <row r="69471" ht="24.95" customHeight="1" x14ac:dyDescent="0.25"/>
    <row r="69472" ht="24.95" customHeight="1" x14ac:dyDescent="0.25"/>
    <row r="69473" ht="24.95" customHeight="1" x14ac:dyDescent="0.25"/>
    <row r="69474" ht="24.95" customHeight="1" x14ac:dyDescent="0.25"/>
    <row r="69475" ht="24.95" customHeight="1" x14ac:dyDescent="0.25"/>
    <row r="69476" ht="24.95" customHeight="1" x14ac:dyDescent="0.25"/>
    <row r="69477" ht="24.95" customHeight="1" x14ac:dyDescent="0.25"/>
    <row r="69478" ht="24.95" customHeight="1" x14ac:dyDescent="0.25"/>
    <row r="69479" ht="24.95" customHeight="1" x14ac:dyDescent="0.25"/>
    <row r="69480" ht="24.95" customHeight="1" x14ac:dyDescent="0.25"/>
    <row r="69481" ht="24.95" customHeight="1" x14ac:dyDescent="0.25"/>
    <row r="69482" ht="24.95" customHeight="1" x14ac:dyDescent="0.25"/>
    <row r="69483" ht="24.95" customHeight="1" x14ac:dyDescent="0.25"/>
    <row r="69484" ht="24.95" customHeight="1" x14ac:dyDescent="0.25"/>
    <row r="69485" ht="24.95" customHeight="1" x14ac:dyDescent="0.25"/>
    <row r="69486" ht="24.95" customHeight="1" x14ac:dyDescent="0.25"/>
    <row r="69487" ht="24.95" customHeight="1" x14ac:dyDescent="0.25"/>
    <row r="69488" ht="24.95" customHeight="1" x14ac:dyDescent="0.25"/>
    <row r="69489" ht="24.95" customHeight="1" x14ac:dyDescent="0.25"/>
    <row r="69490" ht="24.95" customHeight="1" x14ac:dyDescent="0.25"/>
    <row r="69491" ht="24.95" customHeight="1" x14ac:dyDescent="0.25"/>
    <row r="69492" ht="24.95" customHeight="1" x14ac:dyDescent="0.25"/>
    <row r="69493" ht="24.95" customHeight="1" x14ac:dyDescent="0.25"/>
    <row r="69494" ht="24.95" customHeight="1" x14ac:dyDescent="0.25"/>
    <row r="69498" ht="16.5" customHeight="1" x14ac:dyDescent="0.25"/>
    <row r="69500" ht="15.75" customHeight="1" x14ac:dyDescent="0.25"/>
    <row r="69501" ht="31.5" customHeight="1" x14ac:dyDescent="0.25"/>
    <row r="69502" ht="24" customHeight="1" x14ac:dyDescent="0.25"/>
    <row r="69503" ht="24.95" customHeight="1" x14ac:dyDescent="0.25"/>
    <row r="69504" ht="24.95" customHeight="1" x14ac:dyDescent="0.25"/>
    <row r="69505" ht="24.95" customHeight="1" x14ac:dyDescent="0.25"/>
    <row r="69506" ht="24.95" customHeight="1" x14ac:dyDescent="0.25"/>
    <row r="69507" ht="24.95" customHeight="1" x14ac:dyDescent="0.25"/>
    <row r="69508" ht="24.95" customHeight="1" x14ac:dyDescent="0.25"/>
    <row r="69509" ht="24.95" customHeight="1" x14ac:dyDescent="0.25"/>
    <row r="69510" ht="24.95" customHeight="1" x14ac:dyDescent="0.25"/>
    <row r="69514" ht="16.5" customHeight="1" x14ac:dyDescent="0.25"/>
    <row r="69516" ht="15.75" customHeight="1" x14ac:dyDescent="0.25"/>
    <row r="69517" ht="31.5" customHeight="1" x14ac:dyDescent="0.25"/>
    <row r="69518" ht="24" customHeight="1" x14ac:dyDescent="0.25"/>
    <row r="69519" ht="24.95" customHeight="1" x14ac:dyDescent="0.25"/>
    <row r="69520" ht="24.95" customHeight="1" x14ac:dyDescent="0.25"/>
    <row r="69521" ht="24.95" customHeight="1" x14ac:dyDescent="0.25"/>
    <row r="69522" ht="24.95" customHeight="1" x14ac:dyDescent="0.25"/>
    <row r="69523" ht="24.95" customHeight="1" x14ac:dyDescent="0.25"/>
    <row r="69524" ht="24.95" customHeight="1" x14ac:dyDescent="0.25"/>
    <row r="69525" ht="24.95" customHeight="1" x14ac:dyDescent="0.25"/>
    <row r="69526" ht="24.95" customHeight="1" x14ac:dyDescent="0.25"/>
    <row r="69527" ht="24.95" customHeight="1" x14ac:dyDescent="0.25"/>
    <row r="69528" ht="24.95" customHeight="1" x14ac:dyDescent="0.25"/>
    <row r="69529" ht="24.95" customHeight="1" x14ac:dyDescent="0.25"/>
    <row r="69530" ht="24.95" customHeight="1" x14ac:dyDescent="0.25"/>
    <row r="69531" ht="24.95" customHeight="1" x14ac:dyDescent="0.25"/>
    <row r="69532" ht="24.95" customHeight="1" x14ac:dyDescent="0.25"/>
    <row r="69533" ht="24.95" customHeight="1" x14ac:dyDescent="0.25"/>
    <row r="69534" ht="24.95" customHeight="1" x14ac:dyDescent="0.25"/>
    <row r="69535" ht="24.95" customHeight="1" x14ac:dyDescent="0.25"/>
    <row r="69536" ht="24.95" customHeight="1" x14ac:dyDescent="0.25"/>
    <row r="69537" ht="24.95" customHeight="1" x14ac:dyDescent="0.25"/>
    <row r="69538" ht="24.95" customHeight="1" x14ac:dyDescent="0.25"/>
    <row r="69539" ht="24.95" customHeight="1" x14ac:dyDescent="0.25"/>
    <row r="69540" ht="24.95" customHeight="1" x14ac:dyDescent="0.25"/>
    <row r="69541" ht="24.95" customHeight="1" x14ac:dyDescent="0.25"/>
    <row r="69542" ht="24.95" customHeight="1" x14ac:dyDescent="0.25"/>
    <row r="69543" ht="24.95" customHeight="1" x14ac:dyDescent="0.25"/>
    <row r="69544" ht="24.95" customHeight="1" x14ac:dyDescent="0.25"/>
    <row r="69545" ht="24.95" customHeight="1" x14ac:dyDescent="0.25"/>
    <row r="69546" ht="24.95" customHeight="1" x14ac:dyDescent="0.25"/>
    <row r="69547" ht="24.95" customHeight="1" x14ac:dyDescent="0.25"/>
    <row r="69548" ht="24.95" customHeight="1" x14ac:dyDescent="0.25"/>
    <row r="69549" ht="24.95" customHeight="1" x14ac:dyDescent="0.25"/>
    <row r="69550" ht="24.95" customHeight="1" x14ac:dyDescent="0.25"/>
    <row r="69554" ht="16.5" customHeight="1" x14ac:dyDescent="0.25"/>
    <row r="69556" ht="15.75" customHeight="1" x14ac:dyDescent="0.25"/>
    <row r="69557" ht="31.5" customHeight="1" x14ac:dyDescent="0.25"/>
    <row r="69558" ht="24" customHeight="1" x14ac:dyDescent="0.25"/>
    <row r="69559" ht="24.95" customHeight="1" x14ac:dyDescent="0.25"/>
    <row r="69560" ht="24.95" customHeight="1" x14ac:dyDescent="0.25"/>
    <row r="69561" ht="24.95" customHeight="1" x14ac:dyDescent="0.25"/>
    <row r="69562" ht="24.95" customHeight="1" x14ac:dyDescent="0.25"/>
    <row r="69563" ht="24.95" customHeight="1" x14ac:dyDescent="0.25"/>
    <row r="69564" ht="24.95" customHeight="1" x14ac:dyDescent="0.25"/>
    <row r="69565" ht="24.95" customHeight="1" x14ac:dyDescent="0.25"/>
    <row r="69566" ht="24.95" customHeight="1" x14ac:dyDescent="0.25"/>
    <row r="69567" ht="24.95" customHeight="1" x14ac:dyDescent="0.25"/>
    <row r="69568" ht="24.95" customHeight="1" x14ac:dyDescent="0.25"/>
    <row r="69569" ht="24.95" customHeight="1" x14ac:dyDescent="0.25"/>
    <row r="69570" ht="24.95" customHeight="1" x14ac:dyDescent="0.25"/>
    <row r="69571" ht="24.95" customHeight="1" x14ac:dyDescent="0.25"/>
    <row r="69572" ht="24.95" customHeight="1" x14ac:dyDescent="0.25"/>
    <row r="69573" ht="24.95" customHeight="1" x14ac:dyDescent="0.25"/>
    <row r="69574" ht="24.95" customHeight="1" x14ac:dyDescent="0.25"/>
    <row r="69575" ht="24.95" customHeight="1" x14ac:dyDescent="0.25"/>
    <row r="69576" ht="24.95" customHeight="1" x14ac:dyDescent="0.25"/>
    <row r="69577" ht="24.95" customHeight="1" x14ac:dyDescent="0.25"/>
    <row r="69578" ht="24.95" customHeight="1" x14ac:dyDescent="0.25"/>
    <row r="69579" ht="24.95" customHeight="1" x14ac:dyDescent="0.25"/>
    <row r="69580" ht="24.95" customHeight="1" x14ac:dyDescent="0.25"/>
    <row r="69581" ht="24.95" customHeight="1" x14ac:dyDescent="0.25"/>
    <row r="69582" ht="24.95" customHeight="1" x14ac:dyDescent="0.25"/>
    <row r="69583" ht="24.95" customHeight="1" x14ac:dyDescent="0.25"/>
    <row r="69584" ht="24.95" customHeight="1" x14ac:dyDescent="0.25"/>
    <row r="69585" ht="24.95" customHeight="1" x14ac:dyDescent="0.25"/>
    <row r="69586" ht="24.95" customHeight="1" x14ac:dyDescent="0.25"/>
    <row r="69587" ht="24.95" customHeight="1" x14ac:dyDescent="0.25"/>
    <row r="69588" ht="24.95" customHeight="1" x14ac:dyDescent="0.25"/>
    <row r="69589" ht="24.95" customHeight="1" x14ac:dyDescent="0.25"/>
    <row r="69590" ht="24.95" customHeight="1" x14ac:dyDescent="0.25"/>
    <row r="69594" ht="16.5" customHeight="1" x14ac:dyDescent="0.25"/>
    <row r="69596" ht="15.75" customHeight="1" x14ac:dyDescent="0.25"/>
    <row r="69597" ht="31.5" customHeight="1" x14ac:dyDescent="0.25"/>
    <row r="69598" ht="24" customHeight="1" x14ac:dyDescent="0.25"/>
    <row r="69599" ht="24.95" customHeight="1" x14ac:dyDescent="0.25"/>
    <row r="69600" ht="24.95" customHeight="1" x14ac:dyDescent="0.25"/>
    <row r="69601" ht="24.95" customHeight="1" x14ac:dyDescent="0.25"/>
    <row r="69602" ht="24.95" customHeight="1" x14ac:dyDescent="0.25"/>
    <row r="69603" ht="24.95" customHeight="1" x14ac:dyDescent="0.25"/>
    <row r="69604" ht="24.95" customHeight="1" x14ac:dyDescent="0.25"/>
    <row r="69605" ht="24.95" customHeight="1" x14ac:dyDescent="0.25"/>
    <row r="69606" ht="24.95" customHeight="1" x14ac:dyDescent="0.25"/>
    <row r="69610" ht="16.5" customHeight="1" x14ac:dyDescent="0.25"/>
    <row r="69612" ht="15.75" customHeight="1" x14ac:dyDescent="0.25"/>
    <row r="69613" ht="31.5" customHeight="1" x14ac:dyDescent="0.25"/>
    <row r="69614" ht="24" customHeight="1" x14ac:dyDescent="0.25"/>
    <row r="69615" ht="24.95" customHeight="1" x14ac:dyDescent="0.25"/>
    <row r="69616" ht="24.95" customHeight="1" x14ac:dyDescent="0.25"/>
    <row r="69617" ht="24.95" customHeight="1" x14ac:dyDescent="0.25"/>
    <row r="69618" ht="24.95" customHeight="1" x14ac:dyDescent="0.25"/>
    <row r="69619" ht="24.95" customHeight="1" x14ac:dyDescent="0.25"/>
    <row r="69620" ht="24.95" customHeight="1" x14ac:dyDescent="0.25"/>
    <row r="69621" ht="24.95" customHeight="1" x14ac:dyDescent="0.25"/>
    <row r="69622" ht="24.95" customHeight="1" x14ac:dyDescent="0.25"/>
    <row r="69623" ht="24.95" customHeight="1" x14ac:dyDescent="0.25"/>
    <row r="69624" ht="24.95" customHeight="1" x14ac:dyDescent="0.25"/>
    <row r="69625" ht="24.95" customHeight="1" x14ac:dyDescent="0.25"/>
    <row r="69626" ht="24.95" customHeight="1" x14ac:dyDescent="0.25"/>
    <row r="69627" ht="24.95" customHeight="1" x14ac:dyDescent="0.25"/>
    <row r="69628" ht="24.95" customHeight="1" x14ac:dyDescent="0.25"/>
    <row r="69629" ht="24.95" customHeight="1" x14ac:dyDescent="0.25"/>
    <row r="69630" ht="24.95" customHeight="1" x14ac:dyDescent="0.25"/>
    <row r="69631" ht="24.95" customHeight="1" x14ac:dyDescent="0.25"/>
    <row r="69632" ht="24.95" customHeight="1" x14ac:dyDescent="0.25"/>
    <row r="69633" ht="24.95" customHeight="1" x14ac:dyDescent="0.25"/>
    <row r="69634" ht="24.95" customHeight="1" x14ac:dyDescent="0.25"/>
    <row r="69635" ht="24.95" customHeight="1" x14ac:dyDescent="0.25"/>
    <row r="69636" ht="24.95" customHeight="1" x14ac:dyDescent="0.25"/>
    <row r="69637" ht="24.95" customHeight="1" x14ac:dyDescent="0.25"/>
    <row r="69638" ht="24.95" customHeight="1" x14ac:dyDescent="0.25"/>
    <row r="69639" ht="24.95" customHeight="1" x14ac:dyDescent="0.25"/>
    <row r="69640" ht="24.95" customHeight="1" x14ac:dyDescent="0.25"/>
    <row r="69641" ht="24.95" customHeight="1" x14ac:dyDescent="0.25"/>
    <row r="69642" ht="24.95" customHeight="1" x14ac:dyDescent="0.25"/>
    <row r="69643" ht="24.95" customHeight="1" x14ac:dyDescent="0.25"/>
    <row r="69644" ht="24.95" customHeight="1" x14ac:dyDescent="0.25"/>
    <row r="69645" ht="24.95" customHeight="1" x14ac:dyDescent="0.25"/>
    <row r="69646" ht="24.95" customHeight="1" x14ac:dyDescent="0.25"/>
    <row r="69650" ht="16.5" customHeight="1" x14ac:dyDescent="0.25"/>
    <row r="69652" ht="15.75" customHeight="1" x14ac:dyDescent="0.25"/>
    <row r="69653" ht="31.5" customHeight="1" x14ac:dyDescent="0.25"/>
    <row r="69654" ht="24" customHeight="1" x14ac:dyDescent="0.25"/>
    <row r="69655" ht="24.95" customHeight="1" x14ac:dyDescent="0.25"/>
    <row r="69656" ht="24.95" customHeight="1" x14ac:dyDescent="0.25"/>
    <row r="69657" ht="24.95" customHeight="1" x14ac:dyDescent="0.25"/>
    <row r="69658" ht="24.95" customHeight="1" x14ac:dyDescent="0.25"/>
    <row r="69659" ht="24.95" customHeight="1" x14ac:dyDescent="0.25"/>
    <row r="69660" ht="24.95" customHeight="1" x14ac:dyDescent="0.25"/>
    <row r="69661" ht="24.95" customHeight="1" x14ac:dyDescent="0.25"/>
    <row r="69662" ht="24.95" customHeight="1" x14ac:dyDescent="0.25"/>
    <row r="69663" ht="24.95" customHeight="1" x14ac:dyDescent="0.25"/>
    <row r="69664" ht="24.95" customHeight="1" x14ac:dyDescent="0.25"/>
    <row r="69665" ht="24.95" customHeight="1" x14ac:dyDescent="0.25"/>
    <row r="69666" ht="24.95" customHeight="1" x14ac:dyDescent="0.25"/>
    <row r="69667" ht="24.95" customHeight="1" x14ac:dyDescent="0.25"/>
    <row r="69668" ht="24.95" customHeight="1" x14ac:dyDescent="0.25"/>
    <row r="69669" ht="24.95" customHeight="1" x14ac:dyDescent="0.25"/>
    <row r="69670" ht="24.95" customHeight="1" x14ac:dyDescent="0.25"/>
    <row r="69671" ht="24.95" customHeight="1" x14ac:dyDescent="0.25"/>
    <row r="69672" ht="24.95" customHeight="1" x14ac:dyDescent="0.25"/>
    <row r="69673" ht="24.95" customHeight="1" x14ac:dyDescent="0.25"/>
    <row r="69674" ht="24.95" customHeight="1" x14ac:dyDescent="0.25"/>
    <row r="69675" ht="24.95" customHeight="1" x14ac:dyDescent="0.25"/>
    <row r="69676" ht="24.95" customHeight="1" x14ac:dyDescent="0.25"/>
    <row r="69677" ht="24.95" customHeight="1" x14ac:dyDescent="0.25"/>
    <row r="69678" ht="24.95" customHeight="1" x14ac:dyDescent="0.25"/>
    <row r="69679" ht="24.95" customHeight="1" x14ac:dyDescent="0.25"/>
    <row r="69680" ht="24.95" customHeight="1" x14ac:dyDescent="0.25"/>
    <row r="69681" ht="24.95" customHeight="1" x14ac:dyDescent="0.25"/>
    <row r="69682" ht="24.95" customHeight="1" x14ac:dyDescent="0.25"/>
    <row r="69683" ht="24.95" customHeight="1" x14ac:dyDescent="0.25"/>
    <row r="69684" ht="24.95" customHeight="1" x14ac:dyDescent="0.25"/>
    <row r="69685" ht="24.95" customHeight="1" x14ac:dyDescent="0.25"/>
    <row r="69686" ht="24.95" customHeight="1" x14ac:dyDescent="0.25"/>
    <row r="69690" ht="16.5" customHeight="1" x14ac:dyDescent="0.25"/>
    <row r="69692" ht="15.75" customHeight="1" x14ac:dyDescent="0.25"/>
    <row r="69693" ht="31.5" customHeight="1" x14ac:dyDescent="0.25"/>
    <row r="69694" ht="24" customHeight="1" x14ac:dyDescent="0.25"/>
    <row r="69695" ht="24.95" customHeight="1" x14ac:dyDescent="0.25"/>
    <row r="69696" ht="24.95" customHeight="1" x14ac:dyDescent="0.25"/>
    <row r="69697" ht="24.95" customHeight="1" x14ac:dyDescent="0.25"/>
    <row r="69698" ht="24.95" customHeight="1" x14ac:dyDescent="0.25"/>
    <row r="69699" ht="24.95" customHeight="1" x14ac:dyDescent="0.25"/>
    <row r="69700" ht="24.95" customHeight="1" x14ac:dyDescent="0.25"/>
    <row r="69701" ht="24.95" customHeight="1" x14ac:dyDescent="0.25"/>
    <row r="69702" ht="24.95" customHeight="1" x14ac:dyDescent="0.25"/>
    <row r="69703" ht="24.95" customHeight="1" x14ac:dyDescent="0.25"/>
    <row r="69704" ht="24.95" customHeight="1" x14ac:dyDescent="0.25"/>
    <row r="69705" ht="24.95" customHeight="1" x14ac:dyDescent="0.25"/>
    <row r="69706" ht="24.95" customHeight="1" x14ac:dyDescent="0.25"/>
    <row r="69707" ht="24.95" customHeight="1" x14ac:dyDescent="0.25"/>
    <row r="69708" ht="24.95" customHeight="1" x14ac:dyDescent="0.25"/>
    <row r="69709" ht="24.95" customHeight="1" x14ac:dyDescent="0.25"/>
    <row r="69710" ht="24.95" customHeight="1" x14ac:dyDescent="0.25"/>
    <row r="69711" ht="24.95" customHeight="1" x14ac:dyDescent="0.25"/>
    <row r="69712" ht="24.95" customHeight="1" x14ac:dyDescent="0.25"/>
    <row r="69713" ht="24.95" customHeight="1" x14ac:dyDescent="0.25"/>
    <row r="69714" ht="24.95" customHeight="1" x14ac:dyDescent="0.25"/>
    <row r="69715" ht="24.95" customHeight="1" x14ac:dyDescent="0.25"/>
    <row r="69716" ht="24.95" customHeight="1" x14ac:dyDescent="0.25"/>
    <row r="69717" ht="24.95" customHeight="1" x14ac:dyDescent="0.25"/>
    <row r="69718" ht="24.95" customHeight="1" x14ac:dyDescent="0.25"/>
    <row r="69719" ht="24.95" customHeight="1" x14ac:dyDescent="0.25"/>
    <row r="69720" ht="24.95" customHeight="1" x14ac:dyDescent="0.25"/>
    <row r="69721" ht="24.95" customHeight="1" x14ac:dyDescent="0.25"/>
    <row r="69722" ht="24.95" customHeight="1" x14ac:dyDescent="0.25"/>
    <row r="69723" ht="24.95" customHeight="1" x14ac:dyDescent="0.25"/>
    <row r="69724" ht="24.95" customHeight="1" x14ac:dyDescent="0.25"/>
    <row r="69725" ht="24.95" customHeight="1" x14ac:dyDescent="0.25"/>
    <row r="69726" ht="24.95" customHeight="1" x14ac:dyDescent="0.25"/>
    <row r="69730" ht="16.5" customHeight="1" x14ac:dyDescent="0.25"/>
    <row r="69732" ht="15.75" customHeight="1" x14ac:dyDescent="0.25"/>
    <row r="69733" ht="31.5" customHeight="1" x14ac:dyDescent="0.25"/>
    <row r="69734" ht="24" customHeight="1" x14ac:dyDescent="0.25"/>
    <row r="69735" ht="24.95" customHeight="1" x14ac:dyDescent="0.25"/>
    <row r="69736" ht="24.95" customHeight="1" x14ac:dyDescent="0.25"/>
    <row r="69737" ht="24.95" customHeight="1" x14ac:dyDescent="0.25"/>
    <row r="69738" ht="24.95" customHeight="1" x14ac:dyDescent="0.25"/>
    <row r="69739" ht="24.95" customHeight="1" x14ac:dyDescent="0.25"/>
    <row r="69740" ht="24.95" customHeight="1" x14ac:dyDescent="0.25"/>
    <row r="69741" ht="24.95" customHeight="1" x14ac:dyDescent="0.25"/>
    <row r="69742" ht="24.95" customHeight="1" x14ac:dyDescent="0.25"/>
    <row r="69746" ht="16.5" customHeight="1" x14ac:dyDescent="0.25"/>
    <row r="69748" ht="15.75" customHeight="1" x14ac:dyDescent="0.25"/>
    <row r="69749" ht="31.5" customHeight="1" x14ac:dyDescent="0.25"/>
    <row r="69750" ht="24" customHeight="1" x14ac:dyDescent="0.25"/>
    <row r="69751" ht="24.95" customHeight="1" x14ac:dyDescent="0.25"/>
    <row r="69752" ht="24.95" customHeight="1" x14ac:dyDescent="0.25"/>
    <row r="69753" ht="24.95" customHeight="1" x14ac:dyDescent="0.25"/>
    <row r="69754" ht="24.95" customHeight="1" x14ac:dyDescent="0.25"/>
    <row r="69755" ht="24.95" customHeight="1" x14ac:dyDescent="0.25"/>
    <row r="69756" ht="24.95" customHeight="1" x14ac:dyDescent="0.25"/>
    <row r="69757" ht="24.95" customHeight="1" x14ac:dyDescent="0.25"/>
    <row r="69758" ht="24.95" customHeight="1" x14ac:dyDescent="0.25"/>
    <row r="69762" ht="16.5" customHeight="1" x14ac:dyDescent="0.25"/>
    <row r="69764" ht="15.75" customHeight="1" x14ac:dyDescent="0.25"/>
    <row r="69765" ht="31.5" customHeight="1" x14ac:dyDescent="0.25"/>
    <row r="69766" ht="24" customHeight="1" x14ac:dyDescent="0.25"/>
    <row r="69767" ht="24.95" customHeight="1" x14ac:dyDescent="0.25"/>
    <row r="69768" ht="24.95" customHeight="1" x14ac:dyDescent="0.25"/>
    <row r="69769" ht="24.95" customHeight="1" x14ac:dyDescent="0.25"/>
    <row r="69770" ht="24.95" customHeight="1" x14ac:dyDescent="0.25"/>
    <row r="69771" ht="24.95" customHeight="1" x14ac:dyDescent="0.25"/>
    <row r="69772" ht="24.95" customHeight="1" x14ac:dyDescent="0.25"/>
    <row r="69773" ht="24.95" customHeight="1" x14ac:dyDescent="0.25"/>
    <row r="69774" ht="24.95" customHeight="1" x14ac:dyDescent="0.25"/>
    <row r="69778" ht="16.5" customHeight="1" x14ac:dyDescent="0.25"/>
    <row r="69780" ht="15.75" customHeight="1" x14ac:dyDescent="0.25"/>
    <row r="69781" ht="31.5" customHeight="1" x14ac:dyDescent="0.25"/>
    <row r="69782" ht="24" customHeight="1" x14ac:dyDescent="0.25"/>
    <row r="69783" ht="24.95" customHeight="1" x14ac:dyDescent="0.25"/>
    <row r="69784" ht="24.95" customHeight="1" x14ac:dyDescent="0.25"/>
    <row r="69785" ht="24.95" customHeight="1" x14ac:dyDescent="0.25"/>
    <row r="69786" ht="24.95" customHeight="1" x14ac:dyDescent="0.25"/>
    <row r="69787" ht="24.95" customHeight="1" x14ac:dyDescent="0.25"/>
    <row r="69788" ht="24.95" customHeight="1" x14ac:dyDescent="0.25"/>
    <row r="69789" ht="24.95" customHeight="1" x14ac:dyDescent="0.25"/>
    <row r="69790" ht="24.95" customHeight="1" x14ac:dyDescent="0.25"/>
    <row r="69791" ht="24.95" customHeight="1" x14ac:dyDescent="0.25"/>
    <row r="69792" ht="24.95" customHeight="1" x14ac:dyDescent="0.25"/>
    <row r="69793" ht="24.95" customHeight="1" x14ac:dyDescent="0.25"/>
    <row r="69794" ht="24.95" customHeight="1" x14ac:dyDescent="0.25"/>
    <row r="69795" ht="24.95" customHeight="1" x14ac:dyDescent="0.25"/>
    <row r="69796" ht="24.95" customHeight="1" x14ac:dyDescent="0.25"/>
    <row r="69797" ht="24.95" customHeight="1" x14ac:dyDescent="0.25"/>
    <row r="69798" ht="24.95" customHeight="1" x14ac:dyDescent="0.25"/>
    <row r="69799" ht="24.95" customHeight="1" x14ac:dyDescent="0.25"/>
    <row r="69800" ht="24.95" customHeight="1" x14ac:dyDescent="0.25"/>
    <row r="69801" ht="24.95" customHeight="1" x14ac:dyDescent="0.25"/>
    <row r="69802" ht="24.95" customHeight="1" x14ac:dyDescent="0.25"/>
    <row r="69803" ht="24.95" customHeight="1" x14ac:dyDescent="0.25"/>
    <row r="69804" ht="24.95" customHeight="1" x14ac:dyDescent="0.25"/>
    <row r="69805" ht="24.95" customHeight="1" x14ac:dyDescent="0.25"/>
    <row r="69806" ht="24.95" customHeight="1" x14ac:dyDescent="0.25"/>
    <row r="69807" ht="24.95" customHeight="1" x14ac:dyDescent="0.25"/>
    <row r="69808" ht="24.95" customHeight="1" x14ac:dyDescent="0.25"/>
    <row r="69809" ht="24.95" customHeight="1" x14ac:dyDescent="0.25"/>
    <row r="69810" ht="24.95" customHeight="1" x14ac:dyDescent="0.25"/>
    <row r="69811" ht="24.95" customHeight="1" x14ac:dyDescent="0.25"/>
    <row r="69812" ht="24.95" customHeight="1" x14ac:dyDescent="0.25"/>
    <row r="69813" ht="24.95" customHeight="1" x14ac:dyDescent="0.25"/>
    <row r="69814" ht="24.95" customHeight="1" x14ac:dyDescent="0.25"/>
    <row r="69818" ht="16.5" customHeight="1" x14ac:dyDescent="0.25"/>
    <row r="69820" ht="15.75" customHeight="1" x14ac:dyDescent="0.25"/>
    <row r="69821" ht="31.5" customHeight="1" x14ac:dyDescent="0.25"/>
    <row r="69822" ht="24" customHeight="1" x14ac:dyDescent="0.25"/>
    <row r="69823" ht="24.95" customHeight="1" x14ac:dyDescent="0.25"/>
    <row r="69824" ht="24.95" customHeight="1" x14ac:dyDescent="0.25"/>
    <row r="69825" ht="24.95" customHeight="1" x14ac:dyDescent="0.25"/>
    <row r="69826" ht="24.95" customHeight="1" x14ac:dyDescent="0.25"/>
    <row r="69827" ht="24.95" customHeight="1" x14ac:dyDescent="0.25"/>
    <row r="69828" ht="24.95" customHeight="1" x14ac:dyDescent="0.25"/>
    <row r="69829" ht="24.95" customHeight="1" x14ac:dyDescent="0.25"/>
    <row r="69830" ht="24.95" customHeight="1" x14ac:dyDescent="0.25"/>
    <row r="69831" ht="24.95" customHeight="1" x14ac:dyDescent="0.25"/>
    <row r="69832" ht="24.95" customHeight="1" x14ac:dyDescent="0.25"/>
    <row r="69833" ht="24.95" customHeight="1" x14ac:dyDescent="0.25"/>
    <row r="69834" ht="24.95" customHeight="1" x14ac:dyDescent="0.25"/>
    <row r="69835" ht="24.95" customHeight="1" x14ac:dyDescent="0.25"/>
    <row r="69836" ht="24.95" customHeight="1" x14ac:dyDescent="0.25"/>
    <row r="69837" ht="24.95" customHeight="1" x14ac:dyDescent="0.25"/>
    <row r="69838" ht="24.95" customHeight="1" x14ac:dyDescent="0.25"/>
    <row r="69839" ht="24.95" customHeight="1" x14ac:dyDescent="0.25"/>
    <row r="69840" ht="24.95" customHeight="1" x14ac:dyDescent="0.25"/>
    <row r="69841" ht="24.95" customHeight="1" x14ac:dyDescent="0.25"/>
    <row r="69842" ht="24.95" customHeight="1" x14ac:dyDescent="0.25"/>
    <row r="69843" ht="24.95" customHeight="1" x14ac:dyDescent="0.25"/>
    <row r="69844" ht="24.95" customHeight="1" x14ac:dyDescent="0.25"/>
    <row r="69845" ht="24.95" customHeight="1" x14ac:dyDescent="0.25"/>
    <row r="69846" ht="24.95" customHeight="1" x14ac:dyDescent="0.25"/>
    <row r="69847" ht="24.95" customHeight="1" x14ac:dyDescent="0.25"/>
    <row r="69848" ht="24.95" customHeight="1" x14ac:dyDescent="0.25"/>
    <row r="69849" ht="24.95" customHeight="1" x14ac:dyDescent="0.25"/>
    <row r="69850" ht="24.95" customHeight="1" x14ac:dyDescent="0.25"/>
    <row r="69851" ht="24.95" customHeight="1" x14ac:dyDescent="0.25"/>
    <row r="69852" ht="24.95" customHeight="1" x14ac:dyDescent="0.25"/>
    <row r="69853" ht="24.95" customHeight="1" x14ac:dyDescent="0.25"/>
    <row r="69854" ht="24.95" customHeight="1" x14ac:dyDescent="0.25"/>
    <row r="69858" ht="16.5" customHeight="1" x14ac:dyDescent="0.25"/>
    <row r="69860" ht="15.75" customHeight="1" x14ac:dyDescent="0.25"/>
    <row r="69861" ht="31.5" customHeight="1" x14ac:dyDescent="0.25"/>
    <row r="69862" ht="24" customHeight="1" x14ac:dyDescent="0.25"/>
    <row r="69863" ht="24.95" customHeight="1" x14ac:dyDescent="0.25"/>
    <row r="69864" ht="24.95" customHeight="1" x14ac:dyDescent="0.25"/>
    <row r="69865" ht="24.95" customHeight="1" x14ac:dyDescent="0.25"/>
    <row r="69866" ht="24.95" customHeight="1" x14ac:dyDescent="0.25"/>
    <row r="69867" ht="24.95" customHeight="1" x14ac:dyDescent="0.25"/>
    <row r="69868" ht="24.95" customHeight="1" x14ac:dyDescent="0.25"/>
    <row r="69869" ht="24.95" customHeight="1" x14ac:dyDescent="0.25"/>
    <row r="69870" ht="24.95" customHeight="1" x14ac:dyDescent="0.25"/>
    <row r="69871" ht="24.95" customHeight="1" x14ac:dyDescent="0.25"/>
    <row r="69872" ht="24.95" customHeight="1" x14ac:dyDescent="0.25"/>
    <row r="69873" ht="24.95" customHeight="1" x14ac:dyDescent="0.25"/>
    <row r="69874" ht="24.95" customHeight="1" x14ac:dyDescent="0.25"/>
    <row r="69875" ht="24.95" customHeight="1" x14ac:dyDescent="0.25"/>
    <row r="69876" ht="24.95" customHeight="1" x14ac:dyDescent="0.25"/>
    <row r="69877" ht="24.95" customHeight="1" x14ac:dyDescent="0.25"/>
    <row r="69878" ht="24.95" customHeight="1" x14ac:dyDescent="0.25"/>
    <row r="69879" ht="24.95" customHeight="1" x14ac:dyDescent="0.25"/>
    <row r="69880" ht="24.95" customHeight="1" x14ac:dyDescent="0.25"/>
    <row r="69881" ht="24.95" customHeight="1" x14ac:dyDescent="0.25"/>
    <row r="69882" ht="24.95" customHeight="1" x14ac:dyDescent="0.25"/>
    <row r="69883" ht="24.95" customHeight="1" x14ac:dyDescent="0.25"/>
    <row r="69884" ht="24.95" customHeight="1" x14ac:dyDescent="0.25"/>
    <row r="69885" ht="24.95" customHeight="1" x14ac:dyDescent="0.25"/>
    <row r="69886" ht="24.95" customHeight="1" x14ac:dyDescent="0.25"/>
    <row r="69887" ht="24.95" customHeight="1" x14ac:dyDescent="0.25"/>
    <row r="69888" ht="24.95" customHeight="1" x14ac:dyDescent="0.25"/>
    <row r="69889" ht="24.95" customHeight="1" x14ac:dyDescent="0.25"/>
    <row r="69890" ht="24.95" customHeight="1" x14ac:dyDescent="0.25"/>
    <row r="69891" ht="24.95" customHeight="1" x14ac:dyDescent="0.25"/>
    <row r="69892" ht="24.95" customHeight="1" x14ac:dyDescent="0.25"/>
    <row r="69893" ht="24.95" customHeight="1" x14ac:dyDescent="0.25"/>
    <row r="69894" ht="24.95" customHeight="1" x14ac:dyDescent="0.25"/>
    <row r="69898" ht="16.5" customHeight="1" x14ac:dyDescent="0.25"/>
    <row r="69900" ht="15.75" customHeight="1" x14ac:dyDescent="0.25"/>
    <row r="69901" ht="31.5" customHeight="1" x14ac:dyDescent="0.25"/>
    <row r="69902" ht="24" customHeight="1" x14ac:dyDescent="0.25"/>
    <row r="69903" ht="24.95" customHeight="1" x14ac:dyDescent="0.25"/>
    <row r="69904" ht="24.95" customHeight="1" x14ac:dyDescent="0.25"/>
    <row r="69905" ht="24.95" customHeight="1" x14ac:dyDescent="0.25"/>
    <row r="69906" ht="24.95" customHeight="1" x14ac:dyDescent="0.25"/>
    <row r="69907" ht="24.95" customHeight="1" x14ac:dyDescent="0.25"/>
    <row r="69908" ht="24.95" customHeight="1" x14ac:dyDescent="0.25"/>
    <row r="69909" ht="24.95" customHeight="1" x14ac:dyDescent="0.25"/>
    <row r="69910" ht="24.95" customHeight="1" x14ac:dyDescent="0.25"/>
    <row r="69914" ht="16.5" customHeight="1" x14ac:dyDescent="0.25"/>
    <row r="69916" ht="15.75" customHeight="1" x14ac:dyDescent="0.25"/>
    <row r="69917" ht="31.5" customHeight="1" x14ac:dyDescent="0.25"/>
    <row r="69918" ht="24" customHeight="1" x14ac:dyDescent="0.25"/>
    <row r="69919" ht="24.95" customHeight="1" x14ac:dyDescent="0.25"/>
    <row r="69920" ht="24.95" customHeight="1" x14ac:dyDescent="0.25"/>
    <row r="69921" ht="24.95" customHeight="1" x14ac:dyDescent="0.25"/>
    <row r="69922" ht="24.95" customHeight="1" x14ac:dyDescent="0.25"/>
    <row r="69923" ht="24.95" customHeight="1" x14ac:dyDescent="0.25"/>
    <row r="69924" ht="24.95" customHeight="1" x14ac:dyDescent="0.25"/>
    <row r="69925" ht="24.95" customHeight="1" x14ac:dyDescent="0.25"/>
    <row r="69926" ht="24.95" customHeight="1" x14ac:dyDescent="0.25"/>
    <row r="69930" ht="16.5" customHeight="1" x14ac:dyDescent="0.25"/>
    <row r="69932" ht="15.75" customHeight="1" x14ac:dyDescent="0.25"/>
    <row r="69933" ht="31.5" customHeight="1" x14ac:dyDescent="0.25"/>
    <row r="69934" ht="24" customHeight="1" x14ac:dyDescent="0.25"/>
    <row r="69935" ht="24.95" customHeight="1" x14ac:dyDescent="0.25"/>
    <row r="69936" ht="24.95" customHeight="1" x14ac:dyDescent="0.25"/>
    <row r="69937" ht="24.95" customHeight="1" x14ac:dyDescent="0.25"/>
    <row r="69938" ht="24.95" customHeight="1" x14ac:dyDescent="0.25"/>
    <row r="69939" ht="24.95" customHeight="1" x14ac:dyDescent="0.25"/>
    <row r="69940" ht="24.95" customHeight="1" x14ac:dyDescent="0.25"/>
    <row r="69941" ht="24.95" customHeight="1" x14ac:dyDescent="0.25"/>
    <row r="69942" ht="24.95" customHeight="1" x14ac:dyDescent="0.25"/>
    <row r="69943" ht="24" customHeight="1" x14ac:dyDescent="0.25"/>
    <row r="69944" ht="24.95" customHeight="1" x14ac:dyDescent="0.25"/>
    <row r="69945" ht="24.95" customHeight="1" x14ac:dyDescent="0.25"/>
    <row r="69946" ht="24.95" customHeight="1" x14ac:dyDescent="0.25"/>
    <row r="69947" ht="24.95" customHeight="1" x14ac:dyDescent="0.25"/>
    <row r="69948" ht="24.95" customHeight="1" x14ac:dyDescent="0.25"/>
    <row r="69949" ht="24.95" customHeight="1" x14ac:dyDescent="0.25"/>
    <row r="69950" ht="24.95" customHeight="1" x14ac:dyDescent="0.25"/>
    <row r="69951" ht="24.95" customHeight="1" x14ac:dyDescent="0.25"/>
    <row r="69955" ht="16.5" customHeight="1" x14ac:dyDescent="0.25"/>
    <row r="69957" ht="15.75" customHeight="1" x14ac:dyDescent="0.25"/>
    <row r="69961" ht="16.5" customHeight="1" x14ac:dyDescent="0.25"/>
    <row r="69963" ht="15.75" customHeight="1" x14ac:dyDescent="0.25"/>
    <row r="69964" ht="31.5" customHeight="1" x14ac:dyDescent="0.25"/>
    <row r="69965" ht="24" customHeight="1" x14ac:dyDescent="0.25"/>
    <row r="69966" ht="24.95" customHeight="1" x14ac:dyDescent="0.25"/>
    <row r="69967" ht="24.95" customHeight="1" x14ac:dyDescent="0.25"/>
    <row r="69968" ht="24.95" customHeight="1" x14ac:dyDescent="0.25"/>
    <row r="69969" ht="24.95" customHeight="1" x14ac:dyDescent="0.25"/>
    <row r="69970" ht="24.95" customHeight="1" x14ac:dyDescent="0.25"/>
    <row r="69971" ht="24.95" customHeight="1" x14ac:dyDescent="0.25"/>
    <row r="69972" ht="24.95" customHeight="1" x14ac:dyDescent="0.25"/>
    <row r="69973" ht="24.95" customHeight="1" x14ac:dyDescent="0.25"/>
    <row r="69974" ht="31.5" customHeight="1" x14ac:dyDescent="0.25"/>
    <row r="69975" ht="24" customHeight="1" x14ac:dyDescent="0.25"/>
    <row r="69976" ht="24.95" customHeight="1" x14ac:dyDescent="0.25"/>
    <row r="69977" ht="24.95" customHeight="1" x14ac:dyDescent="0.25"/>
    <row r="69978" ht="24.95" customHeight="1" x14ac:dyDescent="0.25"/>
    <row r="69979" ht="24.95" customHeight="1" x14ac:dyDescent="0.25"/>
    <row r="69983" ht="16.5" customHeight="1" x14ac:dyDescent="0.25"/>
    <row r="69985" ht="15.75" customHeight="1" x14ac:dyDescent="0.25"/>
    <row r="69986" ht="31.5" customHeight="1" x14ac:dyDescent="0.25"/>
    <row r="69987" ht="24" customHeight="1" x14ac:dyDescent="0.25"/>
    <row r="69988" ht="24.95" customHeight="1" x14ac:dyDescent="0.25"/>
    <row r="69989" ht="24.95" customHeight="1" x14ac:dyDescent="0.25"/>
    <row r="69990" ht="24.95" customHeight="1" x14ac:dyDescent="0.25"/>
    <row r="69991" ht="24.95" customHeight="1" x14ac:dyDescent="0.25"/>
    <row r="69992" ht="24.95" customHeight="1" x14ac:dyDescent="0.25"/>
    <row r="69993" ht="24.95" customHeight="1" x14ac:dyDescent="0.25"/>
    <row r="69994" ht="24.95" customHeight="1" x14ac:dyDescent="0.25"/>
    <row r="69995" ht="24.95" customHeight="1" x14ac:dyDescent="0.25"/>
    <row r="69996" ht="24.95" customHeight="1" x14ac:dyDescent="0.25"/>
    <row r="69997" ht="24.95" customHeight="1" x14ac:dyDescent="0.25"/>
    <row r="69998" ht="24.95" customHeight="1" x14ac:dyDescent="0.25"/>
    <row r="69999" ht="24.95" customHeight="1" x14ac:dyDescent="0.25"/>
    <row r="70005" ht="16.5" customHeight="1" x14ac:dyDescent="0.25"/>
    <row r="70007" ht="15.75" customHeight="1" x14ac:dyDescent="0.25"/>
    <row r="70008" ht="31.5" customHeight="1" x14ac:dyDescent="0.25"/>
    <row r="70009" ht="24" customHeight="1" x14ac:dyDescent="0.25"/>
    <row r="70010" ht="24.95" customHeight="1" x14ac:dyDescent="0.25"/>
    <row r="70011" ht="24.95" customHeight="1" x14ac:dyDescent="0.25"/>
    <row r="70012" ht="24.95" customHeight="1" x14ac:dyDescent="0.25"/>
    <row r="70013" ht="24.95" customHeight="1" x14ac:dyDescent="0.25"/>
    <row r="70014" ht="24.95" customHeight="1" x14ac:dyDescent="0.25"/>
    <row r="70015" ht="24.95" customHeight="1" x14ac:dyDescent="0.25"/>
    <row r="70016" ht="24.95" customHeight="1" x14ac:dyDescent="0.25"/>
    <row r="70017" ht="24.95" customHeight="1" x14ac:dyDescent="0.25"/>
    <row r="70018" ht="24.95" customHeight="1" x14ac:dyDescent="0.25"/>
    <row r="70019" ht="24.95" customHeight="1" x14ac:dyDescent="0.25"/>
    <row r="70020" ht="24.95" customHeight="1" x14ac:dyDescent="0.25"/>
    <row r="70021" ht="24.95" customHeight="1" x14ac:dyDescent="0.25"/>
    <row r="70022" ht="24.95" customHeight="1" x14ac:dyDescent="0.25"/>
    <row r="70023" ht="24.95" customHeight="1" x14ac:dyDescent="0.25"/>
    <row r="70024" ht="24.95" customHeight="1" x14ac:dyDescent="0.25"/>
    <row r="70025" ht="24.95" customHeight="1" x14ac:dyDescent="0.25"/>
    <row r="70026" ht="24.95" customHeight="1" x14ac:dyDescent="0.25"/>
    <row r="70027" ht="24.95" customHeight="1" x14ac:dyDescent="0.25"/>
    <row r="70028" ht="24.95" customHeight="1" x14ac:dyDescent="0.25"/>
    <row r="70029" ht="24.95" customHeight="1" x14ac:dyDescent="0.25"/>
    <row r="70030" ht="24.95" customHeight="1" x14ac:dyDescent="0.25"/>
    <row r="70031" ht="24.95" customHeight="1" x14ac:dyDescent="0.25"/>
    <row r="70032" ht="24.95" customHeight="1" x14ac:dyDescent="0.25"/>
    <row r="70033" ht="24.95" customHeight="1" x14ac:dyDescent="0.25"/>
    <row r="70034" ht="24.95" customHeight="1" x14ac:dyDescent="0.25"/>
    <row r="70035" ht="24.95" customHeight="1" x14ac:dyDescent="0.25"/>
    <row r="70036" ht="24.95" customHeight="1" x14ac:dyDescent="0.25"/>
    <row r="70037" ht="24.95" customHeight="1" x14ac:dyDescent="0.25"/>
    <row r="70038" ht="24.95" customHeight="1" x14ac:dyDescent="0.25"/>
    <row r="70039" ht="24.95" customHeight="1" x14ac:dyDescent="0.25"/>
    <row r="70040" ht="24.95" customHeight="1" x14ac:dyDescent="0.25"/>
    <row r="70041" ht="24.95" customHeight="1" x14ac:dyDescent="0.25"/>
    <row r="70043" ht="16.5" customHeight="1" x14ac:dyDescent="0.25"/>
    <row r="70045" ht="15.75" customHeight="1" x14ac:dyDescent="0.25"/>
    <row r="70051" ht="16.5" customHeight="1" x14ac:dyDescent="0.25"/>
    <row r="70053" ht="15.75" customHeight="1" x14ac:dyDescent="0.25"/>
    <row r="70054" ht="31.5" customHeight="1" x14ac:dyDescent="0.25"/>
    <row r="70055" ht="24" customHeight="1" x14ac:dyDescent="0.25"/>
    <row r="70056" ht="24.95" customHeight="1" x14ac:dyDescent="0.25"/>
    <row r="70057" ht="24.95" customHeight="1" x14ac:dyDescent="0.25"/>
    <row r="70058" ht="24.95" customHeight="1" x14ac:dyDescent="0.25"/>
    <row r="70059" ht="24.95" customHeight="1" x14ac:dyDescent="0.25"/>
    <row r="70060" ht="24.95" customHeight="1" x14ac:dyDescent="0.25"/>
    <row r="70061" ht="24.95" customHeight="1" x14ac:dyDescent="0.25"/>
    <row r="70062" ht="24.95" customHeight="1" x14ac:dyDescent="0.25"/>
    <row r="70063" ht="24.95" customHeight="1" x14ac:dyDescent="0.25"/>
    <row r="70064" ht="24.95" customHeight="1" x14ac:dyDescent="0.25"/>
    <row r="70065" ht="24.95" customHeight="1" x14ac:dyDescent="0.25"/>
    <row r="70066" ht="24.95" customHeight="1" x14ac:dyDescent="0.25"/>
    <row r="70067" ht="24.95" customHeight="1" x14ac:dyDescent="0.25"/>
    <row r="70068" ht="24.95" customHeight="1" x14ac:dyDescent="0.25"/>
    <row r="70069" ht="24.95" customHeight="1" x14ac:dyDescent="0.25"/>
    <row r="70070" ht="24.95" customHeight="1" x14ac:dyDescent="0.25"/>
    <row r="70071" ht="24.95" customHeight="1" x14ac:dyDescent="0.25"/>
    <row r="70072" ht="24.95" customHeight="1" x14ac:dyDescent="0.25"/>
    <row r="70073" ht="24.95" customHeight="1" x14ac:dyDescent="0.25"/>
    <row r="70074" ht="24.95" customHeight="1" x14ac:dyDescent="0.25"/>
    <row r="70075" ht="24.95" customHeight="1" x14ac:dyDescent="0.25"/>
    <row r="70076" ht="24.95" customHeight="1" x14ac:dyDescent="0.25"/>
    <row r="70077" ht="24.95" customHeight="1" x14ac:dyDescent="0.25"/>
    <row r="70078" ht="24.95" customHeight="1" x14ac:dyDescent="0.25"/>
    <row r="70079" ht="24.95" customHeight="1" x14ac:dyDescent="0.25"/>
    <row r="70080" ht="24.95" customHeight="1" x14ac:dyDescent="0.25"/>
    <row r="70081" ht="24.95" customHeight="1" x14ac:dyDescent="0.25"/>
    <row r="70082" ht="24.95" customHeight="1" x14ac:dyDescent="0.25"/>
    <row r="70083" ht="24.95" customHeight="1" x14ac:dyDescent="0.25"/>
    <row r="70084" ht="24.95" customHeight="1" x14ac:dyDescent="0.25"/>
    <row r="70085" ht="24.95" customHeight="1" x14ac:dyDescent="0.25"/>
    <row r="70086" ht="24.95" customHeight="1" x14ac:dyDescent="0.25"/>
    <row r="70087" ht="24.95" customHeight="1" x14ac:dyDescent="0.25"/>
    <row r="70089" ht="16.5" customHeight="1" x14ac:dyDescent="0.25"/>
    <row r="70091" ht="15.75" customHeight="1" x14ac:dyDescent="0.25"/>
    <row r="70092" ht="31.5" customHeight="1" x14ac:dyDescent="0.25"/>
    <row r="70093" ht="24" customHeight="1" x14ac:dyDescent="0.25"/>
    <row r="70097" ht="16.5" customHeight="1" x14ac:dyDescent="0.25"/>
    <row r="70099" ht="15.75" customHeight="1" x14ac:dyDescent="0.25"/>
    <row r="70100" ht="31.5" customHeight="1" x14ac:dyDescent="0.25"/>
    <row r="70101" ht="24" customHeight="1" x14ac:dyDescent="0.25"/>
    <row r="70102" ht="24.95" customHeight="1" x14ac:dyDescent="0.25"/>
    <row r="70103" ht="24.95" customHeight="1" x14ac:dyDescent="0.25"/>
    <row r="70104" ht="24.95" customHeight="1" x14ac:dyDescent="0.25"/>
    <row r="70105" ht="24.95" customHeight="1" x14ac:dyDescent="0.25"/>
    <row r="70106" ht="24.95" customHeight="1" x14ac:dyDescent="0.25"/>
    <row r="70107" ht="24.95" customHeight="1" x14ac:dyDescent="0.25"/>
    <row r="70108" ht="24.95" customHeight="1" x14ac:dyDescent="0.25"/>
    <row r="70109" ht="24.95" customHeight="1" x14ac:dyDescent="0.25"/>
    <row r="70110" ht="24.95" customHeight="1" x14ac:dyDescent="0.25"/>
    <row r="70111" ht="24.95" customHeight="1" x14ac:dyDescent="0.25"/>
    <row r="70112" ht="24.95" customHeight="1" x14ac:dyDescent="0.25"/>
    <row r="70113" ht="24.95" customHeight="1" x14ac:dyDescent="0.25"/>
    <row r="70114" ht="24.95" customHeight="1" x14ac:dyDescent="0.25"/>
    <row r="70115" ht="24.95" customHeight="1" x14ac:dyDescent="0.25"/>
    <row r="70116" ht="24.95" customHeight="1" x14ac:dyDescent="0.25"/>
    <row r="70117" ht="24.95" customHeight="1" x14ac:dyDescent="0.25"/>
    <row r="70118" ht="24.95" customHeight="1" x14ac:dyDescent="0.25"/>
    <row r="70119" ht="24.95" customHeight="1" x14ac:dyDescent="0.25"/>
    <row r="70120" ht="24.95" customHeight="1" x14ac:dyDescent="0.25"/>
    <row r="70121" ht="24.95" customHeight="1" x14ac:dyDescent="0.25"/>
    <row r="70122" ht="24.95" customHeight="1" x14ac:dyDescent="0.25"/>
    <row r="70123" ht="24.95" customHeight="1" x14ac:dyDescent="0.25"/>
    <row r="70124" ht="24.95" customHeight="1" x14ac:dyDescent="0.25"/>
    <row r="70125" ht="24.95" customHeight="1" x14ac:dyDescent="0.25"/>
    <row r="70126" ht="24.95" customHeight="1" x14ac:dyDescent="0.25"/>
    <row r="70127" ht="24.95" customHeight="1" x14ac:dyDescent="0.25"/>
    <row r="70128" ht="24.95" customHeight="1" x14ac:dyDescent="0.25"/>
    <row r="70129" ht="24.95" customHeight="1" x14ac:dyDescent="0.25"/>
    <row r="70130" ht="24.95" customHeight="1" x14ac:dyDescent="0.25"/>
    <row r="70131" ht="24.95" customHeight="1" x14ac:dyDescent="0.25"/>
    <row r="70132" ht="24.95" customHeight="1" x14ac:dyDescent="0.25"/>
    <row r="70133" ht="24.95" customHeight="1" x14ac:dyDescent="0.25"/>
    <row r="70134" ht="24.95" customHeight="1" x14ac:dyDescent="0.25"/>
    <row r="70135" ht="24.95" customHeight="1" x14ac:dyDescent="0.25"/>
    <row r="70136" ht="24.95" customHeight="1" x14ac:dyDescent="0.25"/>
    <row r="70137" ht="24.95" customHeight="1" x14ac:dyDescent="0.25"/>
    <row r="70138" ht="24.95" customHeight="1" x14ac:dyDescent="0.25"/>
    <row r="70139" ht="24.95" customHeight="1" x14ac:dyDescent="0.25"/>
    <row r="70143" ht="16.5" customHeight="1" x14ac:dyDescent="0.25"/>
    <row r="70145" ht="15.75" customHeight="1" x14ac:dyDescent="0.25"/>
    <row r="70146" ht="31.5" customHeight="1" x14ac:dyDescent="0.25"/>
    <row r="70147" ht="24" customHeight="1" x14ac:dyDescent="0.25"/>
    <row r="70148" ht="24.95" customHeight="1" x14ac:dyDescent="0.25"/>
    <row r="70149" ht="24.95" customHeight="1" x14ac:dyDescent="0.25"/>
    <row r="70150" ht="24.95" customHeight="1" x14ac:dyDescent="0.25"/>
    <row r="70151" ht="24.95" customHeight="1" x14ac:dyDescent="0.25"/>
    <row r="70152" ht="24.95" customHeight="1" x14ac:dyDescent="0.25"/>
    <row r="70153" ht="24.95" customHeight="1" x14ac:dyDescent="0.25"/>
    <row r="70154" ht="24.95" customHeight="1" x14ac:dyDescent="0.25"/>
    <row r="70155" ht="24.95" customHeight="1" x14ac:dyDescent="0.25"/>
    <row r="70156" ht="24.95" customHeight="1" x14ac:dyDescent="0.25"/>
    <row r="70157" ht="24.95" customHeight="1" x14ac:dyDescent="0.25"/>
    <row r="70158" ht="31.5" customHeight="1" x14ac:dyDescent="0.25"/>
    <row r="70159" ht="24" customHeight="1" x14ac:dyDescent="0.25"/>
    <row r="70160" ht="24.95" customHeight="1" x14ac:dyDescent="0.25"/>
    <row r="70161" ht="24.95" customHeight="1" x14ac:dyDescent="0.25"/>
    <row r="70165" ht="16.5" customHeight="1" x14ac:dyDescent="0.25"/>
    <row r="70167" ht="15.75" customHeight="1" x14ac:dyDescent="0.25"/>
    <row r="70168" ht="31.5" customHeight="1" x14ac:dyDescent="0.25"/>
    <row r="70169" ht="24" customHeight="1" x14ac:dyDescent="0.25"/>
    <row r="70170" ht="24.95" customHeight="1" x14ac:dyDescent="0.25"/>
    <row r="70171" ht="24.95" customHeight="1" x14ac:dyDescent="0.25"/>
    <row r="70172" ht="24.95" customHeight="1" x14ac:dyDescent="0.25"/>
    <row r="70173" ht="24.95" customHeight="1" x14ac:dyDescent="0.25"/>
    <row r="70174" ht="24.95" customHeight="1" x14ac:dyDescent="0.25"/>
    <row r="70175" ht="24.95" customHeight="1" x14ac:dyDescent="0.25"/>
    <row r="70176" ht="24.95" customHeight="1" x14ac:dyDescent="0.25"/>
    <row r="70177" ht="24.95" customHeight="1" x14ac:dyDescent="0.25"/>
    <row r="70178" ht="24.95" customHeight="1" x14ac:dyDescent="0.25"/>
    <row r="70179" ht="24.95" customHeight="1" x14ac:dyDescent="0.25"/>
    <row r="70183" ht="16.5" customHeight="1" x14ac:dyDescent="0.25"/>
    <row r="70187" ht="16.5" customHeight="1" x14ac:dyDescent="0.25"/>
    <row r="70189" ht="15.75" customHeight="1" x14ac:dyDescent="0.25"/>
    <row r="70190" ht="31.5" customHeight="1" x14ac:dyDescent="0.25"/>
    <row r="70191" ht="24" customHeight="1" x14ac:dyDescent="0.25"/>
    <row r="70192" ht="24.95" customHeight="1" x14ac:dyDescent="0.25"/>
    <row r="70193" ht="24.95" customHeight="1" x14ac:dyDescent="0.25"/>
    <row r="70194" ht="24.95" customHeight="1" x14ac:dyDescent="0.25"/>
    <row r="70195" ht="24.95" customHeight="1" x14ac:dyDescent="0.25"/>
    <row r="70196" ht="24.95" customHeight="1" x14ac:dyDescent="0.25"/>
    <row r="70197" ht="24.95" customHeight="1" x14ac:dyDescent="0.25"/>
    <row r="70198" ht="24.95" customHeight="1" x14ac:dyDescent="0.25"/>
    <row r="70199" ht="24.95" customHeight="1" x14ac:dyDescent="0.25"/>
    <row r="70201" ht="15.75" customHeight="1" x14ac:dyDescent="0.25"/>
    <row r="70202" ht="31.5" customHeight="1" x14ac:dyDescent="0.25"/>
    <row r="70203" ht="24" customHeight="1" x14ac:dyDescent="0.25"/>
    <row r="70204" ht="24.95" customHeight="1" x14ac:dyDescent="0.25"/>
    <row r="70205" ht="24.95" customHeight="1" x14ac:dyDescent="0.25"/>
    <row r="70209" ht="16.5" customHeight="1" x14ac:dyDescent="0.25"/>
    <row r="70211" ht="15.75" customHeight="1" x14ac:dyDescent="0.25"/>
    <row r="70212" ht="31.5" customHeight="1" x14ac:dyDescent="0.25"/>
    <row r="70213" ht="24" customHeight="1" x14ac:dyDescent="0.25"/>
    <row r="70214" ht="24.95" customHeight="1" x14ac:dyDescent="0.25"/>
    <row r="70215" ht="24.95" customHeight="1" x14ac:dyDescent="0.25"/>
    <row r="70216" ht="24.95" customHeight="1" x14ac:dyDescent="0.25"/>
    <row r="70217" ht="24.95" customHeight="1" x14ac:dyDescent="0.25"/>
    <row r="70218" ht="24.95" customHeight="1" x14ac:dyDescent="0.25"/>
    <row r="70219" ht="24.95" customHeight="1" x14ac:dyDescent="0.25"/>
    <row r="70220" ht="24.95" customHeight="1" x14ac:dyDescent="0.25"/>
    <row r="70221" ht="24.95" customHeight="1" x14ac:dyDescent="0.25"/>
    <row r="70222" ht="24.95" customHeight="1" x14ac:dyDescent="0.25"/>
    <row r="70223" ht="24.95" customHeight="1" x14ac:dyDescent="0.25"/>
    <row r="70224" ht="24.95" customHeight="1" x14ac:dyDescent="0.25"/>
    <row r="70225" ht="24.95" customHeight="1" x14ac:dyDescent="0.25"/>
    <row r="70226" ht="24.95" customHeight="1" x14ac:dyDescent="0.25"/>
    <row r="70227" ht="24.95" customHeight="1" x14ac:dyDescent="0.25"/>
    <row r="70228" ht="24.95" customHeight="1" x14ac:dyDescent="0.25"/>
    <row r="70229" ht="24.95" customHeight="1" x14ac:dyDescent="0.25"/>
    <row r="70230" ht="24.95" customHeight="1" x14ac:dyDescent="0.25"/>
    <row r="70231" ht="24.95" customHeight="1" x14ac:dyDescent="0.25"/>
    <row r="70232" ht="24.95" customHeight="1" x14ac:dyDescent="0.25"/>
    <row r="70233" ht="24.95" customHeight="1" x14ac:dyDescent="0.25"/>
    <row r="70234" ht="24.95" customHeight="1" x14ac:dyDescent="0.25"/>
    <row r="70235" ht="24.95" customHeight="1" x14ac:dyDescent="0.25"/>
    <row r="70236" ht="24.95" customHeight="1" x14ac:dyDescent="0.25"/>
    <row r="70237" ht="24.95" customHeight="1" x14ac:dyDescent="0.25"/>
    <row r="70238" ht="24.95" customHeight="1" x14ac:dyDescent="0.25"/>
    <row r="70239" ht="24.95" customHeight="1" x14ac:dyDescent="0.25"/>
    <row r="70240" ht="24.95" customHeight="1" x14ac:dyDescent="0.25"/>
    <row r="70241" ht="24.95" customHeight="1" x14ac:dyDescent="0.25"/>
    <row r="70242" ht="24.95" customHeight="1" x14ac:dyDescent="0.25"/>
    <row r="70243" ht="24.95" customHeight="1" x14ac:dyDescent="0.25"/>
    <row r="70244" ht="24.95" customHeight="1" x14ac:dyDescent="0.25"/>
    <row r="70245" ht="24.95" customHeight="1" x14ac:dyDescent="0.25"/>
    <row r="70246" ht="24.95" customHeight="1" x14ac:dyDescent="0.25"/>
    <row r="70247" ht="24.95" customHeight="1" x14ac:dyDescent="0.25"/>
    <row r="70248" ht="24.95" customHeight="1" x14ac:dyDescent="0.25"/>
    <row r="70249" ht="24.95" customHeight="1" x14ac:dyDescent="0.25"/>
    <row r="70250" ht="24.95" customHeight="1" x14ac:dyDescent="0.25"/>
    <row r="70251" ht="24.95" customHeight="1" x14ac:dyDescent="0.25"/>
    <row r="70255" ht="16.5" customHeight="1" x14ac:dyDescent="0.25"/>
    <row r="70257" ht="15.75" customHeight="1" x14ac:dyDescent="0.25"/>
    <row r="70258" ht="31.5" customHeight="1" x14ac:dyDescent="0.25"/>
    <row r="70259" ht="24" customHeight="1" x14ac:dyDescent="0.25"/>
    <row r="70260" ht="24.95" customHeight="1" x14ac:dyDescent="0.25"/>
    <row r="70261" ht="24.95" customHeight="1" x14ac:dyDescent="0.25"/>
    <row r="70262" ht="24.95" customHeight="1" x14ac:dyDescent="0.25"/>
    <row r="70263" ht="24.95" customHeight="1" x14ac:dyDescent="0.25"/>
    <row r="70264" ht="24.95" customHeight="1" x14ac:dyDescent="0.25"/>
    <row r="70265" ht="24.95" customHeight="1" x14ac:dyDescent="0.25"/>
    <row r="70266" ht="24.95" customHeight="1" x14ac:dyDescent="0.25"/>
    <row r="70267" ht="24.95" customHeight="1" x14ac:dyDescent="0.25"/>
    <row r="70268" ht="24.95" customHeight="1" x14ac:dyDescent="0.25"/>
    <row r="70269" ht="24.95" customHeight="1" x14ac:dyDescent="0.25"/>
    <row r="70270" ht="24.95" customHeight="1" x14ac:dyDescent="0.25"/>
    <row r="70271" ht="24.95" customHeight="1" x14ac:dyDescent="0.25"/>
    <row r="70272" ht="24.95" customHeight="1" x14ac:dyDescent="0.25"/>
    <row r="70273" ht="24.95" customHeight="1" x14ac:dyDescent="0.25"/>
    <row r="70274" ht="24.95" customHeight="1" x14ac:dyDescent="0.25"/>
    <row r="70275" ht="24.95" customHeight="1" x14ac:dyDescent="0.25"/>
    <row r="70276" ht="24.95" customHeight="1" x14ac:dyDescent="0.25"/>
    <row r="70277" ht="24.95" customHeight="1" x14ac:dyDescent="0.25"/>
    <row r="70278" ht="24.95" customHeight="1" x14ac:dyDescent="0.25"/>
    <row r="70279" ht="24.95" customHeight="1" x14ac:dyDescent="0.25"/>
    <row r="70280" ht="24.95" customHeight="1" x14ac:dyDescent="0.25"/>
    <row r="70281" ht="24.95" customHeight="1" x14ac:dyDescent="0.25"/>
    <row r="70282" ht="24.95" customHeight="1" x14ac:dyDescent="0.25"/>
    <row r="70283" ht="24.95" customHeight="1" x14ac:dyDescent="0.25"/>
    <row r="70284" ht="24.95" customHeight="1" x14ac:dyDescent="0.25"/>
    <row r="70285" ht="24.95" customHeight="1" x14ac:dyDescent="0.25"/>
    <row r="70286" ht="24.95" customHeight="1" x14ac:dyDescent="0.25"/>
    <row r="70287" ht="24.95" customHeight="1" x14ac:dyDescent="0.25"/>
    <row r="70288" ht="24.95" customHeight="1" x14ac:dyDescent="0.25"/>
    <row r="70289" ht="24.95" customHeight="1" x14ac:dyDescent="0.25"/>
    <row r="70290" ht="24.95" customHeight="1" x14ac:dyDescent="0.25"/>
    <row r="70291" ht="24.95" customHeight="1" x14ac:dyDescent="0.25"/>
    <row r="70292" ht="24.95" customHeight="1" x14ac:dyDescent="0.25"/>
    <row r="70293" ht="24.95" customHeight="1" x14ac:dyDescent="0.25"/>
    <row r="70294" ht="24.95" customHeight="1" x14ac:dyDescent="0.25"/>
    <row r="70295" ht="24.95" customHeight="1" x14ac:dyDescent="0.25"/>
    <row r="70301" ht="16.5" customHeight="1" x14ac:dyDescent="0.25"/>
    <row r="70303" ht="15.75" customHeight="1" x14ac:dyDescent="0.25"/>
    <row r="70304" ht="31.5" customHeight="1" x14ac:dyDescent="0.25"/>
    <row r="70305" ht="24" customHeight="1" x14ac:dyDescent="0.25"/>
    <row r="70306" ht="24.95" customHeight="1" x14ac:dyDescent="0.25"/>
    <row r="70307" ht="24.95" customHeight="1" x14ac:dyDescent="0.25"/>
    <row r="70308" ht="24.95" customHeight="1" x14ac:dyDescent="0.25"/>
    <row r="70309" ht="24.95" customHeight="1" x14ac:dyDescent="0.25"/>
    <row r="70310" ht="24.95" customHeight="1" x14ac:dyDescent="0.25"/>
    <row r="70311" ht="24.95" customHeight="1" x14ac:dyDescent="0.25"/>
    <row r="70312" ht="24.95" customHeight="1" x14ac:dyDescent="0.25"/>
    <row r="70313" ht="24.95" customHeight="1" x14ac:dyDescent="0.25"/>
    <row r="70314" ht="24.95" customHeight="1" x14ac:dyDescent="0.25"/>
    <row r="70315" ht="24.95" customHeight="1" x14ac:dyDescent="0.25"/>
    <row r="70316" ht="24.95" customHeight="1" x14ac:dyDescent="0.25"/>
    <row r="70317" ht="24.95" customHeight="1" x14ac:dyDescent="0.25"/>
    <row r="70318" ht="24.95" customHeight="1" x14ac:dyDescent="0.25"/>
    <row r="70319" ht="24.95" customHeight="1" x14ac:dyDescent="0.25"/>
    <row r="70320" ht="24.95" customHeight="1" x14ac:dyDescent="0.25"/>
    <row r="70321" ht="24.95" customHeight="1" x14ac:dyDescent="0.25"/>
    <row r="70322" ht="24.95" customHeight="1" x14ac:dyDescent="0.25"/>
    <row r="70323" ht="24.95" customHeight="1" x14ac:dyDescent="0.25"/>
    <row r="70324" ht="24.95" customHeight="1" x14ac:dyDescent="0.25"/>
    <row r="70325" ht="24.95" customHeight="1" x14ac:dyDescent="0.25"/>
    <row r="70326" ht="24.95" customHeight="1" x14ac:dyDescent="0.25"/>
    <row r="70327" ht="24.95" customHeight="1" x14ac:dyDescent="0.25"/>
    <row r="70328" ht="24.95" customHeight="1" x14ac:dyDescent="0.25"/>
    <row r="70329" ht="24.95" customHeight="1" x14ac:dyDescent="0.25"/>
    <row r="70330" ht="24.95" customHeight="1" x14ac:dyDescent="0.25"/>
    <row r="70331" ht="24.95" customHeight="1" x14ac:dyDescent="0.25"/>
    <row r="70332" ht="24.95" customHeight="1" x14ac:dyDescent="0.25"/>
    <row r="70333" ht="24.95" customHeight="1" x14ac:dyDescent="0.25"/>
    <row r="70334" ht="24.95" customHeight="1" x14ac:dyDescent="0.25"/>
    <row r="70335" ht="24.95" customHeight="1" x14ac:dyDescent="0.25"/>
    <row r="70336" ht="24.95" customHeight="1" x14ac:dyDescent="0.25"/>
    <row r="70337" ht="24.95" customHeight="1" x14ac:dyDescent="0.25"/>
    <row r="70341" ht="16.5" customHeight="1" x14ac:dyDescent="0.25"/>
    <row r="70343" ht="15.75" customHeight="1" x14ac:dyDescent="0.25"/>
    <row r="70347" ht="16.5" customHeight="1" x14ac:dyDescent="0.25"/>
    <row r="70349" ht="15.75" customHeight="1" x14ac:dyDescent="0.25"/>
    <row r="70350" ht="31.5" customHeight="1" x14ac:dyDescent="0.25"/>
    <row r="70351" ht="24" customHeight="1" x14ac:dyDescent="0.25"/>
    <row r="70352" ht="24.95" customHeight="1" x14ac:dyDescent="0.25"/>
    <row r="70353" ht="24.95" customHeight="1" x14ac:dyDescent="0.25"/>
    <row r="70354" ht="24.95" customHeight="1" x14ac:dyDescent="0.25"/>
    <row r="70355" ht="24.95" customHeight="1" x14ac:dyDescent="0.25"/>
    <row r="70356" ht="24.95" customHeight="1" x14ac:dyDescent="0.25"/>
    <row r="70357" ht="24.95" customHeight="1" x14ac:dyDescent="0.25"/>
    <row r="70358" ht="24.95" customHeight="1" x14ac:dyDescent="0.25"/>
    <row r="70359" ht="24.95" customHeight="1" x14ac:dyDescent="0.25"/>
    <row r="70360" ht="31.5" customHeight="1" x14ac:dyDescent="0.25"/>
    <row r="70361" ht="24" customHeight="1" x14ac:dyDescent="0.25"/>
    <row r="70362" ht="24.95" customHeight="1" x14ac:dyDescent="0.25"/>
    <row r="70363" ht="24.95" customHeight="1" x14ac:dyDescent="0.25"/>
    <row r="70364" ht="24.95" customHeight="1" x14ac:dyDescent="0.25"/>
    <row r="70365" ht="24.95" customHeight="1" x14ac:dyDescent="0.25"/>
    <row r="70369" ht="16.5" customHeight="1" x14ac:dyDescent="0.25"/>
    <row r="70371" ht="15.75" customHeight="1" x14ac:dyDescent="0.25"/>
    <row r="70372" ht="31.5" customHeight="1" x14ac:dyDescent="0.25"/>
    <row r="70373" ht="24" customHeight="1" x14ac:dyDescent="0.25"/>
    <row r="70374" ht="24.95" customHeight="1" x14ac:dyDescent="0.25"/>
    <row r="70375" ht="24.95" customHeight="1" x14ac:dyDescent="0.25"/>
    <row r="70376" ht="24.95" customHeight="1" x14ac:dyDescent="0.25"/>
    <row r="70377" ht="24.95" customHeight="1" x14ac:dyDescent="0.25"/>
    <row r="70378" ht="24.95" customHeight="1" x14ac:dyDescent="0.25"/>
    <row r="70379" ht="24.95" customHeight="1" x14ac:dyDescent="0.25"/>
    <row r="70380" ht="24.95" customHeight="1" x14ac:dyDescent="0.25"/>
    <row r="70381" ht="24.95" customHeight="1" x14ac:dyDescent="0.25"/>
    <row r="70382" ht="24.95" customHeight="1" x14ac:dyDescent="0.25"/>
    <row r="70383" ht="24.95" customHeight="1" x14ac:dyDescent="0.25"/>
    <row r="70384" ht="24.95" customHeight="1" x14ac:dyDescent="0.25"/>
    <row r="70385" ht="24.95" customHeight="1" x14ac:dyDescent="0.25"/>
    <row r="70386" ht="24.95" customHeight="1" x14ac:dyDescent="0.25"/>
    <row r="70387" ht="24.95" customHeight="1" x14ac:dyDescent="0.25"/>
    <row r="70388" ht="24.95" customHeight="1" x14ac:dyDescent="0.25"/>
    <row r="70389" ht="24.95" customHeight="1" x14ac:dyDescent="0.25"/>
    <row r="70390" ht="24.95" customHeight="1" x14ac:dyDescent="0.25"/>
    <row r="70391" ht="24.95" customHeight="1" x14ac:dyDescent="0.25"/>
    <row r="70392" ht="24.95" customHeight="1" x14ac:dyDescent="0.25"/>
    <row r="70393" ht="24.95" customHeight="1" x14ac:dyDescent="0.25"/>
    <row r="70394" ht="24.95" customHeight="1" x14ac:dyDescent="0.25"/>
    <row r="70395" ht="24.95" customHeight="1" x14ac:dyDescent="0.25"/>
    <row r="70396" ht="24.95" customHeight="1" x14ac:dyDescent="0.25"/>
    <row r="70397" ht="24.95" customHeight="1" x14ac:dyDescent="0.25"/>
    <row r="70398" ht="24.95" customHeight="1" x14ac:dyDescent="0.25"/>
    <row r="70399" ht="24.95" customHeight="1" x14ac:dyDescent="0.25"/>
    <row r="70400" ht="24.95" customHeight="1" x14ac:dyDescent="0.25"/>
    <row r="70401" ht="24.95" customHeight="1" x14ac:dyDescent="0.25"/>
    <row r="70402" ht="24.95" customHeight="1" x14ac:dyDescent="0.25"/>
    <row r="70403" ht="24.95" customHeight="1" x14ac:dyDescent="0.25"/>
    <row r="70404" ht="24.95" customHeight="1" x14ac:dyDescent="0.25"/>
    <row r="70405" ht="24.95" customHeight="1" x14ac:dyDescent="0.25"/>
    <row r="70406" ht="24.95" customHeight="1" x14ac:dyDescent="0.25"/>
    <row r="70407" ht="24.95" customHeight="1" x14ac:dyDescent="0.25"/>
    <row r="70408" ht="24.95" customHeight="1" x14ac:dyDescent="0.25"/>
    <row r="70409" ht="24.95" customHeight="1" x14ac:dyDescent="0.25"/>
    <row r="70410" ht="24.95" customHeight="1" x14ac:dyDescent="0.25"/>
    <row r="70411" ht="24.95" customHeight="1" x14ac:dyDescent="0.25"/>
    <row r="70415" ht="16.5" customHeight="1" x14ac:dyDescent="0.25"/>
    <row r="70417" ht="15.75" customHeight="1" x14ac:dyDescent="0.25"/>
    <row r="70418" ht="31.5" customHeight="1" x14ac:dyDescent="0.25"/>
    <row r="70419" ht="24" customHeight="1" x14ac:dyDescent="0.25"/>
    <row r="70420" ht="24.95" customHeight="1" x14ac:dyDescent="0.25"/>
    <row r="70421" ht="24.95" customHeight="1" x14ac:dyDescent="0.25"/>
    <row r="70422" ht="24.95" customHeight="1" x14ac:dyDescent="0.25"/>
    <row r="70423" ht="24.95" customHeight="1" x14ac:dyDescent="0.25"/>
    <row r="70424" ht="24.95" customHeight="1" x14ac:dyDescent="0.25"/>
    <row r="70425" ht="24.95" customHeight="1" x14ac:dyDescent="0.25"/>
    <row r="70426" ht="24.95" customHeight="1" x14ac:dyDescent="0.25"/>
    <row r="70427" ht="24.95" customHeight="1" x14ac:dyDescent="0.25"/>
    <row r="70428" ht="24.95" customHeight="1" x14ac:dyDescent="0.25"/>
    <row r="70429" ht="24.95" customHeight="1" x14ac:dyDescent="0.25"/>
    <row r="70430" ht="24.95" customHeight="1" x14ac:dyDescent="0.25"/>
    <row r="70431" ht="24.95" customHeight="1" x14ac:dyDescent="0.25"/>
    <row r="70432" ht="24.95" customHeight="1" x14ac:dyDescent="0.25"/>
    <row r="70433" ht="24.95" customHeight="1" x14ac:dyDescent="0.25"/>
    <row r="70434" ht="24.95" customHeight="1" x14ac:dyDescent="0.25"/>
    <row r="70435" ht="24.95" customHeight="1" x14ac:dyDescent="0.25"/>
    <row r="70436" ht="24.95" customHeight="1" x14ac:dyDescent="0.25"/>
    <row r="70437" ht="24.95" customHeight="1" x14ac:dyDescent="0.25"/>
    <row r="70438" ht="24.95" customHeight="1" x14ac:dyDescent="0.25"/>
    <row r="70439" ht="24.95" customHeight="1" x14ac:dyDescent="0.25"/>
    <row r="70440" ht="24.95" customHeight="1" x14ac:dyDescent="0.25"/>
    <row r="70441" ht="24.95" customHeight="1" x14ac:dyDescent="0.25"/>
    <row r="70442" ht="24.95" customHeight="1" x14ac:dyDescent="0.25"/>
    <row r="70443" ht="24.95" customHeight="1" x14ac:dyDescent="0.25"/>
    <row r="70444" ht="24.95" customHeight="1" x14ac:dyDescent="0.25"/>
    <row r="70445" ht="24.95" customHeight="1" x14ac:dyDescent="0.25"/>
    <row r="70446" ht="24.95" customHeight="1" x14ac:dyDescent="0.25"/>
    <row r="70447" ht="24.95" customHeight="1" x14ac:dyDescent="0.25"/>
    <row r="70448" ht="24.95" customHeight="1" x14ac:dyDescent="0.25"/>
    <row r="70449" ht="24.95" customHeight="1" x14ac:dyDescent="0.25"/>
    <row r="70450" ht="24.95" customHeight="1" x14ac:dyDescent="0.25"/>
    <row r="70451" ht="24.95" customHeight="1" x14ac:dyDescent="0.25"/>
    <row r="70452" ht="24.95" customHeight="1" x14ac:dyDescent="0.25"/>
    <row r="70453" ht="24.95" customHeight="1" x14ac:dyDescent="0.25"/>
    <row r="70454" ht="24.95" customHeight="1" x14ac:dyDescent="0.25"/>
    <row r="70455" ht="24.95" customHeight="1" x14ac:dyDescent="0.25"/>
    <row r="70456" ht="24.95" customHeight="1" x14ac:dyDescent="0.25"/>
    <row r="70457" ht="24.95" customHeight="1" x14ac:dyDescent="0.25"/>
    <row r="70461" ht="16.5" customHeight="1" x14ac:dyDescent="0.25"/>
    <row r="70463" ht="15.75" customHeight="1" x14ac:dyDescent="0.25"/>
    <row r="70464" ht="31.5" customHeight="1" x14ac:dyDescent="0.25"/>
    <row r="70465" ht="24" customHeight="1" x14ac:dyDescent="0.25"/>
    <row r="70466" ht="24.95" customHeight="1" x14ac:dyDescent="0.25"/>
    <row r="70467" ht="24.95" customHeight="1" x14ac:dyDescent="0.25"/>
    <row r="70468" ht="24.95" customHeight="1" x14ac:dyDescent="0.25"/>
    <row r="70469" ht="24.95" customHeight="1" x14ac:dyDescent="0.25"/>
    <row r="70470" ht="24.95" customHeight="1" x14ac:dyDescent="0.25"/>
    <row r="70471" ht="24.95" customHeight="1" x14ac:dyDescent="0.25"/>
    <row r="70472" ht="24.95" customHeight="1" x14ac:dyDescent="0.25"/>
    <row r="70473" ht="24.95" customHeight="1" x14ac:dyDescent="0.25"/>
    <row r="70474" ht="24.95" customHeight="1" x14ac:dyDescent="0.25"/>
    <row r="70475" ht="24.95" customHeight="1" x14ac:dyDescent="0.25"/>
    <row r="70476" ht="24.95" customHeight="1" x14ac:dyDescent="0.25"/>
    <row r="70477" ht="24.95" customHeight="1" x14ac:dyDescent="0.25"/>
    <row r="70478" ht="24.95" customHeight="1" x14ac:dyDescent="0.25"/>
    <row r="70479" ht="24.95" customHeight="1" x14ac:dyDescent="0.25"/>
    <row r="70483" ht="16.5" customHeight="1" x14ac:dyDescent="0.25"/>
    <row r="70485" ht="15.75" customHeight="1" x14ac:dyDescent="0.25"/>
    <row r="70486" ht="31.5" customHeight="1" x14ac:dyDescent="0.25"/>
    <row r="70487" ht="24" customHeight="1" x14ac:dyDescent="0.25"/>
    <row r="70488" ht="24.95" customHeight="1" x14ac:dyDescent="0.25"/>
    <row r="70489" ht="24.95" customHeight="1" x14ac:dyDescent="0.25"/>
    <row r="70490" ht="24.95" customHeight="1" x14ac:dyDescent="0.25"/>
    <row r="70491" ht="24.95" customHeight="1" x14ac:dyDescent="0.25"/>
    <row r="70492" ht="24.95" customHeight="1" x14ac:dyDescent="0.25"/>
    <row r="70493" ht="24.95" customHeight="1" x14ac:dyDescent="0.25"/>
    <row r="70494" ht="24.95" customHeight="1" x14ac:dyDescent="0.25"/>
    <row r="70495" ht="24.95" customHeight="1" x14ac:dyDescent="0.25"/>
    <row r="70496" ht="24.95" customHeight="1" x14ac:dyDescent="0.25"/>
    <row r="70497" ht="24.95" customHeight="1" x14ac:dyDescent="0.25"/>
    <row r="70498" ht="24.95" customHeight="1" x14ac:dyDescent="0.25"/>
    <row r="70499" ht="24.95" customHeight="1" x14ac:dyDescent="0.25"/>
    <row r="70500" ht="24.95" customHeight="1" x14ac:dyDescent="0.25"/>
    <row r="70501" ht="24.95" customHeight="1" x14ac:dyDescent="0.25"/>
    <row r="70502" ht="24.95" customHeight="1" x14ac:dyDescent="0.25"/>
    <row r="70503" ht="24.95" customHeight="1" x14ac:dyDescent="0.25"/>
    <row r="70504" ht="24.95" customHeight="1" x14ac:dyDescent="0.25"/>
    <row r="70505" ht="24.95" customHeight="1" x14ac:dyDescent="0.25"/>
    <row r="70506" ht="24.95" customHeight="1" x14ac:dyDescent="0.25"/>
    <row r="70507" ht="24.95" customHeight="1" x14ac:dyDescent="0.25"/>
    <row r="70508" ht="24.95" customHeight="1" x14ac:dyDescent="0.25"/>
    <row r="70509" ht="24.95" customHeight="1" x14ac:dyDescent="0.25"/>
    <row r="70510" ht="24.95" customHeight="1" x14ac:dyDescent="0.25"/>
    <row r="70511" ht="24.95" customHeight="1" x14ac:dyDescent="0.25"/>
    <row r="70512" ht="24.95" customHeight="1" x14ac:dyDescent="0.25"/>
    <row r="70513" ht="24.95" customHeight="1" x14ac:dyDescent="0.25"/>
    <row r="70514" ht="24.95" customHeight="1" x14ac:dyDescent="0.25"/>
    <row r="70515" ht="24.95" customHeight="1" x14ac:dyDescent="0.25"/>
    <row r="70516" ht="24.95" customHeight="1" x14ac:dyDescent="0.25"/>
    <row r="70517" ht="24.95" customHeight="1" x14ac:dyDescent="0.25"/>
    <row r="70518" ht="24.95" customHeight="1" x14ac:dyDescent="0.25"/>
    <row r="70519" ht="24.95" customHeight="1" x14ac:dyDescent="0.25"/>
    <row r="70520" ht="24.95" customHeight="1" x14ac:dyDescent="0.25"/>
    <row r="70521" ht="24.95" customHeight="1" x14ac:dyDescent="0.25"/>
    <row r="70522" ht="24.95" customHeight="1" x14ac:dyDescent="0.25"/>
    <row r="70523" ht="24.95" customHeight="1" x14ac:dyDescent="0.25"/>
    <row r="70524" ht="24.95" customHeight="1" x14ac:dyDescent="0.25"/>
    <row r="70525" ht="24.95" customHeight="1" x14ac:dyDescent="0.25"/>
    <row r="70529" ht="16.5" customHeight="1" x14ac:dyDescent="0.25"/>
    <row r="70531" ht="15.75" customHeight="1" x14ac:dyDescent="0.25"/>
    <row r="70532" ht="31.5" customHeight="1" x14ac:dyDescent="0.25"/>
    <row r="70533" ht="24" customHeight="1" x14ac:dyDescent="0.25"/>
    <row r="70534" ht="24.95" customHeight="1" x14ac:dyDescent="0.25"/>
    <row r="70535" ht="24.95" customHeight="1" x14ac:dyDescent="0.25"/>
    <row r="70536" ht="24.95" customHeight="1" x14ac:dyDescent="0.25"/>
    <row r="70537" ht="24.95" customHeight="1" x14ac:dyDescent="0.25"/>
    <row r="70538" ht="24.95" customHeight="1" x14ac:dyDescent="0.25"/>
    <row r="70539" ht="24.95" customHeight="1" x14ac:dyDescent="0.25"/>
    <row r="70540" ht="24.95" customHeight="1" x14ac:dyDescent="0.25"/>
    <row r="70541" ht="24.95" customHeight="1" x14ac:dyDescent="0.25"/>
    <row r="70542" ht="24.95" customHeight="1" x14ac:dyDescent="0.25"/>
    <row r="70543" ht="24.95" customHeight="1" x14ac:dyDescent="0.25"/>
    <row r="70544" ht="24.95" customHeight="1" x14ac:dyDescent="0.25"/>
    <row r="70545" ht="24.95" customHeight="1" x14ac:dyDescent="0.25"/>
    <row r="70546" ht="24.95" customHeight="1" x14ac:dyDescent="0.25"/>
    <row r="70547" ht="24.95" customHeight="1" x14ac:dyDescent="0.25"/>
    <row r="70548" ht="24.95" customHeight="1" x14ac:dyDescent="0.25"/>
    <row r="70549" ht="24.95" customHeight="1" x14ac:dyDescent="0.25"/>
    <row r="70550" ht="24.95" customHeight="1" x14ac:dyDescent="0.25"/>
    <row r="70551" ht="24.95" customHeight="1" x14ac:dyDescent="0.25"/>
    <row r="70552" ht="24.95" customHeight="1" x14ac:dyDescent="0.25"/>
    <row r="70553" ht="24.95" customHeight="1" x14ac:dyDescent="0.25"/>
    <row r="70554" ht="24.95" customHeight="1" x14ac:dyDescent="0.25"/>
    <row r="70555" ht="24.95" customHeight="1" x14ac:dyDescent="0.25"/>
    <row r="70556" ht="24.95" customHeight="1" x14ac:dyDescent="0.25"/>
    <row r="70557" ht="24.95" customHeight="1" x14ac:dyDescent="0.25"/>
    <row r="70558" ht="24.95" customHeight="1" x14ac:dyDescent="0.25"/>
    <row r="70559" ht="24.95" customHeight="1" x14ac:dyDescent="0.25"/>
    <row r="70560" ht="24.95" customHeight="1" x14ac:dyDescent="0.25"/>
    <row r="70561" ht="24.95" customHeight="1" x14ac:dyDescent="0.25"/>
    <row r="70562" ht="24.95" customHeight="1" x14ac:dyDescent="0.25"/>
    <row r="70563" ht="24.95" customHeight="1" x14ac:dyDescent="0.25"/>
    <row r="70564" ht="24.95" customHeight="1" x14ac:dyDescent="0.25"/>
    <row r="70565" ht="24.95" customHeight="1" x14ac:dyDescent="0.25"/>
    <row r="70566" ht="24.95" customHeight="1" x14ac:dyDescent="0.25"/>
    <row r="70567" ht="24.95" customHeight="1" x14ac:dyDescent="0.25"/>
    <row r="70568" ht="24.95" customHeight="1" x14ac:dyDescent="0.25"/>
    <row r="70569" ht="24.95" customHeight="1" x14ac:dyDescent="0.25"/>
    <row r="70571" ht="16.5" customHeight="1" x14ac:dyDescent="0.25"/>
    <row r="70573" ht="15.75" customHeight="1" x14ac:dyDescent="0.25"/>
    <row r="70579" ht="16.5" customHeight="1" x14ac:dyDescent="0.25"/>
    <row r="70581" ht="15.75" customHeight="1" x14ac:dyDescent="0.25"/>
    <row r="70582" ht="31.5" customHeight="1" x14ac:dyDescent="0.25"/>
    <row r="70583" ht="24" customHeight="1" x14ac:dyDescent="0.25"/>
    <row r="70584" ht="24.95" customHeight="1" x14ac:dyDescent="0.25"/>
    <row r="70585" ht="24.95" customHeight="1" x14ac:dyDescent="0.25"/>
    <row r="70586" ht="24.95" customHeight="1" x14ac:dyDescent="0.25"/>
    <row r="70587" ht="24.95" customHeight="1" x14ac:dyDescent="0.25"/>
    <row r="70588" ht="24.95" customHeight="1" x14ac:dyDescent="0.25"/>
    <row r="70589" ht="24.95" customHeight="1" x14ac:dyDescent="0.25"/>
    <row r="70590" ht="24.95" customHeight="1" x14ac:dyDescent="0.25"/>
    <row r="70591" ht="24.95" customHeight="1" x14ac:dyDescent="0.25"/>
    <row r="70592" ht="24.95" customHeight="1" x14ac:dyDescent="0.25"/>
    <row r="70593" ht="24.95" customHeight="1" x14ac:dyDescent="0.25"/>
    <row r="70594" ht="24.95" customHeight="1" x14ac:dyDescent="0.25"/>
    <row r="70595" ht="24.95" customHeight="1" x14ac:dyDescent="0.25"/>
    <row r="70596" ht="24.95" customHeight="1" x14ac:dyDescent="0.25"/>
    <row r="70597" ht="24.95" customHeight="1" x14ac:dyDescent="0.25"/>
    <row r="70598" ht="24.95" customHeight="1" x14ac:dyDescent="0.25"/>
    <row r="70599" ht="24.95" customHeight="1" x14ac:dyDescent="0.25"/>
    <row r="70600" ht="24.95" customHeight="1" x14ac:dyDescent="0.25"/>
    <row r="70601" ht="24.95" customHeight="1" x14ac:dyDescent="0.25"/>
    <row r="70602" ht="24.95" customHeight="1" x14ac:dyDescent="0.25"/>
    <row r="70603" ht="24.95" customHeight="1" x14ac:dyDescent="0.25"/>
    <row r="70604" ht="24.95" customHeight="1" x14ac:dyDescent="0.25"/>
    <row r="70605" ht="24.95" customHeight="1" x14ac:dyDescent="0.25"/>
    <row r="70606" ht="24.95" customHeight="1" x14ac:dyDescent="0.25"/>
    <row r="70607" ht="24.95" customHeight="1" x14ac:dyDescent="0.25"/>
    <row r="70608" ht="24.95" customHeight="1" x14ac:dyDescent="0.25"/>
    <row r="70609" ht="24.95" customHeight="1" x14ac:dyDescent="0.25"/>
    <row r="70610" ht="24.95" customHeight="1" x14ac:dyDescent="0.25"/>
    <row r="70611" ht="24.95" customHeight="1" x14ac:dyDescent="0.25"/>
    <row r="70612" ht="24.95" customHeight="1" x14ac:dyDescent="0.25"/>
    <row r="70613" ht="24.95" customHeight="1" x14ac:dyDescent="0.25"/>
    <row r="70614" ht="24.95" customHeight="1" x14ac:dyDescent="0.25"/>
    <row r="70615" ht="24.95" customHeight="1" x14ac:dyDescent="0.25"/>
    <row r="70617" ht="16.5" customHeight="1" x14ac:dyDescent="0.25"/>
    <row r="70619" ht="15.75" customHeight="1" x14ac:dyDescent="0.25"/>
    <row r="70620" ht="31.5" customHeight="1" x14ac:dyDescent="0.25"/>
    <row r="70621" ht="24" customHeight="1" x14ac:dyDescent="0.25"/>
    <row r="70625" ht="16.5" customHeight="1" x14ac:dyDescent="0.25"/>
    <row r="70627" ht="15.75" customHeight="1" x14ac:dyDescent="0.25"/>
    <row r="70628" ht="31.5" customHeight="1" x14ac:dyDescent="0.25"/>
    <row r="70629" ht="24" customHeight="1" x14ac:dyDescent="0.25"/>
    <row r="70630" ht="24.95" customHeight="1" x14ac:dyDescent="0.25"/>
    <row r="70631" ht="24.95" customHeight="1" x14ac:dyDescent="0.25"/>
    <row r="70632" ht="24.95" customHeight="1" x14ac:dyDescent="0.25"/>
    <row r="70633" ht="24.95" customHeight="1" x14ac:dyDescent="0.25"/>
    <row r="70634" ht="24.95" customHeight="1" x14ac:dyDescent="0.25"/>
    <row r="70635" ht="24.95" customHeight="1" x14ac:dyDescent="0.25"/>
    <row r="70636" ht="24.95" customHeight="1" x14ac:dyDescent="0.25"/>
    <row r="70637" ht="24.95" customHeight="1" x14ac:dyDescent="0.25"/>
    <row r="70638" ht="24.95" customHeight="1" x14ac:dyDescent="0.25"/>
    <row r="70639" ht="24.95" customHeight="1" x14ac:dyDescent="0.25"/>
    <row r="70640" ht="24.95" customHeight="1" x14ac:dyDescent="0.25"/>
    <row r="70641" ht="24.95" customHeight="1" x14ac:dyDescent="0.25"/>
    <row r="70642" ht="24.95" customHeight="1" x14ac:dyDescent="0.25"/>
    <row r="70643" ht="24.95" customHeight="1" x14ac:dyDescent="0.25"/>
    <row r="70644" ht="24.95" customHeight="1" x14ac:dyDescent="0.25"/>
    <row r="70645" ht="24.95" customHeight="1" x14ac:dyDescent="0.25"/>
    <row r="70646" ht="24.95" customHeight="1" x14ac:dyDescent="0.25"/>
    <row r="70647" ht="24.95" customHeight="1" x14ac:dyDescent="0.25"/>
    <row r="70648" ht="24.95" customHeight="1" x14ac:dyDescent="0.25"/>
    <row r="70649" ht="24.95" customHeight="1" x14ac:dyDescent="0.25"/>
    <row r="70650" ht="24.95" customHeight="1" x14ac:dyDescent="0.25"/>
    <row r="70651" ht="24.95" customHeight="1" x14ac:dyDescent="0.25"/>
    <row r="70652" ht="24.95" customHeight="1" x14ac:dyDescent="0.25"/>
    <row r="70653" ht="24.95" customHeight="1" x14ac:dyDescent="0.25"/>
    <row r="70654" ht="24.95" customHeight="1" x14ac:dyDescent="0.25"/>
    <row r="70655" ht="24.95" customHeight="1" x14ac:dyDescent="0.25"/>
    <row r="70656" ht="24.95" customHeight="1" x14ac:dyDescent="0.25"/>
    <row r="70657" ht="24.95" customHeight="1" x14ac:dyDescent="0.25"/>
    <row r="70658" ht="24.95" customHeight="1" x14ac:dyDescent="0.25"/>
    <row r="70659" ht="24.95" customHeight="1" x14ac:dyDescent="0.25"/>
    <row r="70660" ht="24.95" customHeight="1" x14ac:dyDescent="0.25"/>
    <row r="70661" ht="24.95" customHeight="1" x14ac:dyDescent="0.25"/>
    <row r="70662" ht="24.95" customHeight="1" x14ac:dyDescent="0.25"/>
    <row r="70663" ht="24.95" customHeight="1" x14ac:dyDescent="0.25"/>
    <row r="70664" ht="24.95" customHeight="1" x14ac:dyDescent="0.25"/>
    <row r="70665" ht="24.95" customHeight="1" x14ac:dyDescent="0.25"/>
    <row r="70666" ht="24.95" customHeight="1" x14ac:dyDescent="0.25"/>
    <row r="70667" ht="24.95" customHeight="1" x14ac:dyDescent="0.25"/>
    <row r="70671" ht="16.5" customHeight="1" x14ac:dyDescent="0.25"/>
    <row r="70673" ht="15.75" customHeight="1" x14ac:dyDescent="0.25"/>
    <row r="70674" ht="31.5" customHeight="1" x14ac:dyDescent="0.25"/>
    <row r="70675" ht="24" customHeight="1" x14ac:dyDescent="0.25"/>
    <row r="70676" ht="24.95" customHeight="1" x14ac:dyDescent="0.25"/>
    <row r="70677" ht="24.95" customHeight="1" x14ac:dyDescent="0.25"/>
    <row r="70678" ht="24.95" customHeight="1" x14ac:dyDescent="0.25"/>
    <row r="70679" ht="24.95" customHeight="1" x14ac:dyDescent="0.25"/>
    <row r="70680" ht="24.95" customHeight="1" x14ac:dyDescent="0.25"/>
    <row r="70681" ht="24.95" customHeight="1" x14ac:dyDescent="0.25"/>
    <row r="70682" ht="24.95" customHeight="1" x14ac:dyDescent="0.25"/>
    <row r="70683" ht="24.95" customHeight="1" x14ac:dyDescent="0.25"/>
    <row r="70684" ht="24.95" customHeight="1" x14ac:dyDescent="0.25"/>
    <row r="70685" ht="24.95" customHeight="1" x14ac:dyDescent="0.25"/>
    <row r="70686" ht="31.5" customHeight="1" x14ac:dyDescent="0.25"/>
    <row r="70687" ht="24" customHeight="1" x14ac:dyDescent="0.25"/>
    <row r="70688" ht="24.95" customHeight="1" x14ac:dyDescent="0.25"/>
    <row r="70689" ht="24.95" customHeight="1" x14ac:dyDescent="0.25"/>
    <row r="70693" ht="16.5" customHeight="1" x14ac:dyDescent="0.25"/>
    <row r="70695" ht="15.75" customHeight="1" x14ac:dyDescent="0.25"/>
    <row r="70696" ht="31.5" customHeight="1" x14ac:dyDescent="0.25"/>
    <row r="70697" ht="24" customHeight="1" x14ac:dyDescent="0.25"/>
    <row r="70698" ht="24.95" customHeight="1" x14ac:dyDescent="0.25"/>
    <row r="70699" ht="24.95" customHeight="1" x14ac:dyDescent="0.25"/>
    <row r="70700" ht="24.95" customHeight="1" x14ac:dyDescent="0.25"/>
    <row r="70701" ht="24.95" customHeight="1" x14ac:dyDescent="0.25"/>
    <row r="70702" ht="24.95" customHeight="1" x14ac:dyDescent="0.25"/>
    <row r="70703" ht="24.95" customHeight="1" x14ac:dyDescent="0.25"/>
    <row r="70704" ht="24.95" customHeight="1" x14ac:dyDescent="0.25"/>
    <row r="70705" ht="24.95" customHeight="1" x14ac:dyDescent="0.25"/>
    <row r="70706" ht="24.95" customHeight="1" x14ac:dyDescent="0.25"/>
    <row r="70707" ht="24.95" customHeight="1" x14ac:dyDescent="0.25"/>
    <row r="70711" ht="16.5" customHeight="1" x14ac:dyDescent="0.25"/>
    <row r="70715" ht="16.5" customHeight="1" x14ac:dyDescent="0.25"/>
    <row r="70717" ht="15.75" customHeight="1" x14ac:dyDescent="0.25"/>
    <row r="70718" ht="31.5" customHeight="1" x14ac:dyDescent="0.25"/>
    <row r="70719" ht="24" customHeight="1" x14ac:dyDescent="0.25"/>
    <row r="70720" ht="24.95" customHeight="1" x14ac:dyDescent="0.25"/>
    <row r="70721" ht="24.95" customHeight="1" x14ac:dyDescent="0.25"/>
    <row r="70722" ht="24.95" customHeight="1" x14ac:dyDescent="0.25"/>
    <row r="70723" ht="24.95" customHeight="1" x14ac:dyDescent="0.25"/>
    <row r="70724" ht="24.95" customHeight="1" x14ac:dyDescent="0.25"/>
    <row r="70725" ht="24.95" customHeight="1" x14ac:dyDescent="0.25"/>
    <row r="70726" ht="24.95" customHeight="1" x14ac:dyDescent="0.25"/>
    <row r="70727" ht="24.95" customHeight="1" x14ac:dyDescent="0.25"/>
    <row r="70729" ht="15.75" customHeight="1" x14ac:dyDescent="0.25"/>
    <row r="70730" ht="31.5" customHeight="1" x14ac:dyDescent="0.25"/>
    <row r="70731" ht="24" customHeight="1" x14ac:dyDescent="0.25"/>
    <row r="70732" ht="24.95" customHeight="1" x14ac:dyDescent="0.25"/>
    <row r="70733" ht="24.95" customHeight="1" x14ac:dyDescent="0.25"/>
    <row r="70737" ht="16.5" customHeight="1" x14ac:dyDescent="0.25"/>
    <row r="70739" ht="15.75" customHeight="1" x14ac:dyDescent="0.25"/>
    <row r="70740" ht="31.5" customHeight="1" x14ac:dyDescent="0.25"/>
    <row r="70741" ht="24" customHeight="1" x14ac:dyDescent="0.25"/>
    <row r="70742" ht="24.95" customHeight="1" x14ac:dyDescent="0.25"/>
    <row r="70743" ht="24.95" customHeight="1" x14ac:dyDescent="0.25"/>
    <row r="70744" ht="24.95" customHeight="1" x14ac:dyDescent="0.25"/>
    <row r="70745" ht="24.95" customHeight="1" x14ac:dyDescent="0.25"/>
    <row r="70746" ht="24.95" customHeight="1" x14ac:dyDescent="0.25"/>
    <row r="70747" ht="24.95" customHeight="1" x14ac:dyDescent="0.25"/>
    <row r="70748" ht="24.95" customHeight="1" x14ac:dyDescent="0.25"/>
    <row r="70749" ht="24.95" customHeight="1" x14ac:dyDescent="0.25"/>
    <row r="70750" ht="24.95" customHeight="1" x14ac:dyDescent="0.25"/>
    <row r="70751" ht="24.95" customHeight="1" x14ac:dyDescent="0.25"/>
    <row r="70752" ht="24.95" customHeight="1" x14ac:dyDescent="0.25"/>
    <row r="70753" ht="24.95" customHeight="1" x14ac:dyDescent="0.25"/>
    <row r="70754" ht="24.95" customHeight="1" x14ac:dyDescent="0.25"/>
    <row r="70755" ht="24.95" customHeight="1" x14ac:dyDescent="0.25"/>
    <row r="70756" ht="24.95" customHeight="1" x14ac:dyDescent="0.25"/>
    <row r="70757" ht="24.95" customHeight="1" x14ac:dyDescent="0.25"/>
    <row r="70758" ht="24.95" customHeight="1" x14ac:dyDescent="0.25"/>
    <row r="70759" ht="24.95" customHeight="1" x14ac:dyDescent="0.25"/>
    <row r="70760" ht="24.95" customHeight="1" x14ac:dyDescent="0.25"/>
    <row r="70761" ht="24.95" customHeight="1" x14ac:dyDescent="0.25"/>
    <row r="70762" ht="24.95" customHeight="1" x14ac:dyDescent="0.25"/>
    <row r="70763" ht="24.95" customHeight="1" x14ac:dyDescent="0.25"/>
    <row r="70764" ht="24.95" customHeight="1" x14ac:dyDescent="0.25"/>
    <row r="70765" ht="24.95" customHeight="1" x14ac:dyDescent="0.25"/>
    <row r="70766" ht="24.95" customHeight="1" x14ac:dyDescent="0.25"/>
    <row r="70767" ht="24.95" customHeight="1" x14ac:dyDescent="0.25"/>
    <row r="70768" ht="24.95" customHeight="1" x14ac:dyDescent="0.25"/>
    <row r="70769" ht="24.95" customHeight="1" x14ac:dyDescent="0.25"/>
    <row r="70770" ht="24.95" customHeight="1" x14ac:dyDescent="0.25"/>
    <row r="70771" ht="24.95" customHeight="1" x14ac:dyDescent="0.25"/>
    <row r="70772" ht="24.95" customHeight="1" x14ac:dyDescent="0.25"/>
    <row r="70773" ht="24.95" customHeight="1" x14ac:dyDescent="0.25"/>
    <row r="70774" ht="24.95" customHeight="1" x14ac:dyDescent="0.25"/>
    <row r="70775" ht="24.95" customHeight="1" x14ac:dyDescent="0.25"/>
    <row r="70776" ht="24.95" customHeight="1" x14ac:dyDescent="0.25"/>
    <row r="70777" ht="24.95" customHeight="1" x14ac:dyDescent="0.25"/>
    <row r="70778" ht="24.95" customHeight="1" x14ac:dyDescent="0.25"/>
    <row r="70779" ht="24.95" customHeight="1" x14ac:dyDescent="0.25"/>
    <row r="70783" ht="16.5" customHeight="1" x14ac:dyDescent="0.25"/>
    <row r="70785" ht="15.75" customHeight="1" x14ac:dyDescent="0.25"/>
    <row r="70786" ht="31.5" customHeight="1" x14ac:dyDescent="0.25"/>
    <row r="70787" ht="24" customHeight="1" x14ac:dyDescent="0.25"/>
    <row r="70788" ht="24.95" customHeight="1" x14ac:dyDescent="0.25"/>
    <row r="70789" ht="24.95" customHeight="1" x14ac:dyDescent="0.25"/>
    <row r="70790" ht="24.95" customHeight="1" x14ac:dyDescent="0.25"/>
    <row r="70791" ht="24.95" customHeight="1" x14ac:dyDescent="0.25"/>
    <row r="70792" ht="24.95" customHeight="1" x14ac:dyDescent="0.25"/>
    <row r="70793" ht="24.95" customHeight="1" x14ac:dyDescent="0.25"/>
    <row r="70794" ht="24.95" customHeight="1" x14ac:dyDescent="0.25"/>
    <row r="70795" ht="24.95" customHeight="1" x14ac:dyDescent="0.25"/>
    <row r="70796" ht="24.95" customHeight="1" x14ac:dyDescent="0.25"/>
    <row r="70797" ht="24.95" customHeight="1" x14ac:dyDescent="0.25"/>
    <row r="70798" ht="24.95" customHeight="1" x14ac:dyDescent="0.25"/>
    <row r="70799" ht="24.95" customHeight="1" x14ac:dyDescent="0.25"/>
    <row r="70800" ht="24.95" customHeight="1" x14ac:dyDescent="0.25"/>
    <row r="70801" ht="24.95" customHeight="1" x14ac:dyDescent="0.25"/>
    <row r="70802" ht="24.95" customHeight="1" x14ac:dyDescent="0.25"/>
    <row r="70803" ht="24.95" customHeight="1" x14ac:dyDescent="0.25"/>
    <row r="70804" ht="24.95" customHeight="1" x14ac:dyDescent="0.25"/>
    <row r="70805" ht="24.95" customHeight="1" x14ac:dyDescent="0.25"/>
    <row r="70806" ht="24.95" customHeight="1" x14ac:dyDescent="0.25"/>
    <row r="70807" ht="24.95" customHeight="1" x14ac:dyDescent="0.25"/>
    <row r="70808" ht="24.95" customHeight="1" x14ac:dyDescent="0.25"/>
    <row r="70809" ht="24.95" customHeight="1" x14ac:dyDescent="0.25"/>
    <row r="70810" ht="24.95" customHeight="1" x14ac:dyDescent="0.25"/>
    <row r="70811" ht="24.95" customHeight="1" x14ac:dyDescent="0.25"/>
    <row r="70812" ht="24.95" customHeight="1" x14ac:dyDescent="0.25"/>
    <row r="70813" ht="24.95" customHeight="1" x14ac:dyDescent="0.25"/>
    <row r="70814" ht="24.95" customHeight="1" x14ac:dyDescent="0.25"/>
    <row r="70815" ht="24.95" customHeight="1" x14ac:dyDescent="0.25"/>
    <row r="70816" ht="24.95" customHeight="1" x14ac:dyDescent="0.25"/>
    <row r="70817" ht="24.95" customHeight="1" x14ac:dyDescent="0.25"/>
    <row r="70818" ht="24.95" customHeight="1" x14ac:dyDescent="0.25"/>
    <row r="70819" ht="24.95" customHeight="1" x14ac:dyDescent="0.25"/>
    <row r="70820" ht="24.95" customHeight="1" x14ac:dyDescent="0.25"/>
    <row r="70821" ht="24.95" customHeight="1" x14ac:dyDescent="0.25"/>
    <row r="70822" ht="24.95" customHeight="1" x14ac:dyDescent="0.25"/>
    <row r="70823" ht="24.95" customHeight="1" x14ac:dyDescent="0.25"/>
    <row r="70829" ht="16.5" customHeight="1" x14ac:dyDescent="0.25"/>
    <row r="70831" ht="15.75" customHeight="1" x14ac:dyDescent="0.25"/>
    <row r="70832" ht="31.5" customHeight="1" x14ac:dyDescent="0.25"/>
    <row r="70833" ht="24" customHeight="1" x14ac:dyDescent="0.25"/>
    <row r="70834" ht="24.95" customHeight="1" x14ac:dyDescent="0.25"/>
    <row r="70835" ht="24.95" customHeight="1" x14ac:dyDescent="0.25"/>
    <row r="70836" ht="24.95" customHeight="1" x14ac:dyDescent="0.25"/>
    <row r="70837" ht="24.95" customHeight="1" x14ac:dyDescent="0.25"/>
    <row r="70838" ht="24.95" customHeight="1" x14ac:dyDescent="0.25"/>
    <row r="70839" ht="24.95" customHeight="1" x14ac:dyDescent="0.25"/>
    <row r="70840" ht="24.95" customHeight="1" x14ac:dyDescent="0.25"/>
    <row r="70841" ht="24.95" customHeight="1" x14ac:dyDescent="0.25"/>
    <row r="70842" ht="24.95" customHeight="1" x14ac:dyDescent="0.25"/>
    <row r="70843" ht="24.95" customHeight="1" x14ac:dyDescent="0.25"/>
    <row r="70844" ht="24.95" customHeight="1" x14ac:dyDescent="0.25"/>
    <row r="70845" ht="24.95" customHeight="1" x14ac:dyDescent="0.25"/>
    <row r="70846" ht="24.95" customHeight="1" x14ac:dyDescent="0.25"/>
    <row r="70847" ht="24.95" customHeight="1" x14ac:dyDescent="0.25"/>
    <row r="70848" ht="24.95" customHeight="1" x14ac:dyDescent="0.25"/>
    <row r="70849" ht="24.95" customHeight="1" x14ac:dyDescent="0.25"/>
    <row r="70850" ht="24.95" customHeight="1" x14ac:dyDescent="0.25"/>
    <row r="70851" ht="24.95" customHeight="1" x14ac:dyDescent="0.25"/>
    <row r="70852" ht="24.95" customHeight="1" x14ac:dyDescent="0.25"/>
    <row r="70853" ht="24.95" customHeight="1" x14ac:dyDescent="0.25"/>
    <row r="70854" ht="24.95" customHeight="1" x14ac:dyDescent="0.25"/>
    <row r="70855" ht="24.95" customHeight="1" x14ac:dyDescent="0.25"/>
    <row r="70856" ht="24.95" customHeight="1" x14ac:dyDescent="0.25"/>
    <row r="70857" ht="24.95" customHeight="1" x14ac:dyDescent="0.25"/>
    <row r="70858" ht="24.95" customHeight="1" x14ac:dyDescent="0.25"/>
    <row r="70859" ht="24.95" customHeight="1" x14ac:dyDescent="0.25"/>
    <row r="70860" ht="24.95" customHeight="1" x14ac:dyDescent="0.25"/>
    <row r="70861" ht="24.95" customHeight="1" x14ac:dyDescent="0.25"/>
    <row r="70862" ht="24.95" customHeight="1" x14ac:dyDescent="0.25"/>
    <row r="70863" ht="24.95" customHeight="1" x14ac:dyDescent="0.25"/>
    <row r="70864" ht="24.95" customHeight="1" x14ac:dyDescent="0.25"/>
    <row r="70865" ht="24.95" customHeight="1" x14ac:dyDescent="0.25"/>
    <row r="70869" ht="16.5" customHeight="1" x14ac:dyDescent="0.25"/>
    <row r="70871" ht="15.75" customHeight="1" x14ac:dyDescent="0.25"/>
    <row r="70875" ht="16.5" customHeight="1" x14ac:dyDescent="0.25"/>
    <row r="70877" ht="15.75" customHeight="1" x14ac:dyDescent="0.25"/>
    <row r="70878" ht="31.5" customHeight="1" x14ac:dyDescent="0.25"/>
    <row r="70879" ht="24" customHeight="1" x14ac:dyDescent="0.25"/>
    <row r="70880" ht="24.95" customHeight="1" x14ac:dyDescent="0.25"/>
    <row r="70881" ht="24.95" customHeight="1" x14ac:dyDescent="0.25"/>
    <row r="70882" ht="24.95" customHeight="1" x14ac:dyDescent="0.25"/>
    <row r="70883" ht="24.95" customHeight="1" x14ac:dyDescent="0.25"/>
    <row r="70884" ht="24.95" customHeight="1" x14ac:dyDescent="0.25"/>
    <row r="70885" ht="24.95" customHeight="1" x14ac:dyDescent="0.25"/>
    <row r="70886" ht="24.95" customHeight="1" x14ac:dyDescent="0.25"/>
    <row r="70887" ht="24.95" customHeight="1" x14ac:dyDescent="0.25"/>
    <row r="70888" ht="31.5" customHeight="1" x14ac:dyDescent="0.25"/>
    <row r="70889" ht="24" customHeight="1" x14ac:dyDescent="0.25"/>
    <row r="70890" ht="24.95" customHeight="1" x14ac:dyDescent="0.25"/>
    <row r="70891" ht="24.95" customHeight="1" x14ac:dyDescent="0.25"/>
    <row r="70892" ht="24.95" customHeight="1" x14ac:dyDescent="0.25"/>
    <row r="70893" ht="24.95" customHeight="1" x14ac:dyDescent="0.25"/>
    <row r="70897" ht="16.5" customHeight="1" x14ac:dyDescent="0.25"/>
    <row r="70899" ht="15.75" customHeight="1" x14ac:dyDescent="0.25"/>
    <row r="70900" ht="31.5" customHeight="1" x14ac:dyDescent="0.25"/>
    <row r="70901" ht="24" customHeight="1" x14ac:dyDescent="0.25"/>
    <row r="70902" ht="24.95" customHeight="1" x14ac:dyDescent="0.25"/>
    <row r="70903" ht="24.95" customHeight="1" x14ac:dyDescent="0.25"/>
    <row r="70904" ht="24.95" customHeight="1" x14ac:dyDescent="0.25"/>
    <row r="70905" ht="24.95" customHeight="1" x14ac:dyDescent="0.25"/>
    <row r="70906" ht="24.95" customHeight="1" x14ac:dyDescent="0.25"/>
    <row r="70907" ht="24.95" customHeight="1" x14ac:dyDescent="0.25"/>
    <row r="70908" ht="24.95" customHeight="1" x14ac:dyDescent="0.25"/>
    <row r="70909" ht="24.95" customHeight="1" x14ac:dyDescent="0.25"/>
    <row r="70910" ht="24.95" customHeight="1" x14ac:dyDescent="0.25"/>
    <row r="70911" ht="24.95" customHeight="1" x14ac:dyDescent="0.25"/>
    <row r="70912" ht="24.95" customHeight="1" x14ac:dyDescent="0.25"/>
    <row r="70913" ht="24.95" customHeight="1" x14ac:dyDescent="0.25"/>
    <row r="70914" ht="24.95" customHeight="1" x14ac:dyDescent="0.25"/>
    <row r="70915" ht="24.95" customHeight="1" x14ac:dyDescent="0.25"/>
    <row r="70916" ht="24.95" customHeight="1" x14ac:dyDescent="0.25"/>
    <row r="70917" ht="24.95" customHeight="1" x14ac:dyDescent="0.25"/>
    <row r="70918" ht="24.95" customHeight="1" x14ac:dyDescent="0.25"/>
    <row r="70919" ht="24.95" customHeight="1" x14ac:dyDescent="0.25"/>
    <row r="70920" ht="24.95" customHeight="1" x14ac:dyDescent="0.25"/>
    <row r="70921" ht="24.95" customHeight="1" x14ac:dyDescent="0.25"/>
    <row r="70922" ht="24.95" customHeight="1" x14ac:dyDescent="0.25"/>
    <row r="70923" ht="24.95" customHeight="1" x14ac:dyDescent="0.25"/>
    <row r="70924" ht="24.95" customHeight="1" x14ac:dyDescent="0.25"/>
    <row r="70925" ht="24.95" customHeight="1" x14ac:dyDescent="0.25"/>
    <row r="70926" ht="24.95" customHeight="1" x14ac:dyDescent="0.25"/>
    <row r="70927" ht="24.95" customHeight="1" x14ac:dyDescent="0.25"/>
    <row r="70928" ht="24.95" customHeight="1" x14ac:dyDescent="0.25"/>
    <row r="70929" ht="24.95" customHeight="1" x14ac:dyDescent="0.25"/>
    <row r="70930" ht="24.95" customHeight="1" x14ac:dyDescent="0.25"/>
    <row r="70931" ht="24.95" customHeight="1" x14ac:dyDescent="0.25"/>
    <row r="70932" ht="24.95" customHeight="1" x14ac:dyDescent="0.25"/>
    <row r="70933" ht="24.95" customHeight="1" x14ac:dyDescent="0.25"/>
    <row r="70934" ht="24.95" customHeight="1" x14ac:dyDescent="0.25"/>
    <row r="70935" ht="24.95" customHeight="1" x14ac:dyDescent="0.25"/>
    <row r="70936" ht="24.95" customHeight="1" x14ac:dyDescent="0.25"/>
    <row r="70937" ht="24.95" customHeight="1" x14ac:dyDescent="0.25"/>
    <row r="70938" ht="24.95" customHeight="1" x14ac:dyDescent="0.25"/>
    <row r="70939" ht="24.95" customHeight="1" x14ac:dyDescent="0.25"/>
    <row r="70943" ht="16.5" customHeight="1" x14ac:dyDescent="0.25"/>
    <row r="70945" ht="15.75" customHeight="1" x14ac:dyDescent="0.25"/>
    <row r="70946" ht="31.5" customHeight="1" x14ac:dyDescent="0.25"/>
    <row r="70947" ht="24" customHeight="1" x14ac:dyDescent="0.25"/>
    <row r="70948" ht="24.95" customHeight="1" x14ac:dyDescent="0.25"/>
    <row r="70949" ht="24.95" customHeight="1" x14ac:dyDescent="0.25"/>
    <row r="70950" ht="24.95" customHeight="1" x14ac:dyDescent="0.25"/>
    <row r="70951" ht="24.95" customHeight="1" x14ac:dyDescent="0.25"/>
    <row r="70952" ht="24.95" customHeight="1" x14ac:dyDescent="0.25"/>
    <row r="70953" ht="24.95" customHeight="1" x14ac:dyDescent="0.25"/>
    <row r="70954" ht="24.95" customHeight="1" x14ac:dyDescent="0.25"/>
    <row r="70955" ht="24.95" customHeight="1" x14ac:dyDescent="0.25"/>
    <row r="70956" ht="24.95" customHeight="1" x14ac:dyDescent="0.25"/>
    <row r="70957" ht="24.95" customHeight="1" x14ac:dyDescent="0.25"/>
    <row r="70958" ht="24.95" customHeight="1" x14ac:dyDescent="0.25"/>
    <row r="70959" ht="24.95" customHeight="1" x14ac:dyDescent="0.25"/>
    <row r="70960" ht="24.95" customHeight="1" x14ac:dyDescent="0.25"/>
    <row r="70961" ht="24.95" customHeight="1" x14ac:dyDescent="0.25"/>
    <row r="70962" ht="24.95" customHeight="1" x14ac:dyDescent="0.25"/>
    <row r="70963" ht="24.95" customHeight="1" x14ac:dyDescent="0.25"/>
    <row r="70964" ht="24.95" customHeight="1" x14ac:dyDescent="0.25"/>
    <row r="70965" ht="24.95" customHeight="1" x14ac:dyDescent="0.25"/>
    <row r="70966" ht="24.95" customHeight="1" x14ac:dyDescent="0.25"/>
    <row r="70967" ht="24.95" customHeight="1" x14ac:dyDescent="0.25"/>
    <row r="70968" ht="24.95" customHeight="1" x14ac:dyDescent="0.25"/>
    <row r="70969" ht="24.95" customHeight="1" x14ac:dyDescent="0.25"/>
    <row r="70970" ht="24.95" customHeight="1" x14ac:dyDescent="0.25"/>
    <row r="70971" ht="24.95" customHeight="1" x14ac:dyDescent="0.25"/>
    <row r="70972" ht="24.95" customHeight="1" x14ac:dyDescent="0.25"/>
    <row r="70973" ht="24.95" customHeight="1" x14ac:dyDescent="0.25"/>
    <row r="70974" ht="24.95" customHeight="1" x14ac:dyDescent="0.25"/>
    <row r="70975" ht="24.95" customHeight="1" x14ac:dyDescent="0.25"/>
    <row r="70976" ht="24.95" customHeight="1" x14ac:dyDescent="0.25"/>
    <row r="70977" ht="24.95" customHeight="1" x14ac:dyDescent="0.25"/>
    <row r="70978" ht="24.95" customHeight="1" x14ac:dyDescent="0.25"/>
    <row r="70979" ht="24.95" customHeight="1" x14ac:dyDescent="0.25"/>
    <row r="70980" ht="24.95" customHeight="1" x14ac:dyDescent="0.25"/>
    <row r="70981" ht="24.95" customHeight="1" x14ac:dyDescent="0.25"/>
    <row r="70982" ht="24.95" customHeight="1" x14ac:dyDescent="0.25"/>
    <row r="70983" ht="24.95" customHeight="1" x14ac:dyDescent="0.25"/>
    <row r="70984" ht="24.95" customHeight="1" x14ac:dyDescent="0.25"/>
    <row r="70985" ht="24.95" customHeight="1" x14ac:dyDescent="0.25"/>
    <row r="70989" ht="16.5" customHeight="1" x14ac:dyDescent="0.25"/>
    <row r="70991" ht="15.75" customHeight="1" x14ac:dyDescent="0.25"/>
    <row r="70992" ht="31.5" customHeight="1" x14ac:dyDescent="0.25"/>
    <row r="70993" ht="24" customHeight="1" x14ac:dyDescent="0.25"/>
    <row r="70994" ht="24.95" customHeight="1" x14ac:dyDescent="0.25"/>
    <row r="70995" ht="24.95" customHeight="1" x14ac:dyDescent="0.25"/>
    <row r="70996" ht="24.95" customHeight="1" x14ac:dyDescent="0.25"/>
    <row r="70997" ht="24.95" customHeight="1" x14ac:dyDescent="0.25"/>
    <row r="70998" ht="24.95" customHeight="1" x14ac:dyDescent="0.25"/>
    <row r="70999" ht="24.95" customHeight="1" x14ac:dyDescent="0.25"/>
    <row r="71000" ht="24.95" customHeight="1" x14ac:dyDescent="0.25"/>
    <row r="71001" ht="24.95" customHeight="1" x14ac:dyDescent="0.25"/>
    <row r="71002" ht="24.95" customHeight="1" x14ac:dyDescent="0.25"/>
    <row r="71003" ht="24.95" customHeight="1" x14ac:dyDescent="0.25"/>
    <row r="71004" ht="24.95" customHeight="1" x14ac:dyDescent="0.25"/>
    <row r="71005" ht="24.95" customHeight="1" x14ac:dyDescent="0.25"/>
    <row r="71006" ht="24.95" customHeight="1" x14ac:dyDescent="0.25"/>
    <row r="71007" ht="24.95" customHeight="1" x14ac:dyDescent="0.25"/>
    <row r="71011" ht="16.5" customHeight="1" x14ac:dyDescent="0.25"/>
    <row r="71013" ht="15.75" customHeight="1" x14ac:dyDescent="0.25"/>
    <row r="71014" ht="31.5" customHeight="1" x14ac:dyDescent="0.25"/>
    <row r="71015" ht="24" customHeight="1" x14ac:dyDescent="0.25"/>
    <row r="71016" ht="24.95" customHeight="1" x14ac:dyDescent="0.25"/>
    <row r="71017" ht="24.95" customHeight="1" x14ac:dyDescent="0.25"/>
    <row r="71018" ht="24.95" customHeight="1" x14ac:dyDescent="0.25"/>
    <row r="71019" ht="24.95" customHeight="1" x14ac:dyDescent="0.25"/>
    <row r="71020" ht="24.95" customHeight="1" x14ac:dyDescent="0.25"/>
    <row r="71021" ht="24.95" customHeight="1" x14ac:dyDescent="0.25"/>
    <row r="71022" ht="24.95" customHeight="1" x14ac:dyDescent="0.25"/>
    <row r="71023" ht="24.95" customHeight="1" x14ac:dyDescent="0.25"/>
    <row r="71024" ht="24.95" customHeight="1" x14ac:dyDescent="0.25"/>
    <row r="71025" ht="24.95" customHeight="1" x14ac:dyDescent="0.25"/>
    <row r="71026" ht="24.95" customHeight="1" x14ac:dyDescent="0.25"/>
    <row r="71027" ht="24.95" customHeight="1" x14ac:dyDescent="0.25"/>
    <row r="71028" ht="24.95" customHeight="1" x14ac:dyDescent="0.25"/>
    <row r="71029" ht="24.95" customHeight="1" x14ac:dyDescent="0.25"/>
    <row r="71030" ht="24.95" customHeight="1" x14ac:dyDescent="0.25"/>
    <row r="71031" ht="24.95" customHeight="1" x14ac:dyDescent="0.25"/>
    <row r="71032" ht="24.95" customHeight="1" x14ac:dyDescent="0.25"/>
    <row r="71033" ht="24.95" customHeight="1" x14ac:dyDescent="0.25"/>
    <row r="71034" ht="24.95" customHeight="1" x14ac:dyDescent="0.25"/>
    <row r="71035" ht="24.95" customHeight="1" x14ac:dyDescent="0.25"/>
    <row r="71036" ht="24.95" customHeight="1" x14ac:dyDescent="0.25"/>
    <row r="71037" ht="24.95" customHeight="1" x14ac:dyDescent="0.25"/>
    <row r="71038" ht="24.95" customHeight="1" x14ac:dyDescent="0.25"/>
    <row r="71039" ht="24.95" customHeight="1" x14ac:dyDescent="0.25"/>
    <row r="71040" ht="24.95" customHeight="1" x14ac:dyDescent="0.25"/>
    <row r="71041" ht="24.95" customHeight="1" x14ac:dyDescent="0.25"/>
    <row r="71042" ht="24.95" customHeight="1" x14ac:dyDescent="0.25"/>
    <row r="71043" ht="24.95" customHeight="1" x14ac:dyDescent="0.25"/>
    <row r="71044" ht="24.95" customHeight="1" x14ac:dyDescent="0.25"/>
    <row r="71045" ht="24.95" customHeight="1" x14ac:dyDescent="0.25"/>
    <row r="71046" ht="24.95" customHeight="1" x14ac:dyDescent="0.25"/>
    <row r="71047" ht="24.95" customHeight="1" x14ac:dyDescent="0.25"/>
    <row r="71048" ht="24.95" customHeight="1" x14ac:dyDescent="0.25"/>
    <row r="71049" ht="24.95" customHeight="1" x14ac:dyDescent="0.25"/>
    <row r="71050" ht="24.95" customHeight="1" x14ac:dyDescent="0.25"/>
    <row r="71051" ht="24.95" customHeight="1" x14ac:dyDescent="0.25"/>
    <row r="71052" ht="24.95" customHeight="1" x14ac:dyDescent="0.25"/>
    <row r="71053" ht="24.95" customHeight="1" x14ac:dyDescent="0.25"/>
    <row r="71057" ht="16.5" customHeight="1" x14ac:dyDescent="0.25"/>
    <row r="71059" ht="15.75" customHeight="1" x14ac:dyDescent="0.25"/>
    <row r="71060" ht="31.5" customHeight="1" x14ac:dyDescent="0.25"/>
    <row r="71061" ht="24" customHeight="1" x14ac:dyDescent="0.25"/>
    <row r="71062" ht="24.95" customHeight="1" x14ac:dyDescent="0.25"/>
    <row r="71063" ht="24.95" customHeight="1" x14ac:dyDescent="0.25"/>
    <row r="71064" ht="24.95" customHeight="1" x14ac:dyDescent="0.25"/>
    <row r="71065" ht="24.95" customHeight="1" x14ac:dyDescent="0.25"/>
    <row r="71066" ht="24.95" customHeight="1" x14ac:dyDescent="0.25"/>
    <row r="71067" ht="24.95" customHeight="1" x14ac:dyDescent="0.25"/>
    <row r="71068" ht="24.95" customHeight="1" x14ac:dyDescent="0.25"/>
    <row r="71069" ht="24.95" customHeight="1" x14ac:dyDescent="0.25"/>
    <row r="71070" ht="24.95" customHeight="1" x14ac:dyDescent="0.25"/>
    <row r="71071" ht="24.95" customHeight="1" x14ac:dyDescent="0.25"/>
    <row r="71072" ht="24.95" customHeight="1" x14ac:dyDescent="0.25"/>
    <row r="71073" ht="24.95" customHeight="1" x14ac:dyDescent="0.25"/>
    <row r="71074" ht="24.95" customHeight="1" x14ac:dyDescent="0.25"/>
    <row r="71075" ht="24.95" customHeight="1" x14ac:dyDescent="0.25"/>
    <row r="71076" ht="24.95" customHeight="1" x14ac:dyDescent="0.25"/>
    <row r="71077" ht="24.95" customHeight="1" x14ac:dyDescent="0.25"/>
    <row r="71078" ht="24.95" customHeight="1" x14ac:dyDescent="0.25"/>
    <row r="71079" ht="24.95" customHeight="1" x14ac:dyDescent="0.25"/>
    <row r="71080" ht="24.95" customHeight="1" x14ac:dyDescent="0.25"/>
    <row r="71081" ht="24.95" customHeight="1" x14ac:dyDescent="0.25"/>
    <row r="71082" ht="24.95" customHeight="1" x14ac:dyDescent="0.25"/>
    <row r="71083" ht="24.95" customHeight="1" x14ac:dyDescent="0.25"/>
    <row r="71084" ht="24.95" customHeight="1" x14ac:dyDescent="0.25"/>
    <row r="71085" ht="24.95" customHeight="1" x14ac:dyDescent="0.25"/>
    <row r="71086" ht="24.95" customHeight="1" x14ac:dyDescent="0.25"/>
    <row r="71087" ht="24.95" customHeight="1" x14ac:dyDescent="0.25"/>
    <row r="71088" ht="24.95" customHeight="1" x14ac:dyDescent="0.25"/>
    <row r="71089" ht="24.95" customHeight="1" x14ac:dyDescent="0.25"/>
    <row r="71090" ht="24.95" customHeight="1" x14ac:dyDescent="0.25"/>
    <row r="71091" ht="24.95" customHeight="1" x14ac:dyDescent="0.25"/>
    <row r="71092" ht="24.95" customHeight="1" x14ac:dyDescent="0.25"/>
    <row r="71093" ht="24.95" customHeight="1" x14ac:dyDescent="0.25"/>
    <row r="71094" ht="24.95" customHeight="1" x14ac:dyDescent="0.25"/>
    <row r="71095" ht="24.95" customHeight="1" x14ac:dyDescent="0.25"/>
    <row r="71096" ht="24.95" customHeight="1" x14ac:dyDescent="0.25"/>
    <row r="71097" ht="24.95" customHeight="1" x14ac:dyDescent="0.25"/>
    <row r="71099" ht="16.5" customHeight="1" x14ac:dyDescent="0.25"/>
    <row r="71103" ht="16.5" customHeight="1" x14ac:dyDescent="0.25"/>
    <row r="71105" ht="15.75" customHeight="1" x14ac:dyDescent="0.25"/>
    <row r="71106" ht="31.5" customHeight="1" x14ac:dyDescent="0.25"/>
    <row r="71107" ht="24" customHeight="1" x14ac:dyDescent="0.25"/>
    <row r="71108" ht="24.95" customHeight="1" x14ac:dyDescent="0.25"/>
    <row r="71109" ht="24.95" customHeight="1" x14ac:dyDescent="0.25"/>
    <row r="71110" ht="24.95" customHeight="1" x14ac:dyDescent="0.25"/>
    <row r="71111" ht="24.95" customHeight="1" x14ac:dyDescent="0.25"/>
    <row r="71112" ht="24.95" customHeight="1" x14ac:dyDescent="0.25"/>
    <row r="71113" ht="24.95" customHeight="1" x14ac:dyDescent="0.25"/>
    <row r="71114" ht="24.95" customHeight="1" x14ac:dyDescent="0.25"/>
    <row r="71115" ht="24.95" customHeight="1" x14ac:dyDescent="0.25"/>
    <row r="71117" ht="15.75" customHeight="1" x14ac:dyDescent="0.25"/>
    <row r="71125" ht="16.5" customHeight="1" x14ac:dyDescent="0.25"/>
    <row r="71127" ht="15.75" customHeight="1" x14ac:dyDescent="0.25"/>
    <row r="71128" ht="31.5" customHeight="1" x14ac:dyDescent="0.25"/>
    <row r="71129" ht="24" customHeight="1" x14ac:dyDescent="0.25"/>
    <row r="71130" ht="24.95" customHeight="1" x14ac:dyDescent="0.25"/>
    <row r="71131" ht="24.95" customHeight="1" x14ac:dyDescent="0.25"/>
    <row r="71132" ht="24.95" customHeight="1" x14ac:dyDescent="0.25"/>
    <row r="71133" ht="24.95" customHeight="1" x14ac:dyDescent="0.25"/>
    <row r="71134" ht="24.95" customHeight="1" x14ac:dyDescent="0.25"/>
    <row r="71135" ht="24.95" customHeight="1" x14ac:dyDescent="0.25"/>
    <row r="71136" ht="24.95" customHeight="1" x14ac:dyDescent="0.25"/>
    <row r="71137" ht="24.95" customHeight="1" x14ac:dyDescent="0.25"/>
    <row r="71139" ht="16.5" customHeight="1" x14ac:dyDescent="0.25"/>
    <row r="71141" ht="15.75" customHeight="1" x14ac:dyDescent="0.25"/>
    <row r="71142" ht="31.5" customHeight="1" x14ac:dyDescent="0.25"/>
    <row r="71143" ht="24" customHeight="1" x14ac:dyDescent="0.25"/>
    <row r="71147" ht="16.5" customHeight="1" x14ac:dyDescent="0.25"/>
    <row r="71149" ht="15.75" customHeight="1" x14ac:dyDescent="0.25"/>
    <row r="71150" ht="31.5" customHeight="1" x14ac:dyDescent="0.25"/>
    <row r="71151" ht="24" customHeight="1" x14ac:dyDescent="0.25"/>
    <row r="71152" ht="24.95" customHeight="1" x14ac:dyDescent="0.25"/>
    <row r="71153" ht="24.95" customHeight="1" x14ac:dyDescent="0.25"/>
    <row r="71154" ht="24.95" customHeight="1" x14ac:dyDescent="0.25"/>
    <row r="71155" ht="24.95" customHeight="1" x14ac:dyDescent="0.25"/>
    <row r="71156" ht="24.95" customHeight="1" x14ac:dyDescent="0.25"/>
    <row r="71157" ht="24.95" customHeight="1" x14ac:dyDescent="0.25"/>
    <row r="71158" ht="24.95" customHeight="1" x14ac:dyDescent="0.25"/>
    <row r="71159" ht="24.95" customHeight="1" x14ac:dyDescent="0.25"/>
    <row r="71160" ht="24.95" customHeight="1" x14ac:dyDescent="0.25"/>
    <row r="71161" ht="24.95" customHeight="1" x14ac:dyDescent="0.25"/>
    <row r="71162" ht="24.95" customHeight="1" x14ac:dyDescent="0.25"/>
    <row r="71163" ht="24.95" customHeight="1" x14ac:dyDescent="0.25"/>
    <row r="71164" ht="24.95" customHeight="1" x14ac:dyDescent="0.25"/>
    <row r="71165" ht="24.95" customHeight="1" x14ac:dyDescent="0.25"/>
    <row r="71169" ht="16.5" customHeight="1" x14ac:dyDescent="0.25"/>
    <row r="71171" ht="15.75" customHeight="1" x14ac:dyDescent="0.25"/>
    <row r="71172" ht="31.5" customHeight="1" x14ac:dyDescent="0.25"/>
    <row r="71173" ht="24" customHeight="1" x14ac:dyDescent="0.25"/>
    <row r="71174" ht="24.95" customHeight="1" x14ac:dyDescent="0.25"/>
    <row r="71175" ht="24.95" customHeight="1" x14ac:dyDescent="0.25"/>
    <row r="71176" ht="24.95" customHeight="1" x14ac:dyDescent="0.25"/>
    <row r="71177" ht="24.95" customHeight="1" x14ac:dyDescent="0.25"/>
    <row r="71178" ht="24.95" customHeight="1" x14ac:dyDescent="0.25"/>
    <row r="71179" ht="24.95" customHeight="1" x14ac:dyDescent="0.25"/>
    <row r="71180" ht="24.95" customHeight="1" x14ac:dyDescent="0.25"/>
    <row r="71181" ht="24.95" customHeight="1" x14ac:dyDescent="0.25"/>
    <row r="71182" ht="24.95" customHeight="1" x14ac:dyDescent="0.25"/>
    <row r="71183" ht="24.95" customHeight="1" x14ac:dyDescent="0.25"/>
    <row r="71184" ht="24.95" customHeight="1" x14ac:dyDescent="0.25"/>
    <row r="71185" ht="24.95" customHeight="1" x14ac:dyDescent="0.25"/>
    <row r="71186" ht="24.95" customHeight="1" x14ac:dyDescent="0.25"/>
    <row r="71187" ht="24.95" customHeight="1" x14ac:dyDescent="0.25"/>
    <row r="71188" ht="24.95" customHeight="1" x14ac:dyDescent="0.25"/>
    <row r="71189" ht="24.95" customHeight="1" x14ac:dyDescent="0.25"/>
    <row r="71190" ht="24.95" customHeight="1" x14ac:dyDescent="0.25"/>
    <row r="71191" ht="24.95" customHeight="1" x14ac:dyDescent="0.25"/>
    <row r="71192" ht="24.95" customHeight="1" x14ac:dyDescent="0.25"/>
    <row r="71193" ht="24.95" customHeight="1" x14ac:dyDescent="0.25"/>
    <row r="71194" ht="24.95" customHeight="1" x14ac:dyDescent="0.25"/>
    <row r="71195" ht="24.95" customHeight="1" x14ac:dyDescent="0.25"/>
    <row r="71196" ht="24.95" customHeight="1" x14ac:dyDescent="0.25"/>
    <row r="71197" ht="24.95" customHeight="1" x14ac:dyDescent="0.25"/>
    <row r="71198" ht="24.95" customHeight="1" x14ac:dyDescent="0.25"/>
    <row r="71199" ht="24.95" customHeight="1" x14ac:dyDescent="0.25"/>
    <row r="71200" ht="24.95" customHeight="1" x14ac:dyDescent="0.25"/>
    <row r="71201" ht="24.95" customHeight="1" x14ac:dyDescent="0.25"/>
    <row r="71202" ht="24.95" customHeight="1" x14ac:dyDescent="0.25"/>
    <row r="71203" ht="24.95" customHeight="1" x14ac:dyDescent="0.25"/>
    <row r="71204" ht="24.95" customHeight="1" x14ac:dyDescent="0.25"/>
    <row r="71205" ht="24.95" customHeight="1" x14ac:dyDescent="0.25"/>
    <row r="71206" ht="24.95" customHeight="1" x14ac:dyDescent="0.25"/>
    <row r="71207" ht="24.95" customHeight="1" x14ac:dyDescent="0.25"/>
    <row r="71208" ht="24.95" customHeight="1" x14ac:dyDescent="0.25"/>
    <row r="71209" ht="24.95" customHeight="1" x14ac:dyDescent="0.25"/>
    <row r="71210" ht="24.95" customHeight="1" x14ac:dyDescent="0.25"/>
    <row r="71211" ht="24.95" customHeight="1" x14ac:dyDescent="0.25"/>
    <row r="71215" ht="16.5" customHeight="1" x14ac:dyDescent="0.25"/>
    <row r="71217" ht="15.75" customHeight="1" x14ac:dyDescent="0.25"/>
    <row r="71218" ht="31.5" customHeight="1" x14ac:dyDescent="0.25"/>
    <row r="71219" ht="24" customHeight="1" x14ac:dyDescent="0.25"/>
    <row r="71220" ht="24.95" customHeight="1" x14ac:dyDescent="0.25"/>
    <row r="71221" ht="24.95" customHeight="1" x14ac:dyDescent="0.25"/>
    <row r="71222" ht="24.95" customHeight="1" x14ac:dyDescent="0.25"/>
    <row r="71223" ht="24.95" customHeight="1" x14ac:dyDescent="0.25"/>
    <row r="71224" ht="24.95" customHeight="1" x14ac:dyDescent="0.25"/>
    <row r="71225" ht="24.95" customHeight="1" x14ac:dyDescent="0.25"/>
    <row r="71226" ht="24.95" customHeight="1" x14ac:dyDescent="0.25"/>
    <row r="71227" ht="24.95" customHeight="1" x14ac:dyDescent="0.25"/>
    <row r="71228" ht="24.95" customHeight="1" x14ac:dyDescent="0.25"/>
    <row r="71229" ht="24.95" customHeight="1" x14ac:dyDescent="0.25"/>
    <row r="71230" ht="24.95" customHeight="1" x14ac:dyDescent="0.25"/>
    <row r="71231" ht="24.95" customHeight="1" x14ac:dyDescent="0.25"/>
    <row r="71232" ht="24.95" customHeight="1" x14ac:dyDescent="0.25"/>
    <row r="71233" ht="24.95" customHeight="1" x14ac:dyDescent="0.25"/>
    <row r="71234" ht="24.95" customHeight="1" x14ac:dyDescent="0.25"/>
    <row r="71235" ht="24.95" customHeight="1" x14ac:dyDescent="0.25"/>
    <row r="71236" ht="24.95" customHeight="1" x14ac:dyDescent="0.25"/>
    <row r="71237" ht="24.95" customHeight="1" x14ac:dyDescent="0.25"/>
    <row r="71238" ht="24.95" customHeight="1" x14ac:dyDescent="0.25"/>
    <row r="71239" ht="24.95" customHeight="1" x14ac:dyDescent="0.25"/>
    <row r="71240" ht="24.95" customHeight="1" x14ac:dyDescent="0.25"/>
    <row r="71241" ht="24.95" customHeight="1" x14ac:dyDescent="0.25"/>
    <row r="71242" ht="24.95" customHeight="1" x14ac:dyDescent="0.25"/>
    <row r="71243" ht="24.95" customHeight="1" x14ac:dyDescent="0.25"/>
    <row r="71244" ht="24.95" customHeight="1" x14ac:dyDescent="0.25"/>
    <row r="71245" ht="24.95" customHeight="1" x14ac:dyDescent="0.25"/>
    <row r="71246" ht="24.95" customHeight="1" x14ac:dyDescent="0.25"/>
    <row r="71247" ht="24.95" customHeight="1" x14ac:dyDescent="0.25"/>
    <row r="71248" ht="24.95" customHeight="1" x14ac:dyDescent="0.25"/>
    <row r="71249" ht="24.95" customHeight="1" x14ac:dyDescent="0.25"/>
    <row r="71250" ht="24.95" customHeight="1" x14ac:dyDescent="0.25"/>
    <row r="71251" ht="24.95" customHeight="1" x14ac:dyDescent="0.25"/>
    <row r="71252" ht="24.95" customHeight="1" x14ac:dyDescent="0.25"/>
    <row r="71253" ht="24.95" customHeight="1" x14ac:dyDescent="0.25"/>
    <row r="71254" ht="24.95" customHeight="1" x14ac:dyDescent="0.25"/>
    <row r="71255" ht="24.95" customHeight="1" x14ac:dyDescent="0.25"/>
    <row r="71256" ht="24.95" customHeight="1" x14ac:dyDescent="0.25"/>
    <row r="71257" ht="24.95" customHeight="1" x14ac:dyDescent="0.25"/>
    <row r="71261" ht="16.5" customHeight="1" x14ac:dyDescent="0.25"/>
    <row r="71263" ht="15.75" customHeight="1" x14ac:dyDescent="0.25"/>
    <row r="71264" ht="31.5" customHeight="1" x14ac:dyDescent="0.25"/>
    <row r="71265" ht="24" customHeight="1" x14ac:dyDescent="0.25"/>
    <row r="71266" ht="24.95" customHeight="1" x14ac:dyDescent="0.25"/>
    <row r="71267" ht="24.95" customHeight="1" x14ac:dyDescent="0.25"/>
    <row r="71268" ht="24.95" customHeight="1" x14ac:dyDescent="0.25"/>
    <row r="71269" ht="24.95" customHeight="1" x14ac:dyDescent="0.25"/>
    <row r="71270" ht="24.95" customHeight="1" x14ac:dyDescent="0.25"/>
    <row r="71271" ht="24.95" customHeight="1" x14ac:dyDescent="0.25"/>
    <row r="71272" ht="24.95" customHeight="1" x14ac:dyDescent="0.25"/>
    <row r="71273" ht="24.95" customHeight="1" x14ac:dyDescent="0.25"/>
    <row r="71274" ht="24.95" customHeight="1" x14ac:dyDescent="0.25"/>
    <row r="71275" ht="24.95" customHeight="1" x14ac:dyDescent="0.25"/>
    <row r="71276" ht="24.95" customHeight="1" x14ac:dyDescent="0.25"/>
    <row r="71277" ht="24.95" customHeight="1" x14ac:dyDescent="0.25"/>
    <row r="71278" ht="24.95" customHeight="1" x14ac:dyDescent="0.25"/>
    <row r="71279" ht="24.95" customHeight="1" x14ac:dyDescent="0.25"/>
    <row r="71280" ht="24.95" customHeight="1" x14ac:dyDescent="0.25"/>
    <row r="71281" ht="24.95" customHeight="1" x14ac:dyDescent="0.25"/>
    <row r="71282" ht="24.95" customHeight="1" x14ac:dyDescent="0.25"/>
    <row r="71283" ht="24.95" customHeight="1" x14ac:dyDescent="0.25"/>
    <row r="71284" ht="24.95" customHeight="1" x14ac:dyDescent="0.25"/>
    <row r="71285" ht="24.95" customHeight="1" x14ac:dyDescent="0.25"/>
    <row r="71286" ht="24.95" customHeight="1" x14ac:dyDescent="0.25"/>
    <row r="71287" ht="24.95" customHeight="1" x14ac:dyDescent="0.25"/>
    <row r="71288" ht="24.95" customHeight="1" x14ac:dyDescent="0.25"/>
    <row r="71289" ht="24.95" customHeight="1" x14ac:dyDescent="0.25"/>
    <row r="71290" ht="24.95" customHeight="1" x14ac:dyDescent="0.25"/>
    <row r="71291" ht="24.95" customHeight="1" x14ac:dyDescent="0.25"/>
    <row r="71292" ht="24.95" customHeight="1" x14ac:dyDescent="0.25"/>
    <row r="71293" ht="24.95" customHeight="1" x14ac:dyDescent="0.25"/>
    <row r="71294" ht="24.95" customHeight="1" x14ac:dyDescent="0.25"/>
    <row r="71295" ht="24.95" customHeight="1" x14ac:dyDescent="0.25"/>
    <row r="71296" ht="24.95" customHeight="1" x14ac:dyDescent="0.25"/>
    <row r="71297" ht="24.95" customHeight="1" x14ac:dyDescent="0.25"/>
    <row r="71298" ht="24.95" customHeight="1" x14ac:dyDescent="0.25"/>
    <row r="71299" ht="24.95" customHeight="1" x14ac:dyDescent="0.25"/>
    <row r="71300" ht="24.95" customHeight="1" x14ac:dyDescent="0.25"/>
    <row r="71301" ht="24.95" customHeight="1" x14ac:dyDescent="0.25"/>
    <row r="71302" ht="24.95" customHeight="1" x14ac:dyDescent="0.25"/>
    <row r="71303" ht="24.95" customHeight="1" x14ac:dyDescent="0.25"/>
    <row r="71307" ht="16.5" customHeight="1" x14ac:dyDescent="0.25"/>
    <row r="71309" ht="15.75" customHeight="1" x14ac:dyDescent="0.25"/>
    <row r="71310" ht="31.5" customHeight="1" x14ac:dyDescent="0.25"/>
    <row r="71311" ht="24" customHeight="1" x14ac:dyDescent="0.25"/>
    <row r="71312" ht="24.95" customHeight="1" x14ac:dyDescent="0.25"/>
    <row r="71313" ht="24.95" customHeight="1" x14ac:dyDescent="0.25"/>
    <row r="71314" ht="24.95" customHeight="1" x14ac:dyDescent="0.25"/>
    <row r="71315" ht="24.95" customHeight="1" x14ac:dyDescent="0.25"/>
    <row r="71316" ht="24.95" customHeight="1" x14ac:dyDescent="0.25"/>
    <row r="71317" ht="24.95" customHeight="1" x14ac:dyDescent="0.25"/>
    <row r="71318" ht="24.95" customHeight="1" x14ac:dyDescent="0.25"/>
    <row r="71319" ht="24.95" customHeight="1" x14ac:dyDescent="0.25"/>
    <row r="71320" ht="24.95" customHeight="1" x14ac:dyDescent="0.25"/>
    <row r="71321" ht="24.95" customHeight="1" x14ac:dyDescent="0.25"/>
    <row r="71322" ht="24.95" customHeight="1" x14ac:dyDescent="0.25"/>
    <row r="71323" ht="24.95" customHeight="1" x14ac:dyDescent="0.25"/>
    <row r="71324" ht="24.95" customHeight="1" x14ac:dyDescent="0.25"/>
    <row r="71325" ht="24.95" customHeight="1" x14ac:dyDescent="0.25"/>
    <row r="71329" ht="16.5" customHeight="1" x14ac:dyDescent="0.25"/>
    <row r="71331" ht="15.75" customHeight="1" x14ac:dyDescent="0.25"/>
    <row r="71332" ht="31.5" customHeight="1" x14ac:dyDescent="0.25"/>
    <row r="71333" ht="24" customHeight="1" x14ac:dyDescent="0.25"/>
    <row r="71334" ht="24.95" customHeight="1" x14ac:dyDescent="0.25"/>
    <row r="71335" ht="24.95" customHeight="1" x14ac:dyDescent="0.25"/>
    <row r="71336" ht="24.95" customHeight="1" x14ac:dyDescent="0.25"/>
    <row r="71337" ht="24.95" customHeight="1" x14ac:dyDescent="0.25"/>
    <row r="71338" ht="24.95" customHeight="1" x14ac:dyDescent="0.25"/>
    <row r="71339" ht="24.95" customHeight="1" x14ac:dyDescent="0.25"/>
    <row r="71340" ht="24.95" customHeight="1" x14ac:dyDescent="0.25"/>
    <row r="71341" ht="24.95" customHeight="1" x14ac:dyDescent="0.25"/>
    <row r="71342" ht="24.95" customHeight="1" x14ac:dyDescent="0.25"/>
    <row r="71343" ht="24.95" customHeight="1" x14ac:dyDescent="0.25"/>
    <row r="71345" ht="16.5" customHeight="1" x14ac:dyDescent="0.25"/>
    <row r="71347" ht="15.75" customHeight="1" x14ac:dyDescent="0.25"/>
    <row r="71351" ht="16.5" customHeight="1" x14ac:dyDescent="0.25"/>
    <row r="71353" ht="15.75" customHeight="1" x14ac:dyDescent="0.25"/>
    <row r="71354" ht="31.5" customHeight="1" x14ac:dyDescent="0.25"/>
    <row r="71355" ht="24" customHeight="1" x14ac:dyDescent="0.25"/>
    <row r="71356" ht="24.95" customHeight="1" x14ac:dyDescent="0.25"/>
    <row r="71357" ht="24.95" customHeight="1" x14ac:dyDescent="0.25"/>
    <row r="71358" ht="24.95" customHeight="1" x14ac:dyDescent="0.25"/>
    <row r="71359" ht="24.95" customHeight="1" x14ac:dyDescent="0.25"/>
    <row r="71360" ht="24.95" customHeight="1" x14ac:dyDescent="0.25"/>
    <row r="71361" ht="24.95" customHeight="1" x14ac:dyDescent="0.25"/>
    <row r="71362" ht="24.95" customHeight="1" x14ac:dyDescent="0.25"/>
    <row r="71363" ht="24.95" customHeight="1" x14ac:dyDescent="0.25"/>
    <row r="71364" ht="31.5" customHeight="1" x14ac:dyDescent="0.25"/>
    <row r="71365" ht="24" customHeight="1" x14ac:dyDescent="0.25"/>
    <row r="71369" ht="16.5" customHeight="1" x14ac:dyDescent="0.25"/>
    <row r="71373" ht="16.5" customHeight="1" x14ac:dyDescent="0.25"/>
    <row r="71375" ht="15.75" customHeight="1" x14ac:dyDescent="0.25"/>
    <row r="71376" ht="31.5" customHeight="1" x14ac:dyDescent="0.25"/>
    <row r="71377" ht="24" customHeight="1" x14ac:dyDescent="0.25"/>
    <row r="71378" ht="24.95" customHeight="1" x14ac:dyDescent="0.25"/>
    <row r="71379" ht="24.95" customHeight="1" x14ac:dyDescent="0.25"/>
    <row r="71380" ht="24.95" customHeight="1" x14ac:dyDescent="0.25"/>
    <row r="71381" ht="24.95" customHeight="1" x14ac:dyDescent="0.25"/>
    <row r="71382" ht="24.95" customHeight="1" x14ac:dyDescent="0.25"/>
    <row r="71383" ht="24.95" customHeight="1" x14ac:dyDescent="0.25"/>
    <row r="71384" ht="24.95" customHeight="1" x14ac:dyDescent="0.25"/>
    <row r="71385" ht="24.95" customHeight="1" x14ac:dyDescent="0.25"/>
    <row r="71386" ht="24.95" customHeight="1" x14ac:dyDescent="0.25"/>
    <row r="71387" ht="24.95" customHeight="1" x14ac:dyDescent="0.25"/>
    <row r="71388" ht="24.95" customHeight="1" x14ac:dyDescent="0.25"/>
    <row r="71389" ht="24.95" customHeight="1" x14ac:dyDescent="0.25"/>
    <row r="71390" ht="24.95" customHeight="1" x14ac:dyDescent="0.25"/>
    <row r="71391" ht="24.95" customHeight="1" x14ac:dyDescent="0.25"/>
    <row r="71392" ht="24.95" customHeight="1" x14ac:dyDescent="0.25"/>
    <row r="71393" ht="24.95" customHeight="1" x14ac:dyDescent="0.25"/>
    <row r="71394" ht="24.95" customHeight="1" x14ac:dyDescent="0.25"/>
    <row r="71395" ht="24.95" customHeight="1" x14ac:dyDescent="0.25"/>
    <row r="71396" ht="24.95" customHeight="1" x14ac:dyDescent="0.25"/>
    <row r="71397" ht="24.95" customHeight="1" x14ac:dyDescent="0.25"/>
    <row r="71398" ht="24.95" customHeight="1" x14ac:dyDescent="0.25"/>
    <row r="71399" ht="24.95" customHeight="1" x14ac:dyDescent="0.25"/>
    <row r="71400" ht="24.95" customHeight="1" x14ac:dyDescent="0.25"/>
    <row r="71401" ht="24.95" customHeight="1" x14ac:dyDescent="0.25"/>
    <row r="71402" ht="24.95" customHeight="1" x14ac:dyDescent="0.25"/>
    <row r="71403" ht="24.95" customHeight="1" x14ac:dyDescent="0.25"/>
    <row r="71404" ht="24.95" customHeight="1" x14ac:dyDescent="0.25"/>
    <row r="71405" ht="24.95" customHeight="1" x14ac:dyDescent="0.25"/>
    <row r="71406" ht="24.95" customHeight="1" x14ac:dyDescent="0.25"/>
    <row r="71407" ht="24.95" customHeight="1" x14ac:dyDescent="0.25"/>
    <row r="71408" ht="24.95" customHeight="1" x14ac:dyDescent="0.25"/>
    <row r="71409" ht="24.95" customHeight="1" x14ac:dyDescent="0.25"/>
    <row r="71411" ht="15.75" customHeight="1" x14ac:dyDescent="0.25"/>
    <row r="71412" ht="31.5" customHeight="1" x14ac:dyDescent="0.25"/>
    <row r="71413" ht="24" customHeight="1" x14ac:dyDescent="0.25"/>
    <row r="71414" ht="24.95" customHeight="1" x14ac:dyDescent="0.25"/>
    <row r="71415" ht="24.95" customHeight="1" x14ac:dyDescent="0.25"/>
    <row r="71419" ht="16.5" customHeight="1" x14ac:dyDescent="0.25"/>
    <row r="71421" ht="15.75" customHeight="1" x14ac:dyDescent="0.25"/>
    <row r="71422" ht="31.5" customHeight="1" x14ac:dyDescent="0.25"/>
    <row r="71423" ht="24" customHeight="1" x14ac:dyDescent="0.25"/>
    <row r="71424" ht="24.95" customHeight="1" x14ac:dyDescent="0.25"/>
    <row r="71425" ht="24.95" customHeight="1" x14ac:dyDescent="0.25"/>
    <row r="71426" ht="24.95" customHeight="1" x14ac:dyDescent="0.25"/>
    <row r="71427" ht="24.95" customHeight="1" x14ac:dyDescent="0.25"/>
    <row r="71428" ht="24.95" customHeight="1" x14ac:dyDescent="0.25"/>
    <row r="71429" ht="24.95" customHeight="1" x14ac:dyDescent="0.25"/>
    <row r="71430" ht="24.95" customHeight="1" x14ac:dyDescent="0.25"/>
    <row r="71431" ht="24.95" customHeight="1" x14ac:dyDescent="0.25"/>
    <row r="71432" ht="24.95" customHeight="1" x14ac:dyDescent="0.25"/>
    <row r="71433" ht="24.95" customHeight="1" x14ac:dyDescent="0.25"/>
    <row r="71434" ht="24.95" customHeight="1" x14ac:dyDescent="0.25"/>
    <row r="71435" ht="24.95" customHeight="1" x14ac:dyDescent="0.25"/>
    <row r="71436" ht="24.95" customHeight="1" x14ac:dyDescent="0.25"/>
    <row r="71437" ht="24.95" customHeight="1" x14ac:dyDescent="0.25"/>
    <row r="71438" ht="24.95" customHeight="1" x14ac:dyDescent="0.25"/>
    <row r="71439" ht="24.95" customHeight="1" x14ac:dyDescent="0.25"/>
    <row r="71440" ht="24.95" customHeight="1" x14ac:dyDescent="0.25"/>
    <row r="71441" ht="24.95" customHeight="1" x14ac:dyDescent="0.25"/>
    <row r="71442" ht="24.95" customHeight="1" x14ac:dyDescent="0.25"/>
    <row r="71443" ht="24.95" customHeight="1" x14ac:dyDescent="0.25"/>
    <row r="71444" ht="24.95" customHeight="1" x14ac:dyDescent="0.25"/>
    <row r="71445" ht="24.95" customHeight="1" x14ac:dyDescent="0.25"/>
    <row r="71446" ht="24.95" customHeight="1" x14ac:dyDescent="0.25"/>
    <row r="71447" ht="24.95" customHeight="1" x14ac:dyDescent="0.25"/>
    <row r="71448" ht="24.95" customHeight="1" x14ac:dyDescent="0.25"/>
    <row r="71449" ht="24.95" customHeight="1" x14ac:dyDescent="0.25"/>
    <row r="71450" ht="24.95" customHeight="1" x14ac:dyDescent="0.25"/>
    <row r="71451" ht="24.95" customHeight="1" x14ac:dyDescent="0.25"/>
    <row r="71452" ht="24.95" customHeight="1" x14ac:dyDescent="0.25"/>
    <row r="71453" ht="24.95" customHeight="1" x14ac:dyDescent="0.25"/>
    <row r="71454" ht="24.95" customHeight="1" x14ac:dyDescent="0.25"/>
    <row r="71455" ht="24.95" customHeight="1" x14ac:dyDescent="0.25"/>
    <row r="71456" ht="24.95" customHeight="1" x14ac:dyDescent="0.25"/>
    <row r="71457" ht="24.95" customHeight="1" x14ac:dyDescent="0.25"/>
    <row r="71458" ht="24.95" customHeight="1" x14ac:dyDescent="0.25"/>
    <row r="71459" ht="24.95" customHeight="1" x14ac:dyDescent="0.25"/>
    <row r="71460" ht="24.95" customHeight="1" x14ac:dyDescent="0.25"/>
    <row r="71461" ht="24.95" customHeight="1" x14ac:dyDescent="0.25"/>
    <row r="71465" ht="16.5" customHeight="1" x14ac:dyDescent="0.25"/>
    <row r="71467" ht="15.75" customHeight="1" x14ac:dyDescent="0.25"/>
    <row r="71468" ht="31.5" customHeight="1" x14ac:dyDescent="0.25"/>
    <row r="71469" ht="24" customHeight="1" x14ac:dyDescent="0.25"/>
    <row r="71470" ht="24.95" customHeight="1" x14ac:dyDescent="0.25"/>
    <row r="71471" ht="24.95" customHeight="1" x14ac:dyDescent="0.25"/>
    <row r="71472" ht="24.95" customHeight="1" x14ac:dyDescent="0.25"/>
    <row r="71473" ht="24.95" customHeight="1" x14ac:dyDescent="0.25"/>
    <row r="71474" ht="24.95" customHeight="1" x14ac:dyDescent="0.25"/>
    <row r="71475" ht="24.95" customHeight="1" x14ac:dyDescent="0.25"/>
    <row r="71476" ht="24.95" customHeight="1" x14ac:dyDescent="0.25"/>
    <row r="71477" ht="24.95" customHeight="1" x14ac:dyDescent="0.25"/>
    <row r="71478" ht="24.95" customHeight="1" x14ac:dyDescent="0.25"/>
    <row r="71479" ht="24.95" customHeight="1" x14ac:dyDescent="0.25"/>
    <row r="71480" ht="24.95" customHeight="1" x14ac:dyDescent="0.25"/>
    <row r="71481" ht="24.95" customHeight="1" x14ac:dyDescent="0.25"/>
    <row r="71482" ht="24.95" customHeight="1" x14ac:dyDescent="0.25"/>
    <row r="71483" ht="24.95" customHeight="1" x14ac:dyDescent="0.25"/>
    <row r="71484" ht="24.95" customHeight="1" x14ac:dyDescent="0.25"/>
    <row r="71485" ht="24.95" customHeight="1" x14ac:dyDescent="0.25"/>
    <row r="71486" ht="24.95" customHeight="1" x14ac:dyDescent="0.25"/>
    <row r="71487" ht="24.95" customHeight="1" x14ac:dyDescent="0.25"/>
    <row r="71488" ht="24.95" customHeight="1" x14ac:dyDescent="0.25"/>
    <row r="71489" ht="24.95" customHeight="1" x14ac:dyDescent="0.25"/>
    <row r="71490" ht="24.95" customHeight="1" x14ac:dyDescent="0.25"/>
    <row r="71491" ht="24.95" customHeight="1" x14ac:dyDescent="0.25"/>
    <row r="71492" ht="24.95" customHeight="1" x14ac:dyDescent="0.25"/>
    <row r="71493" ht="24.95" customHeight="1" x14ac:dyDescent="0.25"/>
    <row r="71494" ht="24.95" customHeight="1" x14ac:dyDescent="0.25"/>
    <row r="71495" ht="24.95" customHeight="1" x14ac:dyDescent="0.25"/>
    <row r="71496" ht="24.95" customHeight="1" x14ac:dyDescent="0.25"/>
    <row r="71497" ht="24.95" customHeight="1" x14ac:dyDescent="0.25"/>
    <row r="71498" ht="24.95" customHeight="1" x14ac:dyDescent="0.25"/>
    <row r="71499" ht="24.95" customHeight="1" x14ac:dyDescent="0.25"/>
    <row r="71500" ht="24.95" customHeight="1" x14ac:dyDescent="0.25"/>
    <row r="71501" ht="24.95" customHeight="1" x14ac:dyDescent="0.25"/>
    <row r="71502" ht="24.95" customHeight="1" x14ac:dyDescent="0.25"/>
    <row r="71503" ht="24.95" customHeight="1" x14ac:dyDescent="0.25"/>
    <row r="71504" ht="24.95" customHeight="1" x14ac:dyDescent="0.25"/>
    <row r="71505" ht="24.95" customHeight="1" x14ac:dyDescent="0.25"/>
    <row r="71506" ht="24.95" customHeight="1" x14ac:dyDescent="0.25"/>
    <row r="71507" ht="24.95" customHeight="1" x14ac:dyDescent="0.25"/>
    <row r="71511" ht="16.5" customHeight="1" x14ac:dyDescent="0.25"/>
    <row r="71513" ht="15.75" customHeight="1" x14ac:dyDescent="0.25"/>
    <row r="71514" ht="31.5" customHeight="1" x14ac:dyDescent="0.25"/>
    <row r="71515" ht="24" customHeight="1" x14ac:dyDescent="0.25"/>
    <row r="71516" ht="24.95" customHeight="1" x14ac:dyDescent="0.25"/>
    <row r="71517" ht="24.95" customHeight="1" x14ac:dyDescent="0.25"/>
    <row r="71518" ht="24.95" customHeight="1" x14ac:dyDescent="0.25"/>
    <row r="71519" ht="24.95" customHeight="1" x14ac:dyDescent="0.25"/>
    <row r="71520" ht="24.95" customHeight="1" x14ac:dyDescent="0.25"/>
    <row r="71521" ht="24.95" customHeight="1" x14ac:dyDescent="0.25"/>
    <row r="71522" ht="24.95" customHeight="1" x14ac:dyDescent="0.25"/>
    <row r="71523" ht="24.95" customHeight="1" x14ac:dyDescent="0.25"/>
    <row r="71524" ht="24.95" customHeight="1" x14ac:dyDescent="0.25"/>
    <row r="71525" ht="24.95" customHeight="1" x14ac:dyDescent="0.25"/>
    <row r="71526" ht="24.95" customHeight="1" x14ac:dyDescent="0.25"/>
    <row r="71527" ht="24.95" customHeight="1" x14ac:dyDescent="0.25"/>
    <row r="71528" ht="24.95" customHeight="1" x14ac:dyDescent="0.25"/>
    <row r="71529" ht="24.95" customHeight="1" x14ac:dyDescent="0.25"/>
    <row r="71533" ht="16.5" customHeight="1" x14ac:dyDescent="0.25"/>
    <row r="71535" ht="15.75" customHeight="1" x14ac:dyDescent="0.25"/>
    <row r="71536" ht="31.5" customHeight="1" x14ac:dyDescent="0.25"/>
    <row r="71537" ht="24" customHeight="1" x14ac:dyDescent="0.25"/>
    <row r="71538" ht="24.95" customHeight="1" x14ac:dyDescent="0.25"/>
    <row r="71539" ht="24.95" customHeight="1" x14ac:dyDescent="0.25"/>
    <row r="71540" ht="24.95" customHeight="1" x14ac:dyDescent="0.25"/>
    <row r="71541" ht="24.95" customHeight="1" x14ac:dyDescent="0.25"/>
    <row r="71542" ht="24.95" customHeight="1" x14ac:dyDescent="0.25"/>
    <row r="71543" ht="24.95" customHeight="1" x14ac:dyDescent="0.25"/>
    <row r="71544" ht="24.95" customHeight="1" x14ac:dyDescent="0.25"/>
    <row r="71545" ht="24.95" customHeight="1" x14ac:dyDescent="0.25"/>
    <row r="71546" ht="24.95" customHeight="1" x14ac:dyDescent="0.25"/>
    <row r="71547" ht="24.95" customHeight="1" x14ac:dyDescent="0.25"/>
    <row r="71548" ht="24.95" customHeight="1" x14ac:dyDescent="0.25"/>
    <row r="71549" ht="24.95" customHeight="1" x14ac:dyDescent="0.25"/>
    <row r="71550" ht="24.95" customHeight="1" x14ac:dyDescent="0.25"/>
    <row r="71551" ht="24.95" customHeight="1" x14ac:dyDescent="0.25"/>
    <row r="71552" ht="24.95" customHeight="1" x14ac:dyDescent="0.25"/>
    <row r="71553" ht="24.95" customHeight="1" x14ac:dyDescent="0.25"/>
    <row r="71554" ht="24.95" customHeight="1" x14ac:dyDescent="0.25"/>
    <row r="71555" ht="24.95" customHeight="1" x14ac:dyDescent="0.25"/>
    <row r="71556" ht="24.95" customHeight="1" x14ac:dyDescent="0.25"/>
    <row r="71557" ht="24.95" customHeight="1" x14ac:dyDescent="0.25"/>
    <row r="71558" ht="24.95" customHeight="1" x14ac:dyDescent="0.25"/>
    <row r="71559" ht="24.95" customHeight="1" x14ac:dyDescent="0.25"/>
    <row r="71560" ht="24.95" customHeight="1" x14ac:dyDescent="0.25"/>
    <row r="71561" ht="24.95" customHeight="1" x14ac:dyDescent="0.25"/>
    <row r="71562" ht="24.95" customHeight="1" x14ac:dyDescent="0.25"/>
    <row r="71563" ht="24.95" customHeight="1" x14ac:dyDescent="0.25"/>
    <row r="71564" ht="24.95" customHeight="1" x14ac:dyDescent="0.25"/>
    <row r="71565" ht="24.95" customHeight="1" x14ac:dyDescent="0.25"/>
    <row r="71566" ht="24.95" customHeight="1" x14ac:dyDescent="0.25"/>
    <row r="71567" ht="24.95" customHeight="1" x14ac:dyDescent="0.25"/>
    <row r="71568" ht="24.95" customHeight="1" x14ac:dyDescent="0.25"/>
    <row r="71569" ht="24.95" customHeight="1" x14ac:dyDescent="0.25"/>
    <row r="71570" ht="24.95" customHeight="1" x14ac:dyDescent="0.25"/>
    <row r="71571" ht="24.95" customHeight="1" x14ac:dyDescent="0.25"/>
    <row r="71572" ht="24.95" customHeight="1" x14ac:dyDescent="0.25"/>
    <row r="71573" ht="24.95" customHeight="1" x14ac:dyDescent="0.25"/>
    <row r="71574" ht="24.95" customHeight="1" x14ac:dyDescent="0.25"/>
    <row r="71575" ht="24.95" customHeight="1" x14ac:dyDescent="0.25"/>
    <row r="71579" ht="16.5" customHeight="1" x14ac:dyDescent="0.25"/>
    <row r="71581" ht="15.75" customHeight="1" x14ac:dyDescent="0.25"/>
    <row r="71582" ht="31.5" customHeight="1" x14ac:dyDescent="0.25"/>
    <row r="71583" ht="24" customHeight="1" x14ac:dyDescent="0.25"/>
    <row r="71584" ht="24.95" customHeight="1" x14ac:dyDescent="0.25"/>
    <row r="71585" ht="24.95" customHeight="1" x14ac:dyDescent="0.25"/>
    <row r="71586" ht="24.95" customHeight="1" x14ac:dyDescent="0.25"/>
    <row r="71587" ht="24.95" customHeight="1" x14ac:dyDescent="0.25"/>
    <row r="71588" ht="24.95" customHeight="1" x14ac:dyDescent="0.25"/>
    <row r="71589" ht="24.95" customHeight="1" x14ac:dyDescent="0.25"/>
    <row r="71590" ht="24.95" customHeight="1" x14ac:dyDescent="0.25"/>
    <row r="71591" ht="24.95" customHeight="1" x14ac:dyDescent="0.25"/>
    <row r="71592" ht="24.95" customHeight="1" x14ac:dyDescent="0.25"/>
    <row r="71593" ht="24.95" customHeight="1" x14ac:dyDescent="0.25"/>
    <row r="71594" ht="24.95" customHeight="1" x14ac:dyDescent="0.25"/>
    <row r="71595" ht="24.95" customHeight="1" x14ac:dyDescent="0.25"/>
    <row r="71596" ht="24.95" customHeight="1" x14ac:dyDescent="0.25"/>
    <row r="71597" ht="24.95" customHeight="1" x14ac:dyDescent="0.25"/>
    <row r="71598" ht="24.95" customHeight="1" x14ac:dyDescent="0.25"/>
    <row r="71599" ht="24.95" customHeight="1" x14ac:dyDescent="0.25"/>
    <row r="71600" ht="24.95" customHeight="1" x14ac:dyDescent="0.25"/>
    <row r="71601" ht="24.95" customHeight="1" x14ac:dyDescent="0.25"/>
    <row r="71602" ht="24.95" customHeight="1" x14ac:dyDescent="0.25"/>
    <row r="71603" ht="24.95" customHeight="1" x14ac:dyDescent="0.25"/>
    <row r="71604" ht="24.95" customHeight="1" x14ac:dyDescent="0.25"/>
    <row r="71605" ht="24.95" customHeight="1" x14ac:dyDescent="0.25"/>
    <row r="71606" ht="24.95" customHeight="1" x14ac:dyDescent="0.25"/>
    <row r="71607" ht="24.95" customHeight="1" x14ac:dyDescent="0.25"/>
    <row r="71608" ht="24.95" customHeight="1" x14ac:dyDescent="0.25"/>
    <row r="71609" ht="24.95" customHeight="1" x14ac:dyDescent="0.25"/>
    <row r="71610" ht="24.95" customHeight="1" x14ac:dyDescent="0.25"/>
    <row r="71611" ht="24.95" customHeight="1" x14ac:dyDescent="0.25"/>
    <row r="71612" ht="24.95" customHeight="1" x14ac:dyDescent="0.25"/>
    <row r="71613" ht="24.95" customHeight="1" x14ac:dyDescent="0.25"/>
    <row r="71614" ht="24.95" customHeight="1" x14ac:dyDescent="0.25"/>
    <row r="71615" ht="24.95" customHeight="1" x14ac:dyDescent="0.25"/>
    <row r="71616" ht="24.95" customHeight="1" x14ac:dyDescent="0.25"/>
    <row r="71617" ht="24.95" customHeight="1" x14ac:dyDescent="0.25"/>
    <row r="71618" ht="24.95" customHeight="1" x14ac:dyDescent="0.25"/>
    <row r="71619" ht="24.95" customHeight="1" x14ac:dyDescent="0.25"/>
    <row r="71620" ht="24.95" customHeight="1" x14ac:dyDescent="0.25"/>
    <row r="71621" ht="24.95" customHeight="1" x14ac:dyDescent="0.25"/>
    <row r="71625" ht="16.5" customHeight="1" x14ac:dyDescent="0.25"/>
    <row r="71627" ht="15.75" customHeight="1" x14ac:dyDescent="0.25"/>
    <row r="71628" ht="31.5" customHeight="1" x14ac:dyDescent="0.25"/>
    <row r="71629" ht="24" customHeight="1" x14ac:dyDescent="0.25"/>
    <row r="71630" ht="24.95" customHeight="1" x14ac:dyDescent="0.25"/>
    <row r="71631" ht="24.95" customHeight="1" x14ac:dyDescent="0.25"/>
    <row r="71632" ht="24.95" customHeight="1" x14ac:dyDescent="0.25"/>
    <row r="71633" ht="24.95" customHeight="1" x14ac:dyDescent="0.25"/>
    <row r="71634" ht="24.95" customHeight="1" x14ac:dyDescent="0.25"/>
    <row r="71635" ht="24.95" customHeight="1" x14ac:dyDescent="0.25"/>
    <row r="71636" ht="24.95" customHeight="1" x14ac:dyDescent="0.25"/>
    <row r="71637" ht="24.95" customHeight="1" x14ac:dyDescent="0.25"/>
    <row r="71638" ht="24.95" customHeight="1" x14ac:dyDescent="0.25"/>
    <row r="71639" ht="24.95" customHeight="1" x14ac:dyDescent="0.25"/>
    <row r="71640" ht="24.95" customHeight="1" x14ac:dyDescent="0.25"/>
    <row r="71641" ht="24.95" customHeight="1" x14ac:dyDescent="0.25"/>
    <row r="71642" ht="24.95" customHeight="1" x14ac:dyDescent="0.25"/>
    <row r="71643" ht="24.95" customHeight="1" x14ac:dyDescent="0.25"/>
    <row r="71647" ht="16.5" customHeight="1" x14ac:dyDescent="0.25"/>
    <row r="71649" ht="15.75" customHeight="1" x14ac:dyDescent="0.25"/>
    <row r="71650" ht="31.5" customHeight="1" x14ac:dyDescent="0.25"/>
    <row r="71651" ht="24" customHeight="1" x14ac:dyDescent="0.25"/>
    <row r="71652" ht="24.95" customHeight="1" x14ac:dyDescent="0.25"/>
    <row r="71653" ht="24.95" customHeight="1" x14ac:dyDescent="0.25"/>
    <row r="71654" ht="24.95" customHeight="1" x14ac:dyDescent="0.25"/>
    <row r="71655" ht="24.95" customHeight="1" x14ac:dyDescent="0.25"/>
    <row r="71656" ht="24.95" customHeight="1" x14ac:dyDescent="0.25"/>
    <row r="71657" ht="24.95" customHeight="1" x14ac:dyDescent="0.25"/>
    <row r="71658" ht="24.95" customHeight="1" x14ac:dyDescent="0.25"/>
    <row r="71659" ht="24.95" customHeight="1" x14ac:dyDescent="0.25"/>
    <row r="71660" ht="24.95" customHeight="1" x14ac:dyDescent="0.25"/>
    <row r="71661" ht="24.95" customHeight="1" x14ac:dyDescent="0.25"/>
    <row r="71662" ht="24.95" customHeight="1" x14ac:dyDescent="0.25"/>
    <row r="71663" ht="24.95" customHeight="1" x14ac:dyDescent="0.25"/>
    <row r="71664" ht="24.95" customHeight="1" x14ac:dyDescent="0.25"/>
    <row r="71665" ht="24.95" customHeight="1" x14ac:dyDescent="0.25"/>
    <row r="71666" ht="24.95" customHeight="1" x14ac:dyDescent="0.25"/>
    <row r="71667" ht="24.95" customHeight="1" x14ac:dyDescent="0.25"/>
    <row r="71668" ht="24.95" customHeight="1" x14ac:dyDescent="0.25"/>
    <row r="71669" ht="24.95" customHeight="1" x14ac:dyDescent="0.25"/>
    <row r="71670" ht="24.95" customHeight="1" x14ac:dyDescent="0.25"/>
    <row r="71671" ht="24.95" customHeight="1" x14ac:dyDescent="0.25"/>
    <row r="71672" ht="24.95" customHeight="1" x14ac:dyDescent="0.25"/>
    <row r="71673" ht="24.95" customHeight="1" x14ac:dyDescent="0.25"/>
    <row r="71674" ht="24.95" customHeight="1" x14ac:dyDescent="0.25"/>
    <row r="71675" ht="24.95" customHeight="1" x14ac:dyDescent="0.25"/>
    <row r="71676" ht="24.95" customHeight="1" x14ac:dyDescent="0.25"/>
    <row r="71677" ht="24.95" customHeight="1" x14ac:dyDescent="0.25"/>
    <row r="71678" ht="24.95" customHeight="1" x14ac:dyDescent="0.25"/>
    <row r="71679" ht="24.95" customHeight="1" x14ac:dyDescent="0.25"/>
    <row r="71680" ht="24.95" customHeight="1" x14ac:dyDescent="0.25"/>
    <row r="71681" ht="24.95" customHeight="1" x14ac:dyDescent="0.25"/>
    <row r="71682" ht="24.95" customHeight="1" x14ac:dyDescent="0.25"/>
    <row r="71683" ht="24.95" customHeight="1" x14ac:dyDescent="0.25"/>
    <row r="71687" ht="16.5" customHeight="1" x14ac:dyDescent="0.25"/>
    <row r="71689" ht="15.75" customHeight="1" x14ac:dyDescent="0.25"/>
    <row r="71693" ht="16.5" customHeight="1" x14ac:dyDescent="0.25"/>
    <row r="71695" ht="15.75" customHeight="1" x14ac:dyDescent="0.25"/>
    <row r="71696" ht="31.5" customHeight="1" x14ac:dyDescent="0.25"/>
    <row r="71697" ht="24" customHeight="1" x14ac:dyDescent="0.25"/>
    <row r="71698" ht="24.95" customHeight="1" x14ac:dyDescent="0.25"/>
    <row r="71699" ht="24.95" customHeight="1" x14ac:dyDescent="0.25"/>
    <row r="71700" ht="24.95" customHeight="1" x14ac:dyDescent="0.25"/>
    <row r="71701" ht="24.95" customHeight="1" x14ac:dyDescent="0.25"/>
    <row r="71702" ht="24.95" customHeight="1" x14ac:dyDescent="0.25"/>
    <row r="71703" ht="24.95" customHeight="1" x14ac:dyDescent="0.25"/>
    <row r="71704" ht="24.95" customHeight="1" x14ac:dyDescent="0.25"/>
    <row r="71705" ht="24.95" customHeight="1" x14ac:dyDescent="0.25"/>
    <row r="71706" ht="24.95" customHeight="1" x14ac:dyDescent="0.25"/>
    <row r="71707" ht="24.95" customHeight="1" x14ac:dyDescent="0.25"/>
    <row r="71708" ht="24.95" customHeight="1" x14ac:dyDescent="0.25"/>
    <row r="71709" ht="24.95" customHeight="1" x14ac:dyDescent="0.25"/>
    <row r="71710" ht="24.95" customHeight="1" x14ac:dyDescent="0.25"/>
    <row r="71711" ht="24.95" customHeight="1" x14ac:dyDescent="0.25"/>
    <row r="71712" ht="24.95" customHeight="1" x14ac:dyDescent="0.25"/>
    <row r="71713" ht="24.95" customHeight="1" x14ac:dyDescent="0.25"/>
    <row r="71714" ht="24.95" customHeight="1" x14ac:dyDescent="0.25"/>
    <row r="71715" ht="24.95" customHeight="1" x14ac:dyDescent="0.25"/>
    <row r="71716" ht="24.95" customHeight="1" x14ac:dyDescent="0.25"/>
    <row r="71717" ht="24.95" customHeight="1" x14ac:dyDescent="0.25"/>
    <row r="71718" ht="24.95" customHeight="1" x14ac:dyDescent="0.25"/>
    <row r="71719" ht="24.95" customHeight="1" x14ac:dyDescent="0.25"/>
    <row r="71720" ht="24.95" customHeight="1" x14ac:dyDescent="0.25"/>
    <row r="71721" ht="24.95" customHeight="1" x14ac:dyDescent="0.25"/>
    <row r="71722" ht="24.95" customHeight="1" x14ac:dyDescent="0.25"/>
    <row r="71723" ht="24.95" customHeight="1" x14ac:dyDescent="0.25"/>
    <row r="71724" ht="24.95" customHeight="1" x14ac:dyDescent="0.25"/>
    <row r="71725" ht="24.95" customHeight="1" x14ac:dyDescent="0.25"/>
    <row r="71726" ht="24.95" customHeight="1" x14ac:dyDescent="0.25"/>
    <row r="71727" ht="24.95" customHeight="1" x14ac:dyDescent="0.25"/>
    <row r="71728" ht="24.95" customHeight="1" x14ac:dyDescent="0.25"/>
    <row r="71729" ht="24.95" customHeight="1" x14ac:dyDescent="0.25"/>
    <row r="71730" ht="31.5" customHeight="1" x14ac:dyDescent="0.25"/>
    <row r="71731" ht="24" customHeight="1" x14ac:dyDescent="0.25"/>
    <row r="71732" ht="24.95" customHeight="1" x14ac:dyDescent="0.25"/>
    <row r="71733" ht="24.95" customHeight="1" x14ac:dyDescent="0.25"/>
    <row r="71734" ht="24.95" customHeight="1" x14ac:dyDescent="0.25"/>
    <row r="71735" ht="24.95" customHeight="1" x14ac:dyDescent="0.25"/>
    <row r="71739" ht="16.5" customHeight="1" x14ac:dyDescent="0.25"/>
    <row r="71741" ht="15.75" customHeight="1" x14ac:dyDescent="0.25"/>
    <row r="71742" ht="31.5" customHeight="1" x14ac:dyDescent="0.25"/>
    <row r="71743" ht="24" customHeight="1" x14ac:dyDescent="0.25"/>
    <row r="71744" ht="24.95" customHeight="1" x14ac:dyDescent="0.25"/>
    <row r="71745" ht="24.95" customHeight="1" x14ac:dyDescent="0.25"/>
    <row r="71746" ht="24.95" customHeight="1" x14ac:dyDescent="0.25"/>
    <row r="71747" ht="24.95" customHeight="1" x14ac:dyDescent="0.25"/>
    <row r="71748" ht="24.95" customHeight="1" x14ac:dyDescent="0.25"/>
    <row r="71749" ht="24.95" customHeight="1" x14ac:dyDescent="0.25"/>
    <row r="71750" ht="24.95" customHeight="1" x14ac:dyDescent="0.25"/>
    <row r="71751" ht="24.95" customHeight="1" x14ac:dyDescent="0.25"/>
    <row r="71752" ht="24.95" customHeight="1" x14ac:dyDescent="0.25"/>
    <row r="71753" ht="24.95" customHeight="1" x14ac:dyDescent="0.25"/>
    <row r="71754" ht="24.95" customHeight="1" x14ac:dyDescent="0.25"/>
    <row r="71755" ht="24.95" customHeight="1" x14ac:dyDescent="0.25"/>
    <row r="71756" ht="24.95" customHeight="1" x14ac:dyDescent="0.25"/>
    <row r="71757" ht="24.95" customHeight="1" x14ac:dyDescent="0.25"/>
    <row r="71761" ht="16.5" customHeight="1" x14ac:dyDescent="0.25"/>
    <row r="71763" ht="15.75" customHeight="1" x14ac:dyDescent="0.25"/>
    <row r="71764" ht="31.5" customHeight="1" x14ac:dyDescent="0.25"/>
    <row r="71765" ht="24" customHeight="1" x14ac:dyDescent="0.25"/>
    <row r="71766" ht="24.95" customHeight="1" x14ac:dyDescent="0.25"/>
    <row r="71767" ht="24.95" customHeight="1" x14ac:dyDescent="0.25"/>
    <row r="71768" ht="24.95" customHeight="1" x14ac:dyDescent="0.25"/>
    <row r="71769" ht="24.95" customHeight="1" x14ac:dyDescent="0.25"/>
    <row r="71770" ht="24.95" customHeight="1" x14ac:dyDescent="0.25"/>
    <row r="71771" ht="24.95" customHeight="1" x14ac:dyDescent="0.25"/>
    <row r="71772" ht="24.95" customHeight="1" x14ac:dyDescent="0.25"/>
    <row r="71773" ht="24.95" customHeight="1" x14ac:dyDescent="0.25"/>
    <row r="71774" ht="31.5" customHeight="1" x14ac:dyDescent="0.25"/>
    <row r="71775" ht="24" customHeight="1" x14ac:dyDescent="0.25"/>
    <row r="71776" ht="24.95" customHeight="1" x14ac:dyDescent="0.25"/>
    <row r="71777" ht="24.95" customHeight="1" x14ac:dyDescent="0.25"/>
    <row r="71783" ht="16.5" customHeight="1" x14ac:dyDescent="0.25"/>
    <row r="71785" ht="15.75" customHeight="1" x14ac:dyDescent="0.25"/>
    <row r="71786" ht="31.5" customHeight="1" x14ac:dyDescent="0.25"/>
    <row r="71787" ht="24" customHeight="1" x14ac:dyDescent="0.25"/>
    <row r="71788" ht="24.95" customHeight="1" x14ac:dyDescent="0.25"/>
    <row r="71789" ht="24.95" customHeight="1" x14ac:dyDescent="0.25"/>
    <row r="71790" ht="24.95" customHeight="1" x14ac:dyDescent="0.25"/>
    <row r="71791" ht="24.95" customHeight="1" x14ac:dyDescent="0.25"/>
    <row r="71792" ht="24.95" customHeight="1" x14ac:dyDescent="0.25"/>
    <row r="71793" ht="24.95" customHeight="1" x14ac:dyDescent="0.25"/>
    <row r="71794" ht="24.95" customHeight="1" x14ac:dyDescent="0.25"/>
    <row r="71795" ht="24.95" customHeight="1" x14ac:dyDescent="0.25"/>
    <row r="71797" ht="16.5" customHeight="1" x14ac:dyDescent="0.25"/>
    <row r="71799" ht="15.75" customHeight="1" x14ac:dyDescent="0.25"/>
    <row r="71800" ht="31.5" customHeight="1" x14ac:dyDescent="0.25"/>
    <row r="71801" ht="24" customHeight="1" x14ac:dyDescent="0.25"/>
    <row r="71805" ht="16.5" customHeight="1" x14ac:dyDescent="0.25"/>
    <row r="71807" ht="15.75" customHeight="1" x14ac:dyDescent="0.25"/>
    <row r="71808" ht="31.5" customHeight="1" x14ac:dyDescent="0.25"/>
    <row r="71809" ht="24" customHeight="1" x14ac:dyDescent="0.25"/>
    <row r="71810" ht="24.95" customHeight="1" x14ac:dyDescent="0.25"/>
    <row r="71811" ht="24.95" customHeight="1" x14ac:dyDescent="0.25"/>
    <row r="71812" ht="24.95" customHeight="1" x14ac:dyDescent="0.25"/>
    <row r="71813" ht="24.95" customHeight="1" x14ac:dyDescent="0.25"/>
    <row r="71814" ht="24.95" customHeight="1" x14ac:dyDescent="0.25"/>
    <row r="71815" ht="24.95" customHeight="1" x14ac:dyDescent="0.25"/>
    <row r="71816" ht="24.95" customHeight="1" x14ac:dyDescent="0.25"/>
    <row r="71817" ht="24.95" customHeight="1" x14ac:dyDescent="0.25"/>
    <row r="71818" ht="24.95" customHeight="1" x14ac:dyDescent="0.25"/>
    <row r="71819" ht="24.95" customHeight="1" x14ac:dyDescent="0.25"/>
    <row r="71820" ht="24.95" customHeight="1" x14ac:dyDescent="0.25"/>
    <row r="71821" ht="24.95" customHeight="1" x14ac:dyDescent="0.25"/>
    <row r="71822" ht="24.95" customHeight="1" x14ac:dyDescent="0.25"/>
    <row r="71823" ht="24.95" customHeight="1" x14ac:dyDescent="0.25"/>
    <row r="71824" ht="24.95" customHeight="1" x14ac:dyDescent="0.25"/>
    <row r="71825" ht="24.95" customHeight="1" x14ac:dyDescent="0.25"/>
    <row r="71826" ht="24.95" customHeight="1" x14ac:dyDescent="0.25"/>
    <row r="71827" ht="24.95" customHeight="1" x14ac:dyDescent="0.25"/>
    <row r="71828" ht="24.95" customHeight="1" x14ac:dyDescent="0.25"/>
    <row r="71829" ht="24.95" customHeight="1" x14ac:dyDescent="0.25"/>
    <row r="71830" ht="24.95" customHeight="1" x14ac:dyDescent="0.25"/>
    <row r="71831" ht="24.95" customHeight="1" x14ac:dyDescent="0.25"/>
    <row r="71832" ht="24.95" customHeight="1" x14ac:dyDescent="0.25"/>
    <row r="71833" ht="24.95" customHeight="1" x14ac:dyDescent="0.25"/>
    <row r="71834" ht="24.95" customHeight="1" x14ac:dyDescent="0.25"/>
    <row r="71835" ht="24.95" customHeight="1" x14ac:dyDescent="0.25"/>
    <row r="71836" ht="24.95" customHeight="1" x14ac:dyDescent="0.25"/>
    <row r="71837" ht="24.95" customHeight="1" x14ac:dyDescent="0.25"/>
    <row r="71838" ht="24.95" customHeight="1" x14ac:dyDescent="0.25"/>
    <row r="71839" ht="24.95" customHeight="1" x14ac:dyDescent="0.25"/>
    <row r="71840" ht="24.95" customHeight="1" x14ac:dyDescent="0.25"/>
    <row r="71841" ht="24.95" customHeight="1" x14ac:dyDescent="0.25"/>
    <row r="71842" ht="24.95" customHeight="1" x14ac:dyDescent="0.25"/>
    <row r="71843" ht="24.95" customHeight="1" x14ac:dyDescent="0.25"/>
    <row r="71844" ht="24.95" customHeight="1" x14ac:dyDescent="0.25"/>
    <row r="71845" ht="24.95" customHeight="1" x14ac:dyDescent="0.25"/>
    <row r="71846" ht="24.95" customHeight="1" x14ac:dyDescent="0.25"/>
    <row r="71847" ht="24.95" customHeight="1" x14ac:dyDescent="0.25"/>
    <row r="71851" ht="16.5" customHeight="1" x14ac:dyDescent="0.25"/>
    <row r="71853" ht="15.75" customHeight="1" x14ac:dyDescent="0.25"/>
    <row r="71854" ht="31.5" customHeight="1" x14ac:dyDescent="0.25"/>
    <row r="71855" ht="24" customHeight="1" x14ac:dyDescent="0.25"/>
    <row r="71856" ht="24.95" customHeight="1" x14ac:dyDescent="0.25"/>
    <row r="71857" ht="24.95" customHeight="1" x14ac:dyDescent="0.25"/>
    <row r="71858" ht="24.95" customHeight="1" x14ac:dyDescent="0.25"/>
    <row r="71859" ht="24.95" customHeight="1" x14ac:dyDescent="0.25"/>
    <row r="71860" ht="24.95" customHeight="1" x14ac:dyDescent="0.25"/>
    <row r="71861" ht="24.95" customHeight="1" x14ac:dyDescent="0.25"/>
    <row r="71862" ht="24.95" customHeight="1" x14ac:dyDescent="0.25"/>
    <row r="71863" ht="24.95" customHeight="1" x14ac:dyDescent="0.25"/>
    <row r="71864" ht="24.95" customHeight="1" x14ac:dyDescent="0.25"/>
    <row r="71865" ht="24.95" customHeight="1" x14ac:dyDescent="0.25"/>
    <row r="71866" ht="24.95" customHeight="1" x14ac:dyDescent="0.25"/>
    <row r="71867" ht="24.95" customHeight="1" x14ac:dyDescent="0.25"/>
    <row r="71868" ht="24.95" customHeight="1" x14ac:dyDescent="0.25"/>
    <row r="71869" ht="24.95" customHeight="1" x14ac:dyDescent="0.25"/>
    <row r="71870" ht="24.95" customHeight="1" x14ac:dyDescent="0.25"/>
    <row r="71871" ht="24.95" customHeight="1" x14ac:dyDescent="0.25"/>
    <row r="71872" ht="24.95" customHeight="1" x14ac:dyDescent="0.25"/>
    <row r="71873" ht="24.95" customHeight="1" x14ac:dyDescent="0.25"/>
    <row r="71874" ht="24.95" customHeight="1" x14ac:dyDescent="0.25"/>
    <row r="71875" ht="24.95" customHeight="1" x14ac:dyDescent="0.25"/>
    <row r="71876" ht="24.95" customHeight="1" x14ac:dyDescent="0.25"/>
    <row r="71877" ht="24.95" customHeight="1" x14ac:dyDescent="0.25"/>
    <row r="71878" ht="24.95" customHeight="1" x14ac:dyDescent="0.25"/>
    <row r="71879" ht="24.95" customHeight="1" x14ac:dyDescent="0.25"/>
    <row r="71880" ht="24.95" customHeight="1" x14ac:dyDescent="0.25"/>
    <row r="71881" ht="24.95" customHeight="1" x14ac:dyDescent="0.25"/>
    <row r="71882" ht="24.95" customHeight="1" x14ac:dyDescent="0.25"/>
    <row r="71883" ht="24.95" customHeight="1" x14ac:dyDescent="0.25"/>
    <row r="71884" ht="24.95" customHeight="1" x14ac:dyDescent="0.25"/>
    <row r="71885" ht="24.95" customHeight="1" x14ac:dyDescent="0.25"/>
    <row r="71886" ht="24.95" customHeight="1" x14ac:dyDescent="0.25"/>
    <row r="71887" ht="24.95" customHeight="1" x14ac:dyDescent="0.25"/>
    <row r="71888" ht="24.95" customHeight="1" x14ac:dyDescent="0.25"/>
    <row r="71889" ht="24.95" customHeight="1" x14ac:dyDescent="0.25"/>
    <row r="71890" ht="24.95" customHeight="1" x14ac:dyDescent="0.25"/>
    <row r="71891" ht="24.95" customHeight="1" x14ac:dyDescent="0.25"/>
    <row r="71897" ht="16.5" customHeight="1" x14ac:dyDescent="0.25"/>
    <row r="71899" ht="15.75" customHeight="1" x14ac:dyDescent="0.25"/>
    <row r="71900" ht="31.5" customHeight="1" x14ac:dyDescent="0.25"/>
    <row r="71901" ht="24" customHeight="1" x14ac:dyDescent="0.25"/>
    <row r="71902" ht="24.95" customHeight="1" x14ac:dyDescent="0.25"/>
    <row r="71903" ht="24.95" customHeight="1" x14ac:dyDescent="0.25"/>
    <row r="71904" ht="24.95" customHeight="1" x14ac:dyDescent="0.25"/>
    <row r="71905" ht="24.95" customHeight="1" x14ac:dyDescent="0.25"/>
    <row r="71906" ht="24.95" customHeight="1" x14ac:dyDescent="0.25"/>
    <row r="71907" ht="24.95" customHeight="1" x14ac:dyDescent="0.25"/>
    <row r="71908" ht="24.95" customHeight="1" x14ac:dyDescent="0.25"/>
    <row r="71909" ht="24.95" customHeight="1" x14ac:dyDescent="0.25"/>
    <row r="71910" ht="24.95" customHeight="1" x14ac:dyDescent="0.25"/>
    <row r="71911" ht="24.95" customHeight="1" x14ac:dyDescent="0.25"/>
    <row r="71912" ht="24.95" customHeight="1" x14ac:dyDescent="0.25"/>
    <row r="71913" ht="24.95" customHeight="1" x14ac:dyDescent="0.25"/>
    <row r="71914" ht="24.95" customHeight="1" x14ac:dyDescent="0.25"/>
    <row r="71915" ht="24.95" customHeight="1" x14ac:dyDescent="0.25"/>
    <row r="71916" ht="24.95" customHeight="1" x14ac:dyDescent="0.25"/>
    <row r="71917" ht="24.95" customHeight="1" x14ac:dyDescent="0.25"/>
    <row r="71918" ht="24.95" customHeight="1" x14ac:dyDescent="0.25"/>
    <row r="71919" ht="24.95" customHeight="1" x14ac:dyDescent="0.25"/>
    <row r="71920" ht="24.95" customHeight="1" x14ac:dyDescent="0.25"/>
    <row r="71921" ht="24.95" customHeight="1" x14ac:dyDescent="0.25"/>
    <row r="71922" ht="24.95" customHeight="1" x14ac:dyDescent="0.25"/>
    <row r="71923" ht="24.95" customHeight="1" x14ac:dyDescent="0.25"/>
    <row r="71924" ht="24.95" customHeight="1" x14ac:dyDescent="0.25"/>
    <row r="71925" ht="24.95" customHeight="1" x14ac:dyDescent="0.25"/>
    <row r="71926" ht="24.95" customHeight="1" x14ac:dyDescent="0.25"/>
    <row r="71927" ht="24.95" customHeight="1" x14ac:dyDescent="0.25"/>
    <row r="71928" ht="24.95" customHeight="1" x14ac:dyDescent="0.25"/>
    <row r="71929" ht="24.95" customHeight="1" x14ac:dyDescent="0.25"/>
    <row r="71930" ht="24.95" customHeight="1" x14ac:dyDescent="0.25"/>
    <row r="71931" ht="24.95" customHeight="1" x14ac:dyDescent="0.25"/>
    <row r="71932" ht="24.95" customHeight="1" x14ac:dyDescent="0.25"/>
    <row r="71933" ht="24.95" customHeight="1" x14ac:dyDescent="0.25"/>
    <row r="71935" ht="16.5" customHeight="1" x14ac:dyDescent="0.25"/>
    <row r="71939" ht="16.5" customHeight="1" x14ac:dyDescent="0.25"/>
    <row r="71943" ht="16.5" customHeight="1" x14ac:dyDescent="0.25"/>
    <row r="71945" ht="15.75" customHeight="1" x14ac:dyDescent="0.25"/>
    <row r="71946" ht="31.5" customHeight="1" x14ac:dyDescent="0.25"/>
    <row r="71947" ht="24" customHeight="1" x14ac:dyDescent="0.25"/>
    <row r="71948" ht="24.95" customHeight="1" x14ac:dyDescent="0.25"/>
    <row r="71949" ht="24.95" customHeight="1" x14ac:dyDescent="0.25"/>
    <row r="71950" ht="24.95" customHeight="1" x14ac:dyDescent="0.25"/>
    <row r="71951" ht="24.95" customHeight="1" x14ac:dyDescent="0.25"/>
    <row r="71952" ht="24.95" customHeight="1" x14ac:dyDescent="0.25"/>
    <row r="71953" ht="24.95" customHeight="1" x14ac:dyDescent="0.25"/>
    <row r="71954" ht="24.95" customHeight="1" x14ac:dyDescent="0.25"/>
    <row r="71955" ht="24.95" customHeight="1" x14ac:dyDescent="0.25"/>
    <row r="71957" ht="15.75" customHeight="1" x14ac:dyDescent="0.25"/>
    <row r="71958" ht="31.5" customHeight="1" x14ac:dyDescent="0.25"/>
    <row r="71959" ht="24" customHeight="1" x14ac:dyDescent="0.25"/>
    <row r="71960" ht="24.95" customHeight="1" x14ac:dyDescent="0.25"/>
    <row r="71961" ht="24.95" customHeight="1" x14ac:dyDescent="0.25"/>
    <row r="71965" ht="16.5" customHeight="1" x14ac:dyDescent="0.25"/>
    <row r="71967" ht="15.75" customHeight="1" x14ac:dyDescent="0.25"/>
    <row r="71968" ht="31.5" customHeight="1" x14ac:dyDescent="0.25"/>
    <row r="71969" ht="24" customHeight="1" x14ac:dyDescent="0.25"/>
    <row r="71970" ht="24.95" customHeight="1" x14ac:dyDescent="0.25"/>
    <row r="71971" ht="24.95" customHeight="1" x14ac:dyDescent="0.25"/>
    <row r="71972" ht="24.95" customHeight="1" x14ac:dyDescent="0.25"/>
    <row r="71973" ht="24.95" customHeight="1" x14ac:dyDescent="0.25"/>
    <row r="71974" ht="24.95" customHeight="1" x14ac:dyDescent="0.25"/>
    <row r="71975" ht="24.95" customHeight="1" x14ac:dyDescent="0.25"/>
    <row r="71976" ht="24.95" customHeight="1" x14ac:dyDescent="0.25"/>
    <row r="71977" ht="24.95" customHeight="1" x14ac:dyDescent="0.25"/>
    <row r="71978" ht="24.95" customHeight="1" x14ac:dyDescent="0.25"/>
    <row r="71979" ht="24.95" customHeight="1" x14ac:dyDescent="0.25"/>
    <row r="71980" ht="24.95" customHeight="1" x14ac:dyDescent="0.25"/>
    <row r="71981" ht="24.95" customHeight="1" x14ac:dyDescent="0.25"/>
    <row r="71982" ht="24.95" customHeight="1" x14ac:dyDescent="0.25"/>
    <row r="71983" ht="24.95" customHeight="1" x14ac:dyDescent="0.25"/>
    <row r="71987" ht="16.5" customHeight="1" x14ac:dyDescent="0.25"/>
    <row r="71989" ht="15.75" customHeight="1" x14ac:dyDescent="0.25"/>
    <row r="71990" ht="31.5" customHeight="1" x14ac:dyDescent="0.25"/>
    <row r="71991" ht="24" customHeight="1" x14ac:dyDescent="0.25"/>
    <row r="71992" ht="24.95" customHeight="1" x14ac:dyDescent="0.25"/>
    <row r="71993" ht="24.95" customHeight="1" x14ac:dyDescent="0.25"/>
    <row r="71994" ht="24.95" customHeight="1" x14ac:dyDescent="0.25"/>
    <row r="71995" ht="24.95" customHeight="1" x14ac:dyDescent="0.25"/>
    <row r="71996" ht="24.95" customHeight="1" x14ac:dyDescent="0.25"/>
    <row r="71997" ht="24.95" customHeight="1" x14ac:dyDescent="0.25"/>
    <row r="71998" ht="24.95" customHeight="1" x14ac:dyDescent="0.25"/>
    <row r="71999" ht="24.95" customHeight="1" x14ac:dyDescent="0.25"/>
    <row r="72001" ht="15.75" customHeight="1" x14ac:dyDescent="0.25"/>
    <row r="72002" ht="31.5" customHeight="1" x14ac:dyDescent="0.25"/>
    <row r="72003" ht="24" customHeight="1" x14ac:dyDescent="0.25"/>
    <row r="72004" ht="24.95" customHeight="1" x14ac:dyDescent="0.25"/>
    <row r="72005" ht="24.95" customHeight="1" x14ac:dyDescent="0.25"/>
    <row r="72009" ht="16.5" customHeight="1" x14ac:dyDescent="0.25"/>
    <row r="72011" ht="15.75" customHeight="1" x14ac:dyDescent="0.25"/>
    <row r="72012" ht="31.5" customHeight="1" x14ac:dyDescent="0.25"/>
    <row r="72013" ht="24" customHeight="1" x14ac:dyDescent="0.25"/>
    <row r="72014" ht="24.95" customHeight="1" x14ac:dyDescent="0.25"/>
    <row r="72015" ht="24.95" customHeight="1" x14ac:dyDescent="0.25"/>
    <row r="72016" ht="24.95" customHeight="1" x14ac:dyDescent="0.25"/>
    <row r="72017" ht="24.95" customHeight="1" x14ac:dyDescent="0.25"/>
    <row r="72018" ht="24.95" customHeight="1" x14ac:dyDescent="0.25"/>
    <row r="72019" ht="24.95" customHeight="1" x14ac:dyDescent="0.25"/>
    <row r="72020" ht="24.95" customHeight="1" x14ac:dyDescent="0.25"/>
    <row r="72021" ht="24.95" customHeight="1" x14ac:dyDescent="0.25"/>
    <row r="72022" ht="24.95" customHeight="1" x14ac:dyDescent="0.25"/>
    <row r="72023" ht="24.95" customHeight="1" x14ac:dyDescent="0.25"/>
    <row r="72024" ht="24.95" customHeight="1" x14ac:dyDescent="0.25"/>
    <row r="72025" ht="24.95" customHeight="1" x14ac:dyDescent="0.25"/>
    <row r="72026" ht="24.95" customHeight="1" x14ac:dyDescent="0.25"/>
    <row r="72027" ht="24.95" customHeight="1" x14ac:dyDescent="0.25"/>
    <row r="72028" ht="24.95" customHeight="1" x14ac:dyDescent="0.25"/>
    <row r="72029" ht="24.95" customHeight="1" x14ac:dyDescent="0.25"/>
    <row r="72030" ht="24.95" customHeight="1" x14ac:dyDescent="0.25"/>
    <row r="72031" ht="24.95" customHeight="1" x14ac:dyDescent="0.25"/>
    <row r="72032" ht="24.95" customHeight="1" x14ac:dyDescent="0.25"/>
    <row r="72033" ht="24.95" customHeight="1" x14ac:dyDescent="0.25"/>
    <row r="72034" ht="24.95" customHeight="1" x14ac:dyDescent="0.25"/>
    <row r="72035" ht="24.95" customHeight="1" x14ac:dyDescent="0.25"/>
    <row r="72036" ht="24.95" customHeight="1" x14ac:dyDescent="0.25"/>
    <row r="72037" ht="24.95" customHeight="1" x14ac:dyDescent="0.25"/>
    <row r="72038" ht="24.95" customHeight="1" x14ac:dyDescent="0.25"/>
    <row r="72039" ht="24.95" customHeight="1" x14ac:dyDescent="0.25"/>
    <row r="72040" ht="24.95" customHeight="1" x14ac:dyDescent="0.25"/>
    <row r="72041" ht="24.95" customHeight="1" x14ac:dyDescent="0.25"/>
    <row r="72042" ht="24.95" customHeight="1" x14ac:dyDescent="0.25"/>
    <row r="72043" ht="24.95" customHeight="1" x14ac:dyDescent="0.25"/>
    <row r="72044" ht="24.95" customHeight="1" x14ac:dyDescent="0.25"/>
    <row r="72045" ht="24.95" customHeight="1" x14ac:dyDescent="0.25"/>
    <row r="72049" ht="16.5" customHeight="1" x14ac:dyDescent="0.25"/>
    <row r="72051" ht="15.75" customHeight="1" x14ac:dyDescent="0.25"/>
    <row r="72055" ht="16.5" customHeight="1" x14ac:dyDescent="0.25"/>
    <row r="72057" ht="15.75" customHeight="1" x14ac:dyDescent="0.25"/>
    <row r="72058" ht="31.5" customHeight="1" x14ac:dyDescent="0.25"/>
    <row r="72059" ht="24" customHeight="1" x14ac:dyDescent="0.25"/>
    <row r="72060" ht="24.95" customHeight="1" x14ac:dyDescent="0.25"/>
    <row r="72061" ht="24.95" customHeight="1" x14ac:dyDescent="0.25"/>
    <row r="72062" ht="24.95" customHeight="1" x14ac:dyDescent="0.25"/>
    <row r="72063" ht="24.95" customHeight="1" x14ac:dyDescent="0.25"/>
    <row r="72064" ht="24.95" customHeight="1" x14ac:dyDescent="0.25"/>
    <row r="72065" ht="24.95" customHeight="1" x14ac:dyDescent="0.25"/>
    <row r="72066" ht="24.95" customHeight="1" x14ac:dyDescent="0.25"/>
    <row r="72067" ht="24.95" customHeight="1" x14ac:dyDescent="0.25"/>
    <row r="72068" ht="24.95" customHeight="1" x14ac:dyDescent="0.25"/>
    <row r="72069" ht="24.95" customHeight="1" x14ac:dyDescent="0.25"/>
    <row r="72070" ht="24.95" customHeight="1" x14ac:dyDescent="0.25"/>
    <row r="72071" ht="24.95" customHeight="1" x14ac:dyDescent="0.25"/>
    <row r="72072" ht="24.95" customHeight="1" x14ac:dyDescent="0.25"/>
    <row r="72073" ht="24.95" customHeight="1" x14ac:dyDescent="0.25"/>
    <row r="72074" ht="24.95" customHeight="1" x14ac:dyDescent="0.25"/>
    <row r="72075" ht="24.95" customHeight="1" x14ac:dyDescent="0.25"/>
    <row r="72076" ht="24.95" customHeight="1" x14ac:dyDescent="0.25"/>
    <row r="72077" ht="24.95" customHeight="1" x14ac:dyDescent="0.25"/>
    <row r="72078" ht="24.95" customHeight="1" x14ac:dyDescent="0.25"/>
    <row r="72079" ht="24.95" customHeight="1" x14ac:dyDescent="0.25"/>
    <row r="72080" ht="24.95" customHeight="1" x14ac:dyDescent="0.25"/>
    <row r="72081" ht="24.95" customHeight="1" x14ac:dyDescent="0.25"/>
    <row r="72082" ht="24.95" customHeight="1" x14ac:dyDescent="0.25"/>
    <row r="72083" ht="24.95" customHeight="1" x14ac:dyDescent="0.25"/>
    <row r="72084" ht="24.95" customHeight="1" x14ac:dyDescent="0.25"/>
    <row r="72085" ht="24.95" customHeight="1" x14ac:dyDescent="0.25"/>
    <row r="72086" ht="24.95" customHeight="1" x14ac:dyDescent="0.25"/>
    <row r="72087" ht="24.95" customHeight="1" x14ac:dyDescent="0.25"/>
    <row r="72088" ht="24.95" customHeight="1" x14ac:dyDescent="0.25"/>
    <row r="72089" ht="24.95" customHeight="1" x14ac:dyDescent="0.25"/>
    <row r="72090" ht="24.95" customHeight="1" x14ac:dyDescent="0.25"/>
    <row r="72091" ht="24.95" customHeight="1" x14ac:dyDescent="0.25"/>
    <row r="72092" ht="31.5" customHeight="1" x14ac:dyDescent="0.25"/>
    <row r="72093" ht="24" customHeight="1" x14ac:dyDescent="0.25"/>
    <row r="72094" ht="24.95" customHeight="1" x14ac:dyDescent="0.25"/>
    <row r="72095" ht="24.95" customHeight="1" x14ac:dyDescent="0.25"/>
    <row r="72096" ht="24.95" customHeight="1" x14ac:dyDescent="0.25"/>
    <row r="72097" ht="24.95" customHeight="1" x14ac:dyDescent="0.25"/>
    <row r="72101" ht="16.5" customHeight="1" x14ac:dyDescent="0.25"/>
    <row r="72103" ht="15.75" customHeight="1" x14ac:dyDescent="0.25"/>
    <row r="72104" ht="31.5" customHeight="1" x14ac:dyDescent="0.25"/>
    <row r="72105" ht="24" customHeight="1" x14ac:dyDescent="0.25"/>
    <row r="72106" ht="24.95" customHeight="1" x14ac:dyDescent="0.25"/>
    <row r="72107" ht="24.95" customHeight="1" x14ac:dyDescent="0.25"/>
    <row r="72108" ht="24.95" customHeight="1" x14ac:dyDescent="0.25"/>
    <row r="72109" ht="24.95" customHeight="1" x14ac:dyDescent="0.25"/>
    <row r="72110" ht="24.95" customHeight="1" x14ac:dyDescent="0.25"/>
    <row r="72111" ht="24.95" customHeight="1" x14ac:dyDescent="0.25"/>
    <row r="72112" ht="24.95" customHeight="1" x14ac:dyDescent="0.25"/>
    <row r="72113" ht="24.95" customHeight="1" x14ac:dyDescent="0.25"/>
    <row r="72114" ht="24.95" customHeight="1" x14ac:dyDescent="0.25"/>
    <row r="72115" ht="24.95" customHeight="1" x14ac:dyDescent="0.25"/>
    <row r="72116" ht="24.95" customHeight="1" x14ac:dyDescent="0.25"/>
    <row r="72117" ht="24.95" customHeight="1" x14ac:dyDescent="0.25"/>
    <row r="72118" ht="24.95" customHeight="1" x14ac:dyDescent="0.25"/>
    <row r="72119" ht="24.95" customHeight="1" x14ac:dyDescent="0.25"/>
    <row r="72120" ht="24.95" customHeight="1" x14ac:dyDescent="0.25"/>
    <row r="72121" ht="24.95" customHeight="1" x14ac:dyDescent="0.25"/>
    <row r="72122" ht="24.95" customHeight="1" x14ac:dyDescent="0.25"/>
    <row r="72123" ht="24.95" customHeight="1" x14ac:dyDescent="0.25"/>
    <row r="72124" ht="24.95" customHeight="1" x14ac:dyDescent="0.25"/>
    <row r="72125" ht="24.95" customHeight="1" x14ac:dyDescent="0.25"/>
    <row r="72126" ht="24.95" customHeight="1" x14ac:dyDescent="0.25"/>
    <row r="72127" ht="24.95" customHeight="1" x14ac:dyDescent="0.25"/>
    <row r="72128" ht="24.95" customHeight="1" x14ac:dyDescent="0.25"/>
    <row r="72129" ht="24.95" customHeight="1" x14ac:dyDescent="0.25"/>
    <row r="72130" ht="24.95" customHeight="1" x14ac:dyDescent="0.25"/>
    <row r="72131" ht="24.95" customHeight="1" x14ac:dyDescent="0.25"/>
    <row r="72132" ht="24.95" customHeight="1" x14ac:dyDescent="0.25"/>
    <row r="72133" ht="24.95" customHeight="1" x14ac:dyDescent="0.25"/>
    <row r="72134" ht="24.95" customHeight="1" x14ac:dyDescent="0.25"/>
    <row r="72135" ht="24.95" customHeight="1" x14ac:dyDescent="0.25"/>
    <row r="72136" ht="24.95" customHeight="1" x14ac:dyDescent="0.25"/>
    <row r="72137" ht="24.95" customHeight="1" x14ac:dyDescent="0.25"/>
    <row r="72138" ht="24.95" customHeight="1" x14ac:dyDescent="0.25"/>
    <row r="72139" ht="24.95" customHeight="1" x14ac:dyDescent="0.25"/>
    <row r="72140" ht="24.95" customHeight="1" x14ac:dyDescent="0.25"/>
    <row r="72141" ht="24.95" customHeight="1" x14ac:dyDescent="0.25"/>
    <row r="72142" ht="24.95" customHeight="1" x14ac:dyDescent="0.25"/>
    <row r="72143" ht="24.95" customHeight="1" x14ac:dyDescent="0.25"/>
    <row r="72147" ht="16.5" customHeight="1" x14ac:dyDescent="0.25"/>
    <row r="72149" ht="15.75" customHeight="1" x14ac:dyDescent="0.25"/>
    <row r="72150" ht="31.5" customHeight="1" x14ac:dyDescent="0.25"/>
    <row r="72151" ht="24" customHeight="1" x14ac:dyDescent="0.25"/>
    <row r="72152" ht="24.95" customHeight="1" x14ac:dyDescent="0.25"/>
    <row r="72153" ht="24.95" customHeight="1" x14ac:dyDescent="0.25"/>
    <row r="72154" ht="24.95" customHeight="1" x14ac:dyDescent="0.25"/>
    <row r="72155" ht="24.95" customHeight="1" x14ac:dyDescent="0.25"/>
    <row r="72156" ht="24.95" customHeight="1" x14ac:dyDescent="0.25"/>
    <row r="72157" ht="24.95" customHeight="1" x14ac:dyDescent="0.25"/>
    <row r="72158" ht="24.95" customHeight="1" x14ac:dyDescent="0.25"/>
    <row r="72159" ht="24.95" customHeight="1" x14ac:dyDescent="0.25"/>
    <row r="72160" ht="24.95" customHeight="1" x14ac:dyDescent="0.25"/>
    <row r="72161" ht="24.95" customHeight="1" x14ac:dyDescent="0.25"/>
    <row r="72162" ht="24.95" customHeight="1" x14ac:dyDescent="0.25"/>
    <row r="72163" ht="24.95" customHeight="1" x14ac:dyDescent="0.25"/>
    <row r="72164" ht="24.95" customHeight="1" x14ac:dyDescent="0.25"/>
    <row r="72165" ht="24.95" customHeight="1" x14ac:dyDescent="0.25"/>
    <row r="72169" ht="16.5" customHeight="1" x14ac:dyDescent="0.25"/>
    <row r="72171" ht="15.75" customHeight="1" x14ac:dyDescent="0.25"/>
    <row r="72172" ht="31.5" customHeight="1" x14ac:dyDescent="0.25"/>
    <row r="72173" ht="24" customHeight="1" x14ac:dyDescent="0.25"/>
    <row r="72174" ht="24.95" customHeight="1" x14ac:dyDescent="0.25"/>
    <row r="72175" ht="24.95" customHeight="1" x14ac:dyDescent="0.25"/>
    <row r="72176" ht="24.95" customHeight="1" x14ac:dyDescent="0.25"/>
    <row r="72177" ht="24.95" customHeight="1" x14ac:dyDescent="0.25"/>
    <row r="72178" ht="24.95" customHeight="1" x14ac:dyDescent="0.25"/>
    <row r="72179" ht="24.95" customHeight="1" x14ac:dyDescent="0.25"/>
    <row r="72180" ht="24.95" customHeight="1" x14ac:dyDescent="0.25"/>
    <row r="72181" ht="24.95" customHeight="1" x14ac:dyDescent="0.25"/>
    <row r="72182" ht="24.95" customHeight="1" x14ac:dyDescent="0.25"/>
    <row r="72183" ht="24.95" customHeight="1" x14ac:dyDescent="0.25"/>
    <row r="72184" ht="24.95" customHeight="1" x14ac:dyDescent="0.25"/>
    <row r="72185" ht="24.95" customHeight="1" x14ac:dyDescent="0.25"/>
    <row r="72186" ht="24.95" customHeight="1" x14ac:dyDescent="0.25"/>
    <row r="72187" ht="24.95" customHeight="1" x14ac:dyDescent="0.25"/>
    <row r="72188" ht="24.95" customHeight="1" x14ac:dyDescent="0.25"/>
    <row r="72189" ht="24.95" customHeight="1" x14ac:dyDescent="0.25"/>
    <row r="72190" ht="24.95" customHeight="1" x14ac:dyDescent="0.25"/>
    <row r="72191" ht="24.95" customHeight="1" x14ac:dyDescent="0.25"/>
    <row r="72192" ht="24.95" customHeight="1" x14ac:dyDescent="0.25"/>
    <row r="72193" ht="24.95" customHeight="1" x14ac:dyDescent="0.25"/>
    <row r="72194" ht="24.95" customHeight="1" x14ac:dyDescent="0.25"/>
    <row r="72195" ht="24.95" customHeight="1" x14ac:dyDescent="0.25"/>
    <row r="72196" ht="24.95" customHeight="1" x14ac:dyDescent="0.25"/>
    <row r="72197" ht="24.95" customHeight="1" x14ac:dyDescent="0.25"/>
    <row r="72198" ht="24.95" customHeight="1" x14ac:dyDescent="0.25"/>
    <row r="72199" ht="24.95" customHeight="1" x14ac:dyDescent="0.25"/>
    <row r="72200" ht="24.95" customHeight="1" x14ac:dyDescent="0.25"/>
    <row r="72201" ht="24.95" customHeight="1" x14ac:dyDescent="0.25"/>
    <row r="72202" ht="24.95" customHeight="1" x14ac:dyDescent="0.25"/>
    <row r="72203" ht="24.95" customHeight="1" x14ac:dyDescent="0.25"/>
    <row r="72204" ht="24.95" customHeight="1" x14ac:dyDescent="0.25"/>
    <row r="72205" ht="24.95" customHeight="1" x14ac:dyDescent="0.25"/>
    <row r="72206" ht="24.95" customHeight="1" x14ac:dyDescent="0.25"/>
    <row r="72207" ht="24.95" customHeight="1" x14ac:dyDescent="0.25"/>
    <row r="72208" ht="24.95" customHeight="1" x14ac:dyDescent="0.25"/>
    <row r="72209" ht="24.95" customHeight="1" x14ac:dyDescent="0.25"/>
    <row r="72210" ht="24.95" customHeight="1" x14ac:dyDescent="0.25"/>
    <row r="72211" ht="24.95" customHeight="1" x14ac:dyDescent="0.25"/>
    <row r="72215" ht="16.5" customHeight="1" x14ac:dyDescent="0.25"/>
    <row r="72217" ht="15.75" customHeight="1" x14ac:dyDescent="0.25"/>
    <row r="72218" ht="31.5" customHeight="1" x14ac:dyDescent="0.25"/>
    <row r="72219" ht="24" customHeight="1" x14ac:dyDescent="0.25"/>
    <row r="72220" ht="24.95" customHeight="1" x14ac:dyDescent="0.25"/>
    <row r="72221" ht="24.95" customHeight="1" x14ac:dyDescent="0.25"/>
    <row r="72222" ht="24.95" customHeight="1" x14ac:dyDescent="0.25"/>
    <row r="72223" ht="24.95" customHeight="1" x14ac:dyDescent="0.25"/>
    <row r="72224" ht="24.95" customHeight="1" x14ac:dyDescent="0.25"/>
    <row r="72225" ht="24.95" customHeight="1" x14ac:dyDescent="0.25"/>
    <row r="72226" ht="24.95" customHeight="1" x14ac:dyDescent="0.25"/>
    <row r="72227" ht="24.95" customHeight="1" x14ac:dyDescent="0.25"/>
    <row r="72228" ht="24.95" customHeight="1" x14ac:dyDescent="0.25"/>
    <row r="72229" ht="24.95" customHeight="1" x14ac:dyDescent="0.25"/>
    <row r="72230" ht="24.95" customHeight="1" x14ac:dyDescent="0.25"/>
    <row r="72231" ht="24.95" customHeight="1" x14ac:dyDescent="0.25"/>
    <row r="72232" ht="24.95" customHeight="1" x14ac:dyDescent="0.25"/>
    <row r="72233" ht="24.95" customHeight="1" x14ac:dyDescent="0.25"/>
    <row r="72234" ht="24.95" customHeight="1" x14ac:dyDescent="0.25"/>
    <row r="72235" ht="24.95" customHeight="1" x14ac:dyDescent="0.25"/>
    <row r="72236" ht="24.95" customHeight="1" x14ac:dyDescent="0.25"/>
    <row r="72237" ht="24.95" customHeight="1" x14ac:dyDescent="0.25"/>
    <row r="72238" ht="24.95" customHeight="1" x14ac:dyDescent="0.25"/>
    <row r="72239" ht="24.95" customHeight="1" x14ac:dyDescent="0.25"/>
    <row r="72240" ht="24.95" customHeight="1" x14ac:dyDescent="0.25"/>
    <row r="72241" ht="24.95" customHeight="1" x14ac:dyDescent="0.25"/>
    <row r="72242" ht="24.95" customHeight="1" x14ac:dyDescent="0.25"/>
    <row r="72243" ht="24.95" customHeight="1" x14ac:dyDescent="0.25"/>
    <row r="72244" ht="24.95" customHeight="1" x14ac:dyDescent="0.25"/>
    <row r="72245" ht="24.95" customHeight="1" x14ac:dyDescent="0.25"/>
    <row r="72246" ht="24.95" customHeight="1" x14ac:dyDescent="0.25"/>
    <row r="72247" ht="24.95" customHeight="1" x14ac:dyDescent="0.25"/>
    <row r="72248" ht="24.95" customHeight="1" x14ac:dyDescent="0.25"/>
    <row r="72249" ht="24.95" customHeight="1" x14ac:dyDescent="0.25"/>
    <row r="72250" ht="24.95" customHeight="1" x14ac:dyDescent="0.25"/>
    <row r="72251" ht="24.95" customHeight="1" x14ac:dyDescent="0.25"/>
    <row r="72252" ht="24.95" customHeight="1" x14ac:dyDescent="0.25"/>
    <row r="72253" ht="24.95" customHeight="1" x14ac:dyDescent="0.25"/>
    <row r="72254" ht="24.95" customHeight="1" x14ac:dyDescent="0.25"/>
    <row r="72255" ht="24.95" customHeight="1" x14ac:dyDescent="0.25"/>
    <row r="72256" ht="24.95" customHeight="1" x14ac:dyDescent="0.25"/>
    <row r="72257" ht="24.95" customHeight="1" x14ac:dyDescent="0.25"/>
    <row r="72261" ht="16.5" customHeight="1" x14ac:dyDescent="0.25"/>
    <row r="72263" ht="15.75" customHeight="1" x14ac:dyDescent="0.25"/>
    <row r="72264" ht="31.5" customHeight="1" x14ac:dyDescent="0.25"/>
    <row r="72265" ht="24" customHeight="1" x14ac:dyDescent="0.25"/>
    <row r="72266" ht="24.95" customHeight="1" x14ac:dyDescent="0.25"/>
    <row r="72267" ht="24.95" customHeight="1" x14ac:dyDescent="0.25"/>
    <row r="72268" ht="24.95" customHeight="1" x14ac:dyDescent="0.25"/>
    <row r="72269" ht="24.95" customHeight="1" x14ac:dyDescent="0.25"/>
    <row r="72270" ht="24.95" customHeight="1" x14ac:dyDescent="0.25"/>
    <row r="72271" ht="24.95" customHeight="1" x14ac:dyDescent="0.25"/>
    <row r="72272" ht="24.95" customHeight="1" x14ac:dyDescent="0.25"/>
    <row r="72273" ht="24.95" customHeight="1" x14ac:dyDescent="0.25"/>
    <row r="72274" ht="24.95" customHeight="1" x14ac:dyDescent="0.25"/>
    <row r="72275" ht="24.95" customHeight="1" x14ac:dyDescent="0.25"/>
    <row r="72276" ht="24.95" customHeight="1" x14ac:dyDescent="0.25"/>
    <row r="72277" ht="24.95" customHeight="1" x14ac:dyDescent="0.25"/>
    <row r="72278" ht="24.95" customHeight="1" x14ac:dyDescent="0.25"/>
    <row r="72279" ht="24.95" customHeight="1" x14ac:dyDescent="0.25"/>
    <row r="72283" ht="16.5" customHeight="1" x14ac:dyDescent="0.25"/>
    <row r="72285" ht="15.75" customHeight="1" x14ac:dyDescent="0.25"/>
    <row r="72286" ht="31.5" customHeight="1" x14ac:dyDescent="0.25"/>
    <row r="72287" ht="24" customHeight="1" x14ac:dyDescent="0.25"/>
    <row r="72288" ht="24.95" customHeight="1" x14ac:dyDescent="0.25"/>
    <row r="72289" ht="24.95" customHeight="1" x14ac:dyDescent="0.25"/>
    <row r="72290" ht="24.95" customHeight="1" x14ac:dyDescent="0.25"/>
    <row r="72291" ht="24.95" customHeight="1" x14ac:dyDescent="0.25"/>
    <row r="72292" ht="24.95" customHeight="1" x14ac:dyDescent="0.25"/>
    <row r="72293" ht="24.95" customHeight="1" x14ac:dyDescent="0.25"/>
    <row r="72294" ht="24.95" customHeight="1" x14ac:dyDescent="0.25"/>
    <row r="72295" ht="24.95" customHeight="1" x14ac:dyDescent="0.25"/>
    <row r="72296" ht="24.95" customHeight="1" x14ac:dyDescent="0.25"/>
    <row r="72297" ht="24.95" customHeight="1" x14ac:dyDescent="0.25"/>
    <row r="72298" ht="24.95" customHeight="1" x14ac:dyDescent="0.25"/>
    <row r="72299" ht="24.95" customHeight="1" x14ac:dyDescent="0.25"/>
    <row r="72300" ht="24.95" customHeight="1" x14ac:dyDescent="0.25"/>
    <row r="72301" ht="24.95" customHeight="1" x14ac:dyDescent="0.25"/>
    <row r="72302" ht="24.95" customHeight="1" x14ac:dyDescent="0.25"/>
    <row r="72303" ht="24.95" customHeight="1" x14ac:dyDescent="0.25"/>
    <row r="72304" ht="24.95" customHeight="1" x14ac:dyDescent="0.25"/>
    <row r="72305" ht="24.95" customHeight="1" x14ac:dyDescent="0.25"/>
    <row r="72306" ht="24.95" customHeight="1" x14ac:dyDescent="0.25"/>
    <row r="72307" ht="24.95" customHeight="1" x14ac:dyDescent="0.25"/>
    <row r="72308" ht="24.95" customHeight="1" x14ac:dyDescent="0.25"/>
    <row r="72309" ht="24.95" customHeight="1" x14ac:dyDescent="0.25"/>
    <row r="72310" ht="24.95" customHeight="1" x14ac:dyDescent="0.25"/>
    <row r="72311" ht="24.95" customHeight="1" x14ac:dyDescent="0.25"/>
    <row r="72312" ht="24.95" customHeight="1" x14ac:dyDescent="0.25"/>
    <row r="72313" ht="24.95" customHeight="1" x14ac:dyDescent="0.25"/>
    <row r="72314" ht="24.95" customHeight="1" x14ac:dyDescent="0.25"/>
    <row r="72315" ht="24.95" customHeight="1" x14ac:dyDescent="0.25"/>
    <row r="72316" ht="24.95" customHeight="1" x14ac:dyDescent="0.25"/>
    <row r="72317" ht="24.95" customHeight="1" x14ac:dyDescent="0.25"/>
    <row r="72318" ht="24.95" customHeight="1" x14ac:dyDescent="0.25"/>
    <row r="72319" ht="24.95" customHeight="1" x14ac:dyDescent="0.25"/>
    <row r="72320" ht="24.95" customHeight="1" x14ac:dyDescent="0.25"/>
    <row r="72321" ht="24.95" customHeight="1" x14ac:dyDescent="0.25"/>
    <row r="72322" ht="24.95" customHeight="1" x14ac:dyDescent="0.25"/>
    <row r="72323" ht="24.95" customHeight="1" x14ac:dyDescent="0.25"/>
    <row r="72329" ht="16.5" customHeight="1" x14ac:dyDescent="0.25"/>
    <row r="72331" ht="15.75" customHeight="1" x14ac:dyDescent="0.25"/>
    <row r="72332" ht="31.5" customHeight="1" x14ac:dyDescent="0.25"/>
    <row r="72333" ht="24" customHeight="1" x14ac:dyDescent="0.25"/>
    <row r="72334" ht="24.95" customHeight="1" x14ac:dyDescent="0.25"/>
    <row r="72335" ht="24.95" customHeight="1" x14ac:dyDescent="0.25"/>
    <row r="72336" ht="24.95" customHeight="1" x14ac:dyDescent="0.25"/>
    <row r="72337" ht="24.95" customHeight="1" x14ac:dyDescent="0.25"/>
    <row r="72338" ht="24.95" customHeight="1" x14ac:dyDescent="0.25"/>
    <row r="72339" ht="24.95" customHeight="1" x14ac:dyDescent="0.25"/>
    <row r="72340" ht="24.95" customHeight="1" x14ac:dyDescent="0.25"/>
    <row r="72341" ht="24.95" customHeight="1" x14ac:dyDescent="0.25"/>
    <row r="72342" ht="24.95" customHeight="1" x14ac:dyDescent="0.25"/>
    <row r="72343" ht="24.95" customHeight="1" x14ac:dyDescent="0.25"/>
    <row r="72344" ht="24.95" customHeight="1" x14ac:dyDescent="0.25"/>
    <row r="72345" ht="24.95" customHeight="1" x14ac:dyDescent="0.25"/>
    <row r="72346" ht="24.95" customHeight="1" x14ac:dyDescent="0.25"/>
    <row r="72347" ht="24.95" customHeight="1" x14ac:dyDescent="0.25"/>
    <row r="72348" ht="24.95" customHeight="1" x14ac:dyDescent="0.25"/>
    <row r="72349" ht="24.95" customHeight="1" x14ac:dyDescent="0.25"/>
    <row r="72350" ht="24.95" customHeight="1" x14ac:dyDescent="0.25"/>
    <row r="72351" ht="24.95" customHeight="1" x14ac:dyDescent="0.25"/>
    <row r="72352" ht="24.95" customHeight="1" x14ac:dyDescent="0.25"/>
    <row r="72353" ht="24.95" customHeight="1" x14ac:dyDescent="0.25"/>
    <row r="72354" ht="24.95" customHeight="1" x14ac:dyDescent="0.25"/>
    <row r="72355" ht="24.95" customHeight="1" x14ac:dyDescent="0.25"/>
    <row r="72356" ht="24.95" customHeight="1" x14ac:dyDescent="0.25"/>
    <row r="72357" ht="24.95" customHeight="1" x14ac:dyDescent="0.25"/>
    <row r="72358" ht="24.95" customHeight="1" x14ac:dyDescent="0.25"/>
    <row r="72359" ht="24.95" customHeight="1" x14ac:dyDescent="0.25"/>
    <row r="72360" ht="24.95" customHeight="1" x14ac:dyDescent="0.25"/>
    <row r="72361" ht="24.95" customHeight="1" x14ac:dyDescent="0.25"/>
    <row r="72362" ht="24.95" customHeight="1" x14ac:dyDescent="0.25"/>
    <row r="72363" ht="24.95" customHeight="1" x14ac:dyDescent="0.25"/>
    <row r="72364" ht="24.95" customHeight="1" x14ac:dyDescent="0.25"/>
    <row r="72365" ht="24.95" customHeight="1" x14ac:dyDescent="0.25"/>
    <row r="72367" ht="16.5" customHeight="1" x14ac:dyDescent="0.25"/>
    <row r="72369" ht="15.75" customHeight="1" x14ac:dyDescent="0.25"/>
    <row r="72370" ht="31.5" customHeight="1" x14ac:dyDescent="0.25"/>
    <row r="72371" ht="24" customHeight="1" x14ac:dyDescent="0.25"/>
    <row r="72372" ht="24.95" customHeight="1" x14ac:dyDescent="0.25"/>
    <row r="72373" ht="24.95" customHeight="1" x14ac:dyDescent="0.25"/>
    <row r="72374" ht="24.95" customHeight="1" x14ac:dyDescent="0.25"/>
    <row r="72375" ht="24.95" customHeight="1" x14ac:dyDescent="0.25"/>
    <row r="72376" ht="24.95" customHeight="1" x14ac:dyDescent="0.25"/>
    <row r="72377" ht="24.95" customHeight="1" x14ac:dyDescent="0.25"/>
    <row r="72378" ht="24.95" customHeight="1" x14ac:dyDescent="0.25"/>
    <row r="72379" ht="24.95" customHeight="1" x14ac:dyDescent="0.25"/>
    <row r="72380" ht="24.95" customHeight="1" x14ac:dyDescent="0.25"/>
    <row r="72381" ht="24.95" customHeight="1" x14ac:dyDescent="0.25"/>
    <row r="72382" ht="24.95" customHeight="1" x14ac:dyDescent="0.25"/>
    <row r="72383" ht="24.95" customHeight="1" x14ac:dyDescent="0.25"/>
    <row r="72384" ht="24.95" customHeight="1" x14ac:dyDescent="0.25"/>
    <row r="72385" ht="24.95" customHeight="1" x14ac:dyDescent="0.25"/>
    <row r="72386" ht="24.95" customHeight="1" x14ac:dyDescent="0.25"/>
    <row r="72387" ht="24.95" customHeight="1" x14ac:dyDescent="0.25"/>
    <row r="72388" ht="24.95" customHeight="1" x14ac:dyDescent="0.25"/>
    <row r="72389" ht="24.95" customHeight="1" x14ac:dyDescent="0.25"/>
    <row r="72390" ht="24.95" customHeight="1" x14ac:dyDescent="0.25"/>
    <row r="72391" ht="24.95" customHeight="1" x14ac:dyDescent="0.25"/>
    <row r="72392" ht="24.95" customHeight="1" x14ac:dyDescent="0.25"/>
    <row r="72393" ht="24.95" customHeight="1" x14ac:dyDescent="0.25"/>
    <row r="72394" ht="24.95" customHeight="1" x14ac:dyDescent="0.25"/>
    <row r="72395" ht="24.95" customHeight="1" x14ac:dyDescent="0.25"/>
    <row r="72396" ht="24.95" customHeight="1" x14ac:dyDescent="0.25"/>
    <row r="72397" ht="24.95" customHeight="1" x14ac:dyDescent="0.25"/>
    <row r="72398" ht="24.95" customHeight="1" x14ac:dyDescent="0.25"/>
    <row r="72399" ht="24.95" customHeight="1" x14ac:dyDescent="0.25"/>
    <row r="72400" ht="24.95" customHeight="1" x14ac:dyDescent="0.25"/>
    <row r="72401" ht="24.95" customHeight="1" x14ac:dyDescent="0.25"/>
    <row r="72402" ht="24.95" customHeight="1" x14ac:dyDescent="0.25"/>
    <row r="72403" ht="24.95" customHeight="1" x14ac:dyDescent="0.25"/>
    <row r="72404" ht="24.95" customHeight="1" x14ac:dyDescent="0.25"/>
    <row r="72405" ht="24.95" customHeight="1" x14ac:dyDescent="0.25"/>
    <row r="72406" ht="24.95" customHeight="1" x14ac:dyDescent="0.25"/>
    <row r="72407" ht="24.95" customHeight="1" x14ac:dyDescent="0.25"/>
    <row r="72413" ht="16.5" customHeight="1" x14ac:dyDescent="0.25"/>
    <row r="72415" ht="15.75" customHeight="1" x14ac:dyDescent="0.25"/>
    <row r="72416" ht="31.5" customHeight="1" x14ac:dyDescent="0.25"/>
    <row r="72417" ht="24" customHeight="1" x14ac:dyDescent="0.25"/>
    <row r="72418" ht="24.95" customHeight="1" x14ac:dyDescent="0.25"/>
    <row r="72419" ht="24.95" customHeight="1" x14ac:dyDescent="0.25"/>
    <row r="72420" ht="24.95" customHeight="1" x14ac:dyDescent="0.25"/>
    <row r="72421" ht="24.95" customHeight="1" x14ac:dyDescent="0.25"/>
    <row r="72422" ht="24.95" customHeight="1" x14ac:dyDescent="0.25"/>
    <row r="72423" ht="24.95" customHeight="1" x14ac:dyDescent="0.25"/>
    <row r="72424" ht="24.95" customHeight="1" x14ac:dyDescent="0.25"/>
    <row r="72425" ht="24.95" customHeight="1" x14ac:dyDescent="0.25"/>
    <row r="72426" ht="24.95" customHeight="1" x14ac:dyDescent="0.25"/>
    <row r="72427" ht="24.95" customHeight="1" x14ac:dyDescent="0.25"/>
    <row r="72428" ht="24.95" customHeight="1" x14ac:dyDescent="0.25"/>
    <row r="72429" ht="24.95" customHeight="1" x14ac:dyDescent="0.25"/>
    <row r="72430" ht="24.95" customHeight="1" x14ac:dyDescent="0.25"/>
    <row r="72431" ht="24.95" customHeight="1" x14ac:dyDescent="0.25"/>
    <row r="72432" ht="24.95" customHeight="1" x14ac:dyDescent="0.25"/>
    <row r="72433" ht="24.95" customHeight="1" x14ac:dyDescent="0.25"/>
    <row r="72434" ht="24.95" customHeight="1" x14ac:dyDescent="0.25"/>
    <row r="72435" ht="24.95" customHeight="1" x14ac:dyDescent="0.25"/>
    <row r="72436" ht="24.95" customHeight="1" x14ac:dyDescent="0.25"/>
    <row r="72437" ht="24.95" customHeight="1" x14ac:dyDescent="0.25"/>
    <row r="72438" ht="24.95" customHeight="1" x14ac:dyDescent="0.25"/>
    <row r="72439" ht="24.95" customHeight="1" x14ac:dyDescent="0.25"/>
    <row r="72440" ht="24.95" customHeight="1" x14ac:dyDescent="0.25"/>
    <row r="72441" ht="24.95" customHeight="1" x14ac:dyDescent="0.25"/>
    <row r="72442" ht="24.95" customHeight="1" x14ac:dyDescent="0.25"/>
    <row r="72443" ht="24.95" customHeight="1" x14ac:dyDescent="0.25"/>
    <row r="72444" ht="24.95" customHeight="1" x14ac:dyDescent="0.25"/>
    <row r="72445" ht="24.95" customHeight="1" x14ac:dyDescent="0.25"/>
    <row r="72446" ht="24.95" customHeight="1" x14ac:dyDescent="0.25"/>
    <row r="72447" ht="24.95" customHeight="1" x14ac:dyDescent="0.25"/>
    <row r="72448" ht="24.95" customHeight="1" x14ac:dyDescent="0.25"/>
    <row r="72449" ht="24.95" customHeight="1" x14ac:dyDescent="0.25"/>
    <row r="72453" ht="16.5" customHeight="1" x14ac:dyDescent="0.25"/>
    <row r="72455" ht="15.75" customHeight="1" x14ac:dyDescent="0.25"/>
    <row r="72459" ht="16.5" customHeight="1" x14ac:dyDescent="0.25"/>
    <row r="72461" ht="15.75" customHeight="1" x14ac:dyDescent="0.25"/>
    <row r="72462" ht="31.5" customHeight="1" x14ac:dyDescent="0.25"/>
    <row r="72463" ht="24" customHeight="1" x14ac:dyDescent="0.25"/>
    <row r="72464" ht="24.95" customHeight="1" x14ac:dyDescent="0.25"/>
    <row r="72465" ht="24.95" customHeight="1" x14ac:dyDescent="0.25"/>
    <row r="72466" ht="24.95" customHeight="1" x14ac:dyDescent="0.25"/>
    <row r="72467" ht="24.95" customHeight="1" x14ac:dyDescent="0.25"/>
    <row r="72468" ht="24.95" customHeight="1" x14ac:dyDescent="0.25"/>
    <row r="72469" ht="24.95" customHeight="1" x14ac:dyDescent="0.25"/>
    <row r="72470" ht="24.95" customHeight="1" x14ac:dyDescent="0.25"/>
    <row r="72471" ht="24.95" customHeight="1" x14ac:dyDescent="0.25"/>
    <row r="72472" ht="31.5" customHeight="1" x14ac:dyDescent="0.25"/>
    <row r="72473" ht="24" customHeight="1" x14ac:dyDescent="0.25"/>
    <row r="72474" ht="24.95" customHeight="1" x14ac:dyDescent="0.25"/>
    <row r="72475" ht="24.95" customHeight="1" x14ac:dyDescent="0.25"/>
    <row r="72476" ht="24.95" customHeight="1" x14ac:dyDescent="0.25"/>
    <row r="72477" ht="24.95" customHeight="1" x14ac:dyDescent="0.25"/>
    <row r="72481" ht="16.5" customHeight="1" x14ac:dyDescent="0.25"/>
    <row r="72483" ht="15.75" customHeight="1" x14ac:dyDescent="0.25"/>
    <row r="72484" ht="31.5" customHeight="1" x14ac:dyDescent="0.25"/>
    <row r="72485" ht="24" customHeight="1" x14ac:dyDescent="0.25"/>
    <row r="72486" ht="24.95" customHeight="1" x14ac:dyDescent="0.25"/>
    <row r="72487" ht="24.95" customHeight="1" x14ac:dyDescent="0.25"/>
    <row r="72488" ht="24.95" customHeight="1" x14ac:dyDescent="0.25"/>
    <row r="72489" ht="24.95" customHeight="1" x14ac:dyDescent="0.25"/>
    <row r="72490" ht="24.95" customHeight="1" x14ac:dyDescent="0.25"/>
    <row r="72491" ht="24.95" customHeight="1" x14ac:dyDescent="0.25"/>
    <row r="72492" ht="24.95" customHeight="1" x14ac:dyDescent="0.25"/>
    <row r="72493" ht="24.95" customHeight="1" x14ac:dyDescent="0.25"/>
    <row r="72494" ht="24.95" customHeight="1" x14ac:dyDescent="0.25"/>
    <row r="72495" ht="24.95" customHeight="1" x14ac:dyDescent="0.25"/>
    <row r="72496" ht="24.95" customHeight="1" x14ac:dyDescent="0.25"/>
    <row r="72497" ht="24.95" customHeight="1" x14ac:dyDescent="0.25"/>
    <row r="72498" ht="24.95" customHeight="1" x14ac:dyDescent="0.25"/>
    <row r="72499" ht="24.95" customHeight="1" x14ac:dyDescent="0.25"/>
    <row r="72500" ht="24.95" customHeight="1" x14ac:dyDescent="0.25"/>
    <row r="72501" ht="24.95" customHeight="1" x14ac:dyDescent="0.25"/>
    <row r="72502" ht="24.95" customHeight="1" x14ac:dyDescent="0.25"/>
    <row r="72503" ht="24.95" customHeight="1" x14ac:dyDescent="0.25"/>
    <row r="72504" ht="24.95" customHeight="1" x14ac:dyDescent="0.25"/>
    <row r="72505" ht="24.95" customHeight="1" x14ac:dyDescent="0.25"/>
    <row r="72506" ht="24.95" customHeight="1" x14ac:dyDescent="0.25"/>
    <row r="72507" ht="24.95" customHeight="1" x14ac:dyDescent="0.25"/>
    <row r="72508" ht="24.95" customHeight="1" x14ac:dyDescent="0.25"/>
    <row r="72509" ht="24.95" customHeight="1" x14ac:dyDescent="0.25"/>
    <row r="72510" ht="24.95" customHeight="1" x14ac:dyDescent="0.25"/>
    <row r="72511" ht="24.95" customHeight="1" x14ac:dyDescent="0.25"/>
    <row r="72512" ht="24.95" customHeight="1" x14ac:dyDescent="0.25"/>
    <row r="72513" ht="24.95" customHeight="1" x14ac:dyDescent="0.25"/>
    <row r="72514" ht="24.95" customHeight="1" x14ac:dyDescent="0.25"/>
    <row r="72515" ht="24.95" customHeight="1" x14ac:dyDescent="0.25"/>
    <row r="72516" ht="24.95" customHeight="1" x14ac:dyDescent="0.25"/>
    <row r="72517" ht="24.95" customHeight="1" x14ac:dyDescent="0.25"/>
    <row r="72518" ht="24.95" customHeight="1" x14ac:dyDescent="0.25"/>
    <row r="72519" ht="24.95" customHeight="1" x14ac:dyDescent="0.25"/>
    <row r="72520" ht="24.95" customHeight="1" x14ac:dyDescent="0.25"/>
    <row r="72521" ht="24.95" customHeight="1" x14ac:dyDescent="0.25"/>
    <row r="72522" ht="24.95" customHeight="1" x14ac:dyDescent="0.25"/>
    <row r="72523" ht="24.95" customHeight="1" x14ac:dyDescent="0.25"/>
    <row r="72527" ht="16.5" customHeight="1" x14ac:dyDescent="0.25"/>
    <row r="72529" ht="15.75" customHeight="1" x14ac:dyDescent="0.25"/>
    <row r="72530" ht="31.5" customHeight="1" x14ac:dyDescent="0.25"/>
    <row r="72531" ht="24" customHeight="1" x14ac:dyDescent="0.25"/>
    <row r="72532" ht="24.95" customHeight="1" x14ac:dyDescent="0.25"/>
    <row r="72533" ht="24.95" customHeight="1" x14ac:dyDescent="0.25"/>
    <row r="72534" ht="24.95" customHeight="1" x14ac:dyDescent="0.25"/>
    <row r="72535" ht="24.95" customHeight="1" x14ac:dyDescent="0.25"/>
    <row r="72536" ht="24.95" customHeight="1" x14ac:dyDescent="0.25"/>
    <row r="72537" ht="24.95" customHeight="1" x14ac:dyDescent="0.25"/>
    <row r="72538" ht="24.95" customHeight="1" x14ac:dyDescent="0.25"/>
    <row r="72539" ht="24.95" customHeight="1" x14ac:dyDescent="0.25"/>
    <row r="72540" ht="24.95" customHeight="1" x14ac:dyDescent="0.25"/>
    <row r="72541" ht="24.95" customHeight="1" x14ac:dyDescent="0.25"/>
    <row r="72542" ht="24.95" customHeight="1" x14ac:dyDescent="0.25"/>
    <row r="72543" ht="24.95" customHeight="1" x14ac:dyDescent="0.25"/>
    <row r="72544" ht="24.95" customHeight="1" x14ac:dyDescent="0.25"/>
    <row r="72545" ht="24.95" customHeight="1" x14ac:dyDescent="0.25"/>
    <row r="72546" ht="24.95" customHeight="1" x14ac:dyDescent="0.25"/>
    <row r="72547" ht="24.95" customHeight="1" x14ac:dyDescent="0.25"/>
    <row r="72548" ht="24.95" customHeight="1" x14ac:dyDescent="0.25"/>
    <row r="72549" ht="24.95" customHeight="1" x14ac:dyDescent="0.25"/>
    <row r="72550" ht="24.95" customHeight="1" x14ac:dyDescent="0.25"/>
    <row r="72551" ht="24.95" customHeight="1" x14ac:dyDescent="0.25"/>
    <row r="72552" ht="24.95" customHeight="1" x14ac:dyDescent="0.25"/>
    <row r="72553" ht="24.95" customHeight="1" x14ac:dyDescent="0.25"/>
    <row r="72554" ht="24.95" customHeight="1" x14ac:dyDescent="0.25"/>
    <row r="72555" ht="24.95" customHeight="1" x14ac:dyDescent="0.25"/>
    <row r="72556" ht="24.95" customHeight="1" x14ac:dyDescent="0.25"/>
    <row r="72557" ht="24.95" customHeight="1" x14ac:dyDescent="0.25"/>
    <row r="72558" ht="24.95" customHeight="1" x14ac:dyDescent="0.25"/>
    <row r="72559" ht="24.95" customHeight="1" x14ac:dyDescent="0.25"/>
    <row r="72560" ht="24.95" customHeight="1" x14ac:dyDescent="0.25"/>
    <row r="72561" ht="24.95" customHeight="1" x14ac:dyDescent="0.25"/>
    <row r="72562" ht="24.95" customHeight="1" x14ac:dyDescent="0.25"/>
    <row r="72563" ht="24.95" customHeight="1" x14ac:dyDescent="0.25"/>
    <row r="72564" ht="24.95" customHeight="1" x14ac:dyDescent="0.25"/>
    <row r="72565" ht="24.95" customHeight="1" x14ac:dyDescent="0.25"/>
    <row r="72566" ht="24.95" customHeight="1" x14ac:dyDescent="0.25"/>
    <row r="72567" ht="24.95" customHeight="1" x14ac:dyDescent="0.25"/>
    <row r="72568" ht="24.95" customHeight="1" x14ac:dyDescent="0.25"/>
    <row r="72569" ht="24.95" customHeight="1" x14ac:dyDescent="0.25"/>
    <row r="72573" ht="16.5" customHeight="1" x14ac:dyDescent="0.25"/>
    <row r="72575" ht="15.75" customHeight="1" x14ac:dyDescent="0.25"/>
    <row r="72576" ht="31.5" customHeight="1" x14ac:dyDescent="0.25"/>
    <row r="72577" ht="24" customHeight="1" x14ac:dyDescent="0.25"/>
    <row r="72578" ht="24.95" customHeight="1" x14ac:dyDescent="0.25"/>
    <row r="72579" ht="24.95" customHeight="1" x14ac:dyDescent="0.25"/>
    <row r="72580" ht="24.95" customHeight="1" x14ac:dyDescent="0.25"/>
    <row r="72581" ht="24.95" customHeight="1" x14ac:dyDescent="0.25"/>
    <row r="72582" ht="24.95" customHeight="1" x14ac:dyDescent="0.25"/>
    <row r="72583" ht="24.95" customHeight="1" x14ac:dyDescent="0.25"/>
    <row r="72584" ht="24.95" customHeight="1" x14ac:dyDescent="0.25"/>
    <row r="72585" ht="24.95" customHeight="1" x14ac:dyDescent="0.25"/>
    <row r="72586" ht="24.95" customHeight="1" x14ac:dyDescent="0.25"/>
    <row r="72587" ht="24.95" customHeight="1" x14ac:dyDescent="0.25"/>
    <row r="72588" ht="24.95" customHeight="1" x14ac:dyDescent="0.25"/>
    <row r="72589" ht="24.95" customHeight="1" x14ac:dyDescent="0.25"/>
    <row r="72590" ht="24.95" customHeight="1" x14ac:dyDescent="0.25"/>
    <row r="72591" ht="24.95" customHeight="1" x14ac:dyDescent="0.25"/>
    <row r="72595" ht="16.5" customHeight="1" x14ac:dyDescent="0.25"/>
    <row r="72597" ht="15.75" customHeight="1" x14ac:dyDescent="0.25"/>
    <row r="72598" ht="31.5" customHeight="1" x14ac:dyDescent="0.25"/>
    <row r="72599" ht="24" customHeight="1" x14ac:dyDescent="0.25"/>
    <row r="72600" ht="24.95" customHeight="1" x14ac:dyDescent="0.25"/>
    <row r="72601" ht="24.95" customHeight="1" x14ac:dyDescent="0.25"/>
    <row r="72602" ht="24.95" customHeight="1" x14ac:dyDescent="0.25"/>
    <row r="72603" ht="24.95" customHeight="1" x14ac:dyDescent="0.25"/>
    <row r="72604" ht="24.95" customHeight="1" x14ac:dyDescent="0.25"/>
    <row r="72605" ht="24.95" customHeight="1" x14ac:dyDescent="0.25"/>
    <row r="72606" ht="24.95" customHeight="1" x14ac:dyDescent="0.25"/>
    <row r="72607" ht="24.95" customHeight="1" x14ac:dyDescent="0.25"/>
    <row r="72608" ht="24.95" customHeight="1" x14ac:dyDescent="0.25"/>
    <row r="72609" ht="24.95" customHeight="1" x14ac:dyDescent="0.25"/>
    <row r="72610" ht="24.95" customHeight="1" x14ac:dyDescent="0.25"/>
    <row r="72611" ht="24.95" customHeight="1" x14ac:dyDescent="0.25"/>
    <row r="72612" ht="24.95" customHeight="1" x14ac:dyDescent="0.25"/>
    <row r="72613" ht="24.95" customHeight="1" x14ac:dyDescent="0.25"/>
    <row r="72614" ht="24.95" customHeight="1" x14ac:dyDescent="0.25"/>
    <row r="72615" ht="24.95" customHeight="1" x14ac:dyDescent="0.25"/>
    <row r="72616" ht="24.95" customHeight="1" x14ac:dyDescent="0.25"/>
    <row r="72617" ht="24.95" customHeight="1" x14ac:dyDescent="0.25"/>
    <row r="72618" ht="24.95" customHeight="1" x14ac:dyDescent="0.25"/>
    <row r="72619" ht="24.95" customHeight="1" x14ac:dyDescent="0.25"/>
    <row r="72620" ht="24.95" customHeight="1" x14ac:dyDescent="0.25"/>
    <row r="72621" ht="24.95" customHeight="1" x14ac:dyDescent="0.25"/>
    <row r="72622" ht="24.95" customHeight="1" x14ac:dyDescent="0.25"/>
    <row r="72623" ht="24.95" customHeight="1" x14ac:dyDescent="0.25"/>
    <row r="72624" ht="24.95" customHeight="1" x14ac:dyDescent="0.25"/>
    <row r="72625" ht="24.95" customHeight="1" x14ac:dyDescent="0.25"/>
    <row r="72626" ht="24.95" customHeight="1" x14ac:dyDescent="0.25"/>
    <row r="72627" ht="24.95" customHeight="1" x14ac:dyDescent="0.25"/>
    <row r="72628" ht="24.95" customHeight="1" x14ac:dyDescent="0.25"/>
    <row r="72629" ht="24.95" customHeight="1" x14ac:dyDescent="0.25"/>
    <row r="72630" ht="24.95" customHeight="1" x14ac:dyDescent="0.25"/>
    <row r="72631" ht="24.95" customHeight="1" x14ac:dyDescent="0.25"/>
    <row r="72632" ht="24.95" customHeight="1" x14ac:dyDescent="0.25"/>
    <row r="72633" ht="24.95" customHeight="1" x14ac:dyDescent="0.25"/>
    <row r="72634" ht="24.95" customHeight="1" x14ac:dyDescent="0.25"/>
    <row r="72635" ht="24.95" customHeight="1" x14ac:dyDescent="0.25"/>
    <row r="72636" ht="24.95" customHeight="1" x14ac:dyDescent="0.25"/>
    <row r="72637" ht="24.95" customHeight="1" x14ac:dyDescent="0.25"/>
    <row r="72641" ht="16.5" customHeight="1" x14ac:dyDescent="0.25"/>
    <row r="72643" ht="15.75" customHeight="1" x14ac:dyDescent="0.25"/>
    <row r="72644" ht="31.5" customHeight="1" x14ac:dyDescent="0.25"/>
    <row r="72645" ht="24" customHeight="1" x14ac:dyDescent="0.25"/>
    <row r="72646" ht="24.95" customHeight="1" x14ac:dyDescent="0.25"/>
    <row r="72647" ht="24.95" customHeight="1" x14ac:dyDescent="0.25"/>
    <row r="72648" ht="24.95" customHeight="1" x14ac:dyDescent="0.25"/>
    <row r="72649" ht="24.95" customHeight="1" x14ac:dyDescent="0.25"/>
    <row r="72650" ht="24.95" customHeight="1" x14ac:dyDescent="0.25"/>
    <row r="72651" ht="24.95" customHeight="1" x14ac:dyDescent="0.25"/>
    <row r="72652" ht="24.95" customHeight="1" x14ac:dyDescent="0.25"/>
    <row r="72653" ht="24.95" customHeight="1" x14ac:dyDescent="0.25"/>
    <row r="72654" ht="24.95" customHeight="1" x14ac:dyDescent="0.25"/>
    <row r="72655" ht="24.95" customHeight="1" x14ac:dyDescent="0.25"/>
    <row r="72656" ht="24.95" customHeight="1" x14ac:dyDescent="0.25"/>
    <row r="72657" ht="24.95" customHeight="1" x14ac:dyDescent="0.25"/>
    <row r="72658" ht="24.95" customHeight="1" x14ac:dyDescent="0.25"/>
    <row r="72659" ht="24.95" customHeight="1" x14ac:dyDescent="0.25"/>
    <row r="72660" ht="24.95" customHeight="1" x14ac:dyDescent="0.25"/>
    <row r="72661" ht="24.95" customHeight="1" x14ac:dyDescent="0.25"/>
    <row r="72662" ht="24.95" customHeight="1" x14ac:dyDescent="0.25"/>
    <row r="72663" ht="24.95" customHeight="1" x14ac:dyDescent="0.25"/>
    <row r="72664" ht="24.95" customHeight="1" x14ac:dyDescent="0.25"/>
    <row r="72665" ht="24.95" customHeight="1" x14ac:dyDescent="0.25"/>
    <row r="72666" ht="24.95" customHeight="1" x14ac:dyDescent="0.25"/>
    <row r="72667" ht="24.95" customHeight="1" x14ac:dyDescent="0.25"/>
    <row r="72668" ht="24.95" customHeight="1" x14ac:dyDescent="0.25"/>
    <row r="72669" ht="24.95" customHeight="1" x14ac:dyDescent="0.25"/>
    <row r="72670" ht="24.95" customHeight="1" x14ac:dyDescent="0.25"/>
    <row r="72671" ht="24.95" customHeight="1" x14ac:dyDescent="0.25"/>
    <row r="72672" ht="24.95" customHeight="1" x14ac:dyDescent="0.25"/>
    <row r="72673" ht="24.95" customHeight="1" x14ac:dyDescent="0.25"/>
    <row r="72674" ht="24.95" customHeight="1" x14ac:dyDescent="0.25"/>
    <row r="72675" ht="24.95" customHeight="1" x14ac:dyDescent="0.25"/>
    <row r="72676" ht="24.95" customHeight="1" x14ac:dyDescent="0.25"/>
    <row r="72677" ht="24.95" customHeight="1" x14ac:dyDescent="0.25"/>
    <row r="72678" ht="24.95" customHeight="1" x14ac:dyDescent="0.25"/>
    <row r="72679" ht="24.95" customHeight="1" x14ac:dyDescent="0.25"/>
    <row r="72680" ht="24.95" customHeight="1" x14ac:dyDescent="0.25"/>
    <row r="72681" ht="24.95" customHeight="1" x14ac:dyDescent="0.25"/>
    <row r="72683" ht="16.5" customHeight="1" x14ac:dyDescent="0.25"/>
    <row r="72685" ht="15.75" customHeight="1" x14ac:dyDescent="0.25"/>
    <row r="72691" ht="16.5" customHeight="1" x14ac:dyDescent="0.25"/>
    <row r="72693" ht="15.75" customHeight="1" x14ac:dyDescent="0.25"/>
    <row r="72694" ht="31.5" customHeight="1" x14ac:dyDescent="0.25"/>
    <row r="72695" ht="24" customHeight="1" x14ac:dyDescent="0.25"/>
    <row r="72696" ht="24.95" customHeight="1" x14ac:dyDescent="0.25"/>
    <row r="72697" ht="24.95" customHeight="1" x14ac:dyDescent="0.25"/>
    <row r="72698" ht="24.95" customHeight="1" x14ac:dyDescent="0.25"/>
    <row r="72699" ht="24.95" customHeight="1" x14ac:dyDescent="0.25"/>
    <row r="72700" ht="24.95" customHeight="1" x14ac:dyDescent="0.25"/>
    <row r="72701" ht="24.95" customHeight="1" x14ac:dyDescent="0.25"/>
    <row r="72702" ht="24.95" customHeight="1" x14ac:dyDescent="0.25"/>
    <row r="72703" ht="24.95" customHeight="1" x14ac:dyDescent="0.25"/>
    <row r="72704" ht="24.95" customHeight="1" x14ac:dyDescent="0.25"/>
    <row r="72705" ht="24.95" customHeight="1" x14ac:dyDescent="0.25"/>
    <row r="72706" ht="24.95" customHeight="1" x14ac:dyDescent="0.25"/>
    <row r="72707" ht="24.95" customHeight="1" x14ac:dyDescent="0.25"/>
    <row r="72708" ht="24.95" customHeight="1" x14ac:dyDescent="0.25"/>
    <row r="72709" ht="24.95" customHeight="1" x14ac:dyDescent="0.25"/>
    <row r="72710" ht="24.95" customHeight="1" x14ac:dyDescent="0.25"/>
    <row r="72711" ht="24.95" customHeight="1" x14ac:dyDescent="0.25"/>
    <row r="72712" ht="24.95" customHeight="1" x14ac:dyDescent="0.25"/>
    <row r="72713" ht="24.95" customHeight="1" x14ac:dyDescent="0.25"/>
    <row r="72714" ht="24.95" customHeight="1" x14ac:dyDescent="0.25"/>
    <row r="72715" ht="24.95" customHeight="1" x14ac:dyDescent="0.25"/>
    <row r="72716" ht="24.95" customHeight="1" x14ac:dyDescent="0.25"/>
    <row r="72717" ht="24.95" customHeight="1" x14ac:dyDescent="0.25"/>
    <row r="72718" ht="24.95" customHeight="1" x14ac:dyDescent="0.25"/>
    <row r="72719" ht="24.95" customHeight="1" x14ac:dyDescent="0.25"/>
    <row r="72720" ht="24.95" customHeight="1" x14ac:dyDescent="0.25"/>
    <row r="72721" ht="24.95" customHeight="1" x14ac:dyDescent="0.25"/>
    <row r="72722" ht="24.95" customHeight="1" x14ac:dyDescent="0.25"/>
    <row r="72723" ht="24.95" customHeight="1" x14ac:dyDescent="0.25"/>
    <row r="72724" ht="24.95" customHeight="1" x14ac:dyDescent="0.25"/>
    <row r="72725" ht="24.95" customHeight="1" x14ac:dyDescent="0.25"/>
    <row r="72726" ht="24.95" customHeight="1" x14ac:dyDescent="0.25"/>
    <row r="72727" ht="24.95" customHeight="1" x14ac:dyDescent="0.25"/>
    <row r="72729" ht="16.5" customHeight="1" x14ac:dyDescent="0.25"/>
    <row r="72731" ht="15.75" customHeight="1" x14ac:dyDescent="0.25"/>
    <row r="72732" ht="31.5" customHeight="1" x14ac:dyDescent="0.25"/>
    <row r="72733" ht="24" customHeight="1" x14ac:dyDescent="0.25"/>
    <row r="72737" ht="16.5" customHeight="1" x14ac:dyDescent="0.25"/>
    <row r="72739" ht="15.75" customHeight="1" x14ac:dyDescent="0.25"/>
    <row r="72740" ht="31.5" customHeight="1" x14ac:dyDescent="0.25"/>
    <row r="72741" ht="24" customHeight="1" x14ac:dyDescent="0.25"/>
    <row r="72742" ht="24.95" customHeight="1" x14ac:dyDescent="0.25"/>
    <row r="72743" ht="24.95" customHeight="1" x14ac:dyDescent="0.25"/>
    <row r="72744" ht="24.95" customHeight="1" x14ac:dyDescent="0.25"/>
    <row r="72745" ht="24.95" customHeight="1" x14ac:dyDescent="0.25"/>
    <row r="72746" ht="24.95" customHeight="1" x14ac:dyDescent="0.25"/>
    <row r="72747" ht="24.95" customHeight="1" x14ac:dyDescent="0.25"/>
    <row r="72748" ht="24.95" customHeight="1" x14ac:dyDescent="0.25"/>
    <row r="72749" ht="24.95" customHeight="1" x14ac:dyDescent="0.25"/>
    <row r="72750" ht="24.95" customHeight="1" x14ac:dyDescent="0.25"/>
    <row r="72751" ht="24.95" customHeight="1" x14ac:dyDescent="0.25"/>
    <row r="72752" ht="24.95" customHeight="1" x14ac:dyDescent="0.25"/>
    <row r="72753" ht="24.95" customHeight="1" x14ac:dyDescent="0.25"/>
    <row r="72754" ht="24.95" customHeight="1" x14ac:dyDescent="0.25"/>
    <row r="72755" ht="24.95" customHeight="1" x14ac:dyDescent="0.25"/>
    <row r="72756" ht="24.95" customHeight="1" x14ac:dyDescent="0.25"/>
    <row r="72757" ht="24.95" customHeight="1" x14ac:dyDescent="0.25"/>
    <row r="72758" ht="24.95" customHeight="1" x14ac:dyDescent="0.25"/>
    <row r="72759" ht="24.95" customHeight="1" x14ac:dyDescent="0.25"/>
    <row r="72760" ht="24.95" customHeight="1" x14ac:dyDescent="0.25"/>
    <row r="72761" ht="24.95" customHeight="1" x14ac:dyDescent="0.25"/>
    <row r="72762" ht="24.95" customHeight="1" x14ac:dyDescent="0.25"/>
    <row r="72763" ht="24.95" customHeight="1" x14ac:dyDescent="0.25"/>
    <row r="72764" ht="24.95" customHeight="1" x14ac:dyDescent="0.25"/>
    <row r="72765" ht="24.95" customHeight="1" x14ac:dyDescent="0.25"/>
    <row r="72766" ht="24.95" customHeight="1" x14ac:dyDescent="0.25"/>
    <row r="72767" ht="24.95" customHeight="1" x14ac:dyDescent="0.25"/>
    <row r="72768" ht="24.95" customHeight="1" x14ac:dyDescent="0.25"/>
    <row r="72769" ht="24.95" customHeight="1" x14ac:dyDescent="0.25"/>
    <row r="72770" ht="24.95" customHeight="1" x14ac:dyDescent="0.25"/>
    <row r="72771" ht="24.95" customHeight="1" x14ac:dyDescent="0.25"/>
    <row r="72772" ht="24.95" customHeight="1" x14ac:dyDescent="0.25"/>
    <row r="72773" ht="24.95" customHeight="1" x14ac:dyDescent="0.25"/>
    <row r="72774" ht="24.95" customHeight="1" x14ac:dyDescent="0.25"/>
    <row r="72775" ht="24.95" customHeight="1" x14ac:dyDescent="0.25"/>
    <row r="72776" ht="24.95" customHeight="1" x14ac:dyDescent="0.25"/>
    <row r="72777" ht="24.95" customHeight="1" x14ac:dyDescent="0.25"/>
    <row r="72778" ht="24.95" customHeight="1" x14ac:dyDescent="0.25"/>
    <row r="72779" ht="24.95" customHeight="1" x14ac:dyDescent="0.25"/>
    <row r="72783" ht="16.5" customHeight="1" x14ac:dyDescent="0.25"/>
    <row r="72785" ht="15.75" customHeight="1" x14ac:dyDescent="0.25"/>
    <row r="72786" ht="31.5" customHeight="1" x14ac:dyDescent="0.25"/>
    <row r="72787" ht="24" customHeight="1" x14ac:dyDescent="0.25"/>
    <row r="72788" ht="24.95" customHeight="1" x14ac:dyDescent="0.25"/>
    <row r="72789" ht="24.95" customHeight="1" x14ac:dyDescent="0.25"/>
    <row r="72790" ht="24.95" customHeight="1" x14ac:dyDescent="0.25"/>
    <row r="72791" ht="24.95" customHeight="1" x14ac:dyDescent="0.25"/>
    <row r="72792" ht="24.95" customHeight="1" x14ac:dyDescent="0.25"/>
    <row r="72793" ht="24.95" customHeight="1" x14ac:dyDescent="0.25"/>
    <row r="72794" ht="24.95" customHeight="1" x14ac:dyDescent="0.25"/>
    <row r="72795" ht="24.95" customHeight="1" x14ac:dyDescent="0.25"/>
    <row r="72796" ht="24.95" customHeight="1" x14ac:dyDescent="0.25"/>
    <row r="72797" ht="24.95" customHeight="1" x14ac:dyDescent="0.25"/>
    <row r="72798" ht="31.5" customHeight="1" x14ac:dyDescent="0.25"/>
    <row r="72799" ht="24" customHeight="1" x14ac:dyDescent="0.25"/>
    <row r="72800" ht="24.95" customHeight="1" x14ac:dyDescent="0.25"/>
    <row r="72801" ht="24.95" customHeight="1" x14ac:dyDescent="0.25"/>
    <row r="72805" ht="16.5" customHeight="1" x14ac:dyDescent="0.25"/>
    <row r="72807" ht="15.75" customHeight="1" x14ac:dyDescent="0.25"/>
    <row r="72808" ht="31.5" customHeight="1" x14ac:dyDescent="0.25"/>
    <row r="72809" ht="24" customHeight="1" x14ac:dyDescent="0.25"/>
    <row r="72810" ht="24.95" customHeight="1" x14ac:dyDescent="0.25"/>
    <row r="72811" ht="24.95" customHeight="1" x14ac:dyDescent="0.25"/>
    <row r="72812" ht="24.95" customHeight="1" x14ac:dyDescent="0.25"/>
    <row r="72813" ht="24.95" customHeight="1" x14ac:dyDescent="0.25"/>
    <row r="72814" ht="24.95" customHeight="1" x14ac:dyDescent="0.25"/>
    <row r="72815" ht="24.95" customHeight="1" x14ac:dyDescent="0.25"/>
    <row r="72816" ht="24.95" customHeight="1" x14ac:dyDescent="0.25"/>
    <row r="72817" ht="24.95" customHeight="1" x14ac:dyDescent="0.25"/>
    <row r="72818" ht="24.95" customHeight="1" x14ac:dyDescent="0.25"/>
    <row r="72819" ht="24.95" customHeight="1" x14ac:dyDescent="0.25"/>
    <row r="72823" ht="16.5" customHeight="1" x14ac:dyDescent="0.25"/>
    <row r="72827" ht="16.5" customHeight="1" x14ac:dyDescent="0.25"/>
    <row r="72829" ht="15.75" customHeight="1" x14ac:dyDescent="0.25"/>
    <row r="72830" ht="31.5" customHeight="1" x14ac:dyDescent="0.25"/>
    <row r="72831" ht="24" customHeight="1" x14ac:dyDescent="0.25"/>
    <row r="72832" ht="24.95" customHeight="1" x14ac:dyDescent="0.25"/>
    <row r="72833" ht="24.95" customHeight="1" x14ac:dyDescent="0.25"/>
    <row r="72834" ht="24.95" customHeight="1" x14ac:dyDescent="0.25"/>
    <row r="72835" ht="24.95" customHeight="1" x14ac:dyDescent="0.25"/>
    <row r="72836" ht="24.95" customHeight="1" x14ac:dyDescent="0.25"/>
    <row r="72837" ht="24.95" customHeight="1" x14ac:dyDescent="0.25"/>
    <row r="72838" ht="24.95" customHeight="1" x14ac:dyDescent="0.25"/>
    <row r="72839" ht="24.95" customHeight="1" x14ac:dyDescent="0.25"/>
    <row r="72841" ht="15.75" customHeight="1" x14ac:dyDescent="0.25"/>
    <row r="72842" ht="31.5" customHeight="1" x14ac:dyDescent="0.25"/>
    <row r="72843" ht="24" customHeight="1" x14ac:dyDescent="0.25"/>
    <row r="72844" ht="24.95" customHeight="1" x14ac:dyDescent="0.25"/>
    <row r="72845" ht="24.95" customHeight="1" x14ac:dyDescent="0.25"/>
    <row r="72849" ht="16.5" customHeight="1" x14ac:dyDescent="0.25"/>
    <row r="72851" ht="15.75" customHeight="1" x14ac:dyDescent="0.25"/>
    <row r="72852" ht="31.5" customHeight="1" x14ac:dyDescent="0.25"/>
    <row r="72853" ht="24" customHeight="1" x14ac:dyDescent="0.25"/>
    <row r="72854" ht="24.95" customHeight="1" x14ac:dyDescent="0.25"/>
    <row r="72855" ht="24.95" customHeight="1" x14ac:dyDescent="0.25"/>
    <row r="72856" ht="24.95" customHeight="1" x14ac:dyDescent="0.25"/>
    <row r="72857" ht="24.95" customHeight="1" x14ac:dyDescent="0.25"/>
    <row r="72858" ht="24.95" customHeight="1" x14ac:dyDescent="0.25"/>
    <row r="72859" ht="24.95" customHeight="1" x14ac:dyDescent="0.25"/>
    <row r="72860" ht="24.95" customHeight="1" x14ac:dyDescent="0.25"/>
    <row r="72861" ht="24.95" customHeight="1" x14ac:dyDescent="0.25"/>
    <row r="72862" ht="24.95" customHeight="1" x14ac:dyDescent="0.25"/>
    <row r="72863" ht="24.95" customHeight="1" x14ac:dyDescent="0.25"/>
    <row r="72864" ht="24.95" customHeight="1" x14ac:dyDescent="0.25"/>
    <row r="72865" ht="24.95" customHeight="1" x14ac:dyDescent="0.25"/>
    <row r="72866" ht="24.95" customHeight="1" x14ac:dyDescent="0.25"/>
    <row r="72867" ht="24.95" customHeight="1" x14ac:dyDescent="0.25"/>
    <row r="72868" ht="24.95" customHeight="1" x14ac:dyDescent="0.25"/>
    <row r="72869" ht="24.95" customHeight="1" x14ac:dyDescent="0.25"/>
    <row r="72870" ht="24.95" customHeight="1" x14ac:dyDescent="0.25"/>
    <row r="72871" ht="24.95" customHeight="1" x14ac:dyDescent="0.25"/>
    <row r="72872" ht="24.95" customHeight="1" x14ac:dyDescent="0.25"/>
    <row r="72873" ht="24.95" customHeight="1" x14ac:dyDescent="0.25"/>
    <row r="72874" ht="24.95" customHeight="1" x14ac:dyDescent="0.25"/>
    <row r="72875" ht="24.95" customHeight="1" x14ac:dyDescent="0.25"/>
    <row r="72876" ht="24.95" customHeight="1" x14ac:dyDescent="0.25"/>
    <row r="72877" ht="24.95" customHeight="1" x14ac:dyDescent="0.25"/>
    <row r="72878" ht="24.95" customHeight="1" x14ac:dyDescent="0.25"/>
    <row r="72879" ht="24.95" customHeight="1" x14ac:dyDescent="0.25"/>
    <row r="72880" ht="24.95" customHeight="1" x14ac:dyDescent="0.25"/>
    <row r="72881" ht="24.95" customHeight="1" x14ac:dyDescent="0.25"/>
    <row r="72882" ht="24.95" customHeight="1" x14ac:dyDescent="0.25"/>
    <row r="72883" ht="24.95" customHeight="1" x14ac:dyDescent="0.25"/>
    <row r="72884" ht="24.95" customHeight="1" x14ac:dyDescent="0.25"/>
    <row r="72885" ht="24.95" customHeight="1" x14ac:dyDescent="0.25"/>
    <row r="72886" ht="24.95" customHeight="1" x14ac:dyDescent="0.25"/>
    <row r="72887" ht="24.95" customHeight="1" x14ac:dyDescent="0.25"/>
    <row r="72888" ht="24.95" customHeight="1" x14ac:dyDescent="0.25"/>
    <row r="72889" ht="24.95" customHeight="1" x14ac:dyDescent="0.25"/>
    <row r="72890" ht="24.95" customHeight="1" x14ac:dyDescent="0.25"/>
    <row r="72891" ht="24.95" customHeight="1" x14ac:dyDescent="0.25"/>
    <row r="72895" ht="16.5" customHeight="1" x14ac:dyDescent="0.25"/>
    <row r="72897" ht="15.75" customHeight="1" x14ac:dyDescent="0.25"/>
    <row r="72898" ht="31.5" customHeight="1" x14ac:dyDescent="0.25"/>
    <row r="72899" ht="24" customHeight="1" x14ac:dyDescent="0.25"/>
    <row r="72900" ht="24.95" customHeight="1" x14ac:dyDescent="0.25"/>
    <row r="72901" ht="24.95" customHeight="1" x14ac:dyDescent="0.25"/>
    <row r="72902" ht="24.95" customHeight="1" x14ac:dyDescent="0.25"/>
    <row r="72903" ht="24.95" customHeight="1" x14ac:dyDescent="0.25"/>
    <row r="72904" ht="24.95" customHeight="1" x14ac:dyDescent="0.25"/>
    <row r="72905" ht="24.95" customHeight="1" x14ac:dyDescent="0.25"/>
    <row r="72906" ht="24.95" customHeight="1" x14ac:dyDescent="0.25"/>
    <row r="72907" ht="24.95" customHeight="1" x14ac:dyDescent="0.25"/>
    <row r="72908" ht="24.95" customHeight="1" x14ac:dyDescent="0.25"/>
    <row r="72909" ht="24.95" customHeight="1" x14ac:dyDescent="0.25"/>
    <row r="72910" ht="24.95" customHeight="1" x14ac:dyDescent="0.25"/>
    <row r="72911" ht="24.95" customHeight="1" x14ac:dyDescent="0.25"/>
    <row r="72912" ht="24.95" customHeight="1" x14ac:dyDescent="0.25"/>
    <row r="72913" ht="24.95" customHeight="1" x14ac:dyDescent="0.25"/>
    <row r="72914" ht="24.95" customHeight="1" x14ac:dyDescent="0.25"/>
    <row r="72915" ht="24.95" customHeight="1" x14ac:dyDescent="0.25"/>
    <row r="72916" ht="24.95" customHeight="1" x14ac:dyDescent="0.25"/>
    <row r="72917" ht="24.95" customHeight="1" x14ac:dyDescent="0.25"/>
    <row r="72918" ht="24.95" customHeight="1" x14ac:dyDescent="0.25"/>
    <row r="72919" ht="24.95" customHeight="1" x14ac:dyDescent="0.25"/>
    <row r="72920" ht="24.95" customHeight="1" x14ac:dyDescent="0.25"/>
    <row r="72921" ht="24.95" customHeight="1" x14ac:dyDescent="0.25"/>
    <row r="72922" ht="24.95" customHeight="1" x14ac:dyDescent="0.25"/>
    <row r="72923" ht="24.95" customHeight="1" x14ac:dyDescent="0.25"/>
    <row r="72924" ht="24.95" customHeight="1" x14ac:dyDescent="0.25"/>
    <row r="72925" ht="24.95" customHeight="1" x14ac:dyDescent="0.25"/>
    <row r="72926" ht="24.95" customHeight="1" x14ac:dyDescent="0.25"/>
    <row r="72927" ht="24.95" customHeight="1" x14ac:dyDescent="0.25"/>
    <row r="72928" ht="24.95" customHeight="1" x14ac:dyDescent="0.25"/>
    <row r="72929" ht="24.95" customHeight="1" x14ac:dyDescent="0.25"/>
    <row r="72930" ht="24.95" customHeight="1" x14ac:dyDescent="0.25"/>
    <row r="72931" ht="24.95" customHeight="1" x14ac:dyDescent="0.25"/>
    <row r="72932" ht="24.95" customHeight="1" x14ac:dyDescent="0.25"/>
    <row r="72933" ht="24.95" customHeight="1" x14ac:dyDescent="0.25"/>
    <row r="72934" ht="24.95" customHeight="1" x14ac:dyDescent="0.25"/>
    <row r="72935" ht="24.95" customHeight="1" x14ac:dyDescent="0.25"/>
    <row r="72941" ht="16.5" customHeight="1" x14ac:dyDescent="0.25"/>
    <row r="72943" ht="15.75" customHeight="1" x14ac:dyDescent="0.25"/>
    <row r="72944" ht="31.5" customHeight="1" x14ac:dyDescent="0.25"/>
    <row r="72945" ht="24" customHeight="1" x14ac:dyDescent="0.25"/>
    <row r="72946" ht="24.95" customHeight="1" x14ac:dyDescent="0.25"/>
    <row r="72947" ht="24.95" customHeight="1" x14ac:dyDescent="0.25"/>
    <row r="72948" ht="24.95" customHeight="1" x14ac:dyDescent="0.25"/>
    <row r="72949" ht="24.95" customHeight="1" x14ac:dyDescent="0.25"/>
    <row r="72950" ht="24.95" customHeight="1" x14ac:dyDescent="0.25"/>
    <row r="72951" ht="24.95" customHeight="1" x14ac:dyDescent="0.25"/>
    <row r="72952" ht="24.95" customHeight="1" x14ac:dyDescent="0.25"/>
    <row r="72953" ht="24.95" customHeight="1" x14ac:dyDescent="0.25"/>
    <row r="72954" ht="24.95" customHeight="1" x14ac:dyDescent="0.25"/>
    <row r="72955" ht="24.95" customHeight="1" x14ac:dyDescent="0.25"/>
    <row r="72956" ht="24.95" customHeight="1" x14ac:dyDescent="0.25"/>
    <row r="72957" ht="24.95" customHeight="1" x14ac:dyDescent="0.25"/>
    <row r="72958" ht="24.95" customHeight="1" x14ac:dyDescent="0.25"/>
    <row r="72959" ht="24.95" customHeight="1" x14ac:dyDescent="0.25"/>
    <row r="72960" ht="24.95" customHeight="1" x14ac:dyDescent="0.25"/>
    <row r="72961" ht="24.95" customHeight="1" x14ac:dyDescent="0.25"/>
    <row r="72962" ht="24.95" customHeight="1" x14ac:dyDescent="0.25"/>
    <row r="72963" ht="24.95" customHeight="1" x14ac:dyDescent="0.25"/>
    <row r="72964" ht="24.95" customHeight="1" x14ac:dyDescent="0.25"/>
    <row r="72965" ht="24.95" customHeight="1" x14ac:dyDescent="0.25"/>
    <row r="72966" ht="24.95" customHeight="1" x14ac:dyDescent="0.25"/>
    <row r="72967" ht="24.95" customHeight="1" x14ac:dyDescent="0.25"/>
    <row r="72968" ht="24.95" customHeight="1" x14ac:dyDescent="0.25"/>
    <row r="72969" ht="24.95" customHeight="1" x14ac:dyDescent="0.25"/>
    <row r="72970" ht="24.95" customHeight="1" x14ac:dyDescent="0.25"/>
    <row r="72971" ht="24.95" customHeight="1" x14ac:dyDescent="0.25"/>
    <row r="72972" ht="24.95" customHeight="1" x14ac:dyDescent="0.25"/>
    <row r="72973" ht="24.95" customHeight="1" x14ac:dyDescent="0.25"/>
    <row r="72974" ht="24.95" customHeight="1" x14ac:dyDescent="0.25"/>
    <row r="72975" ht="24.95" customHeight="1" x14ac:dyDescent="0.25"/>
    <row r="72976" ht="24.95" customHeight="1" x14ac:dyDescent="0.25"/>
    <row r="72977" ht="24.95" customHeight="1" x14ac:dyDescent="0.25"/>
    <row r="72981" ht="16.5" customHeight="1" x14ac:dyDescent="0.25"/>
    <row r="72983" ht="15.75" customHeight="1" x14ac:dyDescent="0.25"/>
    <row r="72987" ht="16.5" customHeight="1" x14ac:dyDescent="0.25"/>
    <row r="72989" ht="15.75" customHeight="1" x14ac:dyDescent="0.25"/>
    <row r="72990" ht="31.5" customHeight="1" x14ac:dyDescent="0.25"/>
    <row r="72991" ht="24" customHeight="1" x14ac:dyDescent="0.25"/>
    <row r="72992" ht="24.95" customHeight="1" x14ac:dyDescent="0.25"/>
    <row r="72993" ht="24.95" customHeight="1" x14ac:dyDescent="0.25"/>
    <row r="72994" ht="24.95" customHeight="1" x14ac:dyDescent="0.25"/>
    <row r="72995" ht="24.95" customHeight="1" x14ac:dyDescent="0.25"/>
    <row r="72996" ht="24.95" customHeight="1" x14ac:dyDescent="0.25"/>
    <row r="72997" ht="24.95" customHeight="1" x14ac:dyDescent="0.25"/>
    <row r="72998" ht="24.95" customHeight="1" x14ac:dyDescent="0.25"/>
    <row r="72999" ht="24.95" customHeight="1" x14ac:dyDescent="0.25"/>
    <row r="73000" ht="31.5" customHeight="1" x14ac:dyDescent="0.25"/>
    <row r="73001" ht="24" customHeight="1" x14ac:dyDescent="0.25"/>
    <row r="73002" ht="24.95" customHeight="1" x14ac:dyDescent="0.25"/>
    <row r="73003" ht="24.95" customHeight="1" x14ac:dyDescent="0.25"/>
    <row r="73004" ht="24.95" customHeight="1" x14ac:dyDescent="0.25"/>
    <row r="73005" ht="24.95" customHeight="1" x14ac:dyDescent="0.25"/>
    <row r="73009" ht="16.5" customHeight="1" x14ac:dyDescent="0.25"/>
    <row r="73011" ht="15.75" customHeight="1" x14ac:dyDescent="0.25"/>
    <row r="73012" ht="31.5" customHeight="1" x14ac:dyDescent="0.25"/>
    <row r="73013" ht="24" customHeight="1" x14ac:dyDescent="0.25"/>
    <row r="73014" ht="24.95" customHeight="1" x14ac:dyDescent="0.25"/>
    <row r="73015" ht="24.95" customHeight="1" x14ac:dyDescent="0.25"/>
    <row r="73016" ht="24.95" customHeight="1" x14ac:dyDescent="0.25"/>
    <row r="73017" ht="24.95" customHeight="1" x14ac:dyDescent="0.25"/>
    <row r="73018" ht="24.95" customHeight="1" x14ac:dyDescent="0.25"/>
    <row r="73019" ht="24.95" customHeight="1" x14ac:dyDescent="0.25"/>
    <row r="73020" ht="24.95" customHeight="1" x14ac:dyDescent="0.25"/>
    <row r="73021" ht="24.95" customHeight="1" x14ac:dyDescent="0.25"/>
    <row r="73022" ht="24.95" customHeight="1" x14ac:dyDescent="0.25"/>
    <row r="73023" ht="24.95" customHeight="1" x14ac:dyDescent="0.25"/>
    <row r="73024" ht="24.95" customHeight="1" x14ac:dyDescent="0.25"/>
    <row r="73025" ht="24.95" customHeight="1" x14ac:dyDescent="0.25"/>
    <row r="73026" ht="24.95" customHeight="1" x14ac:dyDescent="0.25"/>
    <row r="73027" ht="24.95" customHeight="1" x14ac:dyDescent="0.25"/>
    <row r="73028" ht="24.95" customHeight="1" x14ac:dyDescent="0.25"/>
    <row r="73029" ht="24.95" customHeight="1" x14ac:dyDescent="0.25"/>
    <row r="73030" ht="24.95" customHeight="1" x14ac:dyDescent="0.25"/>
    <row r="73031" ht="24.95" customHeight="1" x14ac:dyDescent="0.25"/>
    <row r="73032" ht="24.95" customHeight="1" x14ac:dyDescent="0.25"/>
    <row r="73033" ht="24.95" customHeight="1" x14ac:dyDescent="0.25"/>
    <row r="73034" ht="24.95" customHeight="1" x14ac:dyDescent="0.25"/>
    <row r="73035" ht="24.95" customHeight="1" x14ac:dyDescent="0.25"/>
    <row r="73036" ht="24.95" customHeight="1" x14ac:dyDescent="0.25"/>
    <row r="73037" ht="24.95" customHeight="1" x14ac:dyDescent="0.25"/>
    <row r="73038" ht="24.95" customHeight="1" x14ac:dyDescent="0.25"/>
    <row r="73039" ht="24.95" customHeight="1" x14ac:dyDescent="0.25"/>
    <row r="73040" ht="24.95" customHeight="1" x14ac:dyDescent="0.25"/>
    <row r="73041" ht="24.95" customHeight="1" x14ac:dyDescent="0.25"/>
    <row r="73042" ht="24.95" customHeight="1" x14ac:dyDescent="0.25"/>
    <row r="73043" ht="24.95" customHeight="1" x14ac:dyDescent="0.25"/>
    <row r="73044" ht="24.95" customHeight="1" x14ac:dyDescent="0.25"/>
    <row r="73045" ht="24.95" customHeight="1" x14ac:dyDescent="0.25"/>
    <row r="73046" ht="24.95" customHeight="1" x14ac:dyDescent="0.25"/>
    <row r="73047" ht="24.95" customHeight="1" x14ac:dyDescent="0.25"/>
    <row r="73048" ht="24.95" customHeight="1" x14ac:dyDescent="0.25"/>
    <row r="73049" ht="24.95" customHeight="1" x14ac:dyDescent="0.25"/>
    <row r="73050" ht="24.95" customHeight="1" x14ac:dyDescent="0.25"/>
    <row r="73051" ht="24.95" customHeight="1" x14ac:dyDescent="0.25"/>
    <row r="73055" ht="16.5" customHeight="1" x14ac:dyDescent="0.25"/>
    <row r="73057" ht="15.75" customHeight="1" x14ac:dyDescent="0.25"/>
    <row r="73058" ht="31.5" customHeight="1" x14ac:dyDescent="0.25"/>
    <row r="73059" ht="24" customHeight="1" x14ac:dyDescent="0.25"/>
    <row r="73060" ht="24.95" customHeight="1" x14ac:dyDescent="0.25"/>
    <row r="73061" ht="24.95" customHeight="1" x14ac:dyDescent="0.25"/>
    <row r="73062" ht="24.95" customHeight="1" x14ac:dyDescent="0.25"/>
    <row r="73063" ht="24.95" customHeight="1" x14ac:dyDescent="0.25"/>
    <row r="73064" ht="24.95" customHeight="1" x14ac:dyDescent="0.25"/>
    <row r="73065" ht="24.95" customHeight="1" x14ac:dyDescent="0.25"/>
    <row r="73066" ht="24.95" customHeight="1" x14ac:dyDescent="0.25"/>
    <row r="73067" ht="24.95" customHeight="1" x14ac:dyDescent="0.25"/>
    <row r="73068" ht="24.95" customHeight="1" x14ac:dyDescent="0.25"/>
    <row r="73069" ht="24.95" customHeight="1" x14ac:dyDescent="0.25"/>
    <row r="73070" ht="24.95" customHeight="1" x14ac:dyDescent="0.25"/>
    <row r="73071" ht="24.95" customHeight="1" x14ac:dyDescent="0.25"/>
    <row r="73072" ht="24.95" customHeight="1" x14ac:dyDescent="0.25"/>
    <row r="73073" ht="24.95" customHeight="1" x14ac:dyDescent="0.25"/>
    <row r="73074" ht="24.95" customHeight="1" x14ac:dyDescent="0.25"/>
    <row r="73075" ht="24.95" customHeight="1" x14ac:dyDescent="0.25"/>
    <row r="73076" ht="24.95" customHeight="1" x14ac:dyDescent="0.25"/>
    <row r="73077" ht="24.95" customHeight="1" x14ac:dyDescent="0.25"/>
    <row r="73078" ht="24.95" customHeight="1" x14ac:dyDescent="0.25"/>
    <row r="73079" ht="24.95" customHeight="1" x14ac:dyDescent="0.25"/>
    <row r="73080" ht="24.95" customHeight="1" x14ac:dyDescent="0.25"/>
    <row r="73081" ht="24.95" customHeight="1" x14ac:dyDescent="0.25"/>
    <row r="73082" ht="24.95" customHeight="1" x14ac:dyDescent="0.25"/>
    <row r="73083" ht="24.95" customHeight="1" x14ac:dyDescent="0.25"/>
    <row r="73084" ht="24.95" customHeight="1" x14ac:dyDescent="0.25"/>
    <row r="73085" ht="24.95" customHeight="1" x14ac:dyDescent="0.25"/>
    <row r="73086" ht="24.95" customHeight="1" x14ac:dyDescent="0.25"/>
    <row r="73087" ht="24.95" customHeight="1" x14ac:dyDescent="0.25"/>
    <row r="73088" ht="24.95" customHeight="1" x14ac:dyDescent="0.25"/>
    <row r="73089" ht="24.95" customHeight="1" x14ac:dyDescent="0.25"/>
    <row r="73090" ht="24.95" customHeight="1" x14ac:dyDescent="0.25"/>
    <row r="73091" ht="24.95" customHeight="1" x14ac:dyDescent="0.25"/>
    <row r="73092" ht="24.95" customHeight="1" x14ac:dyDescent="0.25"/>
    <row r="73093" ht="24.95" customHeight="1" x14ac:dyDescent="0.25"/>
    <row r="73094" ht="24.95" customHeight="1" x14ac:dyDescent="0.25"/>
    <row r="73095" ht="24.95" customHeight="1" x14ac:dyDescent="0.25"/>
    <row r="73096" ht="24.95" customHeight="1" x14ac:dyDescent="0.25"/>
    <row r="73097" ht="24.95" customHeight="1" x14ac:dyDescent="0.25"/>
    <row r="73101" ht="16.5" customHeight="1" x14ac:dyDescent="0.25"/>
    <row r="73103" ht="15.75" customHeight="1" x14ac:dyDescent="0.25"/>
    <row r="73104" ht="31.5" customHeight="1" x14ac:dyDescent="0.25"/>
    <row r="73105" ht="24" customHeight="1" x14ac:dyDescent="0.25"/>
    <row r="73106" ht="24.95" customHeight="1" x14ac:dyDescent="0.25"/>
    <row r="73107" ht="24.95" customHeight="1" x14ac:dyDescent="0.25"/>
    <row r="73108" ht="24.95" customHeight="1" x14ac:dyDescent="0.25"/>
    <row r="73109" ht="24.95" customHeight="1" x14ac:dyDescent="0.25"/>
    <row r="73110" ht="24.95" customHeight="1" x14ac:dyDescent="0.25"/>
    <row r="73111" ht="24.95" customHeight="1" x14ac:dyDescent="0.25"/>
    <row r="73112" ht="24.95" customHeight="1" x14ac:dyDescent="0.25"/>
    <row r="73113" ht="24.95" customHeight="1" x14ac:dyDescent="0.25"/>
    <row r="73114" ht="24.95" customHeight="1" x14ac:dyDescent="0.25"/>
    <row r="73115" ht="24.95" customHeight="1" x14ac:dyDescent="0.25"/>
    <row r="73116" ht="24.95" customHeight="1" x14ac:dyDescent="0.25"/>
    <row r="73117" ht="24.95" customHeight="1" x14ac:dyDescent="0.25"/>
    <row r="73118" ht="24.95" customHeight="1" x14ac:dyDescent="0.25"/>
    <row r="73119" ht="24.95" customHeight="1" x14ac:dyDescent="0.25"/>
    <row r="73123" ht="16.5" customHeight="1" x14ac:dyDescent="0.25"/>
    <row r="73125" ht="15.75" customHeight="1" x14ac:dyDescent="0.25"/>
    <row r="73126" ht="31.5" customHeight="1" x14ac:dyDescent="0.25"/>
    <row r="73127" ht="24" customHeight="1" x14ac:dyDescent="0.25"/>
    <row r="73128" ht="24.95" customHeight="1" x14ac:dyDescent="0.25"/>
    <row r="73129" ht="24.95" customHeight="1" x14ac:dyDescent="0.25"/>
    <row r="73130" ht="24.95" customHeight="1" x14ac:dyDescent="0.25"/>
    <row r="73131" ht="24.95" customHeight="1" x14ac:dyDescent="0.25"/>
    <row r="73132" ht="24.95" customHeight="1" x14ac:dyDescent="0.25"/>
    <row r="73133" ht="24.95" customHeight="1" x14ac:dyDescent="0.25"/>
    <row r="73134" ht="24.95" customHeight="1" x14ac:dyDescent="0.25"/>
    <row r="73135" ht="24.95" customHeight="1" x14ac:dyDescent="0.25"/>
    <row r="73136" ht="24.95" customHeight="1" x14ac:dyDescent="0.25"/>
    <row r="73137" ht="24.95" customHeight="1" x14ac:dyDescent="0.25"/>
    <row r="73138" ht="24.95" customHeight="1" x14ac:dyDescent="0.25"/>
    <row r="73139" ht="24.95" customHeight="1" x14ac:dyDescent="0.25"/>
    <row r="73140" ht="24.95" customHeight="1" x14ac:dyDescent="0.25"/>
    <row r="73141" ht="24.95" customHeight="1" x14ac:dyDescent="0.25"/>
    <row r="73142" ht="24.95" customHeight="1" x14ac:dyDescent="0.25"/>
    <row r="73143" ht="24.95" customHeight="1" x14ac:dyDescent="0.25"/>
    <row r="73144" ht="24.95" customHeight="1" x14ac:dyDescent="0.25"/>
    <row r="73145" ht="24.95" customHeight="1" x14ac:dyDescent="0.25"/>
    <row r="73146" ht="24.95" customHeight="1" x14ac:dyDescent="0.25"/>
    <row r="73147" ht="24.95" customHeight="1" x14ac:dyDescent="0.25"/>
    <row r="73148" ht="24.95" customHeight="1" x14ac:dyDescent="0.25"/>
    <row r="73149" ht="24.95" customHeight="1" x14ac:dyDescent="0.25"/>
    <row r="73150" ht="24.95" customHeight="1" x14ac:dyDescent="0.25"/>
    <row r="73151" ht="24.95" customHeight="1" x14ac:dyDescent="0.25"/>
    <row r="73152" ht="24.95" customHeight="1" x14ac:dyDescent="0.25"/>
    <row r="73153" ht="24.95" customHeight="1" x14ac:dyDescent="0.25"/>
    <row r="73154" ht="24.95" customHeight="1" x14ac:dyDescent="0.25"/>
    <row r="73155" ht="24.95" customHeight="1" x14ac:dyDescent="0.25"/>
    <row r="73156" ht="24.95" customHeight="1" x14ac:dyDescent="0.25"/>
    <row r="73157" ht="24.95" customHeight="1" x14ac:dyDescent="0.25"/>
    <row r="73158" ht="24.95" customHeight="1" x14ac:dyDescent="0.25"/>
    <row r="73159" ht="24.95" customHeight="1" x14ac:dyDescent="0.25"/>
    <row r="73160" ht="24.95" customHeight="1" x14ac:dyDescent="0.25"/>
    <row r="73161" ht="24.95" customHeight="1" x14ac:dyDescent="0.25"/>
    <row r="73162" ht="24.95" customHeight="1" x14ac:dyDescent="0.25"/>
    <row r="73163" ht="24.95" customHeight="1" x14ac:dyDescent="0.25"/>
    <row r="73164" ht="24.95" customHeight="1" x14ac:dyDescent="0.25"/>
    <row r="73165" ht="24.95" customHeight="1" x14ac:dyDescent="0.25"/>
    <row r="73169" ht="16.5" customHeight="1" x14ac:dyDescent="0.25"/>
    <row r="73171" ht="15.75" customHeight="1" x14ac:dyDescent="0.25"/>
    <row r="73172" ht="31.5" customHeight="1" x14ac:dyDescent="0.25"/>
    <row r="73173" ht="24" customHeight="1" x14ac:dyDescent="0.25"/>
    <row r="73174" ht="24.95" customHeight="1" x14ac:dyDescent="0.25"/>
    <row r="73175" ht="24.95" customHeight="1" x14ac:dyDescent="0.25"/>
    <row r="73176" ht="24.95" customHeight="1" x14ac:dyDescent="0.25"/>
    <row r="73177" ht="24.95" customHeight="1" x14ac:dyDescent="0.25"/>
    <row r="73178" ht="24.95" customHeight="1" x14ac:dyDescent="0.25"/>
    <row r="73179" ht="24.95" customHeight="1" x14ac:dyDescent="0.25"/>
    <row r="73180" ht="24.95" customHeight="1" x14ac:dyDescent="0.25"/>
    <row r="73181" ht="24.95" customHeight="1" x14ac:dyDescent="0.25"/>
    <row r="73182" ht="24.95" customHeight="1" x14ac:dyDescent="0.25"/>
    <row r="73183" ht="24.95" customHeight="1" x14ac:dyDescent="0.25"/>
    <row r="73184" ht="24.95" customHeight="1" x14ac:dyDescent="0.25"/>
    <row r="73185" ht="24.95" customHeight="1" x14ac:dyDescent="0.25"/>
    <row r="73186" ht="24.95" customHeight="1" x14ac:dyDescent="0.25"/>
    <row r="73187" ht="24.95" customHeight="1" x14ac:dyDescent="0.25"/>
    <row r="73188" ht="24.95" customHeight="1" x14ac:dyDescent="0.25"/>
    <row r="73189" ht="24.95" customHeight="1" x14ac:dyDescent="0.25"/>
    <row r="73190" ht="24.95" customHeight="1" x14ac:dyDescent="0.25"/>
    <row r="73191" ht="24.95" customHeight="1" x14ac:dyDescent="0.25"/>
    <row r="73192" ht="24.95" customHeight="1" x14ac:dyDescent="0.25"/>
    <row r="73193" ht="24.95" customHeight="1" x14ac:dyDescent="0.25"/>
    <row r="73194" ht="24.95" customHeight="1" x14ac:dyDescent="0.25"/>
    <row r="73195" ht="24.95" customHeight="1" x14ac:dyDescent="0.25"/>
    <row r="73196" ht="24.95" customHeight="1" x14ac:dyDescent="0.25"/>
    <row r="73197" ht="24.95" customHeight="1" x14ac:dyDescent="0.25"/>
    <row r="73198" ht="24.95" customHeight="1" x14ac:dyDescent="0.25"/>
    <row r="73199" ht="24.95" customHeight="1" x14ac:dyDescent="0.25"/>
    <row r="73200" ht="24.95" customHeight="1" x14ac:dyDescent="0.25"/>
    <row r="73201" ht="24.95" customHeight="1" x14ac:dyDescent="0.25"/>
    <row r="73202" ht="24.95" customHeight="1" x14ac:dyDescent="0.25"/>
    <row r="73203" ht="24.95" customHeight="1" x14ac:dyDescent="0.25"/>
    <row r="73204" ht="24.95" customHeight="1" x14ac:dyDescent="0.25"/>
    <row r="73205" ht="24.95" customHeight="1" x14ac:dyDescent="0.25"/>
    <row r="73206" ht="24.95" customHeight="1" x14ac:dyDescent="0.25"/>
    <row r="73207" ht="24.95" customHeight="1" x14ac:dyDescent="0.25"/>
    <row r="73208" ht="24.95" customHeight="1" x14ac:dyDescent="0.25"/>
    <row r="73209" ht="24.95" customHeight="1" x14ac:dyDescent="0.25"/>
    <row r="73211" ht="16.5" customHeight="1" x14ac:dyDescent="0.25"/>
    <row r="73213" ht="15.75" customHeight="1" x14ac:dyDescent="0.25"/>
    <row r="73219" ht="16.5" customHeight="1" x14ac:dyDescent="0.25"/>
    <row r="73221" ht="15.75" customHeight="1" x14ac:dyDescent="0.25"/>
    <row r="73222" ht="31.5" customHeight="1" x14ac:dyDescent="0.25"/>
    <row r="73223" ht="24" customHeight="1" x14ac:dyDescent="0.25"/>
    <row r="73224" ht="24.95" customHeight="1" x14ac:dyDescent="0.25"/>
    <row r="73225" ht="24.95" customHeight="1" x14ac:dyDescent="0.25"/>
    <row r="73226" ht="24.95" customHeight="1" x14ac:dyDescent="0.25"/>
    <row r="73227" ht="24.95" customHeight="1" x14ac:dyDescent="0.25"/>
    <row r="73228" ht="24.95" customHeight="1" x14ac:dyDescent="0.25"/>
    <row r="73229" ht="24.95" customHeight="1" x14ac:dyDescent="0.25"/>
    <row r="73230" ht="24.95" customHeight="1" x14ac:dyDescent="0.25"/>
    <row r="73231" ht="24.95" customHeight="1" x14ac:dyDescent="0.25"/>
    <row r="73232" ht="24.95" customHeight="1" x14ac:dyDescent="0.25"/>
    <row r="73233" ht="24.95" customHeight="1" x14ac:dyDescent="0.25"/>
    <row r="73234" ht="24.95" customHeight="1" x14ac:dyDescent="0.25"/>
    <row r="73235" ht="24.95" customHeight="1" x14ac:dyDescent="0.25"/>
    <row r="73236" ht="24.95" customHeight="1" x14ac:dyDescent="0.25"/>
    <row r="73237" ht="24.95" customHeight="1" x14ac:dyDescent="0.25"/>
    <row r="73238" ht="24.95" customHeight="1" x14ac:dyDescent="0.25"/>
    <row r="73239" ht="24.95" customHeight="1" x14ac:dyDescent="0.25"/>
    <row r="73240" ht="24.95" customHeight="1" x14ac:dyDescent="0.25"/>
    <row r="73241" ht="24.95" customHeight="1" x14ac:dyDescent="0.25"/>
    <row r="73242" ht="24.95" customHeight="1" x14ac:dyDescent="0.25"/>
    <row r="73243" ht="24.95" customHeight="1" x14ac:dyDescent="0.25"/>
    <row r="73244" ht="24.95" customHeight="1" x14ac:dyDescent="0.25"/>
    <row r="73245" ht="24.95" customHeight="1" x14ac:dyDescent="0.25"/>
    <row r="73246" ht="24.95" customHeight="1" x14ac:dyDescent="0.25"/>
    <row r="73247" ht="24.95" customHeight="1" x14ac:dyDescent="0.25"/>
    <row r="73248" ht="24.95" customHeight="1" x14ac:dyDescent="0.25"/>
    <row r="73249" ht="24.95" customHeight="1" x14ac:dyDescent="0.25"/>
    <row r="73250" ht="24.95" customHeight="1" x14ac:dyDescent="0.25"/>
    <row r="73251" ht="24.95" customHeight="1" x14ac:dyDescent="0.25"/>
    <row r="73252" ht="24.95" customHeight="1" x14ac:dyDescent="0.25"/>
    <row r="73253" ht="24.95" customHeight="1" x14ac:dyDescent="0.25"/>
    <row r="73254" ht="24.95" customHeight="1" x14ac:dyDescent="0.25"/>
    <row r="73255" ht="24.95" customHeight="1" x14ac:dyDescent="0.25"/>
    <row r="73258" ht="16.5" customHeight="1" x14ac:dyDescent="0.25"/>
    <row r="73260" ht="15.75" customHeight="1" x14ac:dyDescent="0.25"/>
    <row r="73261" ht="31.5" customHeight="1" x14ac:dyDescent="0.25"/>
    <row r="73265" ht="16.5" customHeight="1" x14ac:dyDescent="0.25"/>
    <row r="73267" ht="15.75" customHeight="1" x14ac:dyDescent="0.25"/>
    <row r="73268" ht="31.5" customHeight="1" x14ac:dyDescent="0.25"/>
    <row r="73269" ht="24" customHeight="1" x14ac:dyDescent="0.25"/>
    <row r="73270" ht="24.95" customHeight="1" x14ac:dyDescent="0.25"/>
    <row r="73271" ht="24.95" customHeight="1" x14ac:dyDescent="0.25"/>
    <row r="73272" ht="24.95" customHeight="1" x14ac:dyDescent="0.25"/>
    <row r="73273" ht="24.95" customHeight="1" x14ac:dyDescent="0.25"/>
    <row r="73274" ht="24.95" customHeight="1" x14ac:dyDescent="0.25"/>
    <row r="73275" ht="24.95" customHeight="1" x14ac:dyDescent="0.25"/>
    <row r="73276" ht="24.95" customHeight="1" x14ac:dyDescent="0.25"/>
    <row r="73277" ht="24.95" customHeight="1" x14ac:dyDescent="0.25"/>
    <row r="73278" ht="24.95" customHeight="1" x14ac:dyDescent="0.25"/>
    <row r="73279" ht="24.95" customHeight="1" x14ac:dyDescent="0.25"/>
    <row r="73280" ht="24.95" customHeight="1" x14ac:dyDescent="0.25"/>
    <row r="73281" ht="24.95" customHeight="1" x14ac:dyDescent="0.25"/>
    <row r="73282" ht="24.95" customHeight="1" x14ac:dyDescent="0.25"/>
    <row r="73283" ht="24.95" customHeight="1" x14ac:dyDescent="0.25"/>
    <row r="73284" ht="24.95" customHeight="1" x14ac:dyDescent="0.25"/>
    <row r="73285" ht="24.95" customHeight="1" x14ac:dyDescent="0.25"/>
    <row r="73286" ht="24.95" customHeight="1" x14ac:dyDescent="0.25"/>
    <row r="73287" ht="24.95" customHeight="1" x14ac:dyDescent="0.25"/>
    <row r="73288" ht="24.95" customHeight="1" x14ac:dyDescent="0.25"/>
    <row r="73289" ht="24.95" customHeight="1" x14ac:dyDescent="0.25"/>
    <row r="73290" ht="24.95" customHeight="1" x14ac:dyDescent="0.25"/>
    <row r="73291" ht="24.95" customHeight="1" x14ac:dyDescent="0.25"/>
    <row r="73292" ht="24.95" customHeight="1" x14ac:dyDescent="0.25"/>
    <row r="73293" ht="24.95" customHeight="1" x14ac:dyDescent="0.25"/>
    <row r="73294" ht="24.95" customHeight="1" x14ac:dyDescent="0.25"/>
    <row r="73295" ht="24.95" customHeight="1" x14ac:dyDescent="0.25"/>
    <row r="73296" ht="24.95" customHeight="1" x14ac:dyDescent="0.25"/>
    <row r="73297" ht="24.95" customHeight="1" x14ac:dyDescent="0.25"/>
    <row r="73298" ht="24.95" customHeight="1" x14ac:dyDescent="0.25"/>
    <row r="73299" ht="24.95" customHeight="1" x14ac:dyDescent="0.25"/>
    <row r="73300" ht="24.95" customHeight="1" x14ac:dyDescent="0.25"/>
    <row r="73301" ht="24.95" customHeight="1" x14ac:dyDescent="0.25"/>
    <row r="73302" ht="24" customHeight="1" x14ac:dyDescent="0.25"/>
    <row r="73303" ht="24.95" customHeight="1" x14ac:dyDescent="0.25"/>
    <row r="73304" ht="24.95" customHeight="1" x14ac:dyDescent="0.25"/>
    <row r="73305" ht="24.95" customHeight="1" x14ac:dyDescent="0.25"/>
    <row r="73306" ht="24.95" customHeight="1" x14ac:dyDescent="0.25"/>
    <row r="73307" ht="24.95" customHeight="1" x14ac:dyDescent="0.25"/>
    <row r="73311" ht="16.5" customHeight="1" x14ac:dyDescent="0.25"/>
    <row r="73313" ht="15.75" customHeight="1" x14ac:dyDescent="0.25"/>
    <row r="73314" ht="31.5" customHeight="1" x14ac:dyDescent="0.25"/>
    <row r="73315" ht="24" customHeight="1" x14ac:dyDescent="0.25"/>
    <row r="73316" ht="24.95" customHeight="1" x14ac:dyDescent="0.25"/>
    <row r="73317" ht="24.95" customHeight="1" x14ac:dyDescent="0.25"/>
    <row r="73318" ht="24.95" customHeight="1" x14ac:dyDescent="0.25"/>
    <row r="73319" ht="24.95" customHeight="1" x14ac:dyDescent="0.25"/>
    <row r="73320" ht="24.95" customHeight="1" x14ac:dyDescent="0.25"/>
    <row r="73321" ht="24.95" customHeight="1" x14ac:dyDescent="0.25"/>
    <row r="73322" ht="24.95" customHeight="1" x14ac:dyDescent="0.25"/>
    <row r="73323" ht="24.95" customHeight="1" x14ac:dyDescent="0.25"/>
    <row r="73324" ht="24.95" customHeight="1" x14ac:dyDescent="0.25"/>
    <row r="73325" ht="24.95" customHeight="1" x14ac:dyDescent="0.25"/>
    <row r="73326" ht="31.5" customHeight="1" x14ac:dyDescent="0.25"/>
    <row r="73327" ht="24" customHeight="1" x14ac:dyDescent="0.25"/>
    <row r="73328" ht="24.95" customHeight="1" x14ac:dyDescent="0.25"/>
    <row r="73329" ht="24.95" customHeight="1" x14ac:dyDescent="0.25"/>
    <row r="73333" ht="16.5" customHeight="1" x14ac:dyDescent="0.25"/>
    <row r="73335" ht="15.75" customHeight="1" x14ac:dyDescent="0.25"/>
    <row r="73336" ht="31.5" customHeight="1" x14ac:dyDescent="0.25"/>
    <row r="73337" ht="24" customHeight="1" x14ac:dyDescent="0.25"/>
    <row r="73338" ht="24.95" customHeight="1" x14ac:dyDescent="0.25"/>
    <row r="73339" ht="24.95" customHeight="1" x14ac:dyDescent="0.25"/>
    <row r="73340" ht="24.95" customHeight="1" x14ac:dyDescent="0.25"/>
    <row r="73341" ht="24.95" customHeight="1" x14ac:dyDescent="0.25"/>
    <row r="73342" ht="24.95" customHeight="1" x14ac:dyDescent="0.25"/>
    <row r="73343" ht="24.95" customHeight="1" x14ac:dyDescent="0.25"/>
    <row r="73344" ht="24.95" customHeight="1" x14ac:dyDescent="0.25"/>
    <row r="73345" ht="24.95" customHeight="1" x14ac:dyDescent="0.25"/>
    <row r="73346" ht="24.95" customHeight="1" x14ac:dyDescent="0.25"/>
    <row r="73347" ht="24.95" customHeight="1" x14ac:dyDescent="0.25"/>
    <row r="73351" ht="16.5" customHeight="1" x14ac:dyDescent="0.25"/>
    <row r="73355" ht="16.5" customHeight="1" x14ac:dyDescent="0.25"/>
    <row r="73357" ht="15.75" customHeight="1" x14ac:dyDescent="0.25"/>
    <row r="73358" ht="31.5" customHeight="1" x14ac:dyDescent="0.25"/>
    <row r="73359" ht="24" customHeight="1" x14ac:dyDescent="0.25"/>
    <row r="73360" ht="24.95" customHeight="1" x14ac:dyDescent="0.25"/>
    <row r="73361" ht="24.95" customHeight="1" x14ac:dyDescent="0.25"/>
    <row r="73362" ht="24.95" customHeight="1" x14ac:dyDescent="0.25"/>
    <row r="73363" ht="24.95" customHeight="1" x14ac:dyDescent="0.25"/>
    <row r="73364" ht="24.95" customHeight="1" x14ac:dyDescent="0.25"/>
    <row r="73365" ht="24.95" customHeight="1" x14ac:dyDescent="0.25"/>
    <row r="73366" ht="24.95" customHeight="1" x14ac:dyDescent="0.25"/>
    <row r="73367" ht="24.95" customHeight="1" x14ac:dyDescent="0.25"/>
    <row r="73369" ht="15.75" customHeight="1" x14ac:dyDescent="0.25"/>
    <row r="73370" ht="31.5" customHeight="1" x14ac:dyDescent="0.25"/>
    <row r="73371" ht="24" customHeight="1" x14ac:dyDescent="0.25"/>
    <row r="73372" ht="24.95" customHeight="1" x14ac:dyDescent="0.25"/>
    <row r="73373" ht="24.95" customHeight="1" x14ac:dyDescent="0.25"/>
    <row r="73377" ht="16.5" customHeight="1" x14ac:dyDescent="0.25"/>
    <row r="73379" ht="15.75" customHeight="1" x14ac:dyDescent="0.25"/>
    <row r="73380" ht="31.5" customHeight="1" x14ac:dyDescent="0.25"/>
    <row r="73381" ht="24" customHeight="1" x14ac:dyDescent="0.25"/>
    <row r="73382" ht="24.95" customHeight="1" x14ac:dyDescent="0.25"/>
    <row r="73383" ht="24.95" customHeight="1" x14ac:dyDescent="0.25"/>
    <row r="73384" ht="24.95" customHeight="1" x14ac:dyDescent="0.25"/>
    <row r="73385" ht="24.95" customHeight="1" x14ac:dyDescent="0.25"/>
    <row r="73386" ht="24.95" customHeight="1" x14ac:dyDescent="0.25"/>
    <row r="73387" ht="24.95" customHeight="1" x14ac:dyDescent="0.25"/>
    <row r="73388" ht="24.95" customHeight="1" x14ac:dyDescent="0.25"/>
    <row r="73389" ht="24.95" customHeight="1" x14ac:dyDescent="0.25"/>
    <row r="73390" ht="24.95" customHeight="1" x14ac:dyDescent="0.25"/>
    <row r="73391" ht="24.95" customHeight="1" x14ac:dyDescent="0.25"/>
    <row r="73392" ht="24.95" customHeight="1" x14ac:dyDescent="0.25"/>
    <row r="73393" ht="24.95" customHeight="1" x14ac:dyDescent="0.25"/>
    <row r="73394" ht="24.95" customHeight="1" x14ac:dyDescent="0.25"/>
    <row r="73395" ht="24.95" customHeight="1" x14ac:dyDescent="0.25"/>
    <row r="73396" ht="24.95" customHeight="1" x14ac:dyDescent="0.25"/>
    <row r="73397" ht="24.95" customHeight="1" x14ac:dyDescent="0.25"/>
    <row r="73398" ht="24.95" customHeight="1" x14ac:dyDescent="0.25"/>
    <row r="73399" ht="24.95" customHeight="1" x14ac:dyDescent="0.25"/>
    <row r="73400" ht="24.95" customHeight="1" x14ac:dyDescent="0.25"/>
    <row r="73401" ht="24.95" customHeight="1" x14ac:dyDescent="0.25"/>
    <row r="73402" ht="24.95" customHeight="1" x14ac:dyDescent="0.25"/>
    <row r="73403" ht="24.95" customHeight="1" x14ac:dyDescent="0.25"/>
    <row r="73404" ht="24.95" customHeight="1" x14ac:dyDescent="0.25"/>
    <row r="73405" ht="24.95" customHeight="1" x14ac:dyDescent="0.25"/>
    <row r="73406" ht="24.95" customHeight="1" x14ac:dyDescent="0.25"/>
    <row r="73407" ht="24.95" customHeight="1" x14ac:dyDescent="0.25"/>
    <row r="73408" ht="24.95" customHeight="1" x14ac:dyDescent="0.25"/>
    <row r="73409" ht="24.95" customHeight="1" x14ac:dyDescent="0.25"/>
    <row r="73410" ht="24.95" customHeight="1" x14ac:dyDescent="0.25"/>
    <row r="73411" ht="24.95" customHeight="1" x14ac:dyDescent="0.25"/>
    <row r="73412" ht="24.95" customHeight="1" x14ac:dyDescent="0.25"/>
    <row r="73413" ht="24.95" customHeight="1" x14ac:dyDescent="0.25"/>
    <row r="73414" ht="24.95" customHeight="1" x14ac:dyDescent="0.25"/>
    <row r="73415" ht="24.95" customHeight="1" x14ac:dyDescent="0.25"/>
    <row r="73416" ht="24.95" customHeight="1" x14ac:dyDescent="0.25"/>
    <row r="73417" ht="24.95" customHeight="1" x14ac:dyDescent="0.25"/>
    <row r="73418" ht="24.95" customHeight="1" x14ac:dyDescent="0.25"/>
    <row r="73419" ht="24.95" customHeight="1" x14ac:dyDescent="0.25"/>
    <row r="73423" ht="16.5" customHeight="1" x14ac:dyDescent="0.25"/>
    <row r="73425" ht="15.75" customHeight="1" x14ac:dyDescent="0.25"/>
    <row r="73426" ht="31.5" customHeight="1" x14ac:dyDescent="0.25"/>
    <row r="73427" ht="24" customHeight="1" x14ac:dyDescent="0.25"/>
    <row r="73428" ht="24.95" customHeight="1" x14ac:dyDescent="0.25"/>
    <row r="73429" ht="24.95" customHeight="1" x14ac:dyDescent="0.25"/>
    <row r="73430" ht="24.95" customHeight="1" x14ac:dyDescent="0.25"/>
    <row r="73431" ht="24.95" customHeight="1" x14ac:dyDescent="0.25"/>
    <row r="73432" ht="24.95" customHeight="1" x14ac:dyDescent="0.25"/>
    <row r="73433" ht="24.95" customHeight="1" x14ac:dyDescent="0.25"/>
    <row r="73434" ht="24.95" customHeight="1" x14ac:dyDescent="0.25"/>
    <row r="73435" ht="24.95" customHeight="1" x14ac:dyDescent="0.25"/>
    <row r="73436" ht="24.95" customHeight="1" x14ac:dyDescent="0.25"/>
    <row r="73437" ht="24.95" customHeight="1" x14ac:dyDescent="0.25"/>
    <row r="73438" ht="24.95" customHeight="1" x14ac:dyDescent="0.25"/>
    <row r="73439" ht="24.95" customHeight="1" x14ac:dyDescent="0.25"/>
    <row r="73440" ht="24.95" customHeight="1" x14ac:dyDescent="0.25"/>
    <row r="73441" ht="24.95" customHeight="1" x14ac:dyDescent="0.25"/>
    <row r="73442" ht="24.95" customHeight="1" x14ac:dyDescent="0.25"/>
    <row r="73443" ht="24.95" customHeight="1" x14ac:dyDescent="0.25"/>
    <row r="73444" ht="24.95" customHeight="1" x14ac:dyDescent="0.25"/>
    <row r="73445" ht="24.95" customHeight="1" x14ac:dyDescent="0.25"/>
    <row r="73446" ht="24.95" customHeight="1" x14ac:dyDescent="0.25"/>
    <row r="73447" ht="24.95" customHeight="1" x14ac:dyDescent="0.25"/>
    <row r="73448" ht="24.95" customHeight="1" x14ac:dyDescent="0.25"/>
    <row r="73449" ht="24.95" customHeight="1" x14ac:dyDescent="0.25"/>
    <row r="73450" ht="24.95" customHeight="1" x14ac:dyDescent="0.25"/>
    <row r="73451" ht="24.95" customHeight="1" x14ac:dyDescent="0.25"/>
    <row r="73452" ht="24.95" customHeight="1" x14ac:dyDescent="0.25"/>
    <row r="73453" ht="24.95" customHeight="1" x14ac:dyDescent="0.25"/>
    <row r="73454" ht="24.95" customHeight="1" x14ac:dyDescent="0.25"/>
    <row r="73455" ht="24.95" customHeight="1" x14ac:dyDescent="0.25"/>
    <row r="73456" ht="24.95" customHeight="1" x14ac:dyDescent="0.25"/>
    <row r="73457" ht="24.95" customHeight="1" x14ac:dyDescent="0.25"/>
    <row r="73458" ht="24.95" customHeight="1" x14ac:dyDescent="0.25"/>
    <row r="73459" ht="24.95" customHeight="1" x14ac:dyDescent="0.25"/>
    <row r="73460" ht="24.95" customHeight="1" x14ac:dyDescent="0.25"/>
    <row r="73461" ht="24.95" customHeight="1" x14ac:dyDescent="0.25"/>
    <row r="73462" ht="24.95" customHeight="1" x14ac:dyDescent="0.25"/>
    <row r="73463" ht="24.95" customHeight="1" x14ac:dyDescent="0.25"/>
    <row r="73469" ht="16.5" customHeight="1" x14ac:dyDescent="0.25"/>
    <row r="73471" ht="15.75" customHeight="1" x14ac:dyDescent="0.25"/>
    <row r="73472" ht="31.5" customHeight="1" x14ac:dyDescent="0.25"/>
    <row r="73473" ht="24" customHeight="1" x14ac:dyDescent="0.25"/>
    <row r="73474" ht="24.95" customHeight="1" x14ac:dyDescent="0.25"/>
    <row r="73475" ht="24.95" customHeight="1" x14ac:dyDescent="0.25"/>
    <row r="73476" ht="24.95" customHeight="1" x14ac:dyDescent="0.25"/>
    <row r="73477" ht="24.95" customHeight="1" x14ac:dyDescent="0.25"/>
    <row r="73478" ht="24.95" customHeight="1" x14ac:dyDescent="0.25"/>
    <row r="73479" ht="24.95" customHeight="1" x14ac:dyDescent="0.25"/>
    <row r="73480" ht="24.95" customHeight="1" x14ac:dyDescent="0.25"/>
    <row r="73481" ht="24.95" customHeight="1" x14ac:dyDescent="0.25"/>
    <row r="73482" ht="24.95" customHeight="1" x14ac:dyDescent="0.25"/>
    <row r="73483" ht="24.95" customHeight="1" x14ac:dyDescent="0.25"/>
    <row r="73484" ht="24.95" customHeight="1" x14ac:dyDescent="0.25"/>
    <row r="73485" ht="24.95" customHeight="1" x14ac:dyDescent="0.25"/>
    <row r="73486" ht="24.95" customHeight="1" x14ac:dyDescent="0.25"/>
    <row r="73487" ht="24.95" customHeight="1" x14ac:dyDescent="0.25"/>
    <row r="73488" ht="24.95" customHeight="1" x14ac:dyDescent="0.25"/>
    <row r="73489" ht="24.95" customHeight="1" x14ac:dyDescent="0.25"/>
    <row r="73490" ht="24.95" customHeight="1" x14ac:dyDescent="0.25"/>
    <row r="73491" ht="24.95" customHeight="1" x14ac:dyDescent="0.25"/>
    <row r="73492" ht="24.95" customHeight="1" x14ac:dyDescent="0.25"/>
    <row r="73493" ht="24.95" customHeight="1" x14ac:dyDescent="0.25"/>
    <row r="73494" ht="24.95" customHeight="1" x14ac:dyDescent="0.25"/>
    <row r="73495" ht="24.95" customHeight="1" x14ac:dyDescent="0.25"/>
    <row r="73496" ht="24.95" customHeight="1" x14ac:dyDescent="0.25"/>
    <row r="73497" ht="24.95" customHeight="1" x14ac:dyDescent="0.25"/>
    <row r="73498" ht="24.95" customHeight="1" x14ac:dyDescent="0.25"/>
    <row r="73499" ht="24.95" customHeight="1" x14ac:dyDescent="0.25"/>
    <row r="73500" ht="24.95" customHeight="1" x14ac:dyDescent="0.25"/>
    <row r="73501" ht="24.95" customHeight="1" x14ac:dyDescent="0.25"/>
    <row r="73502" ht="24.95" customHeight="1" x14ac:dyDescent="0.25"/>
    <row r="73503" ht="24.95" customHeight="1" x14ac:dyDescent="0.25"/>
    <row r="73504" ht="24.95" customHeight="1" x14ac:dyDescent="0.25"/>
    <row r="73505" ht="24.95" customHeight="1" x14ac:dyDescent="0.25"/>
    <row r="73509" ht="16.5" customHeight="1" x14ac:dyDescent="0.25"/>
    <row r="73511" ht="15.75" customHeight="1" x14ac:dyDescent="0.25"/>
    <row r="73515" ht="16.5" customHeight="1" x14ac:dyDescent="0.25"/>
    <row r="73517" ht="15.75" customHeight="1" x14ac:dyDescent="0.25"/>
    <row r="73518" ht="31.5" customHeight="1" x14ac:dyDescent="0.25"/>
    <row r="73519" ht="24" customHeight="1" x14ac:dyDescent="0.25"/>
    <row r="73520" ht="24.95" customHeight="1" x14ac:dyDescent="0.25"/>
    <row r="73521" ht="24.95" customHeight="1" x14ac:dyDescent="0.25"/>
    <row r="73522" ht="24.95" customHeight="1" x14ac:dyDescent="0.25"/>
    <row r="73523" ht="24.95" customHeight="1" x14ac:dyDescent="0.25"/>
    <row r="73524" ht="24.95" customHeight="1" x14ac:dyDescent="0.25"/>
    <row r="73525" ht="24.95" customHeight="1" x14ac:dyDescent="0.25"/>
    <row r="73526" ht="24.95" customHeight="1" x14ac:dyDescent="0.25"/>
    <row r="73527" ht="24.95" customHeight="1" x14ac:dyDescent="0.25"/>
    <row r="73528" ht="31.5" customHeight="1" x14ac:dyDescent="0.25"/>
    <row r="73529" ht="24" customHeight="1" x14ac:dyDescent="0.25"/>
    <row r="73530" ht="24.95" customHeight="1" x14ac:dyDescent="0.25"/>
    <row r="73531" ht="24.95" customHeight="1" x14ac:dyDescent="0.25"/>
    <row r="73532" ht="24.95" customHeight="1" x14ac:dyDescent="0.25"/>
    <row r="73533" ht="24.95" customHeight="1" x14ac:dyDescent="0.25"/>
    <row r="73537" ht="16.5" customHeight="1" x14ac:dyDescent="0.25"/>
    <row r="73539" ht="15.75" customHeight="1" x14ac:dyDescent="0.25"/>
    <row r="73540" ht="31.5" customHeight="1" x14ac:dyDescent="0.25"/>
    <row r="73541" ht="24" customHeight="1" x14ac:dyDescent="0.25"/>
    <row r="73542" ht="24.95" customHeight="1" x14ac:dyDescent="0.25"/>
    <row r="73543" ht="24.95" customHeight="1" x14ac:dyDescent="0.25"/>
    <row r="73544" ht="24.95" customHeight="1" x14ac:dyDescent="0.25"/>
    <row r="73545" ht="24.95" customHeight="1" x14ac:dyDescent="0.25"/>
    <row r="73546" ht="24.95" customHeight="1" x14ac:dyDescent="0.25"/>
    <row r="73547" ht="24.95" customHeight="1" x14ac:dyDescent="0.25"/>
    <row r="73548" ht="24.95" customHeight="1" x14ac:dyDescent="0.25"/>
    <row r="73549" ht="24.95" customHeight="1" x14ac:dyDescent="0.25"/>
    <row r="73550" ht="24.95" customHeight="1" x14ac:dyDescent="0.25"/>
    <row r="73551" ht="24.95" customHeight="1" x14ac:dyDescent="0.25"/>
    <row r="73552" ht="24.95" customHeight="1" x14ac:dyDescent="0.25"/>
    <row r="73553" ht="24.95" customHeight="1" x14ac:dyDescent="0.25"/>
    <row r="73554" ht="24.95" customHeight="1" x14ac:dyDescent="0.25"/>
    <row r="73555" ht="24.95" customHeight="1" x14ac:dyDescent="0.25"/>
    <row r="73556" ht="24.95" customHeight="1" x14ac:dyDescent="0.25"/>
    <row r="73557" ht="24.95" customHeight="1" x14ac:dyDescent="0.25"/>
    <row r="73558" ht="24.95" customHeight="1" x14ac:dyDescent="0.25"/>
    <row r="73559" ht="24.95" customHeight="1" x14ac:dyDescent="0.25"/>
    <row r="73560" ht="24.95" customHeight="1" x14ac:dyDescent="0.25"/>
    <row r="73561" ht="24.95" customHeight="1" x14ac:dyDescent="0.25"/>
    <row r="73562" ht="24.95" customHeight="1" x14ac:dyDescent="0.25"/>
    <row r="73563" ht="24.95" customHeight="1" x14ac:dyDescent="0.25"/>
    <row r="73564" ht="24.95" customHeight="1" x14ac:dyDescent="0.25"/>
    <row r="73565" ht="24.95" customHeight="1" x14ac:dyDescent="0.25"/>
    <row r="73566" ht="24.95" customHeight="1" x14ac:dyDescent="0.25"/>
    <row r="73567" ht="24.95" customHeight="1" x14ac:dyDescent="0.25"/>
    <row r="73568" ht="24.95" customHeight="1" x14ac:dyDescent="0.25"/>
    <row r="73569" ht="24.95" customHeight="1" x14ac:dyDescent="0.25"/>
    <row r="73570" ht="24.95" customHeight="1" x14ac:dyDescent="0.25"/>
    <row r="73571" ht="24.95" customHeight="1" x14ac:dyDescent="0.25"/>
    <row r="73572" ht="24.95" customHeight="1" x14ac:dyDescent="0.25"/>
    <row r="73573" ht="24.95" customHeight="1" x14ac:dyDescent="0.25"/>
    <row r="73574" ht="24.95" customHeight="1" x14ac:dyDescent="0.25"/>
    <row r="73575" ht="24.95" customHeight="1" x14ac:dyDescent="0.25"/>
    <row r="73576" ht="24.95" customHeight="1" x14ac:dyDescent="0.25"/>
    <row r="73577" ht="24.95" customHeight="1" x14ac:dyDescent="0.25"/>
    <row r="73578" ht="24.95" customHeight="1" x14ac:dyDescent="0.25"/>
    <row r="73579" ht="24.95" customHeight="1" x14ac:dyDescent="0.25"/>
    <row r="73583" ht="16.5" customHeight="1" x14ac:dyDescent="0.25"/>
    <row r="73585" ht="15.75" customHeight="1" x14ac:dyDescent="0.25"/>
    <row r="73586" ht="31.5" customHeight="1" x14ac:dyDescent="0.25"/>
    <row r="73587" ht="24" customHeight="1" x14ac:dyDescent="0.25"/>
    <row r="73588" ht="24.95" customHeight="1" x14ac:dyDescent="0.25"/>
    <row r="73589" ht="24.95" customHeight="1" x14ac:dyDescent="0.25"/>
    <row r="73590" ht="24.95" customHeight="1" x14ac:dyDescent="0.25"/>
    <row r="73591" ht="24.95" customHeight="1" x14ac:dyDescent="0.25"/>
    <row r="73592" ht="24.95" customHeight="1" x14ac:dyDescent="0.25"/>
    <row r="73593" ht="24.95" customHeight="1" x14ac:dyDescent="0.25"/>
    <row r="73594" ht="24.95" customHeight="1" x14ac:dyDescent="0.25"/>
    <row r="73595" ht="24.95" customHeight="1" x14ac:dyDescent="0.25"/>
    <row r="73596" ht="24.95" customHeight="1" x14ac:dyDescent="0.25"/>
    <row r="73597" ht="24.95" customHeight="1" x14ac:dyDescent="0.25"/>
    <row r="73598" ht="24.95" customHeight="1" x14ac:dyDescent="0.25"/>
    <row r="73599" ht="24.95" customHeight="1" x14ac:dyDescent="0.25"/>
    <row r="73600" ht="24.95" customHeight="1" x14ac:dyDescent="0.25"/>
    <row r="73601" ht="24.95" customHeight="1" x14ac:dyDescent="0.25"/>
    <row r="73602" ht="24.95" customHeight="1" x14ac:dyDescent="0.25"/>
    <row r="73603" ht="24.95" customHeight="1" x14ac:dyDescent="0.25"/>
    <row r="73604" ht="24.95" customHeight="1" x14ac:dyDescent="0.25"/>
    <row r="73605" ht="24.95" customHeight="1" x14ac:dyDescent="0.25"/>
    <row r="73606" ht="24.95" customHeight="1" x14ac:dyDescent="0.25"/>
    <row r="73607" ht="24.95" customHeight="1" x14ac:dyDescent="0.25"/>
    <row r="73608" ht="24.95" customHeight="1" x14ac:dyDescent="0.25"/>
    <row r="73609" ht="24.95" customHeight="1" x14ac:dyDescent="0.25"/>
    <row r="73610" ht="24.95" customHeight="1" x14ac:dyDescent="0.25"/>
    <row r="73611" ht="24.95" customHeight="1" x14ac:dyDescent="0.25"/>
    <row r="73612" ht="24.95" customHeight="1" x14ac:dyDescent="0.25"/>
    <row r="73613" ht="24.95" customHeight="1" x14ac:dyDescent="0.25"/>
    <row r="73614" ht="24.95" customHeight="1" x14ac:dyDescent="0.25"/>
    <row r="73615" ht="24.95" customHeight="1" x14ac:dyDescent="0.25"/>
    <row r="73616" ht="24.95" customHeight="1" x14ac:dyDescent="0.25"/>
    <row r="73617" ht="24.95" customHeight="1" x14ac:dyDescent="0.25"/>
    <row r="73618" ht="24.95" customHeight="1" x14ac:dyDescent="0.25"/>
    <row r="73619" ht="24.95" customHeight="1" x14ac:dyDescent="0.25"/>
    <row r="73620" ht="24.95" customHeight="1" x14ac:dyDescent="0.25"/>
    <row r="73621" ht="24.95" customHeight="1" x14ac:dyDescent="0.25"/>
    <row r="73622" ht="24.95" customHeight="1" x14ac:dyDescent="0.25"/>
    <row r="73623" ht="24.95" customHeight="1" x14ac:dyDescent="0.25"/>
    <row r="73624" ht="24.95" customHeight="1" x14ac:dyDescent="0.25"/>
    <row r="73625" ht="24.95" customHeight="1" x14ac:dyDescent="0.25"/>
    <row r="73629" ht="16.5" customHeight="1" x14ac:dyDescent="0.25"/>
    <row r="73631" ht="15.75" customHeight="1" x14ac:dyDescent="0.25"/>
    <row r="73632" ht="31.5" customHeight="1" x14ac:dyDescent="0.25"/>
    <row r="73633" ht="24" customHeight="1" x14ac:dyDescent="0.25"/>
    <row r="73634" ht="24.95" customHeight="1" x14ac:dyDescent="0.25"/>
    <row r="73635" ht="24.95" customHeight="1" x14ac:dyDescent="0.25"/>
    <row r="73636" ht="24.95" customHeight="1" x14ac:dyDescent="0.25"/>
    <row r="73637" ht="24.95" customHeight="1" x14ac:dyDescent="0.25"/>
    <row r="73638" ht="24.95" customHeight="1" x14ac:dyDescent="0.25"/>
    <row r="73639" ht="24.95" customHeight="1" x14ac:dyDescent="0.25"/>
    <row r="73640" ht="24.95" customHeight="1" x14ac:dyDescent="0.25"/>
    <row r="73641" ht="24.95" customHeight="1" x14ac:dyDescent="0.25"/>
    <row r="73642" ht="24.95" customHeight="1" x14ac:dyDescent="0.25"/>
    <row r="73643" ht="24.95" customHeight="1" x14ac:dyDescent="0.25"/>
    <row r="73644" ht="24.95" customHeight="1" x14ac:dyDescent="0.25"/>
    <row r="73645" ht="24.95" customHeight="1" x14ac:dyDescent="0.25"/>
    <row r="73646" ht="24.95" customHeight="1" x14ac:dyDescent="0.25"/>
    <row r="73647" ht="24.95" customHeight="1" x14ac:dyDescent="0.25"/>
    <row r="73651" ht="16.5" customHeight="1" x14ac:dyDescent="0.25"/>
    <row r="73653" ht="15.75" customHeight="1" x14ac:dyDescent="0.25"/>
    <row r="73654" ht="31.5" customHeight="1" x14ac:dyDescent="0.25"/>
    <row r="73655" ht="24" customHeight="1" x14ac:dyDescent="0.25"/>
    <row r="73656" ht="24.95" customHeight="1" x14ac:dyDescent="0.25"/>
    <row r="73657" ht="24.95" customHeight="1" x14ac:dyDescent="0.25"/>
    <row r="73658" ht="24.95" customHeight="1" x14ac:dyDescent="0.25"/>
    <row r="73659" ht="24.95" customHeight="1" x14ac:dyDescent="0.25"/>
    <row r="73660" ht="24.95" customHeight="1" x14ac:dyDescent="0.25"/>
    <row r="73661" ht="24.95" customHeight="1" x14ac:dyDescent="0.25"/>
    <row r="73662" ht="24.95" customHeight="1" x14ac:dyDescent="0.25"/>
    <row r="73663" ht="24.95" customHeight="1" x14ac:dyDescent="0.25"/>
    <row r="73664" ht="24.95" customHeight="1" x14ac:dyDescent="0.25"/>
    <row r="73665" ht="24.95" customHeight="1" x14ac:dyDescent="0.25"/>
    <row r="73666" ht="24.95" customHeight="1" x14ac:dyDescent="0.25"/>
    <row r="73667" ht="24.95" customHeight="1" x14ac:dyDescent="0.25"/>
    <row r="73668" ht="24.95" customHeight="1" x14ac:dyDescent="0.25"/>
    <row r="73669" ht="24.95" customHeight="1" x14ac:dyDescent="0.25"/>
    <row r="73670" ht="24.95" customHeight="1" x14ac:dyDescent="0.25"/>
    <row r="73671" ht="24.95" customHeight="1" x14ac:dyDescent="0.25"/>
    <row r="73672" ht="24.95" customHeight="1" x14ac:dyDescent="0.25"/>
    <row r="73673" ht="24.95" customHeight="1" x14ac:dyDescent="0.25"/>
    <row r="73674" ht="24.95" customHeight="1" x14ac:dyDescent="0.25"/>
    <row r="73675" ht="24.95" customHeight="1" x14ac:dyDescent="0.25"/>
    <row r="73676" ht="24.95" customHeight="1" x14ac:dyDescent="0.25"/>
    <row r="73677" ht="24.95" customHeight="1" x14ac:dyDescent="0.25"/>
    <row r="73678" ht="24.95" customHeight="1" x14ac:dyDescent="0.25"/>
    <row r="73679" ht="24.95" customHeight="1" x14ac:dyDescent="0.25"/>
    <row r="73680" ht="24.95" customHeight="1" x14ac:dyDescent="0.25"/>
    <row r="73681" ht="24.95" customHeight="1" x14ac:dyDescent="0.25"/>
    <row r="73682" ht="24.95" customHeight="1" x14ac:dyDescent="0.25"/>
    <row r="73683" ht="24.95" customHeight="1" x14ac:dyDescent="0.25"/>
    <row r="73684" ht="24.95" customHeight="1" x14ac:dyDescent="0.25"/>
    <row r="73685" ht="24.95" customHeight="1" x14ac:dyDescent="0.25"/>
    <row r="73686" ht="24.95" customHeight="1" x14ac:dyDescent="0.25"/>
    <row r="73687" ht="24.95" customHeight="1" x14ac:dyDescent="0.25"/>
    <row r="73688" ht="24.95" customHeight="1" x14ac:dyDescent="0.25"/>
    <row r="73689" ht="24.95" customHeight="1" x14ac:dyDescent="0.25"/>
    <row r="73690" ht="24.95" customHeight="1" x14ac:dyDescent="0.25"/>
    <row r="73691" ht="24.95" customHeight="1" x14ac:dyDescent="0.25"/>
    <row r="73692" ht="24.95" customHeight="1" x14ac:dyDescent="0.25"/>
    <row r="73693" ht="24.95" customHeight="1" x14ac:dyDescent="0.25"/>
    <row r="73697" ht="16.5" customHeight="1" x14ac:dyDescent="0.25"/>
    <row r="73699" ht="15.75" customHeight="1" x14ac:dyDescent="0.25"/>
    <row r="73700" ht="31.5" customHeight="1" x14ac:dyDescent="0.25"/>
    <row r="73701" ht="24" customHeight="1" x14ac:dyDescent="0.25"/>
    <row r="73702" ht="24.95" customHeight="1" x14ac:dyDescent="0.25"/>
    <row r="73703" ht="24.95" customHeight="1" x14ac:dyDescent="0.25"/>
    <row r="73704" ht="24.95" customHeight="1" x14ac:dyDescent="0.25"/>
    <row r="73705" ht="24.95" customHeight="1" x14ac:dyDescent="0.25"/>
    <row r="73706" ht="24.95" customHeight="1" x14ac:dyDescent="0.25"/>
    <row r="73707" ht="24.95" customHeight="1" x14ac:dyDescent="0.25"/>
    <row r="73708" ht="24.95" customHeight="1" x14ac:dyDescent="0.25"/>
    <row r="73709" ht="24.95" customHeight="1" x14ac:dyDescent="0.25"/>
    <row r="73710" ht="24.95" customHeight="1" x14ac:dyDescent="0.25"/>
    <row r="73711" ht="24.95" customHeight="1" x14ac:dyDescent="0.25"/>
    <row r="73712" ht="24.95" customHeight="1" x14ac:dyDescent="0.25"/>
    <row r="73713" ht="24.95" customHeight="1" x14ac:dyDescent="0.25"/>
    <row r="73714" ht="24.95" customHeight="1" x14ac:dyDescent="0.25"/>
    <row r="73715" ht="24.95" customHeight="1" x14ac:dyDescent="0.25"/>
    <row r="73716" ht="24.95" customHeight="1" x14ac:dyDescent="0.25"/>
    <row r="73717" ht="24.95" customHeight="1" x14ac:dyDescent="0.25"/>
    <row r="73718" ht="24.95" customHeight="1" x14ac:dyDescent="0.25"/>
    <row r="73719" ht="24.95" customHeight="1" x14ac:dyDescent="0.25"/>
    <row r="73720" ht="24.95" customHeight="1" x14ac:dyDescent="0.25"/>
    <row r="73721" ht="24.95" customHeight="1" x14ac:dyDescent="0.25"/>
    <row r="73722" ht="24.95" customHeight="1" x14ac:dyDescent="0.25"/>
    <row r="73723" ht="24.95" customHeight="1" x14ac:dyDescent="0.25"/>
    <row r="73724" ht="24.95" customHeight="1" x14ac:dyDescent="0.25"/>
    <row r="73725" ht="24.95" customHeight="1" x14ac:dyDescent="0.25"/>
    <row r="73726" ht="24.95" customHeight="1" x14ac:dyDescent="0.25"/>
    <row r="73727" ht="24.95" customHeight="1" x14ac:dyDescent="0.25"/>
    <row r="73728" ht="24.95" customHeight="1" x14ac:dyDescent="0.25"/>
    <row r="73729" ht="24.95" customHeight="1" x14ac:dyDescent="0.25"/>
    <row r="73730" ht="24.95" customHeight="1" x14ac:dyDescent="0.25"/>
    <row r="73731" ht="24.95" customHeight="1" x14ac:dyDescent="0.25"/>
    <row r="73732" ht="24.95" customHeight="1" x14ac:dyDescent="0.25"/>
    <row r="73733" ht="24.95" customHeight="1" x14ac:dyDescent="0.25"/>
    <row r="73734" ht="24.95" customHeight="1" x14ac:dyDescent="0.25"/>
    <row r="73735" ht="24.95" customHeight="1" x14ac:dyDescent="0.25"/>
    <row r="73736" ht="24.95" customHeight="1" x14ac:dyDescent="0.25"/>
    <row r="73737" ht="24.95" customHeight="1" x14ac:dyDescent="0.25"/>
    <row r="73739" ht="16.5" customHeight="1" x14ac:dyDescent="0.25"/>
    <row r="73741" ht="15.75" customHeight="1" x14ac:dyDescent="0.25"/>
    <row r="73747" ht="16.5" customHeight="1" x14ac:dyDescent="0.25"/>
    <row r="73749" ht="15.75" customHeight="1" x14ac:dyDescent="0.25"/>
    <row r="73750" ht="31.5" customHeight="1" x14ac:dyDescent="0.25"/>
    <row r="73751" ht="24" customHeight="1" x14ac:dyDescent="0.25"/>
    <row r="73752" ht="24.95" customHeight="1" x14ac:dyDescent="0.25"/>
    <row r="73753" ht="24.95" customHeight="1" x14ac:dyDescent="0.25"/>
    <row r="73754" ht="24.95" customHeight="1" x14ac:dyDescent="0.25"/>
    <row r="73755" ht="24.95" customHeight="1" x14ac:dyDescent="0.25"/>
    <row r="73756" ht="24.95" customHeight="1" x14ac:dyDescent="0.25"/>
    <row r="73757" ht="24.95" customHeight="1" x14ac:dyDescent="0.25"/>
    <row r="73758" ht="24.95" customHeight="1" x14ac:dyDescent="0.25"/>
    <row r="73759" ht="24.95" customHeight="1" x14ac:dyDescent="0.25"/>
    <row r="73760" ht="24.95" customHeight="1" x14ac:dyDescent="0.25"/>
    <row r="73761" ht="24.95" customHeight="1" x14ac:dyDescent="0.25"/>
    <row r="73762" ht="24.95" customHeight="1" x14ac:dyDescent="0.25"/>
    <row r="73763" ht="24.95" customHeight="1" x14ac:dyDescent="0.25"/>
    <row r="73764" ht="24.95" customHeight="1" x14ac:dyDescent="0.25"/>
    <row r="73765" ht="24.95" customHeight="1" x14ac:dyDescent="0.25"/>
    <row r="73766" ht="24.95" customHeight="1" x14ac:dyDescent="0.25"/>
    <row r="73767" ht="24.95" customHeight="1" x14ac:dyDescent="0.25"/>
    <row r="73768" ht="24.95" customHeight="1" x14ac:dyDescent="0.25"/>
    <row r="73769" ht="24.95" customHeight="1" x14ac:dyDescent="0.25"/>
    <row r="73770" ht="24.95" customHeight="1" x14ac:dyDescent="0.25"/>
    <row r="73771" ht="24.95" customHeight="1" x14ac:dyDescent="0.25"/>
    <row r="73772" ht="24.95" customHeight="1" x14ac:dyDescent="0.25"/>
    <row r="73773" ht="24.95" customHeight="1" x14ac:dyDescent="0.25"/>
    <row r="73774" ht="24.95" customHeight="1" x14ac:dyDescent="0.25"/>
    <row r="73775" ht="24.95" customHeight="1" x14ac:dyDescent="0.25"/>
    <row r="73776" ht="24.95" customHeight="1" x14ac:dyDescent="0.25"/>
    <row r="73777" ht="24.95" customHeight="1" x14ac:dyDescent="0.25"/>
    <row r="73778" ht="24.95" customHeight="1" x14ac:dyDescent="0.25"/>
    <row r="73779" ht="24.95" customHeight="1" x14ac:dyDescent="0.25"/>
    <row r="73780" ht="24.95" customHeight="1" x14ac:dyDescent="0.25"/>
    <row r="73781" ht="24.95" customHeight="1" x14ac:dyDescent="0.25"/>
    <row r="73782" ht="24.95" customHeight="1" x14ac:dyDescent="0.25"/>
    <row r="73783" ht="24.95" customHeight="1" x14ac:dyDescent="0.25"/>
    <row r="73785" ht="16.5" customHeight="1" x14ac:dyDescent="0.25"/>
    <row r="73787" ht="15.75" customHeight="1" x14ac:dyDescent="0.25"/>
    <row r="73788" ht="31.5" customHeight="1" x14ac:dyDescent="0.25"/>
    <row r="73789" ht="24" customHeight="1" x14ac:dyDescent="0.25"/>
    <row r="73793" ht="16.5" customHeight="1" x14ac:dyDescent="0.25"/>
    <row r="73795" ht="15.75" customHeight="1" x14ac:dyDescent="0.25"/>
    <row r="73796" ht="31.5" customHeight="1" x14ac:dyDescent="0.25"/>
    <row r="73797" ht="24" customHeight="1" x14ac:dyDescent="0.25"/>
    <row r="73798" ht="24.95" customHeight="1" x14ac:dyDescent="0.25"/>
    <row r="73799" ht="24.95" customHeight="1" x14ac:dyDescent="0.25"/>
    <row r="73800" ht="24.95" customHeight="1" x14ac:dyDescent="0.25"/>
    <row r="73801" ht="24.95" customHeight="1" x14ac:dyDescent="0.25"/>
    <row r="73802" ht="24.95" customHeight="1" x14ac:dyDescent="0.25"/>
    <row r="73803" ht="24.95" customHeight="1" x14ac:dyDescent="0.25"/>
    <row r="73804" ht="24.95" customHeight="1" x14ac:dyDescent="0.25"/>
    <row r="73805" ht="24.95" customHeight="1" x14ac:dyDescent="0.25"/>
    <row r="73806" ht="24.95" customHeight="1" x14ac:dyDescent="0.25"/>
    <row r="73807" ht="24.95" customHeight="1" x14ac:dyDescent="0.25"/>
    <row r="73808" ht="24.95" customHeight="1" x14ac:dyDescent="0.25"/>
    <row r="73809" ht="24.95" customHeight="1" x14ac:dyDescent="0.25"/>
    <row r="73810" ht="24.95" customHeight="1" x14ac:dyDescent="0.25"/>
    <row r="73811" ht="24.95" customHeight="1" x14ac:dyDescent="0.25"/>
    <row r="73812" ht="24.95" customHeight="1" x14ac:dyDescent="0.25"/>
    <row r="73813" ht="24.95" customHeight="1" x14ac:dyDescent="0.25"/>
    <row r="73814" ht="24.95" customHeight="1" x14ac:dyDescent="0.25"/>
    <row r="73815" ht="24.95" customHeight="1" x14ac:dyDescent="0.25"/>
    <row r="73816" ht="24.95" customHeight="1" x14ac:dyDescent="0.25"/>
    <row r="73817" ht="24.95" customHeight="1" x14ac:dyDescent="0.25"/>
    <row r="73818" ht="24.95" customHeight="1" x14ac:dyDescent="0.25"/>
    <row r="73819" ht="24.95" customHeight="1" x14ac:dyDescent="0.25"/>
    <row r="73820" ht="24.95" customHeight="1" x14ac:dyDescent="0.25"/>
    <row r="73821" ht="24.95" customHeight="1" x14ac:dyDescent="0.25"/>
    <row r="73822" ht="24.95" customHeight="1" x14ac:dyDescent="0.25"/>
    <row r="73823" ht="24.95" customHeight="1" x14ac:dyDescent="0.25"/>
    <row r="73824" ht="24.95" customHeight="1" x14ac:dyDescent="0.25"/>
    <row r="73825" ht="24.95" customHeight="1" x14ac:dyDescent="0.25"/>
    <row r="73826" ht="24.95" customHeight="1" x14ac:dyDescent="0.25"/>
    <row r="73827" ht="24.95" customHeight="1" x14ac:dyDescent="0.25"/>
    <row r="73828" ht="24.95" customHeight="1" x14ac:dyDescent="0.25"/>
    <row r="73829" ht="24.95" customHeight="1" x14ac:dyDescent="0.25"/>
    <row r="73830" ht="24.95" customHeight="1" x14ac:dyDescent="0.25"/>
    <row r="73831" ht="24.95" customHeight="1" x14ac:dyDescent="0.25"/>
    <row r="73832" ht="24.95" customHeight="1" x14ac:dyDescent="0.25"/>
    <row r="73833" ht="24.95" customHeight="1" x14ac:dyDescent="0.25"/>
    <row r="73834" ht="24.95" customHeight="1" x14ac:dyDescent="0.25"/>
    <row r="73835" ht="24.95" customHeight="1" x14ac:dyDescent="0.25"/>
    <row r="73839" ht="16.5" customHeight="1" x14ac:dyDescent="0.25"/>
    <row r="73841" ht="15.75" customHeight="1" x14ac:dyDescent="0.25"/>
    <row r="73842" ht="31.5" customHeight="1" x14ac:dyDescent="0.25"/>
    <row r="73843" ht="24" customHeight="1" x14ac:dyDescent="0.25"/>
    <row r="73844" ht="24.95" customHeight="1" x14ac:dyDescent="0.25"/>
    <row r="73845" ht="24.95" customHeight="1" x14ac:dyDescent="0.25"/>
    <row r="73846" ht="24.95" customHeight="1" x14ac:dyDescent="0.25"/>
    <row r="73847" ht="24.95" customHeight="1" x14ac:dyDescent="0.25"/>
    <row r="73848" ht="24.95" customHeight="1" x14ac:dyDescent="0.25"/>
    <row r="73849" ht="24.95" customHeight="1" x14ac:dyDescent="0.25"/>
    <row r="73850" ht="24.95" customHeight="1" x14ac:dyDescent="0.25"/>
    <row r="73851" ht="24.95" customHeight="1" x14ac:dyDescent="0.25"/>
    <row r="73852" ht="24.95" customHeight="1" x14ac:dyDescent="0.25"/>
    <row r="73853" ht="24.95" customHeight="1" x14ac:dyDescent="0.25"/>
    <row r="73854" ht="31.5" customHeight="1" x14ac:dyDescent="0.25"/>
    <row r="73855" ht="24" customHeight="1" x14ac:dyDescent="0.25"/>
    <row r="73856" ht="24.95" customHeight="1" x14ac:dyDescent="0.25"/>
    <row r="73857" ht="24.95" customHeight="1" x14ac:dyDescent="0.25"/>
    <row r="73861" ht="16.5" customHeight="1" x14ac:dyDescent="0.25"/>
    <row r="73863" ht="15.75" customHeight="1" x14ac:dyDescent="0.25"/>
    <row r="73864" ht="31.5" customHeight="1" x14ac:dyDescent="0.25"/>
    <row r="73865" ht="24" customHeight="1" x14ac:dyDescent="0.25"/>
    <row r="73866" ht="24.95" customHeight="1" x14ac:dyDescent="0.25"/>
    <row r="73867" ht="24.95" customHeight="1" x14ac:dyDescent="0.25"/>
    <row r="73868" ht="24.95" customHeight="1" x14ac:dyDescent="0.25"/>
    <row r="73869" ht="24.95" customHeight="1" x14ac:dyDescent="0.25"/>
    <row r="73870" ht="24.95" customHeight="1" x14ac:dyDescent="0.25"/>
    <row r="73871" ht="24.95" customHeight="1" x14ac:dyDescent="0.25"/>
    <row r="73872" ht="24.95" customHeight="1" x14ac:dyDescent="0.25"/>
    <row r="73873" ht="24.95" customHeight="1" x14ac:dyDescent="0.25"/>
    <row r="73874" ht="24.95" customHeight="1" x14ac:dyDescent="0.25"/>
    <row r="73875" ht="24.95" customHeight="1" x14ac:dyDescent="0.25"/>
    <row r="73879" ht="16.5" customHeight="1" x14ac:dyDescent="0.25"/>
    <row r="73883" ht="16.5" customHeight="1" x14ac:dyDescent="0.25"/>
    <row r="73885" ht="15.75" customHeight="1" x14ac:dyDescent="0.25"/>
    <row r="73886" ht="31.5" customHeight="1" x14ac:dyDescent="0.25"/>
    <row r="73887" ht="24" customHeight="1" x14ac:dyDescent="0.25"/>
    <row r="73888" ht="24.95" customHeight="1" x14ac:dyDescent="0.25"/>
    <row r="73889" ht="24.95" customHeight="1" x14ac:dyDescent="0.25"/>
    <row r="73890" ht="24.95" customHeight="1" x14ac:dyDescent="0.25"/>
    <row r="73891" ht="24.95" customHeight="1" x14ac:dyDescent="0.25"/>
    <row r="73892" ht="24.95" customHeight="1" x14ac:dyDescent="0.25"/>
    <row r="73893" ht="24.95" customHeight="1" x14ac:dyDescent="0.25"/>
    <row r="73894" ht="24.95" customHeight="1" x14ac:dyDescent="0.25"/>
    <row r="73895" ht="24.95" customHeight="1" x14ac:dyDescent="0.25"/>
    <row r="73897" ht="15.75" customHeight="1" x14ac:dyDescent="0.25"/>
    <row r="73898" ht="31.5" customHeight="1" x14ac:dyDescent="0.25"/>
    <row r="73899" ht="24" customHeight="1" x14ac:dyDescent="0.25"/>
    <row r="73900" ht="24.95" customHeight="1" x14ac:dyDescent="0.25"/>
    <row r="73901" ht="24.95" customHeight="1" x14ac:dyDescent="0.25"/>
    <row r="73905" ht="16.5" customHeight="1" x14ac:dyDescent="0.25"/>
    <row r="73907" ht="15.75" customHeight="1" x14ac:dyDescent="0.25"/>
    <row r="73908" ht="31.5" customHeight="1" x14ac:dyDescent="0.25"/>
    <row r="73909" ht="24" customHeight="1" x14ac:dyDescent="0.25"/>
    <row r="73910" ht="24.95" customHeight="1" x14ac:dyDescent="0.25"/>
    <row r="73911" ht="24.95" customHeight="1" x14ac:dyDescent="0.25"/>
    <row r="73912" ht="24.95" customHeight="1" x14ac:dyDescent="0.25"/>
    <row r="73913" ht="24.95" customHeight="1" x14ac:dyDescent="0.25"/>
    <row r="73914" ht="24.95" customHeight="1" x14ac:dyDescent="0.25"/>
    <row r="73915" ht="24.95" customHeight="1" x14ac:dyDescent="0.25"/>
    <row r="73916" ht="24.95" customHeight="1" x14ac:dyDescent="0.25"/>
    <row r="73917" ht="24.95" customHeight="1" x14ac:dyDescent="0.25"/>
    <row r="73918" ht="24.95" customHeight="1" x14ac:dyDescent="0.25"/>
    <row r="73919" ht="24.95" customHeight="1" x14ac:dyDescent="0.25"/>
    <row r="73920" ht="24.95" customHeight="1" x14ac:dyDescent="0.25"/>
    <row r="73921" ht="24.95" customHeight="1" x14ac:dyDescent="0.25"/>
    <row r="73922" ht="24.95" customHeight="1" x14ac:dyDescent="0.25"/>
    <row r="73923" ht="24.95" customHeight="1" x14ac:dyDescent="0.25"/>
    <row r="73924" ht="24.95" customHeight="1" x14ac:dyDescent="0.25"/>
    <row r="73925" ht="24.95" customHeight="1" x14ac:dyDescent="0.25"/>
    <row r="73926" ht="24.95" customHeight="1" x14ac:dyDescent="0.25"/>
    <row r="73927" ht="24.95" customHeight="1" x14ac:dyDescent="0.25"/>
    <row r="73928" ht="24.95" customHeight="1" x14ac:dyDescent="0.25"/>
    <row r="73929" ht="24.95" customHeight="1" x14ac:dyDescent="0.25"/>
    <row r="73930" ht="24.95" customHeight="1" x14ac:dyDescent="0.25"/>
    <row r="73931" ht="24.95" customHeight="1" x14ac:dyDescent="0.25"/>
    <row r="73932" ht="24.95" customHeight="1" x14ac:dyDescent="0.25"/>
    <row r="73933" ht="24.95" customHeight="1" x14ac:dyDescent="0.25"/>
    <row r="73934" ht="24.95" customHeight="1" x14ac:dyDescent="0.25"/>
    <row r="73935" ht="24.95" customHeight="1" x14ac:dyDescent="0.25"/>
    <row r="73936" ht="24.95" customHeight="1" x14ac:dyDescent="0.25"/>
    <row r="73937" ht="24.95" customHeight="1" x14ac:dyDescent="0.25"/>
    <row r="73938" ht="24.95" customHeight="1" x14ac:dyDescent="0.25"/>
    <row r="73939" ht="24.95" customHeight="1" x14ac:dyDescent="0.25"/>
    <row r="73940" ht="24.95" customHeight="1" x14ac:dyDescent="0.25"/>
    <row r="73941" ht="24.95" customHeight="1" x14ac:dyDescent="0.25"/>
    <row r="73942" ht="24.95" customHeight="1" x14ac:dyDescent="0.25"/>
    <row r="73943" ht="24.95" customHeight="1" x14ac:dyDescent="0.25"/>
    <row r="73944" ht="24.95" customHeight="1" x14ac:dyDescent="0.25"/>
    <row r="73945" ht="24.95" customHeight="1" x14ac:dyDescent="0.25"/>
    <row r="73946" ht="24.95" customHeight="1" x14ac:dyDescent="0.25"/>
    <row r="73947" ht="24.95" customHeight="1" x14ac:dyDescent="0.25"/>
    <row r="73951" ht="16.5" customHeight="1" x14ac:dyDescent="0.25"/>
    <row r="73953" ht="15.75" customHeight="1" x14ac:dyDescent="0.25"/>
    <row r="73954" ht="31.5" customHeight="1" x14ac:dyDescent="0.25"/>
    <row r="73955" ht="24" customHeight="1" x14ac:dyDescent="0.25"/>
    <row r="73956" ht="24.95" customHeight="1" x14ac:dyDescent="0.25"/>
    <row r="73957" ht="24.95" customHeight="1" x14ac:dyDescent="0.25"/>
    <row r="73958" ht="24.95" customHeight="1" x14ac:dyDescent="0.25"/>
    <row r="73959" ht="24.95" customHeight="1" x14ac:dyDescent="0.25"/>
    <row r="73960" ht="24.95" customHeight="1" x14ac:dyDescent="0.25"/>
    <row r="73961" ht="24.95" customHeight="1" x14ac:dyDescent="0.25"/>
    <row r="73962" ht="24.95" customHeight="1" x14ac:dyDescent="0.25"/>
    <row r="73963" ht="24.95" customHeight="1" x14ac:dyDescent="0.25"/>
    <row r="73964" ht="24.95" customHeight="1" x14ac:dyDescent="0.25"/>
    <row r="73965" ht="24.95" customHeight="1" x14ac:dyDescent="0.25"/>
    <row r="73966" ht="24.95" customHeight="1" x14ac:dyDescent="0.25"/>
    <row r="73967" ht="24.95" customHeight="1" x14ac:dyDescent="0.25"/>
    <row r="73968" ht="24.95" customHeight="1" x14ac:dyDescent="0.25"/>
    <row r="73969" ht="24.95" customHeight="1" x14ac:dyDescent="0.25"/>
    <row r="73970" ht="24.95" customHeight="1" x14ac:dyDescent="0.25"/>
    <row r="73971" ht="24.95" customHeight="1" x14ac:dyDescent="0.25"/>
    <row r="73972" ht="24.95" customHeight="1" x14ac:dyDescent="0.25"/>
    <row r="73973" ht="24.95" customHeight="1" x14ac:dyDescent="0.25"/>
    <row r="73974" ht="24.95" customHeight="1" x14ac:dyDescent="0.25"/>
    <row r="73975" ht="24.95" customHeight="1" x14ac:dyDescent="0.25"/>
    <row r="73976" ht="24.95" customHeight="1" x14ac:dyDescent="0.25"/>
    <row r="73977" ht="24.95" customHeight="1" x14ac:dyDescent="0.25"/>
    <row r="73978" ht="24.95" customHeight="1" x14ac:dyDescent="0.25"/>
    <row r="73979" ht="24.95" customHeight="1" x14ac:dyDescent="0.25"/>
    <row r="73980" ht="24.95" customHeight="1" x14ac:dyDescent="0.25"/>
    <row r="73981" ht="24.95" customHeight="1" x14ac:dyDescent="0.25"/>
    <row r="73982" ht="24.95" customHeight="1" x14ac:dyDescent="0.25"/>
    <row r="73983" ht="24.95" customHeight="1" x14ac:dyDescent="0.25"/>
    <row r="73984" ht="24.95" customHeight="1" x14ac:dyDescent="0.25"/>
    <row r="73985" ht="24.95" customHeight="1" x14ac:dyDescent="0.25"/>
    <row r="73986" ht="24.95" customHeight="1" x14ac:dyDescent="0.25"/>
    <row r="73987" ht="24.95" customHeight="1" x14ac:dyDescent="0.25"/>
    <row r="73988" ht="24.95" customHeight="1" x14ac:dyDescent="0.25"/>
    <row r="73989" ht="24.95" customHeight="1" x14ac:dyDescent="0.25"/>
    <row r="73990" ht="24.95" customHeight="1" x14ac:dyDescent="0.25"/>
    <row r="73991" ht="24.95" customHeight="1" x14ac:dyDescent="0.25"/>
    <row r="73997" ht="16.5" customHeight="1" x14ac:dyDescent="0.25"/>
    <row r="73999" ht="15.75" customHeight="1" x14ac:dyDescent="0.25"/>
    <row r="74000" ht="31.5" customHeight="1" x14ac:dyDescent="0.25"/>
    <row r="74001" ht="24" customHeight="1" x14ac:dyDescent="0.25"/>
    <row r="74002" ht="24.95" customHeight="1" x14ac:dyDescent="0.25"/>
    <row r="74003" ht="24.95" customHeight="1" x14ac:dyDescent="0.25"/>
    <row r="74004" ht="24.95" customHeight="1" x14ac:dyDescent="0.25"/>
    <row r="74005" ht="24.95" customHeight="1" x14ac:dyDescent="0.25"/>
    <row r="74006" ht="24.95" customHeight="1" x14ac:dyDescent="0.25"/>
    <row r="74007" ht="24.95" customHeight="1" x14ac:dyDescent="0.25"/>
    <row r="74008" ht="24.95" customHeight="1" x14ac:dyDescent="0.25"/>
    <row r="74009" ht="24.95" customHeight="1" x14ac:dyDescent="0.25"/>
    <row r="74010" ht="24.95" customHeight="1" x14ac:dyDescent="0.25"/>
    <row r="74011" ht="24.95" customHeight="1" x14ac:dyDescent="0.25"/>
    <row r="74012" ht="24.95" customHeight="1" x14ac:dyDescent="0.25"/>
    <row r="74013" ht="24.95" customHeight="1" x14ac:dyDescent="0.25"/>
    <row r="74014" ht="24.95" customHeight="1" x14ac:dyDescent="0.25"/>
    <row r="74015" ht="24.95" customHeight="1" x14ac:dyDescent="0.25"/>
    <row r="74016" ht="24.95" customHeight="1" x14ac:dyDescent="0.25"/>
    <row r="74017" ht="24.95" customHeight="1" x14ac:dyDescent="0.25"/>
    <row r="74018" ht="24.95" customHeight="1" x14ac:dyDescent="0.25"/>
    <row r="74019" ht="24.95" customHeight="1" x14ac:dyDescent="0.25"/>
    <row r="74020" ht="24.95" customHeight="1" x14ac:dyDescent="0.25"/>
    <row r="74021" ht="24.95" customHeight="1" x14ac:dyDescent="0.25"/>
    <row r="74022" ht="24.95" customHeight="1" x14ac:dyDescent="0.25"/>
    <row r="74023" ht="24.95" customHeight="1" x14ac:dyDescent="0.25"/>
    <row r="74024" ht="24.95" customHeight="1" x14ac:dyDescent="0.25"/>
    <row r="74025" ht="24.95" customHeight="1" x14ac:dyDescent="0.25"/>
    <row r="74026" ht="24.95" customHeight="1" x14ac:dyDescent="0.25"/>
    <row r="74027" ht="24.95" customHeight="1" x14ac:dyDescent="0.25"/>
    <row r="74028" ht="24.95" customHeight="1" x14ac:dyDescent="0.25"/>
    <row r="74029" ht="24.95" customHeight="1" x14ac:dyDescent="0.25"/>
    <row r="74030" ht="24.95" customHeight="1" x14ac:dyDescent="0.25"/>
    <row r="74031" ht="24.95" customHeight="1" x14ac:dyDescent="0.25"/>
    <row r="74032" ht="24.95" customHeight="1" x14ac:dyDescent="0.25"/>
    <row r="74033" ht="24.95" customHeight="1" x14ac:dyDescent="0.25"/>
    <row r="74037" ht="16.5" customHeight="1" x14ac:dyDescent="0.25"/>
    <row r="74039" ht="15.75" customHeight="1" x14ac:dyDescent="0.25"/>
    <row r="74043" ht="16.5" customHeight="1" x14ac:dyDescent="0.25"/>
    <row r="74045" ht="15.75" customHeight="1" x14ac:dyDescent="0.25"/>
    <row r="74046" ht="31.5" customHeight="1" x14ac:dyDescent="0.25"/>
    <row r="74047" ht="24" customHeight="1" x14ac:dyDescent="0.25"/>
    <row r="74048" ht="24.95" customHeight="1" x14ac:dyDescent="0.25"/>
    <row r="74049" ht="24.95" customHeight="1" x14ac:dyDescent="0.25"/>
    <row r="74050" ht="24.95" customHeight="1" x14ac:dyDescent="0.25"/>
    <row r="74051" ht="24.95" customHeight="1" x14ac:dyDescent="0.25"/>
    <row r="74052" ht="24.95" customHeight="1" x14ac:dyDescent="0.25"/>
    <row r="74053" ht="24.95" customHeight="1" x14ac:dyDescent="0.25"/>
    <row r="74054" ht="24.95" customHeight="1" x14ac:dyDescent="0.25"/>
    <row r="74055" ht="24.95" customHeight="1" x14ac:dyDescent="0.25"/>
    <row r="74056" ht="31.5" customHeight="1" x14ac:dyDescent="0.25"/>
    <row r="74057" ht="24" customHeight="1" x14ac:dyDescent="0.25"/>
    <row r="74058" ht="24.95" customHeight="1" x14ac:dyDescent="0.25"/>
    <row r="74059" ht="24.95" customHeight="1" x14ac:dyDescent="0.25"/>
    <row r="74060" ht="24.95" customHeight="1" x14ac:dyDescent="0.25"/>
    <row r="74061" ht="24.95" customHeight="1" x14ac:dyDescent="0.25"/>
    <row r="74065" ht="16.5" customHeight="1" x14ac:dyDescent="0.25"/>
    <row r="74067" ht="15.75" customHeight="1" x14ac:dyDescent="0.25"/>
    <row r="74068" ht="31.5" customHeight="1" x14ac:dyDescent="0.25"/>
    <row r="74069" ht="24" customHeight="1" x14ac:dyDescent="0.25"/>
    <row r="74070" ht="24.95" customHeight="1" x14ac:dyDescent="0.25"/>
    <row r="74071" ht="24.95" customHeight="1" x14ac:dyDescent="0.25"/>
    <row r="74072" ht="24.95" customHeight="1" x14ac:dyDescent="0.25"/>
    <row r="74073" ht="24.95" customHeight="1" x14ac:dyDescent="0.25"/>
    <row r="74074" ht="24.95" customHeight="1" x14ac:dyDescent="0.25"/>
    <row r="74075" ht="24.95" customHeight="1" x14ac:dyDescent="0.25"/>
    <row r="74076" ht="24.95" customHeight="1" x14ac:dyDescent="0.25"/>
    <row r="74077" ht="24.95" customHeight="1" x14ac:dyDescent="0.25"/>
    <row r="74078" ht="24.95" customHeight="1" x14ac:dyDescent="0.25"/>
    <row r="74079" ht="24.95" customHeight="1" x14ac:dyDescent="0.25"/>
    <row r="74080" ht="24.95" customHeight="1" x14ac:dyDescent="0.25"/>
    <row r="74081" ht="24.95" customHeight="1" x14ac:dyDescent="0.25"/>
    <row r="74082" ht="24.95" customHeight="1" x14ac:dyDescent="0.25"/>
    <row r="74083" ht="24.95" customHeight="1" x14ac:dyDescent="0.25"/>
    <row r="74084" ht="24.95" customHeight="1" x14ac:dyDescent="0.25"/>
    <row r="74085" ht="24.95" customHeight="1" x14ac:dyDescent="0.25"/>
    <row r="74086" ht="24.95" customHeight="1" x14ac:dyDescent="0.25"/>
    <row r="74087" ht="24.95" customHeight="1" x14ac:dyDescent="0.25"/>
    <row r="74088" ht="24.95" customHeight="1" x14ac:dyDescent="0.25"/>
    <row r="74089" ht="24.95" customHeight="1" x14ac:dyDescent="0.25"/>
    <row r="74090" ht="24.95" customHeight="1" x14ac:dyDescent="0.25"/>
    <row r="74091" ht="24.95" customHeight="1" x14ac:dyDescent="0.25"/>
    <row r="74092" ht="24.95" customHeight="1" x14ac:dyDescent="0.25"/>
    <row r="74093" ht="24.95" customHeight="1" x14ac:dyDescent="0.25"/>
    <row r="74094" ht="24.95" customHeight="1" x14ac:dyDescent="0.25"/>
    <row r="74095" ht="24.95" customHeight="1" x14ac:dyDescent="0.25"/>
    <row r="74096" ht="24.95" customHeight="1" x14ac:dyDescent="0.25"/>
    <row r="74097" ht="24.95" customHeight="1" x14ac:dyDescent="0.25"/>
    <row r="74098" ht="24.95" customHeight="1" x14ac:dyDescent="0.25"/>
    <row r="74099" ht="24.95" customHeight="1" x14ac:dyDescent="0.25"/>
    <row r="74100" ht="24.95" customHeight="1" x14ac:dyDescent="0.25"/>
    <row r="74101" ht="24.95" customHeight="1" x14ac:dyDescent="0.25"/>
    <row r="74102" ht="24.95" customHeight="1" x14ac:dyDescent="0.25"/>
    <row r="74103" ht="24.95" customHeight="1" x14ac:dyDescent="0.25"/>
    <row r="74104" ht="24.95" customHeight="1" x14ac:dyDescent="0.25"/>
    <row r="74105" ht="24.95" customHeight="1" x14ac:dyDescent="0.25"/>
    <row r="74106" ht="24.95" customHeight="1" x14ac:dyDescent="0.25"/>
    <row r="74107" ht="24.95" customHeight="1" x14ac:dyDescent="0.25"/>
    <row r="74111" ht="16.5" customHeight="1" x14ac:dyDescent="0.25"/>
    <row r="74113" ht="15.75" customHeight="1" x14ac:dyDescent="0.25"/>
    <row r="74114" ht="31.5" customHeight="1" x14ac:dyDescent="0.25"/>
    <row r="74115" ht="24" customHeight="1" x14ac:dyDescent="0.25"/>
    <row r="74116" ht="24.95" customHeight="1" x14ac:dyDescent="0.25"/>
    <row r="74117" ht="24.95" customHeight="1" x14ac:dyDescent="0.25"/>
    <row r="74118" ht="24.95" customHeight="1" x14ac:dyDescent="0.25"/>
    <row r="74119" ht="24.95" customHeight="1" x14ac:dyDescent="0.25"/>
    <row r="74120" ht="24.95" customHeight="1" x14ac:dyDescent="0.25"/>
    <row r="74121" ht="24.95" customHeight="1" x14ac:dyDescent="0.25"/>
    <row r="74122" ht="24.95" customHeight="1" x14ac:dyDescent="0.25"/>
    <row r="74123" ht="24.95" customHeight="1" x14ac:dyDescent="0.25"/>
    <row r="74124" ht="24.95" customHeight="1" x14ac:dyDescent="0.25"/>
    <row r="74125" ht="24.95" customHeight="1" x14ac:dyDescent="0.25"/>
    <row r="74126" ht="24.95" customHeight="1" x14ac:dyDescent="0.25"/>
    <row r="74127" ht="24.95" customHeight="1" x14ac:dyDescent="0.25"/>
    <row r="74128" ht="24.95" customHeight="1" x14ac:dyDescent="0.25"/>
    <row r="74129" ht="24.95" customHeight="1" x14ac:dyDescent="0.25"/>
    <row r="74130" ht="24.95" customHeight="1" x14ac:dyDescent="0.25"/>
    <row r="74131" ht="24.95" customHeight="1" x14ac:dyDescent="0.25"/>
    <row r="74132" ht="24.95" customHeight="1" x14ac:dyDescent="0.25"/>
    <row r="74133" ht="24.95" customHeight="1" x14ac:dyDescent="0.25"/>
    <row r="74134" ht="24.95" customHeight="1" x14ac:dyDescent="0.25"/>
    <row r="74135" ht="24.95" customHeight="1" x14ac:dyDescent="0.25"/>
    <row r="74136" ht="24.95" customHeight="1" x14ac:dyDescent="0.25"/>
    <row r="74137" ht="24.95" customHeight="1" x14ac:dyDescent="0.25"/>
    <row r="74138" ht="24.95" customHeight="1" x14ac:dyDescent="0.25"/>
    <row r="74139" ht="24.95" customHeight="1" x14ac:dyDescent="0.25"/>
    <row r="74140" ht="24.95" customHeight="1" x14ac:dyDescent="0.25"/>
    <row r="74141" ht="24.95" customHeight="1" x14ac:dyDescent="0.25"/>
    <row r="74142" ht="24.95" customHeight="1" x14ac:dyDescent="0.25"/>
    <row r="74143" ht="24.95" customHeight="1" x14ac:dyDescent="0.25"/>
    <row r="74144" ht="24.95" customHeight="1" x14ac:dyDescent="0.25"/>
    <row r="74145" ht="24.95" customHeight="1" x14ac:dyDescent="0.25"/>
    <row r="74146" ht="24.95" customHeight="1" x14ac:dyDescent="0.25"/>
    <row r="74147" ht="24.95" customHeight="1" x14ac:dyDescent="0.25"/>
    <row r="74148" ht="24.95" customHeight="1" x14ac:dyDescent="0.25"/>
    <row r="74149" ht="24.95" customHeight="1" x14ac:dyDescent="0.25"/>
    <row r="74150" ht="24.95" customHeight="1" x14ac:dyDescent="0.25"/>
    <row r="74151" ht="24.95" customHeight="1" x14ac:dyDescent="0.25"/>
    <row r="74152" ht="24.95" customHeight="1" x14ac:dyDescent="0.25"/>
    <row r="74153" ht="24.95" customHeight="1" x14ac:dyDescent="0.25"/>
    <row r="74157" ht="16.5" customHeight="1" x14ac:dyDescent="0.25"/>
    <row r="74159" ht="15.75" customHeight="1" x14ac:dyDescent="0.25"/>
    <row r="74160" ht="31.5" customHeight="1" x14ac:dyDescent="0.25"/>
    <row r="74161" ht="24" customHeight="1" x14ac:dyDescent="0.25"/>
    <row r="74162" ht="24.95" customHeight="1" x14ac:dyDescent="0.25"/>
    <row r="74163" ht="24.95" customHeight="1" x14ac:dyDescent="0.25"/>
    <row r="74164" ht="24.95" customHeight="1" x14ac:dyDescent="0.25"/>
    <row r="74165" ht="24.95" customHeight="1" x14ac:dyDescent="0.25"/>
    <row r="74166" ht="24.95" customHeight="1" x14ac:dyDescent="0.25"/>
    <row r="74167" ht="24.95" customHeight="1" x14ac:dyDescent="0.25"/>
    <row r="74168" ht="24.95" customHeight="1" x14ac:dyDescent="0.25"/>
    <row r="74169" ht="24.95" customHeight="1" x14ac:dyDescent="0.25"/>
    <row r="74170" ht="24.95" customHeight="1" x14ac:dyDescent="0.25"/>
    <row r="74171" ht="24.95" customHeight="1" x14ac:dyDescent="0.25"/>
    <row r="74172" ht="24.95" customHeight="1" x14ac:dyDescent="0.25"/>
    <row r="74173" ht="24.95" customHeight="1" x14ac:dyDescent="0.25"/>
    <row r="74174" ht="24.95" customHeight="1" x14ac:dyDescent="0.25"/>
    <row r="74175" ht="24.95" customHeight="1" x14ac:dyDescent="0.25"/>
    <row r="74179" ht="16.5" customHeight="1" x14ac:dyDescent="0.25"/>
    <row r="74181" ht="15.75" customHeight="1" x14ac:dyDescent="0.25"/>
    <row r="74182" ht="31.5" customHeight="1" x14ac:dyDescent="0.25"/>
    <row r="74183" ht="24" customHeight="1" x14ac:dyDescent="0.25"/>
    <row r="74184" ht="24.95" customHeight="1" x14ac:dyDescent="0.25"/>
    <row r="74185" ht="24.95" customHeight="1" x14ac:dyDescent="0.25"/>
    <row r="74186" ht="24.95" customHeight="1" x14ac:dyDescent="0.25"/>
    <row r="74187" ht="24.95" customHeight="1" x14ac:dyDescent="0.25"/>
    <row r="74188" ht="24.95" customHeight="1" x14ac:dyDescent="0.25"/>
    <row r="74189" ht="24.95" customHeight="1" x14ac:dyDescent="0.25"/>
    <row r="74190" ht="24.95" customHeight="1" x14ac:dyDescent="0.25"/>
    <row r="74191" ht="24.95" customHeight="1" x14ac:dyDescent="0.25"/>
    <row r="74192" ht="24.95" customHeight="1" x14ac:dyDescent="0.25"/>
    <row r="74193" ht="24.95" customHeight="1" x14ac:dyDescent="0.25"/>
    <row r="74194" ht="24.95" customHeight="1" x14ac:dyDescent="0.25"/>
    <row r="74195" ht="24.95" customHeight="1" x14ac:dyDescent="0.25"/>
    <row r="74196" ht="24.95" customHeight="1" x14ac:dyDescent="0.25"/>
    <row r="74197" ht="24.95" customHeight="1" x14ac:dyDescent="0.25"/>
    <row r="74198" ht="24.95" customHeight="1" x14ac:dyDescent="0.25"/>
    <row r="74199" ht="24.95" customHeight="1" x14ac:dyDescent="0.25"/>
    <row r="74200" ht="24.95" customHeight="1" x14ac:dyDescent="0.25"/>
    <row r="74201" ht="24.95" customHeight="1" x14ac:dyDescent="0.25"/>
    <row r="74202" ht="24.95" customHeight="1" x14ac:dyDescent="0.25"/>
    <row r="74203" ht="24.95" customHeight="1" x14ac:dyDescent="0.25"/>
    <row r="74204" ht="24.95" customHeight="1" x14ac:dyDescent="0.25"/>
    <row r="74205" ht="24.95" customHeight="1" x14ac:dyDescent="0.25"/>
    <row r="74206" ht="24.95" customHeight="1" x14ac:dyDescent="0.25"/>
    <row r="74207" ht="24.95" customHeight="1" x14ac:dyDescent="0.25"/>
    <row r="74208" ht="24.95" customHeight="1" x14ac:dyDescent="0.25"/>
    <row r="74209" ht="24.95" customHeight="1" x14ac:dyDescent="0.25"/>
    <row r="74210" ht="24.95" customHeight="1" x14ac:dyDescent="0.25"/>
    <row r="74211" ht="24.95" customHeight="1" x14ac:dyDescent="0.25"/>
    <row r="74212" ht="24.95" customHeight="1" x14ac:dyDescent="0.25"/>
    <row r="74213" ht="24.95" customHeight="1" x14ac:dyDescent="0.25"/>
    <row r="74214" ht="24.95" customHeight="1" x14ac:dyDescent="0.25"/>
    <row r="74215" ht="24.95" customHeight="1" x14ac:dyDescent="0.25"/>
    <row r="74216" ht="24.95" customHeight="1" x14ac:dyDescent="0.25"/>
    <row r="74217" ht="24.95" customHeight="1" x14ac:dyDescent="0.25"/>
    <row r="74218" ht="24.95" customHeight="1" x14ac:dyDescent="0.25"/>
    <row r="74219" ht="24.95" customHeight="1" x14ac:dyDescent="0.25"/>
    <row r="74220" ht="24.95" customHeight="1" x14ac:dyDescent="0.25"/>
    <row r="74221" ht="24.95" customHeight="1" x14ac:dyDescent="0.25"/>
    <row r="74225" ht="16.5" customHeight="1" x14ac:dyDescent="0.25"/>
    <row r="74227" ht="15.75" customHeight="1" x14ac:dyDescent="0.25"/>
    <row r="74228" ht="31.5" customHeight="1" x14ac:dyDescent="0.25"/>
    <row r="74229" ht="24" customHeight="1" x14ac:dyDescent="0.25"/>
    <row r="74230" ht="24.95" customHeight="1" x14ac:dyDescent="0.25"/>
    <row r="74231" ht="24.95" customHeight="1" x14ac:dyDescent="0.25"/>
    <row r="74232" ht="24.95" customHeight="1" x14ac:dyDescent="0.25"/>
    <row r="74233" ht="24.95" customHeight="1" x14ac:dyDescent="0.25"/>
    <row r="74234" ht="24.95" customHeight="1" x14ac:dyDescent="0.25"/>
    <row r="74235" ht="24.95" customHeight="1" x14ac:dyDescent="0.25"/>
    <row r="74236" ht="24.95" customHeight="1" x14ac:dyDescent="0.25"/>
    <row r="74237" ht="24.95" customHeight="1" x14ac:dyDescent="0.25"/>
    <row r="74238" ht="24.95" customHeight="1" x14ac:dyDescent="0.25"/>
    <row r="74239" ht="24.95" customHeight="1" x14ac:dyDescent="0.25"/>
    <row r="74240" ht="24.95" customHeight="1" x14ac:dyDescent="0.25"/>
    <row r="74241" ht="24.95" customHeight="1" x14ac:dyDescent="0.25"/>
    <row r="74242" ht="24.95" customHeight="1" x14ac:dyDescent="0.25"/>
    <row r="74243" ht="24.95" customHeight="1" x14ac:dyDescent="0.25"/>
    <row r="74244" ht="24.95" customHeight="1" x14ac:dyDescent="0.25"/>
    <row r="74245" ht="24.95" customHeight="1" x14ac:dyDescent="0.25"/>
    <row r="74246" ht="24.95" customHeight="1" x14ac:dyDescent="0.25"/>
    <row r="74247" ht="24.95" customHeight="1" x14ac:dyDescent="0.25"/>
    <row r="74248" ht="24.95" customHeight="1" x14ac:dyDescent="0.25"/>
    <row r="74249" ht="24.95" customHeight="1" x14ac:dyDescent="0.25"/>
    <row r="74250" ht="24.95" customHeight="1" x14ac:dyDescent="0.25"/>
    <row r="74251" ht="24.95" customHeight="1" x14ac:dyDescent="0.25"/>
    <row r="74252" ht="24.95" customHeight="1" x14ac:dyDescent="0.25"/>
    <row r="74253" ht="24.95" customHeight="1" x14ac:dyDescent="0.25"/>
    <row r="74254" ht="24.95" customHeight="1" x14ac:dyDescent="0.25"/>
    <row r="74255" ht="24.95" customHeight="1" x14ac:dyDescent="0.25"/>
    <row r="74256" ht="24.95" customHeight="1" x14ac:dyDescent="0.25"/>
    <row r="74257" ht="24.95" customHeight="1" x14ac:dyDescent="0.25"/>
    <row r="74258" ht="24.95" customHeight="1" x14ac:dyDescent="0.25"/>
    <row r="74259" ht="24.95" customHeight="1" x14ac:dyDescent="0.25"/>
    <row r="74260" ht="24.95" customHeight="1" x14ac:dyDescent="0.25"/>
    <row r="74261" ht="24.95" customHeight="1" x14ac:dyDescent="0.25"/>
    <row r="74262" ht="24.95" customHeight="1" x14ac:dyDescent="0.25"/>
    <row r="74263" ht="24.95" customHeight="1" x14ac:dyDescent="0.25"/>
    <row r="74264" ht="24.95" customHeight="1" x14ac:dyDescent="0.25"/>
    <row r="74265" ht="24.95" customHeight="1" x14ac:dyDescent="0.25"/>
    <row r="74267" ht="16.5" customHeight="1" x14ac:dyDescent="0.25"/>
    <row r="74269" ht="15.75" customHeight="1" x14ac:dyDescent="0.25"/>
    <row r="74275" ht="16.5" customHeight="1" x14ac:dyDescent="0.25"/>
    <row r="74277" ht="15.75" customHeight="1" x14ac:dyDescent="0.25"/>
    <row r="74278" ht="31.5" customHeight="1" x14ac:dyDescent="0.25"/>
    <row r="74279" ht="24" customHeight="1" x14ac:dyDescent="0.25"/>
    <row r="74280" ht="24.95" customHeight="1" x14ac:dyDescent="0.25"/>
    <row r="74281" ht="24.95" customHeight="1" x14ac:dyDescent="0.25"/>
    <row r="74282" ht="24.95" customHeight="1" x14ac:dyDescent="0.25"/>
    <row r="74283" ht="24.95" customHeight="1" x14ac:dyDescent="0.25"/>
    <row r="74284" ht="24.95" customHeight="1" x14ac:dyDescent="0.25"/>
    <row r="74285" ht="24.95" customHeight="1" x14ac:dyDescent="0.25"/>
    <row r="74286" ht="24.95" customHeight="1" x14ac:dyDescent="0.25"/>
    <row r="74287" ht="24.95" customHeight="1" x14ac:dyDescent="0.25"/>
    <row r="74288" ht="24.95" customHeight="1" x14ac:dyDescent="0.25"/>
    <row r="74289" ht="24.95" customHeight="1" x14ac:dyDescent="0.25"/>
    <row r="74290" ht="24.95" customHeight="1" x14ac:dyDescent="0.25"/>
    <row r="74291" ht="24.95" customHeight="1" x14ac:dyDescent="0.25"/>
    <row r="74292" ht="24.95" customHeight="1" x14ac:dyDescent="0.25"/>
    <row r="74293" ht="24.95" customHeight="1" x14ac:dyDescent="0.25"/>
    <row r="74294" ht="24.95" customHeight="1" x14ac:dyDescent="0.25"/>
    <row r="74295" ht="24.95" customHeight="1" x14ac:dyDescent="0.25"/>
    <row r="74296" ht="24.95" customHeight="1" x14ac:dyDescent="0.25"/>
    <row r="74297" ht="24.95" customHeight="1" x14ac:dyDescent="0.25"/>
    <row r="74298" ht="24.95" customHeight="1" x14ac:dyDescent="0.25"/>
    <row r="74299" ht="24.95" customHeight="1" x14ac:dyDescent="0.25"/>
    <row r="74300" ht="24.95" customHeight="1" x14ac:dyDescent="0.25"/>
    <row r="74301" ht="24.95" customHeight="1" x14ac:dyDescent="0.25"/>
    <row r="74302" ht="24.95" customHeight="1" x14ac:dyDescent="0.25"/>
    <row r="74303" ht="24.95" customHeight="1" x14ac:dyDescent="0.25"/>
    <row r="74304" ht="24.95" customHeight="1" x14ac:dyDescent="0.25"/>
    <row r="74305" ht="24.95" customHeight="1" x14ac:dyDescent="0.25"/>
    <row r="74306" ht="24.95" customHeight="1" x14ac:dyDescent="0.25"/>
    <row r="74307" ht="24.95" customHeight="1" x14ac:dyDescent="0.25"/>
    <row r="74308" ht="24.95" customHeight="1" x14ac:dyDescent="0.25"/>
    <row r="74309" ht="24.95" customHeight="1" x14ac:dyDescent="0.25"/>
    <row r="74310" ht="24.95" customHeight="1" x14ac:dyDescent="0.25"/>
    <row r="74311" ht="24.95" customHeight="1" x14ac:dyDescent="0.25"/>
    <row r="74313" ht="16.5" customHeight="1" x14ac:dyDescent="0.25"/>
    <row r="74315" ht="15.75" customHeight="1" x14ac:dyDescent="0.25"/>
    <row r="74316" ht="31.5" customHeight="1" x14ac:dyDescent="0.25"/>
    <row r="74317" ht="24" customHeight="1" x14ac:dyDescent="0.25"/>
    <row r="74321" ht="16.5" customHeight="1" x14ac:dyDescent="0.25"/>
    <row r="74323" ht="15.75" customHeight="1" x14ac:dyDescent="0.25"/>
    <row r="74324" ht="31.5" customHeight="1" x14ac:dyDescent="0.25"/>
    <row r="74325" ht="24" customHeight="1" x14ac:dyDescent="0.25"/>
    <row r="74326" ht="24.95" customHeight="1" x14ac:dyDescent="0.25"/>
    <row r="74327" ht="24.95" customHeight="1" x14ac:dyDescent="0.25"/>
    <row r="74328" ht="24.95" customHeight="1" x14ac:dyDescent="0.25"/>
    <row r="74329" ht="24.95" customHeight="1" x14ac:dyDescent="0.25"/>
    <row r="74330" ht="24.95" customHeight="1" x14ac:dyDescent="0.25"/>
    <row r="74331" ht="24.95" customHeight="1" x14ac:dyDescent="0.25"/>
    <row r="74332" ht="24.95" customHeight="1" x14ac:dyDescent="0.25"/>
    <row r="74333" ht="24.95" customHeight="1" x14ac:dyDescent="0.25"/>
    <row r="74334" ht="24.95" customHeight="1" x14ac:dyDescent="0.25"/>
    <row r="74335" ht="24.95" customHeight="1" x14ac:dyDescent="0.25"/>
    <row r="74336" ht="24.95" customHeight="1" x14ac:dyDescent="0.25"/>
    <row r="74337" ht="24.95" customHeight="1" x14ac:dyDescent="0.25"/>
    <row r="74338" ht="24.95" customHeight="1" x14ac:dyDescent="0.25"/>
    <row r="74339" ht="24.95" customHeight="1" x14ac:dyDescent="0.25"/>
    <row r="74340" ht="24.95" customHeight="1" x14ac:dyDescent="0.25"/>
    <row r="74341" ht="24.95" customHeight="1" x14ac:dyDescent="0.25"/>
    <row r="74342" ht="24.95" customHeight="1" x14ac:dyDescent="0.25"/>
    <row r="74343" ht="24.95" customHeight="1" x14ac:dyDescent="0.25"/>
    <row r="74344" ht="24.95" customHeight="1" x14ac:dyDescent="0.25"/>
    <row r="74345" ht="24.95" customHeight="1" x14ac:dyDescent="0.25"/>
    <row r="74346" ht="24.95" customHeight="1" x14ac:dyDescent="0.25"/>
    <row r="74347" ht="24.95" customHeight="1" x14ac:dyDescent="0.25"/>
    <row r="74348" ht="24.95" customHeight="1" x14ac:dyDescent="0.25"/>
    <row r="74349" ht="24.95" customHeight="1" x14ac:dyDescent="0.25"/>
    <row r="74350" ht="24.95" customHeight="1" x14ac:dyDescent="0.25"/>
    <row r="74351" ht="24.95" customHeight="1" x14ac:dyDescent="0.25"/>
    <row r="74352" ht="24.95" customHeight="1" x14ac:dyDescent="0.25"/>
    <row r="74353" ht="24.95" customHeight="1" x14ac:dyDescent="0.25"/>
    <row r="74354" ht="24.95" customHeight="1" x14ac:dyDescent="0.25"/>
    <row r="74355" ht="24.95" customHeight="1" x14ac:dyDescent="0.25"/>
    <row r="74356" ht="24.95" customHeight="1" x14ac:dyDescent="0.25"/>
    <row r="74357" ht="24.95" customHeight="1" x14ac:dyDescent="0.25"/>
    <row r="74358" ht="24.95" customHeight="1" x14ac:dyDescent="0.25"/>
    <row r="74359" ht="24.95" customHeight="1" x14ac:dyDescent="0.25"/>
    <row r="74360" ht="24.95" customHeight="1" x14ac:dyDescent="0.25"/>
    <row r="74361" ht="24.95" customHeight="1" x14ac:dyDescent="0.25"/>
    <row r="74362" ht="24.95" customHeight="1" x14ac:dyDescent="0.25"/>
    <row r="74363" ht="24.95" customHeight="1" x14ac:dyDescent="0.25"/>
    <row r="74367" ht="16.5" customHeight="1" x14ac:dyDescent="0.25"/>
    <row r="74369" ht="15.75" customHeight="1" x14ac:dyDescent="0.25"/>
    <row r="74370" ht="31.5" customHeight="1" x14ac:dyDescent="0.25"/>
    <row r="74371" ht="24" customHeight="1" x14ac:dyDescent="0.25"/>
    <row r="74372" ht="24.95" customHeight="1" x14ac:dyDescent="0.25"/>
    <row r="74373" ht="24.95" customHeight="1" x14ac:dyDescent="0.25"/>
    <row r="74374" ht="24.95" customHeight="1" x14ac:dyDescent="0.25"/>
    <row r="74375" ht="24.95" customHeight="1" x14ac:dyDescent="0.25"/>
    <row r="74376" ht="24.95" customHeight="1" x14ac:dyDescent="0.25"/>
    <row r="74377" ht="24.95" customHeight="1" x14ac:dyDescent="0.25"/>
    <row r="74378" ht="24.95" customHeight="1" x14ac:dyDescent="0.25"/>
    <row r="74379" ht="24.95" customHeight="1" x14ac:dyDescent="0.25"/>
    <row r="74380" ht="24.95" customHeight="1" x14ac:dyDescent="0.25"/>
    <row r="74381" ht="24.95" customHeight="1" x14ac:dyDescent="0.25"/>
    <row r="74382" ht="31.5" customHeight="1" x14ac:dyDescent="0.25"/>
    <row r="74383" ht="24" customHeight="1" x14ac:dyDescent="0.25"/>
    <row r="74384" ht="24.95" customHeight="1" x14ac:dyDescent="0.25"/>
    <row r="74385" ht="24.95" customHeight="1" x14ac:dyDescent="0.25"/>
    <row r="74389" ht="16.5" customHeight="1" x14ac:dyDescent="0.25"/>
    <row r="74391" ht="15.75" customHeight="1" x14ac:dyDescent="0.25"/>
    <row r="74392" ht="31.5" customHeight="1" x14ac:dyDescent="0.25"/>
    <row r="74393" ht="24" customHeight="1" x14ac:dyDescent="0.25"/>
    <row r="74394" ht="24.95" customHeight="1" x14ac:dyDescent="0.25"/>
    <row r="74395" ht="24.95" customHeight="1" x14ac:dyDescent="0.25"/>
    <row r="74396" ht="24.95" customHeight="1" x14ac:dyDescent="0.25"/>
    <row r="74397" ht="24.95" customHeight="1" x14ac:dyDescent="0.25"/>
    <row r="74398" ht="24.95" customHeight="1" x14ac:dyDescent="0.25"/>
    <row r="74399" ht="24.95" customHeight="1" x14ac:dyDescent="0.25"/>
    <row r="74400" ht="24.95" customHeight="1" x14ac:dyDescent="0.25"/>
    <row r="74401" ht="24.95" customHeight="1" x14ac:dyDescent="0.25"/>
    <row r="74402" ht="24.95" customHeight="1" x14ac:dyDescent="0.25"/>
    <row r="74403" ht="24.95" customHeight="1" x14ac:dyDescent="0.25"/>
    <row r="74407" ht="16.5" customHeight="1" x14ac:dyDescent="0.25"/>
    <row r="74411" ht="16.5" customHeight="1" x14ac:dyDescent="0.25"/>
    <row r="74413" ht="15.75" customHeight="1" x14ac:dyDescent="0.25"/>
    <row r="74414" ht="31.5" customHeight="1" x14ac:dyDescent="0.25"/>
    <row r="74415" ht="24" customHeight="1" x14ac:dyDescent="0.25"/>
    <row r="74416" ht="24.95" customHeight="1" x14ac:dyDescent="0.25"/>
    <row r="74417" ht="24.95" customHeight="1" x14ac:dyDescent="0.25"/>
    <row r="74418" ht="24.95" customHeight="1" x14ac:dyDescent="0.25"/>
    <row r="74419" ht="24.95" customHeight="1" x14ac:dyDescent="0.25"/>
    <row r="74420" ht="24.95" customHeight="1" x14ac:dyDescent="0.25"/>
    <row r="74421" ht="24.95" customHeight="1" x14ac:dyDescent="0.25"/>
    <row r="74422" ht="24.95" customHeight="1" x14ac:dyDescent="0.25"/>
    <row r="74423" ht="24.95" customHeight="1" x14ac:dyDescent="0.25"/>
    <row r="74425" ht="15.75" customHeight="1" x14ac:dyDescent="0.25"/>
    <row r="74426" ht="31.5" customHeight="1" x14ac:dyDescent="0.25"/>
    <row r="74427" ht="24" customHeight="1" x14ac:dyDescent="0.25"/>
    <row r="74428" ht="24.95" customHeight="1" x14ac:dyDescent="0.25"/>
    <row r="74429" ht="24.95" customHeight="1" x14ac:dyDescent="0.25"/>
    <row r="74433" ht="16.5" customHeight="1" x14ac:dyDescent="0.25"/>
    <row r="74435" ht="15.75" customHeight="1" x14ac:dyDescent="0.25"/>
    <row r="74436" ht="31.5" customHeight="1" x14ac:dyDescent="0.25"/>
    <row r="74437" ht="24" customHeight="1" x14ac:dyDescent="0.25"/>
    <row r="74438" ht="24.95" customHeight="1" x14ac:dyDescent="0.25"/>
    <row r="74439" ht="24.95" customHeight="1" x14ac:dyDescent="0.25"/>
    <row r="74440" ht="24.95" customHeight="1" x14ac:dyDescent="0.25"/>
    <row r="74441" ht="24.95" customHeight="1" x14ac:dyDescent="0.25"/>
    <row r="74442" ht="24.95" customHeight="1" x14ac:dyDescent="0.25"/>
    <row r="74443" ht="24.95" customHeight="1" x14ac:dyDescent="0.25"/>
    <row r="74444" ht="24.95" customHeight="1" x14ac:dyDescent="0.25"/>
    <row r="74445" ht="24.95" customHeight="1" x14ac:dyDescent="0.25"/>
    <row r="74446" ht="24.95" customHeight="1" x14ac:dyDescent="0.25"/>
    <row r="74447" ht="24.95" customHeight="1" x14ac:dyDescent="0.25"/>
    <row r="74448" ht="24.95" customHeight="1" x14ac:dyDescent="0.25"/>
    <row r="74449" ht="24.95" customHeight="1" x14ac:dyDescent="0.25"/>
    <row r="74450" ht="24.95" customHeight="1" x14ac:dyDescent="0.25"/>
    <row r="74451" ht="24.95" customHeight="1" x14ac:dyDescent="0.25"/>
    <row r="74452" ht="24.95" customHeight="1" x14ac:dyDescent="0.25"/>
    <row r="74453" ht="24.95" customHeight="1" x14ac:dyDescent="0.25"/>
    <row r="74454" ht="24.95" customHeight="1" x14ac:dyDescent="0.25"/>
    <row r="74455" ht="24.95" customHeight="1" x14ac:dyDescent="0.25"/>
    <row r="74456" ht="24.95" customHeight="1" x14ac:dyDescent="0.25"/>
    <row r="74457" ht="24.95" customHeight="1" x14ac:dyDescent="0.25"/>
    <row r="74458" ht="24.95" customHeight="1" x14ac:dyDescent="0.25"/>
    <row r="74459" ht="24.95" customHeight="1" x14ac:dyDescent="0.25"/>
    <row r="74460" ht="24.95" customHeight="1" x14ac:dyDescent="0.25"/>
    <row r="74461" ht="24.95" customHeight="1" x14ac:dyDescent="0.25"/>
    <row r="74462" ht="24.95" customHeight="1" x14ac:dyDescent="0.25"/>
    <row r="74463" ht="24.95" customHeight="1" x14ac:dyDescent="0.25"/>
    <row r="74464" ht="24.95" customHeight="1" x14ac:dyDescent="0.25"/>
    <row r="74465" ht="24.95" customHeight="1" x14ac:dyDescent="0.25"/>
    <row r="74466" ht="24.95" customHeight="1" x14ac:dyDescent="0.25"/>
    <row r="74467" ht="24.95" customHeight="1" x14ac:dyDescent="0.25"/>
    <row r="74468" ht="24.95" customHeight="1" x14ac:dyDescent="0.25"/>
    <row r="74469" ht="24.95" customHeight="1" x14ac:dyDescent="0.25"/>
    <row r="74470" ht="24.95" customHeight="1" x14ac:dyDescent="0.25"/>
    <row r="74471" ht="24.95" customHeight="1" x14ac:dyDescent="0.25"/>
    <row r="74472" ht="24.95" customHeight="1" x14ac:dyDescent="0.25"/>
    <row r="74473" ht="24.95" customHeight="1" x14ac:dyDescent="0.25"/>
    <row r="74474" ht="24.95" customHeight="1" x14ac:dyDescent="0.25"/>
    <row r="74475" ht="24.95" customHeight="1" x14ac:dyDescent="0.25"/>
    <row r="74479" ht="16.5" customHeight="1" x14ac:dyDescent="0.25"/>
    <row r="74481" ht="15.75" customHeight="1" x14ac:dyDescent="0.25"/>
    <row r="74482" ht="31.5" customHeight="1" x14ac:dyDescent="0.25"/>
    <row r="74483" ht="24" customHeight="1" x14ac:dyDescent="0.25"/>
    <row r="74484" ht="24.95" customHeight="1" x14ac:dyDescent="0.25"/>
    <row r="74485" ht="24.95" customHeight="1" x14ac:dyDescent="0.25"/>
    <row r="74486" ht="24.95" customHeight="1" x14ac:dyDescent="0.25"/>
    <row r="74487" ht="24.95" customHeight="1" x14ac:dyDescent="0.25"/>
    <row r="74488" ht="24.95" customHeight="1" x14ac:dyDescent="0.25"/>
    <row r="74489" ht="24.95" customHeight="1" x14ac:dyDescent="0.25"/>
    <row r="74490" ht="24.95" customHeight="1" x14ac:dyDescent="0.25"/>
    <row r="74491" ht="24.95" customHeight="1" x14ac:dyDescent="0.25"/>
    <row r="74492" ht="24.95" customHeight="1" x14ac:dyDescent="0.25"/>
    <row r="74493" ht="24.95" customHeight="1" x14ac:dyDescent="0.25"/>
    <row r="74494" ht="24.95" customHeight="1" x14ac:dyDescent="0.25"/>
    <row r="74495" ht="24.95" customHeight="1" x14ac:dyDescent="0.25"/>
    <row r="74496" ht="24.95" customHeight="1" x14ac:dyDescent="0.25"/>
    <row r="74497" ht="24.95" customHeight="1" x14ac:dyDescent="0.25"/>
    <row r="74498" ht="24.95" customHeight="1" x14ac:dyDescent="0.25"/>
    <row r="74499" ht="24.95" customHeight="1" x14ac:dyDescent="0.25"/>
    <row r="74500" ht="24.95" customHeight="1" x14ac:dyDescent="0.25"/>
    <row r="74501" ht="24.95" customHeight="1" x14ac:dyDescent="0.25"/>
    <row r="74502" ht="24.95" customHeight="1" x14ac:dyDescent="0.25"/>
    <row r="74503" ht="24.95" customHeight="1" x14ac:dyDescent="0.25"/>
    <row r="74504" ht="24.95" customHeight="1" x14ac:dyDescent="0.25"/>
    <row r="74505" ht="24.95" customHeight="1" x14ac:dyDescent="0.25"/>
    <row r="74506" ht="24.95" customHeight="1" x14ac:dyDescent="0.25"/>
    <row r="74507" ht="24.95" customHeight="1" x14ac:dyDescent="0.25"/>
    <row r="74508" ht="24.95" customHeight="1" x14ac:dyDescent="0.25"/>
    <row r="74509" ht="24.95" customHeight="1" x14ac:dyDescent="0.25"/>
    <row r="74510" ht="24.95" customHeight="1" x14ac:dyDescent="0.25"/>
    <row r="74511" ht="24.95" customHeight="1" x14ac:dyDescent="0.25"/>
    <row r="74512" ht="24.95" customHeight="1" x14ac:dyDescent="0.25"/>
    <row r="74513" ht="24.95" customHeight="1" x14ac:dyDescent="0.25"/>
    <row r="74514" ht="24.95" customHeight="1" x14ac:dyDescent="0.25"/>
    <row r="74515" ht="24.95" customHeight="1" x14ac:dyDescent="0.25"/>
    <row r="74516" ht="24.95" customHeight="1" x14ac:dyDescent="0.25"/>
    <row r="74517" ht="24.95" customHeight="1" x14ac:dyDescent="0.25"/>
    <row r="74518" ht="24.95" customHeight="1" x14ac:dyDescent="0.25"/>
    <row r="74519" ht="24.95" customHeight="1" x14ac:dyDescent="0.25"/>
    <row r="74525" ht="16.5" customHeight="1" x14ac:dyDescent="0.25"/>
    <row r="74527" ht="15.75" customHeight="1" x14ac:dyDescent="0.25"/>
    <row r="74528" ht="31.5" customHeight="1" x14ac:dyDescent="0.25"/>
    <row r="74529" ht="24" customHeight="1" x14ac:dyDescent="0.25"/>
    <row r="74530" ht="24.95" customHeight="1" x14ac:dyDescent="0.25"/>
    <row r="74531" ht="24.95" customHeight="1" x14ac:dyDescent="0.25"/>
    <row r="74532" ht="24.95" customHeight="1" x14ac:dyDescent="0.25"/>
    <row r="74533" ht="24.95" customHeight="1" x14ac:dyDescent="0.25"/>
    <row r="74534" ht="24.95" customHeight="1" x14ac:dyDescent="0.25"/>
    <row r="74535" ht="24.95" customHeight="1" x14ac:dyDescent="0.25"/>
    <row r="74536" ht="24.95" customHeight="1" x14ac:dyDescent="0.25"/>
    <row r="74537" ht="24.95" customHeight="1" x14ac:dyDescent="0.25"/>
    <row r="74538" ht="24.95" customHeight="1" x14ac:dyDescent="0.25"/>
    <row r="74539" ht="24.95" customHeight="1" x14ac:dyDescent="0.25"/>
    <row r="74540" ht="24.95" customHeight="1" x14ac:dyDescent="0.25"/>
    <row r="74541" ht="24.95" customHeight="1" x14ac:dyDescent="0.25"/>
    <row r="74542" ht="24.95" customHeight="1" x14ac:dyDescent="0.25"/>
    <row r="74543" ht="24.95" customHeight="1" x14ac:dyDescent="0.25"/>
    <row r="74544" ht="24.95" customHeight="1" x14ac:dyDescent="0.25"/>
    <row r="74545" ht="24.95" customHeight="1" x14ac:dyDescent="0.25"/>
    <row r="74546" ht="24.95" customHeight="1" x14ac:dyDescent="0.25"/>
    <row r="74547" ht="24.95" customHeight="1" x14ac:dyDescent="0.25"/>
    <row r="74548" ht="24.95" customHeight="1" x14ac:dyDescent="0.25"/>
    <row r="74549" ht="24.95" customHeight="1" x14ac:dyDescent="0.25"/>
    <row r="74550" ht="24.95" customHeight="1" x14ac:dyDescent="0.25"/>
    <row r="74551" ht="24.95" customHeight="1" x14ac:dyDescent="0.25"/>
    <row r="74552" ht="24.95" customHeight="1" x14ac:dyDescent="0.25"/>
    <row r="74553" ht="24.95" customHeight="1" x14ac:dyDescent="0.25"/>
    <row r="74554" ht="24.95" customHeight="1" x14ac:dyDescent="0.25"/>
    <row r="74555" ht="24.95" customHeight="1" x14ac:dyDescent="0.25"/>
    <row r="74556" ht="24.95" customHeight="1" x14ac:dyDescent="0.25"/>
    <row r="74557" ht="24.95" customHeight="1" x14ac:dyDescent="0.25"/>
    <row r="74558" ht="24.95" customHeight="1" x14ac:dyDescent="0.25"/>
    <row r="74559" ht="24.95" customHeight="1" x14ac:dyDescent="0.25"/>
    <row r="74560" ht="24.95" customHeight="1" x14ac:dyDescent="0.25"/>
    <row r="74561" ht="24.95" customHeight="1" x14ac:dyDescent="0.25"/>
    <row r="74565" ht="16.5" customHeight="1" x14ac:dyDescent="0.25"/>
    <row r="74567" ht="15.75" customHeight="1" x14ac:dyDescent="0.25"/>
    <row r="74571" ht="16.5" customHeight="1" x14ac:dyDescent="0.25"/>
    <row r="74573" ht="15.75" customHeight="1" x14ac:dyDescent="0.25"/>
    <row r="74574" ht="31.5" customHeight="1" x14ac:dyDescent="0.25"/>
    <row r="74575" ht="24" customHeight="1" x14ac:dyDescent="0.25"/>
    <row r="74576" ht="24.95" customHeight="1" x14ac:dyDescent="0.25"/>
    <row r="74577" ht="24.95" customHeight="1" x14ac:dyDescent="0.25"/>
    <row r="74578" ht="24.95" customHeight="1" x14ac:dyDescent="0.25"/>
    <row r="74579" ht="24.95" customHeight="1" x14ac:dyDescent="0.25"/>
    <row r="74580" ht="24.95" customHeight="1" x14ac:dyDescent="0.25"/>
    <row r="74581" ht="24.95" customHeight="1" x14ac:dyDescent="0.25"/>
    <row r="74582" ht="24.95" customHeight="1" x14ac:dyDescent="0.25"/>
    <row r="74583" ht="24.95" customHeight="1" x14ac:dyDescent="0.25"/>
    <row r="74584" ht="31.5" customHeight="1" x14ac:dyDescent="0.25"/>
    <row r="74585" ht="24" customHeight="1" x14ac:dyDescent="0.25"/>
    <row r="74586" ht="24.95" customHeight="1" x14ac:dyDescent="0.25"/>
    <row r="74587" ht="24.95" customHeight="1" x14ac:dyDescent="0.25"/>
    <row r="74588" ht="24.95" customHeight="1" x14ac:dyDescent="0.25"/>
    <row r="74589" ht="24.95" customHeight="1" x14ac:dyDescent="0.25"/>
    <row r="74593" ht="16.5" customHeight="1" x14ac:dyDescent="0.25"/>
    <row r="74595" ht="15.75" customHeight="1" x14ac:dyDescent="0.25"/>
    <row r="74596" ht="31.5" customHeight="1" x14ac:dyDescent="0.25"/>
    <row r="74597" ht="24" customHeight="1" x14ac:dyDescent="0.25"/>
    <row r="74598" ht="24.95" customHeight="1" x14ac:dyDescent="0.25"/>
    <row r="74599" ht="24.95" customHeight="1" x14ac:dyDescent="0.25"/>
    <row r="74600" ht="24.95" customHeight="1" x14ac:dyDescent="0.25"/>
    <row r="74601" ht="24.95" customHeight="1" x14ac:dyDescent="0.25"/>
    <row r="74602" ht="24.95" customHeight="1" x14ac:dyDescent="0.25"/>
    <row r="74603" ht="24.95" customHeight="1" x14ac:dyDescent="0.25"/>
    <row r="74604" ht="24.95" customHeight="1" x14ac:dyDescent="0.25"/>
    <row r="74605" ht="24.95" customHeight="1" x14ac:dyDescent="0.25"/>
    <row r="74606" ht="24.95" customHeight="1" x14ac:dyDescent="0.25"/>
    <row r="74607" ht="24.95" customHeight="1" x14ac:dyDescent="0.25"/>
    <row r="74608" ht="24.95" customHeight="1" x14ac:dyDescent="0.25"/>
    <row r="74609" ht="24.95" customHeight="1" x14ac:dyDescent="0.25"/>
    <row r="74610" ht="24.95" customHeight="1" x14ac:dyDescent="0.25"/>
    <row r="74611" ht="24.95" customHeight="1" x14ac:dyDescent="0.25"/>
    <row r="74612" ht="24.95" customHeight="1" x14ac:dyDescent="0.25"/>
    <row r="74613" ht="24.95" customHeight="1" x14ac:dyDescent="0.25"/>
    <row r="74614" ht="24.95" customHeight="1" x14ac:dyDescent="0.25"/>
    <row r="74615" ht="24.95" customHeight="1" x14ac:dyDescent="0.25"/>
    <row r="74616" ht="24.95" customHeight="1" x14ac:dyDescent="0.25"/>
    <row r="74617" ht="24.95" customHeight="1" x14ac:dyDescent="0.25"/>
    <row r="74618" ht="24.95" customHeight="1" x14ac:dyDescent="0.25"/>
    <row r="74619" ht="24.95" customHeight="1" x14ac:dyDescent="0.25"/>
    <row r="74620" ht="24.95" customHeight="1" x14ac:dyDescent="0.25"/>
    <row r="74621" ht="24.95" customHeight="1" x14ac:dyDescent="0.25"/>
    <row r="74622" ht="24.95" customHeight="1" x14ac:dyDescent="0.25"/>
    <row r="74623" ht="24.95" customHeight="1" x14ac:dyDescent="0.25"/>
    <row r="74624" ht="24.95" customHeight="1" x14ac:dyDescent="0.25"/>
    <row r="74625" ht="24.95" customHeight="1" x14ac:dyDescent="0.25"/>
    <row r="74626" ht="24.95" customHeight="1" x14ac:dyDescent="0.25"/>
    <row r="74627" ht="24.95" customHeight="1" x14ac:dyDescent="0.25"/>
    <row r="74628" ht="24.95" customHeight="1" x14ac:dyDescent="0.25"/>
    <row r="74629" ht="24.95" customHeight="1" x14ac:dyDescent="0.25"/>
    <row r="74630" ht="24.95" customHeight="1" x14ac:dyDescent="0.25"/>
    <row r="74631" ht="24.95" customHeight="1" x14ac:dyDescent="0.25"/>
    <row r="74632" ht="24.95" customHeight="1" x14ac:dyDescent="0.25"/>
    <row r="74633" ht="24.95" customHeight="1" x14ac:dyDescent="0.25"/>
    <row r="74634" ht="24.95" customHeight="1" x14ac:dyDescent="0.25"/>
    <row r="74635" ht="24.95" customHeight="1" x14ac:dyDescent="0.25"/>
    <row r="74639" ht="16.5" customHeight="1" x14ac:dyDescent="0.25"/>
    <row r="74641" ht="15.75" customHeight="1" x14ac:dyDescent="0.25"/>
    <row r="74642" ht="31.5" customHeight="1" x14ac:dyDescent="0.25"/>
    <row r="74643" ht="24" customHeight="1" x14ac:dyDescent="0.25"/>
    <row r="74644" ht="24.95" customHeight="1" x14ac:dyDescent="0.25"/>
    <row r="74645" ht="24.95" customHeight="1" x14ac:dyDescent="0.25"/>
    <row r="74646" ht="24.95" customHeight="1" x14ac:dyDescent="0.25"/>
    <row r="74647" ht="24.95" customHeight="1" x14ac:dyDescent="0.25"/>
    <row r="74648" ht="24.95" customHeight="1" x14ac:dyDescent="0.25"/>
    <row r="74649" ht="24.95" customHeight="1" x14ac:dyDescent="0.25"/>
    <row r="74650" ht="24.95" customHeight="1" x14ac:dyDescent="0.25"/>
    <row r="74651" ht="24.95" customHeight="1" x14ac:dyDescent="0.25"/>
    <row r="74652" ht="24.95" customHeight="1" x14ac:dyDescent="0.25"/>
    <row r="74653" ht="24.95" customHeight="1" x14ac:dyDescent="0.25"/>
    <row r="74654" ht="24.95" customHeight="1" x14ac:dyDescent="0.25"/>
    <row r="74655" ht="24.95" customHeight="1" x14ac:dyDescent="0.25"/>
    <row r="74656" ht="24.95" customHeight="1" x14ac:dyDescent="0.25"/>
    <row r="74657" ht="24.95" customHeight="1" x14ac:dyDescent="0.25"/>
    <row r="74658" ht="24.95" customHeight="1" x14ac:dyDescent="0.25"/>
    <row r="74659" ht="24.95" customHeight="1" x14ac:dyDescent="0.25"/>
    <row r="74660" ht="24.95" customHeight="1" x14ac:dyDescent="0.25"/>
    <row r="74661" ht="24.95" customHeight="1" x14ac:dyDescent="0.25"/>
    <row r="74662" ht="24.95" customHeight="1" x14ac:dyDescent="0.25"/>
    <row r="74663" ht="24.95" customHeight="1" x14ac:dyDescent="0.25"/>
    <row r="74664" ht="24.95" customHeight="1" x14ac:dyDescent="0.25"/>
    <row r="74665" ht="24.95" customHeight="1" x14ac:dyDescent="0.25"/>
    <row r="74666" ht="24.95" customHeight="1" x14ac:dyDescent="0.25"/>
    <row r="74667" ht="24.95" customHeight="1" x14ac:dyDescent="0.25"/>
    <row r="74668" ht="24.95" customHeight="1" x14ac:dyDescent="0.25"/>
    <row r="74669" ht="24.95" customHeight="1" x14ac:dyDescent="0.25"/>
    <row r="74670" ht="24.95" customHeight="1" x14ac:dyDescent="0.25"/>
    <row r="74671" ht="24.95" customHeight="1" x14ac:dyDescent="0.25"/>
    <row r="74672" ht="24.95" customHeight="1" x14ac:dyDescent="0.25"/>
    <row r="74673" ht="24.95" customHeight="1" x14ac:dyDescent="0.25"/>
    <row r="74674" ht="24.95" customHeight="1" x14ac:dyDescent="0.25"/>
    <row r="74675" ht="24.95" customHeight="1" x14ac:dyDescent="0.25"/>
    <row r="74676" ht="24.95" customHeight="1" x14ac:dyDescent="0.25"/>
    <row r="74677" ht="24.95" customHeight="1" x14ac:dyDescent="0.25"/>
    <row r="74678" ht="24.95" customHeight="1" x14ac:dyDescent="0.25"/>
    <row r="74679" ht="24.95" customHeight="1" x14ac:dyDescent="0.25"/>
    <row r="74680" ht="24.95" customHeight="1" x14ac:dyDescent="0.25"/>
    <row r="74681" ht="24.95" customHeight="1" x14ac:dyDescent="0.25"/>
    <row r="74685" ht="16.5" customHeight="1" x14ac:dyDescent="0.25"/>
    <row r="74687" ht="15.75" customHeight="1" x14ac:dyDescent="0.25"/>
    <row r="74688" ht="31.5" customHeight="1" x14ac:dyDescent="0.25"/>
    <row r="74689" ht="24" customHeight="1" x14ac:dyDescent="0.25"/>
    <row r="74690" ht="24.95" customHeight="1" x14ac:dyDescent="0.25"/>
    <row r="74691" ht="24.95" customHeight="1" x14ac:dyDescent="0.25"/>
    <row r="74692" ht="24.95" customHeight="1" x14ac:dyDescent="0.25"/>
    <row r="74693" ht="24.95" customHeight="1" x14ac:dyDescent="0.25"/>
    <row r="74694" ht="24.95" customHeight="1" x14ac:dyDescent="0.25"/>
    <row r="74695" ht="24.95" customHeight="1" x14ac:dyDescent="0.25"/>
    <row r="74696" ht="24.95" customHeight="1" x14ac:dyDescent="0.25"/>
    <row r="74697" ht="24.95" customHeight="1" x14ac:dyDescent="0.25"/>
    <row r="74698" ht="24.95" customHeight="1" x14ac:dyDescent="0.25"/>
    <row r="74699" ht="24.95" customHeight="1" x14ac:dyDescent="0.25"/>
    <row r="74700" ht="24.95" customHeight="1" x14ac:dyDescent="0.25"/>
    <row r="74701" ht="24.95" customHeight="1" x14ac:dyDescent="0.25"/>
    <row r="74702" ht="24.95" customHeight="1" x14ac:dyDescent="0.25"/>
    <row r="74703" ht="24.95" customHeight="1" x14ac:dyDescent="0.25"/>
    <row r="74707" ht="16.5" customHeight="1" x14ac:dyDescent="0.25"/>
    <row r="74709" ht="15.75" customHeight="1" x14ac:dyDescent="0.25"/>
    <row r="74710" ht="31.5" customHeight="1" x14ac:dyDescent="0.25"/>
    <row r="74711" ht="24" customHeight="1" x14ac:dyDescent="0.25"/>
    <row r="74712" ht="24.95" customHeight="1" x14ac:dyDescent="0.25"/>
    <row r="74713" ht="24.95" customHeight="1" x14ac:dyDescent="0.25"/>
    <row r="74714" ht="24.95" customHeight="1" x14ac:dyDescent="0.25"/>
    <row r="74715" ht="24.95" customHeight="1" x14ac:dyDescent="0.25"/>
    <row r="74716" ht="24.95" customHeight="1" x14ac:dyDescent="0.25"/>
    <row r="74717" ht="24.95" customHeight="1" x14ac:dyDescent="0.25"/>
    <row r="74718" ht="24.95" customHeight="1" x14ac:dyDescent="0.25"/>
    <row r="74719" ht="24.95" customHeight="1" x14ac:dyDescent="0.25"/>
    <row r="74720" ht="24.95" customHeight="1" x14ac:dyDescent="0.25"/>
    <row r="74721" ht="24.95" customHeight="1" x14ac:dyDescent="0.25"/>
    <row r="74722" ht="24.95" customHeight="1" x14ac:dyDescent="0.25"/>
    <row r="74723" ht="24.95" customHeight="1" x14ac:dyDescent="0.25"/>
    <row r="74724" ht="24.95" customHeight="1" x14ac:dyDescent="0.25"/>
    <row r="74725" ht="24.95" customHeight="1" x14ac:dyDescent="0.25"/>
    <row r="74726" ht="24.95" customHeight="1" x14ac:dyDescent="0.25"/>
    <row r="74727" ht="24.95" customHeight="1" x14ac:dyDescent="0.25"/>
    <row r="74728" ht="24.95" customHeight="1" x14ac:dyDescent="0.25"/>
    <row r="74729" ht="24.95" customHeight="1" x14ac:dyDescent="0.25"/>
    <row r="74730" ht="24.95" customHeight="1" x14ac:dyDescent="0.25"/>
    <row r="74731" ht="24.95" customHeight="1" x14ac:dyDescent="0.25"/>
    <row r="74732" ht="24.95" customHeight="1" x14ac:dyDescent="0.25"/>
    <row r="74733" ht="24.95" customHeight="1" x14ac:dyDescent="0.25"/>
    <row r="74734" ht="24.95" customHeight="1" x14ac:dyDescent="0.25"/>
    <row r="74735" ht="24.95" customHeight="1" x14ac:dyDescent="0.25"/>
    <row r="74736" ht="24.95" customHeight="1" x14ac:dyDescent="0.25"/>
    <row r="74737" ht="24.95" customHeight="1" x14ac:dyDescent="0.25"/>
    <row r="74738" ht="24.95" customHeight="1" x14ac:dyDescent="0.25"/>
    <row r="74739" ht="24.95" customHeight="1" x14ac:dyDescent="0.25"/>
    <row r="74740" ht="24.95" customHeight="1" x14ac:dyDescent="0.25"/>
    <row r="74741" ht="24.95" customHeight="1" x14ac:dyDescent="0.25"/>
    <row r="74742" ht="24.95" customHeight="1" x14ac:dyDescent="0.25"/>
    <row r="74743" ht="24.95" customHeight="1" x14ac:dyDescent="0.25"/>
    <row r="74744" ht="24.95" customHeight="1" x14ac:dyDescent="0.25"/>
    <row r="74745" ht="24.95" customHeight="1" x14ac:dyDescent="0.25"/>
    <row r="74746" ht="24.95" customHeight="1" x14ac:dyDescent="0.25"/>
    <row r="74747" ht="24.95" customHeight="1" x14ac:dyDescent="0.25"/>
    <row r="74748" ht="24.95" customHeight="1" x14ac:dyDescent="0.25"/>
    <row r="74749" ht="24.95" customHeight="1" x14ac:dyDescent="0.25"/>
    <row r="74753" ht="16.5" customHeight="1" x14ac:dyDescent="0.25"/>
    <row r="74755" ht="15.75" customHeight="1" x14ac:dyDescent="0.25"/>
    <row r="74756" ht="31.5" customHeight="1" x14ac:dyDescent="0.25"/>
    <row r="74757" ht="24" customHeight="1" x14ac:dyDescent="0.25"/>
    <row r="74758" ht="24.95" customHeight="1" x14ac:dyDescent="0.25"/>
    <row r="74759" ht="24.95" customHeight="1" x14ac:dyDescent="0.25"/>
    <row r="74760" ht="24.95" customHeight="1" x14ac:dyDescent="0.25"/>
    <row r="74761" ht="24.95" customHeight="1" x14ac:dyDescent="0.25"/>
    <row r="74762" ht="24.95" customHeight="1" x14ac:dyDescent="0.25"/>
    <row r="74763" ht="24.95" customHeight="1" x14ac:dyDescent="0.25"/>
    <row r="74764" ht="24.95" customHeight="1" x14ac:dyDescent="0.25"/>
    <row r="74765" ht="24.95" customHeight="1" x14ac:dyDescent="0.25"/>
    <row r="74766" ht="24.95" customHeight="1" x14ac:dyDescent="0.25"/>
    <row r="74767" ht="24.95" customHeight="1" x14ac:dyDescent="0.25"/>
    <row r="74768" ht="24.95" customHeight="1" x14ac:dyDescent="0.25"/>
    <row r="74769" ht="24.95" customHeight="1" x14ac:dyDescent="0.25"/>
    <row r="74770" ht="24.95" customHeight="1" x14ac:dyDescent="0.25"/>
    <row r="74771" ht="24.95" customHeight="1" x14ac:dyDescent="0.25"/>
    <row r="74772" ht="24.95" customHeight="1" x14ac:dyDescent="0.25"/>
    <row r="74773" ht="24.95" customHeight="1" x14ac:dyDescent="0.25"/>
    <row r="74774" ht="24.95" customHeight="1" x14ac:dyDescent="0.25"/>
    <row r="74775" ht="24.95" customHeight="1" x14ac:dyDescent="0.25"/>
    <row r="74776" ht="24.95" customHeight="1" x14ac:dyDescent="0.25"/>
    <row r="74777" ht="24.95" customHeight="1" x14ac:dyDescent="0.25"/>
    <row r="74778" ht="24.95" customHeight="1" x14ac:dyDescent="0.25"/>
    <row r="74779" ht="24.95" customHeight="1" x14ac:dyDescent="0.25"/>
    <row r="74780" ht="24.95" customHeight="1" x14ac:dyDescent="0.25"/>
    <row r="74781" ht="24.95" customHeight="1" x14ac:dyDescent="0.25"/>
    <row r="74782" ht="24.95" customHeight="1" x14ac:dyDescent="0.25"/>
    <row r="74783" ht="24.95" customHeight="1" x14ac:dyDescent="0.25"/>
    <row r="74784" ht="24.95" customHeight="1" x14ac:dyDescent="0.25"/>
    <row r="74785" ht="24.95" customHeight="1" x14ac:dyDescent="0.25"/>
    <row r="74786" ht="24.95" customHeight="1" x14ac:dyDescent="0.25"/>
    <row r="74787" ht="24.95" customHeight="1" x14ac:dyDescent="0.25"/>
    <row r="74788" ht="24.95" customHeight="1" x14ac:dyDescent="0.25"/>
    <row r="74789" ht="24.95" customHeight="1" x14ac:dyDescent="0.25"/>
    <row r="74790" ht="24.95" customHeight="1" x14ac:dyDescent="0.25"/>
    <row r="74791" ht="24.95" customHeight="1" x14ac:dyDescent="0.25"/>
    <row r="74792" ht="24.95" customHeight="1" x14ac:dyDescent="0.25"/>
    <row r="74793" ht="24.95" customHeight="1" x14ac:dyDescent="0.25"/>
    <row r="74795" ht="16.5" customHeight="1" x14ac:dyDescent="0.25"/>
    <row r="74797" ht="15.75" customHeight="1" x14ac:dyDescent="0.25"/>
    <row r="74803" ht="16.5" customHeight="1" x14ac:dyDescent="0.25"/>
    <row r="74805" ht="15.75" customHeight="1" x14ac:dyDescent="0.25"/>
    <row r="74806" ht="31.5" customHeight="1" x14ac:dyDescent="0.25"/>
    <row r="74807" ht="24" customHeight="1" x14ac:dyDescent="0.25"/>
    <row r="74808" ht="24.95" customHeight="1" x14ac:dyDescent="0.25"/>
    <row r="74809" ht="24.95" customHeight="1" x14ac:dyDescent="0.25"/>
    <row r="74810" ht="24.95" customHeight="1" x14ac:dyDescent="0.25"/>
    <row r="74811" ht="24.95" customHeight="1" x14ac:dyDescent="0.25"/>
    <row r="74812" ht="24.95" customHeight="1" x14ac:dyDescent="0.25"/>
    <row r="74813" ht="24.95" customHeight="1" x14ac:dyDescent="0.25"/>
    <row r="74814" ht="24.95" customHeight="1" x14ac:dyDescent="0.25"/>
    <row r="74815" ht="24.95" customHeight="1" x14ac:dyDescent="0.25"/>
    <row r="74816" ht="24.95" customHeight="1" x14ac:dyDescent="0.25"/>
    <row r="74817" ht="24.95" customHeight="1" x14ac:dyDescent="0.25"/>
    <row r="74818" ht="24.95" customHeight="1" x14ac:dyDescent="0.25"/>
    <row r="74819" ht="24.95" customHeight="1" x14ac:dyDescent="0.25"/>
    <row r="74820" ht="24.95" customHeight="1" x14ac:dyDescent="0.25"/>
    <row r="74821" ht="24.95" customHeight="1" x14ac:dyDescent="0.25"/>
    <row r="74822" ht="24.95" customHeight="1" x14ac:dyDescent="0.25"/>
    <row r="74823" ht="24.95" customHeight="1" x14ac:dyDescent="0.25"/>
    <row r="74824" ht="24.95" customHeight="1" x14ac:dyDescent="0.25"/>
    <row r="74825" ht="24.95" customHeight="1" x14ac:dyDescent="0.25"/>
    <row r="74826" ht="24.95" customHeight="1" x14ac:dyDescent="0.25"/>
    <row r="74827" ht="24.95" customHeight="1" x14ac:dyDescent="0.25"/>
    <row r="74828" ht="24.95" customHeight="1" x14ac:dyDescent="0.25"/>
    <row r="74829" ht="24.95" customHeight="1" x14ac:dyDescent="0.25"/>
    <row r="74830" ht="24.95" customHeight="1" x14ac:dyDescent="0.25"/>
    <row r="74831" ht="24.95" customHeight="1" x14ac:dyDescent="0.25"/>
    <row r="74832" ht="24.95" customHeight="1" x14ac:dyDescent="0.25"/>
    <row r="74833" ht="24.95" customHeight="1" x14ac:dyDescent="0.25"/>
    <row r="74834" ht="24.95" customHeight="1" x14ac:dyDescent="0.25"/>
    <row r="74835" ht="24.95" customHeight="1" x14ac:dyDescent="0.25"/>
    <row r="74836" ht="24.95" customHeight="1" x14ac:dyDescent="0.25"/>
    <row r="74837" ht="24.95" customHeight="1" x14ac:dyDescent="0.25"/>
    <row r="74838" ht="24.95" customHeight="1" x14ac:dyDescent="0.25"/>
    <row r="74839" ht="24.95" customHeight="1" x14ac:dyDescent="0.25"/>
    <row r="74841" ht="16.5" customHeight="1" x14ac:dyDescent="0.25"/>
    <row r="74843" ht="15.75" customHeight="1" x14ac:dyDescent="0.25"/>
    <row r="74844" ht="31.5" customHeight="1" x14ac:dyDescent="0.25"/>
    <row r="74845" ht="24" customHeight="1" x14ac:dyDescent="0.25"/>
    <row r="74849" ht="16.5" customHeight="1" x14ac:dyDescent="0.25"/>
    <row r="74851" ht="15.75" customHeight="1" x14ac:dyDescent="0.25"/>
    <row r="74852" ht="31.5" customHeight="1" x14ac:dyDescent="0.25"/>
    <row r="74853" ht="24" customHeight="1" x14ac:dyDescent="0.25"/>
    <row r="74854" ht="24.95" customHeight="1" x14ac:dyDescent="0.25"/>
    <row r="74855" ht="24.95" customHeight="1" x14ac:dyDescent="0.25"/>
    <row r="74856" ht="24.95" customHeight="1" x14ac:dyDescent="0.25"/>
    <row r="74857" ht="24.95" customHeight="1" x14ac:dyDescent="0.25"/>
    <row r="74858" ht="24.95" customHeight="1" x14ac:dyDescent="0.25"/>
    <row r="74859" ht="24.95" customHeight="1" x14ac:dyDescent="0.25"/>
    <row r="74860" ht="24.95" customHeight="1" x14ac:dyDescent="0.25"/>
    <row r="74861" ht="24.95" customHeight="1" x14ac:dyDescent="0.25"/>
    <row r="74862" ht="24.95" customHeight="1" x14ac:dyDescent="0.25"/>
    <row r="74863" ht="24.95" customHeight="1" x14ac:dyDescent="0.25"/>
    <row r="74864" ht="24.95" customHeight="1" x14ac:dyDescent="0.25"/>
    <row r="74865" ht="24.95" customHeight="1" x14ac:dyDescent="0.25"/>
    <row r="74866" ht="24.95" customHeight="1" x14ac:dyDescent="0.25"/>
    <row r="74867" ht="24.95" customHeight="1" x14ac:dyDescent="0.25"/>
    <row r="74868" ht="24.95" customHeight="1" x14ac:dyDescent="0.25"/>
    <row r="74869" ht="24.95" customHeight="1" x14ac:dyDescent="0.25"/>
    <row r="74870" ht="24.95" customHeight="1" x14ac:dyDescent="0.25"/>
    <row r="74871" ht="24.95" customHeight="1" x14ac:dyDescent="0.25"/>
    <row r="74872" ht="24.95" customHeight="1" x14ac:dyDescent="0.25"/>
    <row r="74873" ht="24.95" customHeight="1" x14ac:dyDescent="0.25"/>
    <row r="74874" ht="24.95" customHeight="1" x14ac:dyDescent="0.25"/>
    <row r="74875" ht="24.95" customHeight="1" x14ac:dyDescent="0.25"/>
    <row r="74876" ht="24.95" customHeight="1" x14ac:dyDescent="0.25"/>
    <row r="74877" ht="24.95" customHeight="1" x14ac:dyDescent="0.25"/>
    <row r="74878" ht="24.95" customHeight="1" x14ac:dyDescent="0.25"/>
    <row r="74879" ht="24.95" customHeight="1" x14ac:dyDescent="0.25"/>
    <row r="74880" ht="24.95" customHeight="1" x14ac:dyDescent="0.25"/>
    <row r="74881" ht="24.95" customHeight="1" x14ac:dyDescent="0.25"/>
    <row r="74882" ht="24.95" customHeight="1" x14ac:dyDescent="0.25"/>
    <row r="74883" ht="24.95" customHeight="1" x14ac:dyDescent="0.25"/>
    <row r="74884" ht="24.95" customHeight="1" x14ac:dyDescent="0.25"/>
    <row r="74885" ht="24.95" customHeight="1" x14ac:dyDescent="0.25"/>
    <row r="74886" ht="24.95" customHeight="1" x14ac:dyDescent="0.25"/>
    <row r="74887" ht="24.95" customHeight="1" x14ac:dyDescent="0.25"/>
    <row r="74888" ht="24.95" customHeight="1" x14ac:dyDescent="0.25"/>
    <row r="74889" ht="24.95" customHeight="1" x14ac:dyDescent="0.25"/>
    <row r="74890" ht="24.95" customHeight="1" x14ac:dyDescent="0.25"/>
    <row r="74891" ht="24.95" customHeight="1" x14ac:dyDescent="0.25"/>
    <row r="74895" ht="16.5" customHeight="1" x14ac:dyDescent="0.25"/>
    <row r="74897" ht="15.75" customHeight="1" x14ac:dyDescent="0.25"/>
    <row r="74898" ht="31.5" customHeight="1" x14ac:dyDescent="0.25"/>
    <row r="74899" ht="24" customHeight="1" x14ac:dyDescent="0.25"/>
    <row r="74900" ht="24.95" customHeight="1" x14ac:dyDescent="0.25"/>
    <row r="74901" ht="24.95" customHeight="1" x14ac:dyDescent="0.25"/>
    <row r="74902" ht="24.95" customHeight="1" x14ac:dyDescent="0.25"/>
    <row r="74903" ht="24.95" customHeight="1" x14ac:dyDescent="0.25"/>
    <row r="74904" ht="24.95" customHeight="1" x14ac:dyDescent="0.25"/>
    <row r="74905" ht="24.95" customHeight="1" x14ac:dyDescent="0.25"/>
    <row r="74906" ht="24.95" customHeight="1" x14ac:dyDescent="0.25"/>
    <row r="74907" ht="24.95" customHeight="1" x14ac:dyDescent="0.25"/>
    <row r="74908" ht="24.95" customHeight="1" x14ac:dyDescent="0.25"/>
    <row r="74909" ht="24.95" customHeight="1" x14ac:dyDescent="0.25"/>
    <row r="74910" ht="31.5" customHeight="1" x14ac:dyDescent="0.25"/>
    <row r="74911" ht="24" customHeight="1" x14ac:dyDescent="0.25"/>
    <row r="74912" ht="24.95" customHeight="1" x14ac:dyDescent="0.25"/>
    <row r="74913" ht="24.95" customHeight="1" x14ac:dyDescent="0.25"/>
    <row r="74917" ht="16.5" customHeight="1" x14ac:dyDescent="0.25"/>
    <row r="74919" ht="15.75" customHeight="1" x14ac:dyDescent="0.25"/>
    <row r="74920" ht="31.5" customHeight="1" x14ac:dyDescent="0.25"/>
    <row r="74921" ht="24" customHeight="1" x14ac:dyDescent="0.25"/>
    <row r="74922" ht="24.95" customHeight="1" x14ac:dyDescent="0.25"/>
    <row r="74923" ht="24.95" customHeight="1" x14ac:dyDescent="0.25"/>
    <row r="74924" ht="24.95" customHeight="1" x14ac:dyDescent="0.25"/>
    <row r="74925" ht="24.95" customHeight="1" x14ac:dyDescent="0.25"/>
    <row r="74926" ht="24.95" customHeight="1" x14ac:dyDescent="0.25"/>
    <row r="74927" ht="24.95" customHeight="1" x14ac:dyDescent="0.25"/>
    <row r="74928" ht="24.95" customHeight="1" x14ac:dyDescent="0.25"/>
    <row r="74929" ht="24.95" customHeight="1" x14ac:dyDescent="0.25"/>
    <row r="74930" ht="24.95" customHeight="1" x14ac:dyDescent="0.25"/>
    <row r="74931" ht="24.95" customHeight="1" x14ac:dyDescent="0.25"/>
    <row r="74935" ht="16.5" customHeight="1" x14ac:dyDescent="0.25"/>
    <row r="74939" ht="16.5" customHeight="1" x14ac:dyDescent="0.25"/>
    <row r="74941" ht="15.75" customHeight="1" x14ac:dyDescent="0.25"/>
    <row r="74942" ht="31.5" customHeight="1" x14ac:dyDescent="0.25"/>
    <row r="74943" ht="24" customHeight="1" x14ac:dyDescent="0.25"/>
    <row r="74944" ht="24.95" customHeight="1" x14ac:dyDescent="0.25"/>
    <row r="74945" ht="24.95" customHeight="1" x14ac:dyDescent="0.25"/>
    <row r="74946" ht="24.95" customHeight="1" x14ac:dyDescent="0.25"/>
    <row r="74947" ht="24.95" customHeight="1" x14ac:dyDescent="0.25"/>
    <row r="74948" ht="24.95" customHeight="1" x14ac:dyDescent="0.25"/>
    <row r="74949" ht="24.95" customHeight="1" x14ac:dyDescent="0.25"/>
    <row r="74950" ht="24.95" customHeight="1" x14ac:dyDescent="0.25"/>
    <row r="74951" ht="24.95" customHeight="1" x14ac:dyDescent="0.25"/>
    <row r="74953" ht="15.75" customHeight="1" x14ac:dyDescent="0.25"/>
    <row r="74954" ht="31.5" customHeight="1" x14ac:dyDescent="0.25"/>
    <row r="74955" ht="24" customHeight="1" x14ac:dyDescent="0.25"/>
    <row r="74956" ht="24.95" customHeight="1" x14ac:dyDescent="0.25"/>
    <row r="74957" ht="24.95" customHeight="1" x14ac:dyDescent="0.25"/>
    <row r="74961" ht="16.5" customHeight="1" x14ac:dyDescent="0.25"/>
    <row r="74963" ht="15.75" customHeight="1" x14ac:dyDescent="0.25"/>
    <row r="74964" ht="31.5" customHeight="1" x14ac:dyDescent="0.25"/>
    <row r="74965" ht="24" customHeight="1" x14ac:dyDescent="0.25"/>
    <row r="74966" ht="24.95" customHeight="1" x14ac:dyDescent="0.25"/>
    <row r="74967" ht="24.95" customHeight="1" x14ac:dyDescent="0.25"/>
    <row r="74968" ht="24.95" customHeight="1" x14ac:dyDescent="0.25"/>
    <row r="74969" ht="24.95" customHeight="1" x14ac:dyDescent="0.25"/>
    <row r="74970" ht="24.95" customHeight="1" x14ac:dyDescent="0.25"/>
    <row r="74971" ht="24.95" customHeight="1" x14ac:dyDescent="0.25"/>
    <row r="74972" ht="24.95" customHeight="1" x14ac:dyDescent="0.25"/>
    <row r="74973" ht="24.95" customHeight="1" x14ac:dyDescent="0.25"/>
    <row r="74974" ht="24.95" customHeight="1" x14ac:dyDescent="0.25"/>
    <row r="74975" ht="24.95" customHeight="1" x14ac:dyDescent="0.25"/>
    <row r="74976" ht="24.95" customHeight="1" x14ac:dyDescent="0.25"/>
    <row r="74977" ht="24.95" customHeight="1" x14ac:dyDescent="0.25"/>
    <row r="74978" ht="24.95" customHeight="1" x14ac:dyDescent="0.25"/>
    <row r="74979" ht="24.95" customHeight="1" x14ac:dyDescent="0.25"/>
    <row r="74980" ht="24.95" customHeight="1" x14ac:dyDescent="0.25"/>
    <row r="74981" ht="24.95" customHeight="1" x14ac:dyDescent="0.25"/>
    <row r="74982" ht="24.95" customHeight="1" x14ac:dyDescent="0.25"/>
    <row r="74983" ht="24.95" customHeight="1" x14ac:dyDescent="0.25"/>
    <row r="74984" ht="24.95" customHeight="1" x14ac:dyDescent="0.25"/>
    <row r="74985" ht="24.95" customHeight="1" x14ac:dyDescent="0.25"/>
    <row r="74986" ht="24.95" customHeight="1" x14ac:dyDescent="0.25"/>
    <row r="74987" ht="24.95" customHeight="1" x14ac:dyDescent="0.25"/>
    <row r="74988" ht="24.95" customHeight="1" x14ac:dyDescent="0.25"/>
    <row r="74989" ht="24.95" customHeight="1" x14ac:dyDescent="0.25"/>
    <row r="74990" ht="24.95" customHeight="1" x14ac:dyDescent="0.25"/>
    <row r="74991" ht="24.95" customHeight="1" x14ac:dyDescent="0.25"/>
    <row r="74992" ht="24.95" customHeight="1" x14ac:dyDescent="0.25"/>
    <row r="74993" ht="24.95" customHeight="1" x14ac:dyDescent="0.25"/>
    <row r="74994" ht="24.95" customHeight="1" x14ac:dyDescent="0.25"/>
    <row r="74995" ht="24.95" customHeight="1" x14ac:dyDescent="0.25"/>
    <row r="74996" ht="24.95" customHeight="1" x14ac:dyDescent="0.25"/>
    <row r="74997" ht="24.95" customHeight="1" x14ac:dyDescent="0.25"/>
    <row r="74998" ht="24.95" customHeight="1" x14ac:dyDescent="0.25"/>
    <row r="74999" ht="24.95" customHeight="1" x14ac:dyDescent="0.25"/>
    <row r="75000" ht="24.95" customHeight="1" x14ac:dyDescent="0.25"/>
    <row r="75001" ht="24.95" customHeight="1" x14ac:dyDescent="0.25"/>
    <row r="75002" ht="24.95" customHeight="1" x14ac:dyDescent="0.25"/>
    <row r="75003" ht="24.95" customHeight="1" x14ac:dyDescent="0.25"/>
    <row r="75007" ht="16.5" customHeight="1" x14ac:dyDescent="0.25"/>
    <row r="75009" ht="15.75" customHeight="1" x14ac:dyDescent="0.25"/>
    <row r="75010" ht="31.5" customHeight="1" x14ac:dyDescent="0.25"/>
    <row r="75011" ht="24" customHeight="1" x14ac:dyDescent="0.25"/>
    <row r="75012" ht="24.95" customHeight="1" x14ac:dyDescent="0.25"/>
    <row r="75013" ht="24.95" customHeight="1" x14ac:dyDescent="0.25"/>
    <row r="75014" ht="24.95" customHeight="1" x14ac:dyDescent="0.25"/>
    <row r="75015" ht="24.95" customHeight="1" x14ac:dyDescent="0.25"/>
    <row r="75016" ht="24.95" customHeight="1" x14ac:dyDescent="0.25"/>
    <row r="75017" ht="24.95" customHeight="1" x14ac:dyDescent="0.25"/>
    <row r="75018" ht="24.95" customHeight="1" x14ac:dyDescent="0.25"/>
    <row r="75019" ht="24.95" customHeight="1" x14ac:dyDescent="0.25"/>
    <row r="75020" ht="24.95" customHeight="1" x14ac:dyDescent="0.25"/>
    <row r="75021" ht="24.95" customHeight="1" x14ac:dyDescent="0.25"/>
    <row r="75022" ht="24.95" customHeight="1" x14ac:dyDescent="0.25"/>
    <row r="75023" ht="24.95" customHeight="1" x14ac:dyDescent="0.25"/>
    <row r="75024" ht="24.95" customHeight="1" x14ac:dyDescent="0.25"/>
    <row r="75025" ht="24.95" customHeight="1" x14ac:dyDescent="0.25"/>
    <row r="75026" ht="24.95" customHeight="1" x14ac:dyDescent="0.25"/>
    <row r="75027" ht="24.95" customHeight="1" x14ac:dyDescent="0.25"/>
    <row r="75028" ht="24.95" customHeight="1" x14ac:dyDescent="0.25"/>
    <row r="75029" ht="24.95" customHeight="1" x14ac:dyDescent="0.25"/>
    <row r="75030" ht="24.95" customHeight="1" x14ac:dyDescent="0.25"/>
    <row r="75031" ht="24.95" customHeight="1" x14ac:dyDescent="0.25"/>
    <row r="75032" ht="24.95" customHeight="1" x14ac:dyDescent="0.25"/>
    <row r="75033" ht="24.95" customHeight="1" x14ac:dyDescent="0.25"/>
    <row r="75034" ht="24.95" customHeight="1" x14ac:dyDescent="0.25"/>
    <row r="75035" ht="24.95" customHeight="1" x14ac:dyDescent="0.25"/>
    <row r="75036" ht="24.95" customHeight="1" x14ac:dyDescent="0.25"/>
    <row r="75037" ht="24.95" customHeight="1" x14ac:dyDescent="0.25"/>
    <row r="75038" ht="24.95" customHeight="1" x14ac:dyDescent="0.25"/>
    <row r="75039" ht="24.95" customHeight="1" x14ac:dyDescent="0.25"/>
    <row r="75040" ht="24.95" customHeight="1" x14ac:dyDescent="0.25"/>
    <row r="75041" ht="24.95" customHeight="1" x14ac:dyDescent="0.25"/>
    <row r="75042" ht="24.95" customHeight="1" x14ac:dyDescent="0.25"/>
    <row r="75043" ht="24.95" customHeight="1" x14ac:dyDescent="0.25"/>
    <row r="75044" ht="24.95" customHeight="1" x14ac:dyDescent="0.25"/>
    <row r="75045" ht="24.95" customHeight="1" x14ac:dyDescent="0.25"/>
    <row r="75046" ht="24.95" customHeight="1" x14ac:dyDescent="0.25"/>
    <row r="75047" ht="24.95" customHeight="1" x14ac:dyDescent="0.25"/>
    <row r="75053" ht="16.5" customHeight="1" x14ac:dyDescent="0.25"/>
    <row r="75055" ht="15.75" customHeight="1" x14ac:dyDescent="0.25"/>
    <row r="75056" ht="31.5" customHeight="1" x14ac:dyDescent="0.25"/>
    <row r="75057" ht="24" customHeight="1" x14ac:dyDescent="0.25"/>
    <row r="75058" ht="24.95" customHeight="1" x14ac:dyDescent="0.25"/>
    <row r="75059" ht="24.95" customHeight="1" x14ac:dyDescent="0.25"/>
    <row r="75060" ht="24.95" customHeight="1" x14ac:dyDescent="0.25"/>
    <row r="75061" ht="24.95" customHeight="1" x14ac:dyDescent="0.25"/>
    <row r="75062" ht="24.95" customHeight="1" x14ac:dyDescent="0.25"/>
    <row r="75063" ht="24.95" customHeight="1" x14ac:dyDescent="0.25"/>
    <row r="75064" ht="24.95" customHeight="1" x14ac:dyDescent="0.25"/>
    <row r="75065" ht="24.95" customHeight="1" x14ac:dyDescent="0.25"/>
    <row r="75066" ht="24.95" customHeight="1" x14ac:dyDescent="0.25"/>
    <row r="75067" ht="24.95" customHeight="1" x14ac:dyDescent="0.25"/>
    <row r="75068" ht="24.95" customHeight="1" x14ac:dyDescent="0.25"/>
    <row r="75069" ht="24.95" customHeight="1" x14ac:dyDescent="0.25"/>
    <row r="75070" ht="24.95" customHeight="1" x14ac:dyDescent="0.25"/>
    <row r="75071" ht="24.95" customHeight="1" x14ac:dyDescent="0.25"/>
    <row r="75072" ht="24.95" customHeight="1" x14ac:dyDescent="0.25"/>
    <row r="75073" ht="24.95" customHeight="1" x14ac:dyDescent="0.25"/>
    <row r="75074" ht="24.95" customHeight="1" x14ac:dyDescent="0.25"/>
    <row r="75075" ht="24.95" customHeight="1" x14ac:dyDescent="0.25"/>
    <row r="75076" ht="24.95" customHeight="1" x14ac:dyDescent="0.25"/>
    <row r="75077" ht="24.95" customHeight="1" x14ac:dyDescent="0.25"/>
    <row r="75078" ht="24.95" customHeight="1" x14ac:dyDescent="0.25"/>
    <row r="75079" ht="24.95" customHeight="1" x14ac:dyDescent="0.25"/>
    <row r="75080" ht="24.95" customHeight="1" x14ac:dyDescent="0.25"/>
    <row r="75081" ht="24.95" customHeight="1" x14ac:dyDescent="0.25"/>
    <row r="75082" ht="24.95" customHeight="1" x14ac:dyDescent="0.25"/>
    <row r="75083" ht="24.95" customHeight="1" x14ac:dyDescent="0.25"/>
    <row r="75084" ht="24.95" customHeight="1" x14ac:dyDescent="0.25"/>
    <row r="75085" ht="24.95" customHeight="1" x14ac:dyDescent="0.25"/>
    <row r="75086" ht="24.95" customHeight="1" x14ac:dyDescent="0.25"/>
    <row r="75087" ht="24.95" customHeight="1" x14ac:dyDescent="0.25"/>
    <row r="75088" ht="24.95" customHeight="1" x14ac:dyDescent="0.25"/>
    <row r="75089" ht="24.95" customHeight="1" x14ac:dyDescent="0.25"/>
    <row r="75093" ht="16.5" customHeight="1" x14ac:dyDescent="0.25"/>
    <row r="75095" ht="15.75" customHeight="1" x14ac:dyDescent="0.25"/>
    <row r="75099" ht="16.5" customHeight="1" x14ac:dyDescent="0.25"/>
    <row r="75101" ht="15.75" customHeight="1" x14ac:dyDescent="0.25"/>
    <row r="75102" ht="31.5" customHeight="1" x14ac:dyDescent="0.25"/>
    <row r="75103" ht="24" customHeight="1" x14ac:dyDescent="0.25"/>
    <row r="75104" ht="24.95" customHeight="1" x14ac:dyDescent="0.25"/>
    <row r="75105" ht="24.95" customHeight="1" x14ac:dyDescent="0.25"/>
    <row r="75106" ht="24.95" customHeight="1" x14ac:dyDescent="0.25"/>
    <row r="75107" ht="24.95" customHeight="1" x14ac:dyDescent="0.25"/>
    <row r="75108" ht="24.95" customHeight="1" x14ac:dyDescent="0.25"/>
    <row r="75109" ht="24.95" customHeight="1" x14ac:dyDescent="0.25"/>
    <row r="75110" ht="24.95" customHeight="1" x14ac:dyDescent="0.25"/>
    <row r="75111" ht="24.95" customHeight="1" x14ac:dyDescent="0.25"/>
    <row r="75112" ht="31.5" customHeight="1" x14ac:dyDescent="0.25"/>
    <row r="75113" ht="24" customHeight="1" x14ac:dyDescent="0.25"/>
    <row r="75114" ht="24.95" customHeight="1" x14ac:dyDescent="0.25"/>
    <row r="75115" ht="24.95" customHeight="1" x14ac:dyDescent="0.25"/>
    <row r="75116" ht="24.95" customHeight="1" x14ac:dyDescent="0.25"/>
    <row r="75117" ht="24.95" customHeight="1" x14ac:dyDescent="0.25"/>
    <row r="75121" ht="16.5" customHeight="1" x14ac:dyDescent="0.25"/>
    <row r="75123" ht="15.75" customHeight="1" x14ac:dyDescent="0.25"/>
    <row r="75124" ht="31.5" customHeight="1" x14ac:dyDescent="0.25"/>
    <row r="75125" ht="24" customHeight="1" x14ac:dyDescent="0.25"/>
    <row r="75126" ht="24.95" customHeight="1" x14ac:dyDescent="0.25"/>
    <row r="75127" ht="24.95" customHeight="1" x14ac:dyDescent="0.25"/>
    <row r="75128" ht="24.95" customHeight="1" x14ac:dyDescent="0.25"/>
    <row r="75129" ht="24.95" customHeight="1" x14ac:dyDescent="0.25"/>
    <row r="75130" ht="24.95" customHeight="1" x14ac:dyDescent="0.25"/>
    <row r="75131" ht="24.95" customHeight="1" x14ac:dyDescent="0.25"/>
    <row r="75132" ht="24.95" customHeight="1" x14ac:dyDescent="0.25"/>
    <row r="75133" ht="24.95" customHeight="1" x14ac:dyDescent="0.25"/>
    <row r="75134" ht="24.95" customHeight="1" x14ac:dyDescent="0.25"/>
    <row r="75135" ht="24.95" customHeight="1" x14ac:dyDescent="0.25"/>
    <row r="75136" ht="24.95" customHeight="1" x14ac:dyDescent="0.25"/>
    <row r="75137" ht="24.95" customHeight="1" x14ac:dyDescent="0.25"/>
    <row r="75138" ht="24.95" customHeight="1" x14ac:dyDescent="0.25"/>
    <row r="75139" ht="24.95" customHeight="1" x14ac:dyDescent="0.25"/>
    <row r="75140" ht="24.95" customHeight="1" x14ac:dyDescent="0.25"/>
    <row r="75141" ht="24.95" customHeight="1" x14ac:dyDescent="0.25"/>
    <row r="75142" ht="24.95" customHeight="1" x14ac:dyDescent="0.25"/>
    <row r="75143" ht="24.95" customHeight="1" x14ac:dyDescent="0.25"/>
    <row r="75144" ht="24.95" customHeight="1" x14ac:dyDescent="0.25"/>
    <row r="75145" ht="24.95" customHeight="1" x14ac:dyDescent="0.25"/>
    <row r="75146" ht="24.95" customHeight="1" x14ac:dyDescent="0.25"/>
    <row r="75147" ht="24.95" customHeight="1" x14ac:dyDescent="0.25"/>
    <row r="75148" ht="24.95" customHeight="1" x14ac:dyDescent="0.25"/>
    <row r="75149" ht="24.95" customHeight="1" x14ac:dyDescent="0.25"/>
    <row r="75150" ht="24.95" customHeight="1" x14ac:dyDescent="0.25"/>
    <row r="75151" ht="24.95" customHeight="1" x14ac:dyDescent="0.25"/>
    <row r="75152" ht="24.95" customHeight="1" x14ac:dyDescent="0.25"/>
    <row r="75153" ht="24.95" customHeight="1" x14ac:dyDescent="0.25"/>
    <row r="75154" ht="24.95" customHeight="1" x14ac:dyDescent="0.25"/>
    <row r="75155" ht="24.95" customHeight="1" x14ac:dyDescent="0.25"/>
    <row r="75156" ht="24.95" customHeight="1" x14ac:dyDescent="0.25"/>
    <row r="75157" ht="24.95" customHeight="1" x14ac:dyDescent="0.25"/>
    <row r="75158" ht="24.95" customHeight="1" x14ac:dyDescent="0.25"/>
    <row r="75159" ht="24.95" customHeight="1" x14ac:dyDescent="0.25"/>
    <row r="75160" ht="24.95" customHeight="1" x14ac:dyDescent="0.25"/>
    <row r="75161" ht="24.95" customHeight="1" x14ac:dyDescent="0.25"/>
    <row r="75162" ht="24.95" customHeight="1" x14ac:dyDescent="0.25"/>
    <row r="75163" ht="24.95" customHeight="1" x14ac:dyDescent="0.25"/>
    <row r="75167" ht="16.5" customHeight="1" x14ac:dyDescent="0.25"/>
    <row r="75169" ht="15.75" customHeight="1" x14ac:dyDescent="0.25"/>
    <row r="75170" ht="31.5" customHeight="1" x14ac:dyDescent="0.25"/>
    <row r="75171" ht="24" customHeight="1" x14ac:dyDescent="0.25"/>
    <row r="75172" ht="24.95" customHeight="1" x14ac:dyDescent="0.25"/>
    <row r="75173" ht="24.95" customHeight="1" x14ac:dyDescent="0.25"/>
    <row r="75174" ht="24.95" customHeight="1" x14ac:dyDescent="0.25"/>
    <row r="75175" ht="24.95" customHeight="1" x14ac:dyDescent="0.25"/>
    <row r="75176" ht="24.95" customHeight="1" x14ac:dyDescent="0.25"/>
    <row r="75177" ht="24.95" customHeight="1" x14ac:dyDescent="0.25"/>
    <row r="75178" ht="24.95" customHeight="1" x14ac:dyDescent="0.25"/>
    <row r="75179" ht="24.95" customHeight="1" x14ac:dyDescent="0.25"/>
    <row r="75180" ht="24.95" customHeight="1" x14ac:dyDescent="0.25"/>
    <row r="75181" ht="24.95" customHeight="1" x14ac:dyDescent="0.25"/>
    <row r="75182" ht="24.95" customHeight="1" x14ac:dyDescent="0.25"/>
    <row r="75183" ht="24.95" customHeight="1" x14ac:dyDescent="0.25"/>
    <row r="75184" ht="24.95" customHeight="1" x14ac:dyDescent="0.25"/>
    <row r="75185" ht="24.95" customHeight="1" x14ac:dyDescent="0.25"/>
    <row r="75186" ht="24.95" customHeight="1" x14ac:dyDescent="0.25"/>
    <row r="75187" ht="24.95" customHeight="1" x14ac:dyDescent="0.25"/>
    <row r="75188" ht="24.95" customHeight="1" x14ac:dyDescent="0.25"/>
    <row r="75189" ht="24.95" customHeight="1" x14ac:dyDescent="0.25"/>
    <row r="75190" ht="24.95" customHeight="1" x14ac:dyDescent="0.25"/>
    <row r="75191" ht="24.95" customHeight="1" x14ac:dyDescent="0.25"/>
    <row r="75192" ht="24.95" customHeight="1" x14ac:dyDescent="0.25"/>
    <row r="75193" ht="24.95" customHeight="1" x14ac:dyDescent="0.25"/>
    <row r="75194" ht="24.95" customHeight="1" x14ac:dyDescent="0.25"/>
    <row r="75195" ht="24.95" customHeight="1" x14ac:dyDescent="0.25"/>
    <row r="75196" ht="24.95" customHeight="1" x14ac:dyDescent="0.25"/>
    <row r="75197" ht="24.95" customHeight="1" x14ac:dyDescent="0.25"/>
    <row r="75198" ht="24.95" customHeight="1" x14ac:dyDescent="0.25"/>
    <row r="75199" ht="24.95" customHeight="1" x14ac:dyDescent="0.25"/>
    <row r="75200" ht="24.95" customHeight="1" x14ac:dyDescent="0.25"/>
    <row r="75201" ht="24.95" customHeight="1" x14ac:dyDescent="0.25"/>
    <row r="75202" ht="24.95" customHeight="1" x14ac:dyDescent="0.25"/>
    <row r="75203" ht="24.95" customHeight="1" x14ac:dyDescent="0.25"/>
    <row r="75204" ht="24.95" customHeight="1" x14ac:dyDescent="0.25"/>
    <row r="75205" ht="24.95" customHeight="1" x14ac:dyDescent="0.25"/>
    <row r="75206" ht="24.95" customHeight="1" x14ac:dyDescent="0.25"/>
    <row r="75207" ht="24.95" customHeight="1" x14ac:dyDescent="0.25"/>
    <row r="75208" ht="24.95" customHeight="1" x14ac:dyDescent="0.25"/>
    <row r="75209" ht="24.95" customHeight="1" x14ac:dyDescent="0.25"/>
    <row r="75213" ht="16.5" customHeight="1" x14ac:dyDescent="0.25"/>
    <row r="75215" ht="15.75" customHeight="1" x14ac:dyDescent="0.25"/>
    <row r="75216" ht="31.5" customHeight="1" x14ac:dyDescent="0.25"/>
    <row r="75217" ht="24" customHeight="1" x14ac:dyDescent="0.25"/>
    <row r="75218" ht="24.95" customHeight="1" x14ac:dyDescent="0.25"/>
    <row r="75219" ht="24.95" customHeight="1" x14ac:dyDescent="0.25"/>
    <row r="75220" ht="24.95" customHeight="1" x14ac:dyDescent="0.25"/>
    <row r="75221" ht="24.95" customHeight="1" x14ac:dyDescent="0.25"/>
    <row r="75222" ht="24.95" customHeight="1" x14ac:dyDescent="0.25"/>
    <row r="75223" ht="24.95" customHeight="1" x14ac:dyDescent="0.25"/>
    <row r="75224" ht="24.95" customHeight="1" x14ac:dyDescent="0.25"/>
    <row r="75225" ht="24.95" customHeight="1" x14ac:dyDescent="0.25"/>
    <row r="75226" ht="24.95" customHeight="1" x14ac:dyDescent="0.25"/>
    <row r="75227" ht="24.95" customHeight="1" x14ac:dyDescent="0.25"/>
    <row r="75228" ht="24.95" customHeight="1" x14ac:dyDescent="0.25"/>
    <row r="75229" ht="24.95" customHeight="1" x14ac:dyDescent="0.25"/>
    <row r="75230" ht="24.95" customHeight="1" x14ac:dyDescent="0.25"/>
    <row r="75231" ht="24.95" customHeight="1" x14ac:dyDescent="0.25"/>
    <row r="75235" ht="16.5" customHeight="1" x14ac:dyDescent="0.25"/>
    <row r="75237" ht="15.75" customHeight="1" x14ac:dyDescent="0.25"/>
    <row r="75238" ht="31.5" customHeight="1" x14ac:dyDescent="0.25"/>
    <row r="75239" ht="24" customHeight="1" x14ac:dyDescent="0.25"/>
    <row r="75240" ht="24.95" customHeight="1" x14ac:dyDescent="0.25"/>
    <row r="75241" ht="24.95" customHeight="1" x14ac:dyDescent="0.25"/>
    <row r="75242" ht="24.95" customHeight="1" x14ac:dyDescent="0.25"/>
    <row r="75243" ht="24.95" customHeight="1" x14ac:dyDescent="0.25"/>
    <row r="75244" ht="24.95" customHeight="1" x14ac:dyDescent="0.25"/>
    <row r="75245" ht="24.95" customHeight="1" x14ac:dyDescent="0.25"/>
    <row r="75246" ht="24.95" customHeight="1" x14ac:dyDescent="0.25"/>
    <row r="75247" ht="24.95" customHeight="1" x14ac:dyDescent="0.25"/>
    <row r="75248" ht="24.95" customHeight="1" x14ac:dyDescent="0.25"/>
    <row r="75249" ht="24.95" customHeight="1" x14ac:dyDescent="0.25"/>
    <row r="75250" ht="24.95" customHeight="1" x14ac:dyDescent="0.25"/>
    <row r="75251" ht="24.95" customHeight="1" x14ac:dyDescent="0.25"/>
    <row r="75252" ht="24.95" customHeight="1" x14ac:dyDescent="0.25"/>
    <row r="75253" ht="24.95" customHeight="1" x14ac:dyDescent="0.25"/>
    <row r="75254" ht="24.95" customHeight="1" x14ac:dyDescent="0.25"/>
    <row r="75255" ht="24.95" customHeight="1" x14ac:dyDescent="0.25"/>
    <row r="75256" ht="24.95" customHeight="1" x14ac:dyDescent="0.25"/>
    <row r="75257" ht="24.95" customHeight="1" x14ac:dyDescent="0.25"/>
    <row r="75258" ht="24.95" customHeight="1" x14ac:dyDescent="0.25"/>
    <row r="75259" ht="24.95" customHeight="1" x14ac:dyDescent="0.25"/>
    <row r="75260" ht="24.95" customHeight="1" x14ac:dyDescent="0.25"/>
    <row r="75261" ht="24.95" customHeight="1" x14ac:dyDescent="0.25"/>
    <row r="75262" ht="24.95" customHeight="1" x14ac:dyDescent="0.25"/>
    <row r="75263" ht="24.95" customHeight="1" x14ac:dyDescent="0.25"/>
    <row r="75264" ht="24.95" customHeight="1" x14ac:dyDescent="0.25"/>
    <row r="75265" ht="24.95" customHeight="1" x14ac:dyDescent="0.25"/>
    <row r="75266" ht="24.95" customHeight="1" x14ac:dyDescent="0.25"/>
    <row r="75267" ht="24.95" customHeight="1" x14ac:dyDescent="0.25"/>
    <row r="75268" ht="24.95" customHeight="1" x14ac:dyDescent="0.25"/>
    <row r="75269" ht="24.95" customHeight="1" x14ac:dyDescent="0.25"/>
    <row r="75270" ht="24.95" customHeight="1" x14ac:dyDescent="0.25"/>
    <row r="75271" ht="24.95" customHeight="1" x14ac:dyDescent="0.25"/>
    <row r="75272" ht="24.95" customHeight="1" x14ac:dyDescent="0.25"/>
    <row r="75273" ht="24.95" customHeight="1" x14ac:dyDescent="0.25"/>
    <row r="75274" ht="24.95" customHeight="1" x14ac:dyDescent="0.25"/>
    <row r="75275" ht="24.95" customHeight="1" x14ac:dyDescent="0.25"/>
    <row r="75276" ht="24.95" customHeight="1" x14ac:dyDescent="0.25"/>
    <row r="75277" ht="24.95" customHeight="1" x14ac:dyDescent="0.25"/>
    <row r="75281" ht="16.5" customHeight="1" x14ac:dyDescent="0.25"/>
    <row r="75283" ht="15.75" customHeight="1" x14ac:dyDescent="0.25"/>
    <row r="75284" ht="31.5" customHeight="1" x14ac:dyDescent="0.25"/>
    <row r="75285" ht="24" customHeight="1" x14ac:dyDescent="0.25"/>
    <row r="75286" ht="24.95" customHeight="1" x14ac:dyDescent="0.25"/>
    <row r="75287" ht="24.95" customHeight="1" x14ac:dyDescent="0.25"/>
    <row r="75288" ht="24.95" customHeight="1" x14ac:dyDescent="0.25"/>
    <row r="75289" ht="24.95" customHeight="1" x14ac:dyDescent="0.25"/>
    <row r="75290" ht="24.95" customHeight="1" x14ac:dyDescent="0.25"/>
    <row r="75291" ht="24.95" customHeight="1" x14ac:dyDescent="0.25"/>
    <row r="75292" ht="24.95" customHeight="1" x14ac:dyDescent="0.25"/>
    <row r="75293" ht="24.95" customHeight="1" x14ac:dyDescent="0.25"/>
    <row r="75294" ht="24.95" customHeight="1" x14ac:dyDescent="0.25"/>
    <row r="75295" ht="24.95" customHeight="1" x14ac:dyDescent="0.25"/>
    <row r="75296" ht="24.95" customHeight="1" x14ac:dyDescent="0.25"/>
    <row r="75297" ht="24.95" customHeight="1" x14ac:dyDescent="0.25"/>
    <row r="75298" ht="24.95" customHeight="1" x14ac:dyDescent="0.25"/>
    <row r="75299" ht="24.95" customHeight="1" x14ac:dyDescent="0.25"/>
    <row r="75300" ht="24.95" customHeight="1" x14ac:dyDescent="0.25"/>
    <row r="75301" ht="24.95" customHeight="1" x14ac:dyDescent="0.25"/>
    <row r="75302" ht="24.95" customHeight="1" x14ac:dyDescent="0.25"/>
    <row r="75303" ht="24.95" customHeight="1" x14ac:dyDescent="0.25"/>
    <row r="75304" ht="24.95" customHeight="1" x14ac:dyDescent="0.25"/>
    <row r="75305" ht="24.95" customHeight="1" x14ac:dyDescent="0.25"/>
    <row r="75306" ht="24.95" customHeight="1" x14ac:dyDescent="0.25"/>
    <row r="75307" ht="24.95" customHeight="1" x14ac:dyDescent="0.25"/>
    <row r="75308" ht="24.95" customHeight="1" x14ac:dyDescent="0.25"/>
    <row r="75309" ht="24.95" customHeight="1" x14ac:dyDescent="0.25"/>
    <row r="75310" ht="24.95" customHeight="1" x14ac:dyDescent="0.25"/>
    <row r="75311" ht="24.95" customHeight="1" x14ac:dyDescent="0.25"/>
    <row r="75312" ht="24.95" customHeight="1" x14ac:dyDescent="0.25"/>
    <row r="75313" ht="24.95" customHeight="1" x14ac:dyDescent="0.25"/>
    <row r="75314" ht="24.95" customHeight="1" x14ac:dyDescent="0.25"/>
    <row r="75315" ht="24.95" customHeight="1" x14ac:dyDescent="0.25"/>
    <row r="75316" ht="24.95" customHeight="1" x14ac:dyDescent="0.25"/>
    <row r="75317" ht="24.95" customHeight="1" x14ac:dyDescent="0.25"/>
    <row r="75318" ht="24.95" customHeight="1" x14ac:dyDescent="0.25"/>
    <row r="75319" ht="24.95" customHeight="1" x14ac:dyDescent="0.25"/>
    <row r="75320" ht="24.95" customHeight="1" x14ac:dyDescent="0.25"/>
    <row r="75321" ht="24.95" customHeight="1" x14ac:dyDescent="0.25"/>
    <row r="75323" ht="16.5" customHeight="1" x14ac:dyDescent="0.25"/>
    <row r="75325" ht="15.75" customHeight="1" x14ac:dyDescent="0.25"/>
    <row r="75331" ht="16.5" customHeight="1" x14ac:dyDescent="0.25"/>
    <row r="75333" ht="15.75" customHeight="1" x14ac:dyDescent="0.25"/>
    <row r="75334" ht="31.5" customHeight="1" x14ac:dyDescent="0.25"/>
    <row r="75335" ht="24" customHeight="1" x14ac:dyDescent="0.25"/>
    <row r="75336" ht="24.95" customHeight="1" x14ac:dyDescent="0.25"/>
    <row r="75337" ht="24.95" customHeight="1" x14ac:dyDescent="0.25"/>
    <row r="75338" ht="24.95" customHeight="1" x14ac:dyDescent="0.25"/>
    <row r="75339" ht="24.95" customHeight="1" x14ac:dyDescent="0.25"/>
    <row r="75340" ht="24.95" customHeight="1" x14ac:dyDescent="0.25"/>
    <row r="75341" ht="24.95" customHeight="1" x14ac:dyDescent="0.25"/>
    <row r="75342" ht="24.95" customHeight="1" x14ac:dyDescent="0.25"/>
    <row r="75343" ht="24.95" customHeight="1" x14ac:dyDescent="0.25"/>
    <row r="75344" ht="24.95" customHeight="1" x14ac:dyDescent="0.25"/>
    <row r="75345" ht="24.95" customHeight="1" x14ac:dyDescent="0.25"/>
    <row r="75346" ht="24.95" customHeight="1" x14ac:dyDescent="0.25"/>
    <row r="75347" ht="24.95" customHeight="1" x14ac:dyDescent="0.25"/>
    <row r="75348" ht="24.95" customHeight="1" x14ac:dyDescent="0.25"/>
    <row r="75349" ht="24.95" customHeight="1" x14ac:dyDescent="0.25"/>
    <row r="75350" ht="24.95" customHeight="1" x14ac:dyDescent="0.25"/>
    <row r="75351" ht="24.95" customHeight="1" x14ac:dyDescent="0.25"/>
    <row r="75352" ht="24.95" customHeight="1" x14ac:dyDescent="0.25"/>
    <row r="75353" ht="24.95" customHeight="1" x14ac:dyDescent="0.25"/>
    <row r="75354" ht="24.95" customHeight="1" x14ac:dyDescent="0.25"/>
    <row r="75355" ht="24.95" customHeight="1" x14ac:dyDescent="0.25"/>
    <row r="75356" ht="24.95" customHeight="1" x14ac:dyDescent="0.25"/>
    <row r="75357" ht="24.95" customHeight="1" x14ac:dyDescent="0.25"/>
    <row r="75358" ht="24.95" customHeight="1" x14ac:dyDescent="0.25"/>
    <row r="75359" ht="24.95" customHeight="1" x14ac:dyDescent="0.25"/>
    <row r="75360" ht="24.95" customHeight="1" x14ac:dyDescent="0.25"/>
    <row r="75361" ht="24.95" customHeight="1" x14ac:dyDescent="0.25"/>
    <row r="75362" ht="24.95" customHeight="1" x14ac:dyDescent="0.25"/>
    <row r="75363" ht="24.95" customHeight="1" x14ac:dyDescent="0.25"/>
    <row r="75364" ht="24.95" customHeight="1" x14ac:dyDescent="0.25"/>
    <row r="75365" ht="24.95" customHeight="1" x14ac:dyDescent="0.25"/>
    <row r="75366" ht="24.95" customHeight="1" x14ac:dyDescent="0.25"/>
    <row r="75367" ht="24.95" customHeight="1" x14ac:dyDescent="0.25"/>
    <row r="75369" ht="16.5" customHeight="1" x14ac:dyDescent="0.25"/>
    <row r="75371" ht="15.75" customHeight="1" x14ac:dyDescent="0.25"/>
    <row r="75372" ht="31.5" customHeight="1" x14ac:dyDescent="0.25"/>
    <row r="75373" ht="24" customHeight="1" x14ac:dyDescent="0.25"/>
    <row r="75377" ht="16.5" customHeight="1" x14ac:dyDescent="0.25"/>
    <row r="75379" ht="15.75" customHeight="1" x14ac:dyDescent="0.25"/>
    <row r="75380" ht="31.5" customHeight="1" x14ac:dyDescent="0.25"/>
    <row r="75381" ht="24" customHeight="1" x14ac:dyDescent="0.25"/>
    <row r="75382" ht="24.95" customHeight="1" x14ac:dyDescent="0.25"/>
    <row r="75383" ht="24.95" customHeight="1" x14ac:dyDescent="0.25"/>
    <row r="75384" ht="24.95" customHeight="1" x14ac:dyDescent="0.25"/>
    <row r="75385" ht="24.95" customHeight="1" x14ac:dyDescent="0.25"/>
    <row r="75386" ht="24.95" customHeight="1" x14ac:dyDescent="0.25"/>
    <row r="75387" ht="24.95" customHeight="1" x14ac:dyDescent="0.25"/>
    <row r="75388" ht="24.95" customHeight="1" x14ac:dyDescent="0.25"/>
    <row r="75389" ht="24.95" customHeight="1" x14ac:dyDescent="0.25"/>
    <row r="75390" ht="24.95" customHeight="1" x14ac:dyDescent="0.25"/>
    <row r="75391" ht="24.95" customHeight="1" x14ac:dyDescent="0.25"/>
    <row r="75392" ht="24.95" customHeight="1" x14ac:dyDescent="0.25"/>
    <row r="75393" ht="24.95" customHeight="1" x14ac:dyDescent="0.25"/>
    <row r="75394" ht="24.95" customHeight="1" x14ac:dyDescent="0.25"/>
    <row r="75395" ht="24.95" customHeight="1" x14ac:dyDescent="0.25"/>
    <row r="75396" ht="24.95" customHeight="1" x14ac:dyDescent="0.25"/>
    <row r="75397" ht="24.95" customHeight="1" x14ac:dyDescent="0.25"/>
    <row r="75398" ht="24.95" customHeight="1" x14ac:dyDescent="0.25"/>
    <row r="75399" ht="24.95" customHeight="1" x14ac:dyDescent="0.25"/>
    <row r="75400" ht="24.95" customHeight="1" x14ac:dyDescent="0.25"/>
    <row r="75401" ht="24.95" customHeight="1" x14ac:dyDescent="0.25"/>
    <row r="75402" ht="24.95" customHeight="1" x14ac:dyDescent="0.25"/>
    <row r="75403" ht="24.95" customHeight="1" x14ac:dyDescent="0.25"/>
    <row r="75404" ht="24.95" customHeight="1" x14ac:dyDescent="0.25"/>
    <row r="75405" ht="24.95" customHeight="1" x14ac:dyDescent="0.25"/>
    <row r="75406" ht="24.95" customHeight="1" x14ac:dyDescent="0.25"/>
    <row r="75407" ht="24.95" customHeight="1" x14ac:dyDescent="0.25"/>
    <row r="75408" ht="24.95" customHeight="1" x14ac:dyDescent="0.25"/>
    <row r="75409" ht="24.95" customHeight="1" x14ac:dyDescent="0.25"/>
    <row r="75410" ht="24.95" customHeight="1" x14ac:dyDescent="0.25"/>
    <row r="75411" ht="24.95" customHeight="1" x14ac:dyDescent="0.25"/>
    <row r="75412" ht="24.95" customHeight="1" x14ac:dyDescent="0.25"/>
    <row r="75413" ht="24.95" customHeight="1" x14ac:dyDescent="0.25"/>
    <row r="75414" ht="24.95" customHeight="1" x14ac:dyDescent="0.25"/>
    <row r="75415" ht="24.95" customHeight="1" x14ac:dyDescent="0.25"/>
    <row r="75416" ht="24.95" customHeight="1" x14ac:dyDescent="0.25"/>
    <row r="75417" ht="24.95" customHeight="1" x14ac:dyDescent="0.25"/>
    <row r="75418" ht="24.95" customHeight="1" x14ac:dyDescent="0.25"/>
    <row r="75419" ht="24.95" customHeight="1" x14ac:dyDescent="0.25"/>
    <row r="75423" ht="16.5" customHeight="1" x14ac:dyDescent="0.25"/>
    <row r="75425" ht="15.75" customHeight="1" x14ac:dyDescent="0.25"/>
    <row r="75426" ht="31.5" customHeight="1" x14ac:dyDescent="0.25"/>
    <row r="75427" ht="24" customHeight="1" x14ac:dyDescent="0.25"/>
    <row r="75428" ht="24.95" customHeight="1" x14ac:dyDescent="0.25"/>
    <row r="75429" ht="24.95" customHeight="1" x14ac:dyDescent="0.25"/>
    <row r="75430" ht="24.95" customHeight="1" x14ac:dyDescent="0.25"/>
    <row r="75431" ht="24.95" customHeight="1" x14ac:dyDescent="0.25"/>
    <row r="75432" ht="24.95" customHeight="1" x14ac:dyDescent="0.25"/>
    <row r="75433" ht="24.95" customHeight="1" x14ac:dyDescent="0.25"/>
    <row r="75434" ht="24.95" customHeight="1" x14ac:dyDescent="0.25"/>
    <row r="75435" ht="24.95" customHeight="1" x14ac:dyDescent="0.25"/>
    <row r="75436" ht="24.95" customHeight="1" x14ac:dyDescent="0.25"/>
    <row r="75437" ht="24.95" customHeight="1" x14ac:dyDescent="0.25"/>
    <row r="75438" ht="31.5" customHeight="1" x14ac:dyDescent="0.25"/>
    <row r="75439" ht="24" customHeight="1" x14ac:dyDescent="0.25"/>
    <row r="75440" ht="24.95" customHeight="1" x14ac:dyDescent="0.25"/>
    <row r="75441" ht="24.95" customHeight="1" x14ac:dyDescent="0.25"/>
    <row r="75445" ht="16.5" customHeight="1" x14ac:dyDescent="0.25"/>
    <row r="75447" ht="15.75" customHeight="1" x14ac:dyDescent="0.25"/>
    <row r="75448" ht="31.5" customHeight="1" x14ac:dyDescent="0.25"/>
    <row r="75449" ht="24" customHeight="1" x14ac:dyDescent="0.25"/>
    <row r="75450" ht="24.95" customHeight="1" x14ac:dyDescent="0.25"/>
    <row r="75451" ht="24.95" customHeight="1" x14ac:dyDescent="0.25"/>
    <row r="75452" ht="24.95" customHeight="1" x14ac:dyDescent="0.25"/>
    <row r="75453" ht="24.95" customHeight="1" x14ac:dyDescent="0.25"/>
    <row r="75454" ht="24.95" customHeight="1" x14ac:dyDescent="0.25"/>
    <row r="75455" ht="24.95" customHeight="1" x14ac:dyDescent="0.25"/>
    <row r="75456" ht="24.95" customHeight="1" x14ac:dyDescent="0.25"/>
    <row r="75457" ht="24.95" customHeight="1" x14ac:dyDescent="0.25"/>
    <row r="75458" ht="24.95" customHeight="1" x14ac:dyDescent="0.25"/>
    <row r="75459" ht="24.95" customHeight="1" x14ac:dyDescent="0.25"/>
    <row r="75463" ht="16.5" customHeight="1" x14ac:dyDescent="0.25"/>
    <row r="75467" ht="16.5" customHeight="1" x14ac:dyDescent="0.25"/>
    <row r="75469" ht="15.75" customHeight="1" x14ac:dyDescent="0.25"/>
    <row r="75470" ht="31.5" customHeight="1" x14ac:dyDescent="0.25"/>
    <row r="75471" ht="24" customHeight="1" x14ac:dyDescent="0.25"/>
    <row r="75472" ht="24.95" customHeight="1" x14ac:dyDescent="0.25"/>
    <row r="75473" ht="24.95" customHeight="1" x14ac:dyDescent="0.25"/>
    <row r="75474" ht="24.95" customHeight="1" x14ac:dyDescent="0.25"/>
    <row r="75475" ht="24.95" customHeight="1" x14ac:dyDescent="0.25"/>
    <row r="75476" ht="24.95" customHeight="1" x14ac:dyDescent="0.25"/>
    <row r="75477" ht="24.95" customHeight="1" x14ac:dyDescent="0.25"/>
    <row r="75478" ht="24.95" customHeight="1" x14ac:dyDescent="0.25"/>
    <row r="75479" ht="24.95" customHeight="1" x14ac:dyDescent="0.25"/>
    <row r="75481" ht="15.75" customHeight="1" x14ac:dyDescent="0.25"/>
    <row r="75482" ht="31.5" customHeight="1" x14ac:dyDescent="0.25"/>
    <row r="75483" ht="24" customHeight="1" x14ac:dyDescent="0.25"/>
    <row r="75484" ht="24.95" customHeight="1" x14ac:dyDescent="0.25"/>
    <row r="75485" ht="24.95" customHeight="1" x14ac:dyDescent="0.25"/>
    <row r="75489" ht="16.5" customHeight="1" x14ac:dyDescent="0.25"/>
    <row r="75491" ht="15.75" customHeight="1" x14ac:dyDescent="0.25"/>
    <row r="75492" ht="31.5" customHeight="1" x14ac:dyDescent="0.25"/>
    <row r="75493" ht="24" customHeight="1" x14ac:dyDescent="0.25"/>
    <row r="75494" ht="24.95" customHeight="1" x14ac:dyDescent="0.25"/>
    <row r="75495" ht="24.95" customHeight="1" x14ac:dyDescent="0.25"/>
    <row r="75496" ht="24.95" customHeight="1" x14ac:dyDescent="0.25"/>
    <row r="75497" ht="24.95" customHeight="1" x14ac:dyDescent="0.25"/>
    <row r="75498" ht="24.95" customHeight="1" x14ac:dyDescent="0.25"/>
    <row r="75499" ht="24.95" customHeight="1" x14ac:dyDescent="0.25"/>
    <row r="75500" ht="24.95" customHeight="1" x14ac:dyDescent="0.25"/>
    <row r="75501" ht="24.95" customHeight="1" x14ac:dyDescent="0.25"/>
    <row r="75502" ht="24.95" customHeight="1" x14ac:dyDescent="0.25"/>
    <row r="75503" ht="24.95" customHeight="1" x14ac:dyDescent="0.25"/>
    <row r="75504" ht="24.95" customHeight="1" x14ac:dyDescent="0.25"/>
    <row r="75505" ht="24.95" customHeight="1" x14ac:dyDescent="0.25"/>
    <row r="75506" ht="24.95" customHeight="1" x14ac:dyDescent="0.25"/>
    <row r="75507" ht="24.95" customHeight="1" x14ac:dyDescent="0.25"/>
    <row r="75508" ht="24.95" customHeight="1" x14ac:dyDescent="0.25"/>
    <row r="75509" ht="24.95" customHeight="1" x14ac:dyDescent="0.25"/>
    <row r="75510" ht="24.95" customHeight="1" x14ac:dyDescent="0.25"/>
    <row r="75511" ht="24.95" customHeight="1" x14ac:dyDescent="0.25"/>
    <row r="75512" ht="24.95" customHeight="1" x14ac:dyDescent="0.25"/>
    <row r="75513" ht="24.95" customHeight="1" x14ac:dyDescent="0.25"/>
    <row r="75514" ht="24.95" customHeight="1" x14ac:dyDescent="0.25"/>
    <row r="75515" ht="24.95" customHeight="1" x14ac:dyDescent="0.25"/>
    <row r="75516" ht="24.95" customHeight="1" x14ac:dyDescent="0.25"/>
    <row r="75517" ht="24.95" customHeight="1" x14ac:dyDescent="0.25"/>
    <row r="75518" ht="24.95" customHeight="1" x14ac:dyDescent="0.25"/>
    <row r="75519" ht="24.95" customHeight="1" x14ac:dyDescent="0.25"/>
    <row r="75520" ht="24.95" customHeight="1" x14ac:dyDescent="0.25"/>
    <row r="75521" ht="24.95" customHeight="1" x14ac:dyDescent="0.25"/>
    <row r="75522" ht="24.95" customHeight="1" x14ac:dyDescent="0.25"/>
    <row r="75523" ht="24.95" customHeight="1" x14ac:dyDescent="0.25"/>
    <row r="75524" ht="24.95" customHeight="1" x14ac:dyDescent="0.25"/>
    <row r="75525" ht="24.95" customHeight="1" x14ac:dyDescent="0.25"/>
    <row r="75526" ht="24.95" customHeight="1" x14ac:dyDescent="0.25"/>
    <row r="75527" ht="24.95" customHeight="1" x14ac:dyDescent="0.25"/>
    <row r="75528" ht="24.95" customHeight="1" x14ac:dyDescent="0.25"/>
    <row r="75529" ht="24.95" customHeight="1" x14ac:dyDescent="0.25"/>
    <row r="75530" ht="24.95" customHeight="1" x14ac:dyDescent="0.25"/>
    <row r="75531" ht="24.95" customHeight="1" x14ac:dyDescent="0.25"/>
    <row r="75535" ht="16.5" customHeight="1" x14ac:dyDescent="0.25"/>
    <row r="75537" ht="15.75" customHeight="1" x14ac:dyDescent="0.25"/>
    <row r="75538" ht="31.5" customHeight="1" x14ac:dyDescent="0.25"/>
    <row r="75539" ht="24" customHeight="1" x14ac:dyDescent="0.25"/>
    <row r="75540" ht="24.95" customHeight="1" x14ac:dyDescent="0.25"/>
    <row r="75541" ht="24.95" customHeight="1" x14ac:dyDescent="0.25"/>
    <row r="75542" ht="24.95" customHeight="1" x14ac:dyDescent="0.25"/>
    <row r="75543" ht="24.95" customHeight="1" x14ac:dyDescent="0.25"/>
    <row r="75544" ht="24.95" customHeight="1" x14ac:dyDescent="0.25"/>
    <row r="75545" ht="24.95" customHeight="1" x14ac:dyDescent="0.25"/>
    <row r="75546" ht="24.95" customHeight="1" x14ac:dyDescent="0.25"/>
    <row r="75547" ht="24.95" customHeight="1" x14ac:dyDescent="0.25"/>
    <row r="75548" ht="24.95" customHeight="1" x14ac:dyDescent="0.25"/>
    <row r="75549" ht="24.95" customHeight="1" x14ac:dyDescent="0.25"/>
    <row r="75550" ht="24.95" customHeight="1" x14ac:dyDescent="0.25"/>
    <row r="75551" ht="24.95" customHeight="1" x14ac:dyDescent="0.25"/>
    <row r="75552" ht="24.95" customHeight="1" x14ac:dyDescent="0.25"/>
    <row r="75553" ht="24.95" customHeight="1" x14ac:dyDescent="0.25"/>
    <row r="75554" ht="24.95" customHeight="1" x14ac:dyDescent="0.25"/>
    <row r="75555" ht="24.95" customHeight="1" x14ac:dyDescent="0.25"/>
    <row r="75556" ht="24.95" customHeight="1" x14ac:dyDescent="0.25"/>
    <row r="75557" ht="24.95" customHeight="1" x14ac:dyDescent="0.25"/>
    <row r="75558" ht="24.95" customHeight="1" x14ac:dyDescent="0.25"/>
    <row r="75559" ht="24.95" customHeight="1" x14ac:dyDescent="0.25"/>
    <row r="75560" ht="24.95" customHeight="1" x14ac:dyDescent="0.25"/>
    <row r="75561" ht="24.95" customHeight="1" x14ac:dyDescent="0.25"/>
    <row r="75562" ht="24.95" customHeight="1" x14ac:dyDescent="0.25"/>
    <row r="75563" ht="24.95" customHeight="1" x14ac:dyDescent="0.25"/>
    <row r="75564" ht="24.95" customHeight="1" x14ac:dyDescent="0.25"/>
    <row r="75565" ht="24.95" customHeight="1" x14ac:dyDescent="0.25"/>
    <row r="75566" ht="24.95" customHeight="1" x14ac:dyDescent="0.25"/>
    <row r="75567" ht="24.95" customHeight="1" x14ac:dyDescent="0.25"/>
    <row r="75568" ht="24.95" customHeight="1" x14ac:dyDescent="0.25"/>
    <row r="75569" ht="24.95" customHeight="1" x14ac:dyDescent="0.25"/>
    <row r="75570" ht="24.95" customHeight="1" x14ac:dyDescent="0.25"/>
    <row r="75571" ht="24.95" customHeight="1" x14ac:dyDescent="0.25"/>
    <row r="75572" ht="24.95" customHeight="1" x14ac:dyDescent="0.25"/>
    <row r="75573" ht="24.95" customHeight="1" x14ac:dyDescent="0.25"/>
    <row r="75574" ht="24.95" customHeight="1" x14ac:dyDescent="0.25"/>
    <row r="75575" ht="24.95" customHeight="1" x14ac:dyDescent="0.25"/>
    <row r="75581" ht="16.5" customHeight="1" x14ac:dyDescent="0.25"/>
    <row r="75583" ht="15.75" customHeight="1" x14ac:dyDescent="0.25"/>
    <row r="75584" ht="31.5" customHeight="1" x14ac:dyDescent="0.25"/>
    <row r="75585" ht="24" customHeight="1" x14ac:dyDescent="0.25"/>
    <row r="75586" ht="24.95" customHeight="1" x14ac:dyDescent="0.25"/>
    <row r="75587" ht="24.95" customHeight="1" x14ac:dyDescent="0.25"/>
    <row r="75588" ht="24.95" customHeight="1" x14ac:dyDescent="0.25"/>
    <row r="75589" ht="24.95" customHeight="1" x14ac:dyDescent="0.25"/>
    <row r="75590" ht="24.95" customHeight="1" x14ac:dyDescent="0.25"/>
    <row r="75591" ht="24.95" customHeight="1" x14ac:dyDescent="0.25"/>
    <row r="75592" ht="24.95" customHeight="1" x14ac:dyDescent="0.25"/>
    <row r="75593" ht="24.95" customHeight="1" x14ac:dyDescent="0.25"/>
    <row r="75594" ht="24.95" customHeight="1" x14ac:dyDescent="0.25"/>
    <row r="75595" ht="24.95" customHeight="1" x14ac:dyDescent="0.25"/>
    <row r="75596" ht="24.95" customHeight="1" x14ac:dyDescent="0.25"/>
    <row r="75597" ht="24.95" customHeight="1" x14ac:dyDescent="0.25"/>
    <row r="75598" ht="24.95" customHeight="1" x14ac:dyDescent="0.25"/>
    <row r="75599" ht="24.95" customHeight="1" x14ac:dyDescent="0.25"/>
    <row r="75600" ht="24.95" customHeight="1" x14ac:dyDescent="0.25"/>
    <row r="75601" ht="24.95" customHeight="1" x14ac:dyDescent="0.25"/>
    <row r="75602" ht="24.95" customHeight="1" x14ac:dyDescent="0.25"/>
    <row r="75603" ht="24.95" customHeight="1" x14ac:dyDescent="0.25"/>
    <row r="75604" ht="24.95" customHeight="1" x14ac:dyDescent="0.25"/>
    <row r="75605" ht="24.95" customHeight="1" x14ac:dyDescent="0.25"/>
    <row r="75606" ht="24.95" customHeight="1" x14ac:dyDescent="0.25"/>
    <row r="75607" ht="24.95" customHeight="1" x14ac:dyDescent="0.25"/>
    <row r="75608" ht="24.95" customHeight="1" x14ac:dyDescent="0.25"/>
    <row r="75609" ht="24.95" customHeight="1" x14ac:dyDescent="0.25"/>
    <row r="75610" ht="24.95" customHeight="1" x14ac:dyDescent="0.25"/>
    <row r="75611" ht="24.95" customHeight="1" x14ac:dyDescent="0.25"/>
    <row r="75612" ht="24.95" customHeight="1" x14ac:dyDescent="0.25"/>
    <row r="75613" ht="24.95" customHeight="1" x14ac:dyDescent="0.25"/>
    <row r="75614" ht="24.95" customHeight="1" x14ac:dyDescent="0.25"/>
    <row r="75615" ht="24.95" customHeight="1" x14ac:dyDescent="0.25"/>
    <row r="75616" ht="24.95" customHeight="1" x14ac:dyDescent="0.25"/>
    <row r="75617" ht="24.95" customHeight="1" x14ac:dyDescent="0.25"/>
    <row r="75621" ht="16.5" customHeight="1" x14ac:dyDescent="0.25"/>
    <row r="75623" ht="15.75" customHeight="1" x14ac:dyDescent="0.25"/>
    <row r="75627" ht="16.5" customHeight="1" x14ac:dyDescent="0.25"/>
    <row r="75629" ht="15.75" customHeight="1" x14ac:dyDescent="0.25"/>
    <row r="75630" ht="31.5" customHeight="1" x14ac:dyDescent="0.25"/>
    <row r="75631" ht="24" customHeight="1" x14ac:dyDescent="0.25"/>
    <row r="75632" ht="24.95" customHeight="1" x14ac:dyDescent="0.25"/>
    <row r="75633" ht="24.95" customHeight="1" x14ac:dyDescent="0.25"/>
    <row r="75634" ht="24.95" customHeight="1" x14ac:dyDescent="0.25"/>
    <row r="75635" ht="24.95" customHeight="1" x14ac:dyDescent="0.25"/>
    <row r="75636" ht="24.95" customHeight="1" x14ac:dyDescent="0.25"/>
    <row r="75637" ht="24.95" customHeight="1" x14ac:dyDescent="0.25"/>
    <row r="75638" ht="24.95" customHeight="1" x14ac:dyDescent="0.25"/>
    <row r="75639" ht="24.95" customHeight="1" x14ac:dyDescent="0.25"/>
    <row r="75640" ht="31.5" customHeight="1" x14ac:dyDescent="0.25"/>
    <row r="75641" ht="24" customHeight="1" x14ac:dyDescent="0.25"/>
    <row r="75642" ht="24.95" customHeight="1" x14ac:dyDescent="0.25"/>
    <row r="75643" ht="24.95" customHeight="1" x14ac:dyDescent="0.25"/>
    <row r="75644" ht="24.95" customHeight="1" x14ac:dyDescent="0.25"/>
    <row r="75645" ht="24.95" customHeight="1" x14ac:dyDescent="0.25"/>
    <row r="75649" ht="16.5" customHeight="1" x14ac:dyDescent="0.25"/>
    <row r="75651" ht="15.75" customHeight="1" x14ac:dyDescent="0.25"/>
    <row r="75652" ht="31.5" customHeight="1" x14ac:dyDescent="0.25"/>
    <row r="75653" ht="24" customHeight="1" x14ac:dyDescent="0.25"/>
    <row r="75654" ht="24.95" customHeight="1" x14ac:dyDescent="0.25"/>
    <row r="75655" ht="24.95" customHeight="1" x14ac:dyDescent="0.25"/>
    <row r="75656" ht="24.95" customHeight="1" x14ac:dyDescent="0.25"/>
    <row r="75657" ht="24.95" customHeight="1" x14ac:dyDescent="0.25"/>
    <row r="75658" ht="24.95" customHeight="1" x14ac:dyDescent="0.25"/>
    <row r="75659" ht="24.95" customHeight="1" x14ac:dyDescent="0.25"/>
    <row r="75660" ht="24.95" customHeight="1" x14ac:dyDescent="0.25"/>
    <row r="75661" ht="24.95" customHeight="1" x14ac:dyDescent="0.25"/>
    <row r="75662" ht="24.95" customHeight="1" x14ac:dyDescent="0.25"/>
    <row r="75663" ht="24.95" customHeight="1" x14ac:dyDescent="0.25"/>
    <row r="75664" ht="24.95" customHeight="1" x14ac:dyDescent="0.25"/>
    <row r="75665" ht="24.95" customHeight="1" x14ac:dyDescent="0.25"/>
    <row r="75666" ht="24.95" customHeight="1" x14ac:dyDescent="0.25"/>
    <row r="75667" ht="24.95" customHeight="1" x14ac:dyDescent="0.25"/>
    <row r="75668" ht="24.95" customHeight="1" x14ac:dyDescent="0.25"/>
    <row r="75669" ht="24.95" customHeight="1" x14ac:dyDescent="0.25"/>
    <row r="75670" ht="24.95" customHeight="1" x14ac:dyDescent="0.25"/>
    <row r="75671" ht="24.95" customHeight="1" x14ac:dyDescent="0.25"/>
    <row r="75672" ht="24.95" customHeight="1" x14ac:dyDescent="0.25"/>
    <row r="75673" ht="24.95" customHeight="1" x14ac:dyDescent="0.25"/>
    <row r="75674" ht="24.95" customHeight="1" x14ac:dyDescent="0.25"/>
    <row r="75675" ht="24.95" customHeight="1" x14ac:dyDescent="0.25"/>
    <row r="75676" ht="24.95" customHeight="1" x14ac:dyDescent="0.25"/>
    <row r="75677" ht="24.95" customHeight="1" x14ac:dyDescent="0.25"/>
    <row r="75678" ht="24.95" customHeight="1" x14ac:dyDescent="0.25"/>
    <row r="75679" ht="24.95" customHeight="1" x14ac:dyDescent="0.25"/>
    <row r="75680" ht="24.95" customHeight="1" x14ac:dyDescent="0.25"/>
    <row r="75681" ht="24.95" customHeight="1" x14ac:dyDescent="0.25"/>
    <row r="75682" ht="24.95" customHeight="1" x14ac:dyDescent="0.25"/>
    <row r="75683" ht="24.95" customHeight="1" x14ac:dyDescent="0.25"/>
    <row r="75684" ht="24.95" customHeight="1" x14ac:dyDescent="0.25"/>
    <row r="75685" ht="24.95" customHeight="1" x14ac:dyDescent="0.25"/>
    <row r="75686" ht="24.95" customHeight="1" x14ac:dyDescent="0.25"/>
    <row r="75687" ht="24.95" customHeight="1" x14ac:dyDescent="0.25"/>
    <row r="75688" ht="24.95" customHeight="1" x14ac:dyDescent="0.25"/>
    <row r="75689" ht="24.95" customHeight="1" x14ac:dyDescent="0.25"/>
    <row r="75690" ht="24.95" customHeight="1" x14ac:dyDescent="0.25"/>
    <row r="75691" ht="24.95" customHeight="1" x14ac:dyDescent="0.25"/>
    <row r="75695" ht="16.5" customHeight="1" x14ac:dyDescent="0.25"/>
    <row r="75697" ht="15.75" customHeight="1" x14ac:dyDescent="0.25"/>
    <row r="75698" ht="31.5" customHeight="1" x14ac:dyDescent="0.25"/>
    <row r="75699" ht="24" customHeight="1" x14ac:dyDescent="0.25"/>
    <row r="75700" ht="24.95" customHeight="1" x14ac:dyDescent="0.25"/>
    <row r="75701" ht="24.95" customHeight="1" x14ac:dyDescent="0.25"/>
    <row r="75702" ht="24.95" customHeight="1" x14ac:dyDescent="0.25"/>
    <row r="75703" ht="24.95" customHeight="1" x14ac:dyDescent="0.25"/>
    <row r="75704" ht="24.95" customHeight="1" x14ac:dyDescent="0.25"/>
    <row r="75705" ht="24.95" customHeight="1" x14ac:dyDescent="0.25"/>
    <row r="75706" ht="24.95" customHeight="1" x14ac:dyDescent="0.25"/>
    <row r="75707" ht="24.95" customHeight="1" x14ac:dyDescent="0.25"/>
    <row r="75708" ht="24.95" customHeight="1" x14ac:dyDescent="0.25"/>
    <row r="75709" ht="24.95" customHeight="1" x14ac:dyDescent="0.25"/>
    <row r="75710" ht="24.95" customHeight="1" x14ac:dyDescent="0.25"/>
    <row r="75711" ht="24.95" customHeight="1" x14ac:dyDescent="0.25"/>
    <row r="75712" ht="24.95" customHeight="1" x14ac:dyDescent="0.25"/>
    <row r="75713" ht="24.95" customHeight="1" x14ac:dyDescent="0.25"/>
    <row r="75714" ht="24.95" customHeight="1" x14ac:dyDescent="0.25"/>
    <row r="75715" ht="24.95" customHeight="1" x14ac:dyDescent="0.25"/>
    <row r="75716" ht="24.95" customHeight="1" x14ac:dyDescent="0.25"/>
    <row r="75717" ht="24.95" customHeight="1" x14ac:dyDescent="0.25"/>
    <row r="75718" ht="24.95" customHeight="1" x14ac:dyDescent="0.25"/>
    <row r="75719" ht="24.95" customHeight="1" x14ac:dyDescent="0.25"/>
    <row r="75720" ht="24.95" customHeight="1" x14ac:dyDescent="0.25"/>
    <row r="75721" ht="24.95" customHeight="1" x14ac:dyDescent="0.25"/>
    <row r="75722" ht="24.95" customHeight="1" x14ac:dyDescent="0.25"/>
    <row r="75723" ht="24.95" customHeight="1" x14ac:dyDescent="0.25"/>
    <row r="75724" ht="24.95" customHeight="1" x14ac:dyDescent="0.25"/>
    <row r="75725" ht="24.95" customHeight="1" x14ac:dyDescent="0.25"/>
    <row r="75726" ht="24.95" customHeight="1" x14ac:dyDescent="0.25"/>
    <row r="75727" ht="24.95" customHeight="1" x14ac:dyDescent="0.25"/>
    <row r="75728" ht="24.95" customHeight="1" x14ac:dyDescent="0.25"/>
    <row r="75729" ht="24.95" customHeight="1" x14ac:dyDescent="0.25"/>
    <row r="75730" ht="24.95" customHeight="1" x14ac:dyDescent="0.25"/>
    <row r="75731" ht="24.95" customHeight="1" x14ac:dyDescent="0.25"/>
    <row r="75732" ht="24.95" customHeight="1" x14ac:dyDescent="0.25"/>
    <row r="75733" ht="24.95" customHeight="1" x14ac:dyDescent="0.25"/>
    <row r="75734" ht="24.95" customHeight="1" x14ac:dyDescent="0.25"/>
    <row r="75735" ht="24.95" customHeight="1" x14ac:dyDescent="0.25"/>
    <row r="75736" ht="24.95" customHeight="1" x14ac:dyDescent="0.25"/>
    <row r="75737" ht="24.95" customHeight="1" x14ac:dyDescent="0.25"/>
    <row r="75741" ht="16.5" customHeight="1" x14ac:dyDescent="0.25"/>
    <row r="75743" ht="15.75" customHeight="1" x14ac:dyDescent="0.25"/>
    <row r="75744" ht="31.5" customHeight="1" x14ac:dyDescent="0.25"/>
    <row r="75745" ht="24" customHeight="1" x14ac:dyDescent="0.25"/>
    <row r="75746" ht="24.95" customHeight="1" x14ac:dyDescent="0.25"/>
    <row r="75747" ht="24.95" customHeight="1" x14ac:dyDescent="0.25"/>
    <row r="75748" ht="24.95" customHeight="1" x14ac:dyDescent="0.25"/>
    <row r="75749" ht="24.95" customHeight="1" x14ac:dyDescent="0.25"/>
    <row r="75750" ht="24.95" customHeight="1" x14ac:dyDescent="0.25"/>
    <row r="75751" ht="24.95" customHeight="1" x14ac:dyDescent="0.25"/>
    <row r="75752" ht="24.95" customHeight="1" x14ac:dyDescent="0.25"/>
    <row r="75753" ht="24.95" customHeight="1" x14ac:dyDescent="0.25"/>
    <row r="75754" ht="24.95" customHeight="1" x14ac:dyDescent="0.25"/>
    <row r="75755" ht="24.95" customHeight="1" x14ac:dyDescent="0.25"/>
    <row r="75756" ht="24.95" customHeight="1" x14ac:dyDescent="0.25"/>
    <row r="75757" ht="24.95" customHeight="1" x14ac:dyDescent="0.25"/>
    <row r="75758" ht="24.95" customHeight="1" x14ac:dyDescent="0.25"/>
    <row r="75759" ht="24.95" customHeight="1" x14ac:dyDescent="0.25"/>
    <row r="75763" ht="16.5" customHeight="1" x14ac:dyDescent="0.25"/>
    <row r="75765" ht="15.75" customHeight="1" x14ac:dyDescent="0.25"/>
    <row r="75766" ht="31.5" customHeight="1" x14ac:dyDescent="0.25"/>
    <row r="75767" ht="24" customHeight="1" x14ac:dyDescent="0.25"/>
    <row r="75768" ht="24.95" customHeight="1" x14ac:dyDescent="0.25"/>
    <row r="75769" ht="24.95" customHeight="1" x14ac:dyDescent="0.25"/>
    <row r="75770" ht="24.95" customHeight="1" x14ac:dyDescent="0.25"/>
    <row r="75771" ht="24.95" customHeight="1" x14ac:dyDescent="0.25"/>
    <row r="75772" ht="24.95" customHeight="1" x14ac:dyDescent="0.25"/>
    <row r="75773" ht="24.95" customHeight="1" x14ac:dyDescent="0.25"/>
    <row r="75774" ht="24.95" customHeight="1" x14ac:dyDescent="0.25"/>
    <row r="75775" ht="24.95" customHeight="1" x14ac:dyDescent="0.25"/>
    <row r="75776" ht="24.95" customHeight="1" x14ac:dyDescent="0.25"/>
    <row r="75777" ht="24.95" customHeight="1" x14ac:dyDescent="0.25"/>
    <row r="75778" ht="24.95" customHeight="1" x14ac:dyDescent="0.25"/>
    <row r="75779" ht="24.95" customHeight="1" x14ac:dyDescent="0.25"/>
    <row r="75780" ht="24.95" customHeight="1" x14ac:dyDescent="0.25"/>
    <row r="75781" ht="24.95" customHeight="1" x14ac:dyDescent="0.25"/>
    <row r="75782" ht="24.95" customHeight="1" x14ac:dyDescent="0.25"/>
    <row r="75783" ht="24.95" customHeight="1" x14ac:dyDescent="0.25"/>
    <row r="75784" ht="24.95" customHeight="1" x14ac:dyDescent="0.25"/>
    <row r="75785" ht="24.95" customHeight="1" x14ac:dyDescent="0.25"/>
    <row r="75786" ht="24.95" customHeight="1" x14ac:dyDescent="0.25"/>
    <row r="75787" ht="24.95" customHeight="1" x14ac:dyDescent="0.25"/>
    <row r="75788" ht="24.95" customHeight="1" x14ac:dyDescent="0.25"/>
    <row r="75789" ht="24.95" customHeight="1" x14ac:dyDescent="0.25"/>
    <row r="75790" ht="24.95" customHeight="1" x14ac:dyDescent="0.25"/>
    <row r="75791" ht="24.95" customHeight="1" x14ac:dyDescent="0.25"/>
    <row r="75792" ht="24.95" customHeight="1" x14ac:dyDescent="0.25"/>
    <row r="75793" ht="24.95" customHeight="1" x14ac:dyDescent="0.25"/>
    <row r="75794" ht="24.95" customHeight="1" x14ac:dyDescent="0.25"/>
    <row r="75795" ht="24.95" customHeight="1" x14ac:dyDescent="0.25"/>
    <row r="75796" ht="24.95" customHeight="1" x14ac:dyDescent="0.25"/>
    <row r="75797" ht="24.95" customHeight="1" x14ac:dyDescent="0.25"/>
    <row r="75798" ht="24.95" customHeight="1" x14ac:dyDescent="0.25"/>
    <row r="75799" ht="24.95" customHeight="1" x14ac:dyDescent="0.25"/>
    <row r="75800" ht="24.95" customHeight="1" x14ac:dyDescent="0.25"/>
    <row r="75801" ht="24.95" customHeight="1" x14ac:dyDescent="0.25"/>
    <row r="75802" ht="24.95" customHeight="1" x14ac:dyDescent="0.25"/>
    <row r="75803" ht="24.95" customHeight="1" x14ac:dyDescent="0.25"/>
    <row r="75804" ht="24.95" customHeight="1" x14ac:dyDescent="0.25"/>
    <row r="75805" ht="24.95" customHeight="1" x14ac:dyDescent="0.25"/>
    <row r="75809" ht="16.5" customHeight="1" x14ac:dyDescent="0.25"/>
    <row r="75811" ht="15.75" customHeight="1" x14ac:dyDescent="0.25"/>
    <row r="75812" ht="31.5" customHeight="1" x14ac:dyDescent="0.25"/>
    <row r="75813" ht="24" customHeight="1" x14ac:dyDescent="0.25"/>
    <row r="75814" ht="24.95" customHeight="1" x14ac:dyDescent="0.25"/>
    <row r="75815" ht="24.95" customHeight="1" x14ac:dyDescent="0.25"/>
    <row r="75816" ht="24.95" customHeight="1" x14ac:dyDescent="0.25"/>
    <row r="75817" ht="24.95" customHeight="1" x14ac:dyDescent="0.25"/>
    <row r="75818" ht="24.95" customHeight="1" x14ac:dyDescent="0.25"/>
    <row r="75819" ht="24.95" customHeight="1" x14ac:dyDescent="0.25"/>
    <row r="75820" ht="24.95" customHeight="1" x14ac:dyDescent="0.25"/>
    <row r="75821" ht="24.95" customHeight="1" x14ac:dyDescent="0.25"/>
    <row r="75822" ht="24.95" customHeight="1" x14ac:dyDescent="0.25"/>
    <row r="75823" ht="24.95" customHeight="1" x14ac:dyDescent="0.25"/>
    <row r="75824" ht="24.95" customHeight="1" x14ac:dyDescent="0.25"/>
    <row r="75825" ht="24.95" customHeight="1" x14ac:dyDescent="0.25"/>
    <row r="75826" ht="24.95" customHeight="1" x14ac:dyDescent="0.25"/>
    <row r="75827" ht="24.95" customHeight="1" x14ac:dyDescent="0.25"/>
    <row r="75828" ht="24.95" customHeight="1" x14ac:dyDescent="0.25"/>
    <row r="75829" ht="24.95" customHeight="1" x14ac:dyDescent="0.25"/>
    <row r="75830" ht="24.95" customHeight="1" x14ac:dyDescent="0.25"/>
    <row r="75831" ht="24.95" customHeight="1" x14ac:dyDescent="0.25"/>
    <row r="75832" ht="24.95" customHeight="1" x14ac:dyDescent="0.25"/>
    <row r="75833" ht="24.95" customHeight="1" x14ac:dyDescent="0.25"/>
    <row r="75834" ht="24.95" customHeight="1" x14ac:dyDescent="0.25"/>
    <row r="75835" ht="24.95" customHeight="1" x14ac:dyDescent="0.25"/>
    <row r="75836" ht="24.95" customHeight="1" x14ac:dyDescent="0.25"/>
    <row r="75837" ht="24.95" customHeight="1" x14ac:dyDescent="0.25"/>
    <row r="75838" ht="24.95" customHeight="1" x14ac:dyDescent="0.25"/>
    <row r="75839" ht="24.95" customHeight="1" x14ac:dyDescent="0.25"/>
    <row r="75840" ht="24.95" customHeight="1" x14ac:dyDescent="0.25"/>
    <row r="75841" ht="24.95" customHeight="1" x14ac:dyDescent="0.25"/>
    <row r="75842" ht="24.95" customHeight="1" x14ac:dyDescent="0.25"/>
    <row r="75843" ht="24.95" customHeight="1" x14ac:dyDescent="0.25"/>
    <row r="75844" ht="24.95" customHeight="1" x14ac:dyDescent="0.25"/>
    <row r="75845" ht="24.95" customHeight="1" x14ac:dyDescent="0.25"/>
    <row r="75846" ht="24.95" customHeight="1" x14ac:dyDescent="0.25"/>
    <row r="75847" ht="24.95" customHeight="1" x14ac:dyDescent="0.25"/>
    <row r="75848" ht="24.95" customHeight="1" x14ac:dyDescent="0.25"/>
    <row r="75849" ht="24.95" customHeight="1" x14ac:dyDescent="0.25"/>
    <row r="75851" ht="16.5" customHeight="1" x14ac:dyDescent="0.25"/>
    <row r="75853" ht="15.75" customHeight="1" x14ac:dyDescent="0.25"/>
    <row r="75859" ht="16.5" customHeight="1" x14ac:dyDescent="0.25"/>
    <row r="75861" ht="15.75" customHeight="1" x14ac:dyDescent="0.25"/>
    <row r="75862" ht="31.5" customHeight="1" x14ac:dyDescent="0.25"/>
    <row r="75863" ht="24" customHeight="1" x14ac:dyDescent="0.25"/>
    <row r="75864" ht="24.95" customHeight="1" x14ac:dyDescent="0.25"/>
    <row r="75865" ht="24.95" customHeight="1" x14ac:dyDescent="0.25"/>
    <row r="75866" ht="24.95" customHeight="1" x14ac:dyDescent="0.25"/>
    <row r="75867" ht="24.95" customHeight="1" x14ac:dyDescent="0.25"/>
    <row r="75868" ht="24.95" customHeight="1" x14ac:dyDescent="0.25"/>
    <row r="75869" ht="24.95" customHeight="1" x14ac:dyDescent="0.25"/>
    <row r="75870" ht="24.95" customHeight="1" x14ac:dyDescent="0.25"/>
    <row r="75871" ht="24.95" customHeight="1" x14ac:dyDescent="0.25"/>
    <row r="75872" ht="24.95" customHeight="1" x14ac:dyDescent="0.25"/>
    <row r="75873" ht="24.95" customHeight="1" x14ac:dyDescent="0.25"/>
    <row r="75874" ht="24.95" customHeight="1" x14ac:dyDescent="0.25"/>
    <row r="75875" ht="24.95" customHeight="1" x14ac:dyDescent="0.25"/>
    <row r="75876" ht="24.95" customHeight="1" x14ac:dyDescent="0.25"/>
    <row r="75877" ht="24.95" customHeight="1" x14ac:dyDescent="0.25"/>
    <row r="75878" ht="24.95" customHeight="1" x14ac:dyDescent="0.25"/>
    <row r="75879" ht="24.95" customHeight="1" x14ac:dyDescent="0.25"/>
    <row r="75880" ht="24.95" customHeight="1" x14ac:dyDescent="0.25"/>
    <row r="75881" ht="24.95" customHeight="1" x14ac:dyDescent="0.25"/>
    <row r="75882" ht="24.95" customHeight="1" x14ac:dyDescent="0.25"/>
    <row r="75883" ht="24.95" customHeight="1" x14ac:dyDescent="0.25"/>
    <row r="75884" ht="24.95" customHeight="1" x14ac:dyDescent="0.25"/>
    <row r="75885" ht="24.95" customHeight="1" x14ac:dyDescent="0.25"/>
    <row r="75886" ht="24.95" customHeight="1" x14ac:dyDescent="0.25"/>
    <row r="75887" ht="24.95" customHeight="1" x14ac:dyDescent="0.25"/>
    <row r="75888" ht="24.95" customHeight="1" x14ac:dyDescent="0.25"/>
    <row r="75889" ht="24.95" customHeight="1" x14ac:dyDescent="0.25"/>
    <row r="75890" ht="24.95" customHeight="1" x14ac:dyDescent="0.25"/>
    <row r="75891" ht="24.95" customHeight="1" x14ac:dyDescent="0.25"/>
    <row r="75892" ht="24.95" customHeight="1" x14ac:dyDescent="0.25"/>
    <row r="75893" ht="24.95" customHeight="1" x14ac:dyDescent="0.25"/>
    <row r="75894" ht="24.95" customHeight="1" x14ac:dyDescent="0.25"/>
    <row r="75895" ht="24.95" customHeight="1" x14ac:dyDescent="0.25"/>
    <row r="75897" ht="16.5" customHeight="1" x14ac:dyDescent="0.25"/>
    <row r="75899" ht="15.75" customHeight="1" x14ac:dyDescent="0.25"/>
    <row r="75900" ht="31.5" customHeight="1" x14ac:dyDescent="0.25"/>
    <row r="75901" ht="24" customHeight="1" x14ac:dyDescent="0.25"/>
    <row r="75905" ht="16.5" customHeight="1" x14ac:dyDescent="0.25"/>
    <row r="75907" ht="15.75" customHeight="1" x14ac:dyDescent="0.25"/>
    <row r="75908" ht="31.5" customHeight="1" x14ac:dyDescent="0.25"/>
    <row r="75909" ht="24" customHeight="1" x14ac:dyDescent="0.25"/>
    <row r="75910" ht="24.95" customHeight="1" x14ac:dyDescent="0.25"/>
    <row r="75911" ht="24.95" customHeight="1" x14ac:dyDescent="0.25"/>
    <row r="75912" ht="24.95" customHeight="1" x14ac:dyDescent="0.25"/>
    <row r="75913" ht="24.95" customHeight="1" x14ac:dyDescent="0.25"/>
    <row r="75914" ht="24.95" customHeight="1" x14ac:dyDescent="0.25"/>
    <row r="75915" ht="24.95" customHeight="1" x14ac:dyDescent="0.25"/>
    <row r="75916" ht="24.95" customHeight="1" x14ac:dyDescent="0.25"/>
    <row r="75917" ht="24.95" customHeight="1" x14ac:dyDescent="0.25"/>
    <row r="75918" ht="24.95" customHeight="1" x14ac:dyDescent="0.25"/>
    <row r="75919" ht="24.95" customHeight="1" x14ac:dyDescent="0.25"/>
    <row r="75920" ht="24.95" customHeight="1" x14ac:dyDescent="0.25"/>
    <row r="75921" ht="24.95" customHeight="1" x14ac:dyDescent="0.25"/>
    <row r="75922" ht="24.95" customHeight="1" x14ac:dyDescent="0.25"/>
    <row r="75923" ht="24.95" customHeight="1" x14ac:dyDescent="0.25"/>
    <row r="75924" ht="24.95" customHeight="1" x14ac:dyDescent="0.25"/>
    <row r="75925" ht="24.95" customHeight="1" x14ac:dyDescent="0.25"/>
    <row r="75926" ht="24.95" customHeight="1" x14ac:dyDescent="0.25"/>
    <row r="75927" ht="24.95" customHeight="1" x14ac:dyDescent="0.25"/>
    <row r="75928" ht="24.95" customHeight="1" x14ac:dyDescent="0.25"/>
    <row r="75929" ht="24.95" customHeight="1" x14ac:dyDescent="0.25"/>
    <row r="75930" ht="24.95" customHeight="1" x14ac:dyDescent="0.25"/>
    <row r="75931" ht="24.95" customHeight="1" x14ac:dyDescent="0.25"/>
    <row r="75932" ht="24.95" customHeight="1" x14ac:dyDescent="0.25"/>
    <row r="75933" ht="24.95" customHeight="1" x14ac:dyDescent="0.25"/>
    <row r="75934" ht="24.95" customHeight="1" x14ac:dyDescent="0.25"/>
    <row r="75935" ht="24.95" customHeight="1" x14ac:dyDescent="0.25"/>
    <row r="75936" ht="24.95" customHeight="1" x14ac:dyDescent="0.25"/>
    <row r="75937" ht="24.95" customHeight="1" x14ac:dyDescent="0.25"/>
    <row r="75938" ht="24.95" customHeight="1" x14ac:dyDescent="0.25"/>
    <row r="75939" ht="24.95" customHeight="1" x14ac:dyDescent="0.25"/>
    <row r="75940" ht="24.95" customHeight="1" x14ac:dyDescent="0.25"/>
    <row r="75941" ht="24.95" customHeight="1" x14ac:dyDescent="0.25"/>
    <row r="75942" ht="24.95" customHeight="1" x14ac:dyDescent="0.25"/>
    <row r="75943" ht="24.95" customHeight="1" x14ac:dyDescent="0.25"/>
    <row r="75944" ht="24.95" customHeight="1" x14ac:dyDescent="0.25"/>
    <row r="75945" ht="24.95" customHeight="1" x14ac:dyDescent="0.25"/>
    <row r="75946" ht="24.95" customHeight="1" x14ac:dyDescent="0.25"/>
    <row r="75947" ht="24.95" customHeight="1" x14ac:dyDescent="0.25"/>
    <row r="75951" ht="16.5" customHeight="1" x14ac:dyDescent="0.25"/>
    <row r="75953" ht="15.75" customHeight="1" x14ac:dyDescent="0.25"/>
    <row r="75954" ht="31.5" customHeight="1" x14ac:dyDescent="0.25"/>
    <row r="75955" ht="24" customHeight="1" x14ac:dyDescent="0.25"/>
    <row r="75956" ht="24.95" customHeight="1" x14ac:dyDescent="0.25"/>
    <row r="75957" ht="24.95" customHeight="1" x14ac:dyDescent="0.25"/>
    <row r="75958" ht="24.95" customHeight="1" x14ac:dyDescent="0.25"/>
    <row r="75959" ht="24.95" customHeight="1" x14ac:dyDescent="0.25"/>
    <row r="75960" ht="24.95" customHeight="1" x14ac:dyDescent="0.25"/>
    <row r="75961" ht="24.95" customHeight="1" x14ac:dyDescent="0.25"/>
    <row r="75962" ht="24.95" customHeight="1" x14ac:dyDescent="0.25"/>
    <row r="75963" ht="24.95" customHeight="1" x14ac:dyDescent="0.25"/>
    <row r="75964" ht="24.95" customHeight="1" x14ac:dyDescent="0.25"/>
    <row r="75965" ht="24.95" customHeight="1" x14ac:dyDescent="0.25"/>
    <row r="75966" ht="31.5" customHeight="1" x14ac:dyDescent="0.25"/>
    <row r="75967" ht="24" customHeight="1" x14ac:dyDescent="0.25"/>
    <row r="75968" ht="24.95" customHeight="1" x14ac:dyDescent="0.25"/>
    <row r="75969" ht="24.95" customHeight="1" x14ac:dyDescent="0.25"/>
    <row r="75973" ht="16.5" customHeight="1" x14ac:dyDescent="0.25"/>
    <row r="75975" ht="15.75" customHeight="1" x14ac:dyDescent="0.25"/>
    <row r="75976" ht="31.5" customHeight="1" x14ac:dyDescent="0.25"/>
    <row r="75977" ht="24" customHeight="1" x14ac:dyDescent="0.25"/>
    <row r="75978" ht="24.95" customHeight="1" x14ac:dyDescent="0.25"/>
    <row r="75979" ht="24.95" customHeight="1" x14ac:dyDescent="0.25"/>
    <row r="75980" ht="24.95" customHeight="1" x14ac:dyDescent="0.25"/>
    <row r="75981" ht="24.95" customHeight="1" x14ac:dyDescent="0.25"/>
    <row r="75982" ht="24.95" customHeight="1" x14ac:dyDescent="0.25"/>
    <row r="75983" ht="24.95" customHeight="1" x14ac:dyDescent="0.25"/>
    <row r="75984" ht="24.95" customHeight="1" x14ac:dyDescent="0.25"/>
    <row r="75985" ht="24.95" customHeight="1" x14ac:dyDescent="0.25"/>
    <row r="75986" ht="24.95" customHeight="1" x14ac:dyDescent="0.25"/>
    <row r="75987" ht="24.95" customHeight="1" x14ac:dyDescent="0.25"/>
    <row r="75991" ht="16.5" customHeight="1" x14ac:dyDescent="0.25"/>
    <row r="75995" ht="16.5" customHeight="1" x14ac:dyDescent="0.25"/>
    <row r="75997" ht="15.75" customHeight="1" x14ac:dyDescent="0.25"/>
    <row r="75998" ht="31.5" customHeight="1" x14ac:dyDescent="0.25"/>
    <row r="75999" ht="24" customHeight="1" x14ac:dyDescent="0.25"/>
    <row r="76000" ht="24.95" customHeight="1" x14ac:dyDescent="0.25"/>
    <row r="76001" ht="24.95" customHeight="1" x14ac:dyDescent="0.25"/>
    <row r="76002" ht="24.95" customHeight="1" x14ac:dyDescent="0.25"/>
    <row r="76003" ht="24.95" customHeight="1" x14ac:dyDescent="0.25"/>
    <row r="76004" ht="24.95" customHeight="1" x14ac:dyDescent="0.25"/>
    <row r="76005" ht="24.95" customHeight="1" x14ac:dyDescent="0.25"/>
    <row r="76006" ht="24.95" customHeight="1" x14ac:dyDescent="0.25"/>
    <row r="76007" ht="24.95" customHeight="1" x14ac:dyDescent="0.25"/>
    <row r="76009" ht="15.75" customHeight="1" x14ac:dyDescent="0.25"/>
    <row r="76010" ht="31.5" customHeight="1" x14ac:dyDescent="0.25"/>
    <row r="76011" ht="24" customHeight="1" x14ac:dyDescent="0.25"/>
    <row r="76012" ht="24.95" customHeight="1" x14ac:dyDescent="0.25"/>
    <row r="76013" ht="24.95" customHeight="1" x14ac:dyDescent="0.25"/>
    <row r="76017" ht="16.5" customHeight="1" x14ac:dyDescent="0.25"/>
    <row r="76019" ht="15.75" customHeight="1" x14ac:dyDescent="0.25"/>
    <row r="76020" ht="31.5" customHeight="1" x14ac:dyDescent="0.25"/>
    <row r="76021" ht="24" customHeight="1" x14ac:dyDescent="0.25"/>
    <row r="76022" ht="24.95" customHeight="1" x14ac:dyDescent="0.25"/>
    <row r="76023" ht="24.95" customHeight="1" x14ac:dyDescent="0.25"/>
    <row r="76024" ht="24.95" customHeight="1" x14ac:dyDescent="0.25"/>
    <row r="76025" ht="24.95" customHeight="1" x14ac:dyDescent="0.25"/>
    <row r="76026" ht="24.95" customHeight="1" x14ac:dyDescent="0.25"/>
    <row r="76027" ht="24.95" customHeight="1" x14ac:dyDescent="0.25"/>
    <row r="76028" ht="24.95" customHeight="1" x14ac:dyDescent="0.25"/>
    <row r="76029" ht="24.95" customHeight="1" x14ac:dyDescent="0.25"/>
    <row r="76030" ht="24.95" customHeight="1" x14ac:dyDescent="0.25"/>
    <row r="76031" ht="24.95" customHeight="1" x14ac:dyDescent="0.25"/>
    <row r="76032" ht="24.95" customHeight="1" x14ac:dyDescent="0.25"/>
    <row r="76033" ht="24.95" customHeight="1" x14ac:dyDescent="0.25"/>
    <row r="76034" ht="24.95" customHeight="1" x14ac:dyDescent="0.25"/>
    <row r="76035" ht="24.95" customHeight="1" x14ac:dyDescent="0.25"/>
    <row r="76036" ht="24.95" customHeight="1" x14ac:dyDescent="0.25"/>
    <row r="76037" ht="24.95" customHeight="1" x14ac:dyDescent="0.25"/>
    <row r="76038" ht="24.95" customHeight="1" x14ac:dyDescent="0.25"/>
    <row r="76039" ht="24.95" customHeight="1" x14ac:dyDescent="0.25"/>
    <row r="76040" ht="24.95" customHeight="1" x14ac:dyDescent="0.25"/>
    <row r="76041" ht="24.95" customHeight="1" x14ac:dyDescent="0.25"/>
    <row r="76042" ht="24.95" customHeight="1" x14ac:dyDescent="0.25"/>
    <row r="76043" ht="24.95" customHeight="1" x14ac:dyDescent="0.25"/>
    <row r="76044" ht="24.95" customHeight="1" x14ac:dyDescent="0.25"/>
    <row r="76045" ht="24.95" customHeight="1" x14ac:dyDescent="0.25"/>
    <row r="76046" ht="24.95" customHeight="1" x14ac:dyDescent="0.25"/>
    <row r="76047" ht="24.95" customHeight="1" x14ac:dyDescent="0.25"/>
    <row r="76048" ht="24.95" customHeight="1" x14ac:dyDescent="0.25"/>
    <row r="76049" ht="24.95" customHeight="1" x14ac:dyDescent="0.25"/>
    <row r="76050" ht="24.95" customHeight="1" x14ac:dyDescent="0.25"/>
    <row r="76051" ht="24.95" customHeight="1" x14ac:dyDescent="0.25"/>
    <row r="76052" ht="24.95" customHeight="1" x14ac:dyDescent="0.25"/>
    <row r="76053" ht="24.95" customHeight="1" x14ac:dyDescent="0.25"/>
    <row r="76054" ht="24.95" customHeight="1" x14ac:dyDescent="0.25"/>
    <row r="76055" ht="24.95" customHeight="1" x14ac:dyDescent="0.25"/>
    <row r="76056" ht="24.95" customHeight="1" x14ac:dyDescent="0.25"/>
    <row r="76057" ht="24.95" customHeight="1" x14ac:dyDescent="0.25"/>
    <row r="76058" ht="24.95" customHeight="1" x14ac:dyDescent="0.25"/>
    <row r="76059" ht="24.95" customHeight="1" x14ac:dyDescent="0.25"/>
    <row r="76063" ht="16.5" customHeight="1" x14ac:dyDescent="0.25"/>
    <row r="76065" ht="15.75" customHeight="1" x14ac:dyDescent="0.25"/>
    <row r="76066" ht="31.5" customHeight="1" x14ac:dyDescent="0.25"/>
    <row r="76067" ht="24" customHeight="1" x14ac:dyDescent="0.25"/>
    <row r="76068" ht="24.95" customHeight="1" x14ac:dyDescent="0.25"/>
    <row r="76069" ht="24.95" customHeight="1" x14ac:dyDescent="0.25"/>
    <row r="76070" ht="24.95" customHeight="1" x14ac:dyDescent="0.25"/>
    <row r="76071" ht="24.95" customHeight="1" x14ac:dyDescent="0.25"/>
    <row r="76072" ht="24.95" customHeight="1" x14ac:dyDescent="0.25"/>
    <row r="76073" ht="24.95" customHeight="1" x14ac:dyDescent="0.25"/>
    <row r="76074" ht="24.95" customHeight="1" x14ac:dyDescent="0.25"/>
    <row r="76075" ht="24.95" customHeight="1" x14ac:dyDescent="0.25"/>
    <row r="76076" ht="24.95" customHeight="1" x14ac:dyDescent="0.25"/>
    <row r="76077" ht="24.95" customHeight="1" x14ac:dyDescent="0.25"/>
    <row r="76078" ht="24.95" customHeight="1" x14ac:dyDescent="0.25"/>
    <row r="76079" ht="24.95" customHeight="1" x14ac:dyDescent="0.25"/>
    <row r="76080" ht="24.95" customHeight="1" x14ac:dyDescent="0.25"/>
    <row r="76081" ht="24.95" customHeight="1" x14ac:dyDescent="0.25"/>
    <row r="76082" ht="24.95" customHeight="1" x14ac:dyDescent="0.25"/>
    <row r="76083" ht="24.95" customHeight="1" x14ac:dyDescent="0.25"/>
    <row r="76084" ht="24.95" customHeight="1" x14ac:dyDescent="0.25"/>
    <row r="76085" ht="24.95" customHeight="1" x14ac:dyDescent="0.25"/>
    <row r="76086" ht="24.95" customHeight="1" x14ac:dyDescent="0.25"/>
    <row r="76087" ht="24.95" customHeight="1" x14ac:dyDescent="0.25"/>
    <row r="76088" ht="24.95" customHeight="1" x14ac:dyDescent="0.25"/>
    <row r="76089" ht="24.95" customHeight="1" x14ac:dyDescent="0.25"/>
    <row r="76090" ht="24.95" customHeight="1" x14ac:dyDescent="0.25"/>
    <row r="76091" ht="24.95" customHeight="1" x14ac:dyDescent="0.25"/>
    <row r="76092" ht="24.95" customHeight="1" x14ac:dyDescent="0.25"/>
    <row r="76093" ht="24.95" customHeight="1" x14ac:dyDescent="0.25"/>
    <row r="76094" ht="24.95" customHeight="1" x14ac:dyDescent="0.25"/>
    <row r="76095" ht="24.95" customHeight="1" x14ac:dyDescent="0.25"/>
    <row r="76096" ht="24.95" customHeight="1" x14ac:dyDescent="0.25"/>
    <row r="76097" ht="24.95" customHeight="1" x14ac:dyDescent="0.25"/>
    <row r="76098" ht="24.95" customHeight="1" x14ac:dyDescent="0.25"/>
    <row r="76099" ht="24.95" customHeight="1" x14ac:dyDescent="0.25"/>
    <row r="76100" ht="24.95" customHeight="1" x14ac:dyDescent="0.25"/>
    <row r="76101" ht="24.95" customHeight="1" x14ac:dyDescent="0.25"/>
    <row r="76102" ht="24.95" customHeight="1" x14ac:dyDescent="0.25"/>
    <row r="76103" ht="24.95" customHeight="1" x14ac:dyDescent="0.25"/>
    <row r="76109" ht="16.5" customHeight="1" x14ac:dyDescent="0.25"/>
    <row r="76111" ht="15.75" customHeight="1" x14ac:dyDescent="0.25"/>
    <row r="76112" ht="31.5" customHeight="1" x14ac:dyDescent="0.25"/>
    <row r="76113" ht="24" customHeight="1" x14ac:dyDescent="0.25"/>
    <row r="76114" ht="24.95" customHeight="1" x14ac:dyDescent="0.25"/>
    <row r="76115" ht="24.95" customHeight="1" x14ac:dyDescent="0.25"/>
    <row r="76116" ht="24.95" customHeight="1" x14ac:dyDescent="0.25"/>
    <row r="76117" ht="24.95" customHeight="1" x14ac:dyDescent="0.25"/>
    <row r="76118" ht="24.95" customHeight="1" x14ac:dyDescent="0.25"/>
    <row r="76119" ht="24.95" customHeight="1" x14ac:dyDescent="0.25"/>
    <row r="76120" ht="24.95" customHeight="1" x14ac:dyDescent="0.25"/>
    <row r="76121" ht="24.95" customHeight="1" x14ac:dyDescent="0.25"/>
    <row r="76122" ht="24.95" customHeight="1" x14ac:dyDescent="0.25"/>
    <row r="76123" ht="24.95" customHeight="1" x14ac:dyDescent="0.25"/>
    <row r="76124" ht="24.95" customHeight="1" x14ac:dyDescent="0.25"/>
    <row r="76125" ht="24.95" customHeight="1" x14ac:dyDescent="0.25"/>
    <row r="76126" ht="24.95" customHeight="1" x14ac:dyDescent="0.25"/>
    <row r="76127" ht="24.95" customHeight="1" x14ac:dyDescent="0.25"/>
    <row r="76128" ht="24.95" customHeight="1" x14ac:dyDescent="0.25"/>
    <row r="76129" ht="24.95" customHeight="1" x14ac:dyDescent="0.25"/>
    <row r="76130" ht="24.95" customHeight="1" x14ac:dyDescent="0.25"/>
    <row r="76131" ht="24.95" customHeight="1" x14ac:dyDescent="0.25"/>
    <row r="76132" ht="24.95" customHeight="1" x14ac:dyDescent="0.25"/>
    <row r="76133" ht="24.95" customHeight="1" x14ac:dyDescent="0.25"/>
    <row r="76134" ht="24.95" customHeight="1" x14ac:dyDescent="0.25"/>
    <row r="76135" ht="24.95" customHeight="1" x14ac:dyDescent="0.25"/>
    <row r="76136" ht="24.95" customHeight="1" x14ac:dyDescent="0.25"/>
    <row r="76137" ht="24.95" customHeight="1" x14ac:dyDescent="0.25"/>
    <row r="76138" ht="24.95" customHeight="1" x14ac:dyDescent="0.25"/>
    <row r="76139" ht="24.95" customHeight="1" x14ac:dyDescent="0.25"/>
    <row r="76140" ht="24.95" customHeight="1" x14ac:dyDescent="0.25"/>
    <row r="76141" ht="24.95" customHeight="1" x14ac:dyDescent="0.25"/>
    <row r="76142" ht="24.95" customHeight="1" x14ac:dyDescent="0.25"/>
    <row r="76143" ht="24.95" customHeight="1" x14ac:dyDescent="0.25"/>
    <row r="76144" ht="24.95" customHeight="1" x14ac:dyDescent="0.25"/>
    <row r="76145" ht="24.95" customHeight="1" x14ac:dyDescent="0.25"/>
    <row r="76149" ht="16.5" customHeight="1" x14ac:dyDescent="0.25"/>
    <row r="76151" ht="15.75" customHeight="1" x14ac:dyDescent="0.25"/>
    <row r="76155" ht="16.5" customHeight="1" x14ac:dyDescent="0.25"/>
    <row r="76157" ht="15.75" customHeight="1" x14ac:dyDescent="0.25"/>
    <row r="76158" ht="31.5" customHeight="1" x14ac:dyDescent="0.25"/>
    <row r="76159" ht="24" customHeight="1" x14ac:dyDescent="0.25"/>
    <row r="76160" ht="24.95" customHeight="1" x14ac:dyDescent="0.25"/>
    <row r="76161" ht="24.95" customHeight="1" x14ac:dyDescent="0.25"/>
    <row r="76162" ht="24.95" customHeight="1" x14ac:dyDescent="0.25"/>
    <row r="76163" ht="24.95" customHeight="1" x14ac:dyDescent="0.25"/>
    <row r="76164" ht="24.95" customHeight="1" x14ac:dyDescent="0.25"/>
    <row r="76165" ht="24.95" customHeight="1" x14ac:dyDescent="0.25"/>
    <row r="76166" ht="24.95" customHeight="1" x14ac:dyDescent="0.25"/>
    <row r="76167" ht="24.95" customHeight="1" x14ac:dyDescent="0.25"/>
    <row r="76168" ht="31.5" customHeight="1" x14ac:dyDescent="0.25"/>
    <row r="76169" ht="24" customHeight="1" x14ac:dyDescent="0.25"/>
    <row r="76170" ht="24.95" customHeight="1" x14ac:dyDescent="0.25"/>
    <row r="76171" ht="24.95" customHeight="1" x14ac:dyDescent="0.25"/>
    <row r="76172" ht="24.95" customHeight="1" x14ac:dyDescent="0.25"/>
    <row r="76173" ht="24.95" customHeight="1" x14ac:dyDescent="0.25"/>
    <row r="76177" ht="16.5" customHeight="1" x14ac:dyDescent="0.25"/>
    <row r="76179" ht="15.75" customHeight="1" x14ac:dyDescent="0.25"/>
    <row r="76180" ht="31.5" customHeight="1" x14ac:dyDescent="0.25"/>
    <row r="76181" ht="24" customHeight="1" x14ac:dyDescent="0.25"/>
    <row r="76182" ht="24.95" customHeight="1" x14ac:dyDescent="0.25"/>
    <row r="76183" ht="24.95" customHeight="1" x14ac:dyDescent="0.25"/>
    <row r="76184" ht="24.95" customHeight="1" x14ac:dyDescent="0.25"/>
    <row r="76185" ht="24.95" customHeight="1" x14ac:dyDescent="0.25"/>
    <row r="76186" ht="24.95" customHeight="1" x14ac:dyDescent="0.25"/>
    <row r="76187" ht="24.95" customHeight="1" x14ac:dyDescent="0.25"/>
    <row r="76188" ht="24.95" customHeight="1" x14ac:dyDescent="0.25"/>
    <row r="76189" ht="24.95" customHeight="1" x14ac:dyDescent="0.25"/>
    <row r="76190" ht="24.95" customHeight="1" x14ac:dyDescent="0.25"/>
    <row r="76191" ht="24.95" customHeight="1" x14ac:dyDescent="0.25"/>
    <row r="76192" ht="24.95" customHeight="1" x14ac:dyDescent="0.25"/>
    <row r="76193" ht="24.95" customHeight="1" x14ac:dyDescent="0.25"/>
    <row r="76194" ht="24.95" customHeight="1" x14ac:dyDescent="0.25"/>
    <row r="76195" ht="24.95" customHeight="1" x14ac:dyDescent="0.25"/>
    <row r="76196" ht="24.95" customHeight="1" x14ac:dyDescent="0.25"/>
    <row r="76197" ht="24.95" customHeight="1" x14ac:dyDescent="0.25"/>
    <row r="76198" ht="24.95" customHeight="1" x14ac:dyDescent="0.25"/>
    <row r="76199" ht="24.95" customHeight="1" x14ac:dyDescent="0.25"/>
    <row r="76200" ht="24.95" customHeight="1" x14ac:dyDescent="0.25"/>
    <row r="76201" ht="24.95" customHeight="1" x14ac:dyDescent="0.25"/>
    <row r="76202" ht="24.95" customHeight="1" x14ac:dyDescent="0.25"/>
    <row r="76203" ht="24.95" customHeight="1" x14ac:dyDescent="0.25"/>
    <row r="76204" ht="24.95" customHeight="1" x14ac:dyDescent="0.25"/>
    <row r="76205" ht="24.95" customHeight="1" x14ac:dyDescent="0.25"/>
    <row r="76206" ht="24.95" customHeight="1" x14ac:dyDescent="0.25"/>
    <row r="76207" ht="24.95" customHeight="1" x14ac:dyDescent="0.25"/>
    <row r="76208" ht="24.95" customHeight="1" x14ac:dyDescent="0.25"/>
    <row r="76209" ht="24.95" customHeight="1" x14ac:dyDescent="0.25"/>
    <row r="76210" ht="24.95" customHeight="1" x14ac:dyDescent="0.25"/>
    <row r="76211" ht="24.95" customHeight="1" x14ac:dyDescent="0.25"/>
    <row r="76212" ht="24.95" customHeight="1" x14ac:dyDescent="0.25"/>
    <row r="76213" ht="24.95" customHeight="1" x14ac:dyDescent="0.25"/>
    <row r="76214" ht="24.95" customHeight="1" x14ac:dyDescent="0.25"/>
    <row r="76215" ht="24.95" customHeight="1" x14ac:dyDescent="0.25"/>
    <row r="76216" ht="24.95" customHeight="1" x14ac:dyDescent="0.25"/>
    <row r="76217" ht="24.95" customHeight="1" x14ac:dyDescent="0.25"/>
    <row r="76218" ht="24.95" customHeight="1" x14ac:dyDescent="0.25"/>
    <row r="76219" ht="24.95" customHeight="1" x14ac:dyDescent="0.25"/>
    <row r="76223" ht="16.5" customHeight="1" x14ac:dyDescent="0.25"/>
    <row r="76225" ht="15.75" customHeight="1" x14ac:dyDescent="0.25"/>
    <row r="76226" ht="31.5" customHeight="1" x14ac:dyDescent="0.25"/>
    <row r="76227" ht="24" customHeight="1" x14ac:dyDescent="0.25"/>
    <row r="76228" ht="24.95" customHeight="1" x14ac:dyDescent="0.25"/>
    <row r="76229" ht="24.95" customHeight="1" x14ac:dyDescent="0.25"/>
    <row r="76230" ht="24.95" customHeight="1" x14ac:dyDescent="0.25"/>
    <row r="76231" ht="24.95" customHeight="1" x14ac:dyDescent="0.25"/>
    <row r="76232" ht="24.95" customHeight="1" x14ac:dyDescent="0.25"/>
    <row r="76233" ht="24.95" customHeight="1" x14ac:dyDescent="0.25"/>
    <row r="76234" ht="24.95" customHeight="1" x14ac:dyDescent="0.25"/>
    <row r="76235" ht="24.95" customHeight="1" x14ac:dyDescent="0.25"/>
    <row r="76236" ht="24.95" customHeight="1" x14ac:dyDescent="0.25"/>
    <row r="76237" ht="24.95" customHeight="1" x14ac:dyDescent="0.25"/>
    <row r="76238" ht="24.95" customHeight="1" x14ac:dyDescent="0.25"/>
    <row r="76239" ht="24.95" customHeight="1" x14ac:dyDescent="0.25"/>
    <row r="76240" ht="24.95" customHeight="1" x14ac:dyDescent="0.25"/>
    <row r="76241" ht="24.95" customHeight="1" x14ac:dyDescent="0.25"/>
    <row r="76242" ht="24.95" customHeight="1" x14ac:dyDescent="0.25"/>
    <row r="76243" ht="24.95" customHeight="1" x14ac:dyDescent="0.25"/>
    <row r="76244" ht="24.95" customHeight="1" x14ac:dyDescent="0.25"/>
    <row r="76245" ht="24.95" customHeight="1" x14ac:dyDescent="0.25"/>
    <row r="76246" ht="24.95" customHeight="1" x14ac:dyDescent="0.25"/>
    <row r="76247" ht="24.95" customHeight="1" x14ac:dyDescent="0.25"/>
    <row r="76248" ht="24.95" customHeight="1" x14ac:dyDescent="0.25"/>
    <row r="76249" ht="24.95" customHeight="1" x14ac:dyDescent="0.25"/>
    <row r="76250" ht="24.95" customHeight="1" x14ac:dyDescent="0.25"/>
    <row r="76251" ht="24.95" customHeight="1" x14ac:dyDescent="0.25"/>
    <row r="76252" ht="24.95" customHeight="1" x14ac:dyDescent="0.25"/>
    <row r="76253" ht="24.95" customHeight="1" x14ac:dyDescent="0.25"/>
    <row r="76254" ht="24.95" customHeight="1" x14ac:dyDescent="0.25"/>
    <row r="76255" ht="24.95" customHeight="1" x14ac:dyDescent="0.25"/>
    <row r="76256" ht="24.95" customHeight="1" x14ac:dyDescent="0.25"/>
    <row r="76257" ht="24.95" customHeight="1" x14ac:dyDescent="0.25"/>
    <row r="76258" ht="24.95" customHeight="1" x14ac:dyDescent="0.25"/>
    <row r="76259" ht="24.95" customHeight="1" x14ac:dyDescent="0.25"/>
    <row r="76260" ht="24.95" customHeight="1" x14ac:dyDescent="0.25"/>
    <row r="76261" ht="24.95" customHeight="1" x14ac:dyDescent="0.25"/>
    <row r="76262" ht="24.95" customHeight="1" x14ac:dyDescent="0.25"/>
    <row r="76263" ht="24.95" customHeight="1" x14ac:dyDescent="0.25"/>
    <row r="76264" ht="24.95" customHeight="1" x14ac:dyDescent="0.25"/>
    <row r="76265" ht="24.95" customHeight="1" x14ac:dyDescent="0.25"/>
    <row r="76269" ht="16.5" customHeight="1" x14ac:dyDescent="0.25"/>
    <row r="76271" ht="15.75" customHeight="1" x14ac:dyDescent="0.25"/>
    <row r="76272" ht="31.5" customHeight="1" x14ac:dyDescent="0.25"/>
    <row r="76273" ht="24" customHeight="1" x14ac:dyDescent="0.25"/>
    <row r="76274" ht="24.95" customHeight="1" x14ac:dyDescent="0.25"/>
    <row r="76275" ht="24.95" customHeight="1" x14ac:dyDescent="0.25"/>
    <row r="76276" ht="24.95" customHeight="1" x14ac:dyDescent="0.25"/>
    <row r="76277" ht="24.95" customHeight="1" x14ac:dyDescent="0.25"/>
    <row r="76278" ht="24.95" customHeight="1" x14ac:dyDescent="0.25"/>
    <row r="76279" ht="24.95" customHeight="1" x14ac:dyDescent="0.25"/>
    <row r="76280" ht="24.95" customHeight="1" x14ac:dyDescent="0.25"/>
    <row r="76281" ht="24.95" customHeight="1" x14ac:dyDescent="0.25"/>
    <row r="76282" ht="24.95" customHeight="1" x14ac:dyDescent="0.25"/>
    <row r="76283" ht="24.95" customHeight="1" x14ac:dyDescent="0.25"/>
    <row r="76284" ht="24.95" customHeight="1" x14ac:dyDescent="0.25"/>
    <row r="76285" ht="24.95" customHeight="1" x14ac:dyDescent="0.25"/>
    <row r="76286" ht="24.95" customHeight="1" x14ac:dyDescent="0.25"/>
    <row r="76287" ht="24.95" customHeight="1" x14ac:dyDescent="0.25"/>
    <row r="76291" ht="16.5" customHeight="1" x14ac:dyDescent="0.25"/>
    <row r="76293" ht="15.75" customHeight="1" x14ac:dyDescent="0.25"/>
    <row r="76294" ht="31.5" customHeight="1" x14ac:dyDescent="0.25"/>
    <row r="76295" ht="24" customHeight="1" x14ac:dyDescent="0.25"/>
    <row r="76296" ht="24.95" customHeight="1" x14ac:dyDescent="0.25"/>
    <row r="76297" ht="24.95" customHeight="1" x14ac:dyDescent="0.25"/>
    <row r="76298" ht="24.95" customHeight="1" x14ac:dyDescent="0.25"/>
    <row r="76299" ht="24.95" customHeight="1" x14ac:dyDescent="0.25"/>
    <row r="76300" ht="24.95" customHeight="1" x14ac:dyDescent="0.25"/>
    <row r="76301" ht="24.95" customHeight="1" x14ac:dyDescent="0.25"/>
    <row r="76302" ht="24.95" customHeight="1" x14ac:dyDescent="0.25"/>
    <row r="76303" ht="24.95" customHeight="1" x14ac:dyDescent="0.25"/>
    <row r="76304" ht="24.95" customHeight="1" x14ac:dyDescent="0.25"/>
    <row r="76305" ht="24.95" customHeight="1" x14ac:dyDescent="0.25"/>
    <row r="76306" ht="24.95" customHeight="1" x14ac:dyDescent="0.25"/>
    <row r="76307" ht="24.95" customHeight="1" x14ac:dyDescent="0.25"/>
    <row r="76308" ht="24.95" customHeight="1" x14ac:dyDescent="0.25"/>
    <row r="76309" ht="24.95" customHeight="1" x14ac:dyDescent="0.25"/>
    <row r="76310" ht="24.95" customHeight="1" x14ac:dyDescent="0.25"/>
    <row r="76311" ht="24.95" customHeight="1" x14ac:dyDescent="0.25"/>
    <row r="76312" ht="24.95" customHeight="1" x14ac:dyDescent="0.25"/>
    <row r="76313" ht="24.95" customHeight="1" x14ac:dyDescent="0.25"/>
    <row r="76314" ht="24.95" customHeight="1" x14ac:dyDescent="0.25"/>
    <row r="76315" ht="24.95" customHeight="1" x14ac:dyDescent="0.25"/>
    <row r="76316" ht="24.95" customHeight="1" x14ac:dyDescent="0.25"/>
    <row r="76317" ht="24.95" customHeight="1" x14ac:dyDescent="0.25"/>
    <row r="76318" ht="24.95" customHeight="1" x14ac:dyDescent="0.25"/>
    <row r="76319" ht="24.95" customHeight="1" x14ac:dyDescent="0.25"/>
    <row r="76320" ht="24.95" customHeight="1" x14ac:dyDescent="0.25"/>
    <row r="76321" ht="24.95" customHeight="1" x14ac:dyDescent="0.25"/>
    <row r="76322" ht="24.95" customHeight="1" x14ac:dyDescent="0.25"/>
    <row r="76323" ht="24.95" customHeight="1" x14ac:dyDescent="0.25"/>
    <row r="76324" ht="24.95" customHeight="1" x14ac:dyDescent="0.25"/>
    <row r="76325" ht="24.95" customHeight="1" x14ac:dyDescent="0.25"/>
    <row r="76326" ht="24.95" customHeight="1" x14ac:dyDescent="0.25"/>
    <row r="76327" ht="24.95" customHeight="1" x14ac:dyDescent="0.25"/>
    <row r="76328" ht="24.95" customHeight="1" x14ac:dyDescent="0.25"/>
    <row r="76329" ht="24.95" customHeight="1" x14ac:dyDescent="0.25"/>
    <row r="76330" ht="24.95" customHeight="1" x14ac:dyDescent="0.25"/>
    <row r="76331" ht="24.95" customHeight="1" x14ac:dyDescent="0.25"/>
    <row r="76332" ht="24.95" customHeight="1" x14ac:dyDescent="0.25"/>
    <row r="76333" ht="24.95" customHeight="1" x14ac:dyDescent="0.25"/>
    <row r="76337" ht="16.5" customHeight="1" x14ac:dyDescent="0.25"/>
    <row r="76339" ht="15.75" customHeight="1" x14ac:dyDescent="0.25"/>
    <row r="76340" ht="31.5" customHeight="1" x14ac:dyDescent="0.25"/>
    <row r="76341" ht="24" customHeight="1" x14ac:dyDescent="0.25"/>
    <row r="76342" ht="24.95" customHeight="1" x14ac:dyDescent="0.25"/>
    <row r="76343" ht="24.95" customHeight="1" x14ac:dyDescent="0.25"/>
    <row r="76344" ht="24.95" customHeight="1" x14ac:dyDescent="0.25"/>
    <row r="76345" ht="24.95" customHeight="1" x14ac:dyDescent="0.25"/>
    <row r="76346" ht="24.95" customHeight="1" x14ac:dyDescent="0.25"/>
    <row r="76347" ht="24.95" customHeight="1" x14ac:dyDescent="0.25"/>
    <row r="76348" ht="24.95" customHeight="1" x14ac:dyDescent="0.25"/>
    <row r="76349" ht="24.95" customHeight="1" x14ac:dyDescent="0.25"/>
    <row r="76350" ht="24.95" customHeight="1" x14ac:dyDescent="0.25"/>
    <row r="76351" ht="24.95" customHeight="1" x14ac:dyDescent="0.25"/>
    <row r="76352" ht="24.95" customHeight="1" x14ac:dyDescent="0.25"/>
    <row r="76353" ht="24.95" customHeight="1" x14ac:dyDescent="0.25"/>
    <row r="76354" ht="24.95" customHeight="1" x14ac:dyDescent="0.25"/>
    <row r="76355" ht="24.95" customHeight="1" x14ac:dyDescent="0.25"/>
    <row r="76356" ht="24.95" customHeight="1" x14ac:dyDescent="0.25"/>
    <row r="76357" ht="24.95" customHeight="1" x14ac:dyDescent="0.25"/>
    <row r="76358" ht="24.95" customHeight="1" x14ac:dyDescent="0.25"/>
    <row r="76359" ht="24.95" customHeight="1" x14ac:dyDescent="0.25"/>
    <row r="76360" ht="24.95" customHeight="1" x14ac:dyDescent="0.25"/>
    <row r="76361" ht="24.95" customHeight="1" x14ac:dyDescent="0.25"/>
    <row r="76362" ht="24.95" customHeight="1" x14ac:dyDescent="0.25"/>
    <row r="76363" ht="24.95" customHeight="1" x14ac:dyDescent="0.25"/>
    <row r="76364" ht="24.95" customHeight="1" x14ac:dyDescent="0.25"/>
    <row r="76365" ht="24.95" customHeight="1" x14ac:dyDescent="0.25"/>
    <row r="76366" ht="24.95" customHeight="1" x14ac:dyDescent="0.25"/>
    <row r="76367" ht="24.95" customHeight="1" x14ac:dyDescent="0.25"/>
    <row r="76368" ht="24.95" customHeight="1" x14ac:dyDescent="0.25"/>
    <row r="76369" ht="24.95" customHeight="1" x14ac:dyDescent="0.25"/>
    <row r="76370" ht="24.95" customHeight="1" x14ac:dyDescent="0.25"/>
    <row r="76371" ht="24.95" customHeight="1" x14ac:dyDescent="0.25"/>
    <row r="76372" ht="24.95" customHeight="1" x14ac:dyDescent="0.25"/>
    <row r="76373" ht="24.95" customHeight="1" x14ac:dyDescent="0.25"/>
    <row r="76374" ht="24.95" customHeight="1" x14ac:dyDescent="0.25"/>
    <row r="76375" ht="24.95" customHeight="1" x14ac:dyDescent="0.25"/>
    <row r="76376" ht="24.95" customHeight="1" x14ac:dyDescent="0.25"/>
    <row r="76377" ht="24.95" customHeight="1" x14ac:dyDescent="0.25"/>
    <row r="76379" ht="16.5" customHeight="1" x14ac:dyDescent="0.25"/>
    <row r="76381" ht="15.75" customHeight="1" x14ac:dyDescent="0.25"/>
    <row r="76387" ht="16.5" customHeight="1" x14ac:dyDescent="0.25"/>
    <row r="76389" ht="15.75" customHeight="1" x14ac:dyDescent="0.25"/>
    <row r="76390" ht="31.5" customHeight="1" x14ac:dyDescent="0.25"/>
    <row r="76391" ht="24" customHeight="1" x14ac:dyDescent="0.25"/>
    <row r="76392" ht="24.95" customHeight="1" x14ac:dyDescent="0.25"/>
    <row r="76393" ht="24.95" customHeight="1" x14ac:dyDescent="0.25"/>
    <row r="76394" ht="24.95" customHeight="1" x14ac:dyDescent="0.25"/>
    <row r="76395" ht="24.95" customHeight="1" x14ac:dyDescent="0.25"/>
    <row r="76396" ht="24.95" customHeight="1" x14ac:dyDescent="0.25"/>
    <row r="76397" ht="24.95" customHeight="1" x14ac:dyDescent="0.25"/>
    <row r="76398" ht="24.95" customHeight="1" x14ac:dyDescent="0.25"/>
    <row r="76399" ht="24.95" customHeight="1" x14ac:dyDescent="0.25"/>
    <row r="76400" ht="24.95" customHeight="1" x14ac:dyDescent="0.25"/>
    <row r="76401" ht="24.95" customHeight="1" x14ac:dyDescent="0.25"/>
    <row r="76402" ht="24.95" customHeight="1" x14ac:dyDescent="0.25"/>
    <row r="76403" ht="24.95" customHeight="1" x14ac:dyDescent="0.25"/>
    <row r="76404" ht="24.95" customHeight="1" x14ac:dyDescent="0.25"/>
    <row r="76405" ht="24.95" customHeight="1" x14ac:dyDescent="0.25"/>
    <row r="76406" ht="24.95" customHeight="1" x14ac:dyDescent="0.25"/>
    <row r="76407" ht="24.95" customHeight="1" x14ac:dyDescent="0.25"/>
    <row r="76408" ht="24.95" customHeight="1" x14ac:dyDescent="0.25"/>
    <row r="76409" ht="24.95" customHeight="1" x14ac:dyDescent="0.25"/>
    <row r="76410" ht="24.95" customHeight="1" x14ac:dyDescent="0.25"/>
    <row r="76411" ht="24.95" customHeight="1" x14ac:dyDescent="0.25"/>
    <row r="76412" ht="24.95" customHeight="1" x14ac:dyDescent="0.25"/>
    <row r="76413" ht="24.95" customHeight="1" x14ac:dyDescent="0.25"/>
    <row r="76414" ht="24.95" customHeight="1" x14ac:dyDescent="0.25"/>
    <row r="76415" ht="24.95" customHeight="1" x14ac:dyDescent="0.25"/>
    <row r="76416" ht="24.95" customHeight="1" x14ac:dyDescent="0.25"/>
    <row r="76417" ht="24.95" customHeight="1" x14ac:dyDescent="0.25"/>
    <row r="76418" ht="24.95" customHeight="1" x14ac:dyDescent="0.25"/>
    <row r="76419" ht="24.95" customHeight="1" x14ac:dyDescent="0.25"/>
    <row r="76420" ht="24.95" customHeight="1" x14ac:dyDescent="0.25"/>
    <row r="76421" ht="24.95" customHeight="1" x14ac:dyDescent="0.25"/>
    <row r="76422" ht="24.95" customHeight="1" x14ac:dyDescent="0.25"/>
    <row r="76423" ht="24.95" customHeight="1" x14ac:dyDescent="0.25"/>
    <row r="76425" ht="16.5" customHeight="1" x14ac:dyDescent="0.25"/>
    <row r="76427" ht="15.75" customHeight="1" x14ac:dyDescent="0.25"/>
    <row r="76428" ht="31.5" customHeight="1" x14ac:dyDescent="0.25"/>
    <row r="76429" ht="24" customHeight="1" x14ac:dyDescent="0.25"/>
    <row r="76433" ht="16.5" customHeight="1" x14ac:dyDescent="0.25"/>
    <row r="76435" ht="15.75" customHeight="1" x14ac:dyDescent="0.25"/>
    <row r="76436" ht="31.5" customHeight="1" x14ac:dyDescent="0.25"/>
    <row r="76437" ht="24" customHeight="1" x14ac:dyDescent="0.25"/>
    <row r="76438" ht="24.95" customHeight="1" x14ac:dyDescent="0.25"/>
    <row r="76439" ht="24.95" customHeight="1" x14ac:dyDescent="0.25"/>
    <row r="76440" ht="24.95" customHeight="1" x14ac:dyDescent="0.25"/>
    <row r="76441" ht="24.95" customHeight="1" x14ac:dyDescent="0.25"/>
    <row r="76442" ht="24.95" customHeight="1" x14ac:dyDescent="0.25"/>
    <row r="76443" ht="24.95" customHeight="1" x14ac:dyDescent="0.25"/>
    <row r="76444" ht="24.95" customHeight="1" x14ac:dyDescent="0.25"/>
    <row r="76445" ht="24.95" customHeight="1" x14ac:dyDescent="0.25"/>
    <row r="76446" ht="24.95" customHeight="1" x14ac:dyDescent="0.25"/>
    <row r="76447" ht="24.95" customHeight="1" x14ac:dyDescent="0.25"/>
    <row r="76448" ht="24.95" customHeight="1" x14ac:dyDescent="0.25"/>
    <row r="76449" ht="24.95" customHeight="1" x14ac:dyDescent="0.25"/>
    <row r="76450" ht="24.95" customHeight="1" x14ac:dyDescent="0.25"/>
    <row r="76451" ht="24.95" customHeight="1" x14ac:dyDescent="0.25"/>
    <row r="76452" ht="24.95" customHeight="1" x14ac:dyDescent="0.25"/>
    <row r="76453" ht="24.95" customHeight="1" x14ac:dyDescent="0.25"/>
    <row r="76454" ht="24.95" customHeight="1" x14ac:dyDescent="0.25"/>
    <row r="76455" ht="24.95" customHeight="1" x14ac:dyDescent="0.25"/>
    <row r="76456" ht="24.95" customHeight="1" x14ac:dyDescent="0.25"/>
    <row r="76457" ht="24.95" customHeight="1" x14ac:dyDescent="0.25"/>
    <row r="76458" ht="24.95" customHeight="1" x14ac:dyDescent="0.25"/>
    <row r="76459" ht="24.95" customHeight="1" x14ac:dyDescent="0.25"/>
    <row r="76460" ht="24.95" customHeight="1" x14ac:dyDescent="0.25"/>
    <row r="76461" ht="24.95" customHeight="1" x14ac:dyDescent="0.25"/>
    <row r="76462" ht="24.95" customHeight="1" x14ac:dyDescent="0.25"/>
    <row r="76463" ht="24.95" customHeight="1" x14ac:dyDescent="0.25"/>
    <row r="76464" ht="24.95" customHeight="1" x14ac:dyDescent="0.25"/>
    <row r="76465" ht="24.95" customHeight="1" x14ac:dyDescent="0.25"/>
    <row r="76466" ht="24.95" customHeight="1" x14ac:dyDescent="0.25"/>
    <row r="76467" ht="24.95" customHeight="1" x14ac:dyDescent="0.25"/>
    <row r="76468" ht="24.95" customHeight="1" x14ac:dyDescent="0.25"/>
    <row r="76469" ht="24.95" customHeight="1" x14ac:dyDescent="0.25"/>
    <row r="76470" ht="24.95" customHeight="1" x14ac:dyDescent="0.25"/>
    <row r="76471" ht="24.95" customHeight="1" x14ac:dyDescent="0.25"/>
    <row r="76472" ht="24.95" customHeight="1" x14ac:dyDescent="0.25"/>
    <row r="76473" ht="24.95" customHeight="1" x14ac:dyDescent="0.25"/>
    <row r="76474" ht="24.95" customHeight="1" x14ac:dyDescent="0.25"/>
    <row r="76475" ht="24.95" customHeight="1" x14ac:dyDescent="0.25"/>
    <row r="76479" ht="16.5" customHeight="1" x14ac:dyDescent="0.25"/>
    <row r="76481" ht="15.75" customHeight="1" x14ac:dyDescent="0.25"/>
    <row r="76482" ht="31.5" customHeight="1" x14ac:dyDescent="0.25"/>
    <row r="76483" ht="24" customHeight="1" x14ac:dyDescent="0.25"/>
    <row r="76484" ht="24.95" customHeight="1" x14ac:dyDescent="0.25"/>
    <row r="76485" ht="24.95" customHeight="1" x14ac:dyDescent="0.25"/>
    <row r="76486" ht="24.95" customHeight="1" x14ac:dyDescent="0.25"/>
    <row r="76487" ht="24.95" customHeight="1" x14ac:dyDescent="0.25"/>
    <row r="76488" ht="24.95" customHeight="1" x14ac:dyDescent="0.25"/>
    <row r="76489" ht="24.95" customHeight="1" x14ac:dyDescent="0.25"/>
    <row r="76490" ht="24.95" customHeight="1" x14ac:dyDescent="0.25"/>
    <row r="76491" ht="24.95" customHeight="1" x14ac:dyDescent="0.25"/>
    <row r="76492" ht="24.95" customHeight="1" x14ac:dyDescent="0.25"/>
    <row r="76493" ht="24.95" customHeight="1" x14ac:dyDescent="0.25"/>
    <row r="76494" ht="31.5" customHeight="1" x14ac:dyDescent="0.25"/>
    <row r="76495" ht="24" customHeight="1" x14ac:dyDescent="0.25"/>
    <row r="76496" ht="24.95" customHeight="1" x14ac:dyDescent="0.25"/>
    <row r="76497" ht="24.95" customHeight="1" x14ac:dyDescent="0.25"/>
    <row r="76501" ht="16.5" customHeight="1" x14ac:dyDescent="0.25"/>
    <row r="76503" ht="15.75" customHeight="1" x14ac:dyDescent="0.25"/>
    <row r="76504" ht="31.5" customHeight="1" x14ac:dyDescent="0.25"/>
    <row r="76505" ht="24" customHeight="1" x14ac:dyDescent="0.25"/>
    <row r="76506" ht="24.95" customHeight="1" x14ac:dyDescent="0.25"/>
    <row r="76507" ht="24.95" customHeight="1" x14ac:dyDescent="0.25"/>
    <row r="76508" ht="24.95" customHeight="1" x14ac:dyDescent="0.25"/>
    <row r="76509" ht="24.95" customHeight="1" x14ac:dyDescent="0.25"/>
    <row r="76510" ht="24.95" customHeight="1" x14ac:dyDescent="0.25"/>
    <row r="76511" ht="24.95" customHeight="1" x14ac:dyDescent="0.25"/>
    <row r="76512" ht="24.95" customHeight="1" x14ac:dyDescent="0.25"/>
    <row r="76513" ht="24.95" customHeight="1" x14ac:dyDescent="0.25"/>
    <row r="76514" ht="24.95" customHeight="1" x14ac:dyDescent="0.25"/>
    <row r="76515" ht="24.95" customHeight="1" x14ac:dyDescent="0.25"/>
    <row r="76519" ht="16.5" customHeight="1" x14ac:dyDescent="0.25"/>
    <row r="76523" ht="16.5" customHeight="1" x14ac:dyDescent="0.25"/>
    <row r="76525" ht="15.75" customHeight="1" x14ac:dyDescent="0.25"/>
    <row r="76526" ht="31.5" customHeight="1" x14ac:dyDescent="0.25"/>
    <row r="76527" ht="24" customHeight="1" x14ac:dyDescent="0.25"/>
    <row r="76528" ht="24.95" customHeight="1" x14ac:dyDescent="0.25"/>
    <row r="76529" ht="24.95" customHeight="1" x14ac:dyDescent="0.25"/>
    <row r="76530" ht="24.95" customHeight="1" x14ac:dyDescent="0.25"/>
    <row r="76531" ht="24.95" customHeight="1" x14ac:dyDescent="0.25"/>
    <row r="76532" ht="24.95" customHeight="1" x14ac:dyDescent="0.25"/>
    <row r="76533" ht="24.95" customHeight="1" x14ac:dyDescent="0.25"/>
    <row r="76534" ht="24.95" customHeight="1" x14ac:dyDescent="0.25"/>
    <row r="76535" ht="24.95" customHeight="1" x14ac:dyDescent="0.25"/>
    <row r="76537" ht="15.75" customHeight="1" x14ac:dyDescent="0.25"/>
    <row r="76538" ht="31.5" customHeight="1" x14ac:dyDescent="0.25"/>
    <row r="76539" ht="24" customHeight="1" x14ac:dyDescent="0.25"/>
    <row r="76540" ht="24.95" customHeight="1" x14ac:dyDescent="0.25"/>
    <row r="76541" ht="24.95" customHeight="1" x14ac:dyDescent="0.25"/>
    <row r="76545" ht="16.5" customHeight="1" x14ac:dyDescent="0.25"/>
    <row r="76547" ht="15.75" customHeight="1" x14ac:dyDescent="0.25"/>
    <row r="76548" ht="31.5" customHeight="1" x14ac:dyDescent="0.25"/>
    <row r="76549" ht="24" customHeight="1" x14ac:dyDescent="0.25"/>
    <row r="76550" ht="24.95" customHeight="1" x14ac:dyDescent="0.25"/>
    <row r="76551" ht="24.95" customHeight="1" x14ac:dyDescent="0.25"/>
    <row r="76552" ht="24.95" customHeight="1" x14ac:dyDescent="0.25"/>
    <row r="76553" ht="24.95" customHeight="1" x14ac:dyDescent="0.25"/>
    <row r="76554" ht="24.95" customHeight="1" x14ac:dyDescent="0.25"/>
    <row r="76555" ht="24.95" customHeight="1" x14ac:dyDescent="0.25"/>
    <row r="76556" ht="24.95" customHeight="1" x14ac:dyDescent="0.25"/>
    <row r="76557" ht="24.95" customHeight="1" x14ac:dyDescent="0.25"/>
    <row r="76558" ht="24.95" customHeight="1" x14ac:dyDescent="0.25"/>
    <row r="76559" ht="24.95" customHeight="1" x14ac:dyDescent="0.25"/>
    <row r="76560" ht="24.95" customHeight="1" x14ac:dyDescent="0.25"/>
    <row r="76561" ht="24.95" customHeight="1" x14ac:dyDescent="0.25"/>
    <row r="76562" ht="24.95" customHeight="1" x14ac:dyDescent="0.25"/>
    <row r="76563" ht="24.95" customHeight="1" x14ac:dyDescent="0.25"/>
    <row r="76564" ht="24.95" customHeight="1" x14ac:dyDescent="0.25"/>
    <row r="76565" ht="24.95" customHeight="1" x14ac:dyDescent="0.25"/>
    <row r="76566" ht="24.95" customHeight="1" x14ac:dyDescent="0.25"/>
    <row r="76567" ht="24.95" customHeight="1" x14ac:dyDescent="0.25"/>
    <row r="76568" ht="24.95" customHeight="1" x14ac:dyDescent="0.25"/>
    <row r="76569" ht="24.95" customHeight="1" x14ac:dyDescent="0.25"/>
    <row r="76570" ht="24.95" customHeight="1" x14ac:dyDescent="0.25"/>
    <row r="76571" ht="24.95" customHeight="1" x14ac:dyDescent="0.25"/>
    <row r="76572" ht="24.95" customHeight="1" x14ac:dyDescent="0.25"/>
    <row r="76573" ht="24.95" customHeight="1" x14ac:dyDescent="0.25"/>
    <row r="76574" ht="24.95" customHeight="1" x14ac:dyDescent="0.25"/>
    <row r="76575" ht="24.95" customHeight="1" x14ac:dyDescent="0.25"/>
    <row r="76576" ht="24.95" customHeight="1" x14ac:dyDescent="0.25"/>
    <row r="76577" ht="24.95" customHeight="1" x14ac:dyDescent="0.25"/>
    <row r="76578" ht="24.95" customHeight="1" x14ac:dyDescent="0.25"/>
    <row r="76579" ht="24.95" customHeight="1" x14ac:dyDescent="0.25"/>
    <row r="76580" ht="24.95" customHeight="1" x14ac:dyDescent="0.25"/>
    <row r="76581" ht="24.95" customHeight="1" x14ac:dyDescent="0.25"/>
    <row r="76582" ht="24.95" customHeight="1" x14ac:dyDescent="0.25"/>
    <row r="76583" ht="24.95" customHeight="1" x14ac:dyDescent="0.25"/>
    <row r="76584" ht="24.95" customHeight="1" x14ac:dyDescent="0.25"/>
    <row r="76585" ht="24.95" customHeight="1" x14ac:dyDescent="0.25"/>
    <row r="76586" ht="24.95" customHeight="1" x14ac:dyDescent="0.25"/>
    <row r="76587" ht="24.95" customHeight="1" x14ac:dyDescent="0.25"/>
    <row r="76591" ht="16.5" customHeight="1" x14ac:dyDescent="0.25"/>
    <row r="76593" ht="15.75" customHeight="1" x14ac:dyDescent="0.25"/>
    <row r="76594" ht="31.5" customHeight="1" x14ac:dyDescent="0.25"/>
    <row r="76595" ht="24" customHeight="1" x14ac:dyDescent="0.25"/>
    <row r="76596" ht="24.95" customHeight="1" x14ac:dyDescent="0.25"/>
    <row r="76597" ht="24.95" customHeight="1" x14ac:dyDescent="0.25"/>
    <row r="76598" ht="24.95" customHeight="1" x14ac:dyDescent="0.25"/>
    <row r="76599" ht="24.95" customHeight="1" x14ac:dyDescent="0.25"/>
    <row r="76600" ht="24.95" customHeight="1" x14ac:dyDescent="0.25"/>
    <row r="76601" ht="24.95" customHeight="1" x14ac:dyDescent="0.25"/>
    <row r="76602" ht="24.95" customHeight="1" x14ac:dyDescent="0.25"/>
    <row r="76603" ht="24.95" customHeight="1" x14ac:dyDescent="0.25"/>
    <row r="76604" ht="24.95" customHeight="1" x14ac:dyDescent="0.25"/>
    <row r="76605" ht="24.95" customHeight="1" x14ac:dyDescent="0.25"/>
    <row r="76606" ht="24.95" customHeight="1" x14ac:dyDescent="0.25"/>
    <row r="76607" ht="24.95" customHeight="1" x14ac:dyDescent="0.25"/>
    <row r="76608" ht="24.95" customHeight="1" x14ac:dyDescent="0.25"/>
    <row r="76609" ht="24.95" customHeight="1" x14ac:dyDescent="0.25"/>
    <row r="76610" ht="24.95" customHeight="1" x14ac:dyDescent="0.25"/>
    <row r="76611" ht="24.95" customHeight="1" x14ac:dyDescent="0.25"/>
    <row r="76612" ht="24.95" customHeight="1" x14ac:dyDescent="0.25"/>
    <row r="76613" ht="24.95" customHeight="1" x14ac:dyDescent="0.25"/>
    <row r="76614" ht="24.95" customHeight="1" x14ac:dyDescent="0.25"/>
    <row r="76615" ht="24.95" customHeight="1" x14ac:dyDescent="0.25"/>
    <row r="76616" ht="24.95" customHeight="1" x14ac:dyDescent="0.25"/>
    <row r="76617" ht="24.95" customHeight="1" x14ac:dyDescent="0.25"/>
    <row r="76618" ht="24.95" customHeight="1" x14ac:dyDescent="0.25"/>
    <row r="76619" ht="24.95" customHeight="1" x14ac:dyDescent="0.25"/>
    <row r="76620" ht="24.95" customHeight="1" x14ac:dyDescent="0.25"/>
    <row r="76621" ht="24.95" customHeight="1" x14ac:dyDescent="0.25"/>
    <row r="76622" ht="24.95" customHeight="1" x14ac:dyDescent="0.25"/>
    <row r="76623" ht="24.95" customHeight="1" x14ac:dyDescent="0.25"/>
    <row r="76624" ht="24.95" customHeight="1" x14ac:dyDescent="0.25"/>
    <row r="76625" ht="24.95" customHeight="1" x14ac:dyDescent="0.25"/>
    <row r="76626" ht="24.95" customHeight="1" x14ac:dyDescent="0.25"/>
    <row r="76627" ht="24.95" customHeight="1" x14ac:dyDescent="0.25"/>
    <row r="76628" ht="24.95" customHeight="1" x14ac:dyDescent="0.25"/>
    <row r="76629" ht="24.95" customHeight="1" x14ac:dyDescent="0.25"/>
    <row r="76630" ht="24.95" customHeight="1" x14ac:dyDescent="0.25"/>
    <row r="76631" ht="24.95" customHeight="1" x14ac:dyDescent="0.25"/>
    <row r="76637" ht="16.5" customHeight="1" x14ac:dyDescent="0.25"/>
    <row r="76639" ht="15.75" customHeight="1" x14ac:dyDescent="0.25"/>
    <row r="76640" ht="31.5" customHeight="1" x14ac:dyDescent="0.25"/>
    <row r="76641" ht="24" customHeight="1" x14ac:dyDescent="0.25"/>
    <row r="76642" ht="24.95" customHeight="1" x14ac:dyDescent="0.25"/>
    <row r="76643" ht="24.95" customHeight="1" x14ac:dyDescent="0.25"/>
    <row r="76644" ht="24.95" customHeight="1" x14ac:dyDescent="0.25"/>
    <row r="76645" ht="24.95" customHeight="1" x14ac:dyDescent="0.25"/>
    <row r="76646" ht="24.95" customHeight="1" x14ac:dyDescent="0.25"/>
    <row r="76647" ht="24.95" customHeight="1" x14ac:dyDescent="0.25"/>
    <row r="76648" ht="24.95" customHeight="1" x14ac:dyDescent="0.25"/>
    <row r="76649" ht="24.95" customHeight="1" x14ac:dyDescent="0.25"/>
    <row r="76650" ht="24.95" customHeight="1" x14ac:dyDescent="0.25"/>
    <row r="76651" ht="24.95" customHeight="1" x14ac:dyDescent="0.25"/>
    <row r="76652" ht="24.95" customHeight="1" x14ac:dyDescent="0.25"/>
    <row r="76653" ht="24.95" customHeight="1" x14ac:dyDescent="0.25"/>
    <row r="76654" ht="24.95" customHeight="1" x14ac:dyDescent="0.25"/>
    <row r="76655" ht="24.95" customHeight="1" x14ac:dyDescent="0.25"/>
    <row r="76656" ht="24.95" customHeight="1" x14ac:dyDescent="0.25"/>
    <row r="76657" ht="24.95" customHeight="1" x14ac:dyDescent="0.25"/>
    <row r="76658" ht="24.95" customHeight="1" x14ac:dyDescent="0.25"/>
    <row r="76659" ht="24.95" customHeight="1" x14ac:dyDescent="0.25"/>
    <row r="76660" ht="24.95" customHeight="1" x14ac:dyDescent="0.25"/>
    <row r="76661" ht="24.95" customHeight="1" x14ac:dyDescent="0.25"/>
    <row r="76662" ht="24.95" customHeight="1" x14ac:dyDescent="0.25"/>
    <row r="76663" ht="24.95" customHeight="1" x14ac:dyDescent="0.25"/>
    <row r="76664" ht="24.95" customHeight="1" x14ac:dyDescent="0.25"/>
    <row r="76665" ht="24.95" customHeight="1" x14ac:dyDescent="0.25"/>
    <row r="76666" ht="24.95" customHeight="1" x14ac:dyDescent="0.25"/>
    <row r="76667" ht="24.95" customHeight="1" x14ac:dyDescent="0.25"/>
    <row r="76668" ht="24.95" customHeight="1" x14ac:dyDescent="0.25"/>
    <row r="76669" ht="24.95" customHeight="1" x14ac:dyDescent="0.25"/>
    <row r="76670" ht="24.95" customHeight="1" x14ac:dyDescent="0.25"/>
    <row r="76671" ht="24.95" customHeight="1" x14ac:dyDescent="0.25"/>
    <row r="76672" ht="24.95" customHeight="1" x14ac:dyDescent="0.25"/>
    <row r="76673" ht="24.95" customHeight="1" x14ac:dyDescent="0.25"/>
    <row r="76677" ht="16.5" customHeight="1" x14ac:dyDescent="0.25"/>
    <row r="76679" ht="15.75" customHeight="1" x14ac:dyDescent="0.25"/>
    <row r="76683" ht="16.5" customHeight="1" x14ac:dyDescent="0.25"/>
    <row r="76685" ht="15.75" customHeight="1" x14ac:dyDescent="0.25"/>
    <row r="76686" ht="31.5" customHeight="1" x14ac:dyDescent="0.25"/>
    <row r="76687" ht="24" customHeight="1" x14ac:dyDescent="0.25"/>
    <row r="76688" ht="24.95" customHeight="1" x14ac:dyDescent="0.25"/>
    <row r="76689" ht="24.95" customHeight="1" x14ac:dyDescent="0.25"/>
    <row r="76690" ht="24.95" customHeight="1" x14ac:dyDescent="0.25"/>
    <row r="76691" ht="24.95" customHeight="1" x14ac:dyDescent="0.25"/>
    <row r="76692" ht="24.95" customHeight="1" x14ac:dyDescent="0.25"/>
    <row r="76693" ht="24.95" customHeight="1" x14ac:dyDescent="0.25"/>
    <row r="76694" ht="24.95" customHeight="1" x14ac:dyDescent="0.25"/>
    <row r="76695" ht="24.95" customHeight="1" x14ac:dyDescent="0.25"/>
    <row r="76696" ht="31.5" customHeight="1" x14ac:dyDescent="0.25"/>
    <row r="76697" ht="24" customHeight="1" x14ac:dyDescent="0.25"/>
    <row r="76698" ht="24.95" customHeight="1" x14ac:dyDescent="0.25"/>
    <row r="76699" ht="24.95" customHeight="1" x14ac:dyDescent="0.25"/>
    <row r="76700" ht="24.95" customHeight="1" x14ac:dyDescent="0.25"/>
    <row r="76701" ht="24.95" customHeight="1" x14ac:dyDescent="0.25"/>
    <row r="76705" ht="16.5" customHeight="1" x14ac:dyDescent="0.25"/>
    <row r="76707" ht="15.75" customHeight="1" x14ac:dyDescent="0.25"/>
    <row r="76708" ht="31.5" customHeight="1" x14ac:dyDescent="0.25"/>
    <row r="76709" ht="24" customHeight="1" x14ac:dyDescent="0.25"/>
    <row r="76710" ht="24.95" customHeight="1" x14ac:dyDescent="0.25"/>
    <row r="76711" ht="24.95" customHeight="1" x14ac:dyDescent="0.25"/>
    <row r="76712" ht="24.95" customHeight="1" x14ac:dyDescent="0.25"/>
    <row r="76713" ht="24.95" customHeight="1" x14ac:dyDescent="0.25"/>
    <row r="76714" ht="24.95" customHeight="1" x14ac:dyDescent="0.25"/>
    <row r="76715" ht="24.95" customHeight="1" x14ac:dyDescent="0.25"/>
    <row r="76716" ht="24.95" customHeight="1" x14ac:dyDescent="0.25"/>
    <row r="76717" ht="24.95" customHeight="1" x14ac:dyDescent="0.25"/>
    <row r="76718" ht="24.95" customHeight="1" x14ac:dyDescent="0.25"/>
    <row r="76719" ht="24.95" customHeight="1" x14ac:dyDescent="0.25"/>
    <row r="76720" ht="24.95" customHeight="1" x14ac:dyDescent="0.25"/>
    <row r="76721" ht="24.95" customHeight="1" x14ac:dyDescent="0.25"/>
    <row r="76722" ht="24.95" customHeight="1" x14ac:dyDescent="0.25"/>
    <row r="76723" ht="24.95" customHeight="1" x14ac:dyDescent="0.25"/>
    <row r="76724" ht="24.95" customHeight="1" x14ac:dyDescent="0.25"/>
    <row r="76725" ht="24.95" customHeight="1" x14ac:dyDescent="0.25"/>
    <row r="76726" ht="24.95" customHeight="1" x14ac:dyDescent="0.25"/>
    <row r="76727" ht="24.95" customHeight="1" x14ac:dyDescent="0.25"/>
    <row r="76728" ht="24.95" customHeight="1" x14ac:dyDescent="0.25"/>
    <row r="76729" ht="24.95" customHeight="1" x14ac:dyDescent="0.25"/>
    <row r="76730" ht="24.95" customHeight="1" x14ac:dyDescent="0.25"/>
    <row r="76731" ht="24.95" customHeight="1" x14ac:dyDescent="0.25"/>
    <row r="76732" ht="24.95" customHeight="1" x14ac:dyDescent="0.25"/>
    <row r="76733" ht="24.95" customHeight="1" x14ac:dyDescent="0.25"/>
    <row r="76734" ht="24.95" customHeight="1" x14ac:dyDescent="0.25"/>
    <row r="76735" ht="24.95" customHeight="1" x14ac:dyDescent="0.25"/>
    <row r="76736" ht="24.95" customHeight="1" x14ac:dyDescent="0.25"/>
    <row r="76737" ht="24.95" customHeight="1" x14ac:dyDescent="0.25"/>
    <row r="76738" ht="24.95" customHeight="1" x14ac:dyDescent="0.25"/>
    <row r="76739" ht="24.95" customHeight="1" x14ac:dyDescent="0.25"/>
    <row r="76740" ht="24.95" customHeight="1" x14ac:dyDescent="0.25"/>
    <row r="76741" ht="24.95" customHeight="1" x14ac:dyDescent="0.25"/>
    <row r="76742" ht="24.95" customHeight="1" x14ac:dyDescent="0.25"/>
    <row r="76743" ht="24.95" customHeight="1" x14ac:dyDescent="0.25"/>
    <row r="76744" ht="24.95" customHeight="1" x14ac:dyDescent="0.25"/>
    <row r="76745" ht="24.95" customHeight="1" x14ac:dyDescent="0.25"/>
    <row r="76746" ht="24.95" customHeight="1" x14ac:dyDescent="0.25"/>
    <row r="76747" ht="24.95" customHeight="1" x14ac:dyDescent="0.25"/>
    <row r="76751" ht="16.5" customHeight="1" x14ac:dyDescent="0.25"/>
    <row r="76753" ht="15.75" customHeight="1" x14ac:dyDescent="0.25"/>
    <row r="76754" ht="31.5" customHeight="1" x14ac:dyDescent="0.25"/>
    <row r="76755" ht="24" customHeight="1" x14ac:dyDescent="0.25"/>
    <row r="76756" ht="24.95" customHeight="1" x14ac:dyDescent="0.25"/>
    <row r="76757" ht="24.95" customHeight="1" x14ac:dyDescent="0.25"/>
    <row r="76758" ht="24.95" customHeight="1" x14ac:dyDescent="0.25"/>
    <row r="76759" ht="24.95" customHeight="1" x14ac:dyDescent="0.25"/>
    <row r="76760" ht="24.95" customHeight="1" x14ac:dyDescent="0.25"/>
    <row r="76761" ht="24.95" customHeight="1" x14ac:dyDescent="0.25"/>
    <row r="76762" ht="24.95" customHeight="1" x14ac:dyDescent="0.25"/>
    <row r="76763" ht="24.95" customHeight="1" x14ac:dyDescent="0.25"/>
    <row r="76764" ht="24.95" customHeight="1" x14ac:dyDescent="0.25"/>
    <row r="76765" ht="24.95" customHeight="1" x14ac:dyDescent="0.25"/>
    <row r="76766" ht="24.95" customHeight="1" x14ac:dyDescent="0.25"/>
    <row r="76767" ht="24.95" customHeight="1" x14ac:dyDescent="0.25"/>
    <row r="76768" ht="24.95" customHeight="1" x14ac:dyDescent="0.25"/>
    <row r="76769" ht="24.95" customHeight="1" x14ac:dyDescent="0.25"/>
    <row r="76770" ht="24.95" customHeight="1" x14ac:dyDescent="0.25"/>
    <row r="76771" ht="24.95" customHeight="1" x14ac:dyDescent="0.25"/>
    <row r="76772" ht="24.95" customHeight="1" x14ac:dyDescent="0.25"/>
    <row r="76773" ht="24.95" customHeight="1" x14ac:dyDescent="0.25"/>
    <row r="76774" ht="24.95" customHeight="1" x14ac:dyDescent="0.25"/>
    <row r="76775" ht="24.95" customHeight="1" x14ac:dyDescent="0.25"/>
    <row r="76776" ht="24.95" customHeight="1" x14ac:dyDescent="0.25"/>
    <row r="76777" ht="24.95" customHeight="1" x14ac:dyDescent="0.25"/>
    <row r="76778" ht="24.95" customHeight="1" x14ac:dyDescent="0.25"/>
    <row r="76779" ht="24.95" customHeight="1" x14ac:dyDescent="0.25"/>
    <row r="76780" ht="24.95" customHeight="1" x14ac:dyDescent="0.25"/>
    <row r="76781" ht="24.95" customHeight="1" x14ac:dyDescent="0.25"/>
    <row r="76782" ht="24.95" customHeight="1" x14ac:dyDescent="0.25"/>
    <row r="76783" ht="24.95" customHeight="1" x14ac:dyDescent="0.25"/>
    <row r="76784" ht="24.95" customHeight="1" x14ac:dyDescent="0.25"/>
    <row r="76785" ht="24.95" customHeight="1" x14ac:dyDescent="0.25"/>
    <row r="76786" ht="24.95" customHeight="1" x14ac:dyDescent="0.25"/>
    <row r="76787" ht="24.95" customHeight="1" x14ac:dyDescent="0.25"/>
    <row r="76788" ht="24.95" customHeight="1" x14ac:dyDescent="0.25"/>
    <row r="76789" ht="24.95" customHeight="1" x14ac:dyDescent="0.25"/>
    <row r="76790" ht="24.95" customHeight="1" x14ac:dyDescent="0.25"/>
    <row r="76791" ht="24.95" customHeight="1" x14ac:dyDescent="0.25"/>
    <row r="76792" ht="24.95" customHeight="1" x14ac:dyDescent="0.25"/>
    <row r="76793" ht="24.95" customHeight="1" x14ac:dyDescent="0.25"/>
    <row r="76797" ht="16.5" customHeight="1" x14ac:dyDescent="0.25"/>
    <row r="76799" ht="15.75" customHeight="1" x14ac:dyDescent="0.25"/>
    <row r="76800" ht="31.5" customHeight="1" x14ac:dyDescent="0.25"/>
    <row r="76801" ht="24" customHeight="1" x14ac:dyDescent="0.25"/>
    <row r="76802" ht="24.95" customHeight="1" x14ac:dyDescent="0.25"/>
    <row r="76803" ht="24.95" customHeight="1" x14ac:dyDescent="0.25"/>
    <row r="76804" ht="24.95" customHeight="1" x14ac:dyDescent="0.25"/>
    <row r="76805" ht="24.95" customHeight="1" x14ac:dyDescent="0.25"/>
    <row r="76806" ht="24.95" customHeight="1" x14ac:dyDescent="0.25"/>
    <row r="76807" ht="24.95" customHeight="1" x14ac:dyDescent="0.25"/>
    <row r="76808" ht="24.95" customHeight="1" x14ac:dyDescent="0.25"/>
    <row r="76809" ht="24.95" customHeight="1" x14ac:dyDescent="0.25"/>
    <row r="76810" ht="24.95" customHeight="1" x14ac:dyDescent="0.25"/>
    <row r="76811" ht="24.95" customHeight="1" x14ac:dyDescent="0.25"/>
    <row r="76812" ht="24.95" customHeight="1" x14ac:dyDescent="0.25"/>
    <row r="76813" ht="24.95" customHeight="1" x14ac:dyDescent="0.25"/>
    <row r="76814" ht="24.95" customHeight="1" x14ac:dyDescent="0.25"/>
    <row r="76815" ht="24.95" customHeight="1" x14ac:dyDescent="0.25"/>
    <row r="76819" ht="16.5" customHeight="1" x14ac:dyDescent="0.25"/>
    <row r="76821" ht="15.75" customHeight="1" x14ac:dyDescent="0.25"/>
    <row r="76822" ht="31.5" customHeight="1" x14ac:dyDescent="0.25"/>
    <row r="76823" ht="24" customHeight="1" x14ac:dyDescent="0.25"/>
    <row r="76824" ht="24.95" customHeight="1" x14ac:dyDescent="0.25"/>
    <row r="76825" ht="24.95" customHeight="1" x14ac:dyDescent="0.25"/>
    <row r="76826" ht="24.95" customHeight="1" x14ac:dyDescent="0.25"/>
    <row r="76827" ht="24.95" customHeight="1" x14ac:dyDescent="0.25"/>
    <row r="76828" ht="24.95" customHeight="1" x14ac:dyDescent="0.25"/>
    <row r="76829" ht="24.95" customHeight="1" x14ac:dyDescent="0.25"/>
    <row r="76830" ht="24.95" customHeight="1" x14ac:dyDescent="0.25"/>
    <row r="76831" ht="24.95" customHeight="1" x14ac:dyDescent="0.25"/>
    <row r="76832" ht="24.95" customHeight="1" x14ac:dyDescent="0.25"/>
    <row r="76833" ht="24.95" customHeight="1" x14ac:dyDescent="0.25"/>
    <row r="76834" ht="24.95" customHeight="1" x14ac:dyDescent="0.25"/>
    <row r="76835" ht="24.95" customHeight="1" x14ac:dyDescent="0.25"/>
    <row r="76836" ht="24.95" customHeight="1" x14ac:dyDescent="0.25"/>
    <row r="76837" ht="24.95" customHeight="1" x14ac:dyDescent="0.25"/>
    <row r="76838" ht="24.95" customHeight="1" x14ac:dyDescent="0.25"/>
    <row r="76839" ht="24.95" customHeight="1" x14ac:dyDescent="0.25"/>
    <row r="76840" ht="24.95" customHeight="1" x14ac:dyDescent="0.25"/>
    <row r="76841" ht="24.95" customHeight="1" x14ac:dyDescent="0.25"/>
    <row r="76842" ht="24.95" customHeight="1" x14ac:dyDescent="0.25"/>
    <row r="76843" ht="24.95" customHeight="1" x14ac:dyDescent="0.25"/>
    <row r="76844" ht="24.95" customHeight="1" x14ac:dyDescent="0.25"/>
    <row r="76845" ht="24.95" customHeight="1" x14ac:dyDescent="0.25"/>
    <row r="76846" ht="24.95" customHeight="1" x14ac:dyDescent="0.25"/>
    <row r="76847" ht="24.95" customHeight="1" x14ac:dyDescent="0.25"/>
    <row r="76848" ht="24.95" customHeight="1" x14ac:dyDescent="0.25"/>
    <row r="76849" ht="24.95" customHeight="1" x14ac:dyDescent="0.25"/>
    <row r="76850" ht="24.95" customHeight="1" x14ac:dyDescent="0.25"/>
    <row r="76851" ht="24.95" customHeight="1" x14ac:dyDescent="0.25"/>
    <row r="76852" ht="24.95" customHeight="1" x14ac:dyDescent="0.25"/>
    <row r="76853" ht="24.95" customHeight="1" x14ac:dyDescent="0.25"/>
    <row r="76854" ht="24.95" customHeight="1" x14ac:dyDescent="0.25"/>
    <row r="76855" ht="24.95" customHeight="1" x14ac:dyDescent="0.25"/>
    <row r="76856" ht="24.95" customHeight="1" x14ac:dyDescent="0.25"/>
    <row r="76857" ht="24.95" customHeight="1" x14ac:dyDescent="0.25"/>
    <row r="76858" ht="24.95" customHeight="1" x14ac:dyDescent="0.25"/>
    <row r="76859" ht="24.95" customHeight="1" x14ac:dyDescent="0.25"/>
    <row r="76860" ht="24.95" customHeight="1" x14ac:dyDescent="0.25"/>
    <row r="76861" ht="24.95" customHeight="1" x14ac:dyDescent="0.25"/>
    <row r="76865" ht="16.5" customHeight="1" x14ac:dyDescent="0.25"/>
    <row r="76867" ht="15.75" customHeight="1" x14ac:dyDescent="0.25"/>
    <row r="76868" ht="31.5" customHeight="1" x14ac:dyDescent="0.25"/>
    <row r="76869" ht="24" customHeight="1" x14ac:dyDescent="0.25"/>
    <row r="76870" ht="24.95" customHeight="1" x14ac:dyDescent="0.25"/>
    <row r="76871" ht="24.95" customHeight="1" x14ac:dyDescent="0.25"/>
    <row r="76872" ht="24.95" customHeight="1" x14ac:dyDescent="0.25"/>
    <row r="76873" ht="24.95" customHeight="1" x14ac:dyDescent="0.25"/>
    <row r="76874" ht="24.95" customHeight="1" x14ac:dyDescent="0.25"/>
    <row r="76875" ht="24.95" customHeight="1" x14ac:dyDescent="0.25"/>
    <row r="76876" ht="24.95" customHeight="1" x14ac:dyDescent="0.25"/>
    <row r="76877" ht="24.95" customHeight="1" x14ac:dyDescent="0.25"/>
    <row r="76878" ht="24.95" customHeight="1" x14ac:dyDescent="0.25"/>
    <row r="76879" ht="24.95" customHeight="1" x14ac:dyDescent="0.25"/>
    <row r="76880" ht="24.95" customHeight="1" x14ac:dyDescent="0.25"/>
    <row r="76881" ht="24.95" customHeight="1" x14ac:dyDescent="0.25"/>
    <row r="76882" ht="24.95" customHeight="1" x14ac:dyDescent="0.25"/>
    <row r="76883" ht="24.95" customHeight="1" x14ac:dyDescent="0.25"/>
    <row r="76884" ht="24.95" customHeight="1" x14ac:dyDescent="0.25"/>
    <row r="76885" ht="24.95" customHeight="1" x14ac:dyDescent="0.25"/>
    <row r="76886" ht="24.95" customHeight="1" x14ac:dyDescent="0.25"/>
    <row r="76887" ht="24.95" customHeight="1" x14ac:dyDescent="0.25"/>
    <row r="76888" ht="24.95" customHeight="1" x14ac:dyDescent="0.25"/>
    <row r="76889" ht="24.95" customHeight="1" x14ac:dyDescent="0.25"/>
    <row r="76890" ht="24.95" customHeight="1" x14ac:dyDescent="0.25"/>
    <row r="76891" ht="24.95" customHeight="1" x14ac:dyDescent="0.25"/>
    <row r="76892" ht="24.95" customHeight="1" x14ac:dyDescent="0.25"/>
    <row r="76893" ht="24.95" customHeight="1" x14ac:dyDescent="0.25"/>
    <row r="76894" ht="24.95" customHeight="1" x14ac:dyDescent="0.25"/>
    <row r="76895" ht="24.95" customHeight="1" x14ac:dyDescent="0.25"/>
    <row r="76896" ht="24.95" customHeight="1" x14ac:dyDescent="0.25"/>
    <row r="76897" ht="24.95" customHeight="1" x14ac:dyDescent="0.25"/>
    <row r="76898" ht="24.95" customHeight="1" x14ac:dyDescent="0.25"/>
    <row r="76899" ht="24.95" customHeight="1" x14ac:dyDescent="0.25"/>
    <row r="76900" ht="24.95" customHeight="1" x14ac:dyDescent="0.25"/>
    <row r="76901" ht="24.95" customHeight="1" x14ac:dyDescent="0.25"/>
    <row r="76902" ht="24.95" customHeight="1" x14ac:dyDescent="0.25"/>
    <row r="76903" ht="24.95" customHeight="1" x14ac:dyDescent="0.25"/>
    <row r="76904" ht="24.95" customHeight="1" x14ac:dyDescent="0.25"/>
    <row r="76905" ht="24.95" customHeight="1" x14ac:dyDescent="0.25"/>
    <row r="76906" ht="16.5" customHeight="1" x14ac:dyDescent="0.25"/>
    <row r="76911" ht="16.5" customHeight="1" x14ac:dyDescent="0.25"/>
    <row r="76913" ht="15.75" customHeight="1" x14ac:dyDescent="0.25"/>
    <row r="76914" ht="31.5" customHeight="1" x14ac:dyDescent="0.25"/>
    <row r="76915" ht="24" customHeight="1" x14ac:dyDescent="0.25"/>
    <row r="76916" ht="24.95" customHeight="1" x14ac:dyDescent="0.25"/>
    <row r="76917" ht="24.95" customHeight="1" x14ac:dyDescent="0.25"/>
    <row r="76918" ht="24.95" customHeight="1" x14ac:dyDescent="0.25"/>
    <row r="76919" ht="24.95" customHeight="1" x14ac:dyDescent="0.25"/>
    <row r="76920" ht="24.95" customHeight="1" x14ac:dyDescent="0.25"/>
    <row r="76921" ht="24.95" customHeight="1" x14ac:dyDescent="0.25"/>
    <row r="76922" ht="24.95" customHeight="1" x14ac:dyDescent="0.25"/>
    <row r="76923" ht="24.95" customHeight="1" x14ac:dyDescent="0.25"/>
    <row r="76924" ht="15.75" customHeight="1" x14ac:dyDescent="0.25"/>
    <row r="76933" ht="16.5" customHeight="1" x14ac:dyDescent="0.25"/>
    <row r="76935" ht="15.75" customHeight="1" x14ac:dyDescent="0.25"/>
    <row r="76936" ht="31.5" customHeight="1" x14ac:dyDescent="0.25"/>
    <row r="76937" ht="24" customHeight="1" x14ac:dyDescent="0.25"/>
    <row r="76938" ht="24.95" customHeight="1" x14ac:dyDescent="0.25"/>
    <row r="76939" ht="24.95" customHeight="1" x14ac:dyDescent="0.25"/>
    <row r="76940" ht="24.95" customHeight="1" x14ac:dyDescent="0.25"/>
    <row r="76941" ht="24.95" customHeight="1" x14ac:dyDescent="0.25"/>
    <row r="76942" ht="24.95" customHeight="1" x14ac:dyDescent="0.25"/>
    <row r="76943" ht="24.95" customHeight="1" x14ac:dyDescent="0.25"/>
    <row r="76944" ht="24.95" customHeight="1" x14ac:dyDescent="0.25"/>
    <row r="76945" ht="24.95" customHeight="1" x14ac:dyDescent="0.25"/>
    <row r="76947" ht="16.5" customHeight="1" x14ac:dyDescent="0.25"/>
    <row r="76949" ht="15.75" customHeight="1" x14ac:dyDescent="0.25"/>
    <row r="76950" ht="31.5" customHeight="1" x14ac:dyDescent="0.25"/>
    <row r="76951" ht="24" customHeight="1" x14ac:dyDescent="0.25"/>
    <row r="76952" ht="24.95" customHeight="1" x14ac:dyDescent="0.25"/>
    <row r="76953" ht="24.95" customHeight="1" x14ac:dyDescent="0.25"/>
    <row r="76954" ht="24.95" customHeight="1" x14ac:dyDescent="0.25"/>
    <row r="76955" ht="24.95" customHeight="1" x14ac:dyDescent="0.25"/>
    <row r="76956" ht="24.95" customHeight="1" x14ac:dyDescent="0.25"/>
    <row r="76957" ht="24.95" customHeight="1" x14ac:dyDescent="0.25"/>
    <row r="76958" ht="24.95" customHeight="1" x14ac:dyDescent="0.25"/>
    <row r="76959" ht="24.95" customHeight="1" x14ac:dyDescent="0.25"/>
    <row r="76960" ht="24.95" customHeight="1" x14ac:dyDescent="0.25"/>
    <row r="76961" ht="24.95" customHeight="1" x14ac:dyDescent="0.25"/>
    <row r="76962" ht="24.95" customHeight="1" x14ac:dyDescent="0.25"/>
    <row r="76963" ht="24.95" customHeight="1" x14ac:dyDescent="0.25"/>
    <row r="76964" ht="24.95" customHeight="1" x14ac:dyDescent="0.25"/>
    <row r="76965" ht="24.95" customHeight="1" x14ac:dyDescent="0.25"/>
    <row r="76966" ht="24.95" customHeight="1" x14ac:dyDescent="0.25"/>
    <row r="76967" ht="24.95" customHeight="1" x14ac:dyDescent="0.25"/>
    <row r="76968" ht="24.95" customHeight="1" x14ac:dyDescent="0.25"/>
    <row r="76969" ht="24.95" customHeight="1" x14ac:dyDescent="0.25"/>
    <row r="76970" ht="24.95" customHeight="1" x14ac:dyDescent="0.25"/>
    <row r="76971" ht="24.95" customHeight="1" x14ac:dyDescent="0.25"/>
    <row r="76972" ht="24.95" customHeight="1" x14ac:dyDescent="0.25"/>
    <row r="76973" ht="24.95" customHeight="1" x14ac:dyDescent="0.25"/>
    <row r="76974" ht="24.95" customHeight="1" x14ac:dyDescent="0.25"/>
    <row r="76975" ht="24.95" customHeight="1" x14ac:dyDescent="0.25"/>
    <row r="76976" ht="24.95" customHeight="1" x14ac:dyDescent="0.25"/>
    <row r="76977" ht="24.95" customHeight="1" x14ac:dyDescent="0.25"/>
    <row r="76978" ht="24.95" customHeight="1" x14ac:dyDescent="0.25"/>
    <row r="76979" ht="24.95" customHeight="1" x14ac:dyDescent="0.25"/>
    <row r="76980" ht="24.95" customHeight="1" x14ac:dyDescent="0.25"/>
    <row r="76981" ht="24.95" customHeight="1" x14ac:dyDescent="0.25"/>
    <row r="76982" ht="24.95" customHeight="1" x14ac:dyDescent="0.25"/>
    <row r="76983" ht="24.95" customHeight="1" x14ac:dyDescent="0.25"/>
    <row r="76985" ht="16.5" customHeight="1" x14ac:dyDescent="0.25"/>
    <row r="76987" ht="15.75" customHeight="1" x14ac:dyDescent="0.25"/>
    <row r="76988" ht="31.5" customHeight="1" x14ac:dyDescent="0.25"/>
    <row r="76989" ht="24" customHeight="1" x14ac:dyDescent="0.25"/>
    <row r="76993" ht="16.5" customHeight="1" x14ac:dyDescent="0.25"/>
    <row r="76995" ht="15.75" customHeight="1" x14ac:dyDescent="0.25"/>
    <row r="76996" ht="31.5" customHeight="1" x14ac:dyDescent="0.25"/>
    <row r="76997" ht="24" customHeight="1" x14ac:dyDescent="0.25"/>
    <row r="76998" ht="24.95" customHeight="1" x14ac:dyDescent="0.25"/>
    <row r="76999" ht="24.95" customHeight="1" x14ac:dyDescent="0.25"/>
    <row r="77000" ht="24.95" customHeight="1" x14ac:dyDescent="0.25"/>
    <row r="77001" ht="24.95" customHeight="1" x14ac:dyDescent="0.25"/>
    <row r="77002" ht="24.95" customHeight="1" x14ac:dyDescent="0.25"/>
    <row r="77003" ht="24.95" customHeight="1" x14ac:dyDescent="0.25"/>
    <row r="77004" ht="24.95" customHeight="1" x14ac:dyDescent="0.25"/>
    <row r="77005" ht="24.95" customHeight="1" x14ac:dyDescent="0.25"/>
    <row r="77006" ht="24.95" customHeight="1" x14ac:dyDescent="0.25"/>
    <row r="77007" ht="24.95" customHeight="1" x14ac:dyDescent="0.25"/>
    <row r="77008" ht="24.95" customHeight="1" x14ac:dyDescent="0.25"/>
    <row r="77009" ht="24.95" customHeight="1" x14ac:dyDescent="0.25"/>
    <row r="77010" ht="24.95" customHeight="1" x14ac:dyDescent="0.25"/>
    <row r="77011" ht="24.95" customHeight="1" x14ac:dyDescent="0.25"/>
    <row r="77012" ht="24.95" customHeight="1" x14ac:dyDescent="0.25"/>
    <row r="77013" ht="24.95" customHeight="1" x14ac:dyDescent="0.25"/>
    <row r="77014" ht="24.95" customHeight="1" x14ac:dyDescent="0.25"/>
    <row r="77015" ht="24.95" customHeight="1" x14ac:dyDescent="0.25"/>
    <row r="77016" ht="24.95" customHeight="1" x14ac:dyDescent="0.25"/>
    <row r="77017" ht="24.95" customHeight="1" x14ac:dyDescent="0.25"/>
    <row r="77018" ht="24.95" customHeight="1" x14ac:dyDescent="0.25"/>
    <row r="77019" ht="24.95" customHeight="1" x14ac:dyDescent="0.25"/>
    <row r="77020" ht="24.95" customHeight="1" x14ac:dyDescent="0.25"/>
    <row r="77021" ht="24.95" customHeight="1" x14ac:dyDescent="0.25"/>
    <row r="77022" ht="24.95" customHeight="1" x14ac:dyDescent="0.25"/>
    <row r="77023" ht="24.95" customHeight="1" x14ac:dyDescent="0.25"/>
    <row r="77024" ht="24.95" customHeight="1" x14ac:dyDescent="0.25"/>
    <row r="77025" ht="24.95" customHeight="1" x14ac:dyDescent="0.25"/>
    <row r="77026" ht="24.95" customHeight="1" x14ac:dyDescent="0.25"/>
    <row r="77027" ht="24.95" customHeight="1" x14ac:dyDescent="0.25"/>
    <row r="77028" ht="24.95" customHeight="1" x14ac:dyDescent="0.25"/>
    <row r="77029" ht="24.95" customHeight="1" x14ac:dyDescent="0.25"/>
    <row r="77030" ht="24.95" customHeight="1" x14ac:dyDescent="0.25"/>
    <row r="77031" ht="24.95" customHeight="1" x14ac:dyDescent="0.25"/>
    <row r="77032" ht="24.95" customHeight="1" x14ac:dyDescent="0.25"/>
    <row r="77033" ht="24.95" customHeight="1" x14ac:dyDescent="0.25"/>
    <row r="77034" ht="24.95" customHeight="1" x14ac:dyDescent="0.25"/>
    <row r="77035" ht="24.95" customHeight="1" x14ac:dyDescent="0.25"/>
    <row r="77039" ht="16.5" customHeight="1" x14ac:dyDescent="0.25"/>
    <row r="77041" ht="15.75" customHeight="1" x14ac:dyDescent="0.25"/>
    <row r="77042" ht="31.5" customHeight="1" x14ac:dyDescent="0.25"/>
    <row r="77043" ht="24" customHeight="1" x14ac:dyDescent="0.25"/>
    <row r="77044" ht="24.95" customHeight="1" x14ac:dyDescent="0.25"/>
    <row r="77045" ht="24.95" customHeight="1" x14ac:dyDescent="0.25"/>
    <row r="77046" ht="24.95" customHeight="1" x14ac:dyDescent="0.25"/>
    <row r="77047" ht="24.95" customHeight="1" x14ac:dyDescent="0.25"/>
    <row r="77048" ht="24.95" customHeight="1" x14ac:dyDescent="0.25"/>
    <row r="77049" ht="24.95" customHeight="1" x14ac:dyDescent="0.25"/>
    <row r="77050" ht="24.95" customHeight="1" x14ac:dyDescent="0.25"/>
    <row r="77051" ht="24.95" customHeight="1" x14ac:dyDescent="0.25"/>
    <row r="77052" ht="24.95" customHeight="1" x14ac:dyDescent="0.25"/>
    <row r="77053" ht="24.95" customHeight="1" x14ac:dyDescent="0.25"/>
    <row r="77054" ht="24" customHeight="1" x14ac:dyDescent="0.25"/>
    <row r="77055" ht="24.95" customHeight="1" x14ac:dyDescent="0.25"/>
    <row r="77056" ht="24.95" customHeight="1" x14ac:dyDescent="0.25"/>
    <row r="77057" ht="24.95" customHeight="1" x14ac:dyDescent="0.25"/>
    <row r="77061" ht="16.5" customHeight="1" x14ac:dyDescent="0.25"/>
    <row r="77063" ht="15.75" customHeight="1" x14ac:dyDescent="0.25"/>
    <row r="77064" ht="31.5" customHeight="1" x14ac:dyDescent="0.25"/>
    <row r="77065" ht="24" customHeight="1" x14ac:dyDescent="0.25"/>
    <row r="77066" ht="24.95" customHeight="1" x14ac:dyDescent="0.25"/>
    <row r="77067" ht="24.95" customHeight="1" x14ac:dyDescent="0.25"/>
    <row r="77068" ht="24.95" customHeight="1" x14ac:dyDescent="0.25"/>
    <row r="77069" ht="24.95" customHeight="1" x14ac:dyDescent="0.25"/>
    <row r="77070" ht="24.95" customHeight="1" x14ac:dyDescent="0.25"/>
    <row r="77071" ht="24.95" customHeight="1" x14ac:dyDescent="0.25"/>
    <row r="77072" ht="24.95" customHeight="1" x14ac:dyDescent="0.25"/>
    <row r="77073" ht="24.95" customHeight="1" x14ac:dyDescent="0.25"/>
    <row r="77074" ht="24.95" customHeight="1" x14ac:dyDescent="0.25"/>
    <row r="77075" ht="24.95" customHeight="1" x14ac:dyDescent="0.25"/>
    <row r="77079" ht="16.5" customHeight="1" x14ac:dyDescent="0.25"/>
    <row r="77083" ht="16.5" customHeight="1" x14ac:dyDescent="0.25"/>
    <row r="77085" ht="15.75" customHeight="1" x14ac:dyDescent="0.25"/>
    <row r="77086" ht="31.5" customHeight="1" x14ac:dyDescent="0.25"/>
    <row r="77087" ht="24" customHeight="1" x14ac:dyDescent="0.25"/>
    <row r="77088" ht="24.95" customHeight="1" x14ac:dyDescent="0.25"/>
    <row r="77089" ht="24.95" customHeight="1" x14ac:dyDescent="0.25"/>
    <row r="77090" ht="24.95" customHeight="1" x14ac:dyDescent="0.25"/>
    <row r="77091" ht="24.95" customHeight="1" x14ac:dyDescent="0.25"/>
    <row r="77092" ht="24.95" customHeight="1" x14ac:dyDescent="0.25"/>
    <row r="77093" ht="24.95" customHeight="1" x14ac:dyDescent="0.25"/>
    <row r="77094" ht="24.95" customHeight="1" x14ac:dyDescent="0.25"/>
    <row r="77095" ht="24.95" customHeight="1" x14ac:dyDescent="0.25"/>
    <row r="77097" ht="15.75" customHeight="1" x14ac:dyDescent="0.25"/>
    <row r="77098" ht="31.5" customHeight="1" x14ac:dyDescent="0.25"/>
    <row r="77099" ht="24" customHeight="1" x14ac:dyDescent="0.25"/>
    <row r="77100" ht="24.95" customHeight="1" x14ac:dyDescent="0.25"/>
    <row r="77101" ht="24.95" customHeight="1" x14ac:dyDescent="0.25"/>
    <row r="77105" ht="16.5" customHeight="1" x14ac:dyDescent="0.25"/>
    <row r="77107" ht="15.75" customHeight="1" x14ac:dyDescent="0.25"/>
    <row r="77108" ht="31.5" customHeight="1" x14ac:dyDescent="0.25"/>
    <row r="77109" ht="24" customHeight="1" x14ac:dyDescent="0.25"/>
    <row r="77110" ht="24.95" customHeight="1" x14ac:dyDescent="0.25"/>
    <row r="77111" ht="24.95" customHeight="1" x14ac:dyDescent="0.25"/>
    <row r="77112" ht="24.95" customHeight="1" x14ac:dyDescent="0.25"/>
    <row r="77113" ht="24.95" customHeight="1" x14ac:dyDescent="0.25"/>
    <row r="77114" ht="24.95" customHeight="1" x14ac:dyDescent="0.25"/>
    <row r="77115" ht="24.95" customHeight="1" x14ac:dyDescent="0.25"/>
    <row r="77116" ht="24.95" customHeight="1" x14ac:dyDescent="0.25"/>
    <row r="77117" ht="24.95" customHeight="1" x14ac:dyDescent="0.25"/>
    <row r="77118" ht="24.95" customHeight="1" x14ac:dyDescent="0.25"/>
    <row r="77119" ht="24.95" customHeight="1" x14ac:dyDescent="0.25"/>
    <row r="77120" ht="24.95" customHeight="1" x14ac:dyDescent="0.25"/>
    <row r="77121" ht="24.95" customHeight="1" x14ac:dyDescent="0.25"/>
    <row r="77122" ht="24.95" customHeight="1" x14ac:dyDescent="0.25"/>
    <row r="77123" ht="24.95" customHeight="1" x14ac:dyDescent="0.25"/>
    <row r="77124" ht="24.95" customHeight="1" x14ac:dyDescent="0.25"/>
    <row r="77125" ht="24.95" customHeight="1" x14ac:dyDescent="0.25"/>
    <row r="77126" ht="24.95" customHeight="1" x14ac:dyDescent="0.25"/>
    <row r="77127" ht="24.95" customHeight="1" x14ac:dyDescent="0.25"/>
    <row r="77128" ht="24.95" customHeight="1" x14ac:dyDescent="0.25"/>
    <row r="77129" ht="24.95" customHeight="1" x14ac:dyDescent="0.25"/>
    <row r="77130" ht="24.95" customHeight="1" x14ac:dyDescent="0.25"/>
    <row r="77131" ht="24.95" customHeight="1" x14ac:dyDescent="0.25"/>
    <row r="77132" ht="24.95" customHeight="1" x14ac:dyDescent="0.25"/>
    <row r="77133" ht="24.95" customHeight="1" x14ac:dyDescent="0.25"/>
    <row r="77134" ht="24.95" customHeight="1" x14ac:dyDescent="0.25"/>
    <row r="77135" ht="24.95" customHeight="1" x14ac:dyDescent="0.25"/>
    <row r="77136" ht="24.95" customHeight="1" x14ac:dyDescent="0.25"/>
    <row r="77137" ht="24.95" customHeight="1" x14ac:dyDescent="0.25"/>
    <row r="77138" ht="24.95" customHeight="1" x14ac:dyDescent="0.25"/>
    <row r="77139" ht="24.95" customHeight="1" x14ac:dyDescent="0.25"/>
    <row r="77140" ht="24.95" customHeight="1" x14ac:dyDescent="0.25"/>
    <row r="77141" ht="24.95" customHeight="1" x14ac:dyDescent="0.25"/>
    <row r="77142" ht="24.95" customHeight="1" x14ac:dyDescent="0.25"/>
    <row r="77143" ht="24.95" customHeight="1" x14ac:dyDescent="0.25"/>
    <row r="77144" ht="24.95" customHeight="1" x14ac:dyDescent="0.25"/>
    <row r="77145" ht="24.95" customHeight="1" x14ac:dyDescent="0.25"/>
    <row r="77146" ht="24.95" customHeight="1" x14ac:dyDescent="0.25"/>
    <row r="77147" ht="24.95" customHeight="1" x14ac:dyDescent="0.25"/>
    <row r="77151" ht="16.5" customHeight="1" x14ac:dyDescent="0.25"/>
    <row r="77153" ht="15.75" customHeight="1" x14ac:dyDescent="0.25"/>
    <row r="77154" ht="31.5" customHeight="1" x14ac:dyDescent="0.25"/>
    <row r="77155" ht="24" customHeight="1" x14ac:dyDescent="0.25"/>
    <row r="77156" ht="24.95" customHeight="1" x14ac:dyDescent="0.25"/>
    <row r="77157" ht="24.95" customHeight="1" x14ac:dyDescent="0.25"/>
    <row r="77158" ht="24.95" customHeight="1" x14ac:dyDescent="0.25"/>
    <row r="77159" ht="24.95" customHeight="1" x14ac:dyDescent="0.25"/>
    <row r="77160" ht="24.95" customHeight="1" x14ac:dyDescent="0.25"/>
    <row r="77161" ht="24.95" customHeight="1" x14ac:dyDescent="0.25"/>
    <row r="77162" ht="24.95" customHeight="1" x14ac:dyDescent="0.25"/>
    <row r="77163" ht="24.95" customHeight="1" x14ac:dyDescent="0.25"/>
    <row r="77164" ht="24.95" customHeight="1" x14ac:dyDescent="0.25"/>
    <row r="77165" ht="24.95" customHeight="1" x14ac:dyDescent="0.25"/>
    <row r="77166" ht="24.95" customHeight="1" x14ac:dyDescent="0.25"/>
    <row r="77167" ht="24.95" customHeight="1" x14ac:dyDescent="0.25"/>
    <row r="77168" ht="24.95" customHeight="1" x14ac:dyDescent="0.25"/>
    <row r="77169" ht="24.95" customHeight="1" x14ac:dyDescent="0.25"/>
    <row r="77170" ht="24.95" customHeight="1" x14ac:dyDescent="0.25"/>
    <row r="77171" ht="24.95" customHeight="1" x14ac:dyDescent="0.25"/>
    <row r="77172" ht="24.95" customHeight="1" x14ac:dyDescent="0.25"/>
    <row r="77173" ht="24.95" customHeight="1" x14ac:dyDescent="0.25"/>
    <row r="77174" ht="24.95" customHeight="1" x14ac:dyDescent="0.25"/>
    <row r="77175" ht="24.95" customHeight="1" x14ac:dyDescent="0.25"/>
    <row r="77176" ht="24.95" customHeight="1" x14ac:dyDescent="0.25"/>
    <row r="77177" ht="24.95" customHeight="1" x14ac:dyDescent="0.25"/>
    <row r="77178" ht="24.95" customHeight="1" x14ac:dyDescent="0.25"/>
    <row r="77179" ht="24.95" customHeight="1" x14ac:dyDescent="0.25"/>
    <row r="77180" ht="24.95" customHeight="1" x14ac:dyDescent="0.25"/>
    <row r="77181" ht="24.95" customHeight="1" x14ac:dyDescent="0.25"/>
    <row r="77182" ht="24.95" customHeight="1" x14ac:dyDescent="0.25"/>
    <row r="77183" ht="24.95" customHeight="1" x14ac:dyDescent="0.25"/>
    <row r="77184" ht="24.95" customHeight="1" x14ac:dyDescent="0.25"/>
    <row r="77185" ht="24.95" customHeight="1" x14ac:dyDescent="0.25"/>
    <row r="77186" ht="24.95" customHeight="1" x14ac:dyDescent="0.25"/>
    <row r="77187" ht="24.95" customHeight="1" x14ac:dyDescent="0.25"/>
    <row r="77188" ht="24.95" customHeight="1" x14ac:dyDescent="0.25"/>
    <row r="77189" ht="24.95" customHeight="1" x14ac:dyDescent="0.25"/>
    <row r="77190" ht="24.95" customHeight="1" x14ac:dyDescent="0.25"/>
    <row r="77197" ht="16.5" customHeight="1" x14ac:dyDescent="0.25"/>
    <row r="77199" ht="15.75" customHeight="1" x14ac:dyDescent="0.25"/>
    <row r="77200" ht="31.5" customHeight="1" x14ac:dyDescent="0.25"/>
    <row r="77201" ht="24" customHeight="1" x14ac:dyDescent="0.25"/>
    <row r="77202" ht="24.95" customHeight="1" x14ac:dyDescent="0.25"/>
    <row r="77203" ht="24.95" customHeight="1" x14ac:dyDescent="0.25"/>
    <row r="77204" ht="24.95" customHeight="1" x14ac:dyDescent="0.25"/>
    <row r="77205" ht="24.95" customHeight="1" x14ac:dyDescent="0.25"/>
    <row r="77206" ht="24.95" customHeight="1" x14ac:dyDescent="0.25"/>
    <row r="77207" ht="24.95" customHeight="1" x14ac:dyDescent="0.25"/>
    <row r="77208" ht="24.95" customHeight="1" x14ac:dyDescent="0.25"/>
    <row r="77209" ht="24.95" customHeight="1" x14ac:dyDescent="0.25"/>
    <row r="77210" ht="24.95" customHeight="1" x14ac:dyDescent="0.25"/>
    <row r="77211" ht="24.95" customHeight="1" x14ac:dyDescent="0.25"/>
    <row r="77212" ht="24.95" customHeight="1" x14ac:dyDescent="0.25"/>
    <row r="77213" ht="24.95" customHeight="1" x14ac:dyDescent="0.25"/>
    <row r="77214" ht="24.95" customHeight="1" x14ac:dyDescent="0.25"/>
    <row r="77215" ht="24.95" customHeight="1" x14ac:dyDescent="0.25"/>
    <row r="77216" ht="24.95" customHeight="1" x14ac:dyDescent="0.25"/>
    <row r="77217" ht="24.95" customHeight="1" x14ac:dyDescent="0.25"/>
    <row r="77218" ht="24.95" customHeight="1" x14ac:dyDescent="0.25"/>
    <row r="77219" ht="24.95" customHeight="1" x14ac:dyDescent="0.25"/>
    <row r="77220" ht="24.95" customHeight="1" x14ac:dyDescent="0.25"/>
    <row r="77221" ht="24.95" customHeight="1" x14ac:dyDescent="0.25"/>
    <row r="77222" ht="24.95" customHeight="1" x14ac:dyDescent="0.25"/>
    <row r="77223" ht="24.95" customHeight="1" x14ac:dyDescent="0.25"/>
    <row r="77224" ht="24.95" customHeight="1" x14ac:dyDescent="0.25"/>
    <row r="77225" ht="24.95" customHeight="1" x14ac:dyDescent="0.25"/>
    <row r="77226" ht="24.95" customHeight="1" x14ac:dyDescent="0.25"/>
    <row r="77227" ht="24.95" customHeight="1" x14ac:dyDescent="0.25"/>
    <row r="77228" ht="24.95" customHeight="1" x14ac:dyDescent="0.25"/>
    <row r="77229" ht="24.95" customHeight="1" x14ac:dyDescent="0.25"/>
    <row r="77230" ht="24.95" customHeight="1" x14ac:dyDescent="0.25"/>
    <row r="77231" ht="24.95" customHeight="1" x14ac:dyDescent="0.25"/>
    <row r="77232" ht="24.95" customHeight="1" x14ac:dyDescent="0.25"/>
    <row r="77233" ht="24.95" customHeight="1" x14ac:dyDescent="0.25"/>
    <row r="77237" ht="16.5" customHeight="1" x14ac:dyDescent="0.25"/>
    <row r="77239" ht="15.75" customHeight="1" x14ac:dyDescent="0.25"/>
    <row r="77243" ht="16.5" customHeight="1" x14ac:dyDescent="0.25"/>
    <row r="77245" ht="15.75" customHeight="1" x14ac:dyDescent="0.25"/>
    <row r="77246" ht="31.5" customHeight="1" x14ac:dyDescent="0.25"/>
    <row r="77247" ht="24" customHeight="1" x14ac:dyDescent="0.25"/>
    <row r="77248" ht="24.95" customHeight="1" x14ac:dyDescent="0.25"/>
    <row r="77249" ht="24.95" customHeight="1" x14ac:dyDescent="0.25"/>
    <row r="77250" ht="24.95" customHeight="1" x14ac:dyDescent="0.25"/>
    <row r="77251" ht="24.95" customHeight="1" x14ac:dyDescent="0.25"/>
    <row r="77252" ht="24.95" customHeight="1" x14ac:dyDescent="0.25"/>
    <row r="77253" ht="24.95" customHeight="1" x14ac:dyDescent="0.25"/>
    <row r="77254" ht="24.95" customHeight="1" x14ac:dyDescent="0.25"/>
    <row r="77255" ht="24.95" customHeight="1" x14ac:dyDescent="0.25"/>
    <row r="77256" ht="31.5" customHeight="1" x14ac:dyDescent="0.25"/>
    <row r="77257" ht="24" customHeight="1" x14ac:dyDescent="0.25"/>
    <row r="77258" ht="24.95" customHeight="1" x14ac:dyDescent="0.25"/>
    <row r="77259" ht="24.95" customHeight="1" x14ac:dyDescent="0.25"/>
    <row r="77260" ht="24.95" customHeight="1" x14ac:dyDescent="0.25"/>
    <row r="77261" ht="24.95" customHeight="1" x14ac:dyDescent="0.25"/>
    <row r="77265" ht="16.5" customHeight="1" x14ac:dyDescent="0.25"/>
    <row r="77267" ht="15.75" customHeight="1" x14ac:dyDescent="0.25"/>
    <row r="77268" ht="31.5" customHeight="1" x14ac:dyDescent="0.25"/>
    <row r="77269" ht="24" customHeight="1" x14ac:dyDescent="0.25"/>
    <row r="77270" ht="24.95" customHeight="1" x14ac:dyDescent="0.25"/>
    <row r="77271" ht="24.95" customHeight="1" x14ac:dyDescent="0.25"/>
    <row r="77272" ht="24.95" customHeight="1" x14ac:dyDescent="0.25"/>
    <row r="77273" ht="24.95" customHeight="1" x14ac:dyDescent="0.25"/>
    <row r="77274" ht="24.95" customHeight="1" x14ac:dyDescent="0.25"/>
    <row r="77275" ht="24.95" customHeight="1" x14ac:dyDescent="0.25"/>
    <row r="77276" ht="24.95" customHeight="1" x14ac:dyDescent="0.25"/>
    <row r="77277" ht="24.95" customHeight="1" x14ac:dyDescent="0.25"/>
    <row r="77278" ht="24.95" customHeight="1" x14ac:dyDescent="0.25"/>
    <row r="77279" ht="24.95" customHeight="1" x14ac:dyDescent="0.25"/>
    <row r="77280" ht="24.95" customHeight="1" x14ac:dyDescent="0.25"/>
    <row r="77281" ht="24.95" customHeight="1" x14ac:dyDescent="0.25"/>
    <row r="77282" ht="24.95" customHeight="1" x14ac:dyDescent="0.25"/>
    <row r="77283" ht="24.95" customHeight="1" x14ac:dyDescent="0.25"/>
    <row r="77284" ht="24.95" customHeight="1" x14ac:dyDescent="0.25"/>
    <row r="77285" ht="24.95" customHeight="1" x14ac:dyDescent="0.25"/>
    <row r="77286" ht="24.95" customHeight="1" x14ac:dyDescent="0.25"/>
    <row r="77287" ht="24.95" customHeight="1" x14ac:dyDescent="0.25"/>
    <row r="77288" ht="24.95" customHeight="1" x14ac:dyDescent="0.25"/>
    <row r="77289" ht="24.95" customHeight="1" x14ac:dyDescent="0.25"/>
    <row r="77290" ht="24.95" customHeight="1" x14ac:dyDescent="0.25"/>
    <row r="77291" ht="24.95" customHeight="1" x14ac:dyDescent="0.25"/>
    <row r="77292" ht="24.95" customHeight="1" x14ac:dyDescent="0.25"/>
    <row r="77293" ht="24.95" customHeight="1" x14ac:dyDescent="0.25"/>
    <row r="77294" ht="24.95" customHeight="1" x14ac:dyDescent="0.25"/>
    <row r="77295" ht="24.95" customHeight="1" x14ac:dyDescent="0.25"/>
    <row r="77296" ht="24.95" customHeight="1" x14ac:dyDescent="0.25"/>
    <row r="77297" ht="24.95" customHeight="1" x14ac:dyDescent="0.25"/>
    <row r="77298" ht="24.95" customHeight="1" x14ac:dyDescent="0.25"/>
    <row r="77299" ht="24.95" customHeight="1" x14ac:dyDescent="0.25"/>
    <row r="77300" ht="24.95" customHeight="1" x14ac:dyDescent="0.25"/>
    <row r="77301" ht="24.95" customHeight="1" x14ac:dyDescent="0.25"/>
    <row r="77302" ht="24.95" customHeight="1" x14ac:dyDescent="0.25"/>
    <row r="77303" ht="24.95" customHeight="1" x14ac:dyDescent="0.25"/>
    <row r="77304" ht="24.95" customHeight="1" x14ac:dyDescent="0.25"/>
    <row r="77305" ht="24.95" customHeight="1" x14ac:dyDescent="0.25"/>
    <row r="77306" ht="24.95" customHeight="1" x14ac:dyDescent="0.25"/>
    <row r="77307" ht="24.95" customHeight="1" x14ac:dyDescent="0.25"/>
    <row r="77311" ht="16.5" customHeight="1" x14ac:dyDescent="0.25"/>
    <row r="77313" ht="15.75" customHeight="1" x14ac:dyDescent="0.25"/>
    <row r="77314" ht="31.5" customHeight="1" x14ac:dyDescent="0.25"/>
    <row r="77315" ht="24" customHeight="1" x14ac:dyDescent="0.25"/>
    <row r="77316" ht="24.95" customHeight="1" x14ac:dyDescent="0.25"/>
    <row r="77317" ht="24.95" customHeight="1" x14ac:dyDescent="0.25"/>
    <row r="77318" ht="24.95" customHeight="1" x14ac:dyDescent="0.25"/>
    <row r="77319" ht="24.95" customHeight="1" x14ac:dyDescent="0.25"/>
    <row r="77320" ht="24.95" customHeight="1" x14ac:dyDescent="0.25"/>
    <row r="77321" ht="24.95" customHeight="1" x14ac:dyDescent="0.25"/>
    <row r="77322" ht="24.95" customHeight="1" x14ac:dyDescent="0.25"/>
    <row r="77323" ht="24.95" customHeight="1" x14ac:dyDescent="0.25"/>
    <row r="77324" ht="24.95" customHeight="1" x14ac:dyDescent="0.25"/>
    <row r="77325" ht="24.95" customHeight="1" x14ac:dyDescent="0.25"/>
    <row r="77326" ht="24.95" customHeight="1" x14ac:dyDescent="0.25"/>
    <row r="77327" ht="24.95" customHeight="1" x14ac:dyDescent="0.25"/>
    <row r="77328" ht="24.95" customHeight="1" x14ac:dyDescent="0.25"/>
    <row r="77329" ht="24.95" customHeight="1" x14ac:dyDescent="0.25"/>
    <row r="77330" ht="24.95" customHeight="1" x14ac:dyDescent="0.25"/>
    <row r="77331" ht="24.95" customHeight="1" x14ac:dyDescent="0.25"/>
    <row r="77332" ht="24.95" customHeight="1" x14ac:dyDescent="0.25"/>
    <row r="77333" ht="24.95" customHeight="1" x14ac:dyDescent="0.25"/>
    <row r="77334" ht="24.95" customHeight="1" x14ac:dyDescent="0.25"/>
    <row r="77335" ht="24.95" customHeight="1" x14ac:dyDescent="0.25"/>
    <row r="77336" ht="24.95" customHeight="1" x14ac:dyDescent="0.25"/>
    <row r="77337" ht="24.95" customHeight="1" x14ac:dyDescent="0.25"/>
    <row r="77338" ht="24.95" customHeight="1" x14ac:dyDescent="0.25"/>
    <row r="77339" ht="24.95" customHeight="1" x14ac:dyDescent="0.25"/>
    <row r="77340" ht="24.95" customHeight="1" x14ac:dyDescent="0.25"/>
    <row r="77341" ht="24.95" customHeight="1" x14ac:dyDescent="0.25"/>
    <row r="77342" ht="24.95" customHeight="1" x14ac:dyDescent="0.25"/>
    <row r="77343" ht="24.95" customHeight="1" x14ac:dyDescent="0.25"/>
    <row r="77344" ht="24.95" customHeight="1" x14ac:dyDescent="0.25"/>
    <row r="77345" ht="24.95" customHeight="1" x14ac:dyDescent="0.25"/>
    <row r="77346" ht="24.95" customHeight="1" x14ac:dyDescent="0.25"/>
    <row r="77347" ht="24.95" customHeight="1" x14ac:dyDescent="0.25"/>
    <row r="77348" ht="24.95" customHeight="1" x14ac:dyDescent="0.25"/>
    <row r="77349" ht="24.95" customHeight="1" x14ac:dyDescent="0.25"/>
    <row r="77350" ht="24.95" customHeight="1" x14ac:dyDescent="0.25"/>
    <row r="77351" ht="24.95" customHeight="1" x14ac:dyDescent="0.25"/>
    <row r="77352" ht="24.95" customHeight="1" x14ac:dyDescent="0.25"/>
    <row r="77353" ht="24.95" customHeight="1" x14ac:dyDescent="0.25"/>
    <row r="77357" ht="16.5" customHeight="1" x14ac:dyDescent="0.25"/>
    <row r="77359" ht="15.75" customHeight="1" x14ac:dyDescent="0.25"/>
    <row r="77360" ht="31.5" customHeight="1" x14ac:dyDescent="0.25"/>
    <row r="77361" ht="24" customHeight="1" x14ac:dyDescent="0.25"/>
    <row r="77362" ht="24.95" customHeight="1" x14ac:dyDescent="0.25"/>
    <row r="77363" ht="24.95" customHeight="1" x14ac:dyDescent="0.25"/>
    <row r="77364" ht="24.95" customHeight="1" x14ac:dyDescent="0.25"/>
    <row r="77365" ht="24.95" customHeight="1" x14ac:dyDescent="0.25"/>
    <row r="77366" ht="24.95" customHeight="1" x14ac:dyDescent="0.25"/>
    <row r="77367" ht="24.95" customHeight="1" x14ac:dyDescent="0.25"/>
    <row r="77368" ht="24.95" customHeight="1" x14ac:dyDescent="0.25"/>
    <row r="77369" ht="24.95" customHeight="1" x14ac:dyDescent="0.25"/>
    <row r="77370" ht="24.95" customHeight="1" x14ac:dyDescent="0.25"/>
    <row r="77371" ht="24.95" customHeight="1" x14ac:dyDescent="0.25"/>
    <row r="77372" ht="24.95" customHeight="1" x14ac:dyDescent="0.25"/>
    <row r="77373" ht="24.95" customHeight="1" x14ac:dyDescent="0.25"/>
    <row r="77374" ht="24.95" customHeight="1" x14ac:dyDescent="0.25"/>
    <row r="77375" ht="24.95" customHeight="1" x14ac:dyDescent="0.25"/>
    <row r="77379" ht="16.5" customHeight="1" x14ac:dyDescent="0.25"/>
    <row r="77381" ht="15.75" customHeight="1" x14ac:dyDescent="0.25"/>
    <row r="77382" ht="31.5" customHeight="1" x14ac:dyDescent="0.25"/>
    <row r="77383" ht="24" customHeight="1" x14ac:dyDescent="0.25"/>
    <row r="77384" ht="24.95" customHeight="1" x14ac:dyDescent="0.25"/>
    <row r="77385" ht="24.95" customHeight="1" x14ac:dyDescent="0.25"/>
    <row r="77386" ht="24.95" customHeight="1" x14ac:dyDescent="0.25"/>
    <row r="77387" ht="24.95" customHeight="1" x14ac:dyDescent="0.25"/>
    <row r="77388" ht="24.95" customHeight="1" x14ac:dyDescent="0.25"/>
    <row r="77389" ht="24.95" customHeight="1" x14ac:dyDescent="0.25"/>
    <row r="77390" ht="24.95" customHeight="1" x14ac:dyDescent="0.25"/>
    <row r="77391" ht="24.95" customHeight="1" x14ac:dyDescent="0.25"/>
    <row r="77392" ht="24.95" customHeight="1" x14ac:dyDescent="0.25"/>
    <row r="77393" ht="24.95" customHeight="1" x14ac:dyDescent="0.25"/>
    <row r="77394" ht="24.95" customHeight="1" x14ac:dyDescent="0.25"/>
    <row r="77395" ht="24.95" customHeight="1" x14ac:dyDescent="0.25"/>
    <row r="77396" ht="24.95" customHeight="1" x14ac:dyDescent="0.25"/>
    <row r="77397" ht="24.95" customHeight="1" x14ac:dyDescent="0.25"/>
    <row r="77398" ht="24.95" customHeight="1" x14ac:dyDescent="0.25"/>
    <row r="77399" ht="24.95" customHeight="1" x14ac:dyDescent="0.25"/>
    <row r="77400" ht="24.95" customHeight="1" x14ac:dyDescent="0.25"/>
    <row r="77401" ht="24.95" customHeight="1" x14ac:dyDescent="0.25"/>
    <row r="77402" ht="24.95" customHeight="1" x14ac:dyDescent="0.25"/>
    <row r="77403" ht="24.95" customHeight="1" x14ac:dyDescent="0.25"/>
    <row r="77404" ht="24.95" customHeight="1" x14ac:dyDescent="0.25"/>
    <row r="77405" ht="24.95" customHeight="1" x14ac:dyDescent="0.25"/>
    <row r="77406" ht="24.95" customHeight="1" x14ac:dyDescent="0.25"/>
    <row r="77407" ht="24.95" customHeight="1" x14ac:dyDescent="0.25"/>
    <row r="77408" ht="24.95" customHeight="1" x14ac:dyDescent="0.25"/>
    <row r="77409" ht="24.95" customHeight="1" x14ac:dyDescent="0.25"/>
    <row r="77410" ht="24.95" customHeight="1" x14ac:dyDescent="0.25"/>
    <row r="77411" ht="24.95" customHeight="1" x14ac:dyDescent="0.25"/>
    <row r="77412" ht="24.95" customHeight="1" x14ac:dyDescent="0.25"/>
    <row r="77413" ht="24.95" customHeight="1" x14ac:dyDescent="0.25"/>
    <row r="77414" ht="24.95" customHeight="1" x14ac:dyDescent="0.25"/>
    <row r="77415" ht="24.95" customHeight="1" x14ac:dyDescent="0.25"/>
    <row r="77416" ht="24.95" customHeight="1" x14ac:dyDescent="0.25"/>
    <row r="77417" ht="24.95" customHeight="1" x14ac:dyDescent="0.25"/>
    <row r="77418" ht="24.95" customHeight="1" x14ac:dyDescent="0.25"/>
    <row r="77419" ht="24.95" customHeight="1" x14ac:dyDescent="0.25"/>
    <row r="77420" ht="24.95" customHeight="1" x14ac:dyDescent="0.25"/>
    <row r="77421" ht="24.95" customHeight="1" x14ac:dyDescent="0.25"/>
    <row r="77425" ht="16.5" customHeight="1" x14ac:dyDescent="0.25"/>
    <row r="77427" ht="15.75" customHeight="1" x14ac:dyDescent="0.25"/>
    <row r="77428" ht="31.5" customHeight="1" x14ac:dyDescent="0.25"/>
    <row r="77429" ht="24" customHeight="1" x14ac:dyDescent="0.25"/>
    <row r="77430" ht="24.95" customHeight="1" x14ac:dyDescent="0.25"/>
    <row r="77431" ht="24.95" customHeight="1" x14ac:dyDescent="0.25"/>
    <row r="77432" ht="24.95" customHeight="1" x14ac:dyDescent="0.25"/>
    <row r="77433" ht="24.95" customHeight="1" x14ac:dyDescent="0.25"/>
    <row r="77434" ht="24.95" customHeight="1" x14ac:dyDescent="0.25"/>
    <row r="77435" ht="24.95" customHeight="1" x14ac:dyDescent="0.25"/>
    <row r="77436" ht="24.95" customHeight="1" x14ac:dyDescent="0.25"/>
    <row r="77437" ht="24.95" customHeight="1" x14ac:dyDescent="0.25"/>
    <row r="77438" ht="24.95" customHeight="1" x14ac:dyDescent="0.25"/>
    <row r="77439" ht="24.95" customHeight="1" x14ac:dyDescent="0.25"/>
    <row r="77440" ht="24.95" customHeight="1" x14ac:dyDescent="0.25"/>
    <row r="77441" ht="24.95" customHeight="1" x14ac:dyDescent="0.25"/>
    <row r="77442" ht="24.95" customHeight="1" x14ac:dyDescent="0.25"/>
    <row r="77443" ht="24.95" customHeight="1" x14ac:dyDescent="0.25"/>
    <row r="77444" ht="24.95" customHeight="1" x14ac:dyDescent="0.25"/>
    <row r="77445" ht="24.95" customHeight="1" x14ac:dyDescent="0.25"/>
    <row r="77446" ht="24.95" customHeight="1" x14ac:dyDescent="0.25"/>
    <row r="77447" ht="24.95" customHeight="1" x14ac:dyDescent="0.25"/>
    <row r="77448" ht="24.95" customHeight="1" x14ac:dyDescent="0.25"/>
    <row r="77449" ht="24.95" customHeight="1" x14ac:dyDescent="0.25"/>
    <row r="77450" ht="24.95" customHeight="1" x14ac:dyDescent="0.25"/>
    <row r="77451" ht="24.95" customHeight="1" x14ac:dyDescent="0.25"/>
    <row r="77452" ht="24.95" customHeight="1" x14ac:dyDescent="0.25"/>
    <row r="77453" ht="24.95" customHeight="1" x14ac:dyDescent="0.25"/>
    <row r="77454" ht="24.95" customHeight="1" x14ac:dyDescent="0.25"/>
    <row r="77455" ht="24.95" customHeight="1" x14ac:dyDescent="0.25"/>
    <row r="77456" ht="24.95" customHeight="1" x14ac:dyDescent="0.25"/>
    <row r="77457" ht="24.95" customHeight="1" x14ac:dyDescent="0.25"/>
    <row r="77458" ht="24.95" customHeight="1" x14ac:dyDescent="0.25"/>
    <row r="77459" ht="24.95" customHeight="1" x14ac:dyDescent="0.25"/>
    <row r="77460" ht="24.95" customHeight="1" x14ac:dyDescent="0.25"/>
    <row r="77461" ht="24.95" customHeight="1" x14ac:dyDescent="0.25"/>
    <row r="77462" ht="24.95" customHeight="1" x14ac:dyDescent="0.25"/>
    <row r="77463" ht="24.95" customHeight="1" x14ac:dyDescent="0.25"/>
    <row r="77464" ht="24.95" customHeight="1" x14ac:dyDescent="0.25"/>
    <row r="77465" ht="24.95" customHeight="1" x14ac:dyDescent="0.25"/>
    <row r="77466" ht="16.5" customHeight="1" x14ac:dyDescent="0.25"/>
    <row r="77471" ht="16.5" customHeight="1" x14ac:dyDescent="0.25"/>
    <row r="77475" ht="16.5" customHeight="1" x14ac:dyDescent="0.25"/>
    <row r="77477" ht="15.75" customHeight="1" x14ac:dyDescent="0.25"/>
    <row r="77478" ht="31.5" customHeight="1" x14ac:dyDescent="0.25"/>
    <row r="77479" ht="24" customHeight="1" x14ac:dyDescent="0.25"/>
    <row r="77480" ht="24.95" customHeight="1" x14ac:dyDescent="0.25"/>
    <row r="77481" ht="24.95" customHeight="1" x14ac:dyDescent="0.25"/>
    <row r="77482" ht="24.95" customHeight="1" x14ac:dyDescent="0.25"/>
    <row r="77483" ht="24.95" customHeight="1" x14ac:dyDescent="0.25"/>
    <row r="77484" ht="24.95" customHeight="1" x14ac:dyDescent="0.25"/>
    <row r="77485" ht="24.95" customHeight="1" x14ac:dyDescent="0.25"/>
    <row r="77486" ht="24.95" customHeight="1" x14ac:dyDescent="0.25"/>
    <row r="77487" ht="24.95" customHeight="1" x14ac:dyDescent="0.25"/>
    <row r="77488" ht="24.95" customHeight="1" x14ac:dyDescent="0.25"/>
    <row r="77489" ht="24.95" customHeight="1" x14ac:dyDescent="0.25"/>
    <row r="77490" ht="24.95" customHeight="1" x14ac:dyDescent="0.25"/>
    <row r="77491" ht="24.95" customHeight="1" x14ac:dyDescent="0.25"/>
    <row r="77492" ht="24.95" customHeight="1" x14ac:dyDescent="0.25"/>
    <row r="77493" ht="24.95" customHeight="1" x14ac:dyDescent="0.25"/>
    <row r="77494" ht="24.95" customHeight="1" x14ac:dyDescent="0.25"/>
    <row r="77495" ht="24.95" customHeight="1" x14ac:dyDescent="0.25"/>
    <row r="77496" ht="24.95" customHeight="1" x14ac:dyDescent="0.25"/>
    <row r="77497" ht="24.95" customHeight="1" x14ac:dyDescent="0.25"/>
    <row r="77498" ht="24.95" customHeight="1" x14ac:dyDescent="0.25"/>
    <row r="77499" ht="24.95" customHeight="1" x14ac:dyDescent="0.25"/>
    <row r="77500" ht="24.95" customHeight="1" x14ac:dyDescent="0.25"/>
    <row r="77501" ht="24.95" customHeight="1" x14ac:dyDescent="0.25"/>
    <row r="77502" ht="24.95" customHeight="1" x14ac:dyDescent="0.25"/>
    <row r="77503" ht="24.95" customHeight="1" x14ac:dyDescent="0.25"/>
    <row r="77504" ht="24.95" customHeight="1" x14ac:dyDescent="0.25"/>
    <row r="77505" ht="24.95" customHeight="1" x14ac:dyDescent="0.25"/>
    <row r="77506" ht="24.95" customHeight="1" x14ac:dyDescent="0.25"/>
    <row r="77507" ht="24.95" customHeight="1" x14ac:dyDescent="0.25"/>
    <row r="77508" ht="24.95" customHeight="1" x14ac:dyDescent="0.25"/>
    <row r="77509" ht="24.95" customHeight="1" x14ac:dyDescent="0.25"/>
    <row r="77510" ht="24.95" customHeight="1" x14ac:dyDescent="0.25"/>
    <row r="77511" ht="24.95" customHeight="1" x14ac:dyDescent="0.25"/>
    <row r="77513" ht="15.75" customHeight="1" x14ac:dyDescent="0.25"/>
    <row r="77514" ht="31.5" customHeight="1" x14ac:dyDescent="0.25"/>
    <row r="77515" ht="24" customHeight="1" x14ac:dyDescent="0.25"/>
    <row r="77516" ht="24.95" customHeight="1" x14ac:dyDescent="0.25"/>
    <row r="77521" ht="16.5" customHeight="1" x14ac:dyDescent="0.25"/>
    <row r="77523" ht="15.75" customHeight="1" x14ac:dyDescent="0.25"/>
    <row r="77524" ht="31.5" customHeight="1" x14ac:dyDescent="0.25"/>
    <row r="77525" ht="24" customHeight="1" x14ac:dyDescent="0.25"/>
    <row r="77526" ht="24.95" customHeight="1" x14ac:dyDescent="0.25"/>
    <row r="77527" ht="24.95" customHeight="1" x14ac:dyDescent="0.25"/>
    <row r="77528" ht="24.95" customHeight="1" x14ac:dyDescent="0.25"/>
    <row r="77529" ht="24.95" customHeight="1" x14ac:dyDescent="0.25"/>
    <row r="77530" ht="24.95" customHeight="1" x14ac:dyDescent="0.25"/>
    <row r="77531" ht="24.95" customHeight="1" x14ac:dyDescent="0.25"/>
    <row r="77532" ht="24.95" customHeight="1" x14ac:dyDescent="0.25"/>
    <row r="77533" ht="24.95" customHeight="1" x14ac:dyDescent="0.25"/>
    <row r="77534" ht="24.95" customHeight="1" x14ac:dyDescent="0.25"/>
    <row r="77535" ht="24.95" customHeight="1" x14ac:dyDescent="0.25"/>
    <row r="77536" ht="24.95" customHeight="1" x14ac:dyDescent="0.25"/>
    <row r="77537" ht="24.95" customHeight="1" x14ac:dyDescent="0.25"/>
    <row r="77538" ht="24.95" customHeight="1" x14ac:dyDescent="0.25"/>
    <row r="77539" ht="24.95" customHeight="1" x14ac:dyDescent="0.25"/>
    <row r="77540" ht="24.95" customHeight="1" x14ac:dyDescent="0.25"/>
    <row r="77541" ht="24.95" customHeight="1" x14ac:dyDescent="0.25"/>
    <row r="77542" ht="24.95" customHeight="1" x14ac:dyDescent="0.25"/>
    <row r="77543" ht="24.95" customHeight="1" x14ac:dyDescent="0.25"/>
    <row r="77544" ht="24.95" customHeight="1" x14ac:dyDescent="0.25"/>
    <row r="77545" ht="24.95" customHeight="1" x14ac:dyDescent="0.25"/>
    <row r="77546" ht="24.95" customHeight="1" x14ac:dyDescent="0.25"/>
    <row r="77547" ht="24.95" customHeight="1" x14ac:dyDescent="0.25"/>
    <row r="77548" ht="24.95" customHeight="1" x14ac:dyDescent="0.25"/>
    <row r="77549" ht="24.95" customHeight="1" x14ac:dyDescent="0.25"/>
    <row r="77550" ht="24.95" customHeight="1" x14ac:dyDescent="0.25"/>
    <row r="77551" ht="24.95" customHeight="1" x14ac:dyDescent="0.25"/>
    <row r="77552" ht="24.95" customHeight="1" x14ac:dyDescent="0.25"/>
    <row r="77553" ht="24.95" customHeight="1" x14ac:dyDescent="0.25"/>
    <row r="77554" ht="24.95" customHeight="1" x14ac:dyDescent="0.25"/>
    <row r="77555" ht="24.95" customHeight="1" x14ac:dyDescent="0.25"/>
    <row r="77556" ht="24.95" customHeight="1" x14ac:dyDescent="0.25"/>
    <row r="77557" ht="24.95" customHeight="1" x14ac:dyDescent="0.25"/>
    <row r="77558" ht="24.95" customHeight="1" x14ac:dyDescent="0.25"/>
    <row r="77567" ht="16.5" customHeight="1" x14ac:dyDescent="0.25"/>
    <row r="77569" ht="15.75" customHeight="1" x14ac:dyDescent="0.25"/>
    <row r="77570" ht="31.5" customHeight="1" x14ac:dyDescent="0.25"/>
    <row r="77571" ht="24" customHeight="1" x14ac:dyDescent="0.25"/>
    <row r="77572" ht="24.95" customHeight="1" x14ac:dyDescent="0.25"/>
    <row r="77573" ht="24.95" customHeight="1" x14ac:dyDescent="0.25"/>
    <row r="77574" ht="24.95" customHeight="1" x14ac:dyDescent="0.25"/>
    <row r="77575" ht="24.95" customHeight="1" x14ac:dyDescent="0.25"/>
    <row r="77576" ht="24.95" customHeight="1" x14ac:dyDescent="0.25"/>
    <row r="77577" ht="24.95" customHeight="1" x14ac:dyDescent="0.25"/>
    <row r="77578" ht="24.95" customHeight="1" x14ac:dyDescent="0.25"/>
    <row r="77579" ht="24.95" customHeight="1" x14ac:dyDescent="0.25"/>
    <row r="77580" ht="15.75" customHeight="1" x14ac:dyDescent="0.25"/>
    <row r="77589" ht="16.5" customHeight="1" x14ac:dyDescent="0.25"/>
    <row r="77591" ht="15.75" customHeight="1" x14ac:dyDescent="0.25"/>
    <row r="77592" ht="31.5" customHeight="1" x14ac:dyDescent="0.25"/>
    <row r="77593" ht="24" customHeight="1" x14ac:dyDescent="0.25"/>
    <row r="77594" ht="24.95" customHeight="1" x14ac:dyDescent="0.25"/>
    <row r="77595" ht="24.95" customHeight="1" x14ac:dyDescent="0.25"/>
    <row r="77596" ht="24.95" customHeight="1" x14ac:dyDescent="0.25"/>
    <row r="77597" ht="24.95" customHeight="1" x14ac:dyDescent="0.25"/>
    <row r="77598" ht="24.95" customHeight="1" x14ac:dyDescent="0.25"/>
    <row r="77599" ht="24.95" customHeight="1" x14ac:dyDescent="0.25"/>
    <row r="77600" ht="24.95" customHeight="1" x14ac:dyDescent="0.25"/>
    <row r="77601" ht="24.95" customHeight="1" x14ac:dyDescent="0.25"/>
    <row r="77604" ht="16.5" customHeight="1" x14ac:dyDescent="0.25"/>
    <row r="77606" ht="15.75" customHeight="1" x14ac:dyDescent="0.25"/>
    <row r="77611" ht="16.5" customHeight="1" x14ac:dyDescent="0.25"/>
    <row r="77613" ht="15.75" customHeight="1" x14ac:dyDescent="0.25"/>
    <row r="77614" ht="31.5" customHeight="1" x14ac:dyDescent="0.25"/>
    <row r="77615" ht="24" customHeight="1" x14ac:dyDescent="0.25"/>
    <row r="77616" ht="24.95" customHeight="1" x14ac:dyDescent="0.25"/>
    <row r="77617" ht="24.95" customHeight="1" x14ac:dyDescent="0.25"/>
    <row r="77618" ht="24.95" customHeight="1" x14ac:dyDescent="0.25"/>
    <row r="77619" ht="24.95" customHeight="1" x14ac:dyDescent="0.25"/>
    <row r="77620" ht="24.95" customHeight="1" x14ac:dyDescent="0.25"/>
    <row r="77621" ht="24.95" customHeight="1" x14ac:dyDescent="0.25"/>
    <row r="77622" ht="24.95" customHeight="1" x14ac:dyDescent="0.25"/>
    <row r="77623" ht="24.95" customHeight="1" x14ac:dyDescent="0.25"/>
    <row r="77624" ht="24" customHeight="1" x14ac:dyDescent="0.25"/>
    <row r="77633" ht="16.5" customHeight="1" x14ac:dyDescent="0.25"/>
    <row r="77635" ht="15.75" customHeight="1" x14ac:dyDescent="0.25"/>
    <row r="77636" ht="31.5" customHeight="1" x14ac:dyDescent="0.25"/>
    <row r="77637" ht="24" customHeight="1" x14ac:dyDescent="0.25"/>
    <row r="77638" ht="24.95" customHeight="1" x14ac:dyDescent="0.25"/>
    <row r="77639" ht="24.95" customHeight="1" x14ac:dyDescent="0.25"/>
    <row r="77640" ht="24.95" customHeight="1" x14ac:dyDescent="0.25"/>
    <row r="77641" ht="24.95" customHeight="1" x14ac:dyDescent="0.25"/>
    <row r="77642" ht="24.95" customHeight="1" x14ac:dyDescent="0.25"/>
    <row r="77643" ht="24.95" customHeight="1" x14ac:dyDescent="0.25"/>
    <row r="77644" ht="24.95" customHeight="1" x14ac:dyDescent="0.25"/>
    <row r="77645" ht="24.95" customHeight="1" x14ac:dyDescent="0.25"/>
    <row r="77646" ht="24.95" customHeight="1" x14ac:dyDescent="0.25"/>
    <row r="77647" ht="24.95" customHeight="1" x14ac:dyDescent="0.25"/>
    <row r="77648" ht="24.95" customHeight="1" x14ac:dyDescent="0.25"/>
    <row r="77649" ht="24.95" customHeight="1" x14ac:dyDescent="0.25"/>
    <row r="77650" ht="24.95" customHeight="1" x14ac:dyDescent="0.25"/>
    <row r="77651" ht="24.95" customHeight="1" x14ac:dyDescent="0.25"/>
    <row r="77652" ht="24.95" customHeight="1" x14ac:dyDescent="0.25"/>
    <row r="77653" ht="24.95" customHeight="1" x14ac:dyDescent="0.25"/>
    <row r="77654" ht="24.95" customHeight="1" x14ac:dyDescent="0.25"/>
    <row r="77655" ht="24.95" customHeight="1" x14ac:dyDescent="0.25"/>
    <row r="77656" ht="24.95" customHeight="1" x14ac:dyDescent="0.25"/>
    <row r="77657" ht="24.95" customHeight="1" x14ac:dyDescent="0.25"/>
    <row r="77658" ht="24.95" customHeight="1" x14ac:dyDescent="0.25"/>
    <row r="77659" ht="24.95" customHeight="1" x14ac:dyDescent="0.25"/>
    <row r="77660" ht="24.95" customHeight="1" x14ac:dyDescent="0.25"/>
    <row r="77661" ht="24.95" customHeight="1" x14ac:dyDescent="0.25"/>
    <row r="77662" ht="24.95" customHeight="1" x14ac:dyDescent="0.25"/>
    <row r="77663" ht="24.95" customHeight="1" x14ac:dyDescent="0.25"/>
    <row r="77664" ht="24.95" customHeight="1" x14ac:dyDescent="0.25"/>
    <row r="77665" ht="24.95" customHeight="1" x14ac:dyDescent="0.25"/>
    <row r="77666" ht="24.95" customHeight="1" x14ac:dyDescent="0.25"/>
    <row r="77667" ht="24.95" customHeight="1" x14ac:dyDescent="0.25"/>
    <row r="77668" ht="24.95" customHeight="1" x14ac:dyDescent="0.25"/>
    <row r="77669" ht="24.95" customHeight="1" x14ac:dyDescent="0.25"/>
    <row r="77670" ht="24.95" customHeight="1" x14ac:dyDescent="0.25"/>
    <row r="77679" ht="16.5" customHeight="1" x14ac:dyDescent="0.25"/>
    <row r="77681" ht="15.75" customHeight="1" x14ac:dyDescent="0.25"/>
    <row r="77682" ht="31.5" customHeight="1" x14ac:dyDescent="0.25"/>
    <row r="77683" ht="24" customHeight="1" x14ac:dyDescent="0.25"/>
    <row r="77684" ht="24.95" customHeight="1" x14ac:dyDescent="0.25"/>
    <row r="77685" ht="24.95" customHeight="1" x14ac:dyDescent="0.25"/>
    <row r="77686" ht="24.95" customHeight="1" x14ac:dyDescent="0.25"/>
    <row r="77687" ht="24.95" customHeight="1" x14ac:dyDescent="0.25"/>
    <row r="77688" ht="24.95" customHeight="1" x14ac:dyDescent="0.25"/>
    <row r="77689" ht="24.95" customHeight="1" x14ac:dyDescent="0.25"/>
    <row r="77690" ht="24.95" customHeight="1" x14ac:dyDescent="0.25"/>
    <row r="77691" ht="24.95" customHeight="1" x14ac:dyDescent="0.25"/>
    <row r="77692" ht="24.95" customHeight="1" x14ac:dyDescent="0.25"/>
    <row r="77693" ht="24.95" customHeight="1" x14ac:dyDescent="0.25"/>
    <row r="77694" ht="24.95" customHeight="1" x14ac:dyDescent="0.25"/>
    <row r="77695" ht="24.95" customHeight="1" x14ac:dyDescent="0.25"/>
    <row r="77696" ht="24.95" customHeight="1" x14ac:dyDescent="0.25"/>
    <row r="77697" ht="24.95" customHeight="1" x14ac:dyDescent="0.25"/>
    <row r="77698" ht="24.95" customHeight="1" x14ac:dyDescent="0.25"/>
    <row r="77699" ht="24.95" customHeight="1" x14ac:dyDescent="0.25"/>
    <row r="77700" ht="24.95" customHeight="1" x14ac:dyDescent="0.25"/>
    <row r="77701" ht="24.95" customHeight="1" x14ac:dyDescent="0.25"/>
    <row r="77702" ht="24.95" customHeight="1" x14ac:dyDescent="0.25"/>
    <row r="77703" ht="24.95" customHeight="1" x14ac:dyDescent="0.25"/>
    <row r="77704" ht="24.95" customHeight="1" x14ac:dyDescent="0.25"/>
    <row r="77705" ht="24.95" customHeight="1" x14ac:dyDescent="0.25"/>
    <row r="77706" ht="24.95" customHeight="1" x14ac:dyDescent="0.25"/>
    <row r="77707" ht="24.95" customHeight="1" x14ac:dyDescent="0.25"/>
    <row r="77708" ht="24.95" customHeight="1" x14ac:dyDescent="0.25"/>
    <row r="77709" ht="24.95" customHeight="1" x14ac:dyDescent="0.25"/>
    <row r="77710" ht="24.95" customHeight="1" x14ac:dyDescent="0.25"/>
    <row r="77711" ht="24.95" customHeight="1" x14ac:dyDescent="0.25"/>
    <row r="77712" ht="24.95" customHeight="1" x14ac:dyDescent="0.25"/>
    <row r="77713" ht="24.95" customHeight="1" x14ac:dyDescent="0.25"/>
    <row r="77714" ht="24.95" customHeight="1" x14ac:dyDescent="0.25"/>
    <row r="77715" ht="24.95" customHeight="1" x14ac:dyDescent="0.25"/>
    <row r="77721" ht="16.5" customHeight="1" x14ac:dyDescent="0.25"/>
    <row r="77725" ht="16.5" customHeight="1" x14ac:dyDescent="0.25"/>
    <row r="77727" ht="15.75" customHeight="1" x14ac:dyDescent="0.25"/>
    <row r="77728" ht="31.5" customHeight="1" x14ac:dyDescent="0.25"/>
    <row r="77729" ht="24" customHeight="1" x14ac:dyDescent="0.25"/>
    <row r="77730" ht="24.95" customHeight="1" x14ac:dyDescent="0.25"/>
    <row r="77731" ht="24.95" customHeight="1" x14ac:dyDescent="0.25"/>
    <row r="77732" ht="24.95" customHeight="1" x14ac:dyDescent="0.25"/>
    <row r="77733" ht="24.95" customHeight="1" x14ac:dyDescent="0.25"/>
    <row r="77734" ht="24.95" customHeight="1" x14ac:dyDescent="0.25"/>
    <row r="77735" ht="24.95" customHeight="1" x14ac:dyDescent="0.25"/>
    <row r="77736" ht="24.95" customHeight="1" x14ac:dyDescent="0.25"/>
    <row r="77737" ht="24.95" customHeight="1" x14ac:dyDescent="0.25"/>
    <row r="77738" ht="24.95" customHeight="1" x14ac:dyDescent="0.25"/>
    <row r="77739" ht="24.95" customHeight="1" x14ac:dyDescent="0.25"/>
    <row r="77740" ht="24.95" customHeight="1" x14ac:dyDescent="0.25"/>
    <row r="77741" ht="24.95" customHeight="1" x14ac:dyDescent="0.25"/>
    <row r="77742" ht="24.95" customHeight="1" x14ac:dyDescent="0.25"/>
    <row r="77743" ht="24.95" customHeight="1" x14ac:dyDescent="0.25"/>
    <row r="77744" ht="24.95" customHeight="1" x14ac:dyDescent="0.25"/>
    <row r="77745" ht="24.95" customHeight="1" x14ac:dyDescent="0.25"/>
    <row r="77746" ht="24.95" customHeight="1" x14ac:dyDescent="0.25"/>
    <row r="77747" ht="24.95" customHeight="1" x14ac:dyDescent="0.25"/>
    <row r="77748" ht="24.95" customHeight="1" x14ac:dyDescent="0.25"/>
    <row r="77749" ht="24.95" customHeight="1" x14ac:dyDescent="0.25"/>
    <row r="77750" ht="24.95" customHeight="1" x14ac:dyDescent="0.25"/>
    <row r="77751" ht="24.95" customHeight="1" x14ac:dyDescent="0.25"/>
    <row r="77752" ht="24.95" customHeight="1" x14ac:dyDescent="0.25"/>
    <row r="77753" ht="24.95" customHeight="1" x14ac:dyDescent="0.25"/>
    <row r="77754" ht="24.95" customHeight="1" x14ac:dyDescent="0.25"/>
    <row r="77755" ht="24.95" customHeight="1" x14ac:dyDescent="0.25"/>
    <row r="77756" ht="24.95" customHeight="1" x14ac:dyDescent="0.25"/>
    <row r="77757" ht="24.95" customHeight="1" x14ac:dyDescent="0.25"/>
    <row r="77758" ht="24.95" customHeight="1" x14ac:dyDescent="0.25"/>
    <row r="77759" ht="24.95" customHeight="1" x14ac:dyDescent="0.25"/>
    <row r="77760" ht="24.95" customHeight="1" x14ac:dyDescent="0.25"/>
    <row r="77761" ht="24.95" customHeight="1" x14ac:dyDescent="0.25"/>
    <row r="77771" ht="16.5" customHeight="1" x14ac:dyDescent="0.25"/>
    <row r="77773" ht="15.75" customHeight="1" x14ac:dyDescent="0.25"/>
    <row r="77774" ht="31.5" customHeight="1" x14ac:dyDescent="0.25"/>
    <row r="77775" ht="24" customHeight="1" x14ac:dyDescent="0.25"/>
    <row r="77776" ht="24.95" customHeight="1" x14ac:dyDescent="0.25"/>
    <row r="77777" ht="24.95" customHeight="1" x14ac:dyDescent="0.25"/>
    <row r="77778" ht="24.95" customHeight="1" x14ac:dyDescent="0.25"/>
    <row r="77779" ht="24.95" customHeight="1" x14ac:dyDescent="0.25"/>
    <row r="77780" ht="24.95" customHeight="1" x14ac:dyDescent="0.25"/>
    <row r="77781" ht="24.95" customHeight="1" x14ac:dyDescent="0.25"/>
    <row r="77782" ht="24.95" customHeight="1" x14ac:dyDescent="0.25"/>
    <row r="77783" ht="24.95" customHeight="1" x14ac:dyDescent="0.25"/>
    <row r="77784" ht="24.95" customHeight="1" x14ac:dyDescent="0.25"/>
    <row r="77793" ht="16.5" customHeight="1" x14ac:dyDescent="0.25"/>
    <row r="77795" ht="15.75" customHeight="1" x14ac:dyDescent="0.25"/>
    <row r="77796" ht="31.5" customHeight="1" x14ac:dyDescent="0.25"/>
    <row r="77797" ht="24" customHeight="1" x14ac:dyDescent="0.25"/>
    <row r="77798" ht="24.95" customHeight="1" x14ac:dyDescent="0.25"/>
    <row r="77799" ht="24.95" customHeight="1" x14ac:dyDescent="0.25"/>
    <row r="77800" ht="24.95" customHeight="1" x14ac:dyDescent="0.25"/>
    <row r="77801" ht="24.95" customHeight="1" x14ac:dyDescent="0.25"/>
    <row r="77802" ht="24.95" customHeight="1" x14ac:dyDescent="0.25"/>
    <row r="77803" ht="24.95" customHeight="1" x14ac:dyDescent="0.25"/>
    <row r="77804" ht="24.95" customHeight="1" x14ac:dyDescent="0.25"/>
    <row r="77805" ht="24.95" customHeight="1" x14ac:dyDescent="0.25"/>
    <row r="77806" ht="24.95" customHeight="1" x14ac:dyDescent="0.25"/>
    <row r="77807" ht="24.95" customHeight="1" x14ac:dyDescent="0.25"/>
    <row r="77808" ht="24.95" customHeight="1" x14ac:dyDescent="0.25"/>
    <row r="77809" ht="24.95" customHeight="1" x14ac:dyDescent="0.25"/>
    <row r="77810" ht="24.95" customHeight="1" x14ac:dyDescent="0.25"/>
    <row r="77811" ht="24.95" customHeight="1" x14ac:dyDescent="0.25"/>
    <row r="77812" ht="24.95" customHeight="1" x14ac:dyDescent="0.25"/>
    <row r="77813" ht="24.95" customHeight="1" x14ac:dyDescent="0.25"/>
    <row r="77814" ht="24.95" customHeight="1" x14ac:dyDescent="0.25"/>
    <row r="77815" ht="24.95" customHeight="1" x14ac:dyDescent="0.25"/>
    <row r="77816" ht="24.95" customHeight="1" x14ac:dyDescent="0.25"/>
    <row r="77817" ht="24.95" customHeight="1" x14ac:dyDescent="0.25"/>
    <row r="77818" ht="24.95" customHeight="1" x14ac:dyDescent="0.25"/>
    <row r="77819" ht="24.95" customHeight="1" x14ac:dyDescent="0.25"/>
    <row r="77820" ht="24.95" customHeight="1" x14ac:dyDescent="0.25"/>
    <row r="77821" ht="24.95" customHeight="1" x14ac:dyDescent="0.25"/>
    <row r="77822" ht="24.95" customHeight="1" x14ac:dyDescent="0.25"/>
    <row r="77823" ht="24.95" customHeight="1" x14ac:dyDescent="0.25"/>
    <row r="77824" ht="24.95" customHeight="1" x14ac:dyDescent="0.25"/>
    <row r="77825" ht="24.95" customHeight="1" x14ac:dyDescent="0.25"/>
    <row r="77826" ht="24.95" customHeight="1" x14ac:dyDescent="0.25"/>
    <row r="77827" ht="24.95" customHeight="1" x14ac:dyDescent="0.25"/>
    <row r="77828" ht="24.95" customHeight="1" x14ac:dyDescent="0.25"/>
    <row r="77829" ht="24.95" customHeight="1" x14ac:dyDescent="0.25"/>
    <row r="77830" ht="24.95" customHeight="1" x14ac:dyDescent="0.25"/>
    <row r="77839" ht="16.5" customHeight="1" x14ac:dyDescent="0.25"/>
    <row r="77841" ht="15.75" customHeight="1" x14ac:dyDescent="0.25"/>
    <row r="77842" ht="31.5" customHeight="1" x14ac:dyDescent="0.25"/>
    <row r="77843" ht="24" customHeight="1" x14ac:dyDescent="0.25"/>
    <row r="77844" ht="24.95" customHeight="1" x14ac:dyDescent="0.25"/>
    <row r="77845" ht="24.95" customHeight="1" x14ac:dyDescent="0.25"/>
    <row r="77846" ht="24.95" customHeight="1" x14ac:dyDescent="0.25"/>
    <row r="77847" ht="24.95" customHeight="1" x14ac:dyDescent="0.25"/>
    <row r="77848" ht="24.95" customHeight="1" x14ac:dyDescent="0.25"/>
    <row r="77849" ht="24.95" customHeight="1" x14ac:dyDescent="0.25"/>
    <row r="77850" ht="24.95" customHeight="1" x14ac:dyDescent="0.25"/>
    <row r="77851" ht="24.95" customHeight="1" x14ac:dyDescent="0.25"/>
    <row r="77852" ht="24.95" customHeight="1" x14ac:dyDescent="0.25"/>
    <row r="77853" ht="24.95" customHeight="1" x14ac:dyDescent="0.25"/>
    <row r="77854" ht="24.95" customHeight="1" x14ac:dyDescent="0.25"/>
    <row r="77855" ht="24.95" customHeight="1" x14ac:dyDescent="0.25"/>
    <row r="77856" ht="24.95" customHeight="1" x14ac:dyDescent="0.25"/>
    <row r="77857" ht="24.95" customHeight="1" x14ac:dyDescent="0.25"/>
    <row r="77858" ht="24.95" customHeight="1" x14ac:dyDescent="0.25"/>
    <row r="77859" ht="24.95" customHeight="1" x14ac:dyDescent="0.25"/>
    <row r="77860" ht="24.95" customHeight="1" x14ac:dyDescent="0.25"/>
    <row r="77861" ht="24.95" customHeight="1" x14ac:dyDescent="0.25"/>
    <row r="77862" ht="24.95" customHeight="1" x14ac:dyDescent="0.25"/>
    <row r="77863" ht="24.95" customHeight="1" x14ac:dyDescent="0.25"/>
    <row r="77864" ht="24.95" customHeight="1" x14ac:dyDescent="0.25"/>
    <row r="77865" ht="24.95" customHeight="1" x14ac:dyDescent="0.25"/>
    <row r="77866" ht="24.95" customHeight="1" x14ac:dyDescent="0.25"/>
    <row r="77867" ht="24.95" customHeight="1" x14ac:dyDescent="0.25"/>
    <row r="77868" ht="24.95" customHeight="1" x14ac:dyDescent="0.25"/>
    <row r="77869" ht="24.95" customHeight="1" x14ac:dyDescent="0.25"/>
    <row r="77870" ht="24.95" customHeight="1" x14ac:dyDescent="0.25"/>
    <row r="77871" ht="24.95" customHeight="1" x14ac:dyDescent="0.25"/>
    <row r="77872" ht="24.95" customHeight="1" x14ac:dyDescent="0.25"/>
    <row r="77873" ht="24.95" customHeight="1" x14ac:dyDescent="0.25"/>
    <row r="77874" ht="24.95" customHeight="1" x14ac:dyDescent="0.25"/>
    <row r="77875" ht="24.95" customHeight="1" x14ac:dyDescent="0.25"/>
    <row r="77876" ht="24.95" customHeight="1" x14ac:dyDescent="0.25"/>
    <row r="77885" ht="16.5" customHeight="1" x14ac:dyDescent="0.25"/>
    <row r="77887" ht="15.75" customHeight="1" x14ac:dyDescent="0.25"/>
    <row r="77888" ht="31.5" customHeight="1" x14ac:dyDescent="0.25"/>
    <row r="77889" ht="24" customHeight="1" x14ac:dyDescent="0.25"/>
    <row r="77890" ht="24.95" customHeight="1" x14ac:dyDescent="0.25"/>
    <row r="77891" ht="24.95" customHeight="1" x14ac:dyDescent="0.25"/>
    <row r="77892" ht="24.95" customHeight="1" x14ac:dyDescent="0.25"/>
    <row r="77893" ht="24.95" customHeight="1" x14ac:dyDescent="0.25"/>
    <row r="77894" ht="24.95" customHeight="1" x14ac:dyDescent="0.25"/>
    <row r="77895" ht="24.95" customHeight="1" x14ac:dyDescent="0.25"/>
    <row r="77896" ht="24.95" customHeight="1" x14ac:dyDescent="0.25"/>
    <row r="77897" ht="24.95" customHeight="1" x14ac:dyDescent="0.25"/>
    <row r="77898" ht="24.95" customHeight="1" x14ac:dyDescent="0.25"/>
    <row r="77907" ht="16.5" customHeight="1" x14ac:dyDescent="0.25"/>
    <row r="77909" ht="15.75" customHeight="1" x14ac:dyDescent="0.25"/>
    <row r="77910" ht="31.5" customHeight="1" x14ac:dyDescent="0.25"/>
    <row r="77911" ht="24" customHeight="1" x14ac:dyDescent="0.25"/>
    <row r="77912" ht="24.95" customHeight="1" x14ac:dyDescent="0.25"/>
    <row r="77913" ht="24.95" customHeight="1" x14ac:dyDescent="0.25"/>
    <row r="77914" ht="24.95" customHeight="1" x14ac:dyDescent="0.25"/>
    <row r="77915" ht="24.95" customHeight="1" x14ac:dyDescent="0.25"/>
    <row r="77916" ht="24.95" customHeight="1" x14ac:dyDescent="0.25"/>
    <row r="77917" ht="24.95" customHeight="1" x14ac:dyDescent="0.25"/>
    <row r="77918" ht="24.95" customHeight="1" x14ac:dyDescent="0.25"/>
    <row r="77919" ht="24.95" customHeight="1" x14ac:dyDescent="0.25"/>
    <row r="77920" ht="24.95" customHeight="1" x14ac:dyDescent="0.25"/>
    <row r="77921" ht="24.95" customHeight="1" x14ac:dyDescent="0.25"/>
    <row r="77922" ht="24.95" customHeight="1" x14ac:dyDescent="0.25"/>
    <row r="77923" ht="24.95" customHeight="1" x14ac:dyDescent="0.25"/>
    <row r="77924" ht="24.95" customHeight="1" x14ac:dyDescent="0.25"/>
    <row r="77925" ht="24.95" customHeight="1" x14ac:dyDescent="0.25"/>
    <row r="77926" ht="24.95" customHeight="1" x14ac:dyDescent="0.25"/>
    <row r="77927" ht="24.95" customHeight="1" x14ac:dyDescent="0.25"/>
    <row r="77928" ht="24.95" customHeight="1" x14ac:dyDescent="0.25"/>
    <row r="77929" ht="24.95" customHeight="1" x14ac:dyDescent="0.25"/>
    <row r="77930" ht="24.95" customHeight="1" x14ac:dyDescent="0.25"/>
    <row r="77931" ht="24.95" customHeight="1" x14ac:dyDescent="0.25"/>
    <row r="77932" ht="24.95" customHeight="1" x14ac:dyDescent="0.25"/>
    <row r="77933" ht="24.95" customHeight="1" x14ac:dyDescent="0.25"/>
    <row r="77934" ht="24.95" customHeight="1" x14ac:dyDescent="0.25"/>
    <row r="77935" ht="24.95" customHeight="1" x14ac:dyDescent="0.25"/>
    <row r="77936" ht="24.95" customHeight="1" x14ac:dyDescent="0.25"/>
    <row r="77937" ht="24.95" customHeight="1" x14ac:dyDescent="0.25"/>
    <row r="77938" ht="24.95" customHeight="1" x14ac:dyDescent="0.25"/>
    <row r="77939" ht="24.95" customHeight="1" x14ac:dyDescent="0.25"/>
    <row r="77940" ht="24.95" customHeight="1" x14ac:dyDescent="0.25"/>
    <row r="77941" ht="24.95" customHeight="1" x14ac:dyDescent="0.25"/>
    <row r="77942" ht="24.95" customHeight="1" x14ac:dyDescent="0.25"/>
    <row r="77943" ht="24.95" customHeight="1" x14ac:dyDescent="0.25"/>
    <row r="77944" ht="24.95" customHeight="1" x14ac:dyDescent="0.25"/>
    <row r="77953" ht="16.5" customHeight="1" x14ac:dyDescent="0.25"/>
    <row r="77955" ht="15.75" customHeight="1" x14ac:dyDescent="0.25"/>
    <row r="77956" ht="31.5" customHeight="1" x14ac:dyDescent="0.25"/>
    <row r="77957" ht="24" customHeight="1" x14ac:dyDescent="0.25"/>
    <row r="77958" ht="24.95" customHeight="1" x14ac:dyDescent="0.25"/>
    <row r="77959" ht="24.95" customHeight="1" x14ac:dyDescent="0.25"/>
    <row r="77960" ht="24.95" customHeight="1" x14ac:dyDescent="0.25"/>
    <row r="77961" ht="24.95" customHeight="1" x14ac:dyDescent="0.25"/>
    <row r="77962" ht="24.95" customHeight="1" x14ac:dyDescent="0.25"/>
    <row r="77963" ht="24.95" customHeight="1" x14ac:dyDescent="0.25"/>
    <row r="77964" ht="24.95" customHeight="1" x14ac:dyDescent="0.25"/>
    <row r="77965" ht="24.95" customHeight="1" x14ac:dyDescent="0.25"/>
    <row r="77966" ht="24.95" customHeight="1" x14ac:dyDescent="0.25"/>
    <row r="77967" ht="24.95" customHeight="1" x14ac:dyDescent="0.25"/>
    <row r="77968" ht="24.95" customHeight="1" x14ac:dyDescent="0.25"/>
    <row r="77969" ht="24.95" customHeight="1" x14ac:dyDescent="0.25"/>
    <row r="77970" ht="24.95" customHeight="1" x14ac:dyDescent="0.25"/>
    <row r="77971" ht="24.95" customHeight="1" x14ac:dyDescent="0.25"/>
    <row r="77972" ht="24.95" customHeight="1" x14ac:dyDescent="0.25"/>
    <row r="77973" ht="24.95" customHeight="1" x14ac:dyDescent="0.25"/>
    <row r="77974" ht="24.95" customHeight="1" x14ac:dyDescent="0.25"/>
    <row r="77975" ht="24.95" customHeight="1" x14ac:dyDescent="0.25"/>
    <row r="77976" ht="24.95" customHeight="1" x14ac:dyDescent="0.25"/>
    <row r="77977" ht="24.95" customHeight="1" x14ac:dyDescent="0.25"/>
    <row r="77978" ht="24.95" customHeight="1" x14ac:dyDescent="0.25"/>
    <row r="77979" ht="24.95" customHeight="1" x14ac:dyDescent="0.25"/>
    <row r="77980" ht="24.95" customHeight="1" x14ac:dyDescent="0.25"/>
    <row r="77981" ht="24.95" customHeight="1" x14ac:dyDescent="0.25"/>
    <row r="77982" ht="24.95" customHeight="1" x14ac:dyDescent="0.25"/>
    <row r="77983" ht="24.95" customHeight="1" x14ac:dyDescent="0.25"/>
    <row r="77984" ht="24.95" customHeight="1" x14ac:dyDescent="0.25"/>
    <row r="77985" ht="24.95" customHeight="1" x14ac:dyDescent="0.25"/>
    <row r="77986" ht="24.95" customHeight="1" x14ac:dyDescent="0.25"/>
    <row r="77987" ht="24.95" customHeight="1" x14ac:dyDescent="0.25"/>
    <row r="77988" ht="24.95" customHeight="1" x14ac:dyDescent="0.25"/>
    <row r="77989" ht="24.95" customHeight="1" x14ac:dyDescent="0.25"/>
    <row r="77990" ht="24.95" customHeight="1" x14ac:dyDescent="0.25"/>
    <row r="77993" ht="16.5" customHeight="1" x14ac:dyDescent="0.25"/>
    <row r="77998" ht="16.5" customHeight="1" x14ac:dyDescent="0.25"/>
    <row r="78000" ht="15.75" customHeight="1" x14ac:dyDescent="0.25"/>
    <row r="78001" ht="31.5" customHeight="1" x14ac:dyDescent="0.25"/>
    <row r="78002" ht="24" customHeight="1" x14ac:dyDescent="0.25"/>
    <row r="78003" ht="24.95" customHeight="1" x14ac:dyDescent="0.25"/>
    <row r="78004" ht="24.95" customHeight="1" x14ac:dyDescent="0.25"/>
    <row r="78005" ht="24.95" customHeight="1" x14ac:dyDescent="0.25"/>
    <row r="78006" ht="24.95" customHeight="1" x14ac:dyDescent="0.25"/>
    <row r="78007" ht="24.95" customHeight="1" x14ac:dyDescent="0.25"/>
    <row r="78008" ht="24.95" customHeight="1" x14ac:dyDescent="0.25"/>
    <row r="78009" ht="24.95" customHeight="1" x14ac:dyDescent="0.25"/>
    <row r="78010" ht="24.95" customHeight="1" x14ac:dyDescent="0.25"/>
    <row r="78011" ht="24.95" customHeight="1" x14ac:dyDescent="0.25"/>
    <row r="78012" ht="24.95" customHeight="1" x14ac:dyDescent="0.25"/>
    <row r="78013" ht="24.95" customHeight="1" x14ac:dyDescent="0.25"/>
    <row r="78014" ht="24.95" customHeight="1" x14ac:dyDescent="0.25"/>
    <row r="78015" ht="24.95" customHeight="1" x14ac:dyDescent="0.25"/>
    <row r="78016" ht="24.95" customHeight="1" x14ac:dyDescent="0.25"/>
    <row r="78017" ht="24.95" customHeight="1" x14ac:dyDescent="0.25"/>
    <row r="78018" ht="24.95" customHeight="1" x14ac:dyDescent="0.25"/>
    <row r="78019" ht="24.95" customHeight="1" x14ac:dyDescent="0.25"/>
    <row r="78020" ht="24.95" customHeight="1" x14ac:dyDescent="0.25"/>
    <row r="78021" ht="24.95" customHeight="1" x14ac:dyDescent="0.25"/>
    <row r="78022" ht="24.95" customHeight="1" x14ac:dyDescent="0.25"/>
    <row r="78023" ht="24.95" customHeight="1" x14ac:dyDescent="0.25"/>
    <row r="78024" ht="24.95" customHeight="1" x14ac:dyDescent="0.25"/>
    <row r="78025" ht="24.95" customHeight="1" x14ac:dyDescent="0.25"/>
    <row r="78026" ht="24.95" customHeight="1" x14ac:dyDescent="0.25"/>
    <row r="78027" ht="24.95" customHeight="1" x14ac:dyDescent="0.25"/>
    <row r="78028" ht="24.95" customHeight="1" x14ac:dyDescent="0.25"/>
    <row r="78029" ht="24.95" customHeight="1" x14ac:dyDescent="0.25"/>
    <row r="78030" ht="24.95" customHeight="1" x14ac:dyDescent="0.25"/>
    <row r="78031" ht="24.95" customHeight="1" x14ac:dyDescent="0.25"/>
    <row r="78032" ht="24.95" customHeight="1" x14ac:dyDescent="0.25"/>
    <row r="78033" ht="24.95" customHeight="1" x14ac:dyDescent="0.25"/>
    <row r="78034" ht="24.95" customHeight="1" x14ac:dyDescent="0.25"/>
    <row r="78035" ht="15.75" customHeight="1" x14ac:dyDescent="0.25"/>
    <row r="78039" ht="16.5" customHeight="1" x14ac:dyDescent="0.25"/>
    <row r="78043" ht="16.5" customHeight="1" x14ac:dyDescent="0.25"/>
    <row r="78045" ht="15.75" customHeight="1" x14ac:dyDescent="0.25"/>
    <row r="78046" ht="31.5" customHeight="1" x14ac:dyDescent="0.25"/>
    <row r="78047" ht="24" customHeight="1" x14ac:dyDescent="0.25"/>
    <row r="78048" ht="24.95" customHeight="1" x14ac:dyDescent="0.25"/>
    <row r="78049" ht="24.95" customHeight="1" x14ac:dyDescent="0.25"/>
    <row r="78050" ht="24.95" customHeight="1" x14ac:dyDescent="0.25"/>
    <row r="78051" ht="24.95" customHeight="1" x14ac:dyDescent="0.25"/>
    <row r="78052" ht="24.95" customHeight="1" x14ac:dyDescent="0.25"/>
    <row r="78053" ht="24.95" customHeight="1" x14ac:dyDescent="0.25"/>
    <row r="78054" ht="24.95" customHeight="1" x14ac:dyDescent="0.25"/>
    <row r="78055" ht="24.95" customHeight="1" x14ac:dyDescent="0.25"/>
    <row r="78056" ht="24.95" customHeight="1" x14ac:dyDescent="0.25"/>
    <row r="78057" ht="24.95" customHeight="1" x14ac:dyDescent="0.25"/>
    <row r="78058" ht="24.95" customHeight="1" x14ac:dyDescent="0.25"/>
    <row r="78059" ht="24.95" customHeight="1" x14ac:dyDescent="0.25"/>
    <row r="78060" ht="24.95" customHeight="1" x14ac:dyDescent="0.25"/>
    <row r="78061" ht="24.95" customHeight="1" x14ac:dyDescent="0.25"/>
    <row r="78062" ht="24.95" customHeight="1" x14ac:dyDescent="0.25"/>
    <row r="78063" ht="24.95" customHeight="1" x14ac:dyDescent="0.25"/>
    <row r="78064" ht="24.95" customHeight="1" x14ac:dyDescent="0.25"/>
    <row r="78065" ht="24.95" customHeight="1" x14ac:dyDescent="0.25"/>
    <row r="78066" ht="24.95" customHeight="1" x14ac:dyDescent="0.25"/>
    <row r="78067" ht="24.95" customHeight="1" x14ac:dyDescent="0.25"/>
    <row r="78068" ht="24.95" customHeight="1" x14ac:dyDescent="0.25"/>
    <row r="78069" ht="24.95" customHeight="1" x14ac:dyDescent="0.25"/>
    <row r="78070" ht="24.95" customHeight="1" x14ac:dyDescent="0.25"/>
    <row r="78071" ht="24.95" customHeight="1" x14ac:dyDescent="0.25"/>
    <row r="78072" ht="24.95" customHeight="1" x14ac:dyDescent="0.25"/>
    <row r="78073" ht="24.95" customHeight="1" x14ac:dyDescent="0.25"/>
    <row r="78074" ht="24.95" customHeight="1" x14ac:dyDescent="0.25"/>
    <row r="78075" ht="24.95" customHeight="1" x14ac:dyDescent="0.25"/>
    <row r="78076" ht="24.95" customHeight="1" x14ac:dyDescent="0.25"/>
    <row r="78077" ht="24.95" customHeight="1" x14ac:dyDescent="0.25"/>
    <row r="78078" ht="24.95" customHeight="1" x14ac:dyDescent="0.25"/>
    <row r="78079" ht="24.95" customHeight="1" x14ac:dyDescent="0.25"/>
    <row r="78081" ht="15.75" customHeight="1" x14ac:dyDescent="0.25"/>
    <row r="78082" ht="31.5" customHeight="1" x14ac:dyDescent="0.25"/>
    <row r="78083" ht="24" customHeight="1" x14ac:dyDescent="0.25"/>
    <row r="78084" ht="24.95" customHeight="1" x14ac:dyDescent="0.25"/>
    <row r="78088" ht="16.5" customHeight="1" x14ac:dyDescent="0.25"/>
    <row r="78090" ht="15.75" customHeight="1" x14ac:dyDescent="0.25"/>
    <row r="78091" ht="31.5" customHeight="1" x14ac:dyDescent="0.25"/>
    <row r="78092" ht="24" customHeight="1" x14ac:dyDescent="0.25"/>
    <row r="78093" ht="24.95" customHeight="1" x14ac:dyDescent="0.25"/>
    <row r="78094" ht="24.95" customHeight="1" x14ac:dyDescent="0.25"/>
    <row r="78095" ht="24.95" customHeight="1" x14ac:dyDescent="0.25"/>
    <row r="78096" ht="24.95" customHeight="1" x14ac:dyDescent="0.25"/>
    <row r="78097" ht="24.95" customHeight="1" x14ac:dyDescent="0.25"/>
    <row r="78098" ht="24.95" customHeight="1" x14ac:dyDescent="0.25"/>
    <row r="78099" ht="24.95" customHeight="1" x14ac:dyDescent="0.25"/>
    <row r="78100" ht="24.95" customHeight="1" x14ac:dyDescent="0.25"/>
    <row r="78101" ht="24.95" customHeight="1" x14ac:dyDescent="0.25"/>
    <row r="78102" ht="24.95" customHeight="1" x14ac:dyDescent="0.25"/>
    <row r="78103" ht="24.95" customHeight="1" x14ac:dyDescent="0.25"/>
    <row r="78104" ht="24.95" customHeight="1" x14ac:dyDescent="0.25"/>
    <row r="78105" ht="24.95" customHeight="1" x14ac:dyDescent="0.25"/>
    <row r="78109" ht="16.5" customHeight="1" x14ac:dyDescent="0.25"/>
    <row r="78111" ht="15.75" customHeight="1" x14ac:dyDescent="0.25"/>
    <row r="78112" ht="31.5" customHeight="1" x14ac:dyDescent="0.25"/>
    <row r="78113" ht="24" customHeight="1" x14ac:dyDescent="0.25"/>
    <row r="78114" ht="24.95" customHeight="1" x14ac:dyDescent="0.25"/>
    <row r="78115" ht="24.95" customHeight="1" x14ac:dyDescent="0.25"/>
    <row r="78116" ht="24.95" customHeight="1" x14ac:dyDescent="0.25"/>
    <row r="78117" ht="24.95" customHeight="1" x14ac:dyDescent="0.25"/>
    <row r="78118" ht="24.95" customHeight="1" x14ac:dyDescent="0.25"/>
    <row r="78119" ht="24.95" customHeight="1" x14ac:dyDescent="0.25"/>
    <row r="78120" ht="24.95" customHeight="1" x14ac:dyDescent="0.25"/>
    <row r="78121" ht="24.95" customHeight="1" x14ac:dyDescent="0.25"/>
    <row r="78122" ht="24.95" customHeight="1" x14ac:dyDescent="0.25"/>
    <row r="78123" ht="24.95" customHeight="1" x14ac:dyDescent="0.25"/>
    <row r="78124" ht="31.5" customHeight="1" x14ac:dyDescent="0.25"/>
    <row r="78125" ht="24" customHeight="1" x14ac:dyDescent="0.25"/>
    <row r="78126" ht="24.95" customHeight="1" x14ac:dyDescent="0.25"/>
    <row r="78130" ht="16.5" customHeight="1" x14ac:dyDescent="0.25"/>
    <row r="78132" ht="15.75" customHeight="1" x14ac:dyDescent="0.25"/>
    <row r="78133" ht="31.5" customHeight="1" x14ac:dyDescent="0.25"/>
    <row r="78134" ht="24" customHeight="1" x14ac:dyDescent="0.25"/>
    <row r="78135" ht="24.95" customHeight="1" x14ac:dyDescent="0.25"/>
    <row r="78136" ht="24.95" customHeight="1" x14ac:dyDescent="0.25"/>
    <row r="78137" ht="24.95" customHeight="1" x14ac:dyDescent="0.25"/>
    <row r="78138" ht="24.95" customHeight="1" x14ac:dyDescent="0.25"/>
    <row r="78139" ht="24.95" customHeight="1" x14ac:dyDescent="0.25"/>
    <row r="78140" ht="24.95" customHeight="1" x14ac:dyDescent="0.25"/>
    <row r="78141" ht="24.95" customHeight="1" x14ac:dyDescent="0.25"/>
    <row r="78142" ht="24.95" customHeight="1" x14ac:dyDescent="0.25"/>
    <row r="78143" ht="24.95" customHeight="1" x14ac:dyDescent="0.25"/>
    <row r="78144" ht="24.95" customHeight="1" x14ac:dyDescent="0.25"/>
    <row r="78151" ht="16.5" customHeight="1" x14ac:dyDescent="0.25"/>
    <row r="78153" ht="15.75" customHeight="1" x14ac:dyDescent="0.25"/>
    <row r="78154" ht="31.5" customHeight="1" x14ac:dyDescent="0.25"/>
    <row r="78155" ht="24" customHeight="1" x14ac:dyDescent="0.25"/>
    <row r="78156" ht="24.95" customHeight="1" x14ac:dyDescent="0.25"/>
    <row r="78157" ht="24.95" customHeight="1" x14ac:dyDescent="0.25"/>
    <row r="78158" ht="24.95" customHeight="1" x14ac:dyDescent="0.25"/>
    <row r="78159" ht="24.95" customHeight="1" x14ac:dyDescent="0.25"/>
    <row r="78160" ht="24.95" customHeight="1" x14ac:dyDescent="0.25"/>
    <row r="78161" ht="24.95" customHeight="1" x14ac:dyDescent="0.25"/>
    <row r="78162" ht="24.95" customHeight="1" x14ac:dyDescent="0.25"/>
    <row r="78163" ht="24.95" customHeight="1" x14ac:dyDescent="0.25"/>
    <row r="78164" ht="24.95" customHeight="1" x14ac:dyDescent="0.25"/>
    <row r="78165" ht="24.95" customHeight="1" x14ac:dyDescent="0.25"/>
    <row r="78166" ht="24.95" customHeight="1" x14ac:dyDescent="0.25"/>
    <row r="78167" ht="24.95" customHeight="1" x14ac:dyDescent="0.25"/>
    <row r="78168" ht="24.95" customHeight="1" x14ac:dyDescent="0.25"/>
    <row r="78169" ht="24.95" customHeight="1" x14ac:dyDescent="0.25"/>
    <row r="78170" ht="24.95" customHeight="1" x14ac:dyDescent="0.25"/>
    <row r="78171" ht="24.95" customHeight="1" x14ac:dyDescent="0.25"/>
    <row r="78172" ht="24.95" customHeight="1" x14ac:dyDescent="0.25"/>
    <row r="78173" ht="24.95" customHeight="1" x14ac:dyDescent="0.25"/>
    <row r="78174" ht="24.95" customHeight="1" x14ac:dyDescent="0.25"/>
    <row r="78175" ht="24.95" customHeight="1" x14ac:dyDescent="0.25"/>
    <row r="78176" ht="24.95" customHeight="1" x14ac:dyDescent="0.25"/>
    <row r="78177" ht="24.95" customHeight="1" x14ac:dyDescent="0.25"/>
    <row r="78178" ht="24.95" customHeight="1" x14ac:dyDescent="0.25"/>
    <row r="78179" ht="24.95" customHeight="1" x14ac:dyDescent="0.25"/>
    <row r="78180" ht="24.95" customHeight="1" x14ac:dyDescent="0.25"/>
    <row r="78181" ht="24.95" customHeight="1" x14ac:dyDescent="0.25"/>
    <row r="78182" ht="24.95" customHeight="1" x14ac:dyDescent="0.25"/>
    <row r="78183" ht="24.95" customHeight="1" x14ac:dyDescent="0.25"/>
    <row r="78184" ht="24.95" customHeight="1" x14ac:dyDescent="0.25"/>
    <row r="78185" ht="24.95" customHeight="1" x14ac:dyDescent="0.25"/>
    <row r="78186" ht="24.95" customHeight="1" x14ac:dyDescent="0.25"/>
    <row r="78187" ht="24.95" customHeight="1" x14ac:dyDescent="0.25"/>
    <row r="78188" ht="16.5" customHeight="1" x14ac:dyDescent="0.25"/>
    <row r="78190" ht="15.75" customHeight="1" x14ac:dyDescent="0.25"/>
    <row r="78191" ht="31.5" customHeight="1" x14ac:dyDescent="0.25"/>
    <row r="78192" ht="24" customHeight="1" x14ac:dyDescent="0.25"/>
    <row r="78196" ht="16.5" customHeight="1" x14ac:dyDescent="0.25"/>
    <row r="78198" ht="15.75" customHeight="1" x14ac:dyDescent="0.25"/>
    <row r="78199" ht="31.5" customHeight="1" x14ac:dyDescent="0.25"/>
    <row r="78200" ht="24" customHeight="1" x14ac:dyDescent="0.25"/>
    <row r="78201" ht="24.95" customHeight="1" x14ac:dyDescent="0.25"/>
    <row r="78202" ht="24.95" customHeight="1" x14ac:dyDescent="0.25"/>
    <row r="78203" ht="24.95" customHeight="1" x14ac:dyDescent="0.25"/>
    <row r="78204" ht="24.95" customHeight="1" x14ac:dyDescent="0.25"/>
    <row r="78205" ht="24.95" customHeight="1" x14ac:dyDescent="0.25"/>
    <row r="78206" ht="24.95" customHeight="1" x14ac:dyDescent="0.25"/>
    <row r="78207" ht="24.95" customHeight="1" x14ac:dyDescent="0.25"/>
    <row r="78208" ht="24.95" customHeight="1" x14ac:dyDescent="0.25"/>
    <row r="78209" ht="24.95" customHeight="1" x14ac:dyDescent="0.25"/>
    <row r="78210" ht="24.95" customHeight="1" x14ac:dyDescent="0.25"/>
    <row r="78211" ht="24.95" customHeight="1" x14ac:dyDescent="0.25"/>
    <row r="78212" ht="24.95" customHeight="1" x14ac:dyDescent="0.25"/>
    <row r="78213" ht="24.95" customHeight="1" x14ac:dyDescent="0.25"/>
    <row r="78214" ht="24.95" customHeight="1" x14ac:dyDescent="0.25"/>
    <row r="78215" ht="24.95" customHeight="1" x14ac:dyDescent="0.25"/>
    <row r="78216" ht="24.95" customHeight="1" x14ac:dyDescent="0.25"/>
    <row r="78217" ht="24.95" customHeight="1" x14ac:dyDescent="0.25"/>
    <row r="78218" ht="24.95" customHeight="1" x14ac:dyDescent="0.25"/>
    <row r="78219" ht="24.95" customHeight="1" x14ac:dyDescent="0.25"/>
    <row r="78220" ht="24.95" customHeight="1" x14ac:dyDescent="0.25"/>
    <row r="78221" ht="24.95" customHeight="1" x14ac:dyDescent="0.25"/>
    <row r="78222" ht="24.95" customHeight="1" x14ac:dyDescent="0.25"/>
    <row r="78223" ht="24.95" customHeight="1" x14ac:dyDescent="0.25"/>
    <row r="78224" ht="24.95" customHeight="1" x14ac:dyDescent="0.25"/>
    <row r="78225" ht="24.95" customHeight="1" x14ac:dyDescent="0.25"/>
    <row r="78226" ht="24.95" customHeight="1" x14ac:dyDescent="0.25"/>
    <row r="78227" ht="24.95" customHeight="1" x14ac:dyDescent="0.25"/>
    <row r="78228" ht="24.95" customHeight="1" x14ac:dyDescent="0.25"/>
    <row r="78229" ht="24.95" customHeight="1" x14ac:dyDescent="0.25"/>
    <row r="78230" ht="24.95" customHeight="1" x14ac:dyDescent="0.25"/>
    <row r="78231" ht="24.95" customHeight="1" x14ac:dyDescent="0.25"/>
    <row r="78232" ht="24.95" customHeight="1" x14ac:dyDescent="0.25"/>
    <row r="78233" ht="24.95" customHeight="1" x14ac:dyDescent="0.25"/>
    <row r="78234" ht="24.95" customHeight="1" x14ac:dyDescent="0.25"/>
    <row r="78235" ht="24.95" customHeight="1" x14ac:dyDescent="0.25"/>
    <row r="78236" ht="24.95" customHeight="1" x14ac:dyDescent="0.25"/>
    <row r="78237" ht="24.95" customHeight="1" x14ac:dyDescent="0.25"/>
    <row r="78241" ht="16.5" customHeight="1" x14ac:dyDescent="0.25"/>
    <row r="78243" ht="15.75" customHeight="1" x14ac:dyDescent="0.25"/>
    <row r="78244" ht="31.5" customHeight="1" x14ac:dyDescent="0.25"/>
    <row r="78245" ht="24" customHeight="1" x14ac:dyDescent="0.25"/>
    <row r="78246" ht="24.95" customHeight="1" x14ac:dyDescent="0.25"/>
    <row r="78247" ht="24.95" customHeight="1" x14ac:dyDescent="0.25"/>
    <row r="78248" ht="24.95" customHeight="1" x14ac:dyDescent="0.25"/>
    <row r="78249" ht="24.95" customHeight="1" x14ac:dyDescent="0.25"/>
    <row r="78250" ht="24.95" customHeight="1" x14ac:dyDescent="0.25"/>
    <row r="78251" ht="24.95" customHeight="1" x14ac:dyDescent="0.25"/>
    <row r="78252" ht="24.95" customHeight="1" x14ac:dyDescent="0.25"/>
    <row r="78253" ht="24.95" customHeight="1" x14ac:dyDescent="0.25"/>
    <row r="78254" ht="24.95" customHeight="1" x14ac:dyDescent="0.25"/>
    <row r="78255" ht="24.95" customHeight="1" x14ac:dyDescent="0.25"/>
    <row r="78256" ht="24.95" customHeight="1" x14ac:dyDescent="0.25"/>
    <row r="78257" ht="24.95" customHeight="1" x14ac:dyDescent="0.25"/>
    <row r="78258" ht="24.95" customHeight="1" x14ac:dyDescent="0.25"/>
    <row r="78259" ht="24.95" customHeight="1" x14ac:dyDescent="0.25"/>
    <row r="78260" ht="24.95" customHeight="1" x14ac:dyDescent="0.25"/>
    <row r="78261" ht="24.95" customHeight="1" x14ac:dyDescent="0.25"/>
    <row r="78262" ht="24.95" customHeight="1" x14ac:dyDescent="0.25"/>
    <row r="78263" ht="24.95" customHeight="1" x14ac:dyDescent="0.25"/>
    <row r="78264" ht="24.95" customHeight="1" x14ac:dyDescent="0.25"/>
    <row r="78265" ht="24.95" customHeight="1" x14ac:dyDescent="0.25"/>
    <row r="78266" ht="24.95" customHeight="1" x14ac:dyDescent="0.25"/>
    <row r="78267" ht="24.95" customHeight="1" x14ac:dyDescent="0.25"/>
    <row r="78268" ht="24.95" customHeight="1" x14ac:dyDescent="0.25"/>
    <row r="78269" ht="24.95" customHeight="1" x14ac:dyDescent="0.25"/>
    <row r="78270" ht="24.95" customHeight="1" x14ac:dyDescent="0.25"/>
    <row r="78271" ht="24.95" customHeight="1" x14ac:dyDescent="0.25"/>
    <row r="78272" ht="24.95" customHeight="1" x14ac:dyDescent="0.25"/>
    <row r="78273" ht="24.95" customHeight="1" x14ac:dyDescent="0.25"/>
    <row r="78274" ht="24.95" customHeight="1" x14ac:dyDescent="0.25"/>
    <row r="78275" ht="24.95" customHeight="1" x14ac:dyDescent="0.25"/>
    <row r="78276" ht="24.95" customHeight="1" x14ac:dyDescent="0.25"/>
    <row r="78277" ht="24.95" customHeight="1" x14ac:dyDescent="0.25"/>
    <row r="78278" ht="24.95" customHeight="1" x14ac:dyDescent="0.25"/>
    <row r="78279" ht="24.95" customHeight="1" x14ac:dyDescent="0.25"/>
    <row r="78280" ht="24.95" customHeight="1" x14ac:dyDescent="0.25"/>
    <row r="78281" ht="24.95" customHeight="1" x14ac:dyDescent="0.25"/>
    <row r="78282" ht="24.95" customHeight="1" x14ac:dyDescent="0.25"/>
    <row r="78286" ht="16.5" customHeight="1" x14ac:dyDescent="0.25"/>
    <row r="78288" ht="15.75" customHeight="1" x14ac:dyDescent="0.25"/>
    <row r="78289" ht="31.5" customHeight="1" x14ac:dyDescent="0.25"/>
    <row r="78290" ht="24" customHeight="1" x14ac:dyDescent="0.25"/>
    <row r="78291" ht="24.95" customHeight="1" x14ac:dyDescent="0.25"/>
    <row r="78292" ht="24.95" customHeight="1" x14ac:dyDescent="0.25"/>
    <row r="78293" ht="24.95" customHeight="1" x14ac:dyDescent="0.25"/>
    <row r="78294" ht="24.95" customHeight="1" x14ac:dyDescent="0.25"/>
    <row r="78295" ht="24.95" customHeight="1" x14ac:dyDescent="0.25"/>
    <row r="78296" ht="24.95" customHeight="1" x14ac:dyDescent="0.25"/>
    <row r="78297" ht="24.95" customHeight="1" x14ac:dyDescent="0.25"/>
    <row r="78298" ht="24.95" customHeight="1" x14ac:dyDescent="0.25"/>
    <row r="78299" ht="24.95" customHeight="1" x14ac:dyDescent="0.25"/>
    <row r="78300" ht="24.95" customHeight="1" x14ac:dyDescent="0.25"/>
    <row r="78301" ht="24.95" customHeight="1" x14ac:dyDescent="0.25"/>
    <row r="78307" ht="16.5" customHeight="1" x14ac:dyDescent="0.25"/>
    <row r="78309" ht="15.75" customHeight="1" x14ac:dyDescent="0.25"/>
    <row r="78310" ht="31.5" customHeight="1" x14ac:dyDescent="0.25"/>
    <row r="78311" ht="24" customHeight="1" x14ac:dyDescent="0.25"/>
    <row r="78312" ht="24.95" customHeight="1" x14ac:dyDescent="0.25"/>
    <row r="78313" ht="24.95" customHeight="1" x14ac:dyDescent="0.25"/>
    <row r="78314" ht="24.95" customHeight="1" x14ac:dyDescent="0.25"/>
    <row r="78315" ht="24.95" customHeight="1" x14ac:dyDescent="0.25"/>
    <row r="78316" ht="24.95" customHeight="1" x14ac:dyDescent="0.25"/>
    <row r="78317" ht="24.95" customHeight="1" x14ac:dyDescent="0.25"/>
    <row r="78318" ht="24.95" customHeight="1" x14ac:dyDescent="0.25"/>
    <row r="78319" ht="24.95" customHeight="1" x14ac:dyDescent="0.25"/>
    <row r="78320" ht="24.95" customHeight="1" x14ac:dyDescent="0.25"/>
    <row r="78321" ht="24.95" customHeight="1" x14ac:dyDescent="0.25"/>
    <row r="78322" ht="24.95" customHeight="1" x14ac:dyDescent="0.25"/>
    <row r="78323" ht="24.95" customHeight="1" x14ac:dyDescent="0.25"/>
    <row r="78324" ht="24.95" customHeight="1" x14ac:dyDescent="0.25"/>
    <row r="78325" ht="24.95" customHeight="1" x14ac:dyDescent="0.25"/>
    <row r="78326" ht="24.95" customHeight="1" x14ac:dyDescent="0.25"/>
    <row r="78327" ht="24.95" customHeight="1" x14ac:dyDescent="0.25"/>
    <row r="78328" ht="24.95" customHeight="1" x14ac:dyDescent="0.25"/>
    <row r="78329" ht="24.95" customHeight="1" x14ac:dyDescent="0.25"/>
    <row r="78330" ht="24.95" customHeight="1" x14ac:dyDescent="0.25"/>
    <row r="78331" ht="24.95" customHeight="1" x14ac:dyDescent="0.25"/>
    <row r="78332" ht="24.95" customHeight="1" x14ac:dyDescent="0.25"/>
    <row r="78333" ht="24.95" customHeight="1" x14ac:dyDescent="0.25"/>
    <row r="78334" ht="24.95" customHeight="1" x14ac:dyDescent="0.25"/>
    <row r="78335" ht="24.95" customHeight="1" x14ac:dyDescent="0.25"/>
    <row r="78336" ht="24.95" customHeight="1" x14ac:dyDescent="0.25"/>
    <row r="78337" ht="24.95" customHeight="1" x14ac:dyDescent="0.25"/>
    <row r="78338" ht="24.95" customHeight="1" x14ac:dyDescent="0.25"/>
    <row r="78339" ht="24.95" customHeight="1" x14ac:dyDescent="0.25"/>
    <row r="78340" ht="24.95" customHeight="1" x14ac:dyDescent="0.25"/>
    <row r="78341" ht="24.95" customHeight="1" x14ac:dyDescent="0.25"/>
    <row r="78342" ht="24.95" customHeight="1" x14ac:dyDescent="0.25"/>
    <row r="78343" ht="24.95" customHeight="1" x14ac:dyDescent="0.25"/>
    <row r="78345" ht="16.5" customHeight="1" x14ac:dyDescent="0.25"/>
    <row r="78347" ht="15.75" customHeight="1" x14ac:dyDescent="0.25"/>
    <row r="78348" ht="31.5" customHeight="1" x14ac:dyDescent="0.25"/>
    <row r="78352" ht="16.5" customHeight="1" x14ac:dyDescent="0.25"/>
    <row r="78354" ht="15.75" customHeight="1" x14ac:dyDescent="0.25"/>
    <row r="78355" ht="31.5" customHeight="1" x14ac:dyDescent="0.25"/>
    <row r="78356" ht="24" customHeight="1" x14ac:dyDescent="0.25"/>
    <row r="78357" ht="24.95" customHeight="1" x14ac:dyDescent="0.25"/>
    <row r="78358" ht="24.95" customHeight="1" x14ac:dyDescent="0.25"/>
    <row r="78359" ht="24.95" customHeight="1" x14ac:dyDescent="0.25"/>
    <row r="78360" ht="24.95" customHeight="1" x14ac:dyDescent="0.25"/>
    <row r="78361" ht="24.95" customHeight="1" x14ac:dyDescent="0.25"/>
    <row r="78362" ht="24.95" customHeight="1" x14ac:dyDescent="0.25"/>
    <row r="78363" ht="24.95" customHeight="1" x14ac:dyDescent="0.25"/>
    <row r="78364" ht="24.95" customHeight="1" x14ac:dyDescent="0.25"/>
    <row r="78365" ht="24.95" customHeight="1" x14ac:dyDescent="0.25"/>
    <row r="78366" ht="24.95" customHeight="1" x14ac:dyDescent="0.25"/>
    <row r="78367" ht="24.95" customHeight="1" x14ac:dyDescent="0.25"/>
    <row r="78368" ht="24.95" customHeight="1" x14ac:dyDescent="0.25"/>
    <row r="78369" ht="24.95" customHeight="1" x14ac:dyDescent="0.25"/>
    <row r="78370" ht="24.95" customHeight="1" x14ac:dyDescent="0.25"/>
    <row r="78371" ht="24.95" customHeight="1" x14ac:dyDescent="0.25"/>
    <row r="78372" ht="24.95" customHeight="1" x14ac:dyDescent="0.25"/>
    <row r="78373" ht="24.95" customHeight="1" x14ac:dyDescent="0.25"/>
    <row r="78374" ht="24.95" customHeight="1" x14ac:dyDescent="0.25"/>
    <row r="78375" ht="24.95" customHeight="1" x14ac:dyDescent="0.25"/>
    <row r="78376" ht="24.95" customHeight="1" x14ac:dyDescent="0.25"/>
    <row r="78377" ht="24.95" customHeight="1" x14ac:dyDescent="0.25"/>
    <row r="78378" ht="24.95" customHeight="1" x14ac:dyDescent="0.25"/>
    <row r="78379" ht="24.95" customHeight="1" x14ac:dyDescent="0.25"/>
    <row r="78380" ht="24.95" customHeight="1" x14ac:dyDescent="0.25"/>
    <row r="78381" ht="24.95" customHeight="1" x14ac:dyDescent="0.25"/>
    <row r="78382" ht="24.95" customHeight="1" x14ac:dyDescent="0.25"/>
    <row r="78383" ht="24.95" customHeight="1" x14ac:dyDescent="0.25"/>
    <row r="78384" ht="24.95" customHeight="1" x14ac:dyDescent="0.25"/>
    <row r="78385" ht="24.95" customHeight="1" x14ac:dyDescent="0.25"/>
    <row r="78386" ht="24.95" customHeight="1" x14ac:dyDescent="0.25"/>
    <row r="78387" ht="24.95" customHeight="1" x14ac:dyDescent="0.25"/>
    <row r="78388" ht="24.95" customHeight="1" x14ac:dyDescent="0.25"/>
    <row r="78389" ht="24" customHeight="1" x14ac:dyDescent="0.25"/>
    <row r="78390" ht="24.95" customHeight="1" x14ac:dyDescent="0.25"/>
    <row r="78391" ht="24.95" customHeight="1" x14ac:dyDescent="0.25"/>
    <row r="78392" ht="24.95" customHeight="1" x14ac:dyDescent="0.25"/>
    <row r="78393" ht="24.95" customHeight="1" x14ac:dyDescent="0.25"/>
    <row r="78397" ht="16.5" customHeight="1" x14ac:dyDescent="0.25"/>
    <row r="78399" ht="15.75" customHeight="1" x14ac:dyDescent="0.25"/>
    <row r="78400" ht="31.5" customHeight="1" x14ac:dyDescent="0.25"/>
    <row r="78401" ht="24" customHeight="1" x14ac:dyDescent="0.25"/>
    <row r="78402" ht="24.95" customHeight="1" x14ac:dyDescent="0.25"/>
    <row r="78403" ht="24.95" customHeight="1" x14ac:dyDescent="0.25"/>
    <row r="78404" ht="24.95" customHeight="1" x14ac:dyDescent="0.25"/>
    <row r="78405" ht="24.95" customHeight="1" x14ac:dyDescent="0.25"/>
    <row r="78406" ht="24.95" customHeight="1" x14ac:dyDescent="0.25"/>
    <row r="78407" ht="24.95" customHeight="1" x14ac:dyDescent="0.25"/>
    <row r="78408" ht="24.95" customHeight="1" x14ac:dyDescent="0.25"/>
    <row r="78409" ht="24.95" customHeight="1" x14ac:dyDescent="0.25"/>
    <row r="78410" ht="24.95" customHeight="1" x14ac:dyDescent="0.25"/>
    <row r="78411" ht="24.95" customHeight="1" x14ac:dyDescent="0.25"/>
    <row r="78412" ht="24.95" customHeight="1" x14ac:dyDescent="0.25"/>
    <row r="78413" ht="24.95" customHeight="1" x14ac:dyDescent="0.25"/>
    <row r="78414" ht="24.95" customHeight="1" x14ac:dyDescent="0.25"/>
    <row r="78418" ht="16.5" customHeight="1" x14ac:dyDescent="0.25"/>
    <row r="78420" ht="15.75" customHeight="1" x14ac:dyDescent="0.25"/>
    <row r="78421" ht="31.5" customHeight="1" x14ac:dyDescent="0.25"/>
    <row r="78422" ht="24" customHeight="1" x14ac:dyDescent="0.25"/>
    <row r="78423" ht="24.95" customHeight="1" x14ac:dyDescent="0.25"/>
    <row r="78424" ht="24.95" customHeight="1" x14ac:dyDescent="0.25"/>
    <row r="78425" ht="24.95" customHeight="1" x14ac:dyDescent="0.25"/>
    <row r="78426" ht="24.95" customHeight="1" x14ac:dyDescent="0.25"/>
    <row r="78427" ht="24.95" customHeight="1" x14ac:dyDescent="0.25"/>
    <row r="78428" ht="24.95" customHeight="1" x14ac:dyDescent="0.25"/>
    <row r="78429" ht="24.95" customHeight="1" x14ac:dyDescent="0.25"/>
    <row r="78430" ht="24.95" customHeight="1" x14ac:dyDescent="0.25"/>
    <row r="78431" ht="24.95" customHeight="1" x14ac:dyDescent="0.25"/>
    <row r="78432" ht="24.95" customHeight="1" x14ac:dyDescent="0.25"/>
    <row r="78433" ht="24.95" customHeight="1" x14ac:dyDescent="0.25"/>
    <row r="78434" ht="24.95" customHeight="1" x14ac:dyDescent="0.25"/>
    <row r="78435" ht="24.95" customHeight="1" x14ac:dyDescent="0.25"/>
    <row r="78436" ht="24.95" customHeight="1" x14ac:dyDescent="0.25"/>
    <row r="78437" ht="24.95" customHeight="1" x14ac:dyDescent="0.25"/>
    <row r="78438" ht="24.95" customHeight="1" x14ac:dyDescent="0.25"/>
    <row r="78439" ht="24.95" customHeight="1" x14ac:dyDescent="0.25"/>
    <row r="78440" ht="24.95" customHeight="1" x14ac:dyDescent="0.25"/>
    <row r="78441" ht="24.95" customHeight="1" x14ac:dyDescent="0.25"/>
    <row r="78442" ht="24.95" customHeight="1" x14ac:dyDescent="0.25"/>
    <row r="78443" ht="24.95" customHeight="1" x14ac:dyDescent="0.25"/>
    <row r="78444" ht="24.95" customHeight="1" x14ac:dyDescent="0.25"/>
    <row r="78445" ht="24.95" customHeight="1" x14ac:dyDescent="0.25"/>
    <row r="78446" ht="24.95" customHeight="1" x14ac:dyDescent="0.25"/>
    <row r="78447" ht="24.95" customHeight="1" x14ac:dyDescent="0.25"/>
    <row r="78448" ht="24.95" customHeight="1" x14ac:dyDescent="0.25"/>
    <row r="78449" ht="24.95" customHeight="1" x14ac:dyDescent="0.25"/>
    <row r="78450" ht="24.95" customHeight="1" x14ac:dyDescent="0.25"/>
    <row r="78451" ht="24.95" customHeight="1" x14ac:dyDescent="0.25"/>
    <row r="78452" ht="24.95" customHeight="1" x14ac:dyDescent="0.25"/>
    <row r="78453" ht="24.95" customHeight="1" x14ac:dyDescent="0.25"/>
    <row r="78454" ht="24.95" customHeight="1" x14ac:dyDescent="0.25"/>
    <row r="78455" ht="24.95" customHeight="1" x14ac:dyDescent="0.25"/>
    <row r="78456" ht="24.95" customHeight="1" x14ac:dyDescent="0.25"/>
    <row r="78457" ht="24.95" customHeight="1" x14ac:dyDescent="0.25"/>
    <row r="78458" ht="24.95" customHeight="1" x14ac:dyDescent="0.25"/>
    <row r="78459" ht="24.95" customHeight="1" x14ac:dyDescent="0.25"/>
    <row r="78463" ht="16.5" customHeight="1" x14ac:dyDescent="0.25"/>
    <row r="78465" ht="15.75" customHeight="1" x14ac:dyDescent="0.25"/>
    <row r="78466" ht="31.5" customHeight="1" x14ac:dyDescent="0.25"/>
    <row r="78467" ht="24" customHeight="1" x14ac:dyDescent="0.25"/>
    <row r="78468" ht="24.95" customHeight="1" x14ac:dyDescent="0.25"/>
    <row r="78469" ht="24.95" customHeight="1" x14ac:dyDescent="0.25"/>
    <row r="78470" ht="24.95" customHeight="1" x14ac:dyDescent="0.25"/>
    <row r="78471" ht="24.95" customHeight="1" x14ac:dyDescent="0.25"/>
    <row r="78472" ht="24.95" customHeight="1" x14ac:dyDescent="0.25"/>
    <row r="78473" ht="24.95" customHeight="1" x14ac:dyDescent="0.25"/>
    <row r="78474" ht="24.95" customHeight="1" x14ac:dyDescent="0.25"/>
    <row r="78475" ht="24.95" customHeight="1" x14ac:dyDescent="0.25"/>
    <row r="78476" ht="24.95" customHeight="1" x14ac:dyDescent="0.25"/>
    <row r="78477" ht="24.95" customHeight="1" x14ac:dyDescent="0.25"/>
    <row r="78478" ht="24.95" customHeight="1" x14ac:dyDescent="0.25"/>
    <row r="78479" ht="24.95" customHeight="1" x14ac:dyDescent="0.25"/>
    <row r="78480" ht="24.95" customHeight="1" x14ac:dyDescent="0.25"/>
    <row r="78481" ht="24.95" customHeight="1" x14ac:dyDescent="0.25"/>
    <row r="78482" ht="24.95" customHeight="1" x14ac:dyDescent="0.25"/>
    <row r="78483" ht="24.95" customHeight="1" x14ac:dyDescent="0.25"/>
    <row r="78484" ht="24.95" customHeight="1" x14ac:dyDescent="0.25"/>
    <row r="78485" ht="24.95" customHeight="1" x14ac:dyDescent="0.25"/>
    <row r="78486" ht="24.95" customHeight="1" x14ac:dyDescent="0.25"/>
    <row r="78487" ht="24.95" customHeight="1" x14ac:dyDescent="0.25"/>
    <row r="78488" ht="24.95" customHeight="1" x14ac:dyDescent="0.25"/>
    <row r="78489" ht="24.95" customHeight="1" x14ac:dyDescent="0.25"/>
    <row r="78490" ht="24.95" customHeight="1" x14ac:dyDescent="0.25"/>
    <row r="78491" ht="24.95" customHeight="1" x14ac:dyDescent="0.25"/>
    <row r="78492" ht="24.95" customHeight="1" x14ac:dyDescent="0.25"/>
    <row r="78493" ht="24.95" customHeight="1" x14ac:dyDescent="0.25"/>
    <row r="78494" ht="24.95" customHeight="1" x14ac:dyDescent="0.25"/>
    <row r="78495" ht="24.95" customHeight="1" x14ac:dyDescent="0.25"/>
    <row r="78496" ht="24.95" customHeight="1" x14ac:dyDescent="0.25"/>
    <row r="78497" ht="24.95" customHeight="1" x14ac:dyDescent="0.25"/>
    <row r="78498" ht="24.95" customHeight="1" x14ac:dyDescent="0.25"/>
    <row r="78499" ht="24.95" customHeight="1" x14ac:dyDescent="0.25"/>
    <row r="78500" ht="24.95" customHeight="1" x14ac:dyDescent="0.25"/>
    <row r="78501" ht="24.95" customHeight="1" x14ac:dyDescent="0.25"/>
    <row r="78502" ht="24.95" customHeight="1" x14ac:dyDescent="0.25"/>
    <row r="78503" ht="24.95" customHeight="1" x14ac:dyDescent="0.25"/>
    <row r="78504" ht="24.95" customHeight="1" x14ac:dyDescent="0.25"/>
    <row r="78505" ht="24.95" customHeight="1" x14ac:dyDescent="0.25"/>
    <row r="78506" ht="24.95" customHeight="1" x14ac:dyDescent="0.25"/>
    <row r="78507" ht="24.95" customHeight="1" x14ac:dyDescent="0.25"/>
    <row r="78508" ht="24.95" customHeight="1" x14ac:dyDescent="0.25"/>
    <row r="78509" ht="24.95" customHeight="1" x14ac:dyDescent="0.25"/>
    <row r="78510" ht="24.95" customHeight="1" x14ac:dyDescent="0.25"/>
    <row r="78511" ht="24.95" customHeight="1" x14ac:dyDescent="0.25"/>
    <row r="78512" ht="24.95" customHeight="1" x14ac:dyDescent="0.25"/>
    <row r="78513" ht="24.95" customHeight="1" x14ac:dyDescent="0.25"/>
    <row r="78514" ht="24.95" customHeight="1" x14ac:dyDescent="0.25"/>
    <row r="78515" ht="24.95" customHeight="1" x14ac:dyDescent="0.25"/>
    <row r="78516" ht="24.95" customHeight="1" x14ac:dyDescent="0.25"/>
    <row r="78517" ht="24.95" customHeight="1" x14ac:dyDescent="0.25"/>
    <row r="78521" ht="16.5" customHeight="1" x14ac:dyDescent="0.25"/>
    <row r="78526" ht="16.5" customHeight="1" x14ac:dyDescent="0.25"/>
    <row r="78528" ht="15.75" customHeight="1" x14ac:dyDescent="0.25"/>
    <row r="78529" ht="31.5" customHeight="1" x14ac:dyDescent="0.25"/>
    <row r="78530" ht="24" customHeight="1" x14ac:dyDescent="0.25"/>
    <row r="78531" ht="24.95" customHeight="1" x14ac:dyDescent="0.25"/>
    <row r="78532" ht="24.95" customHeight="1" x14ac:dyDescent="0.25"/>
    <row r="78533" ht="24.95" customHeight="1" x14ac:dyDescent="0.25"/>
    <row r="78534" ht="24.95" customHeight="1" x14ac:dyDescent="0.25"/>
    <row r="78535" ht="24.95" customHeight="1" x14ac:dyDescent="0.25"/>
    <row r="78536" ht="24.95" customHeight="1" x14ac:dyDescent="0.25"/>
    <row r="78537" ht="24.95" customHeight="1" x14ac:dyDescent="0.25"/>
    <row r="78538" ht="24.95" customHeight="1" x14ac:dyDescent="0.25"/>
    <row r="78539" ht="24.95" customHeight="1" x14ac:dyDescent="0.25"/>
    <row r="78540" ht="24.95" customHeight="1" x14ac:dyDescent="0.25"/>
    <row r="78541" ht="24.95" customHeight="1" x14ac:dyDescent="0.25"/>
    <row r="78542" ht="24.95" customHeight="1" x14ac:dyDescent="0.25"/>
    <row r="78543" ht="24.95" customHeight="1" x14ac:dyDescent="0.25"/>
    <row r="78544" ht="24.95" customHeight="1" x14ac:dyDescent="0.25"/>
    <row r="78545" ht="24.95" customHeight="1" x14ac:dyDescent="0.25"/>
    <row r="78546" ht="24.95" customHeight="1" x14ac:dyDescent="0.25"/>
    <row r="78547" ht="24.95" customHeight="1" x14ac:dyDescent="0.25"/>
    <row r="78548" ht="24.95" customHeight="1" x14ac:dyDescent="0.25"/>
    <row r="78549" ht="24.95" customHeight="1" x14ac:dyDescent="0.25"/>
    <row r="78550" ht="24.95" customHeight="1" x14ac:dyDescent="0.25"/>
    <row r="78551" ht="24.95" customHeight="1" x14ac:dyDescent="0.25"/>
    <row r="78552" ht="24.95" customHeight="1" x14ac:dyDescent="0.25"/>
    <row r="78553" ht="24.95" customHeight="1" x14ac:dyDescent="0.25"/>
    <row r="78554" ht="24.95" customHeight="1" x14ac:dyDescent="0.25"/>
    <row r="78555" ht="24.95" customHeight="1" x14ac:dyDescent="0.25"/>
    <row r="78556" ht="24.95" customHeight="1" x14ac:dyDescent="0.25"/>
    <row r="78557" ht="24.95" customHeight="1" x14ac:dyDescent="0.25"/>
    <row r="78558" ht="24.95" customHeight="1" x14ac:dyDescent="0.25"/>
    <row r="78559" ht="24.95" customHeight="1" x14ac:dyDescent="0.25"/>
    <row r="78560" ht="24.95" customHeight="1" x14ac:dyDescent="0.25"/>
    <row r="78561" ht="24.95" customHeight="1" x14ac:dyDescent="0.25"/>
    <row r="78562" ht="24.95" customHeight="1" x14ac:dyDescent="0.25"/>
    <row r="78565" ht="16.5" customHeight="1" x14ac:dyDescent="0.25"/>
    <row r="78567" ht="15.75" customHeight="1" x14ac:dyDescent="0.25"/>
    <row r="78571" ht="16.5" customHeight="1" x14ac:dyDescent="0.25"/>
    <row r="78573" ht="15.75" customHeight="1" x14ac:dyDescent="0.25"/>
    <row r="78574" ht="31.5" customHeight="1" x14ac:dyDescent="0.25"/>
    <row r="78575" ht="24" customHeight="1" x14ac:dyDescent="0.25"/>
    <row r="78576" ht="24.95" customHeight="1" x14ac:dyDescent="0.25"/>
    <row r="78577" ht="24.95" customHeight="1" x14ac:dyDescent="0.25"/>
    <row r="78578" ht="24.95" customHeight="1" x14ac:dyDescent="0.25"/>
    <row r="78579" ht="24.95" customHeight="1" x14ac:dyDescent="0.25"/>
    <row r="78580" ht="24.95" customHeight="1" x14ac:dyDescent="0.25"/>
    <row r="78581" ht="24.95" customHeight="1" x14ac:dyDescent="0.25"/>
    <row r="78582" ht="24.95" customHeight="1" x14ac:dyDescent="0.25"/>
    <row r="78583" ht="24.95" customHeight="1" x14ac:dyDescent="0.25"/>
    <row r="78584" ht="24.95" customHeight="1" x14ac:dyDescent="0.25"/>
    <row r="78585" ht="24.95" customHeight="1" x14ac:dyDescent="0.25"/>
    <row r="78586" ht="24.95" customHeight="1" x14ac:dyDescent="0.25"/>
    <row r="78587" ht="24.95" customHeight="1" x14ac:dyDescent="0.25"/>
    <row r="78588" ht="24.95" customHeight="1" x14ac:dyDescent="0.25"/>
    <row r="78589" ht="24.95" customHeight="1" x14ac:dyDescent="0.25"/>
    <row r="78590" ht="24.95" customHeight="1" x14ac:dyDescent="0.25"/>
    <row r="78591" ht="24.95" customHeight="1" x14ac:dyDescent="0.25"/>
    <row r="78592" ht="24.95" customHeight="1" x14ac:dyDescent="0.25"/>
    <row r="78593" ht="24.95" customHeight="1" x14ac:dyDescent="0.25"/>
    <row r="78594" ht="24.95" customHeight="1" x14ac:dyDescent="0.25"/>
    <row r="78595" ht="24.95" customHeight="1" x14ac:dyDescent="0.25"/>
    <row r="78596" ht="24.95" customHeight="1" x14ac:dyDescent="0.25"/>
    <row r="78597" ht="24.95" customHeight="1" x14ac:dyDescent="0.25"/>
    <row r="78598" ht="24.95" customHeight="1" x14ac:dyDescent="0.25"/>
    <row r="78599" ht="24.95" customHeight="1" x14ac:dyDescent="0.25"/>
    <row r="78600" ht="24.95" customHeight="1" x14ac:dyDescent="0.25"/>
    <row r="78601" ht="24.95" customHeight="1" x14ac:dyDescent="0.25"/>
    <row r="78602" ht="24.95" customHeight="1" x14ac:dyDescent="0.25"/>
    <row r="78603" ht="24.95" customHeight="1" x14ac:dyDescent="0.25"/>
    <row r="78604" ht="24.95" customHeight="1" x14ac:dyDescent="0.25"/>
    <row r="78605" ht="24.95" customHeight="1" x14ac:dyDescent="0.25"/>
    <row r="78606" ht="24.95" customHeight="1" x14ac:dyDescent="0.25"/>
    <row r="78607" ht="24.95" customHeight="1" x14ac:dyDescent="0.25"/>
    <row r="78608" ht="31.5" customHeight="1" x14ac:dyDescent="0.25"/>
    <row r="78609" ht="24" customHeight="1" x14ac:dyDescent="0.25"/>
    <row r="78610" ht="24.95" customHeight="1" x14ac:dyDescent="0.25"/>
    <row r="78611" ht="24.95" customHeight="1" x14ac:dyDescent="0.25"/>
    <row r="78612" ht="24.95" customHeight="1" x14ac:dyDescent="0.25"/>
    <row r="78616" ht="16.5" customHeight="1" x14ac:dyDescent="0.25"/>
    <row r="78618" ht="15.75" customHeight="1" x14ac:dyDescent="0.25"/>
    <row r="78619" ht="31.5" customHeight="1" x14ac:dyDescent="0.25"/>
    <row r="78620" ht="24" customHeight="1" x14ac:dyDescent="0.25"/>
    <row r="78621" ht="24.95" customHeight="1" x14ac:dyDescent="0.25"/>
    <row r="78622" ht="24.95" customHeight="1" x14ac:dyDescent="0.25"/>
    <row r="78623" ht="24.95" customHeight="1" x14ac:dyDescent="0.25"/>
    <row r="78624" ht="24.95" customHeight="1" x14ac:dyDescent="0.25"/>
    <row r="78625" ht="24.95" customHeight="1" x14ac:dyDescent="0.25"/>
    <row r="78626" ht="24.95" customHeight="1" x14ac:dyDescent="0.25"/>
    <row r="78627" ht="24.95" customHeight="1" x14ac:dyDescent="0.25"/>
    <row r="78628" ht="24.95" customHeight="1" x14ac:dyDescent="0.25"/>
    <row r="78629" ht="24.95" customHeight="1" x14ac:dyDescent="0.25"/>
    <row r="78630" ht="24.95" customHeight="1" x14ac:dyDescent="0.25"/>
    <row r="78631" ht="24.95" customHeight="1" x14ac:dyDescent="0.25"/>
    <row r="78632" ht="24.95" customHeight="1" x14ac:dyDescent="0.25"/>
    <row r="78633" ht="24.95" customHeight="1" x14ac:dyDescent="0.25"/>
    <row r="78637" ht="16.5" customHeight="1" x14ac:dyDescent="0.25"/>
    <row r="78639" ht="15.75" customHeight="1" x14ac:dyDescent="0.25"/>
    <row r="78640" ht="31.5" customHeight="1" x14ac:dyDescent="0.25"/>
    <row r="78641" ht="24" customHeight="1" x14ac:dyDescent="0.25"/>
    <row r="78642" ht="24.95" customHeight="1" x14ac:dyDescent="0.25"/>
    <row r="78643" ht="24.95" customHeight="1" x14ac:dyDescent="0.25"/>
    <row r="78644" ht="24.95" customHeight="1" x14ac:dyDescent="0.25"/>
    <row r="78645" ht="24.95" customHeight="1" x14ac:dyDescent="0.25"/>
    <row r="78646" ht="24.95" customHeight="1" x14ac:dyDescent="0.25"/>
    <row r="78647" ht="24.95" customHeight="1" x14ac:dyDescent="0.25"/>
    <row r="78648" ht="24.95" customHeight="1" x14ac:dyDescent="0.25"/>
    <row r="78649" ht="24.95" customHeight="1" x14ac:dyDescent="0.25"/>
    <row r="78651" ht="15.75" customHeight="1" x14ac:dyDescent="0.25"/>
    <row r="78652" ht="31.5" customHeight="1" x14ac:dyDescent="0.25"/>
    <row r="78653" ht="24" customHeight="1" x14ac:dyDescent="0.25"/>
    <row r="78658" ht="16.5" customHeight="1" x14ac:dyDescent="0.25"/>
    <row r="78660" ht="15.75" customHeight="1" x14ac:dyDescent="0.25"/>
    <row r="78661" ht="31.5" customHeight="1" x14ac:dyDescent="0.25"/>
    <row r="78662" ht="24" customHeight="1" x14ac:dyDescent="0.25"/>
    <row r="78663" ht="24.95" customHeight="1" x14ac:dyDescent="0.25"/>
    <row r="78664" ht="24.95" customHeight="1" x14ac:dyDescent="0.25"/>
    <row r="78665" ht="24.95" customHeight="1" x14ac:dyDescent="0.25"/>
    <row r="78666" ht="24.95" customHeight="1" x14ac:dyDescent="0.25"/>
    <row r="78667" ht="24.95" customHeight="1" x14ac:dyDescent="0.25"/>
    <row r="78668" ht="24.95" customHeight="1" x14ac:dyDescent="0.25"/>
    <row r="78669" ht="24.95" customHeight="1" x14ac:dyDescent="0.25"/>
    <row r="78670" ht="24.95" customHeight="1" x14ac:dyDescent="0.25"/>
    <row r="78673" ht="16.5" customHeight="1" x14ac:dyDescent="0.25"/>
    <row r="78675" ht="15.75" customHeight="1" x14ac:dyDescent="0.25"/>
    <row r="78679" ht="16.5" customHeight="1" x14ac:dyDescent="0.25"/>
    <row r="78681" ht="15.75" customHeight="1" x14ac:dyDescent="0.25"/>
    <row r="78682" ht="31.5" customHeight="1" x14ac:dyDescent="0.25"/>
    <row r="78683" ht="24" customHeight="1" x14ac:dyDescent="0.25"/>
    <row r="78684" ht="24.95" customHeight="1" x14ac:dyDescent="0.25"/>
    <row r="78685" ht="24.95" customHeight="1" x14ac:dyDescent="0.25"/>
    <row r="78686" ht="24.95" customHeight="1" x14ac:dyDescent="0.25"/>
    <row r="78687" ht="24.95" customHeight="1" x14ac:dyDescent="0.25"/>
    <row r="78688" ht="24.95" customHeight="1" x14ac:dyDescent="0.25"/>
    <row r="78689" ht="24.95" customHeight="1" x14ac:dyDescent="0.25"/>
    <row r="78690" ht="24.95" customHeight="1" x14ac:dyDescent="0.25"/>
    <row r="78691" ht="24.95" customHeight="1" x14ac:dyDescent="0.25"/>
    <row r="78692" ht="24.95" customHeight="1" x14ac:dyDescent="0.25"/>
    <row r="78693" ht="24.95" customHeight="1" x14ac:dyDescent="0.25"/>
    <row r="78694" ht="24.95" customHeight="1" x14ac:dyDescent="0.25"/>
    <row r="78695" ht="24.95" customHeight="1" x14ac:dyDescent="0.25"/>
    <row r="78696" ht="24.95" customHeight="1" x14ac:dyDescent="0.25"/>
    <row r="78697" ht="24.95" customHeight="1" x14ac:dyDescent="0.25"/>
    <row r="78698" ht="24.95" customHeight="1" x14ac:dyDescent="0.25"/>
    <row r="78699" ht="24.95" customHeight="1" x14ac:dyDescent="0.25"/>
    <row r="78700" ht="24.95" customHeight="1" x14ac:dyDescent="0.25"/>
    <row r="78701" ht="24.95" customHeight="1" x14ac:dyDescent="0.25"/>
    <row r="78702" ht="24.95" customHeight="1" x14ac:dyDescent="0.25"/>
    <row r="78703" ht="24.95" customHeight="1" x14ac:dyDescent="0.25"/>
    <row r="78704" ht="24.95" customHeight="1" x14ac:dyDescent="0.25"/>
    <row r="78705" ht="24.95" customHeight="1" x14ac:dyDescent="0.25"/>
    <row r="78706" ht="24.95" customHeight="1" x14ac:dyDescent="0.25"/>
    <row r="78707" ht="24.95" customHeight="1" x14ac:dyDescent="0.25"/>
    <row r="78708" ht="24.95" customHeight="1" x14ac:dyDescent="0.25"/>
    <row r="78709" ht="24.95" customHeight="1" x14ac:dyDescent="0.25"/>
    <row r="78710" ht="24.95" customHeight="1" x14ac:dyDescent="0.25"/>
    <row r="78711" ht="24.95" customHeight="1" x14ac:dyDescent="0.25"/>
    <row r="78712" ht="24.95" customHeight="1" x14ac:dyDescent="0.25"/>
    <row r="78713" ht="24.95" customHeight="1" x14ac:dyDescent="0.25"/>
    <row r="78714" ht="24.95" customHeight="1" x14ac:dyDescent="0.25"/>
    <row r="78715" ht="24.95" customHeight="1" x14ac:dyDescent="0.25"/>
    <row r="78716" ht="31.5" customHeight="1" x14ac:dyDescent="0.25"/>
    <row r="78717" ht="24" customHeight="1" x14ac:dyDescent="0.25"/>
    <row r="78718" ht="24.95" customHeight="1" x14ac:dyDescent="0.25"/>
    <row r="78719" ht="24.95" customHeight="1" x14ac:dyDescent="0.25"/>
    <row r="78720" ht="24.95" customHeight="1" x14ac:dyDescent="0.25"/>
    <row r="78724" ht="16.5" customHeight="1" x14ac:dyDescent="0.25"/>
    <row r="78726" ht="15.75" customHeight="1" x14ac:dyDescent="0.25"/>
    <row r="78727" ht="31.5" customHeight="1" x14ac:dyDescent="0.25"/>
    <row r="78728" ht="24" customHeight="1" x14ac:dyDescent="0.25"/>
    <row r="78729" ht="24.95" customHeight="1" x14ac:dyDescent="0.25"/>
    <row r="78730" ht="24.95" customHeight="1" x14ac:dyDescent="0.25"/>
    <row r="78731" ht="24.95" customHeight="1" x14ac:dyDescent="0.25"/>
    <row r="78732" ht="24.95" customHeight="1" x14ac:dyDescent="0.25"/>
    <row r="78733" ht="24.95" customHeight="1" x14ac:dyDescent="0.25"/>
    <row r="78734" ht="24.95" customHeight="1" x14ac:dyDescent="0.25"/>
    <row r="78735" ht="24.95" customHeight="1" x14ac:dyDescent="0.25"/>
    <row r="78736" ht="24.95" customHeight="1" x14ac:dyDescent="0.25"/>
    <row r="78737" ht="24.95" customHeight="1" x14ac:dyDescent="0.25"/>
    <row r="78738" ht="24.95" customHeight="1" x14ac:dyDescent="0.25"/>
    <row r="78739" ht="24.95" customHeight="1" x14ac:dyDescent="0.25"/>
    <row r="78740" ht="24.95" customHeight="1" x14ac:dyDescent="0.25"/>
    <row r="78741" ht="24.95" customHeight="1" x14ac:dyDescent="0.25"/>
    <row r="78742" ht="24.95" customHeight="1" x14ac:dyDescent="0.25"/>
    <row r="78743" ht="24.95" customHeight="1" x14ac:dyDescent="0.25"/>
    <row r="78744" ht="24.95" customHeight="1" x14ac:dyDescent="0.25"/>
    <row r="78745" ht="24.95" customHeight="1" x14ac:dyDescent="0.25"/>
    <row r="78746" ht="24.95" customHeight="1" x14ac:dyDescent="0.25"/>
    <row r="78747" ht="24.95" customHeight="1" x14ac:dyDescent="0.25"/>
    <row r="78748" ht="24.95" customHeight="1" x14ac:dyDescent="0.25"/>
    <row r="78749" ht="24.95" customHeight="1" x14ac:dyDescent="0.25"/>
    <row r="78750" ht="24.95" customHeight="1" x14ac:dyDescent="0.25"/>
    <row r="78751" ht="24.95" customHeight="1" x14ac:dyDescent="0.25"/>
    <row r="78752" ht="24.95" customHeight="1" x14ac:dyDescent="0.25"/>
    <row r="78753" ht="24.95" customHeight="1" x14ac:dyDescent="0.25"/>
    <row r="78754" ht="24.95" customHeight="1" x14ac:dyDescent="0.25"/>
    <row r="78755" ht="24.95" customHeight="1" x14ac:dyDescent="0.25"/>
    <row r="78756" ht="24.95" customHeight="1" x14ac:dyDescent="0.25"/>
    <row r="78757" ht="24.95" customHeight="1" x14ac:dyDescent="0.25"/>
    <row r="78758" ht="24.95" customHeight="1" x14ac:dyDescent="0.25"/>
    <row r="78759" ht="24.95" customHeight="1" x14ac:dyDescent="0.25"/>
    <row r="78760" ht="24.95" customHeight="1" x14ac:dyDescent="0.25"/>
    <row r="78761" ht="24.95" customHeight="1" x14ac:dyDescent="0.25"/>
    <row r="78762" ht="24.95" customHeight="1" x14ac:dyDescent="0.25"/>
    <row r="78763" ht="24.95" customHeight="1" x14ac:dyDescent="0.25"/>
    <row r="78764" ht="24.95" customHeight="1" x14ac:dyDescent="0.25"/>
    <row r="78765" ht="24.95" customHeight="1" x14ac:dyDescent="0.25"/>
    <row r="78769" ht="16.5" customHeight="1" x14ac:dyDescent="0.25"/>
    <row r="78771" ht="15.75" customHeight="1" x14ac:dyDescent="0.25"/>
    <row r="78772" ht="31.5" customHeight="1" x14ac:dyDescent="0.25"/>
    <row r="78773" ht="24" customHeight="1" x14ac:dyDescent="0.25"/>
    <row r="78774" ht="24.95" customHeight="1" x14ac:dyDescent="0.25"/>
    <row r="78775" ht="24.95" customHeight="1" x14ac:dyDescent="0.25"/>
    <row r="78776" ht="24.95" customHeight="1" x14ac:dyDescent="0.25"/>
    <row r="78777" ht="24.95" customHeight="1" x14ac:dyDescent="0.25"/>
    <row r="78778" ht="24.95" customHeight="1" x14ac:dyDescent="0.25"/>
    <row r="78779" ht="24.95" customHeight="1" x14ac:dyDescent="0.25"/>
    <row r="78780" ht="24.95" customHeight="1" x14ac:dyDescent="0.25"/>
    <row r="78781" ht="24.95" customHeight="1" x14ac:dyDescent="0.25"/>
    <row r="78782" ht="24.95" customHeight="1" x14ac:dyDescent="0.25"/>
    <row r="78783" ht="24.95" customHeight="1" x14ac:dyDescent="0.25"/>
    <row r="78784" ht="24.95" customHeight="1" x14ac:dyDescent="0.25"/>
    <row r="78785" ht="24.95" customHeight="1" x14ac:dyDescent="0.25"/>
    <row r="78786" ht="24.95" customHeight="1" x14ac:dyDescent="0.25"/>
    <row r="78787" ht="24.95" customHeight="1" x14ac:dyDescent="0.25"/>
    <row r="78788" ht="24.95" customHeight="1" x14ac:dyDescent="0.25"/>
    <row r="78789" ht="24.95" customHeight="1" x14ac:dyDescent="0.25"/>
    <row r="78790" ht="24.95" customHeight="1" x14ac:dyDescent="0.25"/>
    <row r="78791" ht="24.95" customHeight="1" x14ac:dyDescent="0.25"/>
    <row r="78792" ht="24.95" customHeight="1" x14ac:dyDescent="0.25"/>
    <row r="78793" ht="24.95" customHeight="1" x14ac:dyDescent="0.25"/>
    <row r="78794" ht="24.95" customHeight="1" x14ac:dyDescent="0.25"/>
    <row r="78795" ht="24.95" customHeight="1" x14ac:dyDescent="0.25"/>
    <row r="78796" ht="24.95" customHeight="1" x14ac:dyDescent="0.25"/>
    <row r="78797" ht="24.95" customHeight="1" x14ac:dyDescent="0.25"/>
    <row r="78798" ht="24.95" customHeight="1" x14ac:dyDescent="0.25"/>
    <row r="78799" ht="24.95" customHeight="1" x14ac:dyDescent="0.25"/>
    <row r="78800" ht="24.95" customHeight="1" x14ac:dyDescent="0.25"/>
    <row r="78801" ht="24.95" customHeight="1" x14ac:dyDescent="0.25"/>
    <row r="78802" ht="24.95" customHeight="1" x14ac:dyDescent="0.25"/>
    <row r="78803" ht="24.95" customHeight="1" x14ac:dyDescent="0.25"/>
    <row r="78804" ht="24.95" customHeight="1" x14ac:dyDescent="0.25"/>
    <row r="78805" ht="24.95" customHeight="1" x14ac:dyDescent="0.25"/>
    <row r="78806" ht="24.95" customHeight="1" x14ac:dyDescent="0.25"/>
    <row r="78807" ht="24.95" customHeight="1" x14ac:dyDescent="0.25"/>
    <row r="78808" ht="24.95" customHeight="1" x14ac:dyDescent="0.25"/>
    <row r="78809" ht="24.95" customHeight="1" x14ac:dyDescent="0.25"/>
    <row r="78814" ht="16.5" customHeight="1" x14ac:dyDescent="0.25"/>
    <row r="78816" ht="15.75" customHeight="1" x14ac:dyDescent="0.25"/>
    <row r="78817" ht="31.5" customHeight="1" x14ac:dyDescent="0.25"/>
    <row r="78818" ht="24" customHeight="1" x14ac:dyDescent="0.25"/>
    <row r="78819" ht="24.95" customHeight="1" x14ac:dyDescent="0.25"/>
    <row r="78820" ht="24.95" customHeight="1" x14ac:dyDescent="0.25"/>
    <row r="78821" ht="24.95" customHeight="1" x14ac:dyDescent="0.25"/>
    <row r="78822" ht="24.95" customHeight="1" x14ac:dyDescent="0.25"/>
    <row r="78823" ht="24.95" customHeight="1" x14ac:dyDescent="0.25"/>
    <row r="78824" ht="24.95" customHeight="1" x14ac:dyDescent="0.25"/>
    <row r="78825" ht="24.95" customHeight="1" x14ac:dyDescent="0.25"/>
    <row r="78826" ht="24.95" customHeight="1" x14ac:dyDescent="0.25"/>
    <row r="78829" ht="16.5" customHeight="1" x14ac:dyDescent="0.25"/>
    <row r="78831" ht="15.75" customHeight="1" x14ac:dyDescent="0.25"/>
    <row r="78835" ht="16.5" customHeight="1" x14ac:dyDescent="0.25"/>
    <row r="78837" ht="15.75" customHeight="1" x14ac:dyDescent="0.25"/>
    <row r="78838" ht="31.5" customHeight="1" x14ac:dyDescent="0.25"/>
    <row r="78839" ht="24" customHeight="1" x14ac:dyDescent="0.25"/>
    <row r="78840" ht="24.95" customHeight="1" x14ac:dyDescent="0.25"/>
    <row r="78841" ht="24.95" customHeight="1" x14ac:dyDescent="0.25"/>
    <row r="78842" ht="24.95" customHeight="1" x14ac:dyDescent="0.25"/>
    <row r="78843" ht="24.95" customHeight="1" x14ac:dyDescent="0.25"/>
    <row r="78844" ht="24.95" customHeight="1" x14ac:dyDescent="0.25"/>
    <row r="78845" ht="24.95" customHeight="1" x14ac:dyDescent="0.25"/>
    <row r="78846" ht="24.95" customHeight="1" x14ac:dyDescent="0.25"/>
    <row r="78847" ht="24.95" customHeight="1" x14ac:dyDescent="0.25"/>
    <row r="78848" ht="24.95" customHeight="1" x14ac:dyDescent="0.25"/>
    <row r="78849" ht="24.95" customHeight="1" x14ac:dyDescent="0.25"/>
    <row r="78850" ht="24.95" customHeight="1" x14ac:dyDescent="0.25"/>
    <row r="78851" ht="24.95" customHeight="1" x14ac:dyDescent="0.25"/>
    <row r="78852" ht="24.95" customHeight="1" x14ac:dyDescent="0.25"/>
    <row r="78853" ht="24.95" customHeight="1" x14ac:dyDescent="0.25"/>
    <row r="78854" ht="24.95" customHeight="1" x14ac:dyDescent="0.25"/>
    <row r="78855" ht="24.95" customHeight="1" x14ac:dyDescent="0.25"/>
    <row r="78856" ht="24.95" customHeight="1" x14ac:dyDescent="0.25"/>
    <row r="78857" ht="24.95" customHeight="1" x14ac:dyDescent="0.25"/>
    <row r="78858" ht="24.95" customHeight="1" x14ac:dyDescent="0.25"/>
    <row r="78859" ht="24.95" customHeight="1" x14ac:dyDescent="0.25"/>
    <row r="78860" ht="24.95" customHeight="1" x14ac:dyDescent="0.25"/>
    <row r="78861" ht="24.95" customHeight="1" x14ac:dyDescent="0.25"/>
    <row r="78862" ht="24.95" customHeight="1" x14ac:dyDescent="0.25"/>
    <row r="78863" ht="24.95" customHeight="1" x14ac:dyDescent="0.25"/>
    <row r="78864" ht="24.95" customHeight="1" x14ac:dyDescent="0.25"/>
    <row r="78865" ht="24.95" customHeight="1" x14ac:dyDescent="0.25"/>
    <row r="78866" ht="24.95" customHeight="1" x14ac:dyDescent="0.25"/>
    <row r="78867" ht="24.95" customHeight="1" x14ac:dyDescent="0.25"/>
    <row r="78868" ht="24.95" customHeight="1" x14ac:dyDescent="0.25"/>
    <row r="78869" ht="24.95" customHeight="1" x14ac:dyDescent="0.25"/>
    <row r="78870" ht="24.95" customHeight="1" x14ac:dyDescent="0.25"/>
    <row r="78871" ht="24.95" customHeight="1" x14ac:dyDescent="0.25"/>
    <row r="78872" ht="31.5" customHeight="1" x14ac:dyDescent="0.25"/>
    <row r="78873" ht="24" customHeight="1" x14ac:dyDescent="0.25"/>
    <row r="78874" ht="24.95" customHeight="1" x14ac:dyDescent="0.25"/>
    <row r="78875" ht="24.95" customHeight="1" x14ac:dyDescent="0.25"/>
    <row r="78876" ht="24.95" customHeight="1" x14ac:dyDescent="0.25"/>
    <row r="78880" ht="16.5" customHeight="1" x14ac:dyDescent="0.25"/>
    <row r="78882" ht="15.75" customHeight="1" x14ac:dyDescent="0.25"/>
    <row r="78883" ht="31.5" customHeight="1" x14ac:dyDescent="0.25"/>
    <row r="78884" ht="24" customHeight="1" x14ac:dyDescent="0.25"/>
    <row r="78885" ht="24.95" customHeight="1" x14ac:dyDescent="0.25"/>
    <row r="78886" ht="24.95" customHeight="1" x14ac:dyDescent="0.25"/>
    <row r="78887" ht="24.95" customHeight="1" x14ac:dyDescent="0.25"/>
    <row r="78888" ht="24.95" customHeight="1" x14ac:dyDescent="0.25"/>
    <row r="78889" ht="24.95" customHeight="1" x14ac:dyDescent="0.25"/>
    <row r="78890" ht="24.95" customHeight="1" x14ac:dyDescent="0.25"/>
    <row r="78891" ht="24.95" customHeight="1" x14ac:dyDescent="0.25"/>
    <row r="78892" ht="24.95" customHeight="1" x14ac:dyDescent="0.25"/>
    <row r="78893" ht="24.95" customHeight="1" x14ac:dyDescent="0.25"/>
    <row r="78894" ht="24.95" customHeight="1" x14ac:dyDescent="0.25"/>
    <row r="78895" ht="24.95" customHeight="1" x14ac:dyDescent="0.25"/>
    <row r="78896" ht="24.95" customHeight="1" x14ac:dyDescent="0.25"/>
    <row r="78897" ht="24.95" customHeight="1" x14ac:dyDescent="0.25"/>
    <row r="78898" ht="24.95" customHeight="1" x14ac:dyDescent="0.25"/>
    <row r="78899" ht="24.95" customHeight="1" x14ac:dyDescent="0.25"/>
    <row r="78900" ht="24.95" customHeight="1" x14ac:dyDescent="0.25"/>
    <row r="78901" ht="24.95" customHeight="1" x14ac:dyDescent="0.25"/>
    <row r="78902" ht="24.95" customHeight="1" x14ac:dyDescent="0.25"/>
    <row r="78903" ht="24.95" customHeight="1" x14ac:dyDescent="0.25"/>
    <row r="78904" ht="24.95" customHeight="1" x14ac:dyDescent="0.25"/>
    <row r="78905" ht="24.95" customHeight="1" x14ac:dyDescent="0.25"/>
    <row r="78906" ht="24.95" customHeight="1" x14ac:dyDescent="0.25"/>
    <row r="78907" ht="24.95" customHeight="1" x14ac:dyDescent="0.25"/>
    <row r="78908" ht="24.95" customHeight="1" x14ac:dyDescent="0.25"/>
    <row r="78909" ht="24.95" customHeight="1" x14ac:dyDescent="0.25"/>
    <row r="78910" ht="24.95" customHeight="1" x14ac:dyDescent="0.25"/>
    <row r="78911" ht="24.95" customHeight="1" x14ac:dyDescent="0.25"/>
    <row r="78912" ht="24.95" customHeight="1" x14ac:dyDescent="0.25"/>
    <row r="78913" ht="24.95" customHeight="1" x14ac:dyDescent="0.25"/>
    <row r="78914" ht="24.95" customHeight="1" x14ac:dyDescent="0.25"/>
    <row r="78915" ht="24.95" customHeight="1" x14ac:dyDescent="0.25"/>
    <row r="78916" ht="24.95" customHeight="1" x14ac:dyDescent="0.25"/>
    <row r="78917" ht="24.95" customHeight="1" x14ac:dyDescent="0.25"/>
    <row r="78918" ht="24.95" customHeight="1" x14ac:dyDescent="0.25"/>
    <row r="78919" ht="24.95" customHeight="1" x14ac:dyDescent="0.25"/>
    <row r="78920" ht="24.95" customHeight="1" x14ac:dyDescent="0.25"/>
    <row r="78921" ht="24.95" customHeight="1" x14ac:dyDescent="0.25"/>
    <row r="78925" ht="16.5" customHeight="1" x14ac:dyDescent="0.25"/>
    <row r="78927" ht="15.75" customHeight="1" x14ac:dyDescent="0.25"/>
    <row r="78928" ht="31.5" customHeight="1" x14ac:dyDescent="0.25"/>
    <row r="78929" ht="24" customHeight="1" x14ac:dyDescent="0.25"/>
    <row r="78930" ht="24.95" customHeight="1" x14ac:dyDescent="0.25"/>
    <row r="78931" ht="24.95" customHeight="1" x14ac:dyDescent="0.25"/>
    <row r="78932" ht="24.95" customHeight="1" x14ac:dyDescent="0.25"/>
    <row r="78933" ht="24.95" customHeight="1" x14ac:dyDescent="0.25"/>
    <row r="78934" ht="24.95" customHeight="1" x14ac:dyDescent="0.25"/>
    <row r="78935" ht="24.95" customHeight="1" x14ac:dyDescent="0.25"/>
    <row r="78936" ht="24.95" customHeight="1" x14ac:dyDescent="0.25"/>
    <row r="78937" ht="24.95" customHeight="1" x14ac:dyDescent="0.25"/>
    <row r="78938" ht="24.95" customHeight="1" x14ac:dyDescent="0.25"/>
    <row r="78939" ht="24.95" customHeight="1" x14ac:dyDescent="0.25"/>
    <row r="78940" ht="24.95" customHeight="1" x14ac:dyDescent="0.25"/>
    <row r="78941" ht="24.95" customHeight="1" x14ac:dyDescent="0.25"/>
    <row r="78942" ht="24.95" customHeight="1" x14ac:dyDescent="0.25"/>
    <row r="78946" ht="16.5" customHeight="1" x14ac:dyDescent="0.25"/>
    <row r="78948" ht="15.75" customHeight="1" x14ac:dyDescent="0.25"/>
    <row r="78949" ht="31.5" customHeight="1" x14ac:dyDescent="0.25"/>
    <row r="78950" ht="24" customHeight="1" x14ac:dyDescent="0.25"/>
    <row r="78951" ht="24.95" customHeight="1" x14ac:dyDescent="0.25"/>
    <row r="78952" ht="24.95" customHeight="1" x14ac:dyDescent="0.25"/>
    <row r="78953" ht="24.95" customHeight="1" x14ac:dyDescent="0.25"/>
    <row r="78954" ht="24.95" customHeight="1" x14ac:dyDescent="0.25"/>
    <row r="78955" ht="24.95" customHeight="1" x14ac:dyDescent="0.25"/>
    <row r="78956" ht="24.95" customHeight="1" x14ac:dyDescent="0.25"/>
    <row r="78957" ht="24.95" customHeight="1" x14ac:dyDescent="0.25"/>
    <row r="78958" ht="24.95" customHeight="1" x14ac:dyDescent="0.25"/>
    <row r="78959" ht="24.95" customHeight="1" x14ac:dyDescent="0.25"/>
    <row r="78960" ht="24.95" customHeight="1" x14ac:dyDescent="0.25"/>
    <row r="78961" ht="24.95" customHeight="1" x14ac:dyDescent="0.25"/>
    <row r="78962" ht="24.95" customHeight="1" x14ac:dyDescent="0.25"/>
    <row r="78963" ht="24.95" customHeight="1" x14ac:dyDescent="0.25"/>
    <row r="78964" ht="24.95" customHeight="1" x14ac:dyDescent="0.25"/>
    <row r="78965" ht="24.95" customHeight="1" x14ac:dyDescent="0.25"/>
    <row r="78966" ht="24.95" customHeight="1" x14ac:dyDescent="0.25"/>
    <row r="78967" ht="24.95" customHeight="1" x14ac:dyDescent="0.25"/>
    <row r="78968" ht="24.95" customHeight="1" x14ac:dyDescent="0.25"/>
    <row r="78969" ht="24.95" customHeight="1" x14ac:dyDescent="0.25"/>
    <row r="78970" ht="24.95" customHeight="1" x14ac:dyDescent="0.25"/>
    <row r="78971" ht="24.95" customHeight="1" x14ac:dyDescent="0.25"/>
    <row r="78972" ht="24.95" customHeight="1" x14ac:dyDescent="0.25"/>
    <row r="78973" ht="24.95" customHeight="1" x14ac:dyDescent="0.25"/>
    <row r="78974" ht="24.95" customHeight="1" x14ac:dyDescent="0.25"/>
    <row r="78975" ht="24.95" customHeight="1" x14ac:dyDescent="0.25"/>
    <row r="78976" ht="24.95" customHeight="1" x14ac:dyDescent="0.25"/>
    <row r="78977" ht="24.95" customHeight="1" x14ac:dyDescent="0.25"/>
    <row r="78978" ht="24.95" customHeight="1" x14ac:dyDescent="0.25"/>
    <row r="78979" ht="24.95" customHeight="1" x14ac:dyDescent="0.25"/>
    <row r="78980" ht="24.95" customHeight="1" x14ac:dyDescent="0.25"/>
    <row r="78981" ht="24.95" customHeight="1" x14ac:dyDescent="0.25"/>
    <row r="78982" ht="24.95" customHeight="1" x14ac:dyDescent="0.25"/>
    <row r="78983" ht="24.95" customHeight="1" x14ac:dyDescent="0.25"/>
    <row r="78984" ht="24.95" customHeight="1" x14ac:dyDescent="0.25"/>
    <row r="78985" ht="24.95" customHeight="1" x14ac:dyDescent="0.25"/>
    <row r="78986" ht="24.95" customHeight="1" x14ac:dyDescent="0.25"/>
    <row r="78987" ht="24.95" customHeight="1" x14ac:dyDescent="0.25"/>
    <row r="78991" ht="16.5" customHeight="1" x14ac:dyDescent="0.25"/>
    <row r="78993" ht="15.75" customHeight="1" x14ac:dyDescent="0.25"/>
    <row r="78994" ht="31.5" customHeight="1" x14ac:dyDescent="0.25"/>
    <row r="78995" ht="24" customHeight="1" x14ac:dyDescent="0.25"/>
    <row r="78996" ht="24.95" customHeight="1" x14ac:dyDescent="0.25"/>
    <row r="78997" ht="24.95" customHeight="1" x14ac:dyDescent="0.25"/>
    <row r="78998" ht="24.95" customHeight="1" x14ac:dyDescent="0.25"/>
    <row r="78999" ht="24.95" customHeight="1" x14ac:dyDescent="0.25"/>
    <row r="79000" ht="24.95" customHeight="1" x14ac:dyDescent="0.25"/>
    <row r="79001" ht="24.95" customHeight="1" x14ac:dyDescent="0.25"/>
    <row r="79002" ht="24.95" customHeight="1" x14ac:dyDescent="0.25"/>
    <row r="79003" ht="24.95" customHeight="1" x14ac:dyDescent="0.25"/>
    <row r="79004" ht="24.95" customHeight="1" x14ac:dyDescent="0.25"/>
    <row r="79005" ht="24.95" customHeight="1" x14ac:dyDescent="0.25"/>
    <row r="79006" ht="24.95" customHeight="1" x14ac:dyDescent="0.25"/>
    <row r="79007" ht="24.95" customHeight="1" x14ac:dyDescent="0.25"/>
    <row r="79008" ht="24.95" customHeight="1" x14ac:dyDescent="0.25"/>
    <row r="79009" ht="24.95" customHeight="1" x14ac:dyDescent="0.25"/>
    <row r="79010" ht="24.95" customHeight="1" x14ac:dyDescent="0.25"/>
    <row r="79011" ht="24.95" customHeight="1" x14ac:dyDescent="0.25"/>
    <row r="79012" ht="24.95" customHeight="1" x14ac:dyDescent="0.25"/>
    <row r="79013" ht="24.95" customHeight="1" x14ac:dyDescent="0.25"/>
    <row r="79014" ht="24.95" customHeight="1" x14ac:dyDescent="0.25"/>
    <row r="79015" ht="24.95" customHeight="1" x14ac:dyDescent="0.25"/>
    <row r="79016" ht="24.95" customHeight="1" x14ac:dyDescent="0.25"/>
    <row r="79017" ht="24.95" customHeight="1" x14ac:dyDescent="0.25"/>
    <row r="79018" ht="24.95" customHeight="1" x14ac:dyDescent="0.25"/>
    <row r="79019" ht="24.95" customHeight="1" x14ac:dyDescent="0.25"/>
    <row r="79020" ht="24.95" customHeight="1" x14ac:dyDescent="0.25"/>
    <row r="79021" ht="24.95" customHeight="1" x14ac:dyDescent="0.25"/>
    <row r="79022" ht="24.95" customHeight="1" x14ac:dyDescent="0.25"/>
    <row r="79023" ht="24.95" customHeight="1" x14ac:dyDescent="0.25"/>
    <row r="79024" ht="24.95" customHeight="1" x14ac:dyDescent="0.25"/>
    <row r="79025" ht="24.95" customHeight="1" x14ac:dyDescent="0.25"/>
    <row r="79026" ht="24.95" customHeight="1" x14ac:dyDescent="0.25"/>
    <row r="79027" ht="24.95" customHeight="1" x14ac:dyDescent="0.25"/>
    <row r="79028" ht="24.95" customHeight="1" x14ac:dyDescent="0.25"/>
    <row r="79029" ht="24.95" customHeight="1" x14ac:dyDescent="0.25"/>
    <row r="79030" ht="24.95" customHeight="1" x14ac:dyDescent="0.25"/>
    <row r="79031" ht="24.95" customHeight="1" x14ac:dyDescent="0.25"/>
    <row r="79032" ht="24.95" customHeight="1" x14ac:dyDescent="0.25"/>
    <row r="79033" ht="24.95" customHeight="1" x14ac:dyDescent="0.25"/>
    <row r="79034" ht="24.95" customHeight="1" x14ac:dyDescent="0.25"/>
    <row r="79035" ht="24.95" customHeight="1" x14ac:dyDescent="0.25"/>
    <row r="79036" ht="24.95" customHeight="1" x14ac:dyDescent="0.25"/>
    <row r="79037" ht="24.95" customHeight="1" x14ac:dyDescent="0.25"/>
    <row r="79038" ht="24.95" customHeight="1" x14ac:dyDescent="0.25"/>
    <row r="79039" ht="24.95" customHeight="1" x14ac:dyDescent="0.25"/>
    <row r="79040" ht="24.95" customHeight="1" x14ac:dyDescent="0.25"/>
    <row r="79041" ht="24.95" customHeight="1" x14ac:dyDescent="0.25"/>
    <row r="79042" ht="24.95" customHeight="1" x14ac:dyDescent="0.25"/>
    <row r="79043" ht="24.95" customHeight="1" x14ac:dyDescent="0.25"/>
    <row r="79044" ht="24.95" customHeight="1" x14ac:dyDescent="0.25"/>
    <row r="79045" ht="24.95" customHeight="1" x14ac:dyDescent="0.25"/>
    <row r="79049" ht="16.5" customHeight="1" x14ac:dyDescent="0.25"/>
    <row r="79051" ht="15.75" customHeight="1" x14ac:dyDescent="0.25"/>
    <row r="79052" ht="31.5" customHeight="1" x14ac:dyDescent="0.25"/>
    <row r="79053" ht="24" customHeight="1" x14ac:dyDescent="0.25"/>
    <row r="79054" ht="24.95" customHeight="1" x14ac:dyDescent="0.25"/>
    <row r="79055" ht="24.95" customHeight="1" x14ac:dyDescent="0.25"/>
    <row r="79056" ht="24.95" customHeight="1" x14ac:dyDescent="0.25"/>
    <row r="79057" ht="24.95" customHeight="1" x14ac:dyDescent="0.25"/>
    <row r="79058" ht="24.95" customHeight="1" x14ac:dyDescent="0.25"/>
    <row r="79059" ht="24.95" customHeight="1" x14ac:dyDescent="0.25"/>
    <row r="79060" ht="24.95" customHeight="1" x14ac:dyDescent="0.25"/>
    <row r="79061" ht="24.95" customHeight="1" x14ac:dyDescent="0.25"/>
    <row r="79062" ht="24.95" customHeight="1" x14ac:dyDescent="0.25"/>
    <row r="79063" ht="24.95" customHeight="1" x14ac:dyDescent="0.25"/>
    <row r="79064" ht="24.95" customHeight="1" x14ac:dyDescent="0.25"/>
    <row r="79065" ht="24.95" customHeight="1" x14ac:dyDescent="0.25"/>
    <row r="79066" ht="24.95" customHeight="1" x14ac:dyDescent="0.25"/>
    <row r="79067" ht="24.95" customHeight="1" x14ac:dyDescent="0.25"/>
    <row r="79068" ht="24.95" customHeight="1" x14ac:dyDescent="0.25"/>
    <row r="79069" ht="24.95" customHeight="1" x14ac:dyDescent="0.25"/>
    <row r="79070" ht="24.95" customHeight="1" x14ac:dyDescent="0.25"/>
    <row r="79071" ht="24.95" customHeight="1" x14ac:dyDescent="0.25"/>
    <row r="79072" ht="24.95" customHeight="1" x14ac:dyDescent="0.25"/>
    <row r="79073" ht="24.95" customHeight="1" x14ac:dyDescent="0.25"/>
    <row r="79074" ht="24.95" customHeight="1" x14ac:dyDescent="0.25"/>
    <row r="79075" ht="24.95" customHeight="1" x14ac:dyDescent="0.25"/>
    <row r="79076" ht="24.95" customHeight="1" x14ac:dyDescent="0.25"/>
    <row r="79077" ht="24.95" customHeight="1" x14ac:dyDescent="0.25"/>
    <row r="79078" ht="24.95" customHeight="1" x14ac:dyDescent="0.25"/>
    <row r="79079" ht="24.95" customHeight="1" x14ac:dyDescent="0.25"/>
    <row r="79080" ht="24.95" customHeight="1" x14ac:dyDescent="0.25"/>
    <row r="79081" ht="24.95" customHeight="1" x14ac:dyDescent="0.25"/>
    <row r="79082" ht="24.95" customHeight="1" x14ac:dyDescent="0.25"/>
    <row r="79083" ht="24.95" customHeight="1" x14ac:dyDescent="0.25"/>
    <row r="79084" ht="24.95" customHeight="1" x14ac:dyDescent="0.25"/>
    <row r="79085" ht="24.95" customHeight="1" x14ac:dyDescent="0.25"/>
    <row r="79088" ht="16.5" customHeight="1" x14ac:dyDescent="0.25"/>
    <row r="79093" ht="16.5" customHeight="1" x14ac:dyDescent="0.25"/>
    <row r="79095" ht="15.75" customHeight="1" x14ac:dyDescent="0.25"/>
    <row r="79096" ht="31.5" customHeight="1" x14ac:dyDescent="0.25"/>
    <row r="79097" ht="24" customHeight="1" x14ac:dyDescent="0.25"/>
    <row r="79098" ht="24.95" customHeight="1" x14ac:dyDescent="0.25"/>
    <row r="79099" ht="24.95" customHeight="1" x14ac:dyDescent="0.25"/>
    <row r="79100" ht="24.95" customHeight="1" x14ac:dyDescent="0.25"/>
    <row r="79101" ht="24.95" customHeight="1" x14ac:dyDescent="0.25"/>
    <row r="79102" ht="24.95" customHeight="1" x14ac:dyDescent="0.25"/>
    <row r="79103" ht="24.95" customHeight="1" x14ac:dyDescent="0.25"/>
    <row r="79104" ht="24.95" customHeight="1" x14ac:dyDescent="0.25"/>
    <row r="79105" ht="24.95" customHeight="1" x14ac:dyDescent="0.25"/>
    <row r="79106" ht="24.95" customHeight="1" x14ac:dyDescent="0.25"/>
    <row r="79107" ht="24.95" customHeight="1" x14ac:dyDescent="0.25"/>
    <row r="79108" ht="24.95" customHeight="1" x14ac:dyDescent="0.25"/>
    <row r="79109" ht="24.95" customHeight="1" x14ac:dyDescent="0.25"/>
    <row r="79110" ht="24.95" customHeight="1" x14ac:dyDescent="0.25"/>
    <row r="79111" ht="24.95" customHeight="1" x14ac:dyDescent="0.25"/>
    <row r="79112" ht="24.95" customHeight="1" x14ac:dyDescent="0.25"/>
    <row r="79113" ht="24.95" customHeight="1" x14ac:dyDescent="0.25"/>
    <row r="79114" ht="24.95" customHeight="1" x14ac:dyDescent="0.25"/>
    <row r="79115" ht="24.95" customHeight="1" x14ac:dyDescent="0.25"/>
    <row r="79116" ht="24.95" customHeight="1" x14ac:dyDescent="0.25"/>
    <row r="79117" ht="24.95" customHeight="1" x14ac:dyDescent="0.25"/>
    <row r="79118" ht="24.95" customHeight="1" x14ac:dyDescent="0.25"/>
    <row r="79119" ht="24.95" customHeight="1" x14ac:dyDescent="0.25"/>
    <row r="79120" ht="24.95" customHeight="1" x14ac:dyDescent="0.25"/>
    <row r="79121" ht="24.95" customHeight="1" x14ac:dyDescent="0.25"/>
    <row r="79122" ht="24.95" customHeight="1" x14ac:dyDescent="0.25"/>
    <row r="79123" ht="24.95" customHeight="1" x14ac:dyDescent="0.25"/>
    <row r="79124" ht="24.95" customHeight="1" x14ac:dyDescent="0.25"/>
    <row r="79125" ht="24.95" customHeight="1" x14ac:dyDescent="0.25"/>
    <row r="79126" ht="24.95" customHeight="1" x14ac:dyDescent="0.25"/>
    <row r="79127" ht="24.95" customHeight="1" x14ac:dyDescent="0.25"/>
    <row r="79128" ht="24.95" customHeight="1" x14ac:dyDescent="0.25"/>
    <row r="79129" ht="24.95" customHeight="1" x14ac:dyDescent="0.25"/>
    <row r="79133" ht="16.5" customHeight="1" x14ac:dyDescent="0.25"/>
    <row r="79137" ht="16.5" customHeight="1" x14ac:dyDescent="0.25"/>
    <row r="79139" ht="15.75" customHeight="1" x14ac:dyDescent="0.25"/>
    <row r="79140" ht="31.5" customHeight="1" x14ac:dyDescent="0.25"/>
    <row r="79141" ht="24" customHeight="1" x14ac:dyDescent="0.25"/>
    <row r="79142" ht="24.95" customHeight="1" x14ac:dyDescent="0.25"/>
    <row r="79143" ht="24.95" customHeight="1" x14ac:dyDescent="0.25"/>
    <row r="79144" ht="24.95" customHeight="1" x14ac:dyDescent="0.25"/>
    <row r="79145" ht="24.95" customHeight="1" x14ac:dyDescent="0.25"/>
    <row r="79146" ht="24.95" customHeight="1" x14ac:dyDescent="0.25"/>
    <row r="79147" ht="24.95" customHeight="1" x14ac:dyDescent="0.25"/>
    <row r="79148" ht="24.95" customHeight="1" x14ac:dyDescent="0.25"/>
    <row r="79149" ht="24.95" customHeight="1" x14ac:dyDescent="0.25"/>
    <row r="79151" ht="15.75" customHeight="1" x14ac:dyDescent="0.25"/>
    <row r="79152" ht="31.5" customHeight="1" x14ac:dyDescent="0.25"/>
    <row r="79153" ht="24" customHeight="1" x14ac:dyDescent="0.25"/>
    <row r="79157" ht="16.5" customHeight="1" x14ac:dyDescent="0.25"/>
    <row r="79159" ht="15.75" customHeight="1" x14ac:dyDescent="0.25"/>
    <row r="79160" ht="31.5" customHeight="1" x14ac:dyDescent="0.25"/>
    <row r="79161" ht="24" customHeight="1" x14ac:dyDescent="0.25"/>
    <row r="79162" ht="24.95" customHeight="1" x14ac:dyDescent="0.25"/>
    <row r="79163" ht="24.95" customHeight="1" x14ac:dyDescent="0.25"/>
    <row r="79164" ht="24.95" customHeight="1" x14ac:dyDescent="0.25"/>
    <row r="79165" ht="24.95" customHeight="1" x14ac:dyDescent="0.25"/>
    <row r="79166" ht="24.95" customHeight="1" x14ac:dyDescent="0.25"/>
    <row r="79167" ht="24.95" customHeight="1" x14ac:dyDescent="0.25"/>
    <row r="79168" ht="24.95" customHeight="1" x14ac:dyDescent="0.25"/>
    <row r="79169" ht="24.95" customHeight="1" x14ac:dyDescent="0.25"/>
    <row r="79170" ht="24.95" customHeight="1" x14ac:dyDescent="0.25"/>
    <row r="79171" ht="24.95" customHeight="1" x14ac:dyDescent="0.25"/>
    <row r="79172" ht="24.95" customHeight="1" x14ac:dyDescent="0.25"/>
    <row r="79173" ht="24.95" customHeight="1" x14ac:dyDescent="0.25"/>
    <row r="79177" ht="16.5" customHeight="1" x14ac:dyDescent="0.25"/>
    <row r="79179" ht="15.75" customHeight="1" x14ac:dyDescent="0.25"/>
    <row r="79180" ht="31.5" customHeight="1" x14ac:dyDescent="0.25"/>
    <row r="79181" ht="24" customHeight="1" x14ac:dyDescent="0.25"/>
    <row r="79182" ht="24.95" customHeight="1" x14ac:dyDescent="0.25"/>
    <row r="79183" ht="24.95" customHeight="1" x14ac:dyDescent="0.25"/>
    <row r="79184" ht="24.95" customHeight="1" x14ac:dyDescent="0.25"/>
    <row r="79185" ht="24.95" customHeight="1" x14ac:dyDescent="0.25"/>
    <row r="79186" ht="24.95" customHeight="1" x14ac:dyDescent="0.25"/>
    <row r="79187" ht="24.95" customHeight="1" x14ac:dyDescent="0.25"/>
    <row r="79188" ht="24.95" customHeight="1" x14ac:dyDescent="0.25"/>
    <row r="79189" ht="24.95" customHeight="1" x14ac:dyDescent="0.25"/>
    <row r="79190" ht="24.95" customHeight="1" x14ac:dyDescent="0.25"/>
    <row r="79191" ht="24.95" customHeight="1" x14ac:dyDescent="0.25"/>
    <row r="79192" ht="24.95" customHeight="1" x14ac:dyDescent="0.25"/>
    <row r="79193" ht="24.95" customHeight="1" x14ac:dyDescent="0.25"/>
    <row r="79197" ht="16.5" customHeight="1" x14ac:dyDescent="0.25"/>
    <row r="79199" ht="15.75" customHeight="1" x14ac:dyDescent="0.25"/>
    <row r="79200" ht="31.5" customHeight="1" x14ac:dyDescent="0.25"/>
    <row r="79201" ht="24" customHeight="1" x14ac:dyDescent="0.25"/>
    <row r="79202" ht="24.95" customHeight="1" x14ac:dyDescent="0.25"/>
    <row r="79203" ht="24.95" customHeight="1" x14ac:dyDescent="0.25"/>
    <row r="79204" ht="24.95" customHeight="1" x14ac:dyDescent="0.25"/>
    <row r="79205" ht="24.95" customHeight="1" x14ac:dyDescent="0.25"/>
    <row r="79206" ht="24.95" customHeight="1" x14ac:dyDescent="0.25"/>
    <row r="79207" ht="24.95" customHeight="1" x14ac:dyDescent="0.25"/>
    <row r="79208" ht="24.95" customHeight="1" x14ac:dyDescent="0.25"/>
    <row r="79209" ht="24.95" customHeight="1" x14ac:dyDescent="0.25"/>
    <row r="79210" ht="24.95" customHeight="1" x14ac:dyDescent="0.25"/>
    <row r="79211" ht="24.95" customHeight="1" x14ac:dyDescent="0.25"/>
    <row r="79212" ht="24.95" customHeight="1" x14ac:dyDescent="0.25"/>
    <row r="79213" ht="24.95" customHeight="1" x14ac:dyDescent="0.25"/>
    <row r="79214" ht="24.95" customHeight="1" x14ac:dyDescent="0.25"/>
    <row r="79215" ht="24.95" customHeight="1" x14ac:dyDescent="0.25"/>
    <row r="79216" ht="24.95" customHeight="1" x14ac:dyDescent="0.25"/>
    <row r="79217" ht="24.95" customHeight="1" x14ac:dyDescent="0.25"/>
    <row r="79218" ht="24.95" customHeight="1" x14ac:dyDescent="0.25"/>
    <row r="79219" ht="24.95" customHeight="1" x14ac:dyDescent="0.25"/>
    <row r="79220" ht="24.95" customHeight="1" x14ac:dyDescent="0.25"/>
    <row r="79221" ht="24.95" customHeight="1" x14ac:dyDescent="0.25"/>
    <row r="79222" ht="24.95" customHeight="1" x14ac:dyDescent="0.25"/>
    <row r="79223" ht="24.95" customHeight="1" x14ac:dyDescent="0.25"/>
    <row r="79224" ht="24.95" customHeight="1" x14ac:dyDescent="0.25"/>
    <row r="79225" ht="24.95" customHeight="1" x14ac:dyDescent="0.25"/>
    <row r="79226" ht="24.95" customHeight="1" x14ac:dyDescent="0.25"/>
    <row r="79227" ht="24.95" customHeight="1" x14ac:dyDescent="0.25"/>
    <row r="79228" ht="24.95" customHeight="1" x14ac:dyDescent="0.25"/>
    <row r="79229" ht="24.95" customHeight="1" x14ac:dyDescent="0.25"/>
    <row r="79230" ht="24.95" customHeight="1" x14ac:dyDescent="0.25"/>
    <row r="79231" ht="24.95" customHeight="1" x14ac:dyDescent="0.25"/>
    <row r="79232" ht="24.95" customHeight="1" x14ac:dyDescent="0.25"/>
    <row r="79233" ht="24.95" customHeight="1" x14ac:dyDescent="0.25"/>
    <row r="79234" ht="15.75" customHeight="1" x14ac:dyDescent="0.25"/>
    <row r="79235" ht="31.5" customHeight="1" x14ac:dyDescent="0.25"/>
    <row r="79236" ht="24" customHeight="1" x14ac:dyDescent="0.25"/>
    <row r="79237" ht="24.95" customHeight="1" x14ac:dyDescent="0.25"/>
    <row r="79241" ht="16.5" customHeight="1" x14ac:dyDescent="0.25"/>
    <row r="79243" ht="15.75" customHeight="1" x14ac:dyDescent="0.25"/>
    <row r="79244" ht="31.5" customHeight="1" x14ac:dyDescent="0.25"/>
    <row r="79245" ht="24" customHeight="1" x14ac:dyDescent="0.25"/>
    <row r="79246" ht="24.95" customHeight="1" x14ac:dyDescent="0.25"/>
    <row r="79247" ht="24.95" customHeight="1" x14ac:dyDescent="0.25"/>
    <row r="79248" ht="24.95" customHeight="1" x14ac:dyDescent="0.25"/>
    <row r="79249" ht="24.95" customHeight="1" x14ac:dyDescent="0.25"/>
    <row r="79250" ht="24.95" customHeight="1" x14ac:dyDescent="0.25"/>
    <row r="79251" ht="24.95" customHeight="1" x14ac:dyDescent="0.25"/>
    <row r="79252" ht="24.95" customHeight="1" x14ac:dyDescent="0.25"/>
    <row r="79253" ht="24.95" customHeight="1" x14ac:dyDescent="0.25"/>
    <row r="79254" ht="24.95" customHeight="1" x14ac:dyDescent="0.25"/>
    <row r="79255" ht="24.95" customHeight="1" x14ac:dyDescent="0.25"/>
    <row r="79256" ht="24.95" customHeight="1" x14ac:dyDescent="0.25"/>
    <row r="79257" ht="24.95" customHeight="1" x14ac:dyDescent="0.25"/>
    <row r="79258" ht="24.95" customHeight="1" x14ac:dyDescent="0.25"/>
    <row r="79259" ht="24.95" customHeight="1" x14ac:dyDescent="0.25"/>
    <row r="79260" ht="24.95" customHeight="1" x14ac:dyDescent="0.25"/>
    <row r="79261" ht="24.95" customHeight="1" x14ac:dyDescent="0.25"/>
    <row r="79262" ht="24.95" customHeight="1" x14ac:dyDescent="0.25"/>
    <row r="79263" ht="24.95" customHeight="1" x14ac:dyDescent="0.25"/>
    <row r="79264" ht="24.95" customHeight="1" x14ac:dyDescent="0.25"/>
    <row r="79265" ht="24.95" customHeight="1" x14ac:dyDescent="0.25"/>
    <row r="79266" ht="24.95" customHeight="1" x14ac:dyDescent="0.25"/>
    <row r="79267" ht="24.95" customHeight="1" x14ac:dyDescent="0.25"/>
    <row r="79268" ht="24.95" customHeight="1" x14ac:dyDescent="0.25"/>
    <row r="79269" ht="24.95" customHeight="1" x14ac:dyDescent="0.25"/>
    <row r="79270" ht="24.95" customHeight="1" x14ac:dyDescent="0.25"/>
    <row r="79271" ht="24.95" customHeight="1" x14ac:dyDescent="0.25"/>
    <row r="79272" ht="24.95" customHeight="1" x14ac:dyDescent="0.25"/>
    <row r="79273" ht="24.95" customHeight="1" x14ac:dyDescent="0.25"/>
    <row r="79274" ht="24.95" customHeight="1" x14ac:dyDescent="0.25"/>
    <row r="79275" ht="24.95" customHeight="1" x14ac:dyDescent="0.25"/>
    <row r="79276" ht="24.95" customHeight="1" x14ac:dyDescent="0.25"/>
    <row r="79277" ht="24.95" customHeight="1" x14ac:dyDescent="0.25"/>
    <row r="79281" ht="16.5" customHeight="1" x14ac:dyDescent="0.25"/>
    <row r="79285" ht="16.5" customHeight="1" x14ac:dyDescent="0.25"/>
    <row r="79287" ht="15.75" customHeight="1" x14ac:dyDescent="0.25"/>
    <row r="79288" ht="31.5" customHeight="1" x14ac:dyDescent="0.25"/>
    <row r="79289" ht="24" customHeight="1" x14ac:dyDescent="0.25"/>
    <row r="79290" ht="24.95" customHeight="1" x14ac:dyDescent="0.25"/>
    <row r="79291" ht="24.95" customHeight="1" x14ac:dyDescent="0.25"/>
    <row r="79292" ht="24.95" customHeight="1" x14ac:dyDescent="0.25"/>
    <row r="79293" ht="24.95" customHeight="1" x14ac:dyDescent="0.25"/>
    <row r="79294" ht="24.95" customHeight="1" x14ac:dyDescent="0.25"/>
    <row r="79295" ht="24.95" customHeight="1" x14ac:dyDescent="0.25"/>
    <row r="79296" ht="24.95" customHeight="1" x14ac:dyDescent="0.25"/>
    <row r="79297" ht="24.95" customHeight="1" x14ac:dyDescent="0.25"/>
    <row r="79298" ht="24.95" customHeight="1" x14ac:dyDescent="0.25"/>
    <row r="79299" ht="24.95" customHeight="1" x14ac:dyDescent="0.25"/>
    <row r="79300" ht="24.95" customHeight="1" x14ac:dyDescent="0.25"/>
    <row r="79301" ht="24.95" customHeight="1" x14ac:dyDescent="0.25"/>
    <row r="79302" ht="24.95" customHeight="1" x14ac:dyDescent="0.25"/>
    <row r="79303" ht="24.95" customHeight="1" x14ac:dyDescent="0.25"/>
    <row r="79304" ht="24.95" customHeight="1" x14ac:dyDescent="0.25"/>
    <row r="79305" ht="24.95" customHeight="1" x14ac:dyDescent="0.25"/>
    <row r="79306" ht="24.95" customHeight="1" x14ac:dyDescent="0.25"/>
    <row r="79307" ht="24.95" customHeight="1" x14ac:dyDescent="0.25"/>
    <row r="79308" ht="24.95" customHeight="1" x14ac:dyDescent="0.25"/>
    <row r="79309" ht="24.95" customHeight="1" x14ac:dyDescent="0.25"/>
    <row r="79310" ht="24.95" customHeight="1" x14ac:dyDescent="0.25"/>
    <row r="79311" ht="24.95" customHeight="1" x14ac:dyDescent="0.25"/>
    <row r="79312" ht="24.95" customHeight="1" x14ac:dyDescent="0.25"/>
    <row r="79313" ht="24.95" customHeight="1" x14ac:dyDescent="0.25"/>
    <row r="79314" ht="24.95" customHeight="1" x14ac:dyDescent="0.25"/>
    <row r="79315" ht="24.95" customHeight="1" x14ac:dyDescent="0.25"/>
    <row r="79316" ht="24.95" customHeight="1" x14ac:dyDescent="0.25"/>
    <row r="79317" ht="24.95" customHeight="1" x14ac:dyDescent="0.25"/>
    <row r="79318" ht="24.95" customHeight="1" x14ac:dyDescent="0.25"/>
    <row r="79319" ht="24.95" customHeight="1" x14ac:dyDescent="0.25"/>
    <row r="79320" ht="24.95" customHeight="1" x14ac:dyDescent="0.25"/>
    <row r="79321" ht="24.95" customHeight="1" x14ac:dyDescent="0.25"/>
    <row r="79323" ht="15.75" customHeight="1" x14ac:dyDescent="0.25"/>
    <row r="79324" ht="31.5" customHeight="1" x14ac:dyDescent="0.25"/>
    <row r="79325" ht="24" customHeight="1" x14ac:dyDescent="0.25"/>
    <row r="79329" ht="16.5" customHeight="1" x14ac:dyDescent="0.25"/>
    <row r="79331" ht="15.75" customHeight="1" x14ac:dyDescent="0.25"/>
    <row r="79332" ht="31.5" customHeight="1" x14ac:dyDescent="0.25"/>
    <row r="79333" ht="24" customHeight="1" x14ac:dyDescent="0.25"/>
    <row r="79334" ht="24.95" customHeight="1" x14ac:dyDescent="0.25"/>
    <row r="79335" ht="24.95" customHeight="1" x14ac:dyDescent="0.25"/>
    <row r="79336" ht="24.95" customHeight="1" x14ac:dyDescent="0.25"/>
    <row r="79337" ht="24.95" customHeight="1" x14ac:dyDescent="0.25"/>
    <row r="79338" ht="24.95" customHeight="1" x14ac:dyDescent="0.25"/>
    <row r="79339" ht="24.95" customHeight="1" x14ac:dyDescent="0.25"/>
    <row r="79340" ht="24.95" customHeight="1" x14ac:dyDescent="0.25"/>
    <row r="79341" ht="24.95" customHeight="1" x14ac:dyDescent="0.25"/>
    <row r="79342" ht="24.95" customHeight="1" x14ac:dyDescent="0.25"/>
    <row r="79343" ht="24.95" customHeight="1" x14ac:dyDescent="0.25"/>
    <row r="79344" ht="24.95" customHeight="1" x14ac:dyDescent="0.25"/>
    <row r="79345" ht="24.95" customHeight="1" x14ac:dyDescent="0.25"/>
    <row r="79349" ht="16.5" customHeight="1" x14ac:dyDescent="0.25"/>
    <row r="79351" ht="15.75" customHeight="1" x14ac:dyDescent="0.25"/>
    <row r="79352" ht="31.5" customHeight="1" x14ac:dyDescent="0.25"/>
    <row r="79353" ht="24" customHeight="1" x14ac:dyDescent="0.25"/>
    <row r="79354" ht="24.95" customHeight="1" x14ac:dyDescent="0.25"/>
    <row r="79355" ht="24.95" customHeight="1" x14ac:dyDescent="0.25"/>
    <row r="79356" ht="24.95" customHeight="1" x14ac:dyDescent="0.25"/>
    <row r="79357" ht="24.95" customHeight="1" x14ac:dyDescent="0.25"/>
    <row r="79358" ht="24.95" customHeight="1" x14ac:dyDescent="0.25"/>
    <row r="79359" ht="24.95" customHeight="1" x14ac:dyDescent="0.25"/>
    <row r="79360" ht="24.95" customHeight="1" x14ac:dyDescent="0.25"/>
    <row r="79361" ht="24.95" customHeight="1" x14ac:dyDescent="0.25"/>
    <row r="79362" ht="24.95" customHeight="1" x14ac:dyDescent="0.25"/>
    <row r="79363" ht="24.95" customHeight="1" x14ac:dyDescent="0.25"/>
    <row r="79364" ht="24.95" customHeight="1" x14ac:dyDescent="0.25"/>
    <row r="79365" ht="24.95" customHeight="1" x14ac:dyDescent="0.25"/>
    <row r="79366" ht="24.95" customHeight="1" x14ac:dyDescent="0.25"/>
    <row r="79367" ht="24.95" customHeight="1" x14ac:dyDescent="0.25"/>
    <row r="79368" ht="24.95" customHeight="1" x14ac:dyDescent="0.25"/>
    <row r="79369" ht="24.95" customHeight="1" x14ac:dyDescent="0.25"/>
    <row r="79370" ht="24.95" customHeight="1" x14ac:dyDescent="0.25"/>
    <row r="79371" ht="24.95" customHeight="1" x14ac:dyDescent="0.25"/>
    <row r="79372" ht="24.95" customHeight="1" x14ac:dyDescent="0.25"/>
    <row r="79373" ht="24.95" customHeight="1" x14ac:dyDescent="0.25"/>
    <row r="79374" ht="24.95" customHeight="1" x14ac:dyDescent="0.25"/>
    <row r="79375" ht="24.95" customHeight="1" x14ac:dyDescent="0.25"/>
    <row r="79376" ht="24.95" customHeight="1" x14ac:dyDescent="0.25"/>
    <row r="79377" ht="24.95" customHeight="1" x14ac:dyDescent="0.25"/>
    <row r="79378" ht="24.95" customHeight="1" x14ac:dyDescent="0.25"/>
    <row r="79379" ht="24.95" customHeight="1" x14ac:dyDescent="0.25"/>
    <row r="79380" ht="24.95" customHeight="1" x14ac:dyDescent="0.25"/>
    <row r="79381" ht="24.95" customHeight="1" x14ac:dyDescent="0.25"/>
    <row r="79382" ht="24.95" customHeight="1" x14ac:dyDescent="0.25"/>
    <row r="79383" ht="24.95" customHeight="1" x14ac:dyDescent="0.25"/>
    <row r="79384" ht="24.95" customHeight="1" x14ac:dyDescent="0.25"/>
    <row r="79385" ht="24.95" customHeight="1" x14ac:dyDescent="0.25"/>
    <row r="79386" ht="24.95" customHeight="1" x14ac:dyDescent="0.25"/>
    <row r="79387" ht="24.95" customHeight="1" x14ac:dyDescent="0.25"/>
    <row r="79388" ht="24.95" customHeight="1" x14ac:dyDescent="0.25"/>
    <row r="79389" ht="24.95" customHeight="1" x14ac:dyDescent="0.25"/>
    <row r="79393" ht="16.5" customHeight="1" x14ac:dyDescent="0.25"/>
    <row r="79395" ht="15.75" customHeight="1" x14ac:dyDescent="0.25"/>
    <row r="79396" ht="31.5" customHeight="1" x14ac:dyDescent="0.25"/>
    <row r="79397" ht="24" customHeight="1" x14ac:dyDescent="0.25"/>
    <row r="79398" ht="24.95" customHeight="1" x14ac:dyDescent="0.25"/>
    <row r="79399" ht="24.95" customHeight="1" x14ac:dyDescent="0.25"/>
    <row r="79400" ht="24.95" customHeight="1" x14ac:dyDescent="0.25"/>
    <row r="79401" ht="24.95" customHeight="1" x14ac:dyDescent="0.25"/>
    <row r="79402" ht="24.95" customHeight="1" x14ac:dyDescent="0.25"/>
    <row r="79403" ht="24.95" customHeight="1" x14ac:dyDescent="0.25"/>
    <row r="79404" ht="24.95" customHeight="1" x14ac:dyDescent="0.25"/>
    <row r="79405" ht="24.95" customHeight="1" x14ac:dyDescent="0.25"/>
    <row r="79406" ht="24.95" customHeight="1" x14ac:dyDescent="0.25"/>
    <row r="79407" ht="24.95" customHeight="1" x14ac:dyDescent="0.25"/>
    <row r="79408" ht="24.95" customHeight="1" x14ac:dyDescent="0.25"/>
    <row r="79409" ht="24.95" customHeight="1" x14ac:dyDescent="0.25"/>
    <row r="79410" ht="24.95" customHeight="1" x14ac:dyDescent="0.25"/>
    <row r="79411" ht="24.95" customHeight="1" x14ac:dyDescent="0.25"/>
    <row r="79412" ht="24.95" customHeight="1" x14ac:dyDescent="0.25"/>
    <row r="79413" ht="24.95" customHeight="1" x14ac:dyDescent="0.25"/>
    <row r="79414" ht="24.95" customHeight="1" x14ac:dyDescent="0.25"/>
    <row r="79415" ht="24.95" customHeight="1" x14ac:dyDescent="0.25"/>
    <row r="79416" ht="24.95" customHeight="1" x14ac:dyDescent="0.25"/>
    <row r="79417" ht="24.95" customHeight="1" x14ac:dyDescent="0.25"/>
    <row r="79418" ht="24.95" customHeight="1" x14ac:dyDescent="0.25"/>
    <row r="79419" ht="24.95" customHeight="1" x14ac:dyDescent="0.25"/>
    <row r="79420" ht="24.95" customHeight="1" x14ac:dyDescent="0.25"/>
    <row r="79421" ht="24.95" customHeight="1" x14ac:dyDescent="0.25"/>
    <row r="79422" ht="24.95" customHeight="1" x14ac:dyDescent="0.25"/>
    <row r="79423" ht="24.95" customHeight="1" x14ac:dyDescent="0.25"/>
    <row r="79424" ht="24.95" customHeight="1" x14ac:dyDescent="0.25"/>
    <row r="79425" ht="24.95" customHeight="1" x14ac:dyDescent="0.25"/>
    <row r="79426" ht="24.95" customHeight="1" x14ac:dyDescent="0.25"/>
    <row r="79427" ht="24.95" customHeight="1" x14ac:dyDescent="0.25"/>
    <row r="79428" ht="24.95" customHeight="1" x14ac:dyDescent="0.25"/>
    <row r="79429" ht="24.95" customHeight="1" x14ac:dyDescent="0.25"/>
    <row r="79430" ht="24.95" customHeight="1" x14ac:dyDescent="0.25"/>
    <row r="79431" ht="24.95" customHeight="1" x14ac:dyDescent="0.25"/>
    <row r="79432" ht="24.95" customHeight="1" x14ac:dyDescent="0.25"/>
    <row r="79433" ht="24.95" customHeight="1" x14ac:dyDescent="0.25"/>
    <row r="79437" ht="16.5" customHeight="1" x14ac:dyDescent="0.25"/>
    <row r="79439" ht="15.75" customHeight="1" x14ac:dyDescent="0.25"/>
    <row r="79440" ht="31.5" customHeight="1" x14ac:dyDescent="0.25"/>
    <row r="79441" ht="24" customHeight="1" x14ac:dyDescent="0.25"/>
    <row r="79442" ht="24.95" customHeight="1" x14ac:dyDescent="0.25"/>
    <row r="79443" ht="24.95" customHeight="1" x14ac:dyDescent="0.25"/>
    <row r="79444" ht="24.95" customHeight="1" x14ac:dyDescent="0.25"/>
    <row r="79445" ht="24.95" customHeight="1" x14ac:dyDescent="0.25"/>
    <row r="79446" ht="24.95" customHeight="1" x14ac:dyDescent="0.25"/>
    <row r="79447" ht="24.95" customHeight="1" x14ac:dyDescent="0.25"/>
    <row r="79448" ht="24.95" customHeight="1" x14ac:dyDescent="0.25"/>
    <row r="79449" ht="24.95" customHeight="1" x14ac:dyDescent="0.25"/>
    <row r="79453" ht="16.5" customHeight="1" x14ac:dyDescent="0.25"/>
    <row r="79457" ht="16.5" customHeight="1" x14ac:dyDescent="0.25"/>
    <row r="79459" ht="15.75" customHeight="1" x14ac:dyDescent="0.25"/>
    <row r="79460" ht="31.5" customHeight="1" x14ac:dyDescent="0.25"/>
    <row r="79461" ht="24" customHeight="1" x14ac:dyDescent="0.25"/>
    <row r="79462" ht="24.95" customHeight="1" x14ac:dyDescent="0.25"/>
    <row r="79463" ht="24.95" customHeight="1" x14ac:dyDescent="0.25"/>
    <row r="79464" ht="24.95" customHeight="1" x14ac:dyDescent="0.25"/>
    <row r="79465" ht="24.95" customHeight="1" x14ac:dyDescent="0.25"/>
    <row r="79466" ht="24.95" customHeight="1" x14ac:dyDescent="0.25"/>
    <row r="79467" ht="24.95" customHeight="1" x14ac:dyDescent="0.25"/>
    <row r="79468" ht="24.95" customHeight="1" x14ac:dyDescent="0.25"/>
    <row r="79469" ht="24.95" customHeight="1" x14ac:dyDescent="0.25"/>
    <row r="79470" ht="24.95" customHeight="1" x14ac:dyDescent="0.25"/>
    <row r="79471" ht="24.95" customHeight="1" x14ac:dyDescent="0.25"/>
    <row r="79472" ht="24.95" customHeight="1" x14ac:dyDescent="0.25"/>
    <row r="79473" ht="24.95" customHeight="1" x14ac:dyDescent="0.25"/>
    <row r="79474" ht="24.95" customHeight="1" x14ac:dyDescent="0.25"/>
    <row r="79475" ht="24.95" customHeight="1" x14ac:dyDescent="0.25"/>
    <row r="79476" ht="24.95" customHeight="1" x14ac:dyDescent="0.25"/>
    <row r="79477" ht="24.95" customHeight="1" x14ac:dyDescent="0.25"/>
    <row r="79478" ht="24.95" customHeight="1" x14ac:dyDescent="0.25"/>
    <row r="79479" ht="24.95" customHeight="1" x14ac:dyDescent="0.25"/>
    <row r="79480" ht="24.95" customHeight="1" x14ac:dyDescent="0.25"/>
    <row r="79481" ht="24.95" customHeight="1" x14ac:dyDescent="0.25"/>
    <row r="79482" ht="24.95" customHeight="1" x14ac:dyDescent="0.25"/>
    <row r="79483" ht="24.95" customHeight="1" x14ac:dyDescent="0.25"/>
    <row r="79484" ht="24.95" customHeight="1" x14ac:dyDescent="0.25"/>
    <row r="79485" ht="24.95" customHeight="1" x14ac:dyDescent="0.25"/>
    <row r="79486" ht="24.95" customHeight="1" x14ac:dyDescent="0.25"/>
    <row r="79487" ht="24.95" customHeight="1" x14ac:dyDescent="0.25"/>
    <row r="79488" ht="24.95" customHeight="1" x14ac:dyDescent="0.25"/>
    <row r="79489" ht="24.95" customHeight="1" x14ac:dyDescent="0.25"/>
    <row r="79490" ht="24.95" customHeight="1" x14ac:dyDescent="0.25"/>
    <row r="79491" ht="24.95" customHeight="1" x14ac:dyDescent="0.25"/>
    <row r="79492" ht="24.95" customHeight="1" x14ac:dyDescent="0.25"/>
    <row r="79493" ht="24.95" customHeight="1" x14ac:dyDescent="0.25"/>
    <row r="79495" ht="15.75" customHeight="1" x14ac:dyDescent="0.25"/>
    <row r="79496" ht="31.5" customHeight="1" x14ac:dyDescent="0.25"/>
    <row r="79497" ht="24" customHeight="1" x14ac:dyDescent="0.25"/>
    <row r="79501" ht="16.5" customHeight="1" x14ac:dyDescent="0.25"/>
    <row r="79503" ht="15.75" customHeight="1" x14ac:dyDescent="0.25"/>
    <row r="79504" ht="31.5" customHeight="1" x14ac:dyDescent="0.25"/>
    <row r="79505" ht="24" customHeight="1" x14ac:dyDescent="0.25"/>
    <row r="79506" ht="24.95" customHeight="1" x14ac:dyDescent="0.25"/>
    <row r="79507" ht="24.95" customHeight="1" x14ac:dyDescent="0.25"/>
    <row r="79508" ht="24.95" customHeight="1" x14ac:dyDescent="0.25"/>
    <row r="79509" ht="24.95" customHeight="1" x14ac:dyDescent="0.25"/>
    <row r="79510" ht="24.95" customHeight="1" x14ac:dyDescent="0.25"/>
    <row r="79511" ht="24.95" customHeight="1" x14ac:dyDescent="0.25"/>
    <row r="79512" ht="24.95" customHeight="1" x14ac:dyDescent="0.25"/>
    <row r="79513" ht="24.95" customHeight="1" x14ac:dyDescent="0.25"/>
    <row r="79514" ht="24.95" customHeight="1" x14ac:dyDescent="0.25"/>
    <row r="79515" ht="24.95" customHeight="1" x14ac:dyDescent="0.25"/>
    <row r="79516" ht="24.95" customHeight="1" x14ac:dyDescent="0.25"/>
    <row r="79517" ht="24.95" customHeight="1" x14ac:dyDescent="0.25"/>
    <row r="79518" ht="24.95" customHeight="1" x14ac:dyDescent="0.25"/>
    <row r="79519" ht="24.95" customHeight="1" x14ac:dyDescent="0.25"/>
    <row r="79520" ht="24.95" customHeight="1" x14ac:dyDescent="0.25"/>
    <row r="79521" ht="24.95" customHeight="1" x14ac:dyDescent="0.25"/>
    <row r="79522" ht="24.95" customHeight="1" x14ac:dyDescent="0.25"/>
    <row r="79523" ht="24.95" customHeight="1" x14ac:dyDescent="0.25"/>
    <row r="79524" ht="24.95" customHeight="1" x14ac:dyDescent="0.25"/>
    <row r="79525" ht="24.95" customHeight="1" x14ac:dyDescent="0.25"/>
    <row r="79526" ht="24.95" customHeight="1" x14ac:dyDescent="0.25"/>
    <row r="79527" ht="24.95" customHeight="1" x14ac:dyDescent="0.25"/>
    <row r="79528" ht="24.95" customHeight="1" x14ac:dyDescent="0.25"/>
    <row r="79529" ht="24.95" customHeight="1" x14ac:dyDescent="0.25"/>
    <row r="79530" ht="24.95" customHeight="1" x14ac:dyDescent="0.25"/>
    <row r="79531" ht="24.95" customHeight="1" x14ac:dyDescent="0.25"/>
    <row r="79532" ht="24.95" customHeight="1" x14ac:dyDescent="0.25"/>
    <row r="79533" ht="24.95" customHeight="1" x14ac:dyDescent="0.25"/>
    <row r="79534" ht="24.95" customHeight="1" x14ac:dyDescent="0.25"/>
    <row r="79535" ht="24.95" customHeight="1" x14ac:dyDescent="0.25"/>
    <row r="79536" ht="24.95" customHeight="1" x14ac:dyDescent="0.25"/>
    <row r="79537" ht="24.95" customHeight="1" x14ac:dyDescent="0.25"/>
    <row r="79538" ht="24.95" customHeight="1" x14ac:dyDescent="0.25"/>
    <row r="79539" ht="24.95" customHeight="1" x14ac:dyDescent="0.25"/>
    <row r="79540" ht="24.95" customHeight="1" x14ac:dyDescent="0.25"/>
    <row r="79541" ht="24.95" customHeight="1" x14ac:dyDescent="0.25"/>
    <row r="79542" ht="24.95" customHeight="1" x14ac:dyDescent="0.25"/>
    <row r="79543" ht="24.95" customHeight="1" x14ac:dyDescent="0.25"/>
    <row r="79544" ht="24.95" customHeight="1" x14ac:dyDescent="0.25"/>
    <row r="79545" ht="24.95" customHeight="1" x14ac:dyDescent="0.25"/>
    <row r="79546" ht="24.95" customHeight="1" x14ac:dyDescent="0.25"/>
    <row r="79547" ht="24.95" customHeight="1" x14ac:dyDescent="0.25"/>
    <row r="79548" ht="24.95" customHeight="1" x14ac:dyDescent="0.25"/>
    <row r="79549" ht="24.95" customHeight="1" x14ac:dyDescent="0.25"/>
    <row r="79550" ht="24.95" customHeight="1" x14ac:dyDescent="0.25"/>
    <row r="79551" ht="24.95" customHeight="1" x14ac:dyDescent="0.25"/>
    <row r="79552" ht="24.95" customHeight="1" x14ac:dyDescent="0.25"/>
    <row r="79553" ht="24.95" customHeight="1" x14ac:dyDescent="0.25"/>
    <row r="79554" ht="24.95" customHeight="1" x14ac:dyDescent="0.25"/>
    <row r="79555" ht="24.95" customHeight="1" x14ac:dyDescent="0.25"/>
    <row r="79556" ht="24.95" customHeight="1" x14ac:dyDescent="0.25"/>
    <row r="79557" ht="24.95" customHeight="1" x14ac:dyDescent="0.25"/>
    <row r="79558" ht="24.95" customHeight="1" x14ac:dyDescent="0.25"/>
    <row r="79559" ht="24.95" customHeight="1" x14ac:dyDescent="0.25"/>
    <row r="79560" ht="24.95" customHeight="1" x14ac:dyDescent="0.25"/>
    <row r="79561" ht="24.95" customHeight="1" x14ac:dyDescent="0.25"/>
    <row r="79562" ht="24.95" customHeight="1" x14ac:dyDescent="0.25"/>
    <row r="79563" ht="24.95" customHeight="1" x14ac:dyDescent="0.25"/>
    <row r="79564" ht="24.95" customHeight="1" x14ac:dyDescent="0.25"/>
    <row r="79565" ht="24.95" customHeight="1" x14ac:dyDescent="0.25"/>
    <row r="79566" ht="24.95" customHeight="1" x14ac:dyDescent="0.25"/>
    <row r="79567" ht="24.95" customHeight="1" x14ac:dyDescent="0.25"/>
    <row r="79568" ht="24.95" customHeight="1" x14ac:dyDescent="0.25"/>
    <row r="79569" ht="24.95" customHeight="1" x14ac:dyDescent="0.25"/>
    <row r="79570" ht="24.95" customHeight="1" x14ac:dyDescent="0.25"/>
    <row r="79571" ht="24.95" customHeight="1" x14ac:dyDescent="0.25"/>
    <row r="79572" ht="24.95" customHeight="1" x14ac:dyDescent="0.25"/>
    <row r="79577" ht="16.5" customHeight="1" x14ac:dyDescent="0.25"/>
    <row r="79579" ht="15.75" customHeight="1" x14ac:dyDescent="0.25"/>
    <row r="79580" ht="31.5" customHeight="1" x14ac:dyDescent="0.25"/>
    <row r="79581" ht="24" customHeight="1" x14ac:dyDescent="0.25"/>
    <row r="79582" ht="24.95" customHeight="1" x14ac:dyDescent="0.25"/>
    <row r="79583" ht="24.95" customHeight="1" x14ac:dyDescent="0.25"/>
    <row r="79584" ht="24.95" customHeight="1" x14ac:dyDescent="0.25"/>
    <row r="79585" ht="24.95" customHeight="1" x14ac:dyDescent="0.25"/>
    <row r="79586" ht="24.95" customHeight="1" x14ac:dyDescent="0.25"/>
    <row r="79587" ht="24.95" customHeight="1" x14ac:dyDescent="0.25"/>
    <row r="79588" ht="24.95" customHeight="1" x14ac:dyDescent="0.25"/>
    <row r="79589" ht="24.95" customHeight="1" x14ac:dyDescent="0.25"/>
    <row r="79590" ht="24.95" customHeight="1" x14ac:dyDescent="0.25"/>
    <row r="79591" ht="24.95" customHeight="1" x14ac:dyDescent="0.25"/>
    <row r="79592" ht="24.95" customHeight="1" x14ac:dyDescent="0.25"/>
    <row r="79593" ht="24.95" customHeight="1" x14ac:dyDescent="0.25"/>
    <row r="79594" ht="24.95" customHeight="1" x14ac:dyDescent="0.25"/>
    <row r="79595" ht="24.95" customHeight="1" x14ac:dyDescent="0.25"/>
    <row r="79596" ht="24.95" customHeight="1" x14ac:dyDescent="0.25"/>
    <row r="79597" ht="24.95" customHeight="1" x14ac:dyDescent="0.25"/>
    <row r="79598" ht="24.95" customHeight="1" x14ac:dyDescent="0.25"/>
    <row r="79599" ht="24.95" customHeight="1" x14ac:dyDescent="0.25"/>
    <row r="79600" ht="24.95" customHeight="1" x14ac:dyDescent="0.25"/>
    <row r="79601" ht="24.95" customHeight="1" x14ac:dyDescent="0.25"/>
    <row r="79602" ht="24.95" customHeight="1" x14ac:dyDescent="0.25"/>
    <row r="79603" ht="24.95" customHeight="1" x14ac:dyDescent="0.25"/>
    <row r="79604" ht="24.95" customHeight="1" x14ac:dyDescent="0.25"/>
    <row r="79605" ht="24.95" customHeight="1" x14ac:dyDescent="0.25"/>
    <row r="79606" ht="24.95" customHeight="1" x14ac:dyDescent="0.25"/>
    <row r="79607" ht="24.95" customHeight="1" x14ac:dyDescent="0.25"/>
    <row r="79608" ht="24.95" customHeight="1" x14ac:dyDescent="0.25"/>
    <row r="79609" ht="24.95" customHeight="1" x14ac:dyDescent="0.25"/>
    <row r="79610" ht="24.95" customHeight="1" x14ac:dyDescent="0.25"/>
    <row r="79611" ht="24.95" customHeight="1" x14ac:dyDescent="0.25"/>
    <row r="79612" ht="24.95" customHeight="1" x14ac:dyDescent="0.25"/>
    <row r="79613" ht="24.95" customHeight="1" x14ac:dyDescent="0.25"/>
    <row r="79621" ht="16.5" customHeight="1" x14ac:dyDescent="0.25"/>
    <row r="79623" ht="15.75" customHeight="1" x14ac:dyDescent="0.25"/>
    <row r="79624" ht="31.5" customHeight="1" x14ac:dyDescent="0.25"/>
    <row r="79625" ht="24" customHeight="1" x14ac:dyDescent="0.25"/>
    <row r="79626" ht="24.95" customHeight="1" x14ac:dyDescent="0.25"/>
    <row r="79627" ht="24.95" customHeight="1" x14ac:dyDescent="0.25"/>
    <row r="79628" ht="24.95" customHeight="1" x14ac:dyDescent="0.25"/>
    <row r="79629" ht="24.95" customHeight="1" x14ac:dyDescent="0.25"/>
    <row r="79630" ht="24.95" customHeight="1" x14ac:dyDescent="0.25"/>
    <row r="79631" ht="24.95" customHeight="1" x14ac:dyDescent="0.25"/>
    <row r="79632" ht="24.95" customHeight="1" x14ac:dyDescent="0.25"/>
    <row r="79633" ht="24.95" customHeight="1" x14ac:dyDescent="0.25"/>
    <row r="79634" ht="24.95" customHeight="1" x14ac:dyDescent="0.25"/>
    <row r="79635" ht="24.95" customHeight="1" x14ac:dyDescent="0.25"/>
    <row r="79636" ht="24.95" customHeight="1" x14ac:dyDescent="0.25"/>
    <row r="79637" ht="24.95" customHeight="1" x14ac:dyDescent="0.25"/>
    <row r="79638" ht="24.95" customHeight="1" x14ac:dyDescent="0.25"/>
    <row r="79639" ht="24.95" customHeight="1" x14ac:dyDescent="0.25"/>
    <row r="79640" ht="24.95" customHeight="1" x14ac:dyDescent="0.25"/>
    <row r="79641" ht="24.95" customHeight="1" x14ac:dyDescent="0.25"/>
    <row r="79642" ht="24.95" customHeight="1" x14ac:dyDescent="0.25"/>
    <row r="79643" ht="24.95" customHeight="1" x14ac:dyDescent="0.25"/>
    <row r="79644" ht="24.95" customHeight="1" x14ac:dyDescent="0.25"/>
    <row r="79645" ht="24.95" customHeight="1" x14ac:dyDescent="0.25"/>
    <row r="79646" ht="24.95" customHeight="1" x14ac:dyDescent="0.25"/>
    <row r="79647" ht="24.95" customHeight="1" x14ac:dyDescent="0.25"/>
    <row r="79648" ht="24.95" customHeight="1" x14ac:dyDescent="0.25"/>
    <row r="79649" ht="24.95" customHeight="1" x14ac:dyDescent="0.25"/>
    <row r="79650" ht="24.95" customHeight="1" x14ac:dyDescent="0.25"/>
    <row r="79651" ht="24.95" customHeight="1" x14ac:dyDescent="0.25"/>
    <row r="79652" ht="24.95" customHeight="1" x14ac:dyDescent="0.25"/>
    <row r="79653" ht="24.95" customHeight="1" x14ac:dyDescent="0.25"/>
    <row r="79654" ht="24.95" customHeight="1" x14ac:dyDescent="0.25"/>
    <row r="79655" ht="24.95" customHeight="1" x14ac:dyDescent="0.25"/>
    <row r="79656" ht="24.95" customHeight="1" x14ac:dyDescent="0.25"/>
    <row r="79657" ht="24.95" customHeight="1" x14ac:dyDescent="0.25"/>
    <row r="79659" ht="16.5" customHeight="1" x14ac:dyDescent="0.25"/>
    <row r="79661" ht="15.75" customHeight="1" x14ac:dyDescent="0.25"/>
    <row r="79665" ht="16.5" customHeight="1" x14ac:dyDescent="0.25"/>
    <row r="79667" ht="15.75" customHeight="1" x14ac:dyDescent="0.25"/>
    <row r="79668" ht="31.5" customHeight="1" x14ac:dyDescent="0.25"/>
    <row r="79669" ht="24" customHeight="1" x14ac:dyDescent="0.25"/>
    <row r="79670" ht="24.95" customHeight="1" x14ac:dyDescent="0.25"/>
    <row r="79671" ht="24.95" customHeight="1" x14ac:dyDescent="0.25"/>
    <row r="79672" ht="24.95" customHeight="1" x14ac:dyDescent="0.25"/>
    <row r="79673" ht="24.95" customHeight="1" x14ac:dyDescent="0.25"/>
    <row r="79674" ht="24.95" customHeight="1" x14ac:dyDescent="0.25"/>
    <row r="79675" ht="24.95" customHeight="1" x14ac:dyDescent="0.25"/>
    <row r="79676" ht="24.95" customHeight="1" x14ac:dyDescent="0.25"/>
    <row r="79677" ht="24.95" customHeight="1" x14ac:dyDescent="0.25"/>
    <row r="79678" ht="31.5" customHeight="1" x14ac:dyDescent="0.25"/>
    <row r="79679" ht="24" customHeight="1" x14ac:dyDescent="0.25"/>
    <row r="79680" ht="24.95" customHeight="1" x14ac:dyDescent="0.25"/>
    <row r="79681" ht="24.95" customHeight="1" x14ac:dyDescent="0.25"/>
    <row r="79685" ht="16.5" customHeight="1" x14ac:dyDescent="0.25"/>
    <row r="79687" ht="15.75" customHeight="1" x14ac:dyDescent="0.25"/>
    <row r="79688" ht="31.5" customHeight="1" x14ac:dyDescent="0.25"/>
    <row r="79689" ht="24" customHeight="1" x14ac:dyDescent="0.25"/>
    <row r="79690" ht="24.95" customHeight="1" x14ac:dyDescent="0.25"/>
    <row r="79691" ht="24.95" customHeight="1" x14ac:dyDescent="0.25"/>
    <row r="79692" ht="24.95" customHeight="1" x14ac:dyDescent="0.25"/>
    <row r="79693" ht="24.95" customHeight="1" x14ac:dyDescent="0.25"/>
    <row r="79694" ht="24.95" customHeight="1" x14ac:dyDescent="0.25"/>
    <row r="79695" ht="24.95" customHeight="1" x14ac:dyDescent="0.25"/>
    <row r="79696" ht="24.95" customHeight="1" x14ac:dyDescent="0.25"/>
    <row r="79697" ht="24.95" customHeight="1" x14ac:dyDescent="0.25"/>
    <row r="79698" ht="24.95" customHeight="1" x14ac:dyDescent="0.25"/>
    <row r="79699" ht="24.95" customHeight="1" x14ac:dyDescent="0.25"/>
    <row r="79700" ht="24.95" customHeight="1" x14ac:dyDescent="0.25"/>
    <row r="79701" ht="24.95" customHeight="1" x14ac:dyDescent="0.25"/>
    <row r="79705" ht="16.5" customHeight="1" x14ac:dyDescent="0.25"/>
    <row r="79707" ht="15.75" customHeight="1" x14ac:dyDescent="0.25"/>
    <row r="79708" ht="31.5" customHeight="1" x14ac:dyDescent="0.25"/>
    <row r="79709" ht="24" customHeight="1" x14ac:dyDescent="0.25"/>
    <row r="79710" ht="24.95" customHeight="1" x14ac:dyDescent="0.25"/>
    <row r="79711" ht="24.95" customHeight="1" x14ac:dyDescent="0.25"/>
    <row r="79712" ht="24.95" customHeight="1" x14ac:dyDescent="0.25"/>
    <row r="79713" ht="24.95" customHeight="1" x14ac:dyDescent="0.25"/>
    <row r="79714" ht="24.95" customHeight="1" x14ac:dyDescent="0.25"/>
    <row r="79715" ht="24.95" customHeight="1" x14ac:dyDescent="0.25"/>
    <row r="79716" ht="24.95" customHeight="1" x14ac:dyDescent="0.25"/>
    <row r="79717" ht="24.95" customHeight="1" x14ac:dyDescent="0.25"/>
    <row r="79718" ht="24.95" customHeight="1" x14ac:dyDescent="0.25"/>
    <row r="79719" ht="24.95" customHeight="1" x14ac:dyDescent="0.25"/>
    <row r="79720" ht="16.5" customHeight="1" x14ac:dyDescent="0.25"/>
    <row r="79725" ht="16.5" customHeight="1" x14ac:dyDescent="0.25"/>
    <row r="79727" ht="15.75" customHeight="1" x14ac:dyDescent="0.25"/>
    <row r="79728" ht="31.5" customHeight="1" x14ac:dyDescent="0.25"/>
    <row r="79729" ht="24" customHeight="1" x14ac:dyDescent="0.25"/>
    <row r="79730" ht="24.95" customHeight="1" x14ac:dyDescent="0.25"/>
    <row r="79731" ht="24.95" customHeight="1" x14ac:dyDescent="0.25"/>
    <row r="79732" ht="24.95" customHeight="1" x14ac:dyDescent="0.25"/>
    <row r="79733" ht="24.95" customHeight="1" x14ac:dyDescent="0.25"/>
    <row r="79734" ht="24.95" customHeight="1" x14ac:dyDescent="0.25"/>
    <row r="79735" ht="24.95" customHeight="1" x14ac:dyDescent="0.25"/>
    <row r="79736" ht="24.95" customHeight="1" x14ac:dyDescent="0.25"/>
    <row r="79737" ht="24.95" customHeight="1" x14ac:dyDescent="0.25"/>
    <row r="79738" ht="24.95" customHeight="1" x14ac:dyDescent="0.25"/>
    <row r="79739" ht="24.95" customHeight="1" x14ac:dyDescent="0.25"/>
    <row r="79740" ht="24.95" customHeight="1" x14ac:dyDescent="0.25"/>
    <row r="79741" ht="24.95" customHeight="1" x14ac:dyDescent="0.25"/>
    <row r="79742" ht="24.95" customHeight="1" x14ac:dyDescent="0.25"/>
    <row r="79743" ht="24.95" customHeight="1" x14ac:dyDescent="0.25"/>
    <row r="79744" ht="24.95" customHeight="1" x14ac:dyDescent="0.25"/>
    <row r="79745" ht="24.95" customHeight="1" x14ac:dyDescent="0.25"/>
    <row r="79746" ht="24.95" customHeight="1" x14ac:dyDescent="0.25"/>
    <row r="79747" ht="24.95" customHeight="1" x14ac:dyDescent="0.25"/>
    <row r="79748" ht="24.95" customHeight="1" x14ac:dyDescent="0.25"/>
    <row r="79749" ht="24.95" customHeight="1" x14ac:dyDescent="0.25"/>
    <row r="79750" ht="24.95" customHeight="1" x14ac:dyDescent="0.25"/>
    <row r="79751" ht="24.95" customHeight="1" x14ac:dyDescent="0.25"/>
    <row r="79752" ht="24.95" customHeight="1" x14ac:dyDescent="0.25"/>
    <row r="79753" ht="24.95" customHeight="1" x14ac:dyDescent="0.25"/>
    <row r="79754" ht="24.95" customHeight="1" x14ac:dyDescent="0.25"/>
    <row r="79755" ht="24.95" customHeight="1" x14ac:dyDescent="0.25"/>
    <row r="79756" ht="24.95" customHeight="1" x14ac:dyDescent="0.25"/>
    <row r="79757" ht="24.95" customHeight="1" x14ac:dyDescent="0.25"/>
    <row r="79758" ht="24.95" customHeight="1" x14ac:dyDescent="0.25"/>
    <row r="79759" ht="24.95" customHeight="1" x14ac:dyDescent="0.25"/>
    <row r="79760" ht="24.95" customHeight="1" x14ac:dyDescent="0.25"/>
    <row r="79761" ht="24.95" customHeight="1" x14ac:dyDescent="0.25"/>
    <row r="79762" ht="15.75" customHeight="1" x14ac:dyDescent="0.25"/>
    <row r="79769" ht="16.5" customHeight="1" x14ac:dyDescent="0.25"/>
    <row r="79771" ht="15.75" customHeight="1" x14ac:dyDescent="0.25"/>
    <row r="79772" ht="31.5" customHeight="1" x14ac:dyDescent="0.25"/>
    <row r="79773" ht="24" customHeight="1" x14ac:dyDescent="0.25"/>
    <row r="79774" ht="24.95" customHeight="1" x14ac:dyDescent="0.25"/>
    <row r="79775" ht="24.95" customHeight="1" x14ac:dyDescent="0.25"/>
    <row r="79776" ht="24.95" customHeight="1" x14ac:dyDescent="0.25"/>
    <row r="79777" ht="24.95" customHeight="1" x14ac:dyDescent="0.25"/>
    <row r="79778" ht="24.95" customHeight="1" x14ac:dyDescent="0.25"/>
    <row r="79779" ht="24.95" customHeight="1" x14ac:dyDescent="0.25"/>
    <row r="79780" ht="24.95" customHeight="1" x14ac:dyDescent="0.25"/>
    <row r="79781" ht="24.95" customHeight="1" x14ac:dyDescent="0.25"/>
    <row r="79782" ht="24.95" customHeight="1" x14ac:dyDescent="0.25"/>
    <row r="79783" ht="24.95" customHeight="1" x14ac:dyDescent="0.25"/>
    <row r="79784" ht="24.95" customHeight="1" x14ac:dyDescent="0.25"/>
    <row r="79785" ht="24.95" customHeight="1" x14ac:dyDescent="0.25"/>
    <row r="79786" ht="24.95" customHeight="1" x14ac:dyDescent="0.25"/>
    <row r="79787" ht="24.95" customHeight="1" x14ac:dyDescent="0.25"/>
    <row r="79788" ht="24.95" customHeight="1" x14ac:dyDescent="0.25"/>
    <row r="79789" ht="24.95" customHeight="1" x14ac:dyDescent="0.25"/>
    <row r="79790" ht="24.95" customHeight="1" x14ac:dyDescent="0.25"/>
    <row r="79791" ht="24.95" customHeight="1" x14ac:dyDescent="0.25"/>
    <row r="79792" ht="24.95" customHeight="1" x14ac:dyDescent="0.25"/>
    <row r="79793" ht="24.95" customHeight="1" x14ac:dyDescent="0.25"/>
    <row r="79794" ht="24.95" customHeight="1" x14ac:dyDescent="0.25"/>
    <row r="79795" ht="24.95" customHeight="1" x14ac:dyDescent="0.25"/>
    <row r="79796" ht="24.95" customHeight="1" x14ac:dyDescent="0.25"/>
    <row r="79797" ht="24.95" customHeight="1" x14ac:dyDescent="0.25"/>
    <row r="79798" ht="24.95" customHeight="1" x14ac:dyDescent="0.25"/>
    <row r="79799" ht="24.95" customHeight="1" x14ac:dyDescent="0.25"/>
    <row r="79800" ht="24.95" customHeight="1" x14ac:dyDescent="0.25"/>
    <row r="79801" ht="24.95" customHeight="1" x14ac:dyDescent="0.25"/>
    <row r="79802" ht="24.95" customHeight="1" x14ac:dyDescent="0.25"/>
    <row r="79803" ht="24.95" customHeight="1" x14ac:dyDescent="0.25"/>
    <row r="79804" ht="24.95" customHeight="1" x14ac:dyDescent="0.25"/>
    <row r="79805" ht="24.95" customHeight="1" x14ac:dyDescent="0.25"/>
    <row r="79806" ht="16.5" customHeight="1" x14ac:dyDescent="0.25"/>
    <row r="79808" ht="15.75" customHeight="1" x14ac:dyDescent="0.25"/>
    <row r="79809" ht="31.5" customHeight="1" x14ac:dyDescent="0.25"/>
    <row r="79813" ht="16.5" customHeight="1" x14ac:dyDescent="0.25"/>
    <row r="79815" ht="15.75" customHeight="1" x14ac:dyDescent="0.25"/>
    <row r="79816" ht="31.5" customHeight="1" x14ac:dyDescent="0.25"/>
    <row r="79817" ht="24" customHeight="1" x14ac:dyDescent="0.25"/>
    <row r="79818" ht="24.95" customHeight="1" x14ac:dyDescent="0.25"/>
    <row r="79819" ht="24.95" customHeight="1" x14ac:dyDescent="0.25"/>
    <row r="79820" ht="24.95" customHeight="1" x14ac:dyDescent="0.25"/>
    <row r="79821" ht="24.95" customHeight="1" x14ac:dyDescent="0.25"/>
    <row r="79822" ht="24.95" customHeight="1" x14ac:dyDescent="0.25"/>
    <row r="79823" ht="24.95" customHeight="1" x14ac:dyDescent="0.25"/>
    <row r="79824" ht="24.95" customHeight="1" x14ac:dyDescent="0.25"/>
    <row r="79825" ht="24.95" customHeight="1" x14ac:dyDescent="0.25"/>
    <row r="79826" ht="24.95" customHeight="1" x14ac:dyDescent="0.25"/>
    <row r="79827" ht="24.95" customHeight="1" x14ac:dyDescent="0.25"/>
    <row r="79828" ht="24.95" customHeight="1" x14ac:dyDescent="0.25"/>
    <row r="79829" ht="24.95" customHeight="1" x14ac:dyDescent="0.25"/>
    <row r="79830" ht="24.95" customHeight="1" x14ac:dyDescent="0.25"/>
    <row r="79831" ht="24.95" customHeight="1" x14ac:dyDescent="0.25"/>
    <row r="79832" ht="24.95" customHeight="1" x14ac:dyDescent="0.25"/>
    <row r="79833" ht="24.95" customHeight="1" x14ac:dyDescent="0.25"/>
    <row r="79834" ht="24.95" customHeight="1" x14ac:dyDescent="0.25"/>
    <row r="79835" ht="24.95" customHeight="1" x14ac:dyDescent="0.25"/>
    <row r="79836" ht="24.95" customHeight="1" x14ac:dyDescent="0.25"/>
    <row r="79837" ht="24.95" customHeight="1" x14ac:dyDescent="0.25"/>
    <row r="79838" ht="24.95" customHeight="1" x14ac:dyDescent="0.25"/>
    <row r="79839" ht="24.95" customHeight="1" x14ac:dyDescent="0.25"/>
    <row r="79840" ht="24.95" customHeight="1" x14ac:dyDescent="0.25"/>
    <row r="79841" ht="24.95" customHeight="1" x14ac:dyDescent="0.25"/>
    <row r="79842" ht="24.95" customHeight="1" x14ac:dyDescent="0.25"/>
    <row r="79843" ht="24.95" customHeight="1" x14ac:dyDescent="0.25"/>
    <row r="79844" ht="24.95" customHeight="1" x14ac:dyDescent="0.25"/>
    <row r="79845" ht="24.95" customHeight="1" x14ac:dyDescent="0.25"/>
    <row r="79846" ht="24.95" customHeight="1" x14ac:dyDescent="0.25"/>
    <row r="79847" ht="24.95" customHeight="1" x14ac:dyDescent="0.25"/>
    <row r="79848" ht="24.95" customHeight="1" x14ac:dyDescent="0.25"/>
    <row r="79849" ht="24.95" customHeight="1" x14ac:dyDescent="0.25"/>
    <row r="79850" ht="24" customHeight="1" x14ac:dyDescent="0.25"/>
    <row r="79851" ht="24.95" customHeight="1" x14ac:dyDescent="0.25"/>
    <row r="79852" ht="24.95" customHeight="1" x14ac:dyDescent="0.25"/>
    <row r="79853" ht="24.95" customHeight="1" x14ac:dyDescent="0.25"/>
    <row r="79857" ht="16.5" customHeight="1" x14ac:dyDescent="0.25"/>
    <row r="79859" ht="15.75" customHeight="1" x14ac:dyDescent="0.25"/>
    <row r="79860" ht="31.5" customHeight="1" x14ac:dyDescent="0.25"/>
    <row r="79861" ht="24" customHeight="1" x14ac:dyDescent="0.25"/>
    <row r="79862" ht="24.95" customHeight="1" x14ac:dyDescent="0.25"/>
    <row r="79863" ht="24.95" customHeight="1" x14ac:dyDescent="0.25"/>
    <row r="79864" ht="24.95" customHeight="1" x14ac:dyDescent="0.25"/>
    <row r="79865" ht="24.95" customHeight="1" x14ac:dyDescent="0.25"/>
    <row r="79866" ht="24.95" customHeight="1" x14ac:dyDescent="0.25"/>
    <row r="79867" ht="24.95" customHeight="1" x14ac:dyDescent="0.25"/>
    <row r="79868" ht="24.95" customHeight="1" x14ac:dyDescent="0.25"/>
    <row r="79869" ht="24.95" customHeight="1" x14ac:dyDescent="0.25"/>
    <row r="79870" ht="24.95" customHeight="1" x14ac:dyDescent="0.25"/>
    <row r="79871" ht="24.95" customHeight="1" x14ac:dyDescent="0.25"/>
    <row r="79872" ht="24.95" customHeight="1" x14ac:dyDescent="0.25"/>
    <row r="79873" ht="24.95" customHeight="1" x14ac:dyDescent="0.25"/>
    <row r="79877" ht="16.5" customHeight="1" x14ac:dyDescent="0.25"/>
    <row r="79879" ht="15.75" customHeight="1" x14ac:dyDescent="0.25"/>
    <row r="79880" ht="31.5" customHeight="1" x14ac:dyDescent="0.25"/>
    <row r="79881" ht="24" customHeight="1" x14ac:dyDescent="0.25"/>
    <row r="79882" ht="24.95" customHeight="1" x14ac:dyDescent="0.25"/>
    <row r="79883" ht="24.95" customHeight="1" x14ac:dyDescent="0.25"/>
    <row r="79884" ht="24.95" customHeight="1" x14ac:dyDescent="0.25"/>
    <row r="79885" ht="24.95" customHeight="1" x14ac:dyDescent="0.25"/>
    <row r="79886" ht="24.95" customHeight="1" x14ac:dyDescent="0.25"/>
    <row r="79887" ht="24.95" customHeight="1" x14ac:dyDescent="0.25"/>
    <row r="79888" ht="24.95" customHeight="1" x14ac:dyDescent="0.25"/>
    <row r="79889" ht="24.95" customHeight="1" x14ac:dyDescent="0.25"/>
    <row r="79890" ht="24.95" customHeight="1" x14ac:dyDescent="0.25"/>
    <row r="79891" ht="24.95" customHeight="1" x14ac:dyDescent="0.25"/>
    <row r="79892" ht="24.95" customHeight="1" x14ac:dyDescent="0.25"/>
    <row r="79893" ht="24.95" customHeight="1" x14ac:dyDescent="0.25"/>
    <row r="79894" ht="24.95" customHeight="1" x14ac:dyDescent="0.25"/>
    <row r="79895" ht="24.95" customHeight="1" x14ac:dyDescent="0.25"/>
    <row r="79896" ht="24.95" customHeight="1" x14ac:dyDescent="0.25"/>
    <row r="79897" ht="24.95" customHeight="1" x14ac:dyDescent="0.25"/>
    <row r="79898" ht="24.95" customHeight="1" x14ac:dyDescent="0.25"/>
    <row r="79899" ht="24.95" customHeight="1" x14ac:dyDescent="0.25"/>
    <row r="79900" ht="24.95" customHeight="1" x14ac:dyDescent="0.25"/>
    <row r="79901" ht="24.95" customHeight="1" x14ac:dyDescent="0.25"/>
    <row r="79902" ht="24.95" customHeight="1" x14ac:dyDescent="0.25"/>
    <row r="79903" ht="24.95" customHeight="1" x14ac:dyDescent="0.25"/>
    <row r="79904" ht="24.95" customHeight="1" x14ac:dyDescent="0.25"/>
    <row r="79905" ht="24.95" customHeight="1" x14ac:dyDescent="0.25"/>
    <row r="79906" ht="24.95" customHeight="1" x14ac:dyDescent="0.25"/>
    <row r="79907" ht="24.95" customHeight="1" x14ac:dyDescent="0.25"/>
    <row r="79908" ht="24.95" customHeight="1" x14ac:dyDescent="0.25"/>
    <row r="79909" ht="24.95" customHeight="1" x14ac:dyDescent="0.25"/>
    <row r="79910" ht="24.95" customHeight="1" x14ac:dyDescent="0.25"/>
    <row r="79911" ht="24.95" customHeight="1" x14ac:dyDescent="0.25"/>
    <row r="79912" ht="24.95" customHeight="1" x14ac:dyDescent="0.25"/>
    <row r="79913" ht="24.95" customHeight="1" x14ac:dyDescent="0.25"/>
    <row r="79914" ht="24.95" customHeight="1" x14ac:dyDescent="0.25"/>
    <row r="79915" ht="31.5" customHeight="1" x14ac:dyDescent="0.25"/>
    <row r="79916" ht="24" customHeight="1" x14ac:dyDescent="0.25"/>
    <row r="79917" ht="24.95" customHeight="1" x14ac:dyDescent="0.25"/>
    <row r="79921" ht="16.5" customHeight="1" x14ac:dyDescent="0.25"/>
    <row r="79923" ht="15.75" customHeight="1" x14ac:dyDescent="0.25"/>
    <row r="79924" ht="31.5" customHeight="1" x14ac:dyDescent="0.25"/>
    <row r="79925" ht="24" customHeight="1" x14ac:dyDescent="0.25"/>
    <row r="79926" ht="24.95" customHeight="1" x14ac:dyDescent="0.25"/>
    <row r="79927" ht="24.95" customHeight="1" x14ac:dyDescent="0.25"/>
    <row r="79928" ht="24.95" customHeight="1" x14ac:dyDescent="0.25"/>
    <row r="79929" ht="24.95" customHeight="1" x14ac:dyDescent="0.25"/>
    <row r="79930" ht="24.95" customHeight="1" x14ac:dyDescent="0.25"/>
    <row r="79931" ht="24.95" customHeight="1" x14ac:dyDescent="0.25"/>
    <row r="79932" ht="24.95" customHeight="1" x14ac:dyDescent="0.25"/>
    <row r="79933" ht="24.95" customHeight="1" x14ac:dyDescent="0.25"/>
    <row r="79934" ht="24.95" customHeight="1" x14ac:dyDescent="0.25"/>
    <row r="79935" ht="24.95" customHeight="1" x14ac:dyDescent="0.25"/>
    <row r="79936" ht="24.95" customHeight="1" x14ac:dyDescent="0.25"/>
    <row r="79937" ht="24.95" customHeight="1" x14ac:dyDescent="0.25"/>
    <row r="79938" ht="24.95" customHeight="1" x14ac:dyDescent="0.25"/>
    <row r="79939" ht="24.95" customHeight="1" x14ac:dyDescent="0.25"/>
    <row r="79940" ht="24.95" customHeight="1" x14ac:dyDescent="0.25"/>
    <row r="79941" ht="24.95" customHeight="1" x14ac:dyDescent="0.25"/>
    <row r="79942" ht="24.95" customHeight="1" x14ac:dyDescent="0.25"/>
    <row r="79943" ht="24.95" customHeight="1" x14ac:dyDescent="0.25"/>
    <row r="79944" ht="24.95" customHeight="1" x14ac:dyDescent="0.25"/>
    <row r="79945" ht="24.95" customHeight="1" x14ac:dyDescent="0.25"/>
    <row r="79946" ht="24.95" customHeight="1" x14ac:dyDescent="0.25"/>
    <row r="79947" ht="24.95" customHeight="1" x14ac:dyDescent="0.25"/>
    <row r="79948" ht="24.95" customHeight="1" x14ac:dyDescent="0.25"/>
    <row r="79949" ht="24.95" customHeight="1" x14ac:dyDescent="0.25"/>
    <row r="79950" ht="24.95" customHeight="1" x14ac:dyDescent="0.25"/>
    <row r="79951" ht="24.95" customHeight="1" x14ac:dyDescent="0.25"/>
    <row r="79952" ht="24.95" customHeight="1" x14ac:dyDescent="0.25"/>
    <row r="79953" ht="24.95" customHeight="1" x14ac:dyDescent="0.25"/>
    <row r="79954" ht="24.95" customHeight="1" x14ac:dyDescent="0.25"/>
    <row r="79955" ht="24.95" customHeight="1" x14ac:dyDescent="0.25"/>
    <row r="79956" ht="24.95" customHeight="1" x14ac:dyDescent="0.25"/>
    <row r="79957" ht="24.95" customHeight="1" x14ac:dyDescent="0.25"/>
    <row r="79961" ht="16.5" customHeight="1" x14ac:dyDescent="0.25"/>
    <row r="79965" ht="16.5" customHeight="1" x14ac:dyDescent="0.25"/>
    <row r="79967" ht="15.75" customHeight="1" x14ac:dyDescent="0.25"/>
    <row r="79968" ht="31.5" customHeight="1" x14ac:dyDescent="0.25"/>
    <row r="79969" ht="24" customHeight="1" x14ac:dyDescent="0.25"/>
    <row r="79970" ht="24.95" customHeight="1" x14ac:dyDescent="0.25"/>
    <row r="79971" ht="24.95" customHeight="1" x14ac:dyDescent="0.25"/>
    <row r="79972" ht="24.95" customHeight="1" x14ac:dyDescent="0.25"/>
    <row r="79973" ht="24.95" customHeight="1" x14ac:dyDescent="0.25"/>
    <row r="79974" ht="24.95" customHeight="1" x14ac:dyDescent="0.25"/>
    <row r="79975" ht="24.95" customHeight="1" x14ac:dyDescent="0.25"/>
    <row r="79976" ht="24.95" customHeight="1" x14ac:dyDescent="0.25"/>
    <row r="79977" ht="24.95" customHeight="1" x14ac:dyDescent="0.25"/>
    <row r="79979" ht="15.75" customHeight="1" x14ac:dyDescent="0.25"/>
    <row r="79980" ht="31.5" customHeight="1" x14ac:dyDescent="0.25"/>
    <row r="79981" ht="24" customHeight="1" x14ac:dyDescent="0.25"/>
    <row r="79985" ht="16.5" customHeight="1" x14ac:dyDescent="0.25"/>
    <row r="79987" ht="15.75" customHeight="1" x14ac:dyDescent="0.25"/>
    <row r="79988" ht="31.5" customHeight="1" x14ac:dyDescent="0.25"/>
    <row r="79989" ht="24" customHeight="1" x14ac:dyDescent="0.25"/>
    <row r="79990" ht="24.95" customHeight="1" x14ac:dyDescent="0.25"/>
    <row r="79991" ht="24.95" customHeight="1" x14ac:dyDescent="0.25"/>
    <row r="79992" ht="24.95" customHeight="1" x14ac:dyDescent="0.25"/>
    <row r="79993" ht="24.95" customHeight="1" x14ac:dyDescent="0.25"/>
    <row r="79994" ht="24.95" customHeight="1" x14ac:dyDescent="0.25"/>
    <row r="79995" ht="24.95" customHeight="1" x14ac:dyDescent="0.25"/>
    <row r="79996" ht="24.95" customHeight="1" x14ac:dyDescent="0.25"/>
    <row r="79997" ht="24.95" customHeight="1" x14ac:dyDescent="0.25"/>
    <row r="79998" ht="24.95" customHeight="1" x14ac:dyDescent="0.25"/>
    <row r="79999" ht="24.95" customHeight="1" x14ac:dyDescent="0.25"/>
    <row r="80000" ht="24.95" customHeight="1" x14ac:dyDescent="0.25"/>
    <row r="80001" ht="24.95" customHeight="1" x14ac:dyDescent="0.25"/>
    <row r="80002" ht="24.95" customHeight="1" x14ac:dyDescent="0.25"/>
    <row r="80003" ht="24.95" customHeight="1" x14ac:dyDescent="0.25"/>
    <row r="80004" ht="24.95" customHeight="1" x14ac:dyDescent="0.25"/>
    <row r="80005" ht="24.95" customHeight="1" x14ac:dyDescent="0.25"/>
    <row r="80006" ht="24.95" customHeight="1" x14ac:dyDescent="0.25"/>
    <row r="80007" ht="24.95" customHeight="1" x14ac:dyDescent="0.25"/>
    <row r="80008" ht="24.95" customHeight="1" x14ac:dyDescent="0.25"/>
    <row r="80009" ht="24.95" customHeight="1" x14ac:dyDescent="0.25"/>
    <row r="80010" ht="24.95" customHeight="1" x14ac:dyDescent="0.25"/>
    <row r="80011" ht="24.95" customHeight="1" x14ac:dyDescent="0.25"/>
    <row r="80012" ht="24.95" customHeight="1" x14ac:dyDescent="0.25"/>
    <row r="80013" ht="24.95" customHeight="1" x14ac:dyDescent="0.25"/>
    <row r="80014" ht="24.95" customHeight="1" x14ac:dyDescent="0.25"/>
    <row r="80015" ht="24.95" customHeight="1" x14ac:dyDescent="0.25"/>
    <row r="80016" ht="24.95" customHeight="1" x14ac:dyDescent="0.25"/>
    <row r="80017" ht="24.95" customHeight="1" x14ac:dyDescent="0.25"/>
    <row r="80018" ht="24.95" customHeight="1" x14ac:dyDescent="0.25"/>
    <row r="80019" ht="24.95" customHeight="1" x14ac:dyDescent="0.25"/>
    <row r="80020" ht="24.95" customHeight="1" x14ac:dyDescent="0.25"/>
    <row r="80021" ht="24.95" customHeight="1" x14ac:dyDescent="0.25"/>
    <row r="80022" ht="24.95" customHeight="1" x14ac:dyDescent="0.25"/>
    <row r="80023" ht="24.95" customHeight="1" x14ac:dyDescent="0.25"/>
    <row r="80024" ht="24.95" customHeight="1" x14ac:dyDescent="0.25"/>
    <row r="80025" ht="24.95" customHeight="1" x14ac:dyDescent="0.25"/>
    <row r="80029" ht="16.5" customHeight="1" x14ac:dyDescent="0.25"/>
    <row r="80031" ht="15.75" customHeight="1" x14ac:dyDescent="0.25"/>
    <row r="80032" ht="31.5" customHeight="1" x14ac:dyDescent="0.25"/>
    <row r="80033" ht="24" customHeight="1" x14ac:dyDescent="0.25"/>
    <row r="80034" ht="24.95" customHeight="1" x14ac:dyDescent="0.25"/>
    <row r="80035" ht="24.95" customHeight="1" x14ac:dyDescent="0.25"/>
    <row r="80036" ht="24.95" customHeight="1" x14ac:dyDescent="0.25"/>
    <row r="80037" ht="24.95" customHeight="1" x14ac:dyDescent="0.25"/>
    <row r="80038" ht="24.95" customHeight="1" x14ac:dyDescent="0.25"/>
    <row r="80039" ht="24.95" customHeight="1" x14ac:dyDescent="0.25"/>
    <row r="80040" ht="24.95" customHeight="1" x14ac:dyDescent="0.25"/>
    <row r="80041" ht="24.95" customHeight="1" x14ac:dyDescent="0.25"/>
    <row r="80042" ht="24.95" customHeight="1" x14ac:dyDescent="0.25"/>
    <row r="80043" ht="24.95" customHeight="1" x14ac:dyDescent="0.25"/>
    <row r="80044" ht="24.95" customHeight="1" x14ac:dyDescent="0.25"/>
    <row r="80045" ht="24.95" customHeight="1" x14ac:dyDescent="0.25"/>
    <row r="80046" ht="24.95" customHeight="1" x14ac:dyDescent="0.25"/>
    <row r="80047" ht="24.95" customHeight="1" x14ac:dyDescent="0.25"/>
    <row r="80048" ht="24.95" customHeight="1" x14ac:dyDescent="0.25"/>
    <row r="80049" ht="24.95" customHeight="1" x14ac:dyDescent="0.25"/>
    <row r="80050" ht="24.95" customHeight="1" x14ac:dyDescent="0.25"/>
    <row r="80051" ht="24.95" customHeight="1" x14ac:dyDescent="0.25"/>
    <row r="80052" ht="24.95" customHeight="1" x14ac:dyDescent="0.25"/>
    <row r="80053" ht="24.95" customHeight="1" x14ac:dyDescent="0.25"/>
    <row r="80054" ht="24.95" customHeight="1" x14ac:dyDescent="0.25"/>
    <row r="80055" ht="24.95" customHeight="1" x14ac:dyDescent="0.25"/>
    <row r="80056" ht="24.95" customHeight="1" x14ac:dyDescent="0.25"/>
    <row r="80057" ht="24.95" customHeight="1" x14ac:dyDescent="0.25"/>
    <row r="80058" ht="24.95" customHeight="1" x14ac:dyDescent="0.25"/>
    <row r="80059" ht="24.95" customHeight="1" x14ac:dyDescent="0.25"/>
    <row r="80060" ht="24.95" customHeight="1" x14ac:dyDescent="0.25"/>
    <row r="80061" ht="24.95" customHeight="1" x14ac:dyDescent="0.25"/>
    <row r="80062" ht="24.95" customHeight="1" x14ac:dyDescent="0.25"/>
    <row r="80063" ht="24.95" customHeight="1" x14ac:dyDescent="0.25"/>
    <row r="80064" ht="24.95" customHeight="1" x14ac:dyDescent="0.25"/>
    <row r="80065" ht="24.95" customHeight="1" x14ac:dyDescent="0.25"/>
    <row r="80066" ht="24.95" customHeight="1" x14ac:dyDescent="0.25"/>
    <row r="80067" ht="24.95" customHeight="1" x14ac:dyDescent="0.25"/>
    <row r="80068" ht="24.95" customHeight="1" x14ac:dyDescent="0.25"/>
    <row r="80069" ht="24.95" customHeight="1" x14ac:dyDescent="0.25"/>
    <row r="80073" ht="16.5" customHeight="1" x14ac:dyDescent="0.25"/>
    <row r="80075" ht="15.75" customHeight="1" x14ac:dyDescent="0.25"/>
    <row r="80076" ht="31.5" customHeight="1" x14ac:dyDescent="0.25"/>
    <row r="80077" ht="24" customHeight="1" x14ac:dyDescent="0.25"/>
    <row r="80078" ht="24.95" customHeight="1" x14ac:dyDescent="0.25"/>
    <row r="80079" ht="24.95" customHeight="1" x14ac:dyDescent="0.25"/>
    <row r="80080" ht="24.95" customHeight="1" x14ac:dyDescent="0.25"/>
    <row r="80081" ht="24.95" customHeight="1" x14ac:dyDescent="0.25"/>
    <row r="80082" ht="24.95" customHeight="1" x14ac:dyDescent="0.25"/>
    <row r="80083" ht="24.95" customHeight="1" x14ac:dyDescent="0.25"/>
    <row r="80084" ht="24.95" customHeight="1" x14ac:dyDescent="0.25"/>
    <row r="80085" ht="24.95" customHeight="1" x14ac:dyDescent="0.25"/>
    <row r="80086" ht="24.95" customHeight="1" x14ac:dyDescent="0.25"/>
    <row r="80087" ht="24.95" customHeight="1" x14ac:dyDescent="0.25"/>
    <row r="80088" ht="24.95" customHeight="1" x14ac:dyDescent="0.25"/>
    <row r="80089" ht="24.95" customHeight="1" x14ac:dyDescent="0.25"/>
    <row r="80093" ht="16.5" customHeight="1" x14ac:dyDescent="0.25"/>
    <row r="80095" ht="15.75" customHeight="1" x14ac:dyDescent="0.25"/>
    <row r="80096" ht="31.5" customHeight="1" x14ac:dyDescent="0.25"/>
    <row r="80097" ht="24" customHeight="1" x14ac:dyDescent="0.25"/>
    <row r="80098" ht="24.95" customHeight="1" x14ac:dyDescent="0.25"/>
    <row r="80099" ht="24.95" customHeight="1" x14ac:dyDescent="0.25"/>
    <row r="80100" ht="24.95" customHeight="1" x14ac:dyDescent="0.25"/>
    <row r="80101" ht="24.95" customHeight="1" x14ac:dyDescent="0.25"/>
    <row r="80102" ht="24.95" customHeight="1" x14ac:dyDescent="0.25"/>
    <row r="80103" ht="24.95" customHeight="1" x14ac:dyDescent="0.25"/>
    <row r="80104" ht="24.95" customHeight="1" x14ac:dyDescent="0.25"/>
    <row r="80105" ht="24.95" customHeight="1" x14ac:dyDescent="0.25"/>
    <row r="80106" ht="24.95" customHeight="1" x14ac:dyDescent="0.25"/>
    <row r="80107" ht="24.95" customHeight="1" x14ac:dyDescent="0.25"/>
    <row r="80108" ht="24.95" customHeight="1" x14ac:dyDescent="0.25"/>
    <row r="80109" ht="24.95" customHeight="1" x14ac:dyDescent="0.25"/>
    <row r="80113" ht="16.5" customHeight="1" x14ac:dyDescent="0.25"/>
    <row r="80115" ht="15.75" customHeight="1" x14ac:dyDescent="0.25"/>
    <row r="80116" ht="31.5" customHeight="1" x14ac:dyDescent="0.25"/>
    <row r="80117" ht="24" customHeight="1" x14ac:dyDescent="0.25"/>
    <row r="80118" ht="24.95" customHeight="1" x14ac:dyDescent="0.25"/>
    <row r="80119" ht="24.95" customHeight="1" x14ac:dyDescent="0.25"/>
    <row r="80120" ht="24.95" customHeight="1" x14ac:dyDescent="0.25"/>
    <row r="80121" ht="24.95" customHeight="1" x14ac:dyDescent="0.25"/>
    <row r="80122" ht="24.95" customHeight="1" x14ac:dyDescent="0.25"/>
    <row r="80123" ht="24.95" customHeight="1" x14ac:dyDescent="0.25"/>
    <row r="80124" ht="24.95" customHeight="1" x14ac:dyDescent="0.25"/>
    <row r="80125" ht="24.95" customHeight="1" x14ac:dyDescent="0.25"/>
    <row r="80126" ht="24.95" customHeight="1" x14ac:dyDescent="0.25"/>
    <row r="80127" ht="24.95" customHeight="1" x14ac:dyDescent="0.25"/>
    <row r="80128" ht="24.95" customHeight="1" x14ac:dyDescent="0.25"/>
    <row r="80129" ht="24.95" customHeight="1" x14ac:dyDescent="0.25"/>
    <row r="80133" ht="16.5" customHeight="1" x14ac:dyDescent="0.25"/>
    <row r="80135" ht="15.75" customHeight="1" x14ac:dyDescent="0.25"/>
    <row r="80136" ht="31.5" customHeight="1" x14ac:dyDescent="0.25"/>
    <row r="80137" ht="24" customHeight="1" x14ac:dyDescent="0.25"/>
    <row r="80138" ht="24.95" customHeight="1" x14ac:dyDescent="0.25"/>
    <row r="80139" ht="24.95" customHeight="1" x14ac:dyDescent="0.25"/>
    <row r="80140" ht="24.95" customHeight="1" x14ac:dyDescent="0.25"/>
    <row r="80141" ht="24.95" customHeight="1" x14ac:dyDescent="0.25"/>
    <row r="80142" ht="24.95" customHeight="1" x14ac:dyDescent="0.25"/>
    <row r="80143" ht="24.95" customHeight="1" x14ac:dyDescent="0.25"/>
    <row r="80144" ht="24.95" customHeight="1" x14ac:dyDescent="0.25"/>
    <row r="80145" ht="24.95" customHeight="1" x14ac:dyDescent="0.25"/>
    <row r="80146" ht="24.95" customHeight="1" x14ac:dyDescent="0.25"/>
    <row r="80147" ht="24.95" customHeight="1" x14ac:dyDescent="0.25"/>
    <row r="80148" ht="24.95" customHeight="1" x14ac:dyDescent="0.25"/>
    <row r="80149" ht="24.95" customHeight="1" x14ac:dyDescent="0.25"/>
    <row r="80150" ht="24.95" customHeight="1" x14ac:dyDescent="0.25"/>
    <row r="80151" ht="24.95" customHeight="1" x14ac:dyDescent="0.25"/>
    <row r="80152" ht="24.95" customHeight="1" x14ac:dyDescent="0.25"/>
    <row r="80153" ht="24.95" customHeight="1" x14ac:dyDescent="0.25"/>
    <row r="80154" ht="24.95" customHeight="1" x14ac:dyDescent="0.25"/>
    <row r="80155" ht="24.95" customHeight="1" x14ac:dyDescent="0.25"/>
    <row r="80156" ht="24.95" customHeight="1" x14ac:dyDescent="0.25"/>
    <row r="80157" ht="24.95" customHeight="1" x14ac:dyDescent="0.25"/>
    <row r="80158" ht="24.95" customHeight="1" x14ac:dyDescent="0.25"/>
    <row r="80159" ht="24.95" customHeight="1" x14ac:dyDescent="0.25"/>
    <row r="80160" ht="24.95" customHeight="1" x14ac:dyDescent="0.25"/>
    <row r="80161" ht="24.95" customHeight="1" x14ac:dyDescent="0.25"/>
    <row r="80162" ht="24.95" customHeight="1" x14ac:dyDescent="0.25"/>
    <row r="80163" ht="24.95" customHeight="1" x14ac:dyDescent="0.25"/>
    <row r="80164" ht="24.95" customHeight="1" x14ac:dyDescent="0.25"/>
    <row r="80165" ht="24.95" customHeight="1" x14ac:dyDescent="0.25"/>
    <row r="80166" ht="24.95" customHeight="1" x14ac:dyDescent="0.25"/>
    <row r="80167" ht="24.95" customHeight="1" x14ac:dyDescent="0.25"/>
    <row r="80168" ht="24.95" customHeight="1" x14ac:dyDescent="0.25"/>
    <row r="80169" ht="24.95" customHeight="1" x14ac:dyDescent="0.25"/>
    <row r="80170" ht="24.95" customHeight="1" x14ac:dyDescent="0.25"/>
    <row r="80171" ht="24.95" customHeight="1" x14ac:dyDescent="0.25"/>
    <row r="80172" ht="24.95" customHeight="1" x14ac:dyDescent="0.25"/>
    <row r="80173" ht="24.95" customHeight="1" x14ac:dyDescent="0.25"/>
    <row r="80177" ht="16.5" customHeight="1" x14ac:dyDescent="0.25"/>
    <row r="80179" ht="15.75" customHeight="1" x14ac:dyDescent="0.25"/>
    <row r="80180" ht="31.5" customHeight="1" x14ac:dyDescent="0.25"/>
    <row r="80181" ht="24" customHeight="1" x14ac:dyDescent="0.25"/>
    <row r="80182" ht="24.95" customHeight="1" x14ac:dyDescent="0.25"/>
    <row r="80183" ht="24.95" customHeight="1" x14ac:dyDescent="0.25"/>
    <row r="80184" ht="24.95" customHeight="1" x14ac:dyDescent="0.25"/>
    <row r="80185" ht="24.95" customHeight="1" x14ac:dyDescent="0.25"/>
    <row r="80186" ht="24.95" customHeight="1" x14ac:dyDescent="0.25"/>
    <row r="80187" ht="24.95" customHeight="1" x14ac:dyDescent="0.25"/>
    <row r="80188" ht="24.95" customHeight="1" x14ac:dyDescent="0.25"/>
    <row r="80189" ht="24.95" customHeight="1" x14ac:dyDescent="0.25"/>
    <row r="80190" ht="24.95" customHeight="1" x14ac:dyDescent="0.25"/>
    <row r="80191" ht="24.95" customHeight="1" x14ac:dyDescent="0.25"/>
    <row r="80192" ht="24.95" customHeight="1" x14ac:dyDescent="0.25"/>
    <row r="80193" ht="24.95" customHeight="1" x14ac:dyDescent="0.25"/>
    <row r="80194" ht="24.95" customHeight="1" x14ac:dyDescent="0.25"/>
    <row r="80195" ht="24.95" customHeight="1" x14ac:dyDescent="0.25"/>
    <row r="80196" ht="24.95" customHeight="1" x14ac:dyDescent="0.25"/>
    <row r="80197" ht="24.95" customHeight="1" x14ac:dyDescent="0.25"/>
    <row r="80198" ht="24.95" customHeight="1" x14ac:dyDescent="0.25"/>
    <row r="80199" ht="24.95" customHeight="1" x14ac:dyDescent="0.25"/>
    <row r="80200" ht="24.95" customHeight="1" x14ac:dyDescent="0.25"/>
    <row r="80201" ht="24.95" customHeight="1" x14ac:dyDescent="0.25"/>
    <row r="80202" ht="24.95" customHeight="1" x14ac:dyDescent="0.25"/>
    <row r="80203" ht="24.95" customHeight="1" x14ac:dyDescent="0.25"/>
    <row r="80204" ht="24.95" customHeight="1" x14ac:dyDescent="0.25"/>
    <row r="80205" ht="24.95" customHeight="1" x14ac:dyDescent="0.25"/>
    <row r="80206" ht="24.95" customHeight="1" x14ac:dyDescent="0.25"/>
    <row r="80207" ht="24.95" customHeight="1" x14ac:dyDescent="0.25"/>
    <row r="80208" ht="24.95" customHeight="1" x14ac:dyDescent="0.25"/>
    <row r="80209" ht="24.95" customHeight="1" x14ac:dyDescent="0.25"/>
    <row r="80210" ht="24.95" customHeight="1" x14ac:dyDescent="0.25"/>
    <row r="80211" ht="24.95" customHeight="1" x14ac:dyDescent="0.25"/>
    <row r="80212" ht="24.95" customHeight="1" x14ac:dyDescent="0.25"/>
    <row r="80213" ht="24.95" customHeight="1" x14ac:dyDescent="0.25"/>
    <row r="80214" ht="24.95" customHeight="1" x14ac:dyDescent="0.25"/>
    <row r="80215" ht="24.95" customHeight="1" x14ac:dyDescent="0.25"/>
    <row r="80216" ht="24.95" customHeight="1" x14ac:dyDescent="0.25"/>
    <row r="80217" ht="24.95" customHeight="1" x14ac:dyDescent="0.25"/>
    <row r="80221" ht="16.5" customHeight="1" x14ac:dyDescent="0.25"/>
    <row r="80223" ht="15.75" customHeight="1" x14ac:dyDescent="0.25"/>
    <row r="80224" ht="31.5" customHeight="1" x14ac:dyDescent="0.25"/>
    <row r="80225" ht="24" customHeight="1" x14ac:dyDescent="0.25"/>
    <row r="80226" ht="24.95" customHeight="1" x14ac:dyDescent="0.25"/>
    <row r="80227" ht="24.95" customHeight="1" x14ac:dyDescent="0.25"/>
    <row r="80228" ht="24.95" customHeight="1" x14ac:dyDescent="0.25"/>
    <row r="80229" ht="24.95" customHeight="1" x14ac:dyDescent="0.25"/>
    <row r="80230" ht="24.95" customHeight="1" x14ac:dyDescent="0.25"/>
    <row r="80231" ht="24.95" customHeight="1" x14ac:dyDescent="0.25"/>
    <row r="80232" ht="24.95" customHeight="1" x14ac:dyDescent="0.25"/>
    <row r="80233" ht="24.95" customHeight="1" x14ac:dyDescent="0.25"/>
    <row r="80234" ht="24.95" customHeight="1" x14ac:dyDescent="0.25"/>
    <row r="80235" ht="24.95" customHeight="1" x14ac:dyDescent="0.25"/>
    <row r="80236" ht="24.95" customHeight="1" x14ac:dyDescent="0.25"/>
    <row r="80237" ht="24.95" customHeight="1" x14ac:dyDescent="0.25"/>
    <row r="80238" ht="24.95" customHeight="1" x14ac:dyDescent="0.25"/>
    <row r="80239" ht="24.95" customHeight="1" x14ac:dyDescent="0.25"/>
    <row r="80240" ht="24.95" customHeight="1" x14ac:dyDescent="0.25"/>
    <row r="80241" ht="24.95" customHeight="1" x14ac:dyDescent="0.25"/>
    <row r="80242" ht="24.95" customHeight="1" x14ac:dyDescent="0.25"/>
    <row r="80243" ht="24.95" customHeight="1" x14ac:dyDescent="0.25"/>
    <row r="80244" ht="24.95" customHeight="1" x14ac:dyDescent="0.25"/>
    <row r="80245" ht="24.95" customHeight="1" x14ac:dyDescent="0.25"/>
    <row r="80246" ht="24.95" customHeight="1" x14ac:dyDescent="0.25"/>
    <row r="80247" ht="24.95" customHeight="1" x14ac:dyDescent="0.25"/>
    <row r="80248" ht="24.95" customHeight="1" x14ac:dyDescent="0.25"/>
    <row r="80249" ht="24.95" customHeight="1" x14ac:dyDescent="0.25"/>
    <row r="80250" ht="24.95" customHeight="1" x14ac:dyDescent="0.25"/>
    <row r="80251" ht="24.95" customHeight="1" x14ac:dyDescent="0.25"/>
    <row r="80252" ht="24.95" customHeight="1" x14ac:dyDescent="0.25"/>
    <row r="80253" ht="24.95" customHeight="1" x14ac:dyDescent="0.25"/>
    <row r="80254" ht="24.95" customHeight="1" x14ac:dyDescent="0.25"/>
    <row r="80255" ht="24.95" customHeight="1" x14ac:dyDescent="0.25"/>
    <row r="80256" ht="24.95" customHeight="1" x14ac:dyDescent="0.25"/>
    <row r="80257" ht="24.95" customHeight="1" x14ac:dyDescent="0.25"/>
    <row r="80258" ht="24.95" customHeight="1" x14ac:dyDescent="0.25"/>
    <row r="80259" ht="24.95" customHeight="1" x14ac:dyDescent="0.25"/>
    <row r="80260" ht="24.95" customHeight="1" x14ac:dyDescent="0.25"/>
    <row r="80261" ht="24.95" customHeight="1" x14ac:dyDescent="0.25"/>
    <row r="80265" ht="16.5" customHeight="1" x14ac:dyDescent="0.25"/>
    <row r="80267" ht="15.75" customHeight="1" x14ac:dyDescent="0.25"/>
    <row r="80268" ht="31.5" customHeight="1" x14ac:dyDescent="0.25"/>
    <row r="80269" ht="24" customHeight="1" x14ac:dyDescent="0.25"/>
    <row r="80270" ht="24.95" customHeight="1" x14ac:dyDescent="0.25"/>
    <row r="80271" ht="24.95" customHeight="1" x14ac:dyDescent="0.25"/>
    <row r="80272" ht="24.95" customHeight="1" x14ac:dyDescent="0.25"/>
    <row r="80273" ht="24.95" customHeight="1" x14ac:dyDescent="0.25"/>
    <row r="80274" ht="24.95" customHeight="1" x14ac:dyDescent="0.25"/>
    <row r="80275" ht="24.95" customHeight="1" x14ac:dyDescent="0.25"/>
    <row r="80276" ht="24.95" customHeight="1" x14ac:dyDescent="0.25"/>
    <row r="80277" ht="24.95" customHeight="1" x14ac:dyDescent="0.25"/>
    <row r="80278" ht="24.95" customHeight="1" x14ac:dyDescent="0.25"/>
    <row r="80279" ht="24.95" customHeight="1" x14ac:dyDescent="0.25"/>
    <row r="80280" ht="24.95" customHeight="1" x14ac:dyDescent="0.25"/>
    <row r="80285" ht="16.5" customHeight="1" x14ac:dyDescent="0.25"/>
    <row r="80287" ht="15.75" customHeight="1" x14ac:dyDescent="0.25"/>
    <row r="80288" ht="31.5" customHeight="1" x14ac:dyDescent="0.25"/>
    <row r="80289" ht="24" customHeight="1" x14ac:dyDescent="0.25"/>
    <row r="80290" ht="24.95" customHeight="1" x14ac:dyDescent="0.25"/>
    <row r="80291" ht="24.95" customHeight="1" x14ac:dyDescent="0.25"/>
    <row r="80292" ht="24.95" customHeight="1" x14ac:dyDescent="0.25"/>
    <row r="80293" ht="24.95" customHeight="1" x14ac:dyDescent="0.25"/>
    <row r="80294" ht="24.95" customHeight="1" x14ac:dyDescent="0.25"/>
    <row r="80295" ht="24.95" customHeight="1" x14ac:dyDescent="0.25"/>
    <row r="80296" ht="24.95" customHeight="1" x14ac:dyDescent="0.25"/>
    <row r="80297" ht="24.95" customHeight="1" x14ac:dyDescent="0.25"/>
    <row r="80300" ht="16.5" customHeight="1" x14ac:dyDescent="0.25"/>
    <row r="80305" ht="16.5" customHeight="1" x14ac:dyDescent="0.25"/>
    <row r="80307" ht="15.75" customHeight="1" x14ac:dyDescent="0.25"/>
    <row r="80308" ht="31.5" customHeight="1" x14ac:dyDescent="0.25"/>
    <row r="80309" ht="24" customHeight="1" x14ac:dyDescent="0.25"/>
    <row r="80310" ht="24.95" customHeight="1" x14ac:dyDescent="0.25"/>
    <row r="80311" ht="24.95" customHeight="1" x14ac:dyDescent="0.25"/>
    <row r="80312" ht="24.95" customHeight="1" x14ac:dyDescent="0.25"/>
    <row r="80313" ht="24.95" customHeight="1" x14ac:dyDescent="0.25"/>
    <row r="80314" ht="24.95" customHeight="1" x14ac:dyDescent="0.25"/>
    <row r="80315" ht="24.95" customHeight="1" x14ac:dyDescent="0.25"/>
    <row r="80316" ht="24.95" customHeight="1" x14ac:dyDescent="0.25"/>
    <row r="80317" ht="24.95" customHeight="1" x14ac:dyDescent="0.25"/>
    <row r="80318" ht="15.75" customHeight="1" x14ac:dyDescent="0.25"/>
    <row r="80319" ht="31.5" customHeight="1" x14ac:dyDescent="0.25"/>
    <row r="80320" ht="24" customHeight="1" x14ac:dyDescent="0.25"/>
    <row r="80321" ht="24.95" customHeight="1" x14ac:dyDescent="0.25"/>
    <row r="80325" ht="16.5" customHeight="1" x14ac:dyDescent="0.25"/>
    <row r="80327" ht="15.75" customHeight="1" x14ac:dyDescent="0.25"/>
    <row r="80328" ht="31.5" customHeight="1" x14ac:dyDescent="0.25"/>
    <row r="80329" ht="24" customHeight="1" x14ac:dyDescent="0.25"/>
    <row r="80330" ht="24.95" customHeight="1" x14ac:dyDescent="0.25"/>
    <row r="80331" ht="24.95" customHeight="1" x14ac:dyDescent="0.25"/>
    <row r="80332" ht="24.95" customHeight="1" x14ac:dyDescent="0.25"/>
    <row r="80333" ht="24.95" customHeight="1" x14ac:dyDescent="0.25"/>
    <row r="80334" ht="24.95" customHeight="1" x14ac:dyDescent="0.25"/>
    <row r="80335" ht="24.95" customHeight="1" x14ac:dyDescent="0.25"/>
    <row r="80336" ht="24.95" customHeight="1" x14ac:dyDescent="0.25"/>
    <row r="80337" ht="24.95" customHeight="1" x14ac:dyDescent="0.25"/>
    <row r="80338" ht="24.95" customHeight="1" x14ac:dyDescent="0.25"/>
    <row r="80339" ht="24.95" customHeight="1" x14ac:dyDescent="0.25"/>
    <row r="80340" ht="24.95" customHeight="1" x14ac:dyDescent="0.25"/>
    <row r="80341" ht="24.95" customHeight="1" x14ac:dyDescent="0.25"/>
    <row r="80342" ht="24.95" customHeight="1" x14ac:dyDescent="0.25"/>
    <row r="80343" ht="24.95" customHeight="1" x14ac:dyDescent="0.25"/>
    <row r="80344" ht="24.95" customHeight="1" x14ac:dyDescent="0.25"/>
    <row r="80345" ht="24.95" customHeight="1" x14ac:dyDescent="0.25"/>
    <row r="80346" ht="24.95" customHeight="1" x14ac:dyDescent="0.25"/>
    <row r="80347" ht="24.95" customHeight="1" x14ac:dyDescent="0.25"/>
    <row r="80348" ht="24.95" customHeight="1" x14ac:dyDescent="0.25"/>
    <row r="80349" ht="24.95" customHeight="1" x14ac:dyDescent="0.25"/>
    <row r="80350" ht="24.95" customHeight="1" x14ac:dyDescent="0.25"/>
    <row r="80351" ht="24.95" customHeight="1" x14ac:dyDescent="0.25"/>
    <row r="80352" ht="24.95" customHeight="1" x14ac:dyDescent="0.25"/>
    <row r="80353" ht="24.95" customHeight="1" x14ac:dyDescent="0.25"/>
    <row r="80354" ht="24.95" customHeight="1" x14ac:dyDescent="0.25"/>
    <row r="80355" ht="24.95" customHeight="1" x14ac:dyDescent="0.25"/>
    <row r="80356" ht="24.95" customHeight="1" x14ac:dyDescent="0.25"/>
    <row r="80357" ht="24.95" customHeight="1" x14ac:dyDescent="0.25"/>
    <row r="80358" ht="24.95" customHeight="1" x14ac:dyDescent="0.25"/>
    <row r="80359" ht="24.95" customHeight="1" x14ac:dyDescent="0.25"/>
    <row r="80360" ht="24.95" customHeight="1" x14ac:dyDescent="0.25"/>
    <row r="80361" ht="24.95" customHeight="1" x14ac:dyDescent="0.25"/>
    <row r="80362" ht="24.95" customHeight="1" x14ac:dyDescent="0.25"/>
    <row r="80363" ht="24.95" customHeight="1" x14ac:dyDescent="0.25"/>
    <row r="80364" ht="24.95" customHeight="1" x14ac:dyDescent="0.25"/>
    <row r="80365" ht="24.95" customHeight="1" x14ac:dyDescent="0.25"/>
    <row r="80369" ht="16.5" customHeight="1" x14ac:dyDescent="0.25"/>
    <row r="80371" ht="15.75" customHeight="1" x14ac:dyDescent="0.25"/>
    <row r="80372" ht="31.5" customHeight="1" x14ac:dyDescent="0.25"/>
    <row r="80373" ht="24" customHeight="1" x14ac:dyDescent="0.25"/>
    <row r="80374" ht="24.95" customHeight="1" x14ac:dyDescent="0.25"/>
    <row r="80375" ht="24.95" customHeight="1" x14ac:dyDescent="0.25"/>
    <row r="80376" ht="24.95" customHeight="1" x14ac:dyDescent="0.25"/>
    <row r="80377" ht="24.95" customHeight="1" x14ac:dyDescent="0.25"/>
    <row r="80378" ht="24.95" customHeight="1" x14ac:dyDescent="0.25"/>
    <row r="80379" ht="24.95" customHeight="1" x14ac:dyDescent="0.25"/>
    <row r="80380" ht="24.95" customHeight="1" x14ac:dyDescent="0.25"/>
    <row r="80381" ht="24.95" customHeight="1" x14ac:dyDescent="0.25"/>
    <row r="80382" ht="24.95" customHeight="1" x14ac:dyDescent="0.25"/>
    <row r="80383" ht="24.95" customHeight="1" x14ac:dyDescent="0.25"/>
    <row r="80384" ht="24.95" customHeight="1" x14ac:dyDescent="0.25"/>
    <row r="80385" ht="24.95" customHeight="1" x14ac:dyDescent="0.25"/>
    <row r="80386" ht="24.95" customHeight="1" x14ac:dyDescent="0.25"/>
    <row r="80387" ht="24.95" customHeight="1" x14ac:dyDescent="0.25"/>
    <row r="80388" ht="24.95" customHeight="1" x14ac:dyDescent="0.25"/>
    <row r="80389" ht="24.95" customHeight="1" x14ac:dyDescent="0.25"/>
    <row r="80390" ht="24.95" customHeight="1" x14ac:dyDescent="0.25"/>
    <row r="80391" ht="24.95" customHeight="1" x14ac:dyDescent="0.25"/>
    <row r="80392" ht="24.95" customHeight="1" x14ac:dyDescent="0.25"/>
    <row r="80393" ht="24.95" customHeight="1" x14ac:dyDescent="0.25"/>
    <row r="80394" ht="24.95" customHeight="1" x14ac:dyDescent="0.25"/>
    <row r="80395" ht="24.95" customHeight="1" x14ac:dyDescent="0.25"/>
    <row r="80396" ht="24.95" customHeight="1" x14ac:dyDescent="0.25"/>
    <row r="80397" ht="24.95" customHeight="1" x14ac:dyDescent="0.25"/>
    <row r="80398" ht="24.95" customHeight="1" x14ac:dyDescent="0.25"/>
    <row r="80399" ht="24.95" customHeight="1" x14ac:dyDescent="0.25"/>
    <row r="80400" ht="24.95" customHeight="1" x14ac:dyDescent="0.25"/>
    <row r="80401" ht="24.95" customHeight="1" x14ac:dyDescent="0.25"/>
    <row r="80402" ht="24.95" customHeight="1" x14ac:dyDescent="0.25"/>
    <row r="80403" ht="24.95" customHeight="1" x14ac:dyDescent="0.25"/>
    <row r="80404" ht="24.95" customHeight="1" x14ac:dyDescent="0.25"/>
    <row r="80405" ht="24.95" customHeight="1" x14ac:dyDescent="0.25"/>
    <row r="80406" ht="24.95" customHeight="1" x14ac:dyDescent="0.25"/>
    <row r="80407" ht="24.95" customHeight="1" x14ac:dyDescent="0.25"/>
    <row r="80408" ht="24.95" customHeight="1" x14ac:dyDescent="0.25"/>
    <row r="80409" ht="24.95" customHeight="1" x14ac:dyDescent="0.25"/>
    <row r="80413" ht="16.5" customHeight="1" x14ac:dyDescent="0.25"/>
    <row r="80415" ht="15.75" customHeight="1" x14ac:dyDescent="0.25"/>
    <row r="80416" ht="31.5" customHeight="1" x14ac:dyDescent="0.25"/>
    <row r="80417" ht="24" customHeight="1" x14ac:dyDescent="0.25"/>
    <row r="80418" ht="24.95" customHeight="1" x14ac:dyDescent="0.25"/>
    <row r="80419" ht="24.95" customHeight="1" x14ac:dyDescent="0.25"/>
    <row r="80420" ht="24.95" customHeight="1" x14ac:dyDescent="0.25"/>
    <row r="80421" ht="24.95" customHeight="1" x14ac:dyDescent="0.25"/>
    <row r="80422" ht="24.95" customHeight="1" x14ac:dyDescent="0.25"/>
    <row r="80423" ht="24.95" customHeight="1" x14ac:dyDescent="0.25"/>
    <row r="80424" ht="24.95" customHeight="1" x14ac:dyDescent="0.25"/>
    <row r="80425" ht="24.95" customHeight="1" x14ac:dyDescent="0.25"/>
    <row r="80426" ht="24.95" customHeight="1" x14ac:dyDescent="0.25"/>
    <row r="80427" ht="24.95" customHeight="1" x14ac:dyDescent="0.25"/>
    <row r="80428" ht="24.95" customHeight="1" x14ac:dyDescent="0.25"/>
    <row r="80429" ht="24.95" customHeight="1" x14ac:dyDescent="0.25"/>
    <row r="80430" ht="24.95" customHeight="1" x14ac:dyDescent="0.25"/>
    <row r="80431" ht="24.95" customHeight="1" x14ac:dyDescent="0.25"/>
    <row r="80432" ht="24.95" customHeight="1" x14ac:dyDescent="0.25"/>
    <row r="80433" ht="24.95" customHeight="1" x14ac:dyDescent="0.25"/>
    <row r="80434" ht="24.95" customHeight="1" x14ac:dyDescent="0.25"/>
    <row r="80435" ht="24.95" customHeight="1" x14ac:dyDescent="0.25"/>
    <row r="80436" ht="24.95" customHeight="1" x14ac:dyDescent="0.25"/>
    <row r="80437" ht="24.95" customHeight="1" x14ac:dyDescent="0.25"/>
    <row r="80438" ht="24.95" customHeight="1" x14ac:dyDescent="0.25"/>
    <row r="80439" ht="24.95" customHeight="1" x14ac:dyDescent="0.25"/>
    <row r="80440" ht="24.95" customHeight="1" x14ac:dyDescent="0.25"/>
    <row r="80441" ht="24.95" customHeight="1" x14ac:dyDescent="0.25"/>
    <row r="80442" ht="24.95" customHeight="1" x14ac:dyDescent="0.25"/>
    <row r="80443" ht="24.95" customHeight="1" x14ac:dyDescent="0.25"/>
    <row r="80444" ht="24.95" customHeight="1" x14ac:dyDescent="0.25"/>
    <row r="80445" ht="24.95" customHeight="1" x14ac:dyDescent="0.25"/>
    <row r="80446" ht="24.95" customHeight="1" x14ac:dyDescent="0.25"/>
    <row r="80447" ht="24.95" customHeight="1" x14ac:dyDescent="0.25"/>
    <row r="80448" ht="24.95" customHeight="1" x14ac:dyDescent="0.25"/>
    <row r="80449" ht="24.95" customHeight="1" x14ac:dyDescent="0.25"/>
    <row r="80450" ht="24.95" customHeight="1" x14ac:dyDescent="0.25"/>
    <row r="80451" ht="24.95" customHeight="1" x14ac:dyDescent="0.25"/>
    <row r="80452" ht="24.95" customHeight="1" x14ac:dyDescent="0.25"/>
    <row r="80453" ht="24.95" customHeight="1" x14ac:dyDescent="0.25"/>
    <row r="80457" ht="16.5" customHeight="1" x14ac:dyDescent="0.25"/>
    <row r="80459" ht="15.75" customHeight="1" x14ac:dyDescent="0.25"/>
    <row r="80460" ht="31.5" customHeight="1" x14ac:dyDescent="0.25"/>
    <row r="80461" ht="24" customHeight="1" x14ac:dyDescent="0.25"/>
    <row r="80462" ht="24.95" customHeight="1" x14ac:dyDescent="0.25"/>
    <row r="80463" ht="24.95" customHeight="1" x14ac:dyDescent="0.25"/>
    <row r="80464" ht="24.95" customHeight="1" x14ac:dyDescent="0.25"/>
    <row r="80465" ht="24.95" customHeight="1" x14ac:dyDescent="0.25"/>
    <row r="80466" ht="24.95" customHeight="1" x14ac:dyDescent="0.25"/>
    <row r="80467" ht="24.95" customHeight="1" x14ac:dyDescent="0.25"/>
    <row r="80468" ht="24.95" customHeight="1" x14ac:dyDescent="0.25"/>
    <row r="80469" ht="24.95" customHeight="1" x14ac:dyDescent="0.25"/>
    <row r="80470" ht="24.95" customHeight="1" x14ac:dyDescent="0.25"/>
    <row r="80471" ht="24.95" customHeight="1" x14ac:dyDescent="0.25"/>
    <row r="80472" ht="24.95" customHeight="1" x14ac:dyDescent="0.25"/>
    <row r="80473" ht="24.95" customHeight="1" x14ac:dyDescent="0.25"/>
    <row r="80477" ht="16.5" customHeight="1" x14ac:dyDescent="0.25"/>
    <row r="80479" ht="15.75" customHeight="1" x14ac:dyDescent="0.25"/>
    <row r="80480" ht="31.5" customHeight="1" x14ac:dyDescent="0.25"/>
    <row r="80481" ht="24" customHeight="1" x14ac:dyDescent="0.25"/>
    <row r="80482" ht="24.95" customHeight="1" x14ac:dyDescent="0.25"/>
    <row r="80483" ht="24.95" customHeight="1" x14ac:dyDescent="0.25"/>
    <row r="80484" ht="24.95" customHeight="1" x14ac:dyDescent="0.25"/>
    <row r="80485" ht="24.95" customHeight="1" x14ac:dyDescent="0.25"/>
    <row r="80486" ht="24.95" customHeight="1" x14ac:dyDescent="0.25"/>
    <row r="80487" ht="24.95" customHeight="1" x14ac:dyDescent="0.25"/>
    <row r="80488" ht="24.95" customHeight="1" x14ac:dyDescent="0.25"/>
    <row r="80489" ht="24.95" customHeight="1" x14ac:dyDescent="0.25"/>
    <row r="80490" ht="24.95" customHeight="1" x14ac:dyDescent="0.25"/>
    <row r="80491" ht="24.95" customHeight="1" x14ac:dyDescent="0.25"/>
    <row r="80492" ht="24.95" customHeight="1" x14ac:dyDescent="0.25"/>
    <row r="80493" ht="24.95" customHeight="1" x14ac:dyDescent="0.25"/>
    <row r="80494" ht="24.95" customHeight="1" x14ac:dyDescent="0.25"/>
    <row r="80495" ht="24.95" customHeight="1" x14ac:dyDescent="0.25"/>
    <row r="80496" ht="24.95" customHeight="1" x14ac:dyDescent="0.25"/>
    <row r="80497" ht="24.95" customHeight="1" x14ac:dyDescent="0.25"/>
    <row r="80498" ht="24.95" customHeight="1" x14ac:dyDescent="0.25"/>
    <row r="80499" ht="24.95" customHeight="1" x14ac:dyDescent="0.25"/>
    <row r="80500" ht="24.95" customHeight="1" x14ac:dyDescent="0.25"/>
    <row r="80501" ht="24.95" customHeight="1" x14ac:dyDescent="0.25"/>
    <row r="80502" ht="24.95" customHeight="1" x14ac:dyDescent="0.25"/>
    <row r="80503" ht="24.95" customHeight="1" x14ac:dyDescent="0.25"/>
    <row r="80504" ht="24.95" customHeight="1" x14ac:dyDescent="0.25"/>
    <row r="80505" ht="24.95" customHeight="1" x14ac:dyDescent="0.25"/>
    <row r="80506" ht="24.95" customHeight="1" x14ac:dyDescent="0.25"/>
    <row r="80507" ht="24.95" customHeight="1" x14ac:dyDescent="0.25"/>
    <row r="80508" ht="24.95" customHeight="1" x14ac:dyDescent="0.25"/>
    <row r="80509" ht="24.95" customHeight="1" x14ac:dyDescent="0.25"/>
    <row r="80510" ht="24.95" customHeight="1" x14ac:dyDescent="0.25"/>
    <row r="80511" ht="24.95" customHeight="1" x14ac:dyDescent="0.25"/>
    <row r="80512" ht="24.95" customHeight="1" x14ac:dyDescent="0.25"/>
    <row r="80513" ht="24.95" customHeight="1" x14ac:dyDescent="0.25"/>
    <row r="80514" ht="24.95" customHeight="1" x14ac:dyDescent="0.25"/>
    <row r="80515" ht="24.95" customHeight="1" x14ac:dyDescent="0.25"/>
    <row r="80516" ht="24.95" customHeight="1" x14ac:dyDescent="0.25"/>
    <row r="80517" ht="24.95" customHeight="1" x14ac:dyDescent="0.25"/>
    <row r="80521" ht="16.5" customHeight="1" x14ac:dyDescent="0.25"/>
    <row r="80523" ht="15.75" customHeight="1" x14ac:dyDescent="0.25"/>
    <row r="80524" ht="31.5" customHeight="1" x14ac:dyDescent="0.25"/>
    <row r="80525" ht="24" customHeight="1" x14ac:dyDescent="0.25"/>
    <row r="80526" ht="24.95" customHeight="1" x14ac:dyDescent="0.25"/>
    <row r="80527" ht="24.95" customHeight="1" x14ac:dyDescent="0.25"/>
    <row r="80528" ht="24.95" customHeight="1" x14ac:dyDescent="0.25"/>
    <row r="80529" ht="24.95" customHeight="1" x14ac:dyDescent="0.25"/>
    <row r="80530" ht="24.95" customHeight="1" x14ac:dyDescent="0.25"/>
    <row r="80531" ht="24.95" customHeight="1" x14ac:dyDescent="0.25"/>
    <row r="80532" ht="24.95" customHeight="1" x14ac:dyDescent="0.25"/>
    <row r="80533" ht="24.95" customHeight="1" x14ac:dyDescent="0.25"/>
    <row r="80534" ht="24.95" customHeight="1" x14ac:dyDescent="0.25"/>
    <row r="80535" ht="24.95" customHeight="1" x14ac:dyDescent="0.25"/>
    <row r="80536" ht="24.95" customHeight="1" x14ac:dyDescent="0.25"/>
    <row r="80537" ht="24.95" customHeight="1" x14ac:dyDescent="0.25"/>
    <row r="80538" ht="24.95" customHeight="1" x14ac:dyDescent="0.25"/>
    <row r="80539" ht="24.95" customHeight="1" x14ac:dyDescent="0.25"/>
    <row r="80540" ht="24.95" customHeight="1" x14ac:dyDescent="0.25"/>
    <row r="80541" ht="24.95" customHeight="1" x14ac:dyDescent="0.25"/>
    <row r="80542" ht="24.95" customHeight="1" x14ac:dyDescent="0.25"/>
    <row r="80543" ht="24.95" customHeight="1" x14ac:dyDescent="0.25"/>
    <row r="80544" ht="24.95" customHeight="1" x14ac:dyDescent="0.25"/>
    <row r="80545" ht="24.95" customHeight="1" x14ac:dyDescent="0.25"/>
    <row r="80546" ht="24.95" customHeight="1" x14ac:dyDescent="0.25"/>
    <row r="80547" ht="24.95" customHeight="1" x14ac:dyDescent="0.25"/>
    <row r="80548" ht="24.95" customHeight="1" x14ac:dyDescent="0.25"/>
    <row r="80549" ht="24.95" customHeight="1" x14ac:dyDescent="0.25"/>
    <row r="80550" ht="24.95" customHeight="1" x14ac:dyDescent="0.25"/>
    <row r="80551" ht="24.95" customHeight="1" x14ac:dyDescent="0.25"/>
    <row r="80552" ht="24.95" customHeight="1" x14ac:dyDescent="0.25"/>
    <row r="80553" ht="24.95" customHeight="1" x14ac:dyDescent="0.25"/>
    <row r="80554" ht="24.95" customHeight="1" x14ac:dyDescent="0.25"/>
    <row r="80555" ht="24.95" customHeight="1" x14ac:dyDescent="0.25"/>
    <row r="80556" ht="24.95" customHeight="1" x14ac:dyDescent="0.25"/>
    <row r="80557" ht="24.95" customHeight="1" x14ac:dyDescent="0.25"/>
    <row r="80558" ht="24.95" customHeight="1" x14ac:dyDescent="0.25"/>
    <row r="80559" ht="24.95" customHeight="1" x14ac:dyDescent="0.25"/>
    <row r="80560" ht="24.95" customHeight="1" x14ac:dyDescent="0.25"/>
    <row r="80561" ht="24.95" customHeight="1" x14ac:dyDescent="0.25"/>
    <row r="80565" ht="16.5" customHeight="1" x14ac:dyDescent="0.25"/>
    <row r="80567" ht="15.75" customHeight="1" x14ac:dyDescent="0.25"/>
    <row r="80568" ht="31.5" customHeight="1" x14ac:dyDescent="0.25"/>
    <row r="80569" ht="24" customHeight="1" x14ac:dyDescent="0.25"/>
    <row r="80570" ht="24.95" customHeight="1" x14ac:dyDescent="0.25"/>
    <row r="80571" ht="24.95" customHeight="1" x14ac:dyDescent="0.25"/>
    <row r="80572" ht="24.95" customHeight="1" x14ac:dyDescent="0.25"/>
    <row r="80573" ht="24.95" customHeight="1" x14ac:dyDescent="0.25"/>
    <row r="80574" ht="24.95" customHeight="1" x14ac:dyDescent="0.25"/>
    <row r="80575" ht="24.95" customHeight="1" x14ac:dyDescent="0.25"/>
    <row r="80576" ht="24.95" customHeight="1" x14ac:dyDescent="0.25"/>
    <row r="80577" ht="24.95" customHeight="1" x14ac:dyDescent="0.25"/>
    <row r="80578" ht="24.95" customHeight="1" x14ac:dyDescent="0.25"/>
    <row r="80579" ht="24.95" customHeight="1" x14ac:dyDescent="0.25"/>
    <row r="80580" ht="24.95" customHeight="1" x14ac:dyDescent="0.25"/>
    <row r="80581" ht="24.95" customHeight="1" x14ac:dyDescent="0.25"/>
    <row r="80585" ht="16.5" customHeight="1" x14ac:dyDescent="0.25"/>
    <row r="80587" ht="15.75" customHeight="1" x14ac:dyDescent="0.25"/>
    <row r="80588" ht="31.5" customHeight="1" x14ac:dyDescent="0.25"/>
    <row r="80589" ht="24" customHeight="1" x14ac:dyDescent="0.25"/>
    <row r="80590" ht="24.95" customHeight="1" x14ac:dyDescent="0.25"/>
    <row r="80591" ht="24.95" customHeight="1" x14ac:dyDescent="0.25"/>
    <row r="80592" ht="24.95" customHeight="1" x14ac:dyDescent="0.25"/>
    <row r="80593" ht="24.95" customHeight="1" x14ac:dyDescent="0.25"/>
    <row r="80594" ht="24.95" customHeight="1" x14ac:dyDescent="0.25"/>
    <row r="80595" ht="24.95" customHeight="1" x14ac:dyDescent="0.25"/>
    <row r="80596" ht="24.95" customHeight="1" x14ac:dyDescent="0.25"/>
    <row r="80597" ht="24.95" customHeight="1" x14ac:dyDescent="0.25"/>
    <row r="80598" ht="24.95" customHeight="1" x14ac:dyDescent="0.25"/>
    <row r="80599" ht="24.95" customHeight="1" x14ac:dyDescent="0.25"/>
    <row r="80600" ht="24.95" customHeight="1" x14ac:dyDescent="0.25"/>
    <row r="80601" ht="24.95" customHeight="1" x14ac:dyDescent="0.25"/>
    <row r="80602" ht="24.95" customHeight="1" x14ac:dyDescent="0.25"/>
    <row r="80603" ht="24.95" customHeight="1" x14ac:dyDescent="0.25"/>
    <row r="80604" ht="24.95" customHeight="1" x14ac:dyDescent="0.25"/>
    <row r="80605" ht="24.95" customHeight="1" x14ac:dyDescent="0.25"/>
    <row r="80606" ht="24.95" customHeight="1" x14ac:dyDescent="0.25"/>
    <row r="80607" ht="24.95" customHeight="1" x14ac:dyDescent="0.25"/>
    <row r="80608" ht="24.95" customHeight="1" x14ac:dyDescent="0.25"/>
    <row r="80609" ht="24.95" customHeight="1" x14ac:dyDescent="0.25"/>
    <row r="80610" ht="24.95" customHeight="1" x14ac:dyDescent="0.25"/>
    <row r="80611" ht="24.95" customHeight="1" x14ac:dyDescent="0.25"/>
    <row r="80612" ht="24.95" customHeight="1" x14ac:dyDescent="0.25"/>
    <row r="80613" ht="24.95" customHeight="1" x14ac:dyDescent="0.25"/>
    <row r="80614" ht="24.95" customHeight="1" x14ac:dyDescent="0.25"/>
    <row r="80615" ht="24.95" customHeight="1" x14ac:dyDescent="0.25"/>
    <row r="80616" ht="24.95" customHeight="1" x14ac:dyDescent="0.25"/>
    <row r="80617" ht="24.95" customHeight="1" x14ac:dyDescent="0.25"/>
    <row r="80618" ht="24.95" customHeight="1" x14ac:dyDescent="0.25"/>
    <row r="80619" ht="24.95" customHeight="1" x14ac:dyDescent="0.25"/>
    <row r="80620" ht="24.95" customHeight="1" x14ac:dyDescent="0.25"/>
    <row r="80621" ht="24.95" customHeight="1" x14ac:dyDescent="0.25"/>
    <row r="80622" ht="24.95" customHeight="1" x14ac:dyDescent="0.25"/>
    <row r="80623" ht="24.95" customHeight="1" x14ac:dyDescent="0.25"/>
    <row r="80624" ht="24.95" customHeight="1" x14ac:dyDescent="0.25"/>
    <row r="80625" ht="24.95" customHeight="1" x14ac:dyDescent="0.25"/>
    <row r="80629" ht="16.5" customHeight="1" x14ac:dyDescent="0.25"/>
    <row r="80631" ht="15.75" customHeight="1" x14ac:dyDescent="0.25"/>
    <row r="80632" ht="31.5" customHeight="1" x14ac:dyDescent="0.25"/>
    <row r="80633" ht="24" customHeight="1" x14ac:dyDescent="0.25"/>
    <row r="80634" ht="24.95" customHeight="1" x14ac:dyDescent="0.25"/>
    <row r="80635" ht="24.95" customHeight="1" x14ac:dyDescent="0.25"/>
    <row r="80636" ht="24.95" customHeight="1" x14ac:dyDescent="0.25"/>
    <row r="80637" ht="24.95" customHeight="1" x14ac:dyDescent="0.25"/>
    <row r="80638" ht="24.95" customHeight="1" x14ac:dyDescent="0.25"/>
    <row r="80639" ht="24.95" customHeight="1" x14ac:dyDescent="0.25"/>
    <row r="80640" ht="24.95" customHeight="1" x14ac:dyDescent="0.25"/>
    <row r="80641" ht="24.95" customHeight="1" x14ac:dyDescent="0.25"/>
    <row r="80642" ht="24.95" customHeight="1" x14ac:dyDescent="0.25"/>
    <row r="80643" ht="24.95" customHeight="1" x14ac:dyDescent="0.25"/>
    <row r="80644" ht="24.95" customHeight="1" x14ac:dyDescent="0.25"/>
    <row r="80645" ht="24.95" customHeight="1" x14ac:dyDescent="0.25"/>
    <row r="80646" ht="24.95" customHeight="1" x14ac:dyDescent="0.25"/>
    <row r="80647" ht="24.95" customHeight="1" x14ac:dyDescent="0.25"/>
    <row r="80648" ht="24.95" customHeight="1" x14ac:dyDescent="0.25"/>
    <row r="80649" ht="24.95" customHeight="1" x14ac:dyDescent="0.25"/>
    <row r="80650" ht="24.95" customHeight="1" x14ac:dyDescent="0.25"/>
    <row r="80651" ht="24.95" customHeight="1" x14ac:dyDescent="0.25"/>
    <row r="80652" ht="24.95" customHeight="1" x14ac:dyDescent="0.25"/>
    <row r="80653" ht="24.95" customHeight="1" x14ac:dyDescent="0.25"/>
    <row r="80654" ht="24.95" customHeight="1" x14ac:dyDescent="0.25"/>
    <row r="80655" ht="24.95" customHeight="1" x14ac:dyDescent="0.25"/>
    <row r="80656" ht="24.95" customHeight="1" x14ac:dyDescent="0.25"/>
    <row r="80657" ht="24.95" customHeight="1" x14ac:dyDescent="0.25"/>
    <row r="80658" ht="24.95" customHeight="1" x14ac:dyDescent="0.25"/>
    <row r="80659" ht="24.95" customHeight="1" x14ac:dyDescent="0.25"/>
    <row r="80660" ht="24.95" customHeight="1" x14ac:dyDescent="0.25"/>
    <row r="80661" ht="24.95" customHeight="1" x14ac:dyDescent="0.25"/>
    <row r="80662" ht="24.95" customHeight="1" x14ac:dyDescent="0.25"/>
    <row r="80663" ht="24.95" customHeight="1" x14ac:dyDescent="0.25"/>
    <row r="80664" ht="24.95" customHeight="1" x14ac:dyDescent="0.25"/>
    <row r="80665" ht="24.95" customHeight="1" x14ac:dyDescent="0.25"/>
    <row r="80666" ht="24.95" customHeight="1" x14ac:dyDescent="0.25"/>
    <row r="80667" ht="24.95" customHeight="1" x14ac:dyDescent="0.25"/>
    <row r="80671" ht="16.5" customHeight="1" x14ac:dyDescent="0.25"/>
    <row r="80673" ht="15.75" customHeight="1" x14ac:dyDescent="0.25"/>
    <row r="80674" ht="31.5" customHeight="1" x14ac:dyDescent="0.25"/>
    <row r="80675" ht="24" customHeight="1" x14ac:dyDescent="0.25"/>
    <row r="80676" ht="24.95" customHeight="1" x14ac:dyDescent="0.25"/>
    <row r="80677" ht="24.95" customHeight="1" x14ac:dyDescent="0.25"/>
    <row r="80678" ht="24.95" customHeight="1" x14ac:dyDescent="0.25"/>
    <row r="80679" ht="24.95" customHeight="1" x14ac:dyDescent="0.25"/>
    <row r="80680" ht="24.95" customHeight="1" x14ac:dyDescent="0.25"/>
    <row r="80681" ht="24.95" customHeight="1" x14ac:dyDescent="0.25"/>
    <row r="80682" ht="24.95" customHeight="1" x14ac:dyDescent="0.25"/>
    <row r="80683" ht="24.95" customHeight="1" x14ac:dyDescent="0.25"/>
    <row r="80684" ht="24.95" customHeight="1" x14ac:dyDescent="0.25"/>
    <row r="80685" ht="24.95" customHeight="1" x14ac:dyDescent="0.25"/>
    <row r="80686" ht="24.95" customHeight="1" x14ac:dyDescent="0.25"/>
    <row r="80687" ht="24.95" customHeight="1" x14ac:dyDescent="0.25"/>
    <row r="80688" ht="24.95" customHeight="1" x14ac:dyDescent="0.25"/>
    <row r="80689" ht="24.95" customHeight="1" x14ac:dyDescent="0.25"/>
    <row r="80690" ht="24.95" customHeight="1" x14ac:dyDescent="0.25"/>
    <row r="80691" ht="24.95" customHeight="1" x14ac:dyDescent="0.25"/>
    <row r="80692" ht="24.95" customHeight="1" x14ac:dyDescent="0.25"/>
    <row r="80693" ht="24.95" customHeight="1" x14ac:dyDescent="0.25"/>
    <row r="80694" ht="24.95" customHeight="1" x14ac:dyDescent="0.25"/>
    <row r="80695" ht="24.95" customHeight="1" x14ac:dyDescent="0.25"/>
    <row r="80696" ht="24.95" customHeight="1" x14ac:dyDescent="0.25"/>
    <row r="80697" ht="24.95" customHeight="1" x14ac:dyDescent="0.25"/>
    <row r="80698" ht="24.95" customHeight="1" x14ac:dyDescent="0.25"/>
    <row r="80699" ht="24.95" customHeight="1" x14ac:dyDescent="0.25"/>
    <row r="80700" ht="24.95" customHeight="1" x14ac:dyDescent="0.25"/>
    <row r="80701" ht="24.95" customHeight="1" x14ac:dyDescent="0.25"/>
    <row r="80702" ht="24.95" customHeight="1" x14ac:dyDescent="0.25"/>
    <row r="80703" ht="24.95" customHeight="1" x14ac:dyDescent="0.25"/>
    <row r="80704" ht="24.95" customHeight="1" x14ac:dyDescent="0.25"/>
    <row r="80705" ht="24.95" customHeight="1" x14ac:dyDescent="0.25"/>
    <row r="80706" ht="24.95" customHeight="1" x14ac:dyDescent="0.25"/>
    <row r="80707" ht="24.95" customHeight="1" x14ac:dyDescent="0.25"/>
    <row r="80708" ht="24.95" customHeight="1" x14ac:dyDescent="0.25"/>
    <row r="80710" ht="16.5" customHeight="1" x14ac:dyDescent="0.25"/>
    <row r="80714" ht="16.5" customHeight="1" x14ac:dyDescent="0.25"/>
    <row r="80716" ht="15.75" customHeight="1" x14ac:dyDescent="0.25"/>
    <row r="80717" ht="31.5" customHeight="1" x14ac:dyDescent="0.25"/>
    <row r="80718" ht="24" customHeight="1" x14ac:dyDescent="0.25"/>
    <row r="80719" ht="24.95" customHeight="1" x14ac:dyDescent="0.25"/>
    <row r="80720" ht="24.95" customHeight="1" x14ac:dyDescent="0.25"/>
    <row r="80721" ht="24.95" customHeight="1" x14ac:dyDescent="0.25"/>
    <row r="80722" ht="24.95" customHeight="1" x14ac:dyDescent="0.25"/>
    <row r="80723" ht="24.95" customHeight="1" x14ac:dyDescent="0.25"/>
    <row r="80724" ht="24.95" customHeight="1" x14ac:dyDescent="0.25"/>
    <row r="80725" ht="24.95" customHeight="1" x14ac:dyDescent="0.25"/>
    <row r="80726" ht="24.95" customHeight="1" x14ac:dyDescent="0.25"/>
    <row r="80733" ht="16.5" customHeight="1" x14ac:dyDescent="0.25"/>
    <row r="80735" ht="15.75" customHeight="1" x14ac:dyDescent="0.25"/>
    <row r="80736" ht="31.5" customHeight="1" x14ac:dyDescent="0.25"/>
    <row r="80737" ht="24" customHeight="1" x14ac:dyDescent="0.25"/>
    <row r="80738" ht="24.95" customHeight="1" x14ac:dyDescent="0.25"/>
    <row r="80739" ht="24.95" customHeight="1" x14ac:dyDescent="0.25"/>
    <row r="80740" ht="24.95" customHeight="1" x14ac:dyDescent="0.25"/>
    <row r="80741" ht="24.95" customHeight="1" x14ac:dyDescent="0.25"/>
    <row r="80742" ht="24.95" customHeight="1" x14ac:dyDescent="0.25"/>
    <row r="80743" ht="24.95" customHeight="1" x14ac:dyDescent="0.25"/>
    <row r="80744" ht="24.95" customHeight="1" x14ac:dyDescent="0.25"/>
    <row r="80745" ht="24.95" customHeight="1" x14ac:dyDescent="0.25"/>
    <row r="80747" ht="16.5" customHeight="1" x14ac:dyDescent="0.25"/>
    <row r="80752" ht="16.5" customHeight="1" x14ac:dyDescent="0.25"/>
    <row r="80754" ht="15.75" customHeight="1" x14ac:dyDescent="0.25"/>
    <row r="80755" ht="31.5" customHeight="1" x14ac:dyDescent="0.25"/>
    <row r="80756" ht="24" customHeight="1" x14ac:dyDescent="0.25"/>
    <row r="80757" ht="24.95" customHeight="1" x14ac:dyDescent="0.25"/>
    <row r="80758" ht="24.95" customHeight="1" x14ac:dyDescent="0.25"/>
    <row r="80759" ht="24.95" customHeight="1" x14ac:dyDescent="0.25"/>
    <row r="80760" ht="24.95" customHeight="1" x14ac:dyDescent="0.25"/>
    <row r="80761" ht="24.95" customHeight="1" x14ac:dyDescent="0.25"/>
    <row r="80762" ht="24.95" customHeight="1" x14ac:dyDescent="0.25"/>
    <row r="80763" ht="24.95" customHeight="1" x14ac:dyDescent="0.25"/>
    <row r="80764" ht="24.95" customHeight="1" x14ac:dyDescent="0.25"/>
    <row r="80765" ht="15.75" customHeight="1" x14ac:dyDescent="0.25"/>
    <row r="80766" ht="31.5" customHeight="1" x14ac:dyDescent="0.25"/>
    <row r="80767" ht="24" customHeight="1" x14ac:dyDescent="0.25"/>
    <row r="80771" ht="16.5" customHeight="1" x14ac:dyDescent="0.25"/>
    <row r="80773" ht="15.75" customHeight="1" x14ac:dyDescent="0.25"/>
    <row r="80774" ht="31.5" customHeight="1" x14ac:dyDescent="0.25"/>
    <row r="80775" ht="24" customHeight="1" x14ac:dyDescent="0.25"/>
    <row r="80776" ht="24.95" customHeight="1" x14ac:dyDescent="0.25"/>
    <row r="80777" ht="24.95" customHeight="1" x14ac:dyDescent="0.25"/>
    <row r="80778" ht="24.95" customHeight="1" x14ac:dyDescent="0.25"/>
    <row r="80779" ht="24.95" customHeight="1" x14ac:dyDescent="0.25"/>
    <row r="80780" ht="24.95" customHeight="1" x14ac:dyDescent="0.25"/>
    <row r="80781" ht="24.95" customHeight="1" x14ac:dyDescent="0.25"/>
    <row r="80782" ht="24.95" customHeight="1" x14ac:dyDescent="0.25"/>
    <row r="80783" ht="24.95" customHeight="1" x14ac:dyDescent="0.25"/>
    <row r="80784" ht="24.95" customHeight="1" x14ac:dyDescent="0.25"/>
    <row r="80785" ht="24.95" customHeight="1" x14ac:dyDescent="0.25"/>
    <row r="80786" ht="24.95" customHeight="1" x14ac:dyDescent="0.25"/>
    <row r="80787" ht="24.95" customHeight="1" x14ac:dyDescent="0.25"/>
    <row r="80788" ht="24.95" customHeight="1" x14ac:dyDescent="0.25"/>
    <row r="80789" ht="24.95" customHeight="1" x14ac:dyDescent="0.25"/>
    <row r="80790" ht="24.95" customHeight="1" x14ac:dyDescent="0.25"/>
    <row r="80791" ht="24.95" customHeight="1" x14ac:dyDescent="0.25"/>
    <row r="80792" ht="24.95" customHeight="1" x14ac:dyDescent="0.25"/>
    <row r="80793" ht="24.95" customHeight="1" x14ac:dyDescent="0.25"/>
    <row r="80794" ht="24.95" customHeight="1" x14ac:dyDescent="0.25"/>
    <row r="80795" ht="24.95" customHeight="1" x14ac:dyDescent="0.25"/>
    <row r="80796" ht="24.95" customHeight="1" x14ac:dyDescent="0.25"/>
    <row r="80797" ht="24.95" customHeight="1" x14ac:dyDescent="0.25"/>
    <row r="80798" ht="24.95" customHeight="1" x14ac:dyDescent="0.25"/>
    <row r="80799" ht="24.95" customHeight="1" x14ac:dyDescent="0.25"/>
    <row r="80800" ht="24.95" customHeight="1" x14ac:dyDescent="0.25"/>
    <row r="80801" ht="24.95" customHeight="1" x14ac:dyDescent="0.25"/>
    <row r="80802" ht="24.95" customHeight="1" x14ac:dyDescent="0.25"/>
    <row r="80803" ht="24.95" customHeight="1" x14ac:dyDescent="0.25"/>
    <row r="80804" ht="24.95" customHeight="1" x14ac:dyDescent="0.25"/>
    <row r="80805" ht="24.95" customHeight="1" x14ac:dyDescent="0.25"/>
    <row r="80806" ht="24.95" customHeight="1" x14ac:dyDescent="0.25"/>
    <row r="80807" ht="24.95" customHeight="1" x14ac:dyDescent="0.25"/>
    <row r="80808" ht="24.95" customHeight="1" x14ac:dyDescent="0.25"/>
    <row r="80809" ht="24.95" customHeight="1" x14ac:dyDescent="0.25"/>
    <row r="80810" ht="24.95" customHeight="1" x14ac:dyDescent="0.25"/>
    <row r="80814" ht="16.5" customHeight="1" x14ac:dyDescent="0.25"/>
    <row r="80816" ht="15.75" customHeight="1" x14ac:dyDescent="0.25"/>
    <row r="80817" ht="31.5" customHeight="1" x14ac:dyDescent="0.25"/>
    <row r="80818" ht="24" customHeight="1" x14ac:dyDescent="0.25"/>
    <row r="80819" ht="24.95" customHeight="1" x14ac:dyDescent="0.25"/>
    <row r="80820" ht="24.95" customHeight="1" x14ac:dyDescent="0.25"/>
    <row r="80821" ht="24.95" customHeight="1" x14ac:dyDescent="0.25"/>
    <row r="80822" ht="24.95" customHeight="1" x14ac:dyDescent="0.25"/>
    <row r="80823" ht="24.95" customHeight="1" x14ac:dyDescent="0.25"/>
    <row r="80824" ht="24.95" customHeight="1" x14ac:dyDescent="0.25"/>
    <row r="80825" ht="24.95" customHeight="1" x14ac:dyDescent="0.25"/>
    <row r="80826" ht="24.95" customHeight="1" x14ac:dyDescent="0.25"/>
    <row r="80827" ht="24.95" customHeight="1" x14ac:dyDescent="0.25"/>
    <row r="80828" ht="24.95" customHeight="1" x14ac:dyDescent="0.25"/>
    <row r="80829" ht="24.95" customHeight="1" x14ac:dyDescent="0.25"/>
    <row r="80830" ht="24.95" customHeight="1" x14ac:dyDescent="0.25"/>
    <row r="80831" ht="24.95" customHeight="1" x14ac:dyDescent="0.25"/>
    <row r="80832" ht="24.95" customHeight="1" x14ac:dyDescent="0.25"/>
    <row r="80833" ht="24.95" customHeight="1" x14ac:dyDescent="0.25"/>
    <row r="80834" ht="24.95" customHeight="1" x14ac:dyDescent="0.25"/>
    <row r="80835" ht="24.95" customHeight="1" x14ac:dyDescent="0.25"/>
    <row r="80836" ht="24.95" customHeight="1" x14ac:dyDescent="0.25"/>
    <row r="80837" ht="24.95" customHeight="1" x14ac:dyDescent="0.25"/>
    <row r="80838" ht="24.95" customHeight="1" x14ac:dyDescent="0.25"/>
    <row r="80839" ht="24.95" customHeight="1" x14ac:dyDescent="0.25"/>
    <row r="80840" ht="24.95" customHeight="1" x14ac:dyDescent="0.25"/>
    <row r="80841" ht="24.95" customHeight="1" x14ac:dyDescent="0.25"/>
    <row r="80842" ht="24.95" customHeight="1" x14ac:dyDescent="0.25"/>
    <row r="80843" ht="24.95" customHeight="1" x14ac:dyDescent="0.25"/>
    <row r="80844" ht="24.95" customHeight="1" x14ac:dyDescent="0.25"/>
    <row r="80845" ht="24.95" customHeight="1" x14ac:dyDescent="0.25"/>
    <row r="80846" ht="24.95" customHeight="1" x14ac:dyDescent="0.25"/>
    <row r="80847" ht="24.95" customHeight="1" x14ac:dyDescent="0.25"/>
    <row r="80848" ht="24.95" customHeight="1" x14ac:dyDescent="0.25"/>
    <row r="80849" ht="24.95" customHeight="1" x14ac:dyDescent="0.25"/>
    <row r="80850" ht="24.95" customHeight="1" x14ac:dyDescent="0.25"/>
    <row r="80851" ht="24.95" customHeight="1" x14ac:dyDescent="0.25"/>
    <row r="80852" ht="24.95" customHeight="1" x14ac:dyDescent="0.25"/>
    <row r="80853" ht="24.95" customHeight="1" x14ac:dyDescent="0.25"/>
    <row r="80857" ht="16.5" customHeight="1" x14ac:dyDescent="0.25"/>
    <row r="80859" ht="15.75" customHeight="1" x14ac:dyDescent="0.25"/>
    <row r="80860" ht="31.5" customHeight="1" x14ac:dyDescent="0.25"/>
    <row r="80861" ht="24" customHeight="1" x14ac:dyDescent="0.25"/>
    <row r="80862" ht="24.95" customHeight="1" x14ac:dyDescent="0.25"/>
    <row r="80863" ht="24.95" customHeight="1" x14ac:dyDescent="0.25"/>
    <row r="80864" ht="24.95" customHeight="1" x14ac:dyDescent="0.25"/>
    <row r="80865" ht="24.95" customHeight="1" x14ac:dyDescent="0.25"/>
    <row r="80866" ht="24.95" customHeight="1" x14ac:dyDescent="0.25"/>
    <row r="80867" ht="24.95" customHeight="1" x14ac:dyDescent="0.25"/>
    <row r="80868" ht="24.95" customHeight="1" x14ac:dyDescent="0.25"/>
    <row r="80869" ht="24.95" customHeight="1" x14ac:dyDescent="0.25"/>
    <row r="80870" ht="24.95" customHeight="1" x14ac:dyDescent="0.25"/>
    <row r="80871" ht="24.95" customHeight="1" x14ac:dyDescent="0.25"/>
    <row r="80872" ht="24.95" customHeight="1" x14ac:dyDescent="0.25"/>
    <row r="80873" ht="24.95" customHeight="1" x14ac:dyDescent="0.25"/>
    <row r="80874" ht="24.95" customHeight="1" x14ac:dyDescent="0.25"/>
    <row r="80875" ht="24.95" customHeight="1" x14ac:dyDescent="0.25"/>
    <row r="80876" ht="24.95" customHeight="1" x14ac:dyDescent="0.25"/>
    <row r="80877" ht="24.95" customHeight="1" x14ac:dyDescent="0.25"/>
    <row r="80878" ht="24.95" customHeight="1" x14ac:dyDescent="0.25"/>
    <row r="80879" ht="24.95" customHeight="1" x14ac:dyDescent="0.25"/>
    <row r="80880" ht="24.95" customHeight="1" x14ac:dyDescent="0.25"/>
    <row r="80881" ht="24.95" customHeight="1" x14ac:dyDescent="0.25"/>
    <row r="80882" ht="24.95" customHeight="1" x14ac:dyDescent="0.25"/>
    <row r="80883" ht="24.95" customHeight="1" x14ac:dyDescent="0.25"/>
    <row r="80884" ht="24.95" customHeight="1" x14ac:dyDescent="0.25"/>
    <row r="80885" ht="24.95" customHeight="1" x14ac:dyDescent="0.25"/>
    <row r="80886" ht="24.95" customHeight="1" x14ac:dyDescent="0.25"/>
    <row r="80887" ht="24.95" customHeight="1" x14ac:dyDescent="0.25"/>
    <row r="80888" ht="24.95" customHeight="1" x14ac:dyDescent="0.25"/>
    <row r="80889" ht="24.95" customHeight="1" x14ac:dyDescent="0.25"/>
    <row r="80890" ht="24.95" customHeight="1" x14ac:dyDescent="0.25"/>
    <row r="80891" ht="24.95" customHeight="1" x14ac:dyDescent="0.25"/>
    <row r="80892" ht="24.95" customHeight="1" x14ac:dyDescent="0.25"/>
    <row r="80893" ht="24.95" customHeight="1" x14ac:dyDescent="0.25"/>
    <row r="80894" ht="24.95" customHeight="1" x14ac:dyDescent="0.25"/>
    <row r="80895" ht="24.95" customHeight="1" x14ac:dyDescent="0.25"/>
    <row r="80896" ht="15.75" customHeight="1" x14ac:dyDescent="0.25"/>
    <row r="80900" ht="16.5" customHeight="1" x14ac:dyDescent="0.25"/>
    <row r="80902" ht="15.75" customHeight="1" x14ac:dyDescent="0.25"/>
    <row r="80903" ht="31.5" customHeight="1" x14ac:dyDescent="0.25"/>
    <row r="80904" ht="24" customHeight="1" x14ac:dyDescent="0.25"/>
    <row r="80905" ht="24.95" customHeight="1" x14ac:dyDescent="0.25"/>
    <row r="80906" ht="24.95" customHeight="1" x14ac:dyDescent="0.25"/>
    <row r="80907" ht="24.95" customHeight="1" x14ac:dyDescent="0.25"/>
    <row r="80908" ht="24.95" customHeight="1" x14ac:dyDescent="0.25"/>
    <row r="80909" ht="24.95" customHeight="1" x14ac:dyDescent="0.25"/>
    <row r="80910" ht="24.95" customHeight="1" x14ac:dyDescent="0.25"/>
    <row r="80911" ht="24.95" customHeight="1" x14ac:dyDescent="0.25"/>
    <row r="80912" ht="24.95" customHeight="1" x14ac:dyDescent="0.25"/>
    <row r="80913" ht="31.5" customHeight="1" x14ac:dyDescent="0.25"/>
    <row r="80914" ht="24" customHeight="1" x14ac:dyDescent="0.25"/>
    <row r="80919" ht="16.5" customHeight="1" x14ac:dyDescent="0.25"/>
    <row r="80921" ht="15.75" customHeight="1" x14ac:dyDescent="0.25"/>
    <row r="80922" ht="31.5" customHeight="1" x14ac:dyDescent="0.25"/>
    <row r="80923" ht="24" customHeight="1" x14ac:dyDescent="0.25"/>
    <row r="80924" ht="24.95" customHeight="1" x14ac:dyDescent="0.25"/>
    <row r="80925" ht="24.95" customHeight="1" x14ac:dyDescent="0.25"/>
    <row r="80926" ht="24.95" customHeight="1" x14ac:dyDescent="0.25"/>
    <row r="80927" ht="24.95" customHeight="1" x14ac:dyDescent="0.25"/>
    <row r="80928" ht="24.95" customHeight="1" x14ac:dyDescent="0.25"/>
    <row r="80929" ht="24.95" customHeight="1" x14ac:dyDescent="0.25"/>
    <row r="80930" ht="24.95" customHeight="1" x14ac:dyDescent="0.25"/>
    <row r="80931" ht="24.95" customHeight="1" x14ac:dyDescent="0.25"/>
    <row r="80932" ht="24.95" customHeight="1" x14ac:dyDescent="0.25"/>
    <row r="80933" ht="24.95" customHeight="1" x14ac:dyDescent="0.25"/>
    <row r="80934" ht="24.95" customHeight="1" x14ac:dyDescent="0.25"/>
    <row r="80935" ht="24.95" customHeight="1" x14ac:dyDescent="0.25"/>
    <row r="80936" ht="24.95" customHeight="1" x14ac:dyDescent="0.25"/>
    <row r="80937" ht="24.95" customHeight="1" x14ac:dyDescent="0.25"/>
    <row r="80938" ht="24.95" customHeight="1" x14ac:dyDescent="0.25"/>
    <row r="80939" ht="24.95" customHeight="1" x14ac:dyDescent="0.25"/>
    <row r="80940" ht="24.95" customHeight="1" x14ac:dyDescent="0.25"/>
    <row r="80941" ht="24.95" customHeight="1" x14ac:dyDescent="0.25"/>
    <row r="80942" ht="24.95" customHeight="1" x14ac:dyDescent="0.25"/>
    <row r="80943" ht="24.95" customHeight="1" x14ac:dyDescent="0.25"/>
    <row r="80944" ht="24.95" customHeight="1" x14ac:dyDescent="0.25"/>
    <row r="80945" ht="24.95" customHeight="1" x14ac:dyDescent="0.25"/>
    <row r="80946" ht="24.95" customHeight="1" x14ac:dyDescent="0.25"/>
    <row r="80947" ht="24.95" customHeight="1" x14ac:dyDescent="0.25"/>
    <row r="80948" ht="24.95" customHeight="1" x14ac:dyDescent="0.25"/>
    <row r="80949" ht="24.95" customHeight="1" x14ac:dyDescent="0.25"/>
    <row r="80950" ht="24.95" customHeight="1" x14ac:dyDescent="0.25"/>
    <row r="80951" ht="24.95" customHeight="1" x14ac:dyDescent="0.25"/>
    <row r="80952" ht="24.95" customHeight="1" x14ac:dyDescent="0.25"/>
    <row r="80953" ht="24.95" customHeight="1" x14ac:dyDescent="0.25"/>
    <row r="80954" ht="24.95" customHeight="1" x14ac:dyDescent="0.25"/>
    <row r="80955" ht="24.95" customHeight="1" x14ac:dyDescent="0.25"/>
    <row r="80958" ht="16.5" customHeight="1" x14ac:dyDescent="0.25"/>
    <row r="80962" ht="16.5" customHeight="1" x14ac:dyDescent="0.25"/>
    <row r="80964" ht="15.75" customHeight="1" x14ac:dyDescent="0.25"/>
    <row r="80965" ht="31.5" customHeight="1" x14ac:dyDescent="0.25"/>
    <row r="80966" ht="24" customHeight="1" x14ac:dyDescent="0.25"/>
    <row r="80967" ht="24.95" customHeight="1" x14ac:dyDescent="0.25"/>
    <row r="80968" ht="24.95" customHeight="1" x14ac:dyDescent="0.25"/>
    <row r="80969" ht="24.95" customHeight="1" x14ac:dyDescent="0.25"/>
    <row r="80970" ht="24.95" customHeight="1" x14ac:dyDescent="0.25"/>
    <row r="80971" ht="24.95" customHeight="1" x14ac:dyDescent="0.25"/>
    <row r="80972" ht="24.95" customHeight="1" x14ac:dyDescent="0.25"/>
    <row r="80973" ht="24.95" customHeight="1" x14ac:dyDescent="0.25"/>
    <row r="80974" ht="24.95" customHeight="1" x14ac:dyDescent="0.25"/>
    <row r="80975" ht="24.95" customHeight="1" x14ac:dyDescent="0.25"/>
    <row r="80976" ht="24.95" customHeight="1" x14ac:dyDescent="0.25"/>
    <row r="80977" ht="24.95" customHeight="1" x14ac:dyDescent="0.25"/>
    <row r="80978" ht="24.95" customHeight="1" x14ac:dyDescent="0.25"/>
    <row r="80979" ht="24.95" customHeight="1" x14ac:dyDescent="0.25"/>
    <row r="80980" ht="24.95" customHeight="1" x14ac:dyDescent="0.25"/>
    <row r="80981" ht="24.95" customHeight="1" x14ac:dyDescent="0.25"/>
    <row r="80982" ht="24.95" customHeight="1" x14ac:dyDescent="0.25"/>
    <row r="80983" ht="24.95" customHeight="1" x14ac:dyDescent="0.25"/>
    <row r="80984" ht="24.95" customHeight="1" x14ac:dyDescent="0.25"/>
    <row r="80985" ht="24.95" customHeight="1" x14ac:dyDescent="0.25"/>
    <row r="80986" ht="24.95" customHeight="1" x14ac:dyDescent="0.25"/>
    <row r="80987" ht="24.95" customHeight="1" x14ac:dyDescent="0.25"/>
    <row r="80988" ht="24.95" customHeight="1" x14ac:dyDescent="0.25"/>
    <row r="80989" ht="24.95" customHeight="1" x14ac:dyDescent="0.25"/>
    <row r="80990" ht="24.95" customHeight="1" x14ac:dyDescent="0.25"/>
    <row r="80991" ht="24.95" customHeight="1" x14ac:dyDescent="0.25"/>
    <row r="80992" ht="24.95" customHeight="1" x14ac:dyDescent="0.25"/>
    <row r="80993" ht="24.95" customHeight="1" x14ac:dyDescent="0.25"/>
    <row r="80994" ht="24.95" customHeight="1" x14ac:dyDescent="0.25"/>
    <row r="80995" ht="24.95" customHeight="1" x14ac:dyDescent="0.25"/>
    <row r="80996" ht="24.95" customHeight="1" x14ac:dyDescent="0.25"/>
    <row r="80997" ht="24.95" customHeight="1" x14ac:dyDescent="0.25"/>
    <row r="80998" ht="24.95" customHeight="1" x14ac:dyDescent="0.25"/>
    <row r="81000" ht="15.75" customHeight="1" x14ac:dyDescent="0.25"/>
    <row r="81001" ht="31.5" customHeight="1" x14ac:dyDescent="0.25"/>
    <row r="81005" ht="16.5" customHeight="1" x14ac:dyDescent="0.25"/>
    <row r="81007" ht="15.75" customHeight="1" x14ac:dyDescent="0.25"/>
    <row r="81008" ht="31.5" customHeight="1" x14ac:dyDescent="0.25"/>
    <row r="81009" ht="24" customHeight="1" x14ac:dyDescent="0.25"/>
    <row r="81010" ht="24.95" customHeight="1" x14ac:dyDescent="0.25"/>
    <row r="81011" ht="24.95" customHeight="1" x14ac:dyDescent="0.25"/>
    <row r="81012" ht="24.95" customHeight="1" x14ac:dyDescent="0.25"/>
    <row r="81013" ht="24.95" customHeight="1" x14ac:dyDescent="0.25"/>
    <row r="81014" ht="24.95" customHeight="1" x14ac:dyDescent="0.25"/>
    <row r="81015" ht="24.95" customHeight="1" x14ac:dyDescent="0.25"/>
    <row r="81016" ht="24.95" customHeight="1" x14ac:dyDescent="0.25"/>
    <row r="81017" ht="24.95" customHeight="1" x14ac:dyDescent="0.25"/>
    <row r="81018" ht="24" customHeight="1" x14ac:dyDescent="0.25"/>
    <row r="81019" ht="24.95" customHeight="1" x14ac:dyDescent="0.25"/>
    <row r="81020" ht="24.95" customHeight="1" x14ac:dyDescent="0.25"/>
    <row r="81024" ht="16.5" customHeight="1" x14ac:dyDescent="0.25"/>
    <row r="81026" ht="15.75" customHeight="1" x14ac:dyDescent="0.25"/>
    <row r="81027" ht="31.5" customHeight="1" x14ac:dyDescent="0.25"/>
    <row r="81028" ht="24" customHeight="1" x14ac:dyDescent="0.25"/>
    <row r="81029" ht="24.95" customHeight="1" x14ac:dyDescent="0.25"/>
    <row r="81030" ht="24.95" customHeight="1" x14ac:dyDescent="0.25"/>
    <row r="81031" ht="24.95" customHeight="1" x14ac:dyDescent="0.25"/>
    <row r="81032" ht="24.95" customHeight="1" x14ac:dyDescent="0.25"/>
    <row r="81033" ht="24.95" customHeight="1" x14ac:dyDescent="0.25"/>
    <row r="81034" ht="24.95" customHeight="1" x14ac:dyDescent="0.25"/>
    <row r="81035" ht="24.95" customHeight="1" x14ac:dyDescent="0.25"/>
    <row r="81036" ht="24.95" customHeight="1" x14ac:dyDescent="0.25"/>
    <row r="81037" ht="24.95" customHeight="1" x14ac:dyDescent="0.25"/>
    <row r="81038" ht="24.95" customHeight="1" x14ac:dyDescent="0.25"/>
    <row r="81039" ht="24.95" customHeight="1" x14ac:dyDescent="0.25"/>
    <row r="81040" ht="24.95" customHeight="1" x14ac:dyDescent="0.25"/>
    <row r="81041" ht="24.95" customHeight="1" x14ac:dyDescent="0.25"/>
    <row r="81042" ht="24.95" customHeight="1" x14ac:dyDescent="0.25"/>
    <row r="81043" ht="24.95" customHeight="1" x14ac:dyDescent="0.25"/>
    <row r="81044" ht="24.95" customHeight="1" x14ac:dyDescent="0.25"/>
    <row r="81045" ht="24.95" customHeight="1" x14ac:dyDescent="0.25"/>
    <row r="81046" ht="24.95" customHeight="1" x14ac:dyDescent="0.25"/>
    <row r="81047" ht="24.95" customHeight="1" x14ac:dyDescent="0.25"/>
    <row r="81048" ht="24.95" customHeight="1" x14ac:dyDescent="0.25"/>
    <row r="81049" ht="24.95" customHeight="1" x14ac:dyDescent="0.25"/>
    <row r="81050" ht="24.95" customHeight="1" x14ac:dyDescent="0.25"/>
    <row r="81051" ht="24.95" customHeight="1" x14ac:dyDescent="0.25"/>
    <row r="81052" ht="24.95" customHeight="1" x14ac:dyDescent="0.25"/>
    <row r="81053" ht="24.95" customHeight="1" x14ac:dyDescent="0.25"/>
    <row r="81054" ht="24.95" customHeight="1" x14ac:dyDescent="0.25"/>
    <row r="81055" ht="24.95" customHeight="1" x14ac:dyDescent="0.25"/>
    <row r="81056" ht="24.95" customHeight="1" x14ac:dyDescent="0.25"/>
    <row r="81057" ht="24.95" customHeight="1" x14ac:dyDescent="0.25"/>
    <row r="81058" ht="24.95" customHeight="1" x14ac:dyDescent="0.25"/>
    <row r="81059" ht="24.95" customHeight="1" x14ac:dyDescent="0.25"/>
    <row r="81060" ht="24.95" customHeight="1" x14ac:dyDescent="0.25"/>
    <row r="81061" ht="24.95" customHeight="1" x14ac:dyDescent="0.25"/>
    <row r="81062" ht="24.95" customHeight="1" x14ac:dyDescent="0.25"/>
    <row r="81063" ht="24.95" customHeight="1" x14ac:dyDescent="0.25"/>
    <row r="81067" ht="16.5" customHeight="1" x14ac:dyDescent="0.25"/>
    <row r="81069" ht="15.75" customHeight="1" x14ac:dyDescent="0.25"/>
    <row r="81070" ht="31.5" customHeight="1" x14ac:dyDescent="0.25"/>
    <row r="81071" ht="24" customHeight="1" x14ac:dyDescent="0.25"/>
    <row r="81072" ht="24.95" customHeight="1" x14ac:dyDescent="0.25"/>
    <row r="81073" ht="24.95" customHeight="1" x14ac:dyDescent="0.25"/>
    <row r="81074" ht="24.95" customHeight="1" x14ac:dyDescent="0.25"/>
    <row r="81075" ht="24.95" customHeight="1" x14ac:dyDescent="0.25"/>
    <row r="81076" ht="24.95" customHeight="1" x14ac:dyDescent="0.25"/>
    <row r="81077" ht="24.95" customHeight="1" x14ac:dyDescent="0.25"/>
    <row r="81078" ht="24.95" customHeight="1" x14ac:dyDescent="0.25"/>
    <row r="81079" ht="24.95" customHeight="1" x14ac:dyDescent="0.25"/>
    <row r="81080" ht="24.95" customHeight="1" x14ac:dyDescent="0.25"/>
    <row r="81081" ht="24.95" customHeight="1" x14ac:dyDescent="0.25"/>
    <row r="81082" ht="24.95" customHeight="1" x14ac:dyDescent="0.25"/>
    <row r="81083" ht="24.95" customHeight="1" x14ac:dyDescent="0.25"/>
    <row r="81084" ht="24.95" customHeight="1" x14ac:dyDescent="0.25"/>
    <row r="81085" ht="24.95" customHeight="1" x14ac:dyDescent="0.25"/>
    <row r="81086" ht="24.95" customHeight="1" x14ac:dyDescent="0.25"/>
    <row r="81087" ht="24.95" customHeight="1" x14ac:dyDescent="0.25"/>
    <row r="81088" ht="24.95" customHeight="1" x14ac:dyDescent="0.25"/>
    <row r="81089" ht="24.95" customHeight="1" x14ac:dyDescent="0.25"/>
    <row r="81090" ht="24.95" customHeight="1" x14ac:dyDescent="0.25"/>
    <row r="81091" ht="24.95" customHeight="1" x14ac:dyDescent="0.25"/>
    <row r="81092" ht="24.95" customHeight="1" x14ac:dyDescent="0.25"/>
    <row r="81093" ht="24.95" customHeight="1" x14ac:dyDescent="0.25"/>
    <row r="81094" ht="24.95" customHeight="1" x14ac:dyDescent="0.25"/>
    <row r="81095" ht="24.95" customHeight="1" x14ac:dyDescent="0.25"/>
    <row r="81096" ht="24.95" customHeight="1" x14ac:dyDescent="0.25"/>
    <row r="81097" ht="24.95" customHeight="1" x14ac:dyDescent="0.25"/>
    <row r="81098" ht="24.95" customHeight="1" x14ac:dyDescent="0.25"/>
    <row r="81099" ht="24.95" customHeight="1" x14ac:dyDescent="0.25"/>
    <row r="81100" ht="24.95" customHeight="1" x14ac:dyDescent="0.25"/>
    <row r="81101" ht="24.95" customHeight="1" x14ac:dyDescent="0.25"/>
    <row r="81102" ht="24.95" customHeight="1" x14ac:dyDescent="0.25"/>
    <row r="81103" ht="24.95" customHeight="1" x14ac:dyDescent="0.25"/>
    <row r="81104" ht="24.95" customHeight="1" x14ac:dyDescent="0.25"/>
    <row r="81105" ht="24.95" customHeight="1" x14ac:dyDescent="0.25"/>
    <row r="81106" ht="24.95" customHeight="1" x14ac:dyDescent="0.25"/>
    <row r="81107" ht="24.95" customHeight="1" x14ac:dyDescent="0.25"/>
    <row r="81108" ht="24.95" customHeight="1" x14ac:dyDescent="0.25"/>
    <row r="81109" ht="24.95" customHeight="1" x14ac:dyDescent="0.25"/>
    <row r="81113" ht="16.5" customHeight="1" x14ac:dyDescent="0.25"/>
    <row r="81115" ht="15.75" customHeight="1" x14ac:dyDescent="0.25"/>
    <row r="81116" ht="31.5" customHeight="1" x14ac:dyDescent="0.25"/>
    <row r="81117" ht="24" customHeight="1" x14ac:dyDescent="0.25"/>
    <row r="81118" ht="24.95" customHeight="1" x14ac:dyDescent="0.25"/>
    <row r="81119" ht="24.95" customHeight="1" x14ac:dyDescent="0.25"/>
    <row r="81120" ht="24.95" customHeight="1" x14ac:dyDescent="0.25"/>
    <row r="81121" ht="24.95" customHeight="1" x14ac:dyDescent="0.25"/>
    <row r="81122" ht="24.95" customHeight="1" x14ac:dyDescent="0.25"/>
    <row r="81123" ht="24.95" customHeight="1" x14ac:dyDescent="0.25"/>
    <row r="81124" ht="24.95" customHeight="1" x14ac:dyDescent="0.25"/>
    <row r="81125" ht="24.95" customHeight="1" x14ac:dyDescent="0.25"/>
    <row r="81126" ht="24.95" customHeight="1" x14ac:dyDescent="0.25"/>
    <row r="81127" ht="24.95" customHeight="1" x14ac:dyDescent="0.25"/>
    <row r="81128" ht="24.95" customHeight="1" x14ac:dyDescent="0.25"/>
    <row r="81129" ht="24.95" customHeight="1" x14ac:dyDescent="0.25"/>
    <row r="81130" ht="24.95" customHeight="1" x14ac:dyDescent="0.25"/>
    <row r="81131" ht="24.95" customHeight="1" x14ac:dyDescent="0.25"/>
    <row r="81132" ht="24.95" customHeight="1" x14ac:dyDescent="0.25"/>
    <row r="81133" ht="24.95" customHeight="1" x14ac:dyDescent="0.25"/>
    <row r="81134" ht="24.95" customHeight="1" x14ac:dyDescent="0.25"/>
    <row r="81135" ht="24.95" customHeight="1" x14ac:dyDescent="0.25"/>
    <row r="81136" ht="24.95" customHeight="1" x14ac:dyDescent="0.25"/>
    <row r="81137" ht="24.95" customHeight="1" x14ac:dyDescent="0.25"/>
    <row r="81138" ht="24.95" customHeight="1" x14ac:dyDescent="0.25"/>
    <row r="81139" ht="24.95" customHeight="1" x14ac:dyDescent="0.25"/>
    <row r="81140" ht="24.95" customHeight="1" x14ac:dyDescent="0.25"/>
    <row r="81141" ht="24.95" customHeight="1" x14ac:dyDescent="0.25"/>
    <row r="81142" ht="24.95" customHeight="1" x14ac:dyDescent="0.25"/>
    <row r="81143" ht="24.95" customHeight="1" x14ac:dyDescent="0.25"/>
    <row r="81144" ht="24.95" customHeight="1" x14ac:dyDescent="0.25"/>
    <row r="81145" ht="24.95" customHeight="1" x14ac:dyDescent="0.25"/>
    <row r="81146" ht="24.95" customHeight="1" x14ac:dyDescent="0.25"/>
    <row r="81147" ht="24.95" customHeight="1" x14ac:dyDescent="0.25"/>
    <row r="81148" ht="24.95" customHeight="1" x14ac:dyDescent="0.25"/>
    <row r="81149" ht="24.95" customHeight="1" x14ac:dyDescent="0.25"/>
    <row r="81150" ht="24.95" customHeight="1" x14ac:dyDescent="0.25"/>
    <row r="81151" ht="24.95" customHeight="1" x14ac:dyDescent="0.25"/>
    <row r="81152" ht="24.95" customHeight="1" x14ac:dyDescent="0.25"/>
    <row r="81156" ht="16.5" customHeight="1" x14ac:dyDescent="0.25"/>
    <row r="81158" ht="15.75" customHeight="1" x14ac:dyDescent="0.25"/>
    <row r="81159" ht="31.5" customHeight="1" x14ac:dyDescent="0.25"/>
    <row r="81160" ht="24" customHeight="1" x14ac:dyDescent="0.25"/>
    <row r="81161" ht="24.95" customHeight="1" x14ac:dyDescent="0.25"/>
    <row r="81162" ht="24.95" customHeight="1" x14ac:dyDescent="0.25"/>
    <row r="81163" ht="24.95" customHeight="1" x14ac:dyDescent="0.25"/>
    <row r="81164" ht="24.95" customHeight="1" x14ac:dyDescent="0.25"/>
    <row r="81165" ht="24.95" customHeight="1" x14ac:dyDescent="0.25"/>
    <row r="81166" ht="24.95" customHeight="1" x14ac:dyDescent="0.25"/>
    <row r="81167" ht="24.95" customHeight="1" x14ac:dyDescent="0.25"/>
    <row r="81168" ht="24.95" customHeight="1" x14ac:dyDescent="0.25"/>
    <row r="81169" ht="24.95" customHeight="1" x14ac:dyDescent="0.25"/>
    <row r="81170" ht="24.95" customHeight="1" x14ac:dyDescent="0.25"/>
    <row r="81171" ht="24.95" customHeight="1" x14ac:dyDescent="0.25"/>
    <row r="81172" ht="24.95" customHeight="1" x14ac:dyDescent="0.25"/>
    <row r="81173" ht="24.95" customHeight="1" x14ac:dyDescent="0.25"/>
    <row r="81174" ht="24.95" customHeight="1" x14ac:dyDescent="0.25"/>
    <row r="81175" ht="24.95" customHeight="1" x14ac:dyDescent="0.25"/>
    <row r="81176" ht="24.95" customHeight="1" x14ac:dyDescent="0.25"/>
    <row r="81177" ht="24.95" customHeight="1" x14ac:dyDescent="0.25"/>
    <row r="81178" ht="24.95" customHeight="1" x14ac:dyDescent="0.25"/>
    <row r="81179" ht="24.95" customHeight="1" x14ac:dyDescent="0.25"/>
    <row r="81180" ht="24.95" customHeight="1" x14ac:dyDescent="0.25"/>
    <row r="81181" ht="24.95" customHeight="1" x14ac:dyDescent="0.25"/>
    <row r="81182" ht="24.95" customHeight="1" x14ac:dyDescent="0.25"/>
    <row r="81183" ht="24.95" customHeight="1" x14ac:dyDescent="0.25"/>
    <row r="81184" ht="24.95" customHeight="1" x14ac:dyDescent="0.25"/>
    <row r="81185" ht="24.95" customHeight="1" x14ac:dyDescent="0.25"/>
    <row r="81186" ht="24.95" customHeight="1" x14ac:dyDescent="0.25"/>
    <row r="81187" ht="24.95" customHeight="1" x14ac:dyDescent="0.25"/>
    <row r="81188" ht="24.95" customHeight="1" x14ac:dyDescent="0.25"/>
    <row r="81189" ht="24.95" customHeight="1" x14ac:dyDescent="0.25"/>
    <row r="81190" ht="24.95" customHeight="1" x14ac:dyDescent="0.25"/>
    <row r="81191" ht="24.95" customHeight="1" x14ac:dyDescent="0.25"/>
    <row r="81192" ht="24.95" customHeight="1" x14ac:dyDescent="0.25"/>
    <row r="81193" ht="24.95" customHeight="1" x14ac:dyDescent="0.25"/>
    <row r="81194" ht="24.95" customHeight="1" x14ac:dyDescent="0.25"/>
    <row r="81199" ht="16.5" customHeight="1" x14ac:dyDescent="0.25"/>
    <row r="81201" ht="15.75" customHeight="1" x14ac:dyDescent="0.25"/>
    <row r="81202" ht="31.5" customHeight="1" x14ac:dyDescent="0.25"/>
    <row r="81203" ht="24" customHeight="1" x14ac:dyDescent="0.25"/>
    <row r="81204" ht="24.95" customHeight="1" x14ac:dyDescent="0.25"/>
    <row r="81205" ht="24.95" customHeight="1" x14ac:dyDescent="0.25"/>
    <row r="81206" ht="24.95" customHeight="1" x14ac:dyDescent="0.25"/>
    <row r="81207" ht="24.95" customHeight="1" x14ac:dyDescent="0.25"/>
    <row r="81208" ht="24.95" customHeight="1" x14ac:dyDescent="0.25"/>
    <row r="81209" ht="24.95" customHeight="1" x14ac:dyDescent="0.25"/>
    <row r="81210" ht="24.95" customHeight="1" x14ac:dyDescent="0.25"/>
    <row r="81211" ht="24.95" customHeight="1" x14ac:dyDescent="0.25"/>
    <row r="81212" ht="24.95" customHeight="1" x14ac:dyDescent="0.25"/>
    <row r="81213" ht="24.95" customHeight="1" x14ac:dyDescent="0.25"/>
    <row r="81214" ht="24.95" customHeight="1" x14ac:dyDescent="0.25"/>
    <row r="81215" ht="24.95" customHeight="1" x14ac:dyDescent="0.25"/>
    <row r="81216" ht="24.95" customHeight="1" x14ac:dyDescent="0.25"/>
    <row r="81217" ht="24.95" customHeight="1" x14ac:dyDescent="0.25"/>
    <row r="81218" ht="24.95" customHeight="1" x14ac:dyDescent="0.25"/>
    <row r="81219" ht="24.95" customHeight="1" x14ac:dyDescent="0.25"/>
    <row r="81220" ht="24.95" customHeight="1" x14ac:dyDescent="0.25"/>
    <row r="81221" ht="24.95" customHeight="1" x14ac:dyDescent="0.25"/>
    <row r="81222" ht="24.95" customHeight="1" x14ac:dyDescent="0.25"/>
    <row r="81223" ht="24.95" customHeight="1" x14ac:dyDescent="0.25"/>
    <row r="81224" ht="24.95" customHeight="1" x14ac:dyDescent="0.25"/>
    <row r="81225" ht="24.95" customHeight="1" x14ac:dyDescent="0.25"/>
    <row r="81226" ht="24.95" customHeight="1" x14ac:dyDescent="0.25"/>
    <row r="81227" ht="24.95" customHeight="1" x14ac:dyDescent="0.25"/>
    <row r="81228" ht="24.95" customHeight="1" x14ac:dyDescent="0.25"/>
    <row r="81229" ht="24.95" customHeight="1" x14ac:dyDescent="0.25"/>
    <row r="81230" ht="24.95" customHeight="1" x14ac:dyDescent="0.25"/>
    <row r="81231" ht="24.95" customHeight="1" x14ac:dyDescent="0.25"/>
    <row r="81232" ht="24.95" customHeight="1" x14ac:dyDescent="0.25"/>
    <row r="81233" ht="24.95" customHeight="1" x14ac:dyDescent="0.25"/>
    <row r="81234" ht="24.95" customHeight="1" x14ac:dyDescent="0.25"/>
    <row r="81235" ht="24.95" customHeight="1" x14ac:dyDescent="0.25"/>
    <row r="81242" ht="16.5" customHeight="1" x14ac:dyDescent="0.25"/>
    <row r="81244" ht="15.75" customHeight="1" x14ac:dyDescent="0.25"/>
    <row r="81245" ht="31.5" customHeight="1" x14ac:dyDescent="0.25"/>
    <row r="81246" ht="24" customHeight="1" x14ac:dyDescent="0.25"/>
    <row r="81247" ht="24.95" customHeight="1" x14ac:dyDescent="0.25"/>
    <row r="81248" ht="24.95" customHeight="1" x14ac:dyDescent="0.25"/>
    <row r="81249" ht="24.95" customHeight="1" x14ac:dyDescent="0.25"/>
    <row r="81250" ht="24.95" customHeight="1" x14ac:dyDescent="0.25"/>
    <row r="81251" ht="24.95" customHeight="1" x14ac:dyDescent="0.25"/>
    <row r="81252" ht="24.95" customHeight="1" x14ac:dyDescent="0.25"/>
    <row r="81253" ht="24.95" customHeight="1" x14ac:dyDescent="0.25"/>
    <row r="81254" ht="24.95" customHeight="1" x14ac:dyDescent="0.25"/>
    <row r="81255" ht="16.5" customHeight="1" x14ac:dyDescent="0.25"/>
    <row r="81257" ht="15.75" customHeight="1" x14ac:dyDescent="0.25"/>
    <row r="81261" ht="16.5" customHeight="1" x14ac:dyDescent="0.25"/>
    <row r="81263" ht="15.75" customHeight="1" x14ac:dyDescent="0.25"/>
    <row r="81264" ht="31.5" customHeight="1" x14ac:dyDescent="0.25"/>
    <row r="81265" ht="24" customHeight="1" x14ac:dyDescent="0.25"/>
    <row r="81266" ht="24.95" customHeight="1" x14ac:dyDescent="0.25"/>
    <row r="81267" ht="24.95" customHeight="1" x14ac:dyDescent="0.25"/>
    <row r="81268" ht="24.95" customHeight="1" x14ac:dyDescent="0.25"/>
    <row r="81269" ht="24.95" customHeight="1" x14ac:dyDescent="0.25"/>
    <row r="81270" ht="24.95" customHeight="1" x14ac:dyDescent="0.25"/>
    <row r="81271" ht="24.95" customHeight="1" x14ac:dyDescent="0.25"/>
    <row r="81272" ht="24.95" customHeight="1" x14ac:dyDescent="0.25"/>
    <row r="81273" ht="24.95" customHeight="1" x14ac:dyDescent="0.25"/>
    <row r="81274" ht="31.5" customHeight="1" x14ac:dyDescent="0.25"/>
    <row r="81275" ht="24" customHeight="1" x14ac:dyDescent="0.25"/>
    <row r="81276" ht="24.95" customHeight="1" x14ac:dyDescent="0.25"/>
    <row r="81280" ht="16.5" customHeight="1" x14ac:dyDescent="0.25"/>
    <row r="81282" ht="15.75" customHeight="1" x14ac:dyDescent="0.25"/>
    <row r="81283" ht="31.5" customHeight="1" x14ac:dyDescent="0.25"/>
    <row r="81284" ht="24" customHeight="1" x14ac:dyDescent="0.25"/>
    <row r="81285" ht="24.95" customHeight="1" x14ac:dyDescent="0.25"/>
    <row r="81286" ht="24.95" customHeight="1" x14ac:dyDescent="0.25"/>
    <row r="81287" ht="24.95" customHeight="1" x14ac:dyDescent="0.25"/>
    <row r="81288" ht="24.95" customHeight="1" x14ac:dyDescent="0.25"/>
    <row r="81289" ht="24.95" customHeight="1" x14ac:dyDescent="0.25"/>
    <row r="81290" ht="24.95" customHeight="1" x14ac:dyDescent="0.25"/>
    <row r="81291" ht="24.95" customHeight="1" x14ac:dyDescent="0.25"/>
    <row r="81292" ht="24.95" customHeight="1" x14ac:dyDescent="0.25"/>
    <row r="81299" ht="16.5" customHeight="1" x14ac:dyDescent="0.25"/>
    <row r="81301" ht="15.75" customHeight="1" x14ac:dyDescent="0.25"/>
    <row r="81302" ht="31.5" customHeight="1" x14ac:dyDescent="0.25"/>
    <row r="81303" ht="24" customHeight="1" x14ac:dyDescent="0.25"/>
    <row r="81304" ht="24.95" customHeight="1" x14ac:dyDescent="0.25"/>
    <row r="81305" ht="24.95" customHeight="1" x14ac:dyDescent="0.25"/>
    <row r="81306" ht="24.95" customHeight="1" x14ac:dyDescent="0.25"/>
    <row r="81307" ht="24.95" customHeight="1" x14ac:dyDescent="0.25"/>
    <row r="81308" ht="24.95" customHeight="1" x14ac:dyDescent="0.25"/>
    <row r="81309" ht="24.95" customHeight="1" x14ac:dyDescent="0.25"/>
    <row r="81310" ht="24.95" customHeight="1" x14ac:dyDescent="0.25"/>
    <row r="81311" ht="24.95" customHeight="1" x14ac:dyDescent="0.25"/>
    <row r="81312" ht="24.95" customHeight="1" x14ac:dyDescent="0.25"/>
    <row r="81313" ht="24.95" customHeight="1" x14ac:dyDescent="0.25"/>
    <row r="81314" ht="24.95" customHeight="1" x14ac:dyDescent="0.25"/>
    <row r="81315" ht="24.95" customHeight="1" x14ac:dyDescent="0.25"/>
    <row r="81316" ht="24.95" customHeight="1" x14ac:dyDescent="0.25"/>
    <row r="81317" ht="24.95" customHeight="1" x14ac:dyDescent="0.25"/>
    <row r="81318" ht="24.95" customHeight="1" x14ac:dyDescent="0.25"/>
    <row r="81319" ht="24.95" customHeight="1" x14ac:dyDescent="0.25"/>
    <row r="81320" ht="24.95" customHeight="1" x14ac:dyDescent="0.25"/>
    <row r="81321" ht="24.95" customHeight="1" x14ac:dyDescent="0.25"/>
    <row r="81322" ht="24.95" customHeight="1" x14ac:dyDescent="0.25"/>
    <row r="81323" ht="24.95" customHeight="1" x14ac:dyDescent="0.25"/>
    <row r="81324" ht="24.95" customHeight="1" x14ac:dyDescent="0.25"/>
    <row r="81325" ht="24.95" customHeight="1" x14ac:dyDescent="0.25"/>
    <row r="81326" ht="24.95" customHeight="1" x14ac:dyDescent="0.25"/>
    <row r="81327" ht="24.95" customHeight="1" x14ac:dyDescent="0.25"/>
    <row r="81328" ht="24.95" customHeight="1" x14ac:dyDescent="0.25"/>
    <row r="81329" ht="24.95" customHeight="1" x14ac:dyDescent="0.25"/>
    <row r="81330" ht="24.95" customHeight="1" x14ac:dyDescent="0.25"/>
    <row r="81331" ht="24.95" customHeight="1" x14ac:dyDescent="0.25"/>
    <row r="81332" ht="24.95" customHeight="1" x14ac:dyDescent="0.25"/>
    <row r="81333" ht="24.95" customHeight="1" x14ac:dyDescent="0.25"/>
    <row r="81334" ht="24.95" customHeight="1" x14ac:dyDescent="0.25"/>
    <row r="81335" ht="24.95" customHeight="1" x14ac:dyDescent="0.25"/>
    <row r="81336" ht="24.95" customHeight="1" x14ac:dyDescent="0.25"/>
    <row r="81337" ht="24.95" customHeight="1" x14ac:dyDescent="0.25"/>
    <row r="81338" ht="24.95" customHeight="1" x14ac:dyDescent="0.25"/>
    <row r="81342" ht="16.5" customHeight="1" x14ac:dyDescent="0.25"/>
    <row r="81344" ht="15.75" customHeight="1" x14ac:dyDescent="0.25"/>
    <row r="81345" ht="31.5" customHeight="1" x14ac:dyDescent="0.25"/>
    <row r="81346" ht="24" customHeight="1" x14ac:dyDescent="0.25"/>
    <row r="81347" ht="24.95" customHeight="1" x14ac:dyDescent="0.25"/>
    <row r="81348" ht="24.95" customHeight="1" x14ac:dyDescent="0.25"/>
    <row r="81349" ht="24.95" customHeight="1" x14ac:dyDescent="0.25"/>
    <row r="81350" ht="24.95" customHeight="1" x14ac:dyDescent="0.25"/>
    <row r="81351" ht="24.95" customHeight="1" x14ac:dyDescent="0.25"/>
    <row r="81352" ht="24.95" customHeight="1" x14ac:dyDescent="0.25"/>
    <row r="81353" ht="24.95" customHeight="1" x14ac:dyDescent="0.25"/>
    <row r="81354" ht="24.95" customHeight="1" x14ac:dyDescent="0.25"/>
    <row r="81355" ht="24.95" customHeight="1" x14ac:dyDescent="0.25"/>
    <row r="81356" ht="24.95" customHeight="1" x14ac:dyDescent="0.25"/>
    <row r="81357" ht="24.95" customHeight="1" x14ac:dyDescent="0.25"/>
    <row r="81358" ht="24.95" customHeight="1" x14ac:dyDescent="0.25"/>
    <row r="81359" ht="24.95" customHeight="1" x14ac:dyDescent="0.25"/>
    <row r="81360" ht="24.95" customHeight="1" x14ac:dyDescent="0.25"/>
    <row r="81361" ht="24.95" customHeight="1" x14ac:dyDescent="0.25"/>
    <row r="81362" ht="24.95" customHeight="1" x14ac:dyDescent="0.25"/>
    <row r="81363" ht="24.95" customHeight="1" x14ac:dyDescent="0.25"/>
    <row r="81364" ht="24.95" customHeight="1" x14ac:dyDescent="0.25"/>
    <row r="81365" ht="24.95" customHeight="1" x14ac:dyDescent="0.25"/>
    <row r="81366" ht="24.95" customHeight="1" x14ac:dyDescent="0.25"/>
    <row r="81367" ht="24.95" customHeight="1" x14ac:dyDescent="0.25"/>
    <row r="81368" ht="24.95" customHeight="1" x14ac:dyDescent="0.25"/>
    <row r="81369" ht="24.95" customHeight="1" x14ac:dyDescent="0.25"/>
    <row r="81370" ht="24.95" customHeight="1" x14ac:dyDescent="0.25"/>
    <row r="81371" ht="24.95" customHeight="1" x14ac:dyDescent="0.25"/>
    <row r="81372" ht="24.95" customHeight="1" x14ac:dyDescent="0.25"/>
    <row r="81373" ht="24.95" customHeight="1" x14ac:dyDescent="0.25"/>
    <row r="81374" ht="24.95" customHeight="1" x14ac:dyDescent="0.25"/>
    <row r="81375" ht="24.95" customHeight="1" x14ac:dyDescent="0.25"/>
    <row r="81376" ht="24.95" customHeight="1" x14ac:dyDescent="0.25"/>
    <row r="81377" ht="24.95" customHeight="1" x14ac:dyDescent="0.25"/>
    <row r="81378" ht="24.95" customHeight="1" x14ac:dyDescent="0.25"/>
    <row r="81379" ht="24.95" customHeight="1" x14ac:dyDescent="0.25"/>
    <row r="81385" ht="16.5" customHeight="1" x14ac:dyDescent="0.25"/>
    <row r="81387" ht="15.75" customHeight="1" x14ac:dyDescent="0.25"/>
    <row r="81388" ht="31.5" customHeight="1" x14ac:dyDescent="0.25"/>
    <row r="81389" ht="24" customHeight="1" x14ac:dyDescent="0.25"/>
    <row r="81390" ht="24.95" customHeight="1" x14ac:dyDescent="0.25"/>
    <row r="81391" ht="24.95" customHeight="1" x14ac:dyDescent="0.25"/>
    <row r="81392" ht="24.95" customHeight="1" x14ac:dyDescent="0.25"/>
    <row r="81393" ht="24.95" customHeight="1" x14ac:dyDescent="0.25"/>
    <row r="81394" ht="24.95" customHeight="1" x14ac:dyDescent="0.25"/>
    <row r="81395" ht="24.95" customHeight="1" x14ac:dyDescent="0.25"/>
    <row r="81396" ht="24.95" customHeight="1" x14ac:dyDescent="0.25"/>
    <row r="81397" ht="24.95" customHeight="1" x14ac:dyDescent="0.25"/>
    <row r="81398" ht="24.95" customHeight="1" x14ac:dyDescent="0.25"/>
    <row r="81399" ht="24.95" customHeight="1" x14ac:dyDescent="0.25"/>
    <row r="81400" ht="24.95" customHeight="1" x14ac:dyDescent="0.25"/>
    <row r="81401" ht="24.95" customHeight="1" x14ac:dyDescent="0.25"/>
    <row r="81402" ht="24.95" customHeight="1" x14ac:dyDescent="0.25"/>
    <row r="81403" ht="24.95" customHeight="1" x14ac:dyDescent="0.25"/>
    <row r="81404" ht="24.95" customHeight="1" x14ac:dyDescent="0.25"/>
    <row r="81405" ht="24.95" customHeight="1" x14ac:dyDescent="0.25"/>
    <row r="81406" ht="24.95" customHeight="1" x14ac:dyDescent="0.25"/>
    <row r="81407" ht="24.95" customHeight="1" x14ac:dyDescent="0.25"/>
    <row r="81408" ht="24.95" customHeight="1" x14ac:dyDescent="0.25"/>
    <row r="81409" ht="24.95" customHeight="1" x14ac:dyDescent="0.25"/>
    <row r="81410" ht="24.95" customHeight="1" x14ac:dyDescent="0.25"/>
    <row r="81411" ht="24.95" customHeight="1" x14ac:dyDescent="0.25"/>
    <row r="81412" ht="24.95" customHeight="1" x14ac:dyDescent="0.25"/>
    <row r="81413" ht="24.95" customHeight="1" x14ac:dyDescent="0.25"/>
    <row r="81414" ht="24.95" customHeight="1" x14ac:dyDescent="0.25"/>
    <row r="81415" ht="24.95" customHeight="1" x14ac:dyDescent="0.25"/>
    <row r="81416" ht="24.95" customHeight="1" x14ac:dyDescent="0.25"/>
    <row r="81417" ht="24.95" customHeight="1" x14ac:dyDescent="0.25"/>
    <row r="81418" ht="24.95" customHeight="1" x14ac:dyDescent="0.25"/>
    <row r="81419" ht="24.95" customHeight="1" x14ac:dyDescent="0.25"/>
    <row r="81420" ht="24.95" customHeight="1" x14ac:dyDescent="0.25"/>
    <row r="81421" ht="24.95" customHeight="1" x14ac:dyDescent="0.25"/>
    <row r="81424" ht="16.5" customHeight="1" x14ac:dyDescent="0.25"/>
    <row r="81428" ht="16.5" customHeight="1" x14ac:dyDescent="0.25"/>
    <row r="81430" ht="15.75" customHeight="1" x14ac:dyDescent="0.25"/>
    <row r="81431" ht="31.5" customHeight="1" x14ac:dyDescent="0.25"/>
    <row r="81432" ht="24" customHeight="1" x14ac:dyDescent="0.25"/>
    <row r="81433" ht="24.95" customHeight="1" x14ac:dyDescent="0.25"/>
    <row r="81434" ht="24.95" customHeight="1" x14ac:dyDescent="0.25"/>
    <row r="81435" ht="24.95" customHeight="1" x14ac:dyDescent="0.25"/>
    <row r="81436" ht="24.95" customHeight="1" x14ac:dyDescent="0.25"/>
    <row r="81437" ht="24.95" customHeight="1" x14ac:dyDescent="0.25"/>
    <row r="81438" ht="24.95" customHeight="1" x14ac:dyDescent="0.25"/>
    <row r="81439" ht="24.95" customHeight="1" x14ac:dyDescent="0.25"/>
    <row r="81440" ht="24.95" customHeight="1" x14ac:dyDescent="0.25"/>
    <row r="81442" ht="15.75" customHeight="1" x14ac:dyDescent="0.25"/>
    <row r="81443" ht="31.5" customHeight="1" x14ac:dyDescent="0.25"/>
    <row r="81447" ht="16.5" customHeight="1" x14ac:dyDescent="0.25"/>
    <row r="81449" ht="15.75" customHeight="1" x14ac:dyDescent="0.25"/>
    <row r="81450" ht="31.5" customHeight="1" x14ac:dyDescent="0.25"/>
    <row r="81451" ht="24" customHeight="1" x14ac:dyDescent="0.25"/>
    <row r="81452" ht="24.95" customHeight="1" x14ac:dyDescent="0.25"/>
    <row r="81453" ht="24.95" customHeight="1" x14ac:dyDescent="0.25"/>
    <row r="81454" ht="24.95" customHeight="1" x14ac:dyDescent="0.25"/>
    <row r="81455" ht="24.95" customHeight="1" x14ac:dyDescent="0.25"/>
    <row r="81456" ht="24.95" customHeight="1" x14ac:dyDescent="0.25"/>
    <row r="81457" ht="24.95" customHeight="1" x14ac:dyDescent="0.25"/>
    <row r="81458" ht="24.95" customHeight="1" x14ac:dyDescent="0.25"/>
    <row r="81459" ht="24.95" customHeight="1" x14ac:dyDescent="0.25"/>
    <row r="81460" ht="24.95" customHeight="1" x14ac:dyDescent="0.25"/>
    <row r="81461" ht="24.95" customHeight="1" x14ac:dyDescent="0.25"/>
    <row r="81462" ht="24.95" customHeight="1" x14ac:dyDescent="0.25"/>
    <row r="81463" ht="24.95" customHeight="1" x14ac:dyDescent="0.25"/>
    <row r="81464" ht="24.95" customHeight="1" x14ac:dyDescent="0.25"/>
    <row r="81465" ht="24.95" customHeight="1" x14ac:dyDescent="0.25"/>
    <row r="81466" ht="24.95" customHeight="1" x14ac:dyDescent="0.25"/>
    <row r="81467" ht="24.95" customHeight="1" x14ac:dyDescent="0.25"/>
    <row r="81468" ht="24.95" customHeight="1" x14ac:dyDescent="0.25"/>
    <row r="81469" ht="24.95" customHeight="1" x14ac:dyDescent="0.25"/>
    <row r="81470" ht="24.95" customHeight="1" x14ac:dyDescent="0.25"/>
    <row r="81471" ht="24.95" customHeight="1" x14ac:dyDescent="0.25"/>
    <row r="81472" ht="24.95" customHeight="1" x14ac:dyDescent="0.25"/>
    <row r="81473" ht="24.95" customHeight="1" x14ac:dyDescent="0.25"/>
    <row r="81474" ht="24.95" customHeight="1" x14ac:dyDescent="0.25"/>
    <row r="81475" ht="24.95" customHeight="1" x14ac:dyDescent="0.25"/>
    <row r="81476" ht="24.95" customHeight="1" x14ac:dyDescent="0.25"/>
    <row r="81477" ht="24.95" customHeight="1" x14ac:dyDescent="0.25"/>
    <row r="81478" ht="24.95" customHeight="1" x14ac:dyDescent="0.25"/>
    <row r="81479" ht="24.95" customHeight="1" x14ac:dyDescent="0.25"/>
    <row r="81480" ht="24.95" customHeight="1" x14ac:dyDescent="0.25"/>
    <row r="81481" ht="24.95" customHeight="1" x14ac:dyDescent="0.25"/>
    <row r="81482" ht="24.95" customHeight="1" x14ac:dyDescent="0.25"/>
    <row r="81483" ht="24.95" customHeight="1" x14ac:dyDescent="0.25"/>
    <row r="81484" ht="24" customHeight="1" x14ac:dyDescent="0.25"/>
    <row r="81485" ht="24.95" customHeight="1" x14ac:dyDescent="0.25"/>
    <row r="81486" ht="24.95" customHeight="1" x14ac:dyDescent="0.25"/>
    <row r="81490" ht="16.5" customHeight="1" x14ac:dyDescent="0.25"/>
    <row r="81492" ht="15.75" customHeight="1" x14ac:dyDescent="0.25"/>
    <row r="81493" ht="31.5" customHeight="1" x14ac:dyDescent="0.25"/>
    <row r="81494" ht="24" customHeight="1" x14ac:dyDescent="0.25"/>
    <row r="81495" ht="24.95" customHeight="1" x14ac:dyDescent="0.25"/>
    <row r="81496" ht="24.95" customHeight="1" x14ac:dyDescent="0.25"/>
    <row r="81497" ht="24.95" customHeight="1" x14ac:dyDescent="0.25"/>
    <row r="81498" ht="24.95" customHeight="1" x14ac:dyDescent="0.25"/>
    <row r="81499" ht="24.95" customHeight="1" x14ac:dyDescent="0.25"/>
    <row r="81500" ht="24.95" customHeight="1" x14ac:dyDescent="0.25"/>
    <row r="81501" ht="24.95" customHeight="1" x14ac:dyDescent="0.25"/>
    <row r="81502" ht="24.95" customHeight="1" x14ac:dyDescent="0.25"/>
    <row r="81503" ht="24.95" customHeight="1" x14ac:dyDescent="0.25"/>
    <row r="81504" ht="24.95" customHeight="1" x14ac:dyDescent="0.25"/>
    <row r="81505" ht="24.95" customHeight="1" x14ac:dyDescent="0.25"/>
    <row r="81506" ht="24.95" customHeight="1" x14ac:dyDescent="0.25"/>
    <row r="81507" ht="24.95" customHeight="1" x14ac:dyDescent="0.25"/>
    <row r="81508" ht="24.95" customHeight="1" x14ac:dyDescent="0.25"/>
    <row r="81509" ht="24.95" customHeight="1" x14ac:dyDescent="0.25"/>
    <row r="81510" ht="24.95" customHeight="1" x14ac:dyDescent="0.25"/>
    <row r="81511" ht="24.95" customHeight="1" x14ac:dyDescent="0.25"/>
    <row r="81512" ht="24.95" customHeight="1" x14ac:dyDescent="0.25"/>
    <row r="81513" ht="24.95" customHeight="1" x14ac:dyDescent="0.25"/>
    <row r="81514" ht="24.95" customHeight="1" x14ac:dyDescent="0.25"/>
    <row r="81515" ht="24.95" customHeight="1" x14ac:dyDescent="0.25"/>
    <row r="81516" ht="24.95" customHeight="1" x14ac:dyDescent="0.25"/>
    <row r="81517" ht="24.95" customHeight="1" x14ac:dyDescent="0.25"/>
    <row r="81518" ht="24.95" customHeight="1" x14ac:dyDescent="0.25"/>
    <row r="81519" ht="24.95" customHeight="1" x14ac:dyDescent="0.25"/>
    <row r="81520" ht="24.95" customHeight="1" x14ac:dyDescent="0.25"/>
    <row r="81521" ht="24.95" customHeight="1" x14ac:dyDescent="0.25"/>
    <row r="81522" ht="24.95" customHeight="1" x14ac:dyDescent="0.25"/>
    <row r="81523" ht="24.95" customHeight="1" x14ac:dyDescent="0.25"/>
    <row r="81524" ht="24.95" customHeight="1" x14ac:dyDescent="0.25"/>
    <row r="81525" ht="24.95" customHeight="1" x14ac:dyDescent="0.25"/>
    <row r="81526" ht="24.95" customHeight="1" x14ac:dyDescent="0.25"/>
    <row r="81533" ht="16.5" customHeight="1" x14ac:dyDescent="0.25"/>
    <row r="81535" ht="15.75" customHeight="1" x14ac:dyDescent="0.25"/>
    <row r="81536" ht="31.5" customHeight="1" x14ac:dyDescent="0.25"/>
    <row r="81537" ht="24" customHeight="1" x14ac:dyDescent="0.25"/>
    <row r="81538" ht="24.95" customHeight="1" x14ac:dyDescent="0.25"/>
    <row r="81539" ht="24.95" customHeight="1" x14ac:dyDescent="0.25"/>
    <row r="81540" ht="24.95" customHeight="1" x14ac:dyDescent="0.25"/>
    <row r="81541" ht="24.95" customHeight="1" x14ac:dyDescent="0.25"/>
    <row r="81542" ht="24.95" customHeight="1" x14ac:dyDescent="0.25"/>
    <row r="81543" ht="24.95" customHeight="1" x14ac:dyDescent="0.25"/>
    <row r="81544" ht="24.95" customHeight="1" x14ac:dyDescent="0.25"/>
    <row r="81545" ht="24.95" customHeight="1" x14ac:dyDescent="0.25"/>
    <row r="81546" ht="24.95" customHeight="1" x14ac:dyDescent="0.25"/>
    <row r="81547" ht="24.95" customHeight="1" x14ac:dyDescent="0.25"/>
    <row r="81548" ht="24.95" customHeight="1" x14ac:dyDescent="0.25"/>
    <row r="81552" ht="16.5" customHeight="1" x14ac:dyDescent="0.25"/>
    <row r="81554" ht="15.75" customHeight="1" x14ac:dyDescent="0.25"/>
    <row r="81555" ht="31.5" customHeight="1" x14ac:dyDescent="0.25"/>
    <row r="81556" ht="24" customHeight="1" x14ac:dyDescent="0.25"/>
    <row r="81557" ht="24.95" customHeight="1" x14ac:dyDescent="0.25"/>
    <row r="81558" ht="24.95" customHeight="1" x14ac:dyDescent="0.25"/>
    <row r="81559" ht="24.95" customHeight="1" x14ac:dyDescent="0.25"/>
    <row r="81560" ht="24.95" customHeight="1" x14ac:dyDescent="0.25"/>
    <row r="81561" ht="24.95" customHeight="1" x14ac:dyDescent="0.25"/>
    <row r="81562" ht="24.95" customHeight="1" x14ac:dyDescent="0.25"/>
    <row r="81563" ht="24.95" customHeight="1" x14ac:dyDescent="0.25"/>
    <row r="81564" ht="24.95" customHeight="1" x14ac:dyDescent="0.25"/>
    <row r="81565" ht="24.95" customHeight="1" x14ac:dyDescent="0.25"/>
    <row r="81566" ht="24.95" customHeight="1" x14ac:dyDescent="0.25"/>
    <row r="81567" ht="24.95" customHeight="1" x14ac:dyDescent="0.25"/>
    <row r="81568" ht="24.95" customHeight="1" x14ac:dyDescent="0.25"/>
    <row r="81569" ht="24.95" customHeight="1" x14ac:dyDescent="0.25"/>
    <row r="81570" ht="24.95" customHeight="1" x14ac:dyDescent="0.25"/>
    <row r="81571" ht="24.95" customHeight="1" x14ac:dyDescent="0.25"/>
    <row r="81572" ht="24.95" customHeight="1" x14ac:dyDescent="0.25"/>
    <row r="81573" ht="24.95" customHeight="1" x14ac:dyDescent="0.25"/>
    <row r="81574" ht="24.95" customHeight="1" x14ac:dyDescent="0.25"/>
    <row r="81575" ht="24.95" customHeight="1" x14ac:dyDescent="0.25"/>
    <row r="81576" ht="24.95" customHeight="1" x14ac:dyDescent="0.25"/>
    <row r="81577" ht="24.95" customHeight="1" x14ac:dyDescent="0.25"/>
    <row r="81578" ht="24.95" customHeight="1" x14ac:dyDescent="0.25"/>
    <row r="81579" ht="24.95" customHeight="1" x14ac:dyDescent="0.25"/>
    <row r="81580" ht="24.95" customHeight="1" x14ac:dyDescent="0.25"/>
    <row r="81581" ht="24.95" customHeight="1" x14ac:dyDescent="0.25"/>
    <row r="81582" ht="24.95" customHeight="1" x14ac:dyDescent="0.25"/>
    <row r="81583" ht="24.95" customHeight="1" x14ac:dyDescent="0.25"/>
    <row r="81584" ht="24.95" customHeight="1" x14ac:dyDescent="0.25"/>
    <row r="81585" ht="24.95" customHeight="1" x14ac:dyDescent="0.25"/>
    <row r="81586" ht="24.95" customHeight="1" x14ac:dyDescent="0.25"/>
    <row r="81587" ht="24.95" customHeight="1" x14ac:dyDescent="0.25"/>
    <row r="81588" ht="24.95" customHeight="1" x14ac:dyDescent="0.25"/>
    <row r="81595" ht="16.5" customHeight="1" x14ac:dyDescent="0.25"/>
    <row r="81597" ht="15.75" customHeight="1" x14ac:dyDescent="0.25"/>
    <row r="81598" ht="31.5" customHeight="1" x14ac:dyDescent="0.25"/>
    <row r="81599" ht="24" customHeight="1" x14ac:dyDescent="0.25"/>
    <row r="81600" ht="24.95" customHeight="1" x14ac:dyDescent="0.25"/>
    <row r="81601" ht="24.95" customHeight="1" x14ac:dyDescent="0.25"/>
    <row r="81602" ht="24.95" customHeight="1" x14ac:dyDescent="0.25"/>
    <row r="81603" ht="24.95" customHeight="1" x14ac:dyDescent="0.25"/>
    <row r="81604" ht="24.95" customHeight="1" x14ac:dyDescent="0.25"/>
    <row r="81605" ht="24.95" customHeight="1" x14ac:dyDescent="0.25"/>
    <row r="81606" ht="24.95" customHeight="1" x14ac:dyDescent="0.25"/>
    <row r="81607" ht="24.95" customHeight="1" x14ac:dyDescent="0.25"/>
    <row r="81608" ht="24.95" customHeight="1" x14ac:dyDescent="0.25"/>
    <row r="81609" ht="24.95" customHeight="1" x14ac:dyDescent="0.25"/>
    <row r="81610" ht="24.95" customHeight="1" x14ac:dyDescent="0.25"/>
    <row r="81611" ht="24.95" customHeight="1" x14ac:dyDescent="0.25"/>
    <row r="81612" ht="24.95" customHeight="1" x14ac:dyDescent="0.25"/>
    <row r="81613" ht="24.95" customHeight="1" x14ac:dyDescent="0.25"/>
    <row r="81614" ht="24.95" customHeight="1" x14ac:dyDescent="0.25"/>
    <row r="81615" ht="24.95" customHeight="1" x14ac:dyDescent="0.25"/>
    <row r="81616" ht="24.95" customHeight="1" x14ac:dyDescent="0.25"/>
    <row r="81617" ht="24.95" customHeight="1" x14ac:dyDescent="0.25"/>
    <row r="81618" ht="24.95" customHeight="1" x14ac:dyDescent="0.25"/>
    <row r="81619" ht="24.95" customHeight="1" x14ac:dyDescent="0.25"/>
    <row r="81620" ht="24.95" customHeight="1" x14ac:dyDescent="0.25"/>
    <row r="81621" ht="24.95" customHeight="1" x14ac:dyDescent="0.25"/>
    <row r="81622" ht="24.95" customHeight="1" x14ac:dyDescent="0.25"/>
    <row r="81623" ht="24.95" customHeight="1" x14ac:dyDescent="0.25"/>
    <row r="81624" ht="24.95" customHeight="1" x14ac:dyDescent="0.25"/>
    <row r="81625" ht="24.95" customHeight="1" x14ac:dyDescent="0.25"/>
    <row r="81626" ht="24.95" customHeight="1" x14ac:dyDescent="0.25"/>
    <row r="81627" ht="24.95" customHeight="1" x14ac:dyDescent="0.25"/>
    <row r="81628" ht="24.95" customHeight="1" x14ac:dyDescent="0.25"/>
    <row r="81629" ht="24.95" customHeight="1" x14ac:dyDescent="0.25"/>
    <row r="81630" ht="24.95" customHeight="1" x14ac:dyDescent="0.25"/>
    <row r="81631" ht="24.95" customHeight="1" x14ac:dyDescent="0.25"/>
    <row r="81633" ht="16.5" customHeight="1" x14ac:dyDescent="0.25"/>
    <row r="81635" ht="15.75" customHeight="1" x14ac:dyDescent="0.25"/>
    <row r="81636" ht="31.5" customHeight="1" x14ac:dyDescent="0.25"/>
    <row r="81637" ht="24" customHeight="1" x14ac:dyDescent="0.25"/>
    <row r="81638" ht="24.95" customHeight="1" x14ac:dyDescent="0.25"/>
    <row r="81639" ht="24.95" customHeight="1" x14ac:dyDescent="0.25"/>
    <row r="81640" ht="24.95" customHeight="1" x14ac:dyDescent="0.25"/>
    <row r="81641" ht="24.95" customHeight="1" x14ac:dyDescent="0.25"/>
    <row r="81642" ht="24.95" customHeight="1" x14ac:dyDescent="0.25"/>
    <row r="81643" ht="24.95" customHeight="1" x14ac:dyDescent="0.25"/>
    <row r="81644" ht="24.95" customHeight="1" x14ac:dyDescent="0.25"/>
    <row r="81645" ht="24.95" customHeight="1" x14ac:dyDescent="0.25"/>
    <row r="81646" ht="24.95" customHeight="1" x14ac:dyDescent="0.25"/>
    <row r="81647" ht="24.95" customHeight="1" x14ac:dyDescent="0.25"/>
    <row r="81648" ht="24.95" customHeight="1" x14ac:dyDescent="0.25"/>
    <row r="81649" ht="24.95" customHeight="1" x14ac:dyDescent="0.25"/>
    <row r="81650" ht="24.95" customHeight="1" x14ac:dyDescent="0.25"/>
    <row r="81651" ht="24.95" customHeight="1" x14ac:dyDescent="0.25"/>
    <row r="81652" ht="24.95" customHeight="1" x14ac:dyDescent="0.25"/>
    <row r="81653" ht="24.95" customHeight="1" x14ac:dyDescent="0.25"/>
    <row r="81654" ht="24.95" customHeight="1" x14ac:dyDescent="0.25"/>
    <row r="81655" ht="24.95" customHeight="1" x14ac:dyDescent="0.25"/>
    <row r="81656" ht="24.95" customHeight="1" x14ac:dyDescent="0.25"/>
    <row r="81657" ht="24.95" customHeight="1" x14ac:dyDescent="0.25"/>
    <row r="81658" ht="24.95" customHeight="1" x14ac:dyDescent="0.25"/>
    <row r="81659" ht="24.95" customHeight="1" x14ac:dyDescent="0.25"/>
    <row r="81660" ht="24.95" customHeight="1" x14ac:dyDescent="0.25"/>
    <row r="81661" ht="24.95" customHeight="1" x14ac:dyDescent="0.25"/>
    <row r="81662" ht="24.95" customHeight="1" x14ac:dyDescent="0.25"/>
    <row r="81663" ht="24.95" customHeight="1" x14ac:dyDescent="0.25"/>
    <row r="81664" ht="24.95" customHeight="1" x14ac:dyDescent="0.25"/>
    <row r="81665" ht="24.95" customHeight="1" x14ac:dyDescent="0.25"/>
    <row r="81666" ht="24.95" customHeight="1" x14ac:dyDescent="0.25"/>
    <row r="81667" ht="24.95" customHeight="1" x14ac:dyDescent="0.25"/>
    <row r="81668" ht="24.95" customHeight="1" x14ac:dyDescent="0.25"/>
    <row r="81669" ht="24.95" customHeight="1" x14ac:dyDescent="0.25"/>
    <row r="81670" ht="16.5" customHeight="1" x14ac:dyDescent="0.25"/>
    <row r="81674" ht="16.5" customHeight="1" x14ac:dyDescent="0.25"/>
    <row r="81676" ht="15.75" customHeight="1" x14ac:dyDescent="0.25"/>
    <row r="81677" ht="31.5" customHeight="1" x14ac:dyDescent="0.25"/>
    <row r="81678" ht="24" customHeight="1" x14ac:dyDescent="0.25"/>
    <row r="81679" ht="24.95" customHeight="1" x14ac:dyDescent="0.25"/>
    <row r="81680" ht="24.95" customHeight="1" x14ac:dyDescent="0.25"/>
    <row r="81681" ht="24.95" customHeight="1" x14ac:dyDescent="0.25"/>
    <row r="81682" ht="24.95" customHeight="1" x14ac:dyDescent="0.25"/>
    <row r="81683" ht="24.95" customHeight="1" x14ac:dyDescent="0.25"/>
    <row r="81684" ht="24.95" customHeight="1" x14ac:dyDescent="0.25"/>
    <row r="81685" ht="24.95" customHeight="1" x14ac:dyDescent="0.25"/>
    <row r="81686" ht="24.95" customHeight="1" x14ac:dyDescent="0.25"/>
    <row r="81687" ht="24.95" customHeight="1" x14ac:dyDescent="0.25"/>
    <row r="81688" ht="24.95" customHeight="1" x14ac:dyDescent="0.25"/>
    <row r="81689" ht="24.95" customHeight="1" x14ac:dyDescent="0.25"/>
    <row r="81690" ht="24.95" customHeight="1" x14ac:dyDescent="0.25"/>
    <row r="81691" ht="24.95" customHeight="1" x14ac:dyDescent="0.25"/>
    <row r="81692" ht="24.95" customHeight="1" x14ac:dyDescent="0.25"/>
    <row r="81693" ht="24.95" customHeight="1" x14ac:dyDescent="0.25"/>
    <row r="81694" ht="24.95" customHeight="1" x14ac:dyDescent="0.25"/>
    <row r="81695" ht="24.95" customHeight="1" x14ac:dyDescent="0.25"/>
    <row r="81696" ht="24.95" customHeight="1" x14ac:dyDescent="0.25"/>
    <row r="81697" ht="24.95" customHeight="1" x14ac:dyDescent="0.25"/>
    <row r="81698" ht="24.95" customHeight="1" x14ac:dyDescent="0.25"/>
    <row r="81699" ht="24.95" customHeight="1" x14ac:dyDescent="0.25"/>
    <row r="81700" ht="24.95" customHeight="1" x14ac:dyDescent="0.25"/>
    <row r="81701" ht="24.95" customHeight="1" x14ac:dyDescent="0.25"/>
    <row r="81702" ht="24.95" customHeight="1" x14ac:dyDescent="0.25"/>
    <row r="81703" ht="24.95" customHeight="1" x14ac:dyDescent="0.25"/>
    <row r="81704" ht="24.95" customHeight="1" x14ac:dyDescent="0.25"/>
    <row r="81705" ht="24.95" customHeight="1" x14ac:dyDescent="0.25"/>
    <row r="81706" ht="24.95" customHeight="1" x14ac:dyDescent="0.25"/>
    <row r="81707" ht="24.95" customHeight="1" x14ac:dyDescent="0.25"/>
    <row r="81708" ht="24.95" customHeight="1" x14ac:dyDescent="0.25"/>
    <row r="81709" ht="24.95" customHeight="1" x14ac:dyDescent="0.25"/>
    <row r="81710" ht="24.95" customHeight="1" x14ac:dyDescent="0.25"/>
    <row r="81715" ht="16.5" customHeight="1" x14ac:dyDescent="0.25"/>
    <row r="81717" ht="15.75" customHeight="1" x14ac:dyDescent="0.25"/>
    <row r="81718" ht="31.5" customHeight="1" x14ac:dyDescent="0.25"/>
    <row r="81719" ht="24" customHeight="1" x14ac:dyDescent="0.25"/>
    <row r="81720" ht="24.95" customHeight="1" x14ac:dyDescent="0.25"/>
    <row r="81721" ht="24.95" customHeight="1" x14ac:dyDescent="0.25"/>
    <row r="81722" ht="24.95" customHeight="1" x14ac:dyDescent="0.25"/>
    <row r="81723" ht="24.95" customHeight="1" x14ac:dyDescent="0.25"/>
    <row r="81724" ht="24.95" customHeight="1" x14ac:dyDescent="0.25"/>
    <row r="81725" ht="24.95" customHeight="1" x14ac:dyDescent="0.25"/>
    <row r="81726" ht="24.95" customHeight="1" x14ac:dyDescent="0.25"/>
    <row r="81727" ht="24.95" customHeight="1" x14ac:dyDescent="0.25"/>
    <row r="81728" ht="24.95" customHeight="1" x14ac:dyDescent="0.25"/>
    <row r="81729" ht="24.95" customHeight="1" x14ac:dyDescent="0.25"/>
    <row r="81730" ht="24.95" customHeight="1" x14ac:dyDescent="0.25"/>
    <row r="81731" ht="24.95" customHeight="1" x14ac:dyDescent="0.25"/>
    <row r="81732" ht="24.95" customHeight="1" x14ac:dyDescent="0.25"/>
    <row r="81733" ht="24.95" customHeight="1" x14ac:dyDescent="0.25"/>
    <row r="81734" ht="24.95" customHeight="1" x14ac:dyDescent="0.25"/>
    <row r="81735" ht="24.95" customHeight="1" x14ac:dyDescent="0.25"/>
    <row r="81736" ht="24.95" customHeight="1" x14ac:dyDescent="0.25"/>
    <row r="81737" ht="24.95" customHeight="1" x14ac:dyDescent="0.25"/>
    <row r="81738" ht="24.95" customHeight="1" x14ac:dyDescent="0.25"/>
    <row r="81739" ht="24.95" customHeight="1" x14ac:dyDescent="0.25"/>
    <row r="81740" ht="24.95" customHeight="1" x14ac:dyDescent="0.25"/>
    <row r="81741" ht="24.95" customHeight="1" x14ac:dyDescent="0.25"/>
    <row r="81742" ht="24.95" customHeight="1" x14ac:dyDescent="0.25"/>
    <row r="81743" ht="24.95" customHeight="1" x14ac:dyDescent="0.25"/>
    <row r="81744" ht="24.95" customHeight="1" x14ac:dyDescent="0.25"/>
    <row r="81745" ht="24.95" customHeight="1" x14ac:dyDescent="0.25"/>
    <row r="81746" ht="24.95" customHeight="1" x14ac:dyDescent="0.25"/>
    <row r="81747" ht="24.95" customHeight="1" x14ac:dyDescent="0.25"/>
    <row r="81748" ht="24.95" customHeight="1" x14ac:dyDescent="0.25"/>
    <row r="81749" ht="24.95" customHeight="1" x14ac:dyDescent="0.25"/>
    <row r="81750" ht="24.95" customHeight="1" x14ac:dyDescent="0.25"/>
    <row r="81751" ht="24.95" customHeight="1" x14ac:dyDescent="0.25"/>
    <row r="81752" ht="15.75" customHeight="1" x14ac:dyDescent="0.25"/>
    <row r="81756" ht="16.5" customHeight="1" x14ac:dyDescent="0.25"/>
    <row r="81758" ht="15.75" customHeight="1" x14ac:dyDescent="0.25"/>
    <row r="81759" ht="31.5" customHeight="1" x14ac:dyDescent="0.25"/>
    <row r="81760" ht="24" customHeight="1" x14ac:dyDescent="0.25"/>
    <row r="81761" ht="24.95" customHeight="1" x14ac:dyDescent="0.25"/>
    <row r="81762" ht="24.95" customHeight="1" x14ac:dyDescent="0.25"/>
    <row r="81763" ht="24.95" customHeight="1" x14ac:dyDescent="0.25"/>
    <row r="81764" ht="24.95" customHeight="1" x14ac:dyDescent="0.25"/>
    <row r="81765" ht="24.95" customHeight="1" x14ac:dyDescent="0.25"/>
    <row r="81766" ht="24.95" customHeight="1" x14ac:dyDescent="0.25"/>
    <row r="81767" ht="24.95" customHeight="1" x14ac:dyDescent="0.25"/>
    <row r="81768" ht="24.95" customHeight="1" x14ac:dyDescent="0.25"/>
    <row r="81769" ht="31.5" customHeight="1" x14ac:dyDescent="0.25"/>
    <row r="81773" ht="16.5" customHeight="1" x14ac:dyDescent="0.25"/>
    <row r="81775" ht="15.75" customHeight="1" x14ac:dyDescent="0.25"/>
    <row r="81776" ht="31.5" customHeight="1" x14ac:dyDescent="0.25"/>
    <row r="81777" ht="24" customHeight="1" x14ac:dyDescent="0.25"/>
    <row r="81778" ht="24.95" customHeight="1" x14ac:dyDescent="0.25"/>
    <row r="81779" ht="24.95" customHeight="1" x14ac:dyDescent="0.25"/>
    <row r="81780" ht="24.95" customHeight="1" x14ac:dyDescent="0.25"/>
    <row r="81781" ht="24.95" customHeight="1" x14ac:dyDescent="0.25"/>
    <row r="81782" ht="24.95" customHeight="1" x14ac:dyDescent="0.25"/>
    <row r="81783" ht="24.95" customHeight="1" x14ac:dyDescent="0.25"/>
    <row r="81784" ht="24.95" customHeight="1" x14ac:dyDescent="0.25"/>
    <row r="81785" ht="24.95" customHeight="1" x14ac:dyDescent="0.25"/>
    <row r="81786" ht="24" customHeight="1" x14ac:dyDescent="0.25"/>
    <row r="81790" ht="16.5" customHeight="1" x14ac:dyDescent="0.25"/>
    <row r="81792" ht="15.75" customHeight="1" x14ac:dyDescent="0.25"/>
    <row r="81793" ht="31.5" customHeight="1" x14ac:dyDescent="0.25"/>
    <row r="81794" ht="24" customHeight="1" x14ac:dyDescent="0.25"/>
    <row r="81795" ht="24.95" customHeight="1" x14ac:dyDescent="0.25"/>
    <row r="81796" ht="24.95" customHeight="1" x14ac:dyDescent="0.25"/>
    <row r="81797" ht="24.95" customHeight="1" x14ac:dyDescent="0.25"/>
    <row r="81798" ht="24.95" customHeight="1" x14ac:dyDescent="0.25"/>
    <row r="81799" ht="24.95" customHeight="1" x14ac:dyDescent="0.25"/>
    <row r="81800" ht="24.95" customHeight="1" x14ac:dyDescent="0.25"/>
    <row r="81801" ht="24.95" customHeight="1" x14ac:dyDescent="0.25"/>
    <row r="81802" ht="24.95" customHeight="1" x14ac:dyDescent="0.25"/>
    <row r="81803" ht="24.95" customHeight="1" x14ac:dyDescent="0.25"/>
    <row r="81807" ht="16.5" customHeight="1" x14ac:dyDescent="0.25"/>
    <row r="81809" ht="15.75" customHeight="1" x14ac:dyDescent="0.25"/>
    <row r="81810" ht="31.5" customHeight="1" x14ac:dyDescent="0.25"/>
    <row r="81811" ht="24" customHeight="1" x14ac:dyDescent="0.25"/>
    <row r="81812" ht="24.95" customHeight="1" x14ac:dyDescent="0.25"/>
    <row r="81813" ht="24.95" customHeight="1" x14ac:dyDescent="0.25"/>
    <row r="81814" ht="24.95" customHeight="1" x14ac:dyDescent="0.25"/>
    <row r="81815" ht="24.95" customHeight="1" x14ac:dyDescent="0.25"/>
    <row r="81816" ht="24.95" customHeight="1" x14ac:dyDescent="0.25"/>
    <row r="81817" ht="24.95" customHeight="1" x14ac:dyDescent="0.25"/>
    <row r="81818" ht="24.95" customHeight="1" x14ac:dyDescent="0.25"/>
    <row r="81819" ht="24.95" customHeight="1" x14ac:dyDescent="0.25"/>
    <row r="81820" ht="24.95" customHeight="1" x14ac:dyDescent="0.25"/>
    <row r="81821" ht="24.95" customHeight="1" x14ac:dyDescent="0.25"/>
    <row r="81822" ht="24.95" customHeight="1" x14ac:dyDescent="0.25"/>
    <row r="81823" ht="24.95" customHeight="1" x14ac:dyDescent="0.25"/>
    <row r="81824" ht="24.95" customHeight="1" x14ac:dyDescent="0.25"/>
    <row r="81825" ht="24.95" customHeight="1" x14ac:dyDescent="0.25"/>
    <row r="81826" ht="24.95" customHeight="1" x14ac:dyDescent="0.25"/>
    <row r="81827" ht="24.95" customHeight="1" x14ac:dyDescent="0.25"/>
    <row r="81828" ht="24.95" customHeight="1" x14ac:dyDescent="0.25"/>
    <row r="81829" ht="24.95" customHeight="1" x14ac:dyDescent="0.25"/>
    <row r="81830" ht="24.95" customHeight="1" x14ac:dyDescent="0.25"/>
    <row r="81831" ht="24.95" customHeight="1" x14ac:dyDescent="0.25"/>
    <row r="81832" ht="24.95" customHeight="1" x14ac:dyDescent="0.25"/>
    <row r="81833" ht="24.95" customHeight="1" x14ac:dyDescent="0.25"/>
    <row r="81834" ht="24.95" customHeight="1" x14ac:dyDescent="0.25"/>
    <row r="81835" ht="24.95" customHeight="1" x14ac:dyDescent="0.25"/>
    <row r="81836" ht="24.95" customHeight="1" x14ac:dyDescent="0.25"/>
    <row r="81837" ht="24.95" customHeight="1" x14ac:dyDescent="0.25"/>
    <row r="81838" ht="24.95" customHeight="1" x14ac:dyDescent="0.25"/>
    <row r="81839" ht="24.95" customHeight="1" x14ac:dyDescent="0.25"/>
    <row r="81840" ht="24.95" customHeight="1" x14ac:dyDescent="0.25"/>
    <row r="81841" ht="24.95" customHeight="1" x14ac:dyDescent="0.25"/>
    <row r="81842" ht="24.95" customHeight="1" x14ac:dyDescent="0.25"/>
    <row r="81843" ht="24.95" customHeight="1" x14ac:dyDescent="0.25"/>
    <row r="81844" ht="24.95" customHeight="1" x14ac:dyDescent="0.25"/>
    <row r="81848" ht="16.5" customHeight="1" x14ac:dyDescent="0.25"/>
    <row r="81850" ht="15.75" customHeight="1" x14ac:dyDescent="0.25"/>
    <row r="81851" ht="31.5" customHeight="1" x14ac:dyDescent="0.25"/>
    <row r="81852" ht="24" customHeight="1" x14ac:dyDescent="0.25"/>
    <row r="81853" ht="24.95" customHeight="1" x14ac:dyDescent="0.25"/>
    <row r="81854" ht="24.95" customHeight="1" x14ac:dyDescent="0.25"/>
    <row r="81855" ht="24.95" customHeight="1" x14ac:dyDescent="0.25"/>
    <row r="81856" ht="24.95" customHeight="1" x14ac:dyDescent="0.25"/>
    <row r="81857" ht="24.95" customHeight="1" x14ac:dyDescent="0.25"/>
    <row r="81858" ht="24.95" customHeight="1" x14ac:dyDescent="0.25"/>
    <row r="81859" ht="24.95" customHeight="1" x14ac:dyDescent="0.25"/>
    <row r="81860" ht="24.95" customHeight="1" x14ac:dyDescent="0.25"/>
    <row r="81861" ht="24.95" customHeight="1" x14ac:dyDescent="0.25"/>
    <row r="81862" ht="24.95" customHeight="1" x14ac:dyDescent="0.25"/>
    <row r="81863" ht="24.95" customHeight="1" x14ac:dyDescent="0.25"/>
    <row r="81864" ht="24.95" customHeight="1" x14ac:dyDescent="0.25"/>
    <row r="81865" ht="24.95" customHeight="1" x14ac:dyDescent="0.25"/>
    <row r="81866" ht="24.95" customHeight="1" x14ac:dyDescent="0.25"/>
    <row r="81867" ht="24.95" customHeight="1" x14ac:dyDescent="0.25"/>
    <row r="81868" ht="24.95" customHeight="1" x14ac:dyDescent="0.25"/>
    <row r="81869" ht="24.95" customHeight="1" x14ac:dyDescent="0.25"/>
    <row r="81870" ht="24.95" customHeight="1" x14ac:dyDescent="0.25"/>
    <row r="81871" ht="24.95" customHeight="1" x14ac:dyDescent="0.25"/>
    <row r="81872" ht="24.95" customHeight="1" x14ac:dyDescent="0.25"/>
    <row r="81873" ht="24.95" customHeight="1" x14ac:dyDescent="0.25"/>
    <row r="81874" ht="24.95" customHeight="1" x14ac:dyDescent="0.25"/>
    <row r="81875" ht="24.95" customHeight="1" x14ac:dyDescent="0.25"/>
    <row r="81876" ht="24.95" customHeight="1" x14ac:dyDescent="0.25"/>
    <row r="81877" ht="24.95" customHeight="1" x14ac:dyDescent="0.25"/>
    <row r="81878" ht="24.95" customHeight="1" x14ac:dyDescent="0.25"/>
    <row r="81879" ht="24.95" customHeight="1" x14ac:dyDescent="0.25"/>
    <row r="81880" ht="24.95" customHeight="1" x14ac:dyDescent="0.25"/>
    <row r="81881" ht="24.95" customHeight="1" x14ac:dyDescent="0.25"/>
    <row r="81882" ht="24.95" customHeight="1" x14ac:dyDescent="0.25"/>
    <row r="81883" ht="24.95" customHeight="1" x14ac:dyDescent="0.25"/>
    <row r="81884" ht="24.95" customHeight="1" x14ac:dyDescent="0.25"/>
    <row r="81885" ht="24.95" customHeight="1" x14ac:dyDescent="0.25"/>
    <row r="81889" ht="16.5" customHeight="1" x14ac:dyDescent="0.25"/>
    <row r="81891" ht="15.75" customHeight="1" x14ac:dyDescent="0.25"/>
    <row r="81892" ht="31.5" customHeight="1" x14ac:dyDescent="0.25"/>
    <row r="81893" ht="24" customHeight="1" x14ac:dyDescent="0.25"/>
    <row r="81894" ht="24.95" customHeight="1" x14ac:dyDescent="0.25"/>
    <row r="81895" ht="24.95" customHeight="1" x14ac:dyDescent="0.25"/>
    <row r="81896" ht="24.95" customHeight="1" x14ac:dyDescent="0.25"/>
    <row r="81897" ht="24.95" customHeight="1" x14ac:dyDescent="0.25"/>
    <row r="81898" ht="24.95" customHeight="1" x14ac:dyDescent="0.25"/>
    <row r="81899" ht="24.95" customHeight="1" x14ac:dyDescent="0.25"/>
    <row r="81900" ht="24.95" customHeight="1" x14ac:dyDescent="0.25"/>
    <row r="81901" ht="24.95" customHeight="1" x14ac:dyDescent="0.25"/>
    <row r="81902" ht="24.95" customHeight="1" x14ac:dyDescent="0.25"/>
    <row r="81903" ht="24.95" customHeight="1" x14ac:dyDescent="0.25"/>
    <row r="81904" ht="24.95" customHeight="1" x14ac:dyDescent="0.25"/>
    <row r="81905" ht="24.95" customHeight="1" x14ac:dyDescent="0.25"/>
    <row r="81906" ht="24.95" customHeight="1" x14ac:dyDescent="0.25"/>
    <row r="81907" ht="24.95" customHeight="1" x14ac:dyDescent="0.25"/>
    <row r="81908" ht="24.95" customHeight="1" x14ac:dyDescent="0.25"/>
    <row r="81909" ht="24.95" customHeight="1" x14ac:dyDescent="0.25"/>
    <row r="81910" ht="24.95" customHeight="1" x14ac:dyDescent="0.25"/>
    <row r="81911" ht="24.95" customHeight="1" x14ac:dyDescent="0.25"/>
    <row r="81912" ht="24.95" customHeight="1" x14ac:dyDescent="0.25"/>
    <row r="81913" ht="24.95" customHeight="1" x14ac:dyDescent="0.25"/>
    <row r="81914" ht="24.95" customHeight="1" x14ac:dyDescent="0.25"/>
    <row r="81915" ht="24.95" customHeight="1" x14ac:dyDescent="0.25"/>
    <row r="81916" ht="24.95" customHeight="1" x14ac:dyDescent="0.25"/>
    <row r="81917" ht="24.95" customHeight="1" x14ac:dyDescent="0.25"/>
    <row r="81918" ht="24.95" customHeight="1" x14ac:dyDescent="0.25"/>
    <row r="81919" ht="24.95" customHeight="1" x14ac:dyDescent="0.25"/>
    <row r="81920" ht="24.95" customHeight="1" x14ac:dyDescent="0.25"/>
    <row r="81921" ht="24.95" customHeight="1" x14ac:dyDescent="0.25"/>
    <row r="81922" ht="24.95" customHeight="1" x14ac:dyDescent="0.25"/>
    <row r="81923" ht="24.95" customHeight="1" x14ac:dyDescent="0.25"/>
    <row r="81924" ht="24.95" customHeight="1" x14ac:dyDescent="0.25"/>
    <row r="81925" ht="24.95" customHeight="1" x14ac:dyDescent="0.25"/>
    <row r="81926" ht="24.95" customHeight="1" x14ac:dyDescent="0.25"/>
    <row r="81930" ht="16.5" customHeight="1" x14ac:dyDescent="0.25"/>
    <row r="81932" ht="15.75" customHeight="1" x14ac:dyDescent="0.25"/>
    <row r="81933" ht="31.5" customHeight="1" x14ac:dyDescent="0.25"/>
    <row r="81934" ht="24" customHeight="1" x14ac:dyDescent="0.25"/>
    <row r="81935" ht="24.95" customHeight="1" x14ac:dyDescent="0.25"/>
    <row r="81936" ht="24.95" customHeight="1" x14ac:dyDescent="0.25"/>
    <row r="81937" ht="24.95" customHeight="1" x14ac:dyDescent="0.25"/>
    <row r="81938" ht="24.95" customHeight="1" x14ac:dyDescent="0.25"/>
    <row r="81939" ht="24.95" customHeight="1" x14ac:dyDescent="0.25"/>
    <row r="81940" ht="24.95" customHeight="1" x14ac:dyDescent="0.25"/>
    <row r="81941" ht="24.95" customHeight="1" x14ac:dyDescent="0.25"/>
    <row r="81942" ht="24.95" customHeight="1" x14ac:dyDescent="0.25"/>
    <row r="81943" ht="24.95" customHeight="1" x14ac:dyDescent="0.25"/>
    <row r="81947" ht="16.5" customHeight="1" x14ac:dyDescent="0.25"/>
    <row r="81949" ht="15.75" customHeight="1" x14ac:dyDescent="0.25"/>
    <row r="81950" ht="31.5" customHeight="1" x14ac:dyDescent="0.25"/>
    <row r="81951" ht="24" customHeight="1" x14ac:dyDescent="0.25"/>
    <row r="81952" ht="24.95" customHeight="1" x14ac:dyDescent="0.25"/>
    <row r="81953" ht="24.95" customHeight="1" x14ac:dyDescent="0.25"/>
    <row r="81954" ht="24.95" customHeight="1" x14ac:dyDescent="0.25"/>
    <row r="81955" ht="24.95" customHeight="1" x14ac:dyDescent="0.25"/>
    <row r="81956" ht="24.95" customHeight="1" x14ac:dyDescent="0.25"/>
    <row r="81957" ht="24.95" customHeight="1" x14ac:dyDescent="0.25"/>
    <row r="81958" ht="24.95" customHeight="1" x14ac:dyDescent="0.25"/>
    <row r="81959" ht="24.95" customHeight="1" x14ac:dyDescent="0.25"/>
    <row r="81960" ht="24.95" customHeight="1" x14ac:dyDescent="0.25"/>
    <row r="81961" ht="24.95" customHeight="1" x14ac:dyDescent="0.25"/>
    <row r="81962" ht="24.95" customHeight="1" x14ac:dyDescent="0.25"/>
    <row r="81963" ht="24.95" customHeight="1" x14ac:dyDescent="0.25"/>
    <row r="81964" ht="24.95" customHeight="1" x14ac:dyDescent="0.25"/>
    <row r="81965" ht="24.95" customHeight="1" x14ac:dyDescent="0.25"/>
    <row r="81966" ht="24.95" customHeight="1" x14ac:dyDescent="0.25"/>
    <row r="81967" ht="24.95" customHeight="1" x14ac:dyDescent="0.25"/>
    <row r="81968" ht="24.95" customHeight="1" x14ac:dyDescent="0.25"/>
    <row r="81969" ht="24.95" customHeight="1" x14ac:dyDescent="0.25"/>
    <row r="81970" ht="24.95" customHeight="1" x14ac:dyDescent="0.25"/>
    <row r="81971" ht="24.95" customHeight="1" x14ac:dyDescent="0.25"/>
    <row r="81972" ht="24.95" customHeight="1" x14ac:dyDescent="0.25"/>
    <row r="81973" ht="24.95" customHeight="1" x14ac:dyDescent="0.25"/>
    <row r="81974" ht="24.95" customHeight="1" x14ac:dyDescent="0.25"/>
    <row r="81975" ht="24.95" customHeight="1" x14ac:dyDescent="0.25"/>
    <row r="81976" ht="24.95" customHeight="1" x14ac:dyDescent="0.25"/>
    <row r="81977" ht="24.95" customHeight="1" x14ac:dyDescent="0.25"/>
    <row r="81978" ht="24.95" customHeight="1" x14ac:dyDescent="0.25"/>
    <row r="81979" ht="24.95" customHeight="1" x14ac:dyDescent="0.25"/>
    <row r="81980" ht="24.95" customHeight="1" x14ac:dyDescent="0.25"/>
    <row r="81981" ht="24.95" customHeight="1" x14ac:dyDescent="0.25"/>
    <row r="81982" ht="24.95" customHeight="1" x14ac:dyDescent="0.25"/>
    <row r="81983" ht="24.95" customHeight="1" x14ac:dyDescent="0.25"/>
    <row r="81984" ht="24.95" customHeight="1" x14ac:dyDescent="0.25"/>
    <row r="81988" ht="16.5" customHeight="1" x14ac:dyDescent="0.25"/>
    <row r="81990" ht="15.75" customHeight="1" x14ac:dyDescent="0.25"/>
    <row r="81991" ht="31.5" customHeight="1" x14ac:dyDescent="0.25"/>
    <row r="81992" ht="24" customHeight="1" x14ac:dyDescent="0.25"/>
    <row r="81993" ht="24.95" customHeight="1" x14ac:dyDescent="0.25"/>
    <row r="81994" ht="24.95" customHeight="1" x14ac:dyDescent="0.25"/>
    <row r="81995" ht="24.95" customHeight="1" x14ac:dyDescent="0.25"/>
    <row r="81996" ht="24.95" customHeight="1" x14ac:dyDescent="0.25"/>
    <row r="81997" ht="24.95" customHeight="1" x14ac:dyDescent="0.25"/>
    <row r="81998" ht="24.95" customHeight="1" x14ac:dyDescent="0.25"/>
    <row r="81999" ht="24.95" customHeight="1" x14ac:dyDescent="0.25"/>
    <row r="82000" ht="24.95" customHeight="1" x14ac:dyDescent="0.25"/>
    <row r="82001" ht="24.95" customHeight="1" x14ac:dyDescent="0.25"/>
    <row r="82002" ht="24.95" customHeight="1" x14ac:dyDescent="0.25"/>
    <row r="82003" ht="24.95" customHeight="1" x14ac:dyDescent="0.25"/>
    <row r="82004" ht="24.95" customHeight="1" x14ac:dyDescent="0.25"/>
    <row r="82005" ht="24.95" customHeight="1" x14ac:dyDescent="0.25"/>
    <row r="82006" ht="24.95" customHeight="1" x14ac:dyDescent="0.25"/>
    <row r="82007" ht="24.95" customHeight="1" x14ac:dyDescent="0.25"/>
    <row r="82008" ht="24.95" customHeight="1" x14ac:dyDescent="0.25"/>
    <row r="82009" ht="24.95" customHeight="1" x14ac:dyDescent="0.25"/>
    <row r="82010" ht="24.95" customHeight="1" x14ac:dyDescent="0.25"/>
    <row r="82011" ht="24.95" customHeight="1" x14ac:dyDescent="0.25"/>
    <row r="82012" ht="24.95" customHeight="1" x14ac:dyDescent="0.25"/>
    <row r="82013" ht="24.95" customHeight="1" x14ac:dyDescent="0.25"/>
    <row r="82014" ht="24.95" customHeight="1" x14ac:dyDescent="0.25"/>
    <row r="82015" ht="24.95" customHeight="1" x14ac:dyDescent="0.25"/>
    <row r="82016" ht="24.95" customHeight="1" x14ac:dyDescent="0.25"/>
    <row r="82017" ht="24.95" customHeight="1" x14ac:dyDescent="0.25"/>
    <row r="82018" ht="24.95" customHeight="1" x14ac:dyDescent="0.25"/>
    <row r="82019" ht="24.95" customHeight="1" x14ac:dyDescent="0.25"/>
    <row r="82020" ht="24.95" customHeight="1" x14ac:dyDescent="0.25"/>
    <row r="82021" ht="24.95" customHeight="1" x14ac:dyDescent="0.25"/>
    <row r="82022" ht="24.95" customHeight="1" x14ac:dyDescent="0.25"/>
    <row r="82023" ht="24.95" customHeight="1" x14ac:dyDescent="0.25"/>
    <row r="82024" ht="24.95" customHeight="1" x14ac:dyDescent="0.25"/>
    <row r="82029" ht="16.5" customHeight="1" x14ac:dyDescent="0.25"/>
    <row r="82031" ht="15.75" customHeight="1" x14ac:dyDescent="0.25"/>
    <row r="82032" ht="31.5" customHeight="1" x14ac:dyDescent="0.25"/>
    <row r="82033" ht="24" customHeight="1" x14ac:dyDescent="0.25"/>
    <row r="82034" ht="24.95" customHeight="1" x14ac:dyDescent="0.25"/>
    <row r="82035" ht="24.95" customHeight="1" x14ac:dyDescent="0.25"/>
    <row r="82036" ht="24.95" customHeight="1" x14ac:dyDescent="0.25"/>
    <row r="82037" ht="24.95" customHeight="1" x14ac:dyDescent="0.25"/>
    <row r="82038" ht="24.95" customHeight="1" x14ac:dyDescent="0.25"/>
    <row r="82039" ht="24.95" customHeight="1" x14ac:dyDescent="0.25"/>
    <row r="82040" ht="24.95" customHeight="1" x14ac:dyDescent="0.25"/>
    <row r="82041" ht="24.95" customHeight="1" x14ac:dyDescent="0.25"/>
    <row r="82046" ht="16.5" customHeight="1" x14ac:dyDescent="0.25"/>
    <row r="82048" ht="15.75" customHeight="1" x14ac:dyDescent="0.25"/>
    <row r="82049" ht="31.5" customHeight="1" x14ac:dyDescent="0.25"/>
    <row r="82050" ht="24" customHeight="1" x14ac:dyDescent="0.25"/>
    <row r="82051" ht="24.95" customHeight="1" x14ac:dyDescent="0.25"/>
    <row r="82052" ht="24.95" customHeight="1" x14ac:dyDescent="0.25"/>
    <row r="82053" ht="24.95" customHeight="1" x14ac:dyDescent="0.25"/>
    <row r="82054" ht="24.95" customHeight="1" x14ac:dyDescent="0.25"/>
    <row r="82055" ht="24.95" customHeight="1" x14ac:dyDescent="0.25"/>
    <row r="82056" ht="24.95" customHeight="1" x14ac:dyDescent="0.25"/>
    <row r="82057" ht="24.95" customHeight="1" x14ac:dyDescent="0.25"/>
    <row r="82058" ht="24.95" customHeight="1" x14ac:dyDescent="0.25"/>
    <row r="82059" ht="24.95" customHeight="1" x14ac:dyDescent="0.25"/>
    <row r="82060" ht="24.95" customHeight="1" x14ac:dyDescent="0.25"/>
    <row r="82061" ht="24.95" customHeight="1" x14ac:dyDescent="0.25"/>
    <row r="82062" ht="24.95" customHeight="1" x14ac:dyDescent="0.25"/>
    <row r="82063" ht="24.95" customHeight="1" x14ac:dyDescent="0.25"/>
    <row r="82064" ht="24.95" customHeight="1" x14ac:dyDescent="0.25"/>
    <row r="82065" ht="24.95" customHeight="1" x14ac:dyDescent="0.25"/>
    <row r="82066" ht="24.95" customHeight="1" x14ac:dyDescent="0.25"/>
    <row r="82067" ht="24.95" customHeight="1" x14ac:dyDescent="0.25"/>
    <row r="82068" ht="24.95" customHeight="1" x14ac:dyDescent="0.25"/>
    <row r="82069" ht="24.95" customHeight="1" x14ac:dyDescent="0.25"/>
    <row r="82070" ht="24.95" customHeight="1" x14ac:dyDescent="0.25"/>
    <row r="82071" ht="24.95" customHeight="1" x14ac:dyDescent="0.25"/>
    <row r="82072" ht="24.95" customHeight="1" x14ac:dyDescent="0.25"/>
    <row r="82073" ht="24.95" customHeight="1" x14ac:dyDescent="0.25"/>
    <row r="82074" ht="24.95" customHeight="1" x14ac:dyDescent="0.25"/>
    <row r="82075" ht="24.95" customHeight="1" x14ac:dyDescent="0.25"/>
    <row r="82076" ht="24.95" customHeight="1" x14ac:dyDescent="0.25"/>
    <row r="82077" ht="24.95" customHeight="1" x14ac:dyDescent="0.25"/>
    <row r="82078" ht="24.95" customHeight="1" x14ac:dyDescent="0.25"/>
    <row r="82079" ht="24.95" customHeight="1" x14ac:dyDescent="0.25"/>
    <row r="82080" ht="24.95" customHeight="1" x14ac:dyDescent="0.25"/>
    <row r="82081" ht="24.95" customHeight="1" x14ac:dyDescent="0.25"/>
    <row r="82082" ht="24.95" customHeight="1" x14ac:dyDescent="0.25"/>
    <row r="82087" ht="16.5" customHeight="1" x14ac:dyDescent="0.25"/>
    <row r="82089" ht="15.75" customHeight="1" x14ac:dyDescent="0.25"/>
    <row r="82090" ht="31.5" customHeight="1" x14ac:dyDescent="0.25"/>
    <row r="82091" ht="24" customHeight="1" x14ac:dyDescent="0.25"/>
    <row r="82092" ht="24.95" customHeight="1" x14ac:dyDescent="0.25"/>
    <row r="82093" ht="24.95" customHeight="1" x14ac:dyDescent="0.25"/>
    <row r="82094" ht="24.95" customHeight="1" x14ac:dyDescent="0.25"/>
    <row r="82095" ht="24.95" customHeight="1" x14ac:dyDescent="0.25"/>
    <row r="82096" ht="24.95" customHeight="1" x14ac:dyDescent="0.25"/>
    <row r="82097" ht="24.95" customHeight="1" x14ac:dyDescent="0.25"/>
    <row r="82098" ht="24.95" customHeight="1" x14ac:dyDescent="0.25"/>
    <row r="82099" ht="24.95" customHeight="1" x14ac:dyDescent="0.25"/>
    <row r="82100" ht="24.95" customHeight="1" x14ac:dyDescent="0.25"/>
    <row r="82101" ht="24.95" customHeight="1" x14ac:dyDescent="0.25"/>
    <row r="82102" ht="24.95" customHeight="1" x14ac:dyDescent="0.25"/>
    <row r="82103" ht="24.95" customHeight="1" x14ac:dyDescent="0.25"/>
    <row r="82104" ht="24.95" customHeight="1" x14ac:dyDescent="0.25"/>
    <row r="82105" ht="24.95" customHeight="1" x14ac:dyDescent="0.25"/>
    <row r="82106" ht="24.95" customHeight="1" x14ac:dyDescent="0.25"/>
    <row r="82107" ht="24.95" customHeight="1" x14ac:dyDescent="0.25"/>
    <row r="82108" ht="24.95" customHeight="1" x14ac:dyDescent="0.25"/>
    <row r="82109" ht="24.95" customHeight="1" x14ac:dyDescent="0.25"/>
    <row r="82110" ht="24.95" customHeight="1" x14ac:dyDescent="0.25"/>
    <row r="82111" ht="24.95" customHeight="1" x14ac:dyDescent="0.25"/>
    <row r="82112" ht="24.95" customHeight="1" x14ac:dyDescent="0.25"/>
    <row r="82113" ht="24.95" customHeight="1" x14ac:dyDescent="0.25"/>
    <row r="82114" ht="24.95" customHeight="1" x14ac:dyDescent="0.25"/>
    <row r="82115" ht="24.95" customHeight="1" x14ac:dyDescent="0.25"/>
    <row r="82116" ht="24.95" customHeight="1" x14ac:dyDescent="0.25"/>
    <row r="82117" ht="24.95" customHeight="1" x14ac:dyDescent="0.25"/>
    <row r="82118" ht="24.95" customHeight="1" x14ac:dyDescent="0.25"/>
    <row r="82119" ht="24.95" customHeight="1" x14ac:dyDescent="0.25"/>
    <row r="82120" ht="24.95" customHeight="1" x14ac:dyDescent="0.25"/>
    <row r="82121" ht="24.95" customHeight="1" x14ac:dyDescent="0.25"/>
    <row r="82122" ht="24.95" customHeight="1" x14ac:dyDescent="0.25"/>
    <row r="82123" ht="24.95" customHeight="1" x14ac:dyDescent="0.25"/>
    <row r="82127" ht="16.5" customHeight="1" x14ac:dyDescent="0.25"/>
    <row r="82129" ht="15.75" customHeight="1" x14ac:dyDescent="0.25"/>
    <row r="82130" ht="31.5" customHeight="1" x14ac:dyDescent="0.25"/>
    <row r="82131" ht="24" customHeight="1" x14ac:dyDescent="0.25"/>
    <row r="82132" ht="24.95" customHeight="1" x14ac:dyDescent="0.25"/>
    <row r="82133" ht="24.95" customHeight="1" x14ac:dyDescent="0.25"/>
    <row r="82134" ht="24.95" customHeight="1" x14ac:dyDescent="0.25"/>
    <row r="82135" ht="24.95" customHeight="1" x14ac:dyDescent="0.25"/>
    <row r="82136" ht="24.95" customHeight="1" x14ac:dyDescent="0.25"/>
    <row r="82137" ht="24.95" customHeight="1" x14ac:dyDescent="0.25"/>
    <row r="82138" ht="24.95" customHeight="1" x14ac:dyDescent="0.25"/>
    <row r="82139" ht="24.95" customHeight="1" x14ac:dyDescent="0.25"/>
    <row r="82142" ht="16.5" customHeight="1" x14ac:dyDescent="0.25"/>
    <row r="82144" ht="15.75" customHeight="1" x14ac:dyDescent="0.25"/>
    <row r="82145" ht="31.5" customHeight="1" x14ac:dyDescent="0.25"/>
    <row r="82146" ht="24" customHeight="1" x14ac:dyDescent="0.25"/>
    <row r="82147" ht="24.95" customHeight="1" x14ac:dyDescent="0.25"/>
    <row r="82148" ht="24.95" customHeight="1" x14ac:dyDescent="0.25"/>
    <row r="82149" ht="24.95" customHeight="1" x14ac:dyDescent="0.25"/>
    <row r="82150" ht="24.95" customHeight="1" x14ac:dyDescent="0.25"/>
    <row r="82151" ht="24.95" customHeight="1" x14ac:dyDescent="0.25"/>
    <row r="82152" ht="24.95" customHeight="1" x14ac:dyDescent="0.25"/>
    <row r="82153" ht="24.95" customHeight="1" x14ac:dyDescent="0.25"/>
    <row r="82154" ht="24.95" customHeight="1" x14ac:dyDescent="0.25"/>
    <row r="82159" ht="16.5" customHeight="1" x14ac:dyDescent="0.25"/>
    <row r="82161" ht="15.75" customHeight="1" x14ac:dyDescent="0.25"/>
    <row r="82162" ht="31.5" customHeight="1" x14ac:dyDescent="0.25"/>
    <row r="82163" ht="24" customHeight="1" x14ac:dyDescent="0.25"/>
    <row r="82164" ht="24.95" customHeight="1" x14ac:dyDescent="0.25"/>
    <row r="82165" ht="24.95" customHeight="1" x14ac:dyDescent="0.25"/>
    <row r="82166" ht="24.95" customHeight="1" x14ac:dyDescent="0.25"/>
    <row r="82167" ht="24.95" customHeight="1" x14ac:dyDescent="0.25"/>
    <row r="82168" ht="24.95" customHeight="1" x14ac:dyDescent="0.25"/>
    <row r="82169" ht="24.95" customHeight="1" x14ac:dyDescent="0.25"/>
    <row r="82170" ht="24.95" customHeight="1" x14ac:dyDescent="0.25"/>
    <row r="82171" ht="24.95" customHeight="1" x14ac:dyDescent="0.25"/>
    <row r="82176" ht="16.5" customHeight="1" x14ac:dyDescent="0.25"/>
    <row r="82178" ht="15.75" customHeight="1" x14ac:dyDescent="0.25"/>
    <row r="82179" ht="31.5" customHeight="1" x14ac:dyDescent="0.25"/>
    <row r="82180" ht="24" customHeight="1" x14ac:dyDescent="0.25"/>
    <row r="82181" ht="24.95" customHeight="1" x14ac:dyDescent="0.25"/>
    <row r="82182" ht="24.95" customHeight="1" x14ac:dyDescent="0.25"/>
    <row r="82183" ht="24.95" customHeight="1" x14ac:dyDescent="0.25"/>
    <row r="82184" ht="24.95" customHeight="1" x14ac:dyDescent="0.25"/>
    <row r="82185" ht="24.95" customHeight="1" x14ac:dyDescent="0.25"/>
    <row r="82186" ht="24.95" customHeight="1" x14ac:dyDescent="0.25"/>
    <row r="82187" ht="24.95" customHeight="1" x14ac:dyDescent="0.25"/>
    <row r="82188" ht="24.95" customHeight="1" x14ac:dyDescent="0.25"/>
    <row r="82189" ht="16.5" customHeight="1" x14ac:dyDescent="0.25"/>
    <row r="82193" ht="16.5" customHeight="1" x14ac:dyDescent="0.25"/>
    <row r="82195" ht="15.75" customHeight="1" x14ac:dyDescent="0.25"/>
    <row r="82196" ht="31.5" customHeight="1" x14ac:dyDescent="0.25"/>
    <row r="82197" ht="24" customHeight="1" x14ac:dyDescent="0.25"/>
    <row r="82198" ht="24.95" customHeight="1" x14ac:dyDescent="0.25"/>
    <row r="82199" ht="24.95" customHeight="1" x14ac:dyDescent="0.25"/>
    <row r="82200" ht="24.95" customHeight="1" x14ac:dyDescent="0.25"/>
    <row r="82201" ht="24.95" customHeight="1" x14ac:dyDescent="0.25"/>
    <row r="82202" ht="24.95" customHeight="1" x14ac:dyDescent="0.25"/>
    <row r="82203" ht="24.95" customHeight="1" x14ac:dyDescent="0.25"/>
    <row r="82204" ht="24.95" customHeight="1" x14ac:dyDescent="0.25"/>
    <row r="82205" ht="24.95" customHeight="1" x14ac:dyDescent="0.25"/>
    <row r="82206" ht="24.95" customHeight="1" x14ac:dyDescent="0.25"/>
    <row r="82207" ht="24.95" customHeight="1" x14ac:dyDescent="0.25"/>
    <row r="82208" ht="24.95" customHeight="1" x14ac:dyDescent="0.25"/>
    <row r="82209" ht="24.95" customHeight="1" x14ac:dyDescent="0.25"/>
    <row r="82210" ht="24.95" customHeight="1" x14ac:dyDescent="0.25"/>
    <row r="82211" ht="24.95" customHeight="1" x14ac:dyDescent="0.25"/>
    <row r="82212" ht="24.95" customHeight="1" x14ac:dyDescent="0.25"/>
    <row r="82213" ht="24.95" customHeight="1" x14ac:dyDescent="0.25"/>
    <row r="82214" ht="24.95" customHeight="1" x14ac:dyDescent="0.25"/>
    <row r="82215" ht="24.95" customHeight="1" x14ac:dyDescent="0.25"/>
    <row r="82216" ht="24.95" customHeight="1" x14ac:dyDescent="0.25"/>
    <row r="82217" ht="24.95" customHeight="1" x14ac:dyDescent="0.25"/>
    <row r="82218" ht="24.95" customHeight="1" x14ac:dyDescent="0.25"/>
    <row r="82219" ht="24.95" customHeight="1" x14ac:dyDescent="0.25"/>
    <row r="82220" ht="24.95" customHeight="1" x14ac:dyDescent="0.25"/>
    <row r="82221" ht="24.95" customHeight="1" x14ac:dyDescent="0.25"/>
    <row r="82222" ht="24.95" customHeight="1" x14ac:dyDescent="0.25"/>
    <row r="82223" ht="24.95" customHeight="1" x14ac:dyDescent="0.25"/>
    <row r="82224" ht="24.95" customHeight="1" x14ac:dyDescent="0.25"/>
    <row r="82225" ht="24.95" customHeight="1" x14ac:dyDescent="0.25"/>
    <row r="82226" ht="24.95" customHeight="1" x14ac:dyDescent="0.25"/>
    <row r="82227" ht="24.95" customHeight="1" x14ac:dyDescent="0.25"/>
    <row r="82228" ht="24.95" customHeight="1" x14ac:dyDescent="0.25"/>
    <row r="82229" ht="24.95" customHeight="1" x14ac:dyDescent="0.25"/>
    <row r="82234" ht="16.5" customHeight="1" x14ac:dyDescent="0.25"/>
    <row r="82236" ht="15.75" customHeight="1" x14ac:dyDescent="0.25"/>
    <row r="82237" ht="31.5" customHeight="1" x14ac:dyDescent="0.25"/>
    <row r="82238" ht="24" customHeight="1" x14ac:dyDescent="0.25"/>
    <row r="82239" ht="24.95" customHeight="1" x14ac:dyDescent="0.25"/>
    <row r="82240" ht="24.95" customHeight="1" x14ac:dyDescent="0.25"/>
    <row r="82241" ht="24.95" customHeight="1" x14ac:dyDescent="0.25"/>
    <row r="82242" ht="24.95" customHeight="1" x14ac:dyDescent="0.25"/>
    <row r="82243" ht="24.95" customHeight="1" x14ac:dyDescent="0.25"/>
    <row r="82244" ht="24.95" customHeight="1" x14ac:dyDescent="0.25"/>
    <row r="82245" ht="24.95" customHeight="1" x14ac:dyDescent="0.25"/>
    <row r="82246" ht="24.95" customHeight="1" x14ac:dyDescent="0.25"/>
    <row r="82247" ht="24.95" customHeight="1" x14ac:dyDescent="0.25"/>
    <row r="82248" ht="24.95" customHeight="1" x14ac:dyDescent="0.25"/>
    <row r="82249" ht="24.95" customHeight="1" x14ac:dyDescent="0.25"/>
    <row r="82250" ht="24.95" customHeight="1" x14ac:dyDescent="0.25"/>
    <row r="82251" ht="24.95" customHeight="1" x14ac:dyDescent="0.25"/>
    <row r="82252" ht="24.95" customHeight="1" x14ac:dyDescent="0.25"/>
    <row r="82253" ht="24.95" customHeight="1" x14ac:dyDescent="0.25"/>
    <row r="82254" ht="24.95" customHeight="1" x14ac:dyDescent="0.25"/>
    <row r="82255" ht="24.95" customHeight="1" x14ac:dyDescent="0.25"/>
    <row r="82256" ht="24.95" customHeight="1" x14ac:dyDescent="0.25"/>
    <row r="82257" ht="24.95" customHeight="1" x14ac:dyDescent="0.25"/>
    <row r="82258" ht="24.95" customHeight="1" x14ac:dyDescent="0.25"/>
    <row r="82259" ht="24.95" customHeight="1" x14ac:dyDescent="0.25"/>
    <row r="82260" ht="24.95" customHeight="1" x14ac:dyDescent="0.25"/>
    <row r="82261" ht="24.95" customHeight="1" x14ac:dyDescent="0.25"/>
    <row r="82262" ht="24.95" customHeight="1" x14ac:dyDescent="0.25"/>
    <row r="82263" ht="24.95" customHeight="1" x14ac:dyDescent="0.25"/>
    <row r="82264" ht="24.95" customHeight="1" x14ac:dyDescent="0.25"/>
    <row r="82265" ht="24.95" customHeight="1" x14ac:dyDescent="0.25"/>
    <row r="82266" ht="24.95" customHeight="1" x14ac:dyDescent="0.25"/>
    <row r="82267" ht="24.95" customHeight="1" x14ac:dyDescent="0.25"/>
    <row r="82268" ht="24.95" customHeight="1" x14ac:dyDescent="0.25"/>
    <row r="82269" ht="24.95" customHeight="1" x14ac:dyDescent="0.25"/>
    <row r="82270" ht="24.95" customHeight="1" x14ac:dyDescent="0.25"/>
    <row r="82271" ht="15.75" customHeight="1" x14ac:dyDescent="0.25"/>
    <row r="82275" ht="16.5" customHeight="1" x14ac:dyDescent="0.25"/>
    <row r="82277" ht="15.75" customHeight="1" x14ac:dyDescent="0.25"/>
    <row r="82278" ht="31.5" customHeight="1" x14ac:dyDescent="0.25"/>
    <row r="82279" ht="24" customHeight="1" x14ac:dyDescent="0.25"/>
    <row r="82280" ht="24.95" customHeight="1" x14ac:dyDescent="0.25"/>
    <row r="82281" ht="24.95" customHeight="1" x14ac:dyDescent="0.25"/>
    <row r="82282" ht="24.95" customHeight="1" x14ac:dyDescent="0.25"/>
    <row r="82283" ht="24.95" customHeight="1" x14ac:dyDescent="0.25"/>
    <row r="82284" ht="24.95" customHeight="1" x14ac:dyDescent="0.25"/>
    <row r="82285" ht="24.95" customHeight="1" x14ac:dyDescent="0.25"/>
    <row r="82286" ht="24.95" customHeight="1" x14ac:dyDescent="0.25"/>
    <row r="82287" ht="24.95" customHeight="1" x14ac:dyDescent="0.25"/>
    <row r="82288" ht="24.95" customHeight="1" x14ac:dyDescent="0.25"/>
    <row r="82289" ht="24.95" customHeight="1" x14ac:dyDescent="0.25"/>
    <row r="82290" ht="24.95" customHeight="1" x14ac:dyDescent="0.25"/>
    <row r="82291" ht="24.95" customHeight="1" x14ac:dyDescent="0.25"/>
    <row r="82292" ht="24.95" customHeight="1" x14ac:dyDescent="0.25"/>
    <row r="82293" ht="24.95" customHeight="1" x14ac:dyDescent="0.25"/>
    <row r="82294" ht="24.95" customHeight="1" x14ac:dyDescent="0.25"/>
    <row r="82295" ht="24.95" customHeight="1" x14ac:dyDescent="0.25"/>
    <row r="82296" ht="24.95" customHeight="1" x14ac:dyDescent="0.25"/>
    <row r="82297" ht="24.95" customHeight="1" x14ac:dyDescent="0.25"/>
    <row r="82298" ht="24.95" customHeight="1" x14ac:dyDescent="0.25"/>
    <row r="82299" ht="24.95" customHeight="1" x14ac:dyDescent="0.25"/>
    <row r="82300" ht="24.95" customHeight="1" x14ac:dyDescent="0.25"/>
    <row r="82301" ht="24.95" customHeight="1" x14ac:dyDescent="0.25"/>
    <row r="82302" ht="24.95" customHeight="1" x14ac:dyDescent="0.25"/>
    <row r="82303" ht="24.95" customHeight="1" x14ac:dyDescent="0.25"/>
    <row r="82304" ht="24.95" customHeight="1" x14ac:dyDescent="0.25"/>
    <row r="82305" ht="24.95" customHeight="1" x14ac:dyDescent="0.25"/>
    <row r="82306" ht="24.95" customHeight="1" x14ac:dyDescent="0.25"/>
    <row r="82307" ht="24.95" customHeight="1" x14ac:dyDescent="0.25"/>
    <row r="82308" ht="24.95" customHeight="1" x14ac:dyDescent="0.25"/>
    <row r="82309" ht="24.95" customHeight="1" x14ac:dyDescent="0.25"/>
    <row r="82310" ht="24.95" customHeight="1" x14ac:dyDescent="0.25"/>
    <row r="82311" ht="24.95" customHeight="1" x14ac:dyDescent="0.25"/>
    <row r="82312" ht="31.5" customHeight="1" x14ac:dyDescent="0.25"/>
    <row r="82316" ht="16.5" customHeight="1" x14ac:dyDescent="0.25"/>
    <row r="82318" ht="15.75" customHeight="1" x14ac:dyDescent="0.25"/>
    <row r="82319" ht="31.5" customHeight="1" x14ac:dyDescent="0.25"/>
    <row r="82320" ht="24" customHeight="1" x14ac:dyDescent="0.25"/>
    <row r="82321" ht="24.95" customHeight="1" x14ac:dyDescent="0.25"/>
    <row r="82322" ht="24.95" customHeight="1" x14ac:dyDescent="0.25"/>
    <row r="82323" ht="24.95" customHeight="1" x14ac:dyDescent="0.25"/>
    <row r="82324" ht="24.95" customHeight="1" x14ac:dyDescent="0.25"/>
    <row r="82325" ht="24.95" customHeight="1" x14ac:dyDescent="0.25"/>
    <row r="82326" ht="24.95" customHeight="1" x14ac:dyDescent="0.25"/>
    <row r="82327" ht="24.95" customHeight="1" x14ac:dyDescent="0.25"/>
    <row r="82328" ht="24.95" customHeight="1" x14ac:dyDescent="0.25"/>
    <row r="82329" ht="24" customHeight="1" x14ac:dyDescent="0.25"/>
    <row r="82333" ht="16.5" customHeight="1" x14ac:dyDescent="0.25"/>
    <row r="82335" ht="15.75" customHeight="1" x14ac:dyDescent="0.25"/>
    <row r="82336" ht="31.5" customHeight="1" x14ac:dyDescent="0.25"/>
    <row r="82337" ht="24" customHeight="1" x14ac:dyDescent="0.25"/>
    <row r="82338" ht="24.95" customHeight="1" x14ac:dyDescent="0.25"/>
    <row r="82339" ht="24.95" customHeight="1" x14ac:dyDescent="0.25"/>
    <row r="82340" ht="24.95" customHeight="1" x14ac:dyDescent="0.25"/>
    <row r="82341" ht="24.95" customHeight="1" x14ac:dyDescent="0.25"/>
    <row r="82342" ht="24.95" customHeight="1" x14ac:dyDescent="0.25"/>
    <row r="82343" ht="24.95" customHeight="1" x14ac:dyDescent="0.25"/>
    <row r="82344" ht="24.95" customHeight="1" x14ac:dyDescent="0.25"/>
    <row r="82345" ht="24.95" customHeight="1" x14ac:dyDescent="0.25"/>
    <row r="82346" ht="24.95" customHeight="1" x14ac:dyDescent="0.25"/>
    <row r="82350" ht="16.5" customHeight="1" x14ac:dyDescent="0.25"/>
    <row r="82352" ht="15.75" customHeight="1" x14ac:dyDescent="0.25"/>
    <row r="82353" ht="31.5" customHeight="1" x14ac:dyDescent="0.25"/>
    <row r="82354" ht="24" customHeight="1" x14ac:dyDescent="0.25"/>
    <row r="82355" ht="24.95" customHeight="1" x14ac:dyDescent="0.25"/>
    <row r="82356" ht="24.95" customHeight="1" x14ac:dyDescent="0.25"/>
    <row r="82357" ht="24.95" customHeight="1" x14ac:dyDescent="0.25"/>
    <row r="82358" ht="24.95" customHeight="1" x14ac:dyDescent="0.25"/>
    <row r="82359" ht="24.95" customHeight="1" x14ac:dyDescent="0.25"/>
    <row r="82360" ht="24.95" customHeight="1" x14ac:dyDescent="0.25"/>
    <row r="82361" ht="24.95" customHeight="1" x14ac:dyDescent="0.25"/>
    <row r="82362" ht="24.95" customHeight="1" x14ac:dyDescent="0.25"/>
    <row r="82363" ht="24.95" customHeight="1" x14ac:dyDescent="0.25"/>
    <row r="82367" ht="16.5" customHeight="1" x14ac:dyDescent="0.25"/>
    <row r="82369" ht="15.75" customHeight="1" x14ac:dyDescent="0.25"/>
    <row r="82370" ht="31.5" customHeight="1" x14ac:dyDescent="0.25"/>
    <row r="82371" ht="24" customHeight="1" x14ac:dyDescent="0.25"/>
    <row r="82372" ht="24.95" customHeight="1" x14ac:dyDescent="0.25"/>
    <row r="82373" ht="24.95" customHeight="1" x14ac:dyDescent="0.25"/>
    <row r="82374" ht="24.95" customHeight="1" x14ac:dyDescent="0.25"/>
    <row r="82375" ht="24.95" customHeight="1" x14ac:dyDescent="0.25"/>
    <row r="82376" ht="24.95" customHeight="1" x14ac:dyDescent="0.25"/>
    <row r="82377" ht="24.95" customHeight="1" x14ac:dyDescent="0.25"/>
    <row r="82378" ht="24.95" customHeight="1" x14ac:dyDescent="0.25"/>
    <row r="82379" ht="24.95" customHeight="1" x14ac:dyDescent="0.25"/>
    <row r="82380" ht="24.95" customHeight="1" x14ac:dyDescent="0.25"/>
    <row r="82381" ht="24.95" customHeight="1" x14ac:dyDescent="0.25"/>
    <row r="82382" ht="24.95" customHeight="1" x14ac:dyDescent="0.25"/>
    <row r="82383" ht="24.95" customHeight="1" x14ac:dyDescent="0.25"/>
    <row r="82384" ht="24.95" customHeight="1" x14ac:dyDescent="0.25"/>
    <row r="82385" ht="24.95" customHeight="1" x14ac:dyDescent="0.25"/>
    <row r="82386" ht="24.95" customHeight="1" x14ac:dyDescent="0.25"/>
    <row r="82387" ht="24.95" customHeight="1" x14ac:dyDescent="0.25"/>
    <row r="82388" ht="24.95" customHeight="1" x14ac:dyDescent="0.25"/>
    <row r="82389" ht="24.95" customHeight="1" x14ac:dyDescent="0.25"/>
    <row r="82390" ht="24.95" customHeight="1" x14ac:dyDescent="0.25"/>
    <row r="82391" ht="24.95" customHeight="1" x14ac:dyDescent="0.25"/>
    <row r="82392" ht="24.95" customHeight="1" x14ac:dyDescent="0.25"/>
    <row r="82393" ht="24.95" customHeight="1" x14ac:dyDescent="0.25"/>
    <row r="82394" ht="24.95" customHeight="1" x14ac:dyDescent="0.25"/>
    <row r="82395" ht="24.95" customHeight="1" x14ac:dyDescent="0.25"/>
    <row r="82396" ht="24.95" customHeight="1" x14ac:dyDescent="0.25"/>
    <row r="82397" ht="24.95" customHeight="1" x14ac:dyDescent="0.25"/>
    <row r="82398" ht="24.95" customHeight="1" x14ac:dyDescent="0.25"/>
    <row r="82399" ht="24.95" customHeight="1" x14ac:dyDescent="0.25"/>
    <row r="82400" ht="24.95" customHeight="1" x14ac:dyDescent="0.25"/>
    <row r="82401" ht="24.95" customHeight="1" x14ac:dyDescent="0.25"/>
    <row r="82402" ht="24.95" customHeight="1" x14ac:dyDescent="0.25"/>
    <row r="82403" ht="24.95" customHeight="1" x14ac:dyDescent="0.25"/>
    <row r="82404" ht="24.95" customHeight="1" x14ac:dyDescent="0.25"/>
    <row r="82408" ht="16.5" customHeight="1" x14ac:dyDescent="0.25"/>
    <row r="82410" ht="15.75" customHeight="1" x14ac:dyDescent="0.25"/>
    <row r="82411" ht="31.5" customHeight="1" x14ac:dyDescent="0.25"/>
    <row r="82412" ht="24" customHeight="1" x14ac:dyDescent="0.25"/>
    <row r="82413" ht="24.95" customHeight="1" x14ac:dyDescent="0.25"/>
    <row r="82414" ht="24.95" customHeight="1" x14ac:dyDescent="0.25"/>
    <row r="82415" ht="24.95" customHeight="1" x14ac:dyDescent="0.25"/>
    <row r="82416" ht="24.95" customHeight="1" x14ac:dyDescent="0.25"/>
    <row r="82417" ht="24.95" customHeight="1" x14ac:dyDescent="0.25"/>
    <row r="82418" ht="24.95" customHeight="1" x14ac:dyDescent="0.25"/>
    <row r="82419" ht="24.95" customHeight="1" x14ac:dyDescent="0.25"/>
    <row r="82420" ht="24.95" customHeight="1" x14ac:dyDescent="0.25"/>
    <row r="82421" ht="24.95" customHeight="1" x14ac:dyDescent="0.25"/>
    <row r="82422" ht="24.95" customHeight="1" x14ac:dyDescent="0.25"/>
    <row r="82423" ht="24.95" customHeight="1" x14ac:dyDescent="0.25"/>
    <row r="82424" ht="24.95" customHeight="1" x14ac:dyDescent="0.25"/>
    <row r="82425" ht="24.95" customHeight="1" x14ac:dyDescent="0.25"/>
    <row r="82426" ht="24.95" customHeight="1" x14ac:dyDescent="0.25"/>
    <row r="82427" ht="24.95" customHeight="1" x14ac:dyDescent="0.25"/>
    <row r="82428" ht="24.95" customHeight="1" x14ac:dyDescent="0.25"/>
    <row r="82429" ht="24.95" customHeight="1" x14ac:dyDescent="0.25"/>
    <row r="82430" ht="24.95" customHeight="1" x14ac:dyDescent="0.25"/>
    <row r="82431" ht="24.95" customHeight="1" x14ac:dyDescent="0.25"/>
    <row r="82432" ht="24.95" customHeight="1" x14ac:dyDescent="0.25"/>
    <row r="82433" ht="24.95" customHeight="1" x14ac:dyDescent="0.25"/>
    <row r="82434" ht="24.95" customHeight="1" x14ac:dyDescent="0.25"/>
    <row r="82435" ht="24.95" customHeight="1" x14ac:dyDescent="0.25"/>
    <row r="82436" ht="24.95" customHeight="1" x14ac:dyDescent="0.25"/>
    <row r="82437" ht="24.95" customHeight="1" x14ac:dyDescent="0.25"/>
    <row r="82438" ht="24.95" customHeight="1" x14ac:dyDescent="0.25"/>
    <row r="82439" ht="24.95" customHeight="1" x14ac:dyDescent="0.25"/>
    <row r="82440" ht="24.95" customHeight="1" x14ac:dyDescent="0.25"/>
    <row r="82441" ht="24.95" customHeight="1" x14ac:dyDescent="0.25"/>
    <row r="82442" ht="24.95" customHeight="1" x14ac:dyDescent="0.25"/>
    <row r="82443" ht="24.95" customHeight="1" x14ac:dyDescent="0.25"/>
    <row r="82444" ht="24.95" customHeight="1" x14ac:dyDescent="0.25"/>
    <row r="82445" ht="24.95" customHeight="1" x14ac:dyDescent="0.25"/>
    <row r="82449" ht="16.5" customHeight="1" x14ac:dyDescent="0.25"/>
    <row r="82451" ht="15.75" customHeight="1" x14ac:dyDescent="0.25"/>
    <row r="82452" ht="31.5" customHeight="1" x14ac:dyDescent="0.25"/>
    <row r="82453" ht="24" customHeight="1" x14ac:dyDescent="0.25"/>
    <row r="82454" ht="24.95" customHeight="1" x14ac:dyDescent="0.25"/>
    <row r="82455" ht="24.95" customHeight="1" x14ac:dyDescent="0.25"/>
    <row r="82456" ht="24.95" customHeight="1" x14ac:dyDescent="0.25"/>
    <row r="82457" ht="24.95" customHeight="1" x14ac:dyDescent="0.25"/>
    <row r="82458" ht="24.95" customHeight="1" x14ac:dyDescent="0.25"/>
    <row r="82459" ht="24.95" customHeight="1" x14ac:dyDescent="0.25"/>
    <row r="82460" ht="24.95" customHeight="1" x14ac:dyDescent="0.25"/>
    <row r="82461" ht="24.95" customHeight="1" x14ac:dyDescent="0.25"/>
    <row r="82462" ht="24.95" customHeight="1" x14ac:dyDescent="0.25"/>
    <row r="82463" ht="24.95" customHeight="1" x14ac:dyDescent="0.25"/>
    <row r="82464" ht="24.95" customHeight="1" x14ac:dyDescent="0.25"/>
    <row r="82465" ht="24.95" customHeight="1" x14ac:dyDescent="0.25"/>
    <row r="82466" ht="24.95" customHeight="1" x14ac:dyDescent="0.25"/>
    <row r="82467" ht="24.95" customHeight="1" x14ac:dyDescent="0.25"/>
    <row r="82468" ht="24.95" customHeight="1" x14ac:dyDescent="0.25"/>
    <row r="82469" ht="24.95" customHeight="1" x14ac:dyDescent="0.25"/>
    <row r="82470" ht="24.95" customHeight="1" x14ac:dyDescent="0.25"/>
    <row r="82471" ht="24.95" customHeight="1" x14ac:dyDescent="0.25"/>
    <row r="82472" ht="24.95" customHeight="1" x14ac:dyDescent="0.25"/>
    <row r="82473" ht="24.95" customHeight="1" x14ac:dyDescent="0.25"/>
    <row r="82474" ht="24.95" customHeight="1" x14ac:dyDescent="0.25"/>
    <row r="82475" ht="24.95" customHeight="1" x14ac:dyDescent="0.25"/>
    <row r="82476" ht="24.95" customHeight="1" x14ac:dyDescent="0.25"/>
    <row r="82477" ht="24.95" customHeight="1" x14ac:dyDescent="0.25"/>
    <row r="82478" ht="24.95" customHeight="1" x14ac:dyDescent="0.25"/>
    <row r="82479" ht="24.95" customHeight="1" x14ac:dyDescent="0.25"/>
    <row r="82480" ht="24.95" customHeight="1" x14ac:dyDescent="0.25"/>
    <row r="82481" ht="24.95" customHeight="1" x14ac:dyDescent="0.25"/>
    <row r="82482" ht="24.95" customHeight="1" x14ac:dyDescent="0.25"/>
    <row r="82483" ht="24.95" customHeight="1" x14ac:dyDescent="0.25"/>
    <row r="82484" ht="24.95" customHeight="1" x14ac:dyDescent="0.25"/>
    <row r="82485" ht="24.95" customHeight="1" x14ac:dyDescent="0.25"/>
    <row r="82486" ht="24.95" customHeight="1" x14ac:dyDescent="0.25"/>
    <row r="82490" ht="16.5" customHeight="1" x14ac:dyDescent="0.25"/>
    <row r="82492" ht="15.75" customHeight="1" x14ac:dyDescent="0.25"/>
    <row r="82493" ht="31.5" customHeight="1" x14ac:dyDescent="0.25"/>
    <row r="82494" ht="24" customHeight="1" x14ac:dyDescent="0.25"/>
    <row r="82495" ht="24.95" customHeight="1" x14ac:dyDescent="0.25"/>
    <row r="82496" ht="24.95" customHeight="1" x14ac:dyDescent="0.25"/>
    <row r="82497" ht="24.95" customHeight="1" x14ac:dyDescent="0.25"/>
    <row r="82498" ht="24.95" customHeight="1" x14ac:dyDescent="0.25"/>
    <row r="82499" ht="24.95" customHeight="1" x14ac:dyDescent="0.25"/>
    <row r="82500" ht="24.95" customHeight="1" x14ac:dyDescent="0.25"/>
    <row r="82501" ht="24.95" customHeight="1" x14ac:dyDescent="0.25"/>
    <row r="82502" ht="24.95" customHeight="1" x14ac:dyDescent="0.25"/>
    <row r="82503" ht="24.95" customHeight="1" x14ac:dyDescent="0.25"/>
    <row r="82507" ht="16.5" customHeight="1" x14ac:dyDescent="0.25"/>
    <row r="82509" ht="15.75" customHeight="1" x14ac:dyDescent="0.25"/>
    <row r="82510" ht="31.5" customHeight="1" x14ac:dyDescent="0.25"/>
    <row r="82511" ht="24" customHeight="1" x14ac:dyDescent="0.25"/>
    <row r="82512" ht="24.95" customHeight="1" x14ac:dyDescent="0.25"/>
    <row r="82513" ht="24.95" customHeight="1" x14ac:dyDescent="0.25"/>
    <row r="82514" ht="24.95" customHeight="1" x14ac:dyDescent="0.25"/>
    <row r="82515" ht="24.95" customHeight="1" x14ac:dyDescent="0.25"/>
    <row r="82516" ht="24.95" customHeight="1" x14ac:dyDescent="0.25"/>
    <row r="82517" ht="24.95" customHeight="1" x14ac:dyDescent="0.25"/>
    <row r="82518" ht="24.95" customHeight="1" x14ac:dyDescent="0.25"/>
    <row r="82519" ht="24.95" customHeight="1" x14ac:dyDescent="0.25"/>
    <row r="82520" ht="24.95" customHeight="1" x14ac:dyDescent="0.25"/>
    <row r="82521" ht="24.95" customHeight="1" x14ac:dyDescent="0.25"/>
    <row r="82522" ht="24.95" customHeight="1" x14ac:dyDescent="0.25"/>
    <row r="82523" ht="24.95" customHeight="1" x14ac:dyDescent="0.25"/>
    <row r="82524" ht="24.95" customHeight="1" x14ac:dyDescent="0.25"/>
    <row r="82525" ht="24.95" customHeight="1" x14ac:dyDescent="0.25"/>
    <row r="82526" ht="24.95" customHeight="1" x14ac:dyDescent="0.25"/>
    <row r="82527" ht="24.95" customHeight="1" x14ac:dyDescent="0.25"/>
    <row r="82528" ht="24.95" customHeight="1" x14ac:dyDescent="0.25"/>
    <row r="82529" ht="24.95" customHeight="1" x14ac:dyDescent="0.25"/>
    <row r="82530" ht="24.95" customHeight="1" x14ac:dyDescent="0.25"/>
    <row r="82531" ht="24.95" customHeight="1" x14ac:dyDescent="0.25"/>
    <row r="82532" ht="24.95" customHeight="1" x14ac:dyDescent="0.25"/>
    <row r="82533" ht="24.95" customHeight="1" x14ac:dyDescent="0.25"/>
    <row r="82534" ht="24.95" customHeight="1" x14ac:dyDescent="0.25"/>
    <row r="82535" ht="24.95" customHeight="1" x14ac:dyDescent="0.25"/>
    <row r="82536" ht="24.95" customHeight="1" x14ac:dyDescent="0.25"/>
    <row r="82537" ht="24.95" customHeight="1" x14ac:dyDescent="0.25"/>
    <row r="82538" ht="24.95" customHeight="1" x14ac:dyDescent="0.25"/>
    <row r="82539" ht="24.95" customHeight="1" x14ac:dyDescent="0.25"/>
    <row r="82540" ht="24.95" customHeight="1" x14ac:dyDescent="0.25"/>
    <row r="82541" ht="24.95" customHeight="1" x14ac:dyDescent="0.25"/>
    <row r="82542" ht="24.95" customHeight="1" x14ac:dyDescent="0.25"/>
    <row r="82543" ht="24.95" customHeight="1" x14ac:dyDescent="0.25"/>
    <row r="82544" ht="24.95" customHeight="1" x14ac:dyDescent="0.25"/>
    <row r="82548" ht="16.5" customHeight="1" x14ac:dyDescent="0.25"/>
    <row r="82550" ht="15.75" customHeight="1" x14ac:dyDescent="0.25"/>
    <row r="82551" ht="31.5" customHeight="1" x14ac:dyDescent="0.25"/>
    <row r="82552" ht="24" customHeight="1" x14ac:dyDescent="0.25"/>
    <row r="82553" ht="24.95" customHeight="1" x14ac:dyDescent="0.25"/>
    <row r="82554" ht="24.95" customHeight="1" x14ac:dyDescent="0.25"/>
    <row r="82555" ht="24.95" customHeight="1" x14ac:dyDescent="0.25"/>
    <row r="82556" ht="24.95" customHeight="1" x14ac:dyDescent="0.25"/>
    <row r="82557" ht="24.95" customHeight="1" x14ac:dyDescent="0.25"/>
    <row r="82558" ht="24.95" customHeight="1" x14ac:dyDescent="0.25"/>
    <row r="82559" ht="24.95" customHeight="1" x14ac:dyDescent="0.25"/>
    <row r="82560" ht="24.95" customHeight="1" x14ac:dyDescent="0.25"/>
    <row r="82561" ht="24.95" customHeight="1" x14ac:dyDescent="0.25"/>
    <row r="82562" ht="24.95" customHeight="1" x14ac:dyDescent="0.25"/>
    <row r="82563" ht="24.95" customHeight="1" x14ac:dyDescent="0.25"/>
    <row r="82564" ht="24.95" customHeight="1" x14ac:dyDescent="0.25"/>
    <row r="82565" ht="24.95" customHeight="1" x14ac:dyDescent="0.25"/>
    <row r="82566" ht="24.95" customHeight="1" x14ac:dyDescent="0.25"/>
    <row r="82567" ht="24.95" customHeight="1" x14ac:dyDescent="0.25"/>
    <row r="82568" ht="24.95" customHeight="1" x14ac:dyDescent="0.25"/>
    <row r="82569" ht="24.95" customHeight="1" x14ac:dyDescent="0.25"/>
    <row r="82570" ht="24.95" customHeight="1" x14ac:dyDescent="0.25"/>
    <row r="82571" ht="24.95" customHeight="1" x14ac:dyDescent="0.25"/>
    <row r="82572" ht="24.95" customHeight="1" x14ac:dyDescent="0.25"/>
    <row r="82573" ht="24.95" customHeight="1" x14ac:dyDescent="0.25"/>
    <row r="82574" ht="24.95" customHeight="1" x14ac:dyDescent="0.25"/>
    <row r="82575" ht="24.95" customHeight="1" x14ac:dyDescent="0.25"/>
    <row r="82576" ht="24.95" customHeight="1" x14ac:dyDescent="0.25"/>
    <row r="82577" ht="24.95" customHeight="1" x14ac:dyDescent="0.25"/>
    <row r="82578" ht="24.95" customHeight="1" x14ac:dyDescent="0.25"/>
    <row r="82579" ht="24.95" customHeight="1" x14ac:dyDescent="0.25"/>
    <row r="82580" ht="24.95" customHeight="1" x14ac:dyDescent="0.25"/>
    <row r="82581" ht="24.95" customHeight="1" x14ac:dyDescent="0.25"/>
    <row r="82582" ht="24.95" customHeight="1" x14ac:dyDescent="0.25"/>
    <row r="82583" ht="24.95" customHeight="1" x14ac:dyDescent="0.25"/>
    <row r="82584" ht="24.95" customHeight="1" x14ac:dyDescent="0.25"/>
    <row r="82585" ht="24.95" customHeight="1" x14ac:dyDescent="0.25"/>
    <row r="82589" ht="16.5" customHeight="1" x14ac:dyDescent="0.25"/>
    <row r="82591" ht="15.75" customHeight="1" x14ac:dyDescent="0.25"/>
    <row r="82592" ht="31.5" customHeight="1" x14ac:dyDescent="0.25"/>
    <row r="82593" ht="24" customHeight="1" x14ac:dyDescent="0.25"/>
    <row r="82594" ht="24.95" customHeight="1" x14ac:dyDescent="0.25"/>
    <row r="82595" ht="24.95" customHeight="1" x14ac:dyDescent="0.25"/>
    <row r="82596" ht="24.95" customHeight="1" x14ac:dyDescent="0.25"/>
    <row r="82597" ht="24.95" customHeight="1" x14ac:dyDescent="0.25"/>
    <row r="82598" ht="24.95" customHeight="1" x14ac:dyDescent="0.25"/>
    <row r="82599" ht="24.95" customHeight="1" x14ac:dyDescent="0.25"/>
    <row r="82600" ht="24.95" customHeight="1" x14ac:dyDescent="0.25"/>
    <row r="82601" ht="24.95" customHeight="1" x14ac:dyDescent="0.25"/>
    <row r="82606" ht="16.5" customHeight="1" x14ac:dyDescent="0.25"/>
    <row r="82608" ht="15.75" customHeight="1" x14ac:dyDescent="0.25"/>
    <row r="82609" ht="31.5" customHeight="1" x14ac:dyDescent="0.25"/>
    <row r="82610" ht="24" customHeight="1" x14ac:dyDescent="0.25"/>
    <row r="82611" ht="24.95" customHeight="1" x14ac:dyDescent="0.25"/>
    <row r="82612" ht="24.95" customHeight="1" x14ac:dyDescent="0.25"/>
    <row r="82613" ht="24.95" customHeight="1" x14ac:dyDescent="0.25"/>
    <row r="82614" ht="24.95" customHeight="1" x14ac:dyDescent="0.25"/>
    <row r="82615" ht="24.95" customHeight="1" x14ac:dyDescent="0.25"/>
    <row r="82616" ht="24.95" customHeight="1" x14ac:dyDescent="0.25"/>
    <row r="82617" ht="24.95" customHeight="1" x14ac:dyDescent="0.25"/>
    <row r="82618" ht="24.95" customHeight="1" x14ac:dyDescent="0.25"/>
    <row r="82619" ht="24.95" customHeight="1" x14ac:dyDescent="0.25"/>
    <row r="82620" ht="24.95" customHeight="1" x14ac:dyDescent="0.25"/>
    <row r="82621" ht="24.95" customHeight="1" x14ac:dyDescent="0.25"/>
    <row r="82622" ht="24.95" customHeight="1" x14ac:dyDescent="0.25"/>
    <row r="82623" ht="24.95" customHeight="1" x14ac:dyDescent="0.25"/>
    <row r="82624" ht="24.95" customHeight="1" x14ac:dyDescent="0.25"/>
    <row r="82625" ht="24.95" customHeight="1" x14ac:dyDescent="0.25"/>
    <row r="82626" ht="24.95" customHeight="1" x14ac:dyDescent="0.25"/>
    <row r="82627" ht="24.95" customHeight="1" x14ac:dyDescent="0.25"/>
    <row r="82628" ht="24.95" customHeight="1" x14ac:dyDescent="0.25"/>
    <row r="82629" ht="24.95" customHeight="1" x14ac:dyDescent="0.25"/>
    <row r="82630" ht="24.95" customHeight="1" x14ac:dyDescent="0.25"/>
    <row r="82631" ht="24.95" customHeight="1" x14ac:dyDescent="0.25"/>
    <row r="82632" ht="24.95" customHeight="1" x14ac:dyDescent="0.25"/>
    <row r="82633" ht="24.95" customHeight="1" x14ac:dyDescent="0.25"/>
    <row r="82634" ht="24.95" customHeight="1" x14ac:dyDescent="0.25"/>
    <row r="82635" ht="24.95" customHeight="1" x14ac:dyDescent="0.25"/>
    <row r="82636" ht="24.95" customHeight="1" x14ac:dyDescent="0.25"/>
    <row r="82637" ht="24.95" customHeight="1" x14ac:dyDescent="0.25"/>
    <row r="82638" ht="24.95" customHeight="1" x14ac:dyDescent="0.25"/>
    <row r="82639" ht="24.95" customHeight="1" x14ac:dyDescent="0.25"/>
    <row r="82640" ht="24.95" customHeight="1" x14ac:dyDescent="0.25"/>
    <row r="82641" ht="24.95" customHeight="1" x14ac:dyDescent="0.25"/>
    <row r="82642" ht="24.95" customHeight="1" x14ac:dyDescent="0.25"/>
    <row r="82647" ht="16.5" customHeight="1" x14ac:dyDescent="0.25"/>
    <row r="82649" ht="15.75" customHeight="1" x14ac:dyDescent="0.25"/>
    <row r="82650" ht="31.5" customHeight="1" x14ac:dyDescent="0.25"/>
    <row r="82651" ht="24" customHeight="1" x14ac:dyDescent="0.25"/>
    <row r="82652" ht="24.95" customHeight="1" x14ac:dyDescent="0.25"/>
    <row r="82653" ht="24.95" customHeight="1" x14ac:dyDescent="0.25"/>
    <row r="82654" ht="24.95" customHeight="1" x14ac:dyDescent="0.25"/>
    <row r="82655" ht="24.95" customHeight="1" x14ac:dyDescent="0.25"/>
    <row r="82656" ht="24.95" customHeight="1" x14ac:dyDescent="0.25"/>
    <row r="82657" ht="24.95" customHeight="1" x14ac:dyDescent="0.25"/>
    <row r="82658" ht="24.95" customHeight="1" x14ac:dyDescent="0.25"/>
    <row r="82659" ht="24.95" customHeight="1" x14ac:dyDescent="0.25"/>
    <row r="82660" ht="24.95" customHeight="1" x14ac:dyDescent="0.25"/>
    <row r="82661" ht="24.95" customHeight="1" x14ac:dyDescent="0.25"/>
    <row r="82662" ht="24.95" customHeight="1" x14ac:dyDescent="0.25"/>
    <row r="82663" ht="24.95" customHeight="1" x14ac:dyDescent="0.25"/>
    <row r="82664" ht="24.95" customHeight="1" x14ac:dyDescent="0.25"/>
    <row r="82665" ht="24.95" customHeight="1" x14ac:dyDescent="0.25"/>
    <row r="82666" ht="24.95" customHeight="1" x14ac:dyDescent="0.25"/>
    <row r="82667" ht="24.95" customHeight="1" x14ac:dyDescent="0.25"/>
    <row r="82668" ht="24.95" customHeight="1" x14ac:dyDescent="0.25"/>
    <row r="82669" ht="24.95" customHeight="1" x14ac:dyDescent="0.25"/>
    <row r="82670" ht="24.95" customHeight="1" x14ac:dyDescent="0.25"/>
    <row r="82671" ht="24.95" customHeight="1" x14ac:dyDescent="0.25"/>
    <row r="82672" ht="24.95" customHeight="1" x14ac:dyDescent="0.25"/>
    <row r="82673" ht="24.95" customHeight="1" x14ac:dyDescent="0.25"/>
    <row r="82674" ht="24.95" customHeight="1" x14ac:dyDescent="0.25"/>
    <row r="82675" ht="24.95" customHeight="1" x14ac:dyDescent="0.25"/>
    <row r="82676" ht="24.95" customHeight="1" x14ac:dyDescent="0.25"/>
    <row r="82677" ht="24.95" customHeight="1" x14ac:dyDescent="0.25"/>
    <row r="82678" ht="24.95" customHeight="1" x14ac:dyDescent="0.25"/>
    <row r="82679" ht="24.95" customHeight="1" x14ac:dyDescent="0.25"/>
    <row r="82680" ht="24.95" customHeight="1" x14ac:dyDescent="0.25"/>
    <row r="82681" ht="24.95" customHeight="1" x14ac:dyDescent="0.25"/>
    <row r="82682" ht="24.95" customHeight="1" x14ac:dyDescent="0.25"/>
    <row r="82683" ht="24.95" customHeight="1" x14ac:dyDescent="0.25"/>
    <row r="82685" ht="16.5" customHeight="1" x14ac:dyDescent="0.25"/>
    <row r="82687" ht="15.75" customHeight="1" x14ac:dyDescent="0.25"/>
    <row r="82688" ht="31.5" customHeight="1" x14ac:dyDescent="0.25"/>
    <row r="82689" ht="24" customHeight="1" x14ac:dyDescent="0.25"/>
    <row r="82690" ht="24.95" customHeight="1" x14ac:dyDescent="0.25"/>
    <row r="82691" ht="24.95" customHeight="1" x14ac:dyDescent="0.25"/>
    <row r="82692" ht="24.95" customHeight="1" x14ac:dyDescent="0.25"/>
    <row r="82693" ht="24.95" customHeight="1" x14ac:dyDescent="0.25"/>
    <row r="82694" ht="24.95" customHeight="1" x14ac:dyDescent="0.25"/>
    <row r="82695" ht="24.95" customHeight="1" x14ac:dyDescent="0.25"/>
    <row r="82696" ht="24.95" customHeight="1" x14ac:dyDescent="0.25"/>
    <row r="82697" ht="24.95" customHeight="1" x14ac:dyDescent="0.25"/>
    <row r="82701" ht="16.5" customHeight="1" x14ac:dyDescent="0.25"/>
    <row r="82703" ht="15.75" customHeight="1" x14ac:dyDescent="0.25"/>
    <row r="82704" ht="31.5" customHeight="1" x14ac:dyDescent="0.25"/>
    <row r="82705" ht="24" customHeight="1" x14ac:dyDescent="0.25"/>
    <row r="82706" ht="24.95" customHeight="1" x14ac:dyDescent="0.25"/>
    <row r="82707" ht="24.95" customHeight="1" x14ac:dyDescent="0.25"/>
    <row r="82708" ht="24.95" customHeight="1" x14ac:dyDescent="0.25"/>
    <row r="82709" ht="24.95" customHeight="1" x14ac:dyDescent="0.25"/>
    <row r="82710" ht="24.95" customHeight="1" x14ac:dyDescent="0.25"/>
    <row r="82711" ht="24.95" customHeight="1" x14ac:dyDescent="0.25"/>
    <row r="82712" ht="24.95" customHeight="1" x14ac:dyDescent="0.25"/>
    <row r="82713" ht="24.95" customHeight="1" x14ac:dyDescent="0.25"/>
    <row r="82717" ht="16.5" customHeight="1" x14ac:dyDescent="0.25"/>
    <row r="82719" ht="15.75" customHeight="1" x14ac:dyDescent="0.25"/>
    <row r="82720" ht="31.5" customHeight="1" x14ac:dyDescent="0.25"/>
    <row r="82721" ht="24" customHeight="1" x14ac:dyDescent="0.25"/>
    <row r="82722" ht="24.95" customHeight="1" x14ac:dyDescent="0.25"/>
    <row r="82723" ht="24.95" customHeight="1" x14ac:dyDescent="0.25"/>
    <row r="82724" ht="24.95" customHeight="1" x14ac:dyDescent="0.25"/>
    <row r="82725" ht="24.95" customHeight="1" x14ac:dyDescent="0.25"/>
    <row r="82726" ht="24.95" customHeight="1" x14ac:dyDescent="0.25"/>
    <row r="82727" ht="24.95" customHeight="1" x14ac:dyDescent="0.25"/>
    <row r="82728" ht="24.95" customHeight="1" x14ac:dyDescent="0.25"/>
    <row r="82729" ht="24.95" customHeight="1" x14ac:dyDescent="0.25"/>
    <row r="82730" ht="24.95" customHeight="1" x14ac:dyDescent="0.25"/>
    <row r="82731" ht="24.95" customHeight="1" x14ac:dyDescent="0.25"/>
    <row r="82732" ht="24.95" customHeight="1" x14ac:dyDescent="0.25"/>
    <row r="82733" ht="24.95" customHeight="1" x14ac:dyDescent="0.25"/>
    <row r="82734" ht="24.95" customHeight="1" x14ac:dyDescent="0.25"/>
    <row r="82735" ht="24.95" customHeight="1" x14ac:dyDescent="0.25"/>
    <row r="82736" ht="24.95" customHeight="1" x14ac:dyDescent="0.25"/>
    <row r="82737" ht="24.95" customHeight="1" x14ac:dyDescent="0.25"/>
    <row r="82738" ht="24.95" customHeight="1" x14ac:dyDescent="0.25"/>
    <row r="82739" ht="24.95" customHeight="1" x14ac:dyDescent="0.25"/>
    <row r="82740" ht="24.95" customHeight="1" x14ac:dyDescent="0.25"/>
    <row r="82741" ht="24.95" customHeight="1" x14ac:dyDescent="0.25"/>
    <row r="82742" ht="24.95" customHeight="1" x14ac:dyDescent="0.25"/>
    <row r="82743" ht="24.95" customHeight="1" x14ac:dyDescent="0.25"/>
    <row r="82744" ht="24.95" customHeight="1" x14ac:dyDescent="0.25"/>
    <row r="82745" ht="24.95" customHeight="1" x14ac:dyDescent="0.25"/>
    <row r="82746" ht="24.95" customHeight="1" x14ac:dyDescent="0.25"/>
    <row r="82747" ht="24.95" customHeight="1" x14ac:dyDescent="0.25"/>
    <row r="82748" ht="24.95" customHeight="1" x14ac:dyDescent="0.25"/>
    <row r="82749" ht="24.95" customHeight="1" x14ac:dyDescent="0.25"/>
    <row r="82750" ht="24.95" customHeight="1" x14ac:dyDescent="0.25"/>
    <row r="82751" ht="24.95" customHeight="1" x14ac:dyDescent="0.25"/>
    <row r="82752" ht="24.95" customHeight="1" x14ac:dyDescent="0.25"/>
    <row r="82753" ht="24.95" customHeight="1" x14ac:dyDescent="0.25"/>
    <row r="82757" ht="16.5" customHeight="1" x14ac:dyDescent="0.25"/>
    <row r="82759" ht="15.75" customHeight="1" x14ac:dyDescent="0.25"/>
    <row r="82760" ht="31.5" customHeight="1" x14ac:dyDescent="0.25"/>
    <row r="82761" ht="24" customHeight="1" x14ac:dyDescent="0.25"/>
    <row r="82762" ht="24.95" customHeight="1" x14ac:dyDescent="0.25"/>
    <row r="82763" ht="24.95" customHeight="1" x14ac:dyDescent="0.25"/>
    <row r="82764" ht="24.95" customHeight="1" x14ac:dyDescent="0.25"/>
    <row r="82765" ht="24.95" customHeight="1" x14ac:dyDescent="0.25"/>
    <row r="82766" ht="24.95" customHeight="1" x14ac:dyDescent="0.25"/>
    <row r="82767" ht="24.95" customHeight="1" x14ac:dyDescent="0.25"/>
    <row r="82768" ht="24.95" customHeight="1" x14ac:dyDescent="0.25"/>
    <row r="82769" ht="24.95" customHeight="1" x14ac:dyDescent="0.25"/>
    <row r="82770" ht="24.95" customHeight="1" x14ac:dyDescent="0.25"/>
    <row r="82771" ht="24.95" customHeight="1" x14ac:dyDescent="0.25"/>
    <row r="82772" ht="24.95" customHeight="1" x14ac:dyDescent="0.25"/>
    <row r="82773" ht="24.95" customHeight="1" x14ac:dyDescent="0.25"/>
    <row r="82774" ht="24.95" customHeight="1" x14ac:dyDescent="0.25"/>
    <row r="82775" ht="24.95" customHeight="1" x14ac:dyDescent="0.25"/>
    <row r="82776" ht="24.95" customHeight="1" x14ac:dyDescent="0.25"/>
    <row r="82777" ht="24.95" customHeight="1" x14ac:dyDescent="0.25"/>
    <row r="82778" ht="24.95" customHeight="1" x14ac:dyDescent="0.25"/>
    <row r="82779" ht="24.95" customHeight="1" x14ac:dyDescent="0.25"/>
    <row r="82780" ht="24.95" customHeight="1" x14ac:dyDescent="0.25"/>
    <row r="82781" ht="24.95" customHeight="1" x14ac:dyDescent="0.25"/>
    <row r="82782" ht="24.95" customHeight="1" x14ac:dyDescent="0.25"/>
    <row r="82783" ht="24.95" customHeight="1" x14ac:dyDescent="0.25"/>
    <row r="82784" ht="24.95" customHeight="1" x14ac:dyDescent="0.25"/>
    <row r="82785" ht="24.95" customHeight="1" x14ac:dyDescent="0.25"/>
    <row r="82786" ht="24.95" customHeight="1" x14ac:dyDescent="0.25"/>
    <row r="82787" ht="24.95" customHeight="1" x14ac:dyDescent="0.25"/>
    <row r="82788" ht="24.95" customHeight="1" x14ac:dyDescent="0.25"/>
    <row r="82789" ht="24.95" customHeight="1" x14ac:dyDescent="0.25"/>
    <row r="82790" ht="24.95" customHeight="1" x14ac:dyDescent="0.25"/>
    <row r="82791" ht="24.95" customHeight="1" x14ac:dyDescent="0.25"/>
    <row r="82792" ht="24.95" customHeight="1" x14ac:dyDescent="0.25"/>
    <row r="82793" ht="24.95" customHeight="1" x14ac:dyDescent="0.25"/>
    <row r="82797" ht="16.5" customHeight="1" x14ac:dyDescent="0.25"/>
    <row r="82799" ht="15.75" customHeight="1" x14ac:dyDescent="0.25"/>
    <row r="82800" ht="31.5" customHeight="1" x14ac:dyDescent="0.25"/>
    <row r="82801" ht="24" customHeight="1" x14ac:dyDescent="0.25"/>
    <row r="82802" ht="24.95" customHeight="1" x14ac:dyDescent="0.25"/>
    <row r="82803" ht="24.95" customHeight="1" x14ac:dyDescent="0.25"/>
    <row r="82804" ht="24.95" customHeight="1" x14ac:dyDescent="0.25"/>
    <row r="82805" ht="24.95" customHeight="1" x14ac:dyDescent="0.25"/>
    <row r="82806" ht="24.95" customHeight="1" x14ac:dyDescent="0.25"/>
    <row r="82807" ht="24.95" customHeight="1" x14ac:dyDescent="0.25"/>
    <row r="82808" ht="24.95" customHeight="1" x14ac:dyDescent="0.25"/>
    <row r="82809" ht="24.95" customHeight="1" x14ac:dyDescent="0.25"/>
    <row r="82810" ht="24.95" customHeight="1" x14ac:dyDescent="0.25"/>
    <row r="82811" ht="24.95" customHeight="1" x14ac:dyDescent="0.25"/>
    <row r="82812" ht="24.95" customHeight="1" x14ac:dyDescent="0.25"/>
    <row r="82813" ht="24.95" customHeight="1" x14ac:dyDescent="0.25"/>
    <row r="82814" ht="24.95" customHeight="1" x14ac:dyDescent="0.25"/>
    <row r="82815" ht="24.95" customHeight="1" x14ac:dyDescent="0.25"/>
    <row r="82816" ht="24.95" customHeight="1" x14ac:dyDescent="0.25"/>
    <row r="82817" ht="24.95" customHeight="1" x14ac:dyDescent="0.25"/>
    <row r="82818" ht="24.95" customHeight="1" x14ac:dyDescent="0.25"/>
    <row r="82819" ht="24.95" customHeight="1" x14ac:dyDescent="0.25"/>
    <row r="82820" ht="24.95" customHeight="1" x14ac:dyDescent="0.25"/>
    <row r="82821" ht="24.95" customHeight="1" x14ac:dyDescent="0.25"/>
    <row r="82822" ht="24.95" customHeight="1" x14ac:dyDescent="0.25"/>
    <row r="82823" ht="24.95" customHeight="1" x14ac:dyDescent="0.25"/>
    <row r="82824" ht="24.95" customHeight="1" x14ac:dyDescent="0.25"/>
    <row r="82825" ht="24.95" customHeight="1" x14ac:dyDescent="0.25"/>
    <row r="82826" ht="24.95" customHeight="1" x14ac:dyDescent="0.25"/>
    <row r="82827" ht="24.95" customHeight="1" x14ac:dyDescent="0.25"/>
    <row r="82828" ht="24.95" customHeight="1" x14ac:dyDescent="0.25"/>
    <row r="82829" ht="24.95" customHeight="1" x14ac:dyDescent="0.25"/>
    <row r="82830" ht="24.95" customHeight="1" x14ac:dyDescent="0.25"/>
    <row r="82831" ht="24.95" customHeight="1" x14ac:dyDescent="0.25"/>
    <row r="82832" ht="24.95" customHeight="1" x14ac:dyDescent="0.25"/>
    <row r="82833" ht="24.95" customHeight="1" x14ac:dyDescent="0.25"/>
    <row r="82837" ht="16.5" customHeight="1" x14ac:dyDescent="0.25"/>
    <row r="82839" ht="15.75" customHeight="1" x14ac:dyDescent="0.25"/>
    <row r="82840" ht="31.5" customHeight="1" x14ac:dyDescent="0.25"/>
    <row r="82841" ht="24" customHeight="1" x14ac:dyDescent="0.25"/>
    <row r="82842" ht="24.95" customHeight="1" x14ac:dyDescent="0.25"/>
    <row r="82843" ht="24.95" customHeight="1" x14ac:dyDescent="0.25"/>
    <row r="82844" ht="24.95" customHeight="1" x14ac:dyDescent="0.25"/>
    <row r="82845" ht="24.95" customHeight="1" x14ac:dyDescent="0.25"/>
    <row r="82846" ht="24.95" customHeight="1" x14ac:dyDescent="0.25"/>
    <row r="82847" ht="24.95" customHeight="1" x14ac:dyDescent="0.25"/>
    <row r="82848" ht="24.95" customHeight="1" x14ac:dyDescent="0.25"/>
    <row r="82849" ht="24.95" customHeight="1" x14ac:dyDescent="0.25"/>
    <row r="82853" ht="16.5" customHeight="1" x14ac:dyDescent="0.25"/>
    <row r="82855" ht="15.75" customHeight="1" x14ac:dyDescent="0.25"/>
    <row r="82856" ht="31.5" customHeight="1" x14ac:dyDescent="0.25"/>
    <row r="82857" ht="24" customHeight="1" x14ac:dyDescent="0.25"/>
    <row r="82858" ht="24.95" customHeight="1" x14ac:dyDescent="0.25"/>
    <row r="82859" ht="24.95" customHeight="1" x14ac:dyDescent="0.25"/>
    <row r="82860" ht="24.95" customHeight="1" x14ac:dyDescent="0.25"/>
    <row r="82861" ht="24.95" customHeight="1" x14ac:dyDescent="0.25"/>
    <row r="82862" ht="24.95" customHeight="1" x14ac:dyDescent="0.25"/>
    <row r="82863" ht="24.95" customHeight="1" x14ac:dyDescent="0.25"/>
    <row r="82864" ht="24.95" customHeight="1" x14ac:dyDescent="0.25"/>
    <row r="82865" ht="24.95" customHeight="1" x14ac:dyDescent="0.25"/>
    <row r="82869" ht="16.5" customHeight="1" x14ac:dyDescent="0.25"/>
    <row r="82871" ht="15.75" customHeight="1" x14ac:dyDescent="0.25"/>
    <row r="82872" ht="31.5" customHeight="1" x14ac:dyDescent="0.25"/>
    <row r="82873" ht="24" customHeight="1" x14ac:dyDescent="0.25"/>
    <row r="82874" ht="24.95" customHeight="1" x14ac:dyDescent="0.25"/>
    <row r="82875" ht="24.95" customHeight="1" x14ac:dyDescent="0.25"/>
    <row r="82876" ht="24.95" customHeight="1" x14ac:dyDescent="0.25"/>
    <row r="82877" ht="24.95" customHeight="1" x14ac:dyDescent="0.25"/>
    <row r="82878" ht="24.95" customHeight="1" x14ac:dyDescent="0.25"/>
    <row r="82879" ht="24.95" customHeight="1" x14ac:dyDescent="0.25"/>
    <row r="82880" ht="24.95" customHeight="1" x14ac:dyDescent="0.25"/>
    <row r="82881" ht="24.95" customHeight="1" x14ac:dyDescent="0.25"/>
    <row r="82885" ht="16.5" customHeight="1" x14ac:dyDescent="0.25"/>
    <row r="82887" ht="15.75" customHeight="1" x14ac:dyDescent="0.25"/>
    <row r="82888" ht="31.5" customHeight="1" x14ac:dyDescent="0.25"/>
    <row r="82889" ht="24" customHeight="1" x14ac:dyDescent="0.25"/>
    <row r="82890" ht="24.95" customHeight="1" x14ac:dyDescent="0.25"/>
    <row r="82891" ht="24.95" customHeight="1" x14ac:dyDescent="0.25"/>
    <row r="82892" ht="24.95" customHeight="1" x14ac:dyDescent="0.25"/>
    <row r="82893" ht="24.95" customHeight="1" x14ac:dyDescent="0.25"/>
    <row r="82894" ht="24.95" customHeight="1" x14ac:dyDescent="0.25"/>
    <row r="82895" ht="24.95" customHeight="1" x14ac:dyDescent="0.25"/>
    <row r="82896" ht="24.95" customHeight="1" x14ac:dyDescent="0.25"/>
    <row r="82897" ht="24.95" customHeight="1" x14ac:dyDescent="0.25"/>
    <row r="82898" ht="24.95" customHeight="1" x14ac:dyDescent="0.25"/>
    <row r="82899" ht="24.95" customHeight="1" x14ac:dyDescent="0.25"/>
    <row r="82900" ht="24.95" customHeight="1" x14ac:dyDescent="0.25"/>
    <row r="82901" ht="24.95" customHeight="1" x14ac:dyDescent="0.25"/>
    <row r="82902" ht="24.95" customHeight="1" x14ac:dyDescent="0.25"/>
    <row r="82903" ht="24.95" customHeight="1" x14ac:dyDescent="0.25"/>
    <row r="82904" ht="24.95" customHeight="1" x14ac:dyDescent="0.25"/>
    <row r="82905" ht="24.95" customHeight="1" x14ac:dyDescent="0.25"/>
    <row r="82906" ht="24.95" customHeight="1" x14ac:dyDescent="0.25"/>
    <row r="82907" ht="24.95" customHeight="1" x14ac:dyDescent="0.25"/>
    <row r="82908" ht="24.95" customHeight="1" x14ac:dyDescent="0.25"/>
    <row r="82909" ht="24.95" customHeight="1" x14ac:dyDescent="0.25"/>
    <row r="82910" ht="24.95" customHeight="1" x14ac:dyDescent="0.25"/>
    <row r="82911" ht="24.95" customHeight="1" x14ac:dyDescent="0.25"/>
    <row r="82912" ht="24.95" customHeight="1" x14ac:dyDescent="0.25"/>
    <row r="82913" ht="24.95" customHeight="1" x14ac:dyDescent="0.25"/>
    <row r="82914" ht="24.95" customHeight="1" x14ac:dyDescent="0.25"/>
    <row r="82915" ht="24.95" customHeight="1" x14ac:dyDescent="0.25"/>
    <row r="82916" ht="24.95" customHeight="1" x14ac:dyDescent="0.25"/>
    <row r="82917" ht="24.95" customHeight="1" x14ac:dyDescent="0.25"/>
    <row r="82918" ht="24.95" customHeight="1" x14ac:dyDescent="0.25"/>
    <row r="82919" ht="24.95" customHeight="1" x14ac:dyDescent="0.25"/>
    <row r="82920" ht="24.95" customHeight="1" x14ac:dyDescent="0.25"/>
    <row r="82921" ht="24.95" customHeight="1" x14ac:dyDescent="0.25"/>
    <row r="82925" ht="16.5" customHeight="1" x14ac:dyDescent="0.25"/>
    <row r="82927" ht="15.75" customHeight="1" x14ac:dyDescent="0.25"/>
    <row r="82928" ht="31.5" customHeight="1" x14ac:dyDescent="0.25"/>
    <row r="82929" ht="24" customHeight="1" x14ac:dyDescent="0.25"/>
    <row r="82930" ht="24.95" customHeight="1" x14ac:dyDescent="0.25"/>
    <row r="82931" ht="24.95" customHeight="1" x14ac:dyDescent="0.25"/>
    <row r="82932" ht="24.95" customHeight="1" x14ac:dyDescent="0.25"/>
    <row r="82933" ht="24.95" customHeight="1" x14ac:dyDescent="0.25"/>
    <row r="82934" ht="24.95" customHeight="1" x14ac:dyDescent="0.25"/>
    <row r="82935" ht="24.95" customHeight="1" x14ac:dyDescent="0.25"/>
    <row r="82936" ht="24.95" customHeight="1" x14ac:dyDescent="0.25"/>
    <row r="82937" ht="24.95" customHeight="1" x14ac:dyDescent="0.25"/>
    <row r="82938" ht="24.95" customHeight="1" x14ac:dyDescent="0.25"/>
    <row r="82939" ht="24.95" customHeight="1" x14ac:dyDescent="0.25"/>
    <row r="82940" ht="24.95" customHeight="1" x14ac:dyDescent="0.25"/>
    <row r="82941" ht="24.95" customHeight="1" x14ac:dyDescent="0.25"/>
    <row r="82942" ht="24.95" customHeight="1" x14ac:dyDescent="0.25"/>
    <row r="82943" ht="24.95" customHeight="1" x14ac:dyDescent="0.25"/>
    <row r="82944" ht="24.95" customHeight="1" x14ac:dyDescent="0.25"/>
    <row r="82945" ht="24.95" customHeight="1" x14ac:dyDescent="0.25"/>
    <row r="82946" ht="24.95" customHeight="1" x14ac:dyDescent="0.25"/>
    <row r="82947" ht="24.95" customHeight="1" x14ac:dyDescent="0.25"/>
    <row r="82948" ht="24.95" customHeight="1" x14ac:dyDescent="0.25"/>
    <row r="82949" ht="24.95" customHeight="1" x14ac:dyDescent="0.25"/>
    <row r="82950" ht="24.95" customHeight="1" x14ac:dyDescent="0.25"/>
    <row r="82951" ht="24.95" customHeight="1" x14ac:dyDescent="0.25"/>
    <row r="82952" ht="24.95" customHeight="1" x14ac:dyDescent="0.25"/>
    <row r="82953" ht="24.95" customHeight="1" x14ac:dyDescent="0.25"/>
    <row r="82954" ht="24.95" customHeight="1" x14ac:dyDescent="0.25"/>
    <row r="82955" ht="24.95" customHeight="1" x14ac:dyDescent="0.25"/>
    <row r="82956" ht="24.95" customHeight="1" x14ac:dyDescent="0.25"/>
    <row r="82957" ht="24.95" customHeight="1" x14ac:dyDescent="0.25"/>
    <row r="82958" ht="24.95" customHeight="1" x14ac:dyDescent="0.25"/>
    <row r="82959" ht="24.95" customHeight="1" x14ac:dyDescent="0.25"/>
    <row r="82960" ht="24.95" customHeight="1" x14ac:dyDescent="0.25"/>
    <row r="82961" ht="24.95" customHeight="1" x14ac:dyDescent="0.25"/>
    <row r="82965" ht="16.5" customHeight="1" x14ac:dyDescent="0.25"/>
    <row r="82967" ht="15.75" customHeight="1" x14ac:dyDescent="0.25"/>
    <row r="82968" ht="31.5" customHeight="1" x14ac:dyDescent="0.25"/>
    <row r="82969" ht="24" customHeight="1" x14ac:dyDescent="0.25"/>
    <row r="82970" ht="24.95" customHeight="1" x14ac:dyDescent="0.25"/>
    <row r="82971" ht="24.95" customHeight="1" x14ac:dyDescent="0.25"/>
    <row r="82972" ht="24.95" customHeight="1" x14ac:dyDescent="0.25"/>
    <row r="82973" ht="24.95" customHeight="1" x14ac:dyDescent="0.25"/>
    <row r="82974" ht="24.95" customHeight="1" x14ac:dyDescent="0.25"/>
    <row r="82975" ht="24.95" customHeight="1" x14ac:dyDescent="0.25"/>
    <row r="82976" ht="24.95" customHeight="1" x14ac:dyDescent="0.25"/>
    <row r="82977" ht="24.95" customHeight="1" x14ac:dyDescent="0.25"/>
    <row r="82978" ht="24.95" customHeight="1" x14ac:dyDescent="0.25"/>
    <row r="82979" ht="24.95" customHeight="1" x14ac:dyDescent="0.25"/>
    <row r="82980" ht="24.95" customHeight="1" x14ac:dyDescent="0.25"/>
    <row r="82981" ht="24.95" customHeight="1" x14ac:dyDescent="0.25"/>
    <row r="82982" ht="24.95" customHeight="1" x14ac:dyDescent="0.25"/>
    <row r="82983" ht="24.95" customHeight="1" x14ac:dyDescent="0.25"/>
    <row r="82984" ht="24.95" customHeight="1" x14ac:dyDescent="0.25"/>
    <row r="82985" ht="24.95" customHeight="1" x14ac:dyDescent="0.25"/>
    <row r="82986" ht="24.95" customHeight="1" x14ac:dyDescent="0.25"/>
    <row r="82987" ht="24.95" customHeight="1" x14ac:dyDescent="0.25"/>
    <row r="82988" ht="24.95" customHeight="1" x14ac:dyDescent="0.25"/>
    <row r="82989" ht="24.95" customHeight="1" x14ac:dyDescent="0.25"/>
    <row r="82990" ht="24.95" customHeight="1" x14ac:dyDescent="0.25"/>
    <row r="82991" ht="24.95" customHeight="1" x14ac:dyDescent="0.25"/>
    <row r="82992" ht="24.95" customHeight="1" x14ac:dyDescent="0.25"/>
    <row r="82993" ht="24.95" customHeight="1" x14ac:dyDescent="0.25"/>
    <row r="82994" ht="24.95" customHeight="1" x14ac:dyDescent="0.25"/>
    <row r="82995" ht="24.95" customHeight="1" x14ac:dyDescent="0.25"/>
    <row r="82996" ht="24.95" customHeight="1" x14ac:dyDescent="0.25"/>
    <row r="82997" ht="24.95" customHeight="1" x14ac:dyDescent="0.25"/>
    <row r="82998" ht="24.95" customHeight="1" x14ac:dyDescent="0.25"/>
    <row r="82999" ht="24.95" customHeight="1" x14ac:dyDescent="0.25"/>
    <row r="83000" ht="24.95" customHeight="1" x14ac:dyDescent="0.25"/>
    <row r="83001" ht="24.95" customHeight="1" x14ac:dyDescent="0.25"/>
    <row r="83005" ht="16.5" customHeight="1" x14ac:dyDescent="0.25"/>
    <row r="83007" ht="15.75" customHeight="1" x14ac:dyDescent="0.25"/>
    <row r="83008" ht="31.5" customHeight="1" x14ac:dyDescent="0.25"/>
    <row r="83009" ht="24" customHeight="1" x14ac:dyDescent="0.25"/>
    <row r="83010" ht="24.95" customHeight="1" x14ac:dyDescent="0.25"/>
    <row r="83011" ht="24.95" customHeight="1" x14ac:dyDescent="0.25"/>
    <row r="83012" ht="24.95" customHeight="1" x14ac:dyDescent="0.25"/>
    <row r="83013" ht="24.95" customHeight="1" x14ac:dyDescent="0.25"/>
    <row r="83014" ht="24.95" customHeight="1" x14ac:dyDescent="0.25"/>
    <row r="83015" ht="24.95" customHeight="1" x14ac:dyDescent="0.25"/>
    <row r="83016" ht="24.95" customHeight="1" x14ac:dyDescent="0.25"/>
    <row r="83017" ht="24.95" customHeight="1" x14ac:dyDescent="0.25"/>
    <row r="83021" ht="16.5" customHeight="1" x14ac:dyDescent="0.25"/>
    <row r="83023" ht="15.75" customHeight="1" x14ac:dyDescent="0.25"/>
    <row r="83024" ht="31.5" customHeight="1" x14ac:dyDescent="0.25"/>
    <row r="83025" ht="24" customHeight="1" x14ac:dyDescent="0.25"/>
    <row r="83026" ht="24.95" customHeight="1" x14ac:dyDescent="0.25"/>
    <row r="83027" ht="24.95" customHeight="1" x14ac:dyDescent="0.25"/>
    <row r="83028" ht="24.95" customHeight="1" x14ac:dyDescent="0.25"/>
    <row r="83029" ht="24.95" customHeight="1" x14ac:dyDescent="0.25"/>
    <row r="83030" ht="24.95" customHeight="1" x14ac:dyDescent="0.25"/>
    <row r="83031" ht="24.95" customHeight="1" x14ac:dyDescent="0.25"/>
    <row r="83032" ht="24.95" customHeight="1" x14ac:dyDescent="0.25"/>
    <row r="83033" ht="24.95" customHeight="1" x14ac:dyDescent="0.25"/>
    <row r="83034" ht="24.95" customHeight="1" x14ac:dyDescent="0.25"/>
    <row r="83035" ht="24.95" customHeight="1" x14ac:dyDescent="0.25"/>
    <row r="83036" ht="24.95" customHeight="1" x14ac:dyDescent="0.25"/>
    <row r="83037" ht="24.95" customHeight="1" x14ac:dyDescent="0.25"/>
    <row r="83038" ht="24.95" customHeight="1" x14ac:dyDescent="0.25"/>
    <row r="83039" ht="24.95" customHeight="1" x14ac:dyDescent="0.25"/>
    <row r="83040" ht="24.95" customHeight="1" x14ac:dyDescent="0.25"/>
    <row r="83041" ht="24.95" customHeight="1" x14ac:dyDescent="0.25"/>
    <row r="83042" ht="24.95" customHeight="1" x14ac:dyDescent="0.25"/>
    <row r="83043" ht="24.95" customHeight="1" x14ac:dyDescent="0.25"/>
    <row r="83044" ht="24.95" customHeight="1" x14ac:dyDescent="0.25"/>
    <row r="83045" ht="24.95" customHeight="1" x14ac:dyDescent="0.25"/>
    <row r="83046" ht="24.95" customHeight="1" x14ac:dyDescent="0.25"/>
    <row r="83047" ht="24.95" customHeight="1" x14ac:dyDescent="0.25"/>
    <row r="83048" ht="24.95" customHeight="1" x14ac:dyDescent="0.25"/>
    <row r="83049" ht="24.95" customHeight="1" x14ac:dyDescent="0.25"/>
    <row r="83050" ht="24.95" customHeight="1" x14ac:dyDescent="0.25"/>
    <row r="83051" ht="24.95" customHeight="1" x14ac:dyDescent="0.25"/>
    <row r="83052" ht="24.95" customHeight="1" x14ac:dyDescent="0.25"/>
    <row r="83053" ht="24.95" customHeight="1" x14ac:dyDescent="0.25"/>
    <row r="83054" ht="24.95" customHeight="1" x14ac:dyDescent="0.25"/>
    <row r="83055" ht="24.95" customHeight="1" x14ac:dyDescent="0.25"/>
    <row r="83056" ht="24.95" customHeight="1" x14ac:dyDescent="0.25"/>
    <row r="83057" ht="24.95" customHeight="1" x14ac:dyDescent="0.25"/>
    <row r="83061" ht="16.5" customHeight="1" x14ac:dyDescent="0.25"/>
    <row r="83063" ht="15.75" customHeight="1" x14ac:dyDescent="0.25"/>
    <row r="83064" ht="31.5" customHeight="1" x14ac:dyDescent="0.25"/>
    <row r="83065" ht="24" customHeight="1" x14ac:dyDescent="0.25"/>
    <row r="83066" ht="24.95" customHeight="1" x14ac:dyDescent="0.25"/>
    <row r="83067" ht="24.95" customHeight="1" x14ac:dyDescent="0.25"/>
    <row r="83068" ht="24.95" customHeight="1" x14ac:dyDescent="0.25"/>
    <row r="83069" ht="24.95" customHeight="1" x14ac:dyDescent="0.25"/>
    <row r="83070" ht="24.95" customHeight="1" x14ac:dyDescent="0.25"/>
    <row r="83071" ht="24.95" customHeight="1" x14ac:dyDescent="0.25"/>
    <row r="83072" ht="24.95" customHeight="1" x14ac:dyDescent="0.25"/>
    <row r="83073" ht="24.95" customHeight="1" x14ac:dyDescent="0.25"/>
    <row r="83074" ht="24.95" customHeight="1" x14ac:dyDescent="0.25"/>
    <row r="83075" ht="24.95" customHeight="1" x14ac:dyDescent="0.25"/>
    <row r="83076" ht="24.95" customHeight="1" x14ac:dyDescent="0.25"/>
    <row r="83077" ht="24.95" customHeight="1" x14ac:dyDescent="0.25"/>
    <row r="83078" ht="24.95" customHeight="1" x14ac:dyDescent="0.25"/>
    <row r="83079" ht="24.95" customHeight="1" x14ac:dyDescent="0.25"/>
    <row r="83080" ht="24.95" customHeight="1" x14ac:dyDescent="0.25"/>
    <row r="83081" ht="24.95" customHeight="1" x14ac:dyDescent="0.25"/>
    <row r="83082" ht="24.95" customHeight="1" x14ac:dyDescent="0.25"/>
    <row r="83083" ht="24.95" customHeight="1" x14ac:dyDescent="0.25"/>
    <row r="83084" ht="24.95" customHeight="1" x14ac:dyDescent="0.25"/>
    <row r="83085" ht="24.95" customHeight="1" x14ac:dyDescent="0.25"/>
    <row r="83086" ht="24.95" customHeight="1" x14ac:dyDescent="0.25"/>
    <row r="83087" ht="24.95" customHeight="1" x14ac:dyDescent="0.25"/>
    <row r="83088" ht="24.95" customHeight="1" x14ac:dyDescent="0.25"/>
    <row r="83089" ht="24.95" customHeight="1" x14ac:dyDescent="0.25"/>
    <row r="83090" ht="24.95" customHeight="1" x14ac:dyDescent="0.25"/>
    <row r="83091" ht="24.95" customHeight="1" x14ac:dyDescent="0.25"/>
    <row r="83092" ht="24.95" customHeight="1" x14ac:dyDescent="0.25"/>
    <row r="83093" ht="24.95" customHeight="1" x14ac:dyDescent="0.25"/>
    <row r="83094" ht="24.95" customHeight="1" x14ac:dyDescent="0.25"/>
    <row r="83095" ht="24.95" customHeight="1" x14ac:dyDescent="0.25"/>
    <row r="83096" ht="24.95" customHeight="1" x14ac:dyDescent="0.25"/>
    <row r="83097" ht="24.95" customHeight="1" x14ac:dyDescent="0.25"/>
    <row r="83101" ht="16.5" customHeight="1" x14ac:dyDescent="0.25"/>
    <row r="83103" ht="15.75" customHeight="1" x14ac:dyDescent="0.25"/>
    <row r="83104" ht="31.5" customHeight="1" x14ac:dyDescent="0.25"/>
    <row r="83105" ht="24" customHeight="1" x14ac:dyDescent="0.25"/>
    <row r="83106" ht="24.95" customHeight="1" x14ac:dyDescent="0.25"/>
    <row r="83107" ht="24.95" customHeight="1" x14ac:dyDescent="0.25"/>
    <row r="83108" ht="24.95" customHeight="1" x14ac:dyDescent="0.25"/>
    <row r="83109" ht="24.95" customHeight="1" x14ac:dyDescent="0.25"/>
    <row r="83110" ht="24.95" customHeight="1" x14ac:dyDescent="0.25"/>
    <row r="83111" ht="24.95" customHeight="1" x14ac:dyDescent="0.25"/>
    <row r="83112" ht="24.95" customHeight="1" x14ac:dyDescent="0.25"/>
    <row r="83113" ht="24.95" customHeight="1" x14ac:dyDescent="0.25"/>
    <row r="83117" ht="16.5" customHeight="1" x14ac:dyDescent="0.25"/>
    <row r="83119" ht="15.75" customHeight="1" x14ac:dyDescent="0.25"/>
    <row r="83120" ht="31.5" customHeight="1" x14ac:dyDescent="0.25"/>
    <row r="83121" ht="24" customHeight="1" x14ac:dyDescent="0.25"/>
    <row r="83122" ht="24.95" customHeight="1" x14ac:dyDescent="0.25"/>
    <row r="83123" ht="24.95" customHeight="1" x14ac:dyDescent="0.25"/>
    <row r="83124" ht="24.95" customHeight="1" x14ac:dyDescent="0.25"/>
    <row r="83125" ht="24.95" customHeight="1" x14ac:dyDescent="0.25"/>
    <row r="83126" ht="24.95" customHeight="1" x14ac:dyDescent="0.25"/>
    <row r="83127" ht="24.95" customHeight="1" x14ac:dyDescent="0.25"/>
    <row r="83128" ht="24.95" customHeight="1" x14ac:dyDescent="0.25"/>
    <row r="83129" ht="24.95" customHeight="1" x14ac:dyDescent="0.25"/>
    <row r="83130" ht="24.95" customHeight="1" x14ac:dyDescent="0.25"/>
    <row r="83131" ht="24.95" customHeight="1" x14ac:dyDescent="0.25"/>
    <row r="83132" ht="24.95" customHeight="1" x14ac:dyDescent="0.25"/>
    <row r="83133" ht="24.95" customHeight="1" x14ac:dyDescent="0.25"/>
    <row r="83134" ht="24.95" customHeight="1" x14ac:dyDescent="0.25"/>
    <row r="83135" ht="24.95" customHeight="1" x14ac:dyDescent="0.25"/>
    <row r="83136" ht="24.95" customHeight="1" x14ac:dyDescent="0.25"/>
    <row r="83137" ht="24.95" customHeight="1" x14ac:dyDescent="0.25"/>
    <row r="83138" ht="24.95" customHeight="1" x14ac:dyDescent="0.25"/>
    <row r="83139" ht="24.95" customHeight="1" x14ac:dyDescent="0.25"/>
    <row r="83140" ht="24.95" customHeight="1" x14ac:dyDescent="0.25"/>
    <row r="83141" ht="24.95" customHeight="1" x14ac:dyDescent="0.25"/>
    <row r="83142" ht="24.95" customHeight="1" x14ac:dyDescent="0.25"/>
    <row r="83143" ht="24.95" customHeight="1" x14ac:dyDescent="0.25"/>
    <row r="83144" ht="24.95" customHeight="1" x14ac:dyDescent="0.25"/>
    <row r="83145" ht="24.95" customHeight="1" x14ac:dyDescent="0.25"/>
    <row r="83146" ht="24.95" customHeight="1" x14ac:dyDescent="0.25"/>
    <row r="83147" ht="24.95" customHeight="1" x14ac:dyDescent="0.25"/>
    <row r="83148" ht="24.95" customHeight="1" x14ac:dyDescent="0.25"/>
    <row r="83149" ht="24.95" customHeight="1" x14ac:dyDescent="0.25"/>
    <row r="83150" ht="24.95" customHeight="1" x14ac:dyDescent="0.25"/>
    <row r="83151" ht="24.95" customHeight="1" x14ac:dyDescent="0.25"/>
    <row r="83152" ht="24.95" customHeight="1" x14ac:dyDescent="0.25"/>
    <row r="83153" ht="24.95" customHeight="1" x14ac:dyDescent="0.25"/>
    <row r="83157" ht="16.5" customHeight="1" x14ac:dyDescent="0.25"/>
    <row r="83159" ht="15.75" customHeight="1" x14ac:dyDescent="0.25"/>
    <row r="83160" ht="31.5" customHeight="1" x14ac:dyDescent="0.25"/>
    <row r="83161" ht="24" customHeight="1" x14ac:dyDescent="0.25"/>
    <row r="83162" ht="24.95" customHeight="1" x14ac:dyDescent="0.25"/>
    <row r="83163" ht="24.95" customHeight="1" x14ac:dyDescent="0.25"/>
    <row r="83164" ht="24.95" customHeight="1" x14ac:dyDescent="0.25"/>
    <row r="83165" ht="24.95" customHeight="1" x14ac:dyDescent="0.25"/>
    <row r="83166" ht="24.95" customHeight="1" x14ac:dyDescent="0.25"/>
    <row r="83167" ht="24.95" customHeight="1" x14ac:dyDescent="0.25"/>
    <row r="83168" ht="24.95" customHeight="1" x14ac:dyDescent="0.25"/>
    <row r="83169" ht="24.95" customHeight="1" x14ac:dyDescent="0.25"/>
    <row r="83170" ht="24.95" customHeight="1" x14ac:dyDescent="0.25"/>
    <row r="83171" ht="24.95" customHeight="1" x14ac:dyDescent="0.25"/>
    <row r="83172" ht="24.95" customHeight="1" x14ac:dyDescent="0.25"/>
    <row r="83173" ht="24.95" customHeight="1" x14ac:dyDescent="0.25"/>
    <row r="83174" ht="24.95" customHeight="1" x14ac:dyDescent="0.25"/>
    <row r="83175" ht="24.95" customHeight="1" x14ac:dyDescent="0.25"/>
    <row r="83176" ht="24.95" customHeight="1" x14ac:dyDescent="0.25"/>
    <row r="83177" ht="24.95" customHeight="1" x14ac:dyDescent="0.25"/>
    <row r="83178" ht="24.95" customHeight="1" x14ac:dyDescent="0.25"/>
    <row r="83179" ht="24.95" customHeight="1" x14ac:dyDescent="0.25"/>
    <row r="83180" ht="24.95" customHeight="1" x14ac:dyDescent="0.25"/>
    <row r="83181" ht="24.95" customHeight="1" x14ac:dyDescent="0.25"/>
    <row r="83182" ht="24.95" customHeight="1" x14ac:dyDescent="0.25"/>
    <row r="83183" ht="24.95" customHeight="1" x14ac:dyDescent="0.25"/>
    <row r="83184" ht="24.95" customHeight="1" x14ac:dyDescent="0.25"/>
    <row r="83185" ht="24.95" customHeight="1" x14ac:dyDescent="0.25"/>
    <row r="83186" ht="24.95" customHeight="1" x14ac:dyDescent="0.25"/>
    <row r="83187" ht="24.95" customHeight="1" x14ac:dyDescent="0.25"/>
    <row r="83188" ht="24.95" customHeight="1" x14ac:dyDescent="0.25"/>
    <row r="83189" ht="24.95" customHeight="1" x14ac:dyDescent="0.25"/>
    <row r="83190" ht="24.95" customHeight="1" x14ac:dyDescent="0.25"/>
    <row r="83191" ht="24.95" customHeight="1" x14ac:dyDescent="0.25"/>
    <row r="83192" ht="24.95" customHeight="1" x14ac:dyDescent="0.25"/>
    <row r="83193" ht="24.95" customHeight="1" x14ac:dyDescent="0.25"/>
    <row r="83197" ht="16.5" customHeight="1" x14ac:dyDescent="0.25"/>
    <row r="83199" ht="15.75" customHeight="1" x14ac:dyDescent="0.25"/>
    <row r="83200" ht="31.5" customHeight="1" x14ac:dyDescent="0.25"/>
    <row r="83201" ht="24" customHeight="1" x14ac:dyDescent="0.25"/>
    <row r="83202" ht="24.95" customHeight="1" x14ac:dyDescent="0.25"/>
    <row r="83203" ht="24.95" customHeight="1" x14ac:dyDescent="0.25"/>
    <row r="83204" ht="24.95" customHeight="1" x14ac:dyDescent="0.25"/>
    <row r="83205" ht="24.95" customHeight="1" x14ac:dyDescent="0.25"/>
    <row r="83206" ht="24.95" customHeight="1" x14ac:dyDescent="0.25"/>
    <row r="83207" ht="24.95" customHeight="1" x14ac:dyDescent="0.25"/>
    <row r="83208" ht="24.95" customHeight="1" x14ac:dyDescent="0.25"/>
    <row r="83209" ht="24.95" customHeight="1" x14ac:dyDescent="0.25"/>
    <row r="83213" ht="16.5" customHeight="1" x14ac:dyDescent="0.25"/>
    <row r="83215" ht="15.75" customHeight="1" x14ac:dyDescent="0.25"/>
    <row r="83216" ht="31.5" customHeight="1" x14ac:dyDescent="0.25"/>
    <row r="83217" ht="24" customHeight="1" x14ac:dyDescent="0.25"/>
    <row r="83218" ht="24.95" customHeight="1" x14ac:dyDescent="0.25"/>
    <row r="83219" ht="24.95" customHeight="1" x14ac:dyDescent="0.25"/>
    <row r="83220" ht="24.95" customHeight="1" x14ac:dyDescent="0.25"/>
    <row r="83221" ht="24.95" customHeight="1" x14ac:dyDescent="0.25"/>
    <row r="83222" ht="24.95" customHeight="1" x14ac:dyDescent="0.25"/>
    <row r="83223" ht="24.95" customHeight="1" x14ac:dyDescent="0.25"/>
    <row r="83224" ht="24.95" customHeight="1" x14ac:dyDescent="0.25"/>
    <row r="83225" ht="24.95" customHeight="1" x14ac:dyDescent="0.25"/>
    <row r="83229" ht="16.5" customHeight="1" x14ac:dyDescent="0.25"/>
    <row r="83231" ht="15.75" customHeight="1" x14ac:dyDescent="0.25"/>
    <row r="83232" ht="31.5" customHeight="1" x14ac:dyDescent="0.25"/>
    <row r="83233" ht="24" customHeight="1" x14ac:dyDescent="0.25"/>
    <row r="83234" ht="24.95" customHeight="1" x14ac:dyDescent="0.25"/>
    <row r="83235" ht="24.95" customHeight="1" x14ac:dyDescent="0.25"/>
    <row r="83236" ht="24.95" customHeight="1" x14ac:dyDescent="0.25"/>
    <row r="83237" ht="24.95" customHeight="1" x14ac:dyDescent="0.25"/>
    <row r="83238" ht="24.95" customHeight="1" x14ac:dyDescent="0.25"/>
    <row r="83239" ht="24.95" customHeight="1" x14ac:dyDescent="0.25"/>
    <row r="83240" ht="24.95" customHeight="1" x14ac:dyDescent="0.25"/>
    <row r="83241" ht="24.95" customHeight="1" x14ac:dyDescent="0.25"/>
    <row r="83245" ht="16.5" customHeight="1" x14ac:dyDescent="0.25"/>
    <row r="83247" ht="15.75" customHeight="1" x14ac:dyDescent="0.25"/>
    <row r="83248" ht="31.5" customHeight="1" x14ac:dyDescent="0.25"/>
    <row r="83249" ht="24" customHeight="1" x14ac:dyDescent="0.25"/>
    <row r="83250" ht="24.95" customHeight="1" x14ac:dyDescent="0.25"/>
    <row r="83251" ht="24.95" customHeight="1" x14ac:dyDescent="0.25"/>
    <row r="83252" ht="24.95" customHeight="1" x14ac:dyDescent="0.25"/>
    <row r="83253" ht="24.95" customHeight="1" x14ac:dyDescent="0.25"/>
    <row r="83254" ht="24.95" customHeight="1" x14ac:dyDescent="0.25"/>
    <row r="83255" ht="24.95" customHeight="1" x14ac:dyDescent="0.25"/>
    <row r="83256" ht="24.95" customHeight="1" x14ac:dyDescent="0.25"/>
    <row r="83257" ht="24.95" customHeight="1" x14ac:dyDescent="0.25"/>
    <row r="83261" ht="16.5" customHeight="1" x14ac:dyDescent="0.25"/>
    <row r="83263" ht="15.75" customHeight="1" x14ac:dyDescent="0.25"/>
    <row r="83264" ht="31.5" customHeight="1" x14ac:dyDescent="0.25"/>
    <row r="83265" ht="24" customHeight="1" x14ac:dyDescent="0.25"/>
    <row r="83266" ht="24.95" customHeight="1" x14ac:dyDescent="0.25"/>
    <row r="83267" ht="24.95" customHeight="1" x14ac:dyDescent="0.25"/>
    <row r="83268" ht="24.95" customHeight="1" x14ac:dyDescent="0.25"/>
    <row r="83269" ht="24.95" customHeight="1" x14ac:dyDescent="0.25"/>
    <row r="83270" ht="24.95" customHeight="1" x14ac:dyDescent="0.25"/>
    <row r="83271" ht="24.95" customHeight="1" x14ac:dyDescent="0.25"/>
    <row r="83272" ht="24.95" customHeight="1" x14ac:dyDescent="0.25"/>
    <row r="83273" ht="24.95" customHeight="1" x14ac:dyDescent="0.25"/>
    <row r="83277" ht="16.5" customHeight="1" x14ac:dyDescent="0.25"/>
    <row r="83279" ht="15.75" customHeight="1" x14ac:dyDescent="0.25"/>
    <row r="83280" ht="31.5" customHeight="1" x14ac:dyDescent="0.25"/>
    <row r="83281" ht="24" customHeight="1" x14ac:dyDescent="0.25"/>
    <row r="83282" ht="24.95" customHeight="1" x14ac:dyDescent="0.25"/>
    <row r="83283" ht="24.95" customHeight="1" x14ac:dyDescent="0.25"/>
    <row r="83284" ht="24.95" customHeight="1" x14ac:dyDescent="0.25"/>
    <row r="83285" ht="24.95" customHeight="1" x14ac:dyDescent="0.25"/>
    <row r="83286" ht="24.95" customHeight="1" x14ac:dyDescent="0.25"/>
    <row r="83287" ht="24.95" customHeight="1" x14ac:dyDescent="0.25"/>
    <row r="83288" ht="24.95" customHeight="1" x14ac:dyDescent="0.25"/>
    <row r="83289" ht="24.95" customHeight="1" x14ac:dyDescent="0.25"/>
    <row r="83293" ht="16.5" customHeight="1" x14ac:dyDescent="0.25"/>
    <row r="83297" ht="16.5" customHeight="1" x14ac:dyDescent="0.25"/>
    <row r="83299" ht="15.75" customHeight="1" x14ac:dyDescent="0.25"/>
    <row r="83300" ht="31.5" customHeight="1" x14ac:dyDescent="0.25"/>
    <row r="83301" ht="24" customHeight="1" x14ac:dyDescent="0.25"/>
    <row r="83302" ht="24.95" customHeight="1" x14ac:dyDescent="0.25"/>
    <row r="83303" ht="24.95" customHeight="1" x14ac:dyDescent="0.25"/>
    <row r="83304" ht="24.95" customHeight="1" x14ac:dyDescent="0.25"/>
    <row r="83305" ht="24.95" customHeight="1" x14ac:dyDescent="0.25"/>
    <row r="83306" ht="24.95" customHeight="1" x14ac:dyDescent="0.25"/>
    <row r="83307" ht="24.95" customHeight="1" x14ac:dyDescent="0.25"/>
    <row r="83308" ht="24.95" customHeight="1" x14ac:dyDescent="0.25"/>
    <row r="83309" ht="24.95" customHeight="1" x14ac:dyDescent="0.25"/>
    <row r="83311" ht="15.75" customHeight="1" x14ac:dyDescent="0.25"/>
    <row r="83312" ht="31.5" customHeight="1" x14ac:dyDescent="0.25"/>
    <row r="83313" ht="24" customHeight="1" x14ac:dyDescent="0.25"/>
    <row r="83314" ht="24.95" customHeight="1" x14ac:dyDescent="0.25"/>
    <row r="83315" ht="24.95" customHeight="1" x14ac:dyDescent="0.25"/>
    <row r="83316" ht="24.95" customHeight="1" x14ac:dyDescent="0.25"/>
    <row r="83317" ht="24.95" customHeight="1" x14ac:dyDescent="0.25"/>
    <row r="83318" ht="24.95" customHeight="1" x14ac:dyDescent="0.25"/>
    <row r="83319" ht="24.95" customHeight="1" x14ac:dyDescent="0.25"/>
    <row r="83320" ht="24.95" customHeight="1" x14ac:dyDescent="0.25"/>
    <row r="83321" ht="24.95" customHeight="1" x14ac:dyDescent="0.25"/>
    <row r="83330" ht="16.5" customHeight="1" x14ac:dyDescent="0.25"/>
    <row r="83332" ht="15.75" customHeight="1" x14ac:dyDescent="0.25"/>
    <row r="83333" ht="31.5" customHeight="1" x14ac:dyDescent="0.25"/>
    <row r="83334" ht="24" customHeight="1" x14ac:dyDescent="0.25"/>
    <row r="83335" ht="24.95" customHeight="1" x14ac:dyDescent="0.25"/>
    <row r="83336" ht="24.95" customHeight="1" x14ac:dyDescent="0.25"/>
    <row r="83337" ht="24.95" customHeight="1" x14ac:dyDescent="0.25"/>
    <row r="83338" ht="24.95" customHeight="1" x14ac:dyDescent="0.25"/>
    <row r="83339" ht="24.95" customHeight="1" x14ac:dyDescent="0.25"/>
    <row r="83340" ht="24.95" customHeight="1" x14ac:dyDescent="0.25"/>
    <row r="83341" ht="24.95" customHeight="1" x14ac:dyDescent="0.25"/>
    <row r="83342" ht="24.95" customHeight="1" x14ac:dyDescent="0.25"/>
    <row r="83343" ht="24.95" customHeight="1" x14ac:dyDescent="0.25"/>
    <row r="83344" ht="24.95" customHeight="1" x14ac:dyDescent="0.25"/>
    <row r="83345" ht="24.95" customHeight="1" x14ac:dyDescent="0.25"/>
    <row r="83346" ht="24.95" customHeight="1" x14ac:dyDescent="0.25"/>
    <row r="83347" ht="24.95" customHeight="1" x14ac:dyDescent="0.25"/>
    <row r="83348" ht="24.95" customHeight="1" x14ac:dyDescent="0.25"/>
    <row r="83349" ht="24.95" customHeight="1" x14ac:dyDescent="0.25"/>
    <row r="83350" ht="24.95" customHeight="1" x14ac:dyDescent="0.25"/>
    <row r="83351" ht="24.95" customHeight="1" x14ac:dyDescent="0.25"/>
    <row r="83352" ht="24.95" customHeight="1" x14ac:dyDescent="0.25"/>
    <row r="83353" ht="24.95" customHeight="1" x14ac:dyDescent="0.25"/>
    <row r="83354" ht="24.95" customHeight="1" x14ac:dyDescent="0.25"/>
    <row r="83355" ht="24.95" customHeight="1" x14ac:dyDescent="0.25"/>
    <row r="83356" ht="24.95" customHeight="1" x14ac:dyDescent="0.25"/>
    <row r="83357" ht="24.95" customHeight="1" x14ac:dyDescent="0.25"/>
    <row r="83358" ht="24.95" customHeight="1" x14ac:dyDescent="0.25"/>
    <row r="83359" ht="24.95" customHeight="1" x14ac:dyDescent="0.25"/>
    <row r="83360" ht="24.95" customHeight="1" x14ac:dyDescent="0.25"/>
    <row r="83361" ht="24.95" customHeight="1" x14ac:dyDescent="0.25"/>
    <row r="83362" ht="24.95" customHeight="1" x14ac:dyDescent="0.25"/>
    <row r="83363" ht="24.95" customHeight="1" x14ac:dyDescent="0.25"/>
    <row r="83364" ht="24.95" customHeight="1" x14ac:dyDescent="0.25"/>
    <row r="83365" ht="24.95" customHeight="1" x14ac:dyDescent="0.25"/>
    <row r="83366" ht="24.95" customHeight="1" x14ac:dyDescent="0.25"/>
    <row r="83370" ht="16.5" customHeight="1" x14ac:dyDescent="0.25"/>
    <row r="83372" ht="15.75" customHeight="1" x14ac:dyDescent="0.25"/>
    <row r="83373" ht="31.5" customHeight="1" x14ac:dyDescent="0.25"/>
    <row r="83374" ht="24" customHeight="1" x14ac:dyDescent="0.25"/>
    <row r="83375" ht="24.95" customHeight="1" x14ac:dyDescent="0.25"/>
    <row r="83376" ht="24.95" customHeight="1" x14ac:dyDescent="0.25"/>
    <row r="83377" ht="24.95" customHeight="1" x14ac:dyDescent="0.25"/>
    <row r="83378" ht="24.95" customHeight="1" x14ac:dyDescent="0.25"/>
    <row r="83379" ht="24.95" customHeight="1" x14ac:dyDescent="0.25"/>
    <row r="83380" ht="24.95" customHeight="1" x14ac:dyDescent="0.25"/>
    <row r="83381" ht="24.95" customHeight="1" x14ac:dyDescent="0.25"/>
    <row r="83382" ht="24.95" customHeight="1" x14ac:dyDescent="0.25"/>
    <row r="83383" ht="24.95" customHeight="1" x14ac:dyDescent="0.25"/>
    <row r="83384" ht="24.95" customHeight="1" x14ac:dyDescent="0.25"/>
    <row r="83385" ht="24.95" customHeight="1" x14ac:dyDescent="0.25"/>
    <row r="83386" ht="24.95" customHeight="1" x14ac:dyDescent="0.25"/>
    <row r="83387" ht="24.95" customHeight="1" x14ac:dyDescent="0.25"/>
    <row r="83388" ht="24.95" customHeight="1" x14ac:dyDescent="0.25"/>
    <row r="83389" ht="24.95" customHeight="1" x14ac:dyDescent="0.25"/>
    <row r="83390" ht="24.95" customHeight="1" x14ac:dyDescent="0.25"/>
    <row r="83391" ht="24.95" customHeight="1" x14ac:dyDescent="0.25"/>
    <row r="83392" ht="24.95" customHeight="1" x14ac:dyDescent="0.25"/>
    <row r="83393" ht="24.95" customHeight="1" x14ac:dyDescent="0.25"/>
    <row r="83394" ht="24.95" customHeight="1" x14ac:dyDescent="0.25"/>
    <row r="83395" ht="24.95" customHeight="1" x14ac:dyDescent="0.25"/>
    <row r="83396" ht="24.95" customHeight="1" x14ac:dyDescent="0.25"/>
    <row r="83397" ht="24.95" customHeight="1" x14ac:dyDescent="0.25"/>
    <row r="83398" ht="24.95" customHeight="1" x14ac:dyDescent="0.25"/>
    <row r="83399" ht="24.95" customHeight="1" x14ac:dyDescent="0.25"/>
    <row r="83400" ht="24.95" customHeight="1" x14ac:dyDescent="0.25"/>
    <row r="83401" ht="24.95" customHeight="1" x14ac:dyDescent="0.25"/>
    <row r="83402" ht="24.95" customHeight="1" x14ac:dyDescent="0.25"/>
    <row r="83403" ht="24.95" customHeight="1" x14ac:dyDescent="0.25"/>
    <row r="83404" ht="24.95" customHeight="1" x14ac:dyDescent="0.25"/>
    <row r="83405" ht="24.95" customHeight="1" x14ac:dyDescent="0.25"/>
    <row r="83406" ht="24.95" customHeight="1" x14ac:dyDescent="0.25"/>
    <row r="83410" ht="16.5" customHeight="1" x14ac:dyDescent="0.25"/>
    <row r="83412" ht="15.75" customHeight="1" x14ac:dyDescent="0.25"/>
    <row r="83413" ht="31.5" customHeight="1" x14ac:dyDescent="0.25"/>
    <row r="83414" ht="24" customHeight="1" x14ac:dyDescent="0.25"/>
    <row r="83415" ht="24.95" customHeight="1" x14ac:dyDescent="0.25"/>
    <row r="83416" ht="24.95" customHeight="1" x14ac:dyDescent="0.25"/>
    <row r="83417" ht="24.95" customHeight="1" x14ac:dyDescent="0.25"/>
    <row r="83418" ht="24.95" customHeight="1" x14ac:dyDescent="0.25"/>
    <row r="83419" ht="24.95" customHeight="1" x14ac:dyDescent="0.25"/>
    <row r="83420" ht="24.95" customHeight="1" x14ac:dyDescent="0.25"/>
    <row r="83421" ht="24.95" customHeight="1" x14ac:dyDescent="0.25"/>
    <row r="83422" ht="24.95" customHeight="1" x14ac:dyDescent="0.25"/>
    <row r="83426" ht="16.5" customHeight="1" x14ac:dyDescent="0.25"/>
    <row r="83428" ht="15.75" customHeight="1" x14ac:dyDescent="0.25"/>
    <row r="83429" ht="31.5" customHeight="1" x14ac:dyDescent="0.25"/>
    <row r="83430" ht="24" customHeight="1" x14ac:dyDescent="0.25"/>
    <row r="83431" ht="24.95" customHeight="1" x14ac:dyDescent="0.25"/>
    <row r="83432" ht="24.95" customHeight="1" x14ac:dyDescent="0.25"/>
    <row r="83433" ht="24.95" customHeight="1" x14ac:dyDescent="0.25"/>
    <row r="83434" ht="24.95" customHeight="1" x14ac:dyDescent="0.25"/>
    <row r="83435" ht="24.95" customHeight="1" x14ac:dyDescent="0.25"/>
    <row r="83436" ht="24.95" customHeight="1" x14ac:dyDescent="0.25"/>
    <row r="83437" ht="24.95" customHeight="1" x14ac:dyDescent="0.25"/>
    <row r="83438" ht="24.95" customHeight="1" x14ac:dyDescent="0.25"/>
    <row r="83439" ht="24.95" customHeight="1" x14ac:dyDescent="0.25"/>
    <row r="83440" ht="24.95" customHeight="1" x14ac:dyDescent="0.25"/>
    <row r="83441" ht="24.95" customHeight="1" x14ac:dyDescent="0.25"/>
    <row r="83442" ht="24.95" customHeight="1" x14ac:dyDescent="0.25"/>
    <row r="83443" ht="24.95" customHeight="1" x14ac:dyDescent="0.25"/>
    <row r="83444" ht="24.95" customHeight="1" x14ac:dyDescent="0.25"/>
    <row r="83445" ht="24.95" customHeight="1" x14ac:dyDescent="0.25"/>
    <row r="83446" ht="24.95" customHeight="1" x14ac:dyDescent="0.25"/>
    <row r="83447" ht="24.95" customHeight="1" x14ac:dyDescent="0.25"/>
    <row r="83448" ht="24.95" customHeight="1" x14ac:dyDescent="0.25"/>
    <row r="83449" ht="24.95" customHeight="1" x14ac:dyDescent="0.25"/>
    <row r="83450" ht="24.95" customHeight="1" x14ac:dyDescent="0.25"/>
    <row r="83451" ht="24.95" customHeight="1" x14ac:dyDescent="0.25"/>
    <row r="83452" ht="24.95" customHeight="1" x14ac:dyDescent="0.25"/>
    <row r="83453" ht="24.95" customHeight="1" x14ac:dyDescent="0.25"/>
    <row r="83454" ht="24.95" customHeight="1" x14ac:dyDescent="0.25"/>
    <row r="83455" ht="24.95" customHeight="1" x14ac:dyDescent="0.25"/>
    <row r="83456" ht="24.95" customHeight="1" x14ac:dyDescent="0.25"/>
    <row r="83457" ht="24.95" customHeight="1" x14ac:dyDescent="0.25"/>
    <row r="83458" ht="24.95" customHeight="1" x14ac:dyDescent="0.25"/>
    <row r="83459" ht="24.95" customHeight="1" x14ac:dyDescent="0.25"/>
    <row r="83460" ht="24.95" customHeight="1" x14ac:dyDescent="0.25"/>
    <row r="83461" ht="24.95" customHeight="1" x14ac:dyDescent="0.25"/>
    <row r="83462" ht="24.95" customHeight="1" x14ac:dyDescent="0.25"/>
    <row r="83466" ht="16.5" customHeight="1" x14ac:dyDescent="0.25"/>
    <row r="83468" ht="15.75" customHeight="1" x14ac:dyDescent="0.25"/>
    <row r="83469" ht="31.5" customHeight="1" x14ac:dyDescent="0.25"/>
    <row r="83470" ht="24" customHeight="1" x14ac:dyDescent="0.25"/>
    <row r="83471" ht="24.95" customHeight="1" x14ac:dyDescent="0.25"/>
    <row r="83472" ht="24.95" customHeight="1" x14ac:dyDescent="0.25"/>
    <row r="83473" ht="24.95" customHeight="1" x14ac:dyDescent="0.25"/>
    <row r="83474" ht="24.95" customHeight="1" x14ac:dyDescent="0.25"/>
    <row r="83475" ht="24.95" customHeight="1" x14ac:dyDescent="0.25"/>
    <row r="83476" ht="24.95" customHeight="1" x14ac:dyDescent="0.25"/>
    <row r="83477" ht="24.95" customHeight="1" x14ac:dyDescent="0.25"/>
    <row r="83478" ht="24.95" customHeight="1" x14ac:dyDescent="0.25"/>
    <row r="83479" ht="24.95" customHeight="1" x14ac:dyDescent="0.25"/>
    <row r="83480" ht="24.95" customHeight="1" x14ac:dyDescent="0.25"/>
    <row r="83481" ht="24.95" customHeight="1" x14ac:dyDescent="0.25"/>
    <row r="83482" ht="24.95" customHeight="1" x14ac:dyDescent="0.25"/>
    <row r="83483" ht="24.95" customHeight="1" x14ac:dyDescent="0.25"/>
    <row r="83484" ht="24.95" customHeight="1" x14ac:dyDescent="0.25"/>
    <row r="83485" ht="24.95" customHeight="1" x14ac:dyDescent="0.25"/>
    <row r="83486" ht="24.95" customHeight="1" x14ac:dyDescent="0.25"/>
    <row r="83487" ht="24.95" customHeight="1" x14ac:dyDescent="0.25"/>
    <row r="83488" ht="24.95" customHeight="1" x14ac:dyDescent="0.25"/>
    <row r="83489" ht="24.95" customHeight="1" x14ac:dyDescent="0.25"/>
    <row r="83490" ht="24.95" customHeight="1" x14ac:dyDescent="0.25"/>
    <row r="83491" ht="24.95" customHeight="1" x14ac:dyDescent="0.25"/>
    <row r="83492" ht="24.95" customHeight="1" x14ac:dyDescent="0.25"/>
    <row r="83493" ht="24.95" customHeight="1" x14ac:dyDescent="0.25"/>
    <row r="83494" ht="24.95" customHeight="1" x14ac:dyDescent="0.25"/>
    <row r="83495" ht="24.95" customHeight="1" x14ac:dyDescent="0.25"/>
    <row r="83496" ht="24.95" customHeight="1" x14ac:dyDescent="0.25"/>
    <row r="83497" ht="24.95" customHeight="1" x14ac:dyDescent="0.25"/>
    <row r="83498" ht="24.95" customHeight="1" x14ac:dyDescent="0.25"/>
    <row r="83499" ht="24.95" customHeight="1" x14ac:dyDescent="0.25"/>
    <row r="83500" ht="24.95" customHeight="1" x14ac:dyDescent="0.25"/>
    <row r="83501" ht="24.95" customHeight="1" x14ac:dyDescent="0.25"/>
    <row r="83502" ht="24.95" customHeight="1" x14ac:dyDescent="0.25"/>
    <row r="83506" ht="16.5" customHeight="1" x14ac:dyDescent="0.25"/>
    <row r="83508" ht="15.75" customHeight="1" x14ac:dyDescent="0.25"/>
    <row r="83509" ht="31.5" customHeight="1" x14ac:dyDescent="0.25"/>
    <row r="83510" ht="24" customHeight="1" x14ac:dyDescent="0.25"/>
    <row r="83511" ht="24.95" customHeight="1" x14ac:dyDescent="0.25"/>
    <row r="83512" ht="24.95" customHeight="1" x14ac:dyDescent="0.25"/>
    <row r="83513" ht="24.95" customHeight="1" x14ac:dyDescent="0.25"/>
    <row r="83514" ht="24.95" customHeight="1" x14ac:dyDescent="0.25"/>
    <row r="83515" ht="24.95" customHeight="1" x14ac:dyDescent="0.25"/>
    <row r="83516" ht="24.95" customHeight="1" x14ac:dyDescent="0.25"/>
    <row r="83517" ht="24.95" customHeight="1" x14ac:dyDescent="0.25"/>
    <row r="83518" ht="24.95" customHeight="1" x14ac:dyDescent="0.25"/>
    <row r="83522" ht="16.5" customHeight="1" x14ac:dyDescent="0.25"/>
    <row r="83524" ht="15.75" customHeight="1" x14ac:dyDescent="0.25"/>
    <row r="83525" ht="31.5" customHeight="1" x14ac:dyDescent="0.25"/>
    <row r="83526" ht="24" customHeight="1" x14ac:dyDescent="0.25"/>
    <row r="83527" ht="24.95" customHeight="1" x14ac:dyDescent="0.25"/>
    <row r="83528" ht="24.95" customHeight="1" x14ac:dyDescent="0.25"/>
    <row r="83529" ht="24.95" customHeight="1" x14ac:dyDescent="0.25"/>
    <row r="83530" ht="24.95" customHeight="1" x14ac:dyDescent="0.25"/>
    <row r="83531" ht="24.95" customHeight="1" x14ac:dyDescent="0.25"/>
    <row r="83532" ht="24.95" customHeight="1" x14ac:dyDescent="0.25"/>
    <row r="83533" ht="24.95" customHeight="1" x14ac:dyDescent="0.25"/>
    <row r="83534" ht="24.95" customHeight="1" x14ac:dyDescent="0.25"/>
    <row r="83535" ht="24.95" customHeight="1" x14ac:dyDescent="0.25"/>
    <row r="83536" ht="24.95" customHeight="1" x14ac:dyDescent="0.25"/>
    <row r="83537" ht="24.95" customHeight="1" x14ac:dyDescent="0.25"/>
    <row r="83538" ht="24.95" customHeight="1" x14ac:dyDescent="0.25"/>
    <row r="83539" ht="24.95" customHeight="1" x14ac:dyDescent="0.25"/>
    <row r="83540" ht="24.95" customHeight="1" x14ac:dyDescent="0.25"/>
    <row r="83541" ht="24.95" customHeight="1" x14ac:dyDescent="0.25"/>
    <row r="83542" ht="24.95" customHeight="1" x14ac:dyDescent="0.25"/>
    <row r="83543" ht="24.95" customHeight="1" x14ac:dyDescent="0.25"/>
    <row r="83544" ht="24.95" customHeight="1" x14ac:dyDescent="0.25"/>
    <row r="83545" ht="24.95" customHeight="1" x14ac:dyDescent="0.25"/>
    <row r="83546" ht="24.95" customHeight="1" x14ac:dyDescent="0.25"/>
    <row r="83547" ht="24.95" customHeight="1" x14ac:dyDescent="0.25"/>
    <row r="83548" ht="24.95" customHeight="1" x14ac:dyDescent="0.25"/>
    <row r="83549" ht="24.95" customHeight="1" x14ac:dyDescent="0.25"/>
    <row r="83550" ht="24.95" customHeight="1" x14ac:dyDescent="0.25"/>
    <row r="83551" ht="24.95" customHeight="1" x14ac:dyDescent="0.25"/>
    <row r="83552" ht="24.95" customHeight="1" x14ac:dyDescent="0.25"/>
    <row r="83553" ht="24.95" customHeight="1" x14ac:dyDescent="0.25"/>
    <row r="83554" ht="24.95" customHeight="1" x14ac:dyDescent="0.25"/>
    <row r="83555" ht="24.95" customHeight="1" x14ac:dyDescent="0.25"/>
    <row r="83556" ht="24.95" customHeight="1" x14ac:dyDescent="0.25"/>
    <row r="83557" ht="24.95" customHeight="1" x14ac:dyDescent="0.25"/>
    <row r="83558" ht="24.95" customHeight="1" x14ac:dyDescent="0.25"/>
    <row r="83562" ht="16.5" customHeight="1" x14ac:dyDescent="0.25"/>
    <row r="83564" ht="15.75" customHeight="1" x14ac:dyDescent="0.25"/>
    <row r="83565" ht="31.5" customHeight="1" x14ac:dyDescent="0.25"/>
    <row r="83566" ht="24" customHeight="1" x14ac:dyDescent="0.25"/>
    <row r="83567" ht="24.95" customHeight="1" x14ac:dyDescent="0.25"/>
    <row r="83568" ht="24.95" customHeight="1" x14ac:dyDescent="0.25"/>
    <row r="83569" ht="24.95" customHeight="1" x14ac:dyDescent="0.25"/>
    <row r="83570" ht="24.95" customHeight="1" x14ac:dyDescent="0.25"/>
    <row r="83571" ht="24.95" customHeight="1" x14ac:dyDescent="0.25"/>
    <row r="83572" ht="24.95" customHeight="1" x14ac:dyDescent="0.25"/>
    <row r="83573" ht="24.95" customHeight="1" x14ac:dyDescent="0.25"/>
    <row r="83574" ht="24.95" customHeight="1" x14ac:dyDescent="0.25"/>
    <row r="83575" ht="24.95" customHeight="1" x14ac:dyDescent="0.25"/>
    <row r="83576" ht="24.95" customHeight="1" x14ac:dyDescent="0.25"/>
    <row r="83577" ht="24.95" customHeight="1" x14ac:dyDescent="0.25"/>
    <row r="83578" ht="24.95" customHeight="1" x14ac:dyDescent="0.25"/>
    <row r="83579" ht="24.95" customHeight="1" x14ac:dyDescent="0.25"/>
    <row r="83580" ht="24.95" customHeight="1" x14ac:dyDescent="0.25"/>
    <row r="83581" ht="24.95" customHeight="1" x14ac:dyDescent="0.25"/>
    <row r="83582" ht="24.95" customHeight="1" x14ac:dyDescent="0.25"/>
    <row r="83583" ht="24.95" customHeight="1" x14ac:dyDescent="0.25"/>
    <row r="83584" ht="24.95" customHeight="1" x14ac:dyDescent="0.25"/>
    <row r="83585" ht="24.95" customHeight="1" x14ac:dyDescent="0.25"/>
    <row r="83586" ht="24.95" customHeight="1" x14ac:dyDescent="0.25"/>
    <row r="83587" ht="24.95" customHeight="1" x14ac:dyDescent="0.25"/>
    <row r="83588" ht="24.95" customHeight="1" x14ac:dyDescent="0.25"/>
    <row r="83589" ht="24.95" customHeight="1" x14ac:dyDescent="0.25"/>
    <row r="83590" ht="24.95" customHeight="1" x14ac:dyDescent="0.25"/>
    <row r="83591" ht="24.95" customHeight="1" x14ac:dyDescent="0.25"/>
    <row r="83592" ht="24.95" customHeight="1" x14ac:dyDescent="0.25"/>
    <row r="83593" ht="24.95" customHeight="1" x14ac:dyDescent="0.25"/>
    <row r="83594" ht="24.95" customHeight="1" x14ac:dyDescent="0.25"/>
    <row r="83595" ht="24.95" customHeight="1" x14ac:dyDescent="0.25"/>
    <row r="83596" ht="24.95" customHeight="1" x14ac:dyDescent="0.25"/>
    <row r="83597" ht="24.95" customHeight="1" x14ac:dyDescent="0.25"/>
    <row r="83598" ht="24.95" customHeight="1" x14ac:dyDescent="0.25"/>
    <row r="83602" ht="16.5" customHeight="1" x14ac:dyDescent="0.25"/>
    <row r="83604" ht="15.75" customHeight="1" x14ac:dyDescent="0.25"/>
    <row r="83605" ht="31.5" customHeight="1" x14ac:dyDescent="0.25"/>
    <row r="83606" ht="24" customHeight="1" x14ac:dyDescent="0.25"/>
    <row r="83607" ht="24.95" customHeight="1" x14ac:dyDescent="0.25"/>
    <row r="83608" ht="24.95" customHeight="1" x14ac:dyDescent="0.25"/>
    <row r="83609" ht="24.95" customHeight="1" x14ac:dyDescent="0.25"/>
    <row r="83610" ht="24.95" customHeight="1" x14ac:dyDescent="0.25"/>
    <row r="83611" ht="24.95" customHeight="1" x14ac:dyDescent="0.25"/>
    <row r="83612" ht="24.95" customHeight="1" x14ac:dyDescent="0.25"/>
    <row r="83613" ht="24.95" customHeight="1" x14ac:dyDescent="0.25"/>
    <row r="83614" ht="24.95" customHeight="1" x14ac:dyDescent="0.25"/>
    <row r="83615" ht="24.95" customHeight="1" x14ac:dyDescent="0.25"/>
    <row r="83616" ht="24.95" customHeight="1" x14ac:dyDescent="0.25"/>
    <row r="83617" ht="24.95" customHeight="1" x14ac:dyDescent="0.25"/>
    <row r="83618" ht="24.95" customHeight="1" x14ac:dyDescent="0.25"/>
    <row r="83619" ht="24.95" customHeight="1" x14ac:dyDescent="0.25"/>
    <row r="83620" ht="24.95" customHeight="1" x14ac:dyDescent="0.25"/>
    <row r="83621" ht="24.95" customHeight="1" x14ac:dyDescent="0.25"/>
    <row r="83622" ht="24.95" customHeight="1" x14ac:dyDescent="0.25"/>
    <row r="83623" ht="24.95" customHeight="1" x14ac:dyDescent="0.25"/>
    <row r="83624" ht="24.95" customHeight="1" x14ac:dyDescent="0.25"/>
    <row r="83625" ht="24.95" customHeight="1" x14ac:dyDescent="0.25"/>
    <row r="83626" ht="24.95" customHeight="1" x14ac:dyDescent="0.25"/>
    <row r="83627" ht="24.95" customHeight="1" x14ac:dyDescent="0.25"/>
    <row r="83628" ht="24.95" customHeight="1" x14ac:dyDescent="0.25"/>
    <row r="83629" ht="24.95" customHeight="1" x14ac:dyDescent="0.25"/>
    <row r="83630" ht="24.95" customHeight="1" x14ac:dyDescent="0.25"/>
    <row r="83631" ht="24.95" customHeight="1" x14ac:dyDescent="0.25"/>
    <row r="83632" ht="24.95" customHeight="1" x14ac:dyDescent="0.25"/>
    <row r="83633" ht="24.95" customHeight="1" x14ac:dyDescent="0.25"/>
    <row r="83634" ht="24.95" customHeight="1" x14ac:dyDescent="0.25"/>
    <row r="83635" ht="24.95" customHeight="1" x14ac:dyDescent="0.25"/>
    <row r="83636" ht="24.95" customHeight="1" x14ac:dyDescent="0.25"/>
    <row r="83637" ht="24.95" customHeight="1" x14ac:dyDescent="0.25"/>
    <row r="83638" ht="24.95" customHeight="1" x14ac:dyDescent="0.25"/>
    <row r="83642" ht="16.5" customHeight="1" x14ac:dyDescent="0.25"/>
    <row r="83644" ht="15.75" customHeight="1" x14ac:dyDescent="0.25"/>
    <row r="83645" ht="31.5" customHeight="1" x14ac:dyDescent="0.25"/>
    <row r="83646" ht="24" customHeight="1" x14ac:dyDescent="0.25"/>
    <row r="83647" ht="24.95" customHeight="1" x14ac:dyDescent="0.25"/>
    <row r="83648" ht="24.95" customHeight="1" x14ac:dyDescent="0.25"/>
    <row r="83649" ht="24.95" customHeight="1" x14ac:dyDescent="0.25"/>
    <row r="83650" ht="24.95" customHeight="1" x14ac:dyDescent="0.25"/>
    <row r="83651" ht="24.95" customHeight="1" x14ac:dyDescent="0.25"/>
    <row r="83652" ht="24.95" customHeight="1" x14ac:dyDescent="0.25"/>
    <row r="83653" ht="24.95" customHeight="1" x14ac:dyDescent="0.25"/>
    <row r="83654" ht="24.95" customHeight="1" x14ac:dyDescent="0.25"/>
    <row r="83658" ht="16.5" customHeight="1" x14ac:dyDescent="0.25"/>
    <row r="83660" ht="15.75" customHeight="1" x14ac:dyDescent="0.25"/>
    <row r="83661" ht="31.5" customHeight="1" x14ac:dyDescent="0.25"/>
    <row r="83662" ht="24" customHeight="1" x14ac:dyDescent="0.25"/>
    <row r="83663" ht="24.95" customHeight="1" x14ac:dyDescent="0.25"/>
    <row r="83664" ht="24.95" customHeight="1" x14ac:dyDescent="0.25"/>
    <row r="83665" ht="24.95" customHeight="1" x14ac:dyDescent="0.25"/>
    <row r="83666" ht="24.95" customHeight="1" x14ac:dyDescent="0.25"/>
    <row r="83667" ht="24.95" customHeight="1" x14ac:dyDescent="0.25"/>
    <row r="83668" ht="24.95" customHeight="1" x14ac:dyDescent="0.25"/>
    <row r="83669" ht="24.95" customHeight="1" x14ac:dyDescent="0.25"/>
    <row r="83670" ht="24.95" customHeight="1" x14ac:dyDescent="0.25"/>
    <row r="83674" ht="16.5" customHeight="1" x14ac:dyDescent="0.25"/>
    <row r="83676" ht="15.75" customHeight="1" x14ac:dyDescent="0.25"/>
    <row r="83677" ht="31.5" customHeight="1" x14ac:dyDescent="0.25"/>
    <row r="83678" ht="24" customHeight="1" x14ac:dyDescent="0.25"/>
    <row r="83679" ht="24.95" customHeight="1" x14ac:dyDescent="0.25"/>
    <row r="83680" ht="24.95" customHeight="1" x14ac:dyDescent="0.25"/>
    <row r="83681" ht="24.95" customHeight="1" x14ac:dyDescent="0.25"/>
    <row r="83682" ht="24.95" customHeight="1" x14ac:dyDescent="0.25"/>
    <row r="83683" ht="24.95" customHeight="1" x14ac:dyDescent="0.25"/>
    <row r="83684" ht="24.95" customHeight="1" x14ac:dyDescent="0.25"/>
    <row r="83685" ht="24.95" customHeight="1" x14ac:dyDescent="0.25"/>
    <row r="83686" ht="24.95" customHeight="1" x14ac:dyDescent="0.25"/>
    <row r="83690" ht="16.5" customHeight="1" x14ac:dyDescent="0.25"/>
    <row r="83692" ht="15.75" customHeight="1" x14ac:dyDescent="0.25"/>
    <row r="83693" ht="31.5" customHeight="1" x14ac:dyDescent="0.25"/>
    <row r="83694" ht="24" customHeight="1" x14ac:dyDescent="0.25"/>
    <row r="83695" ht="24.95" customHeight="1" x14ac:dyDescent="0.25"/>
    <row r="83696" ht="24.95" customHeight="1" x14ac:dyDescent="0.25"/>
    <row r="83697" ht="24.95" customHeight="1" x14ac:dyDescent="0.25"/>
    <row r="83698" ht="24.95" customHeight="1" x14ac:dyDescent="0.25"/>
    <row r="83699" ht="24.95" customHeight="1" x14ac:dyDescent="0.25"/>
    <row r="83700" ht="24.95" customHeight="1" x14ac:dyDescent="0.25"/>
    <row r="83701" ht="24.95" customHeight="1" x14ac:dyDescent="0.25"/>
    <row r="83702" ht="24.95" customHeight="1" x14ac:dyDescent="0.25"/>
    <row r="83703" ht="24.95" customHeight="1" x14ac:dyDescent="0.25"/>
    <row r="83704" ht="24.95" customHeight="1" x14ac:dyDescent="0.25"/>
    <row r="83705" ht="24.95" customHeight="1" x14ac:dyDescent="0.25"/>
    <row r="83706" ht="24.95" customHeight="1" x14ac:dyDescent="0.25"/>
    <row r="83707" ht="24.95" customHeight="1" x14ac:dyDescent="0.25"/>
    <row r="83708" ht="24.95" customHeight="1" x14ac:dyDescent="0.25"/>
    <row r="83709" ht="24.95" customHeight="1" x14ac:dyDescent="0.25"/>
    <row r="83710" ht="24.95" customHeight="1" x14ac:dyDescent="0.25"/>
    <row r="83711" ht="24.95" customHeight="1" x14ac:dyDescent="0.25"/>
    <row r="83712" ht="24.95" customHeight="1" x14ac:dyDescent="0.25"/>
    <row r="83713" ht="24.95" customHeight="1" x14ac:dyDescent="0.25"/>
    <row r="83714" ht="24.95" customHeight="1" x14ac:dyDescent="0.25"/>
    <row r="83715" ht="24.95" customHeight="1" x14ac:dyDescent="0.25"/>
    <row r="83716" ht="24.95" customHeight="1" x14ac:dyDescent="0.25"/>
    <row r="83717" ht="24.95" customHeight="1" x14ac:dyDescent="0.25"/>
    <row r="83718" ht="24.95" customHeight="1" x14ac:dyDescent="0.25"/>
    <row r="83719" ht="24.95" customHeight="1" x14ac:dyDescent="0.25"/>
    <row r="83720" ht="24.95" customHeight="1" x14ac:dyDescent="0.25"/>
    <row r="83721" ht="24.95" customHeight="1" x14ac:dyDescent="0.25"/>
    <row r="83722" ht="24.95" customHeight="1" x14ac:dyDescent="0.25"/>
    <row r="83723" ht="24.95" customHeight="1" x14ac:dyDescent="0.25"/>
    <row r="83724" ht="24.95" customHeight="1" x14ac:dyDescent="0.25"/>
    <row r="83725" ht="24.95" customHeight="1" x14ac:dyDescent="0.25"/>
    <row r="83726" ht="24.95" customHeight="1" x14ac:dyDescent="0.25"/>
    <row r="83730" ht="16.5" customHeight="1" x14ac:dyDescent="0.25"/>
    <row r="83732" ht="15.75" customHeight="1" x14ac:dyDescent="0.25"/>
    <row r="83733" ht="31.5" customHeight="1" x14ac:dyDescent="0.25"/>
    <row r="83734" ht="24" customHeight="1" x14ac:dyDescent="0.25"/>
    <row r="83735" ht="24.95" customHeight="1" x14ac:dyDescent="0.25"/>
    <row r="83736" ht="24.95" customHeight="1" x14ac:dyDescent="0.25"/>
    <row r="83737" ht="24.95" customHeight="1" x14ac:dyDescent="0.25"/>
    <row r="83738" ht="24.95" customHeight="1" x14ac:dyDescent="0.25"/>
    <row r="83739" ht="24.95" customHeight="1" x14ac:dyDescent="0.25"/>
    <row r="83740" ht="24.95" customHeight="1" x14ac:dyDescent="0.25"/>
    <row r="83741" ht="24.95" customHeight="1" x14ac:dyDescent="0.25"/>
    <row r="83742" ht="24.95" customHeight="1" x14ac:dyDescent="0.25"/>
    <row r="83743" ht="24.95" customHeight="1" x14ac:dyDescent="0.25"/>
    <row r="83744" ht="24.95" customHeight="1" x14ac:dyDescent="0.25"/>
    <row r="83745" ht="24.95" customHeight="1" x14ac:dyDescent="0.25"/>
    <row r="83746" ht="24.95" customHeight="1" x14ac:dyDescent="0.25"/>
    <row r="83747" ht="24.95" customHeight="1" x14ac:dyDescent="0.25"/>
    <row r="83748" ht="24.95" customHeight="1" x14ac:dyDescent="0.25"/>
    <row r="83749" ht="24.95" customHeight="1" x14ac:dyDescent="0.25"/>
    <row r="83750" ht="24.95" customHeight="1" x14ac:dyDescent="0.25"/>
    <row r="83751" ht="24.95" customHeight="1" x14ac:dyDescent="0.25"/>
    <row r="83752" ht="24.95" customHeight="1" x14ac:dyDescent="0.25"/>
    <row r="83753" ht="24.95" customHeight="1" x14ac:dyDescent="0.25"/>
    <row r="83754" ht="24.95" customHeight="1" x14ac:dyDescent="0.25"/>
    <row r="83755" ht="24.95" customHeight="1" x14ac:dyDescent="0.25"/>
    <row r="83756" ht="24.95" customHeight="1" x14ac:dyDescent="0.25"/>
    <row r="83757" ht="24.95" customHeight="1" x14ac:dyDescent="0.25"/>
    <row r="83758" ht="24.95" customHeight="1" x14ac:dyDescent="0.25"/>
    <row r="83759" ht="24.95" customHeight="1" x14ac:dyDescent="0.25"/>
    <row r="83760" ht="24.95" customHeight="1" x14ac:dyDescent="0.25"/>
    <row r="83761" ht="24.95" customHeight="1" x14ac:dyDescent="0.25"/>
    <row r="83762" ht="24.95" customHeight="1" x14ac:dyDescent="0.25"/>
    <row r="83763" ht="24.95" customHeight="1" x14ac:dyDescent="0.25"/>
    <row r="83764" ht="24.95" customHeight="1" x14ac:dyDescent="0.25"/>
    <row r="83765" ht="24.95" customHeight="1" x14ac:dyDescent="0.25"/>
    <row r="83766" ht="24.95" customHeight="1" x14ac:dyDescent="0.25"/>
    <row r="83770" ht="16.5" customHeight="1" x14ac:dyDescent="0.25"/>
    <row r="83772" ht="15.75" customHeight="1" x14ac:dyDescent="0.25"/>
    <row r="83773" ht="31.5" customHeight="1" x14ac:dyDescent="0.25"/>
    <row r="83774" ht="24" customHeight="1" x14ac:dyDescent="0.25"/>
    <row r="83775" ht="24.95" customHeight="1" x14ac:dyDescent="0.25"/>
    <row r="83776" ht="24.95" customHeight="1" x14ac:dyDescent="0.25"/>
    <row r="83777" ht="24.95" customHeight="1" x14ac:dyDescent="0.25"/>
    <row r="83778" ht="24.95" customHeight="1" x14ac:dyDescent="0.25"/>
    <row r="83779" ht="24.95" customHeight="1" x14ac:dyDescent="0.25"/>
    <row r="83780" ht="24.95" customHeight="1" x14ac:dyDescent="0.25"/>
    <row r="83781" ht="24.95" customHeight="1" x14ac:dyDescent="0.25"/>
    <row r="83782" ht="24.95" customHeight="1" x14ac:dyDescent="0.25"/>
    <row r="83783" ht="24.95" customHeight="1" x14ac:dyDescent="0.25"/>
    <row r="83784" ht="24.95" customHeight="1" x14ac:dyDescent="0.25"/>
    <row r="83785" ht="24.95" customHeight="1" x14ac:dyDescent="0.25"/>
    <row r="83786" ht="24.95" customHeight="1" x14ac:dyDescent="0.25"/>
    <row r="83787" ht="24.95" customHeight="1" x14ac:dyDescent="0.25"/>
    <row r="83788" ht="24.95" customHeight="1" x14ac:dyDescent="0.25"/>
    <row r="83789" ht="24.95" customHeight="1" x14ac:dyDescent="0.25"/>
    <row r="83790" ht="24.95" customHeight="1" x14ac:dyDescent="0.25"/>
    <row r="83791" ht="24.95" customHeight="1" x14ac:dyDescent="0.25"/>
    <row r="83792" ht="24.95" customHeight="1" x14ac:dyDescent="0.25"/>
    <row r="83793" ht="24.95" customHeight="1" x14ac:dyDescent="0.25"/>
    <row r="83794" ht="24.95" customHeight="1" x14ac:dyDescent="0.25"/>
    <row r="83795" ht="24.95" customHeight="1" x14ac:dyDescent="0.25"/>
    <row r="83796" ht="24.95" customHeight="1" x14ac:dyDescent="0.25"/>
    <row r="83797" ht="24.95" customHeight="1" x14ac:dyDescent="0.25"/>
    <row r="83798" ht="24.95" customHeight="1" x14ac:dyDescent="0.25"/>
    <row r="83799" ht="24.95" customHeight="1" x14ac:dyDescent="0.25"/>
    <row r="83800" ht="24.95" customHeight="1" x14ac:dyDescent="0.25"/>
    <row r="83801" ht="24.95" customHeight="1" x14ac:dyDescent="0.25"/>
    <row r="83802" ht="24.95" customHeight="1" x14ac:dyDescent="0.25"/>
    <row r="83803" ht="24.95" customHeight="1" x14ac:dyDescent="0.25"/>
    <row r="83804" ht="24.95" customHeight="1" x14ac:dyDescent="0.25"/>
    <row r="83805" ht="24.95" customHeight="1" x14ac:dyDescent="0.25"/>
    <row r="83806" ht="24.95" customHeight="1" x14ac:dyDescent="0.25"/>
    <row r="83810" ht="16.5" customHeight="1" x14ac:dyDescent="0.25"/>
    <row r="83812" ht="15.75" customHeight="1" x14ac:dyDescent="0.25"/>
    <row r="83813" ht="31.5" customHeight="1" x14ac:dyDescent="0.25"/>
    <row r="83814" ht="24" customHeight="1" x14ac:dyDescent="0.25"/>
    <row r="83815" ht="24.95" customHeight="1" x14ac:dyDescent="0.25"/>
    <row r="83816" ht="24.95" customHeight="1" x14ac:dyDescent="0.25"/>
    <row r="83817" ht="24.95" customHeight="1" x14ac:dyDescent="0.25"/>
    <row r="83818" ht="24.95" customHeight="1" x14ac:dyDescent="0.25"/>
    <row r="83819" ht="24.95" customHeight="1" x14ac:dyDescent="0.25"/>
    <row r="83820" ht="24.95" customHeight="1" x14ac:dyDescent="0.25"/>
    <row r="83821" ht="24.95" customHeight="1" x14ac:dyDescent="0.25"/>
    <row r="83822" ht="24.95" customHeight="1" x14ac:dyDescent="0.25"/>
    <row r="83826" ht="16.5" customHeight="1" x14ac:dyDescent="0.25"/>
    <row r="83828" ht="15.75" customHeight="1" x14ac:dyDescent="0.25"/>
    <row r="83829" ht="31.5" customHeight="1" x14ac:dyDescent="0.25"/>
    <row r="83830" ht="24" customHeight="1" x14ac:dyDescent="0.25"/>
    <row r="83831" ht="24.95" customHeight="1" x14ac:dyDescent="0.25"/>
    <row r="83832" ht="24.95" customHeight="1" x14ac:dyDescent="0.25"/>
    <row r="83833" ht="24.95" customHeight="1" x14ac:dyDescent="0.25"/>
    <row r="83834" ht="24.95" customHeight="1" x14ac:dyDescent="0.25"/>
    <row r="83835" ht="24.95" customHeight="1" x14ac:dyDescent="0.25"/>
    <row r="83836" ht="24.95" customHeight="1" x14ac:dyDescent="0.25"/>
    <row r="83837" ht="24.95" customHeight="1" x14ac:dyDescent="0.25"/>
    <row r="83838" ht="24.95" customHeight="1" x14ac:dyDescent="0.25"/>
    <row r="83842" ht="16.5" customHeight="1" x14ac:dyDescent="0.25"/>
    <row r="83844" ht="15.75" customHeight="1" x14ac:dyDescent="0.25"/>
    <row r="83845" ht="31.5" customHeight="1" x14ac:dyDescent="0.25"/>
    <row r="83846" ht="24" customHeight="1" x14ac:dyDescent="0.25"/>
    <row r="83847" ht="24.95" customHeight="1" x14ac:dyDescent="0.25"/>
    <row r="83848" ht="24.95" customHeight="1" x14ac:dyDescent="0.25"/>
    <row r="83849" ht="24.95" customHeight="1" x14ac:dyDescent="0.25"/>
    <row r="83850" ht="24.95" customHeight="1" x14ac:dyDescent="0.25"/>
    <row r="83851" ht="24.95" customHeight="1" x14ac:dyDescent="0.25"/>
    <row r="83852" ht="24.95" customHeight="1" x14ac:dyDescent="0.25"/>
    <row r="83853" ht="24.95" customHeight="1" x14ac:dyDescent="0.25"/>
    <row r="83854" ht="24.95" customHeight="1" x14ac:dyDescent="0.25"/>
    <row r="83858" ht="16.5" customHeight="1" x14ac:dyDescent="0.25"/>
    <row r="83860" ht="15.75" customHeight="1" x14ac:dyDescent="0.25"/>
    <row r="83861" ht="31.5" customHeight="1" x14ac:dyDescent="0.25"/>
    <row r="83862" ht="24" customHeight="1" x14ac:dyDescent="0.25"/>
    <row r="83863" ht="24.95" customHeight="1" x14ac:dyDescent="0.25"/>
    <row r="83864" ht="24.95" customHeight="1" x14ac:dyDescent="0.25"/>
    <row r="83865" ht="24.95" customHeight="1" x14ac:dyDescent="0.25"/>
    <row r="83866" ht="24.95" customHeight="1" x14ac:dyDescent="0.25"/>
    <row r="83867" ht="24.95" customHeight="1" x14ac:dyDescent="0.25"/>
    <row r="83868" ht="24.95" customHeight="1" x14ac:dyDescent="0.25"/>
    <row r="83869" ht="24.95" customHeight="1" x14ac:dyDescent="0.25"/>
    <row r="83870" ht="24.95" customHeight="1" x14ac:dyDescent="0.25"/>
    <row r="83871" ht="24.95" customHeight="1" x14ac:dyDescent="0.25"/>
    <row r="83872" ht="24.95" customHeight="1" x14ac:dyDescent="0.25"/>
    <row r="83873" ht="24.95" customHeight="1" x14ac:dyDescent="0.25"/>
    <row r="83874" ht="24.95" customHeight="1" x14ac:dyDescent="0.25"/>
    <row r="83875" ht="24.95" customHeight="1" x14ac:dyDescent="0.25"/>
    <row r="83876" ht="24.95" customHeight="1" x14ac:dyDescent="0.25"/>
    <row r="83877" ht="24.95" customHeight="1" x14ac:dyDescent="0.25"/>
    <row r="83878" ht="24.95" customHeight="1" x14ac:dyDescent="0.25"/>
    <row r="83879" ht="24.95" customHeight="1" x14ac:dyDescent="0.25"/>
    <row r="83880" ht="24.95" customHeight="1" x14ac:dyDescent="0.25"/>
    <row r="83881" ht="24.95" customHeight="1" x14ac:dyDescent="0.25"/>
    <row r="83882" ht="24.95" customHeight="1" x14ac:dyDescent="0.25"/>
    <row r="83883" ht="24.95" customHeight="1" x14ac:dyDescent="0.25"/>
    <row r="83884" ht="24.95" customHeight="1" x14ac:dyDescent="0.25"/>
    <row r="83885" ht="24.95" customHeight="1" x14ac:dyDescent="0.25"/>
    <row r="83886" ht="24.95" customHeight="1" x14ac:dyDescent="0.25"/>
    <row r="83887" ht="24.95" customHeight="1" x14ac:dyDescent="0.25"/>
    <row r="83888" ht="24.95" customHeight="1" x14ac:dyDescent="0.25"/>
    <row r="83889" ht="24.95" customHeight="1" x14ac:dyDescent="0.25"/>
    <row r="83890" ht="24.95" customHeight="1" x14ac:dyDescent="0.25"/>
    <row r="83891" ht="24.95" customHeight="1" x14ac:dyDescent="0.25"/>
    <row r="83892" ht="24.95" customHeight="1" x14ac:dyDescent="0.25"/>
    <row r="83893" ht="24.95" customHeight="1" x14ac:dyDescent="0.25"/>
    <row r="83894" ht="24.95" customHeight="1" x14ac:dyDescent="0.25"/>
    <row r="83898" ht="16.5" customHeight="1" x14ac:dyDescent="0.25"/>
    <row r="83900" ht="15.75" customHeight="1" x14ac:dyDescent="0.25"/>
    <row r="83901" ht="31.5" customHeight="1" x14ac:dyDescent="0.25"/>
    <row r="83902" ht="24" customHeight="1" x14ac:dyDescent="0.25"/>
    <row r="83903" ht="24.95" customHeight="1" x14ac:dyDescent="0.25"/>
    <row r="83904" ht="24.95" customHeight="1" x14ac:dyDescent="0.25"/>
    <row r="83905" ht="24.95" customHeight="1" x14ac:dyDescent="0.25"/>
    <row r="83906" ht="24.95" customHeight="1" x14ac:dyDescent="0.25"/>
    <row r="83907" ht="24.95" customHeight="1" x14ac:dyDescent="0.25"/>
    <row r="83908" ht="24.95" customHeight="1" x14ac:dyDescent="0.25"/>
    <row r="83909" ht="24.95" customHeight="1" x14ac:dyDescent="0.25"/>
    <row r="83910" ht="24.95" customHeight="1" x14ac:dyDescent="0.25"/>
    <row r="83911" ht="24.95" customHeight="1" x14ac:dyDescent="0.25"/>
    <row r="83912" ht="24.95" customHeight="1" x14ac:dyDescent="0.25"/>
    <row r="83913" ht="24.95" customHeight="1" x14ac:dyDescent="0.25"/>
    <row r="83914" ht="24.95" customHeight="1" x14ac:dyDescent="0.25"/>
    <row r="83915" ht="24.95" customHeight="1" x14ac:dyDescent="0.25"/>
    <row r="83916" ht="24.95" customHeight="1" x14ac:dyDescent="0.25"/>
    <row r="83917" ht="24.95" customHeight="1" x14ac:dyDescent="0.25"/>
    <row r="83918" ht="24.95" customHeight="1" x14ac:dyDescent="0.25"/>
    <row r="83919" ht="24.95" customHeight="1" x14ac:dyDescent="0.25"/>
    <row r="83920" ht="24.95" customHeight="1" x14ac:dyDescent="0.25"/>
    <row r="83921" ht="24.95" customHeight="1" x14ac:dyDescent="0.25"/>
    <row r="83922" ht="24.95" customHeight="1" x14ac:dyDescent="0.25"/>
    <row r="83923" ht="24.95" customHeight="1" x14ac:dyDescent="0.25"/>
    <row r="83924" ht="24.95" customHeight="1" x14ac:dyDescent="0.25"/>
    <row r="83925" ht="24.95" customHeight="1" x14ac:dyDescent="0.25"/>
    <row r="83926" ht="24.95" customHeight="1" x14ac:dyDescent="0.25"/>
    <row r="83927" ht="24.95" customHeight="1" x14ac:dyDescent="0.25"/>
    <row r="83928" ht="24.95" customHeight="1" x14ac:dyDescent="0.25"/>
    <row r="83929" ht="24.95" customHeight="1" x14ac:dyDescent="0.25"/>
    <row r="83930" ht="24.95" customHeight="1" x14ac:dyDescent="0.25"/>
    <row r="83931" ht="24.95" customHeight="1" x14ac:dyDescent="0.25"/>
    <row r="83932" ht="24.95" customHeight="1" x14ac:dyDescent="0.25"/>
    <row r="83933" ht="24.95" customHeight="1" x14ac:dyDescent="0.25"/>
    <row r="83934" ht="24.95" customHeight="1" x14ac:dyDescent="0.25"/>
    <row r="83938" ht="16.5" customHeight="1" x14ac:dyDescent="0.25"/>
    <row r="83940" ht="15.75" customHeight="1" x14ac:dyDescent="0.25"/>
    <row r="83941" ht="31.5" customHeight="1" x14ac:dyDescent="0.25"/>
    <row r="83942" ht="24" customHeight="1" x14ac:dyDescent="0.25"/>
    <row r="83943" ht="24.95" customHeight="1" x14ac:dyDescent="0.25"/>
    <row r="83944" ht="24.95" customHeight="1" x14ac:dyDescent="0.25"/>
    <row r="83945" ht="24.95" customHeight="1" x14ac:dyDescent="0.25"/>
    <row r="83946" ht="24.95" customHeight="1" x14ac:dyDescent="0.25"/>
    <row r="83947" ht="24.95" customHeight="1" x14ac:dyDescent="0.25"/>
    <row r="83948" ht="24.95" customHeight="1" x14ac:dyDescent="0.25"/>
    <row r="83949" ht="24.95" customHeight="1" x14ac:dyDescent="0.25"/>
    <row r="83950" ht="24.95" customHeight="1" x14ac:dyDescent="0.25"/>
    <row r="83954" ht="16.5" customHeight="1" x14ac:dyDescent="0.25"/>
    <row r="83956" ht="15.75" customHeight="1" x14ac:dyDescent="0.25"/>
    <row r="83957" ht="31.5" customHeight="1" x14ac:dyDescent="0.25"/>
    <row r="83958" ht="24" customHeight="1" x14ac:dyDescent="0.25"/>
    <row r="83959" ht="24.95" customHeight="1" x14ac:dyDescent="0.25"/>
    <row r="83960" ht="24.95" customHeight="1" x14ac:dyDescent="0.25"/>
    <row r="83961" ht="24.95" customHeight="1" x14ac:dyDescent="0.25"/>
    <row r="83962" ht="24.95" customHeight="1" x14ac:dyDescent="0.25"/>
    <row r="83963" ht="24.95" customHeight="1" x14ac:dyDescent="0.25"/>
    <row r="83964" ht="24.95" customHeight="1" x14ac:dyDescent="0.25"/>
    <row r="83965" ht="24.95" customHeight="1" x14ac:dyDescent="0.25"/>
    <row r="83966" ht="24.95" customHeight="1" x14ac:dyDescent="0.25"/>
    <row r="83967" ht="24.95" customHeight="1" x14ac:dyDescent="0.25"/>
    <row r="83968" ht="24.95" customHeight="1" x14ac:dyDescent="0.25"/>
    <row r="83969" ht="24.95" customHeight="1" x14ac:dyDescent="0.25"/>
    <row r="83970" ht="24.95" customHeight="1" x14ac:dyDescent="0.25"/>
    <row r="83971" ht="24.95" customHeight="1" x14ac:dyDescent="0.25"/>
    <row r="83972" ht="24.95" customHeight="1" x14ac:dyDescent="0.25"/>
    <row r="83973" ht="24.95" customHeight="1" x14ac:dyDescent="0.25"/>
    <row r="83974" ht="24.95" customHeight="1" x14ac:dyDescent="0.25"/>
    <row r="83975" ht="24.95" customHeight="1" x14ac:dyDescent="0.25"/>
    <row r="83976" ht="24.95" customHeight="1" x14ac:dyDescent="0.25"/>
    <row r="83977" ht="24.95" customHeight="1" x14ac:dyDescent="0.25"/>
    <row r="83978" ht="24.95" customHeight="1" x14ac:dyDescent="0.25"/>
    <row r="83979" ht="24.95" customHeight="1" x14ac:dyDescent="0.25"/>
    <row r="83980" ht="24.95" customHeight="1" x14ac:dyDescent="0.25"/>
    <row r="83981" ht="24.95" customHeight="1" x14ac:dyDescent="0.25"/>
    <row r="83982" ht="24.95" customHeight="1" x14ac:dyDescent="0.25"/>
    <row r="83983" ht="24.95" customHeight="1" x14ac:dyDescent="0.25"/>
    <row r="83984" ht="24.95" customHeight="1" x14ac:dyDescent="0.25"/>
    <row r="83985" ht="24.95" customHeight="1" x14ac:dyDescent="0.25"/>
    <row r="83986" ht="24.95" customHeight="1" x14ac:dyDescent="0.25"/>
    <row r="83987" ht="24.95" customHeight="1" x14ac:dyDescent="0.25"/>
    <row r="83988" ht="24.95" customHeight="1" x14ac:dyDescent="0.25"/>
    <row r="83989" ht="24.95" customHeight="1" x14ac:dyDescent="0.25"/>
    <row r="83990" ht="24.95" customHeight="1" x14ac:dyDescent="0.25"/>
    <row r="83994" ht="16.5" customHeight="1" x14ac:dyDescent="0.25"/>
    <row r="83996" ht="15.75" customHeight="1" x14ac:dyDescent="0.25"/>
    <row r="83997" ht="31.5" customHeight="1" x14ac:dyDescent="0.25"/>
    <row r="83998" ht="24" customHeight="1" x14ac:dyDescent="0.25"/>
    <row r="83999" ht="24.95" customHeight="1" x14ac:dyDescent="0.25"/>
    <row r="84000" ht="24.95" customHeight="1" x14ac:dyDescent="0.25"/>
    <row r="84001" ht="24.95" customHeight="1" x14ac:dyDescent="0.25"/>
    <row r="84002" ht="24.95" customHeight="1" x14ac:dyDescent="0.25"/>
    <row r="84003" ht="24.95" customHeight="1" x14ac:dyDescent="0.25"/>
    <row r="84004" ht="24.95" customHeight="1" x14ac:dyDescent="0.25"/>
    <row r="84005" ht="24.95" customHeight="1" x14ac:dyDescent="0.25"/>
    <row r="84006" ht="24.95" customHeight="1" x14ac:dyDescent="0.25"/>
    <row r="84007" ht="24.95" customHeight="1" x14ac:dyDescent="0.25"/>
    <row r="84008" ht="24.95" customHeight="1" x14ac:dyDescent="0.25"/>
    <row r="84009" ht="24.95" customHeight="1" x14ac:dyDescent="0.25"/>
    <row r="84010" ht="24.95" customHeight="1" x14ac:dyDescent="0.25"/>
    <row r="84011" ht="24.95" customHeight="1" x14ac:dyDescent="0.25"/>
    <row r="84012" ht="24.95" customHeight="1" x14ac:dyDescent="0.25"/>
    <row r="84013" ht="24.95" customHeight="1" x14ac:dyDescent="0.25"/>
    <row r="84014" ht="24.95" customHeight="1" x14ac:dyDescent="0.25"/>
    <row r="84015" ht="24.95" customHeight="1" x14ac:dyDescent="0.25"/>
    <row r="84016" ht="24.95" customHeight="1" x14ac:dyDescent="0.25"/>
    <row r="84017" ht="24.95" customHeight="1" x14ac:dyDescent="0.25"/>
    <row r="84018" ht="24.95" customHeight="1" x14ac:dyDescent="0.25"/>
    <row r="84019" ht="24.95" customHeight="1" x14ac:dyDescent="0.25"/>
    <row r="84020" ht="24.95" customHeight="1" x14ac:dyDescent="0.25"/>
    <row r="84021" ht="24.95" customHeight="1" x14ac:dyDescent="0.25"/>
    <row r="84022" ht="24.95" customHeight="1" x14ac:dyDescent="0.25"/>
    <row r="84023" ht="24.95" customHeight="1" x14ac:dyDescent="0.25"/>
    <row r="84024" ht="24.95" customHeight="1" x14ac:dyDescent="0.25"/>
    <row r="84025" ht="24.95" customHeight="1" x14ac:dyDescent="0.25"/>
    <row r="84026" ht="24.95" customHeight="1" x14ac:dyDescent="0.25"/>
    <row r="84027" ht="24.95" customHeight="1" x14ac:dyDescent="0.25"/>
    <row r="84028" ht="24.95" customHeight="1" x14ac:dyDescent="0.25"/>
    <row r="84029" ht="24.95" customHeight="1" x14ac:dyDescent="0.25"/>
    <row r="84030" ht="24.95" customHeight="1" x14ac:dyDescent="0.25"/>
    <row r="84034" ht="16.5" customHeight="1" x14ac:dyDescent="0.25"/>
    <row r="84036" ht="15.75" customHeight="1" x14ac:dyDescent="0.25"/>
    <row r="84037" ht="31.5" customHeight="1" x14ac:dyDescent="0.25"/>
    <row r="84038" ht="24" customHeight="1" x14ac:dyDescent="0.25"/>
    <row r="84039" ht="24.95" customHeight="1" x14ac:dyDescent="0.25"/>
    <row r="84040" ht="24.95" customHeight="1" x14ac:dyDescent="0.25"/>
    <row r="84041" ht="24.95" customHeight="1" x14ac:dyDescent="0.25"/>
    <row r="84042" ht="24.95" customHeight="1" x14ac:dyDescent="0.25"/>
    <row r="84043" ht="24.95" customHeight="1" x14ac:dyDescent="0.25"/>
    <row r="84044" ht="24.95" customHeight="1" x14ac:dyDescent="0.25"/>
    <row r="84045" ht="24.95" customHeight="1" x14ac:dyDescent="0.25"/>
    <row r="84046" ht="24.95" customHeight="1" x14ac:dyDescent="0.25"/>
    <row r="84050" ht="16.5" customHeight="1" x14ac:dyDescent="0.25"/>
    <row r="84052" ht="15.75" customHeight="1" x14ac:dyDescent="0.25"/>
    <row r="84053" ht="31.5" customHeight="1" x14ac:dyDescent="0.25"/>
    <row r="84054" ht="24" customHeight="1" x14ac:dyDescent="0.25"/>
    <row r="84055" ht="24.95" customHeight="1" x14ac:dyDescent="0.25"/>
    <row r="84056" ht="24.95" customHeight="1" x14ac:dyDescent="0.25"/>
    <row r="84057" ht="24.95" customHeight="1" x14ac:dyDescent="0.25"/>
    <row r="84058" ht="24.95" customHeight="1" x14ac:dyDescent="0.25"/>
    <row r="84059" ht="24.95" customHeight="1" x14ac:dyDescent="0.25"/>
    <row r="84060" ht="24.95" customHeight="1" x14ac:dyDescent="0.25"/>
    <row r="84061" ht="24.95" customHeight="1" x14ac:dyDescent="0.25"/>
    <row r="84062" ht="24.95" customHeight="1" x14ac:dyDescent="0.25"/>
    <row r="84063" ht="24.95" customHeight="1" x14ac:dyDescent="0.25"/>
    <row r="84064" ht="24.95" customHeight="1" x14ac:dyDescent="0.25"/>
    <row r="84065" ht="24.95" customHeight="1" x14ac:dyDescent="0.25"/>
    <row r="84066" ht="24.95" customHeight="1" x14ac:dyDescent="0.25"/>
    <row r="84067" ht="24.95" customHeight="1" x14ac:dyDescent="0.25"/>
    <row r="84068" ht="24.95" customHeight="1" x14ac:dyDescent="0.25"/>
    <row r="84069" ht="24.95" customHeight="1" x14ac:dyDescent="0.25"/>
    <row r="84070" ht="24.95" customHeight="1" x14ac:dyDescent="0.25"/>
    <row r="84071" ht="24.95" customHeight="1" x14ac:dyDescent="0.25"/>
    <row r="84072" ht="24.95" customHeight="1" x14ac:dyDescent="0.25"/>
    <row r="84073" ht="24.95" customHeight="1" x14ac:dyDescent="0.25"/>
    <row r="84074" ht="24.95" customHeight="1" x14ac:dyDescent="0.25"/>
    <row r="84075" ht="24.95" customHeight="1" x14ac:dyDescent="0.25"/>
    <row r="84076" ht="24.95" customHeight="1" x14ac:dyDescent="0.25"/>
    <row r="84077" ht="24.95" customHeight="1" x14ac:dyDescent="0.25"/>
    <row r="84078" ht="24.95" customHeight="1" x14ac:dyDescent="0.25"/>
    <row r="84079" ht="24.95" customHeight="1" x14ac:dyDescent="0.25"/>
    <row r="84080" ht="24.95" customHeight="1" x14ac:dyDescent="0.25"/>
    <row r="84081" ht="24.95" customHeight="1" x14ac:dyDescent="0.25"/>
    <row r="84082" ht="24.95" customHeight="1" x14ac:dyDescent="0.25"/>
    <row r="84083" ht="24.95" customHeight="1" x14ac:dyDescent="0.25"/>
    <row r="84084" ht="24.95" customHeight="1" x14ac:dyDescent="0.25"/>
    <row r="84085" ht="24.95" customHeight="1" x14ac:dyDescent="0.25"/>
    <row r="84086" ht="24.95" customHeight="1" x14ac:dyDescent="0.25"/>
    <row r="84090" ht="16.5" customHeight="1" x14ac:dyDescent="0.25"/>
    <row r="84092" ht="15.75" customHeight="1" x14ac:dyDescent="0.25"/>
    <row r="84093" ht="31.5" customHeight="1" x14ac:dyDescent="0.25"/>
    <row r="84094" ht="24" customHeight="1" x14ac:dyDescent="0.25"/>
    <row r="84095" ht="24.95" customHeight="1" x14ac:dyDescent="0.25"/>
    <row r="84096" ht="24.95" customHeight="1" x14ac:dyDescent="0.25"/>
    <row r="84097" ht="24.95" customHeight="1" x14ac:dyDescent="0.25"/>
    <row r="84098" ht="24.95" customHeight="1" x14ac:dyDescent="0.25"/>
    <row r="84099" ht="24.95" customHeight="1" x14ac:dyDescent="0.25"/>
    <row r="84100" ht="24.95" customHeight="1" x14ac:dyDescent="0.25"/>
    <row r="84101" ht="24.95" customHeight="1" x14ac:dyDescent="0.25"/>
    <row r="84102" ht="24.95" customHeight="1" x14ac:dyDescent="0.25"/>
    <row r="84103" ht="24.95" customHeight="1" x14ac:dyDescent="0.25"/>
    <row r="84104" ht="24.95" customHeight="1" x14ac:dyDescent="0.25"/>
    <row r="84105" ht="24.95" customHeight="1" x14ac:dyDescent="0.25"/>
    <row r="84106" ht="24.95" customHeight="1" x14ac:dyDescent="0.25"/>
    <row r="84107" ht="24.95" customHeight="1" x14ac:dyDescent="0.25"/>
    <row r="84108" ht="24.95" customHeight="1" x14ac:dyDescent="0.25"/>
    <row r="84109" ht="24.95" customHeight="1" x14ac:dyDescent="0.25"/>
    <row r="84110" ht="24.95" customHeight="1" x14ac:dyDescent="0.25"/>
    <row r="84111" ht="24.95" customHeight="1" x14ac:dyDescent="0.25"/>
    <row r="84112" ht="24.95" customHeight="1" x14ac:dyDescent="0.25"/>
    <row r="84113" ht="24.95" customHeight="1" x14ac:dyDescent="0.25"/>
    <row r="84114" ht="24.95" customHeight="1" x14ac:dyDescent="0.25"/>
    <row r="84115" ht="24.95" customHeight="1" x14ac:dyDescent="0.25"/>
    <row r="84116" ht="24.95" customHeight="1" x14ac:dyDescent="0.25"/>
    <row r="84117" ht="24.95" customHeight="1" x14ac:dyDescent="0.25"/>
    <row r="84118" ht="24.95" customHeight="1" x14ac:dyDescent="0.25"/>
    <row r="84119" ht="24.95" customHeight="1" x14ac:dyDescent="0.25"/>
    <row r="84120" ht="24.95" customHeight="1" x14ac:dyDescent="0.25"/>
    <row r="84121" ht="24.95" customHeight="1" x14ac:dyDescent="0.25"/>
    <row r="84122" ht="24.95" customHeight="1" x14ac:dyDescent="0.25"/>
    <row r="84123" ht="24.95" customHeight="1" x14ac:dyDescent="0.25"/>
    <row r="84124" ht="24.95" customHeight="1" x14ac:dyDescent="0.25"/>
    <row r="84125" ht="24.95" customHeight="1" x14ac:dyDescent="0.25"/>
    <row r="84126" ht="24.95" customHeight="1" x14ac:dyDescent="0.25"/>
    <row r="84130" ht="16.5" customHeight="1" x14ac:dyDescent="0.25"/>
    <row r="84132" ht="15.75" customHeight="1" x14ac:dyDescent="0.25"/>
    <row r="84133" ht="31.5" customHeight="1" x14ac:dyDescent="0.25"/>
    <row r="84134" ht="24" customHeight="1" x14ac:dyDescent="0.25"/>
    <row r="84135" ht="24.95" customHeight="1" x14ac:dyDescent="0.25"/>
    <row r="84136" ht="24.95" customHeight="1" x14ac:dyDescent="0.25"/>
    <row r="84137" ht="24.95" customHeight="1" x14ac:dyDescent="0.25"/>
    <row r="84138" ht="24.95" customHeight="1" x14ac:dyDescent="0.25"/>
    <row r="84139" ht="24.95" customHeight="1" x14ac:dyDescent="0.25"/>
    <row r="84140" ht="24.95" customHeight="1" x14ac:dyDescent="0.25"/>
    <row r="84141" ht="24.95" customHeight="1" x14ac:dyDescent="0.25"/>
    <row r="84142" ht="24.95" customHeight="1" x14ac:dyDescent="0.25"/>
    <row r="84143" ht="24.95" customHeight="1" x14ac:dyDescent="0.25"/>
    <row r="84144" ht="24.95" customHeight="1" x14ac:dyDescent="0.25"/>
    <row r="84145" ht="24.95" customHeight="1" x14ac:dyDescent="0.25"/>
    <row r="84146" ht="24.95" customHeight="1" x14ac:dyDescent="0.25"/>
    <row r="84147" ht="24.95" customHeight="1" x14ac:dyDescent="0.25"/>
    <row r="84148" ht="24.95" customHeight="1" x14ac:dyDescent="0.25"/>
    <row r="84149" ht="24.95" customHeight="1" x14ac:dyDescent="0.25"/>
    <row r="84150" ht="24.95" customHeight="1" x14ac:dyDescent="0.25"/>
    <row r="84151" ht="24.95" customHeight="1" x14ac:dyDescent="0.25"/>
    <row r="84152" ht="24.95" customHeight="1" x14ac:dyDescent="0.25"/>
    <row r="84153" ht="24.95" customHeight="1" x14ac:dyDescent="0.25"/>
    <row r="84154" ht="24.95" customHeight="1" x14ac:dyDescent="0.25"/>
    <row r="84155" ht="24.95" customHeight="1" x14ac:dyDescent="0.25"/>
    <row r="84156" ht="24.95" customHeight="1" x14ac:dyDescent="0.25"/>
    <row r="84157" ht="24.95" customHeight="1" x14ac:dyDescent="0.25"/>
    <row r="84158" ht="24.95" customHeight="1" x14ac:dyDescent="0.25"/>
    <row r="84159" ht="24.95" customHeight="1" x14ac:dyDescent="0.25"/>
    <row r="84160" ht="24.95" customHeight="1" x14ac:dyDescent="0.25"/>
    <row r="84161" ht="24.95" customHeight="1" x14ac:dyDescent="0.25"/>
    <row r="84162" ht="24.95" customHeight="1" x14ac:dyDescent="0.25"/>
    <row r="84163" ht="24.95" customHeight="1" x14ac:dyDescent="0.25"/>
    <row r="84164" ht="24.95" customHeight="1" x14ac:dyDescent="0.25"/>
    <row r="84165" ht="24.95" customHeight="1" x14ac:dyDescent="0.25"/>
    <row r="84166" ht="24.95" customHeight="1" x14ac:dyDescent="0.25"/>
    <row r="84170" ht="16.5" customHeight="1" x14ac:dyDescent="0.25"/>
    <row r="84172" ht="15.75" customHeight="1" x14ac:dyDescent="0.25"/>
    <row r="84173" ht="31.5" customHeight="1" x14ac:dyDescent="0.25"/>
    <row r="84174" ht="24" customHeight="1" x14ac:dyDescent="0.25"/>
    <row r="84175" ht="24.95" customHeight="1" x14ac:dyDescent="0.25"/>
    <row r="84176" ht="24.95" customHeight="1" x14ac:dyDescent="0.25"/>
    <row r="84177" ht="24.95" customHeight="1" x14ac:dyDescent="0.25"/>
    <row r="84178" ht="24.95" customHeight="1" x14ac:dyDescent="0.25"/>
    <row r="84179" ht="24.95" customHeight="1" x14ac:dyDescent="0.25"/>
    <row r="84180" ht="24.95" customHeight="1" x14ac:dyDescent="0.25"/>
    <row r="84181" ht="24.95" customHeight="1" x14ac:dyDescent="0.25"/>
    <row r="84182" ht="24.95" customHeight="1" x14ac:dyDescent="0.25"/>
    <row r="84186" ht="16.5" customHeight="1" x14ac:dyDescent="0.25"/>
    <row r="84188" ht="15.75" customHeight="1" x14ac:dyDescent="0.25"/>
    <row r="84189" ht="31.5" customHeight="1" x14ac:dyDescent="0.25"/>
    <row r="84190" ht="24" customHeight="1" x14ac:dyDescent="0.25"/>
    <row r="84191" ht="24.95" customHeight="1" x14ac:dyDescent="0.25"/>
    <row r="84192" ht="24.95" customHeight="1" x14ac:dyDescent="0.25"/>
    <row r="84193" ht="24.95" customHeight="1" x14ac:dyDescent="0.25"/>
    <row r="84194" ht="24.95" customHeight="1" x14ac:dyDescent="0.25"/>
    <row r="84195" ht="24.95" customHeight="1" x14ac:dyDescent="0.25"/>
    <row r="84196" ht="24.95" customHeight="1" x14ac:dyDescent="0.25"/>
    <row r="84197" ht="24.95" customHeight="1" x14ac:dyDescent="0.25"/>
    <row r="84198" ht="24.95" customHeight="1" x14ac:dyDescent="0.25"/>
    <row r="84202" ht="16.5" customHeight="1" x14ac:dyDescent="0.25"/>
    <row r="84204" ht="15.75" customHeight="1" x14ac:dyDescent="0.25"/>
    <row r="84205" ht="31.5" customHeight="1" x14ac:dyDescent="0.25"/>
    <row r="84206" ht="24" customHeight="1" x14ac:dyDescent="0.25"/>
    <row r="84207" ht="24.95" customHeight="1" x14ac:dyDescent="0.25"/>
    <row r="84208" ht="24.95" customHeight="1" x14ac:dyDescent="0.25"/>
    <row r="84209" ht="24.95" customHeight="1" x14ac:dyDescent="0.25"/>
    <row r="84210" ht="24.95" customHeight="1" x14ac:dyDescent="0.25"/>
    <row r="84211" ht="24.95" customHeight="1" x14ac:dyDescent="0.25"/>
    <row r="84212" ht="24.95" customHeight="1" x14ac:dyDescent="0.25"/>
    <row r="84213" ht="24.95" customHeight="1" x14ac:dyDescent="0.25"/>
    <row r="84214" ht="24.95" customHeight="1" x14ac:dyDescent="0.25"/>
    <row r="84218" ht="16.5" customHeight="1" x14ac:dyDescent="0.25"/>
    <row r="84220" ht="15.75" customHeight="1" x14ac:dyDescent="0.25"/>
    <row r="84221" ht="31.5" customHeight="1" x14ac:dyDescent="0.25"/>
    <row r="84222" ht="24" customHeight="1" x14ac:dyDescent="0.25"/>
    <row r="84223" ht="24.95" customHeight="1" x14ac:dyDescent="0.25"/>
    <row r="84224" ht="24.95" customHeight="1" x14ac:dyDescent="0.25"/>
    <row r="84225" ht="24.95" customHeight="1" x14ac:dyDescent="0.25"/>
    <row r="84226" ht="24.95" customHeight="1" x14ac:dyDescent="0.25"/>
    <row r="84227" ht="24.95" customHeight="1" x14ac:dyDescent="0.25"/>
    <row r="84228" ht="24.95" customHeight="1" x14ac:dyDescent="0.25"/>
    <row r="84229" ht="24.95" customHeight="1" x14ac:dyDescent="0.25"/>
    <row r="84230" ht="24.95" customHeight="1" x14ac:dyDescent="0.25"/>
    <row r="84231" ht="24.95" customHeight="1" x14ac:dyDescent="0.25"/>
    <row r="84232" ht="24.95" customHeight="1" x14ac:dyDescent="0.25"/>
    <row r="84233" ht="24.95" customHeight="1" x14ac:dyDescent="0.25"/>
    <row r="84234" ht="24.95" customHeight="1" x14ac:dyDescent="0.25"/>
    <row r="84235" ht="24.95" customHeight="1" x14ac:dyDescent="0.25"/>
    <row r="84236" ht="24.95" customHeight="1" x14ac:dyDescent="0.25"/>
    <row r="84237" ht="24.95" customHeight="1" x14ac:dyDescent="0.25"/>
    <row r="84238" ht="24.95" customHeight="1" x14ac:dyDescent="0.25"/>
    <row r="84239" ht="24.95" customHeight="1" x14ac:dyDescent="0.25"/>
    <row r="84240" ht="24.95" customHeight="1" x14ac:dyDescent="0.25"/>
    <row r="84241" ht="24.95" customHeight="1" x14ac:dyDescent="0.25"/>
    <row r="84242" ht="24.95" customHeight="1" x14ac:dyDescent="0.25"/>
    <row r="84243" ht="24.95" customHeight="1" x14ac:dyDescent="0.25"/>
    <row r="84244" ht="24.95" customHeight="1" x14ac:dyDescent="0.25"/>
    <row r="84245" ht="24.95" customHeight="1" x14ac:dyDescent="0.25"/>
    <row r="84246" ht="24.95" customHeight="1" x14ac:dyDescent="0.25"/>
    <row r="84247" ht="24.95" customHeight="1" x14ac:dyDescent="0.25"/>
    <row r="84248" ht="24.95" customHeight="1" x14ac:dyDescent="0.25"/>
    <row r="84249" ht="24.95" customHeight="1" x14ac:dyDescent="0.25"/>
    <row r="84250" ht="24.95" customHeight="1" x14ac:dyDescent="0.25"/>
    <row r="84251" ht="24.95" customHeight="1" x14ac:dyDescent="0.25"/>
    <row r="84252" ht="24.95" customHeight="1" x14ac:dyDescent="0.25"/>
    <row r="84253" ht="24.95" customHeight="1" x14ac:dyDescent="0.25"/>
    <row r="84254" ht="24.95" customHeight="1" x14ac:dyDescent="0.25"/>
    <row r="84258" ht="16.5" customHeight="1" x14ac:dyDescent="0.25"/>
    <row r="84260" ht="15.75" customHeight="1" x14ac:dyDescent="0.25"/>
    <row r="84261" ht="31.5" customHeight="1" x14ac:dyDescent="0.25"/>
    <row r="84262" ht="24" customHeight="1" x14ac:dyDescent="0.25"/>
    <row r="84263" ht="24.95" customHeight="1" x14ac:dyDescent="0.25"/>
    <row r="84264" ht="24.95" customHeight="1" x14ac:dyDescent="0.25"/>
    <row r="84265" ht="24.95" customHeight="1" x14ac:dyDescent="0.25"/>
    <row r="84266" ht="24.95" customHeight="1" x14ac:dyDescent="0.25"/>
    <row r="84267" ht="24.95" customHeight="1" x14ac:dyDescent="0.25"/>
    <row r="84268" ht="24.95" customHeight="1" x14ac:dyDescent="0.25"/>
    <row r="84269" ht="24.95" customHeight="1" x14ac:dyDescent="0.25"/>
    <row r="84270" ht="24.95" customHeight="1" x14ac:dyDescent="0.25"/>
    <row r="84271" ht="24.95" customHeight="1" x14ac:dyDescent="0.25"/>
    <row r="84272" ht="24.95" customHeight="1" x14ac:dyDescent="0.25"/>
    <row r="84273" ht="24.95" customHeight="1" x14ac:dyDescent="0.25"/>
    <row r="84274" ht="24.95" customHeight="1" x14ac:dyDescent="0.25"/>
    <row r="84275" ht="24.95" customHeight="1" x14ac:dyDescent="0.25"/>
    <row r="84276" ht="24.95" customHeight="1" x14ac:dyDescent="0.25"/>
    <row r="84277" ht="24.95" customHeight="1" x14ac:dyDescent="0.25"/>
    <row r="84278" ht="24.95" customHeight="1" x14ac:dyDescent="0.25"/>
    <row r="84279" ht="24.95" customHeight="1" x14ac:dyDescent="0.25"/>
    <row r="84280" ht="24.95" customHeight="1" x14ac:dyDescent="0.25"/>
    <row r="84281" ht="24.95" customHeight="1" x14ac:dyDescent="0.25"/>
    <row r="84282" ht="24.95" customHeight="1" x14ac:dyDescent="0.25"/>
    <row r="84283" ht="24.95" customHeight="1" x14ac:dyDescent="0.25"/>
    <row r="84284" ht="24.95" customHeight="1" x14ac:dyDescent="0.25"/>
    <row r="84285" ht="24.95" customHeight="1" x14ac:dyDescent="0.25"/>
    <row r="84286" ht="24.95" customHeight="1" x14ac:dyDescent="0.25"/>
    <row r="84287" ht="24.95" customHeight="1" x14ac:dyDescent="0.25"/>
    <row r="84288" ht="24.95" customHeight="1" x14ac:dyDescent="0.25"/>
    <row r="84289" ht="24.95" customHeight="1" x14ac:dyDescent="0.25"/>
    <row r="84290" ht="24.95" customHeight="1" x14ac:dyDescent="0.25"/>
    <row r="84291" ht="24.95" customHeight="1" x14ac:dyDescent="0.25"/>
    <row r="84292" ht="24.95" customHeight="1" x14ac:dyDescent="0.25"/>
    <row r="84293" ht="24.95" customHeight="1" x14ac:dyDescent="0.25"/>
    <row r="84294" ht="24.95" customHeight="1" x14ac:dyDescent="0.25"/>
    <row r="84298" ht="16.5" customHeight="1" x14ac:dyDescent="0.25"/>
    <row r="84300" ht="15.75" customHeight="1" x14ac:dyDescent="0.25"/>
    <row r="84301" ht="31.5" customHeight="1" x14ac:dyDescent="0.25"/>
    <row r="84302" ht="24" customHeight="1" x14ac:dyDescent="0.25"/>
    <row r="84303" ht="24.95" customHeight="1" x14ac:dyDescent="0.25"/>
    <row r="84304" ht="24.95" customHeight="1" x14ac:dyDescent="0.25"/>
    <row r="84305" ht="24.95" customHeight="1" x14ac:dyDescent="0.25"/>
    <row r="84306" ht="24.95" customHeight="1" x14ac:dyDescent="0.25"/>
    <row r="84307" ht="24.95" customHeight="1" x14ac:dyDescent="0.25"/>
    <row r="84308" ht="24.95" customHeight="1" x14ac:dyDescent="0.25"/>
    <row r="84309" ht="24.95" customHeight="1" x14ac:dyDescent="0.25"/>
    <row r="84310" ht="24.95" customHeight="1" x14ac:dyDescent="0.25"/>
    <row r="84311" ht="24.95" customHeight="1" x14ac:dyDescent="0.25"/>
    <row r="84312" ht="24.95" customHeight="1" x14ac:dyDescent="0.25"/>
    <row r="84313" ht="24.95" customHeight="1" x14ac:dyDescent="0.25"/>
    <row r="84314" ht="24.95" customHeight="1" x14ac:dyDescent="0.25"/>
    <row r="84315" ht="24.95" customHeight="1" x14ac:dyDescent="0.25"/>
    <row r="84316" ht="24.95" customHeight="1" x14ac:dyDescent="0.25"/>
    <row r="84317" ht="24.95" customHeight="1" x14ac:dyDescent="0.25"/>
    <row r="84318" ht="24.95" customHeight="1" x14ac:dyDescent="0.25"/>
    <row r="84319" ht="24.95" customHeight="1" x14ac:dyDescent="0.25"/>
    <row r="84320" ht="24.95" customHeight="1" x14ac:dyDescent="0.25"/>
    <row r="84321" ht="24.95" customHeight="1" x14ac:dyDescent="0.25"/>
    <row r="84322" ht="24.95" customHeight="1" x14ac:dyDescent="0.25"/>
    <row r="84323" ht="24.95" customHeight="1" x14ac:dyDescent="0.25"/>
    <row r="84324" ht="24.95" customHeight="1" x14ac:dyDescent="0.25"/>
    <row r="84325" ht="24.95" customHeight="1" x14ac:dyDescent="0.25"/>
    <row r="84326" ht="24.95" customHeight="1" x14ac:dyDescent="0.25"/>
    <row r="84327" ht="24.95" customHeight="1" x14ac:dyDescent="0.25"/>
    <row r="84328" ht="24.95" customHeight="1" x14ac:dyDescent="0.25"/>
    <row r="84329" ht="24.95" customHeight="1" x14ac:dyDescent="0.25"/>
    <row r="84330" ht="24.95" customHeight="1" x14ac:dyDescent="0.25"/>
    <row r="84331" ht="24.95" customHeight="1" x14ac:dyDescent="0.25"/>
    <row r="84332" ht="24.95" customHeight="1" x14ac:dyDescent="0.25"/>
    <row r="84333" ht="24.95" customHeight="1" x14ac:dyDescent="0.25"/>
    <row r="84334" ht="24.95" customHeight="1" x14ac:dyDescent="0.25"/>
    <row r="84338" ht="16.5" customHeight="1" x14ac:dyDescent="0.25"/>
    <row r="84340" ht="15.75" customHeight="1" x14ac:dyDescent="0.25"/>
    <row r="84341" ht="31.5" customHeight="1" x14ac:dyDescent="0.25"/>
    <row r="84342" ht="24" customHeight="1" x14ac:dyDescent="0.25"/>
    <row r="84343" ht="24.95" customHeight="1" x14ac:dyDescent="0.25"/>
    <row r="84344" ht="24.95" customHeight="1" x14ac:dyDescent="0.25"/>
    <row r="84345" ht="24.95" customHeight="1" x14ac:dyDescent="0.25"/>
    <row r="84346" ht="24.95" customHeight="1" x14ac:dyDescent="0.25"/>
    <row r="84347" ht="24.95" customHeight="1" x14ac:dyDescent="0.25"/>
    <row r="84348" ht="24.95" customHeight="1" x14ac:dyDescent="0.25"/>
    <row r="84349" ht="24.95" customHeight="1" x14ac:dyDescent="0.25"/>
    <row r="84350" ht="24.95" customHeight="1" x14ac:dyDescent="0.25"/>
    <row r="84354" ht="16.5" customHeight="1" x14ac:dyDescent="0.25"/>
    <row r="84356" ht="15.75" customHeight="1" x14ac:dyDescent="0.25"/>
    <row r="84357" ht="31.5" customHeight="1" x14ac:dyDescent="0.25"/>
    <row r="84358" ht="24" customHeight="1" x14ac:dyDescent="0.25"/>
    <row r="84359" ht="24.95" customHeight="1" x14ac:dyDescent="0.25"/>
    <row r="84360" ht="24.95" customHeight="1" x14ac:dyDescent="0.25"/>
    <row r="84361" ht="24.95" customHeight="1" x14ac:dyDescent="0.25"/>
    <row r="84362" ht="24.95" customHeight="1" x14ac:dyDescent="0.25"/>
    <row r="84363" ht="24.95" customHeight="1" x14ac:dyDescent="0.25"/>
    <row r="84364" ht="24.95" customHeight="1" x14ac:dyDescent="0.25"/>
    <row r="84365" ht="24.95" customHeight="1" x14ac:dyDescent="0.25"/>
    <row r="84366" ht="24.95" customHeight="1" x14ac:dyDescent="0.25"/>
    <row r="84370" ht="16.5" customHeight="1" x14ac:dyDescent="0.25"/>
    <row r="84372" ht="15.75" customHeight="1" x14ac:dyDescent="0.25"/>
    <row r="84373" ht="31.5" customHeight="1" x14ac:dyDescent="0.25"/>
    <row r="84374" ht="24" customHeight="1" x14ac:dyDescent="0.25"/>
    <row r="84375" ht="24.95" customHeight="1" x14ac:dyDescent="0.25"/>
    <row r="84376" ht="24.95" customHeight="1" x14ac:dyDescent="0.25"/>
    <row r="84377" ht="24.95" customHeight="1" x14ac:dyDescent="0.25"/>
    <row r="84378" ht="24.95" customHeight="1" x14ac:dyDescent="0.25"/>
    <row r="84379" ht="24.95" customHeight="1" x14ac:dyDescent="0.25"/>
    <row r="84380" ht="24.95" customHeight="1" x14ac:dyDescent="0.25"/>
    <row r="84381" ht="24.95" customHeight="1" x14ac:dyDescent="0.25"/>
    <row r="84382" ht="24.95" customHeight="1" x14ac:dyDescent="0.25"/>
    <row r="84386" ht="16.5" customHeight="1" x14ac:dyDescent="0.25"/>
    <row r="84388" ht="15.75" customHeight="1" x14ac:dyDescent="0.25"/>
    <row r="84389" ht="31.5" customHeight="1" x14ac:dyDescent="0.25"/>
    <row r="84390" ht="24" customHeight="1" x14ac:dyDescent="0.25"/>
    <row r="84391" ht="24.95" customHeight="1" x14ac:dyDescent="0.25"/>
    <row r="84392" ht="24.95" customHeight="1" x14ac:dyDescent="0.25"/>
    <row r="84393" ht="24.95" customHeight="1" x14ac:dyDescent="0.25"/>
    <row r="84394" ht="24.95" customHeight="1" x14ac:dyDescent="0.25"/>
    <row r="84395" ht="24.95" customHeight="1" x14ac:dyDescent="0.25"/>
    <row r="84396" ht="24.95" customHeight="1" x14ac:dyDescent="0.25"/>
    <row r="84397" ht="24.95" customHeight="1" x14ac:dyDescent="0.25"/>
    <row r="84398" ht="24.95" customHeight="1" x14ac:dyDescent="0.25"/>
    <row r="84399" ht="24.95" customHeight="1" x14ac:dyDescent="0.25"/>
    <row r="84400" ht="24.95" customHeight="1" x14ac:dyDescent="0.25"/>
    <row r="84401" ht="24.95" customHeight="1" x14ac:dyDescent="0.25"/>
    <row r="84402" ht="24.95" customHeight="1" x14ac:dyDescent="0.25"/>
    <row r="84403" ht="24.95" customHeight="1" x14ac:dyDescent="0.25"/>
    <row r="84404" ht="24.95" customHeight="1" x14ac:dyDescent="0.25"/>
    <row r="84405" ht="24.95" customHeight="1" x14ac:dyDescent="0.25"/>
    <row r="84406" ht="24.95" customHeight="1" x14ac:dyDescent="0.25"/>
    <row r="84407" ht="24.95" customHeight="1" x14ac:dyDescent="0.25"/>
    <row r="84408" ht="24.95" customHeight="1" x14ac:dyDescent="0.25"/>
    <row r="84409" ht="24.95" customHeight="1" x14ac:dyDescent="0.25"/>
    <row r="84410" ht="24.95" customHeight="1" x14ac:dyDescent="0.25"/>
    <row r="84411" ht="24.95" customHeight="1" x14ac:dyDescent="0.25"/>
    <row r="84412" ht="24.95" customHeight="1" x14ac:dyDescent="0.25"/>
    <row r="84413" ht="24.95" customHeight="1" x14ac:dyDescent="0.25"/>
    <row r="84414" ht="24.95" customHeight="1" x14ac:dyDescent="0.25"/>
    <row r="84415" ht="24.95" customHeight="1" x14ac:dyDescent="0.25"/>
    <row r="84416" ht="24.95" customHeight="1" x14ac:dyDescent="0.25"/>
    <row r="84417" ht="24.95" customHeight="1" x14ac:dyDescent="0.25"/>
    <row r="84418" ht="24.95" customHeight="1" x14ac:dyDescent="0.25"/>
    <row r="84419" ht="24.95" customHeight="1" x14ac:dyDescent="0.25"/>
    <row r="84420" ht="24.95" customHeight="1" x14ac:dyDescent="0.25"/>
    <row r="84421" ht="24.95" customHeight="1" x14ac:dyDescent="0.25"/>
    <row r="84422" ht="24.95" customHeight="1" x14ac:dyDescent="0.25"/>
    <row r="84426" ht="16.5" customHeight="1" x14ac:dyDescent="0.25"/>
    <row r="84428" ht="15.75" customHeight="1" x14ac:dyDescent="0.25"/>
    <row r="84429" ht="31.5" customHeight="1" x14ac:dyDescent="0.25"/>
    <row r="84430" ht="24" customHeight="1" x14ac:dyDescent="0.25"/>
    <row r="84431" ht="24.95" customHeight="1" x14ac:dyDescent="0.25"/>
    <row r="84432" ht="24.95" customHeight="1" x14ac:dyDescent="0.25"/>
    <row r="84433" ht="24.95" customHeight="1" x14ac:dyDescent="0.25"/>
    <row r="84434" ht="24.95" customHeight="1" x14ac:dyDescent="0.25"/>
    <row r="84435" ht="24.95" customHeight="1" x14ac:dyDescent="0.25"/>
    <row r="84436" ht="24.95" customHeight="1" x14ac:dyDescent="0.25"/>
    <row r="84437" ht="24.95" customHeight="1" x14ac:dyDescent="0.25"/>
    <row r="84438" ht="24.95" customHeight="1" x14ac:dyDescent="0.25"/>
    <row r="84439" ht="24.95" customHeight="1" x14ac:dyDescent="0.25"/>
    <row r="84440" ht="24.95" customHeight="1" x14ac:dyDescent="0.25"/>
    <row r="84441" ht="24.95" customHeight="1" x14ac:dyDescent="0.25"/>
    <row r="84442" ht="24.95" customHeight="1" x14ac:dyDescent="0.25"/>
    <row r="84443" ht="24.95" customHeight="1" x14ac:dyDescent="0.25"/>
    <row r="84444" ht="24.95" customHeight="1" x14ac:dyDescent="0.25"/>
    <row r="84445" ht="24.95" customHeight="1" x14ac:dyDescent="0.25"/>
    <row r="84446" ht="24.95" customHeight="1" x14ac:dyDescent="0.25"/>
    <row r="84447" ht="24.95" customHeight="1" x14ac:dyDescent="0.25"/>
    <row r="84448" ht="24.95" customHeight="1" x14ac:dyDescent="0.25"/>
    <row r="84449" ht="24.95" customHeight="1" x14ac:dyDescent="0.25"/>
    <row r="84450" ht="24.95" customHeight="1" x14ac:dyDescent="0.25"/>
    <row r="84451" ht="24.95" customHeight="1" x14ac:dyDescent="0.25"/>
    <row r="84452" ht="24.95" customHeight="1" x14ac:dyDescent="0.25"/>
    <row r="84453" ht="24.95" customHeight="1" x14ac:dyDescent="0.25"/>
    <row r="84454" ht="24.95" customHeight="1" x14ac:dyDescent="0.25"/>
    <row r="84455" ht="24.95" customHeight="1" x14ac:dyDescent="0.25"/>
    <row r="84456" ht="24.95" customHeight="1" x14ac:dyDescent="0.25"/>
    <row r="84457" ht="24.95" customHeight="1" x14ac:dyDescent="0.25"/>
    <row r="84458" ht="24.95" customHeight="1" x14ac:dyDescent="0.25"/>
    <row r="84459" ht="24.95" customHeight="1" x14ac:dyDescent="0.25"/>
    <row r="84460" ht="24.95" customHeight="1" x14ac:dyDescent="0.25"/>
    <row r="84461" ht="24.95" customHeight="1" x14ac:dyDescent="0.25"/>
    <row r="84462" ht="24.95" customHeight="1" x14ac:dyDescent="0.25"/>
    <row r="84466" ht="16.5" customHeight="1" x14ac:dyDescent="0.25"/>
    <row r="84468" ht="15.75" customHeight="1" x14ac:dyDescent="0.25"/>
    <row r="84469" ht="31.5" customHeight="1" x14ac:dyDescent="0.25"/>
    <row r="84470" ht="24" customHeight="1" x14ac:dyDescent="0.25"/>
    <row r="84471" ht="24.95" customHeight="1" x14ac:dyDescent="0.25"/>
    <row r="84472" ht="24.95" customHeight="1" x14ac:dyDescent="0.25"/>
    <row r="84473" ht="24.95" customHeight="1" x14ac:dyDescent="0.25"/>
    <row r="84474" ht="24.95" customHeight="1" x14ac:dyDescent="0.25"/>
    <row r="84475" ht="24.95" customHeight="1" x14ac:dyDescent="0.25"/>
    <row r="84476" ht="24.95" customHeight="1" x14ac:dyDescent="0.25"/>
    <row r="84477" ht="24.95" customHeight="1" x14ac:dyDescent="0.25"/>
    <row r="84478" ht="24.95" customHeight="1" x14ac:dyDescent="0.25"/>
    <row r="84482" ht="16.5" customHeight="1" x14ac:dyDescent="0.25"/>
    <row r="84484" ht="15.75" customHeight="1" x14ac:dyDescent="0.25"/>
    <row r="84485" ht="31.5" customHeight="1" x14ac:dyDescent="0.25"/>
    <row r="84486" ht="24" customHeight="1" x14ac:dyDescent="0.25"/>
    <row r="84487" ht="24.95" customHeight="1" x14ac:dyDescent="0.25"/>
    <row r="84488" ht="24.95" customHeight="1" x14ac:dyDescent="0.25"/>
    <row r="84489" ht="24.95" customHeight="1" x14ac:dyDescent="0.25"/>
    <row r="84490" ht="24.95" customHeight="1" x14ac:dyDescent="0.25"/>
    <row r="84491" ht="24.95" customHeight="1" x14ac:dyDescent="0.25"/>
    <row r="84492" ht="24.95" customHeight="1" x14ac:dyDescent="0.25"/>
    <row r="84493" ht="24.95" customHeight="1" x14ac:dyDescent="0.25"/>
    <row r="84494" ht="24.95" customHeight="1" x14ac:dyDescent="0.25"/>
    <row r="84495" ht="24.95" customHeight="1" x14ac:dyDescent="0.25"/>
    <row r="84496" ht="24.95" customHeight="1" x14ac:dyDescent="0.25"/>
    <row r="84497" ht="24.95" customHeight="1" x14ac:dyDescent="0.25"/>
    <row r="84498" ht="24.95" customHeight="1" x14ac:dyDescent="0.25"/>
    <row r="84499" ht="24.95" customHeight="1" x14ac:dyDescent="0.25"/>
    <row r="84500" ht="24.95" customHeight="1" x14ac:dyDescent="0.25"/>
    <row r="84501" ht="24.95" customHeight="1" x14ac:dyDescent="0.25"/>
    <row r="84502" ht="24.95" customHeight="1" x14ac:dyDescent="0.25"/>
    <row r="84503" ht="24.95" customHeight="1" x14ac:dyDescent="0.25"/>
    <row r="84504" ht="24.95" customHeight="1" x14ac:dyDescent="0.25"/>
    <row r="84505" ht="24.95" customHeight="1" x14ac:dyDescent="0.25"/>
    <row r="84506" ht="24.95" customHeight="1" x14ac:dyDescent="0.25"/>
    <row r="84507" ht="24.95" customHeight="1" x14ac:dyDescent="0.25"/>
    <row r="84508" ht="24.95" customHeight="1" x14ac:dyDescent="0.25"/>
    <row r="84509" ht="24.95" customHeight="1" x14ac:dyDescent="0.25"/>
    <row r="84510" ht="24.95" customHeight="1" x14ac:dyDescent="0.25"/>
    <row r="84511" ht="24.95" customHeight="1" x14ac:dyDescent="0.25"/>
    <row r="84512" ht="24.95" customHeight="1" x14ac:dyDescent="0.25"/>
    <row r="84513" ht="24.95" customHeight="1" x14ac:dyDescent="0.25"/>
    <row r="84514" ht="24.95" customHeight="1" x14ac:dyDescent="0.25"/>
    <row r="84515" ht="24.95" customHeight="1" x14ac:dyDescent="0.25"/>
    <row r="84516" ht="24.95" customHeight="1" x14ac:dyDescent="0.25"/>
    <row r="84517" ht="24.95" customHeight="1" x14ac:dyDescent="0.25"/>
    <row r="84518" ht="24.95" customHeight="1" x14ac:dyDescent="0.25"/>
    <row r="84522" ht="16.5" customHeight="1" x14ac:dyDescent="0.25"/>
    <row r="84524" ht="15.75" customHeight="1" x14ac:dyDescent="0.25"/>
    <row r="84525" ht="31.5" customHeight="1" x14ac:dyDescent="0.25"/>
    <row r="84526" ht="24" customHeight="1" x14ac:dyDescent="0.25"/>
    <row r="84527" ht="24.95" customHeight="1" x14ac:dyDescent="0.25"/>
    <row r="84528" ht="24.95" customHeight="1" x14ac:dyDescent="0.25"/>
    <row r="84529" ht="24.95" customHeight="1" x14ac:dyDescent="0.25"/>
    <row r="84530" ht="24.95" customHeight="1" x14ac:dyDescent="0.25"/>
    <row r="84531" ht="24.95" customHeight="1" x14ac:dyDescent="0.25"/>
    <row r="84532" ht="24.95" customHeight="1" x14ac:dyDescent="0.25"/>
    <row r="84533" ht="24.95" customHeight="1" x14ac:dyDescent="0.25"/>
    <row r="84534" ht="24.95" customHeight="1" x14ac:dyDescent="0.25"/>
    <row r="84535" ht="24.95" customHeight="1" x14ac:dyDescent="0.25"/>
    <row r="84536" ht="24.95" customHeight="1" x14ac:dyDescent="0.25"/>
    <row r="84537" ht="24.95" customHeight="1" x14ac:dyDescent="0.25"/>
    <row r="84538" ht="24.95" customHeight="1" x14ac:dyDescent="0.25"/>
    <row r="84539" ht="24.95" customHeight="1" x14ac:dyDescent="0.25"/>
    <row r="84540" ht="24.95" customHeight="1" x14ac:dyDescent="0.25"/>
    <row r="84541" ht="24.95" customHeight="1" x14ac:dyDescent="0.25"/>
    <row r="84542" ht="24.95" customHeight="1" x14ac:dyDescent="0.25"/>
    <row r="84543" ht="24.95" customHeight="1" x14ac:dyDescent="0.25"/>
    <row r="84544" ht="24.95" customHeight="1" x14ac:dyDescent="0.25"/>
    <row r="84545" ht="24.95" customHeight="1" x14ac:dyDescent="0.25"/>
    <row r="84546" ht="24.95" customHeight="1" x14ac:dyDescent="0.25"/>
    <row r="84547" ht="24.95" customHeight="1" x14ac:dyDescent="0.25"/>
    <row r="84548" ht="24.95" customHeight="1" x14ac:dyDescent="0.25"/>
    <row r="84549" ht="24.95" customHeight="1" x14ac:dyDescent="0.25"/>
    <row r="84550" ht="24.95" customHeight="1" x14ac:dyDescent="0.25"/>
    <row r="84551" ht="24.95" customHeight="1" x14ac:dyDescent="0.25"/>
    <row r="84552" ht="24.95" customHeight="1" x14ac:dyDescent="0.25"/>
    <row r="84553" ht="24.95" customHeight="1" x14ac:dyDescent="0.25"/>
    <row r="84554" ht="24.95" customHeight="1" x14ac:dyDescent="0.25"/>
    <row r="84555" ht="24.95" customHeight="1" x14ac:dyDescent="0.25"/>
    <row r="84556" ht="24.95" customHeight="1" x14ac:dyDescent="0.25"/>
    <row r="84557" ht="24.95" customHeight="1" x14ac:dyDescent="0.25"/>
    <row r="84558" ht="24.95" customHeight="1" x14ac:dyDescent="0.25"/>
    <row r="84562" ht="16.5" customHeight="1" x14ac:dyDescent="0.25"/>
    <row r="84564" ht="15.75" customHeight="1" x14ac:dyDescent="0.25"/>
    <row r="84565" ht="31.5" customHeight="1" x14ac:dyDescent="0.25"/>
    <row r="84566" ht="24" customHeight="1" x14ac:dyDescent="0.25"/>
    <row r="84567" ht="24.95" customHeight="1" x14ac:dyDescent="0.25"/>
    <row r="84568" ht="24.95" customHeight="1" x14ac:dyDescent="0.25"/>
    <row r="84569" ht="24.95" customHeight="1" x14ac:dyDescent="0.25"/>
    <row r="84570" ht="24.95" customHeight="1" x14ac:dyDescent="0.25"/>
    <row r="84571" ht="24.95" customHeight="1" x14ac:dyDescent="0.25"/>
    <row r="84572" ht="24.95" customHeight="1" x14ac:dyDescent="0.25"/>
    <row r="84573" ht="24.95" customHeight="1" x14ac:dyDescent="0.25"/>
    <row r="84574" ht="24.95" customHeight="1" x14ac:dyDescent="0.25"/>
    <row r="84578" ht="16.5" customHeight="1" x14ac:dyDescent="0.25"/>
    <row r="84580" ht="15.75" customHeight="1" x14ac:dyDescent="0.25"/>
    <row r="84581" ht="31.5" customHeight="1" x14ac:dyDescent="0.25"/>
    <row r="84582" ht="24" customHeight="1" x14ac:dyDescent="0.25"/>
    <row r="84583" ht="24.95" customHeight="1" x14ac:dyDescent="0.25"/>
    <row r="84584" ht="24.95" customHeight="1" x14ac:dyDescent="0.25"/>
    <row r="84585" ht="24.95" customHeight="1" x14ac:dyDescent="0.25"/>
    <row r="84586" ht="24.95" customHeight="1" x14ac:dyDescent="0.25"/>
    <row r="84587" ht="24.95" customHeight="1" x14ac:dyDescent="0.25"/>
    <row r="84588" ht="24.95" customHeight="1" x14ac:dyDescent="0.25"/>
    <row r="84589" ht="24.95" customHeight="1" x14ac:dyDescent="0.25"/>
    <row r="84590" ht="24.95" customHeight="1" x14ac:dyDescent="0.25"/>
    <row r="84591" ht="24.95" customHeight="1" x14ac:dyDescent="0.25"/>
    <row r="84592" ht="24.95" customHeight="1" x14ac:dyDescent="0.25"/>
    <row r="84593" ht="24.95" customHeight="1" x14ac:dyDescent="0.25"/>
    <row r="84594" ht="24.95" customHeight="1" x14ac:dyDescent="0.25"/>
    <row r="84595" ht="24.95" customHeight="1" x14ac:dyDescent="0.25"/>
    <row r="84596" ht="24.95" customHeight="1" x14ac:dyDescent="0.25"/>
    <row r="84597" ht="24.95" customHeight="1" x14ac:dyDescent="0.25"/>
    <row r="84598" ht="24.95" customHeight="1" x14ac:dyDescent="0.25"/>
    <row r="84599" ht="24.95" customHeight="1" x14ac:dyDescent="0.25"/>
    <row r="84600" ht="24.95" customHeight="1" x14ac:dyDescent="0.25"/>
    <row r="84601" ht="24.95" customHeight="1" x14ac:dyDescent="0.25"/>
    <row r="84602" ht="24.95" customHeight="1" x14ac:dyDescent="0.25"/>
    <row r="84603" ht="24.95" customHeight="1" x14ac:dyDescent="0.25"/>
    <row r="84604" ht="24.95" customHeight="1" x14ac:dyDescent="0.25"/>
    <row r="84605" ht="24.95" customHeight="1" x14ac:dyDescent="0.25"/>
    <row r="84606" ht="24.95" customHeight="1" x14ac:dyDescent="0.25"/>
    <row r="84607" ht="24.95" customHeight="1" x14ac:dyDescent="0.25"/>
    <row r="84608" ht="24.95" customHeight="1" x14ac:dyDescent="0.25"/>
    <row r="84609" ht="24.95" customHeight="1" x14ac:dyDescent="0.25"/>
    <row r="84610" ht="24.95" customHeight="1" x14ac:dyDescent="0.25"/>
    <row r="84611" ht="24.95" customHeight="1" x14ac:dyDescent="0.25"/>
    <row r="84612" ht="24.95" customHeight="1" x14ac:dyDescent="0.25"/>
    <row r="84613" ht="24.95" customHeight="1" x14ac:dyDescent="0.25"/>
    <row r="84614" ht="24.95" customHeight="1" x14ac:dyDescent="0.25"/>
    <row r="84618" ht="16.5" customHeight="1" x14ac:dyDescent="0.25"/>
    <row r="84620" ht="15.75" customHeight="1" x14ac:dyDescent="0.25"/>
    <row r="84621" ht="31.5" customHeight="1" x14ac:dyDescent="0.25"/>
    <row r="84622" ht="24" customHeight="1" x14ac:dyDescent="0.25"/>
    <row r="84623" ht="24.95" customHeight="1" x14ac:dyDescent="0.25"/>
    <row r="84624" ht="24.95" customHeight="1" x14ac:dyDescent="0.25"/>
    <row r="84625" ht="24.95" customHeight="1" x14ac:dyDescent="0.25"/>
    <row r="84626" ht="24.95" customHeight="1" x14ac:dyDescent="0.25"/>
    <row r="84627" ht="24.95" customHeight="1" x14ac:dyDescent="0.25"/>
    <row r="84628" ht="24.95" customHeight="1" x14ac:dyDescent="0.25"/>
    <row r="84629" ht="24.95" customHeight="1" x14ac:dyDescent="0.25"/>
    <row r="84630" ht="24.95" customHeight="1" x14ac:dyDescent="0.25"/>
    <row r="84631" ht="24.95" customHeight="1" x14ac:dyDescent="0.25"/>
    <row r="84632" ht="24.95" customHeight="1" x14ac:dyDescent="0.25"/>
    <row r="84633" ht="24.95" customHeight="1" x14ac:dyDescent="0.25"/>
    <row r="84634" ht="24.95" customHeight="1" x14ac:dyDescent="0.25"/>
    <row r="84635" ht="24.95" customHeight="1" x14ac:dyDescent="0.25"/>
    <row r="84636" ht="24.95" customHeight="1" x14ac:dyDescent="0.25"/>
    <row r="84637" ht="24.95" customHeight="1" x14ac:dyDescent="0.25"/>
    <row r="84638" ht="24.95" customHeight="1" x14ac:dyDescent="0.25"/>
    <row r="84639" ht="24.95" customHeight="1" x14ac:dyDescent="0.25"/>
    <row r="84640" ht="24.95" customHeight="1" x14ac:dyDescent="0.25"/>
    <row r="84641" ht="24.95" customHeight="1" x14ac:dyDescent="0.25"/>
    <row r="84642" ht="24.95" customHeight="1" x14ac:dyDescent="0.25"/>
    <row r="84643" ht="24.95" customHeight="1" x14ac:dyDescent="0.25"/>
    <row r="84644" ht="24.95" customHeight="1" x14ac:dyDescent="0.25"/>
    <row r="84645" ht="24.95" customHeight="1" x14ac:dyDescent="0.25"/>
    <row r="84646" ht="24.95" customHeight="1" x14ac:dyDescent="0.25"/>
    <row r="84647" ht="24.95" customHeight="1" x14ac:dyDescent="0.25"/>
    <row r="84648" ht="24.95" customHeight="1" x14ac:dyDescent="0.25"/>
    <row r="84649" ht="24.95" customHeight="1" x14ac:dyDescent="0.25"/>
    <row r="84650" ht="24.95" customHeight="1" x14ac:dyDescent="0.25"/>
    <row r="84651" ht="24.95" customHeight="1" x14ac:dyDescent="0.25"/>
    <row r="84652" ht="24.95" customHeight="1" x14ac:dyDescent="0.25"/>
    <row r="84653" ht="24.95" customHeight="1" x14ac:dyDescent="0.25"/>
    <row r="84654" ht="24.95" customHeight="1" x14ac:dyDescent="0.25"/>
    <row r="84658" ht="16.5" customHeight="1" x14ac:dyDescent="0.25"/>
    <row r="84660" ht="15.75" customHeight="1" x14ac:dyDescent="0.25"/>
    <row r="84661" ht="31.5" customHeight="1" x14ac:dyDescent="0.25"/>
    <row r="84662" ht="24" customHeight="1" x14ac:dyDescent="0.25"/>
    <row r="84663" ht="24.95" customHeight="1" x14ac:dyDescent="0.25"/>
    <row r="84664" ht="24.95" customHeight="1" x14ac:dyDescent="0.25"/>
    <row r="84665" ht="24.95" customHeight="1" x14ac:dyDescent="0.25"/>
    <row r="84666" ht="24.95" customHeight="1" x14ac:dyDescent="0.25"/>
    <row r="84667" ht="24.95" customHeight="1" x14ac:dyDescent="0.25"/>
    <row r="84668" ht="24.95" customHeight="1" x14ac:dyDescent="0.25"/>
    <row r="84669" ht="24.95" customHeight="1" x14ac:dyDescent="0.25"/>
    <row r="84670" ht="24.95" customHeight="1" x14ac:dyDescent="0.25"/>
    <row r="84671" ht="24.95" customHeight="1" x14ac:dyDescent="0.25"/>
    <row r="84672" ht="24.95" customHeight="1" x14ac:dyDescent="0.25"/>
    <row r="84673" ht="24.95" customHeight="1" x14ac:dyDescent="0.25"/>
    <row r="84674" ht="24.95" customHeight="1" x14ac:dyDescent="0.25"/>
    <row r="84675" ht="24.95" customHeight="1" x14ac:dyDescent="0.25"/>
    <row r="84676" ht="24.95" customHeight="1" x14ac:dyDescent="0.25"/>
    <row r="84677" ht="24.95" customHeight="1" x14ac:dyDescent="0.25"/>
    <row r="84678" ht="24.95" customHeight="1" x14ac:dyDescent="0.25"/>
    <row r="84679" ht="24.95" customHeight="1" x14ac:dyDescent="0.25"/>
    <row r="84680" ht="24.95" customHeight="1" x14ac:dyDescent="0.25"/>
    <row r="84681" ht="24.95" customHeight="1" x14ac:dyDescent="0.25"/>
    <row r="84682" ht="24.95" customHeight="1" x14ac:dyDescent="0.25"/>
    <row r="84683" ht="24.95" customHeight="1" x14ac:dyDescent="0.25"/>
    <row r="84684" ht="24.95" customHeight="1" x14ac:dyDescent="0.25"/>
    <row r="84685" ht="24.95" customHeight="1" x14ac:dyDescent="0.25"/>
    <row r="84686" ht="24.95" customHeight="1" x14ac:dyDescent="0.25"/>
    <row r="84687" ht="24.95" customHeight="1" x14ac:dyDescent="0.25"/>
    <row r="84688" ht="24.95" customHeight="1" x14ac:dyDescent="0.25"/>
    <row r="84689" ht="24.95" customHeight="1" x14ac:dyDescent="0.25"/>
    <row r="84690" ht="24.95" customHeight="1" x14ac:dyDescent="0.25"/>
    <row r="84691" ht="24.95" customHeight="1" x14ac:dyDescent="0.25"/>
    <row r="84692" ht="24.95" customHeight="1" x14ac:dyDescent="0.25"/>
    <row r="84693" ht="24.95" customHeight="1" x14ac:dyDescent="0.25"/>
    <row r="84694" ht="24.95" customHeight="1" x14ac:dyDescent="0.25"/>
    <row r="84698" ht="16.5" customHeight="1" x14ac:dyDescent="0.25"/>
    <row r="84700" ht="15.75" customHeight="1" x14ac:dyDescent="0.25"/>
    <row r="84701" ht="31.5" customHeight="1" x14ac:dyDescent="0.25"/>
    <row r="84702" ht="24" customHeight="1" x14ac:dyDescent="0.25"/>
    <row r="84703" ht="24.95" customHeight="1" x14ac:dyDescent="0.25"/>
    <row r="84704" ht="24.95" customHeight="1" x14ac:dyDescent="0.25"/>
    <row r="84705" ht="24.95" customHeight="1" x14ac:dyDescent="0.25"/>
    <row r="84706" ht="24.95" customHeight="1" x14ac:dyDescent="0.25"/>
    <row r="84707" ht="24.95" customHeight="1" x14ac:dyDescent="0.25"/>
    <row r="84708" ht="24.95" customHeight="1" x14ac:dyDescent="0.25"/>
    <row r="84709" ht="24.95" customHeight="1" x14ac:dyDescent="0.25"/>
    <row r="84710" ht="24.95" customHeight="1" x14ac:dyDescent="0.25"/>
    <row r="84714" ht="16.5" customHeight="1" x14ac:dyDescent="0.25"/>
    <row r="84716" ht="15.75" customHeight="1" x14ac:dyDescent="0.25"/>
    <row r="84717" ht="31.5" customHeight="1" x14ac:dyDescent="0.25"/>
    <row r="84718" ht="24" customHeight="1" x14ac:dyDescent="0.25"/>
    <row r="84719" ht="24.95" customHeight="1" x14ac:dyDescent="0.25"/>
    <row r="84720" ht="24.95" customHeight="1" x14ac:dyDescent="0.25"/>
    <row r="84721" ht="24.95" customHeight="1" x14ac:dyDescent="0.25"/>
    <row r="84722" ht="24.95" customHeight="1" x14ac:dyDescent="0.25"/>
    <row r="84723" ht="24.95" customHeight="1" x14ac:dyDescent="0.25"/>
    <row r="84724" ht="24.95" customHeight="1" x14ac:dyDescent="0.25"/>
    <row r="84725" ht="24.95" customHeight="1" x14ac:dyDescent="0.25"/>
    <row r="84726" ht="24.95" customHeight="1" x14ac:dyDescent="0.25"/>
    <row r="84730" ht="16.5" customHeight="1" x14ac:dyDescent="0.25"/>
    <row r="84732" ht="15.75" customHeight="1" x14ac:dyDescent="0.25"/>
    <row r="84733" ht="31.5" customHeight="1" x14ac:dyDescent="0.25"/>
    <row r="84734" ht="24" customHeight="1" x14ac:dyDescent="0.25"/>
    <row r="84735" ht="24.95" customHeight="1" x14ac:dyDescent="0.25"/>
    <row r="84736" ht="24.95" customHeight="1" x14ac:dyDescent="0.25"/>
    <row r="84737" ht="24.95" customHeight="1" x14ac:dyDescent="0.25"/>
    <row r="84738" ht="24.95" customHeight="1" x14ac:dyDescent="0.25"/>
    <row r="84739" ht="24.95" customHeight="1" x14ac:dyDescent="0.25"/>
    <row r="84740" ht="24.95" customHeight="1" x14ac:dyDescent="0.25"/>
    <row r="84741" ht="24.95" customHeight="1" x14ac:dyDescent="0.25"/>
    <row r="84742" ht="24.95" customHeight="1" x14ac:dyDescent="0.25"/>
    <row r="84746" ht="16.5" customHeight="1" x14ac:dyDescent="0.25"/>
    <row r="84748" ht="15.75" customHeight="1" x14ac:dyDescent="0.25"/>
    <row r="84749" ht="31.5" customHeight="1" x14ac:dyDescent="0.25"/>
    <row r="84750" ht="24" customHeight="1" x14ac:dyDescent="0.25"/>
    <row r="84751" ht="24.95" customHeight="1" x14ac:dyDescent="0.25"/>
    <row r="84752" ht="24.95" customHeight="1" x14ac:dyDescent="0.25"/>
    <row r="84753" ht="24.95" customHeight="1" x14ac:dyDescent="0.25"/>
    <row r="84754" ht="24.95" customHeight="1" x14ac:dyDescent="0.25"/>
    <row r="84755" ht="24.95" customHeight="1" x14ac:dyDescent="0.25"/>
    <row r="84756" ht="24.95" customHeight="1" x14ac:dyDescent="0.25"/>
    <row r="84757" ht="24.95" customHeight="1" x14ac:dyDescent="0.25"/>
    <row r="84758" ht="24.95" customHeight="1" x14ac:dyDescent="0.25"/>
    <row r="84759" ht="24.95" customHeight="1" x14ac:dyDescent="0.25"/>
    <row r="84760" ht="24.95" customHeight="1" x14ac:dyDescent="0.25"/>
    <row r="84761" ht="24.95" customHeight="1" x14ac:dyDescent="0.25"/>
    <row r="84762" ht="24.95" customHeight="1" x14ac:dyDescent="0.25"/>
    <row r="84763" ht="24.95" customHeight="1" x14ac:dyDescent="0.25"/>
    <row r="84764" ht="24.95" customHeight="1" x14ac:dyDescent="0.25"/>
    <row r="84765" ht="24.95" customHeight="1" x14ac:dyDescent="0.25"/>
    <row r="84766" ht="24.95" customHeight="1" x14ac:dyDescent="0.25"/>
    <row r="84767" ht="24.95" customHeight="1" x14ac:dyDescent="0.25"/>
    <row r="84768" ht="24.95" customHeight="1" x14ac:dyDescent="0.25"/>
    <row r="84769" ht="24.95" customHeight="1" x14ac:dyDescent="0.25"/>
    <row r="84770" ht="24.95" customHeight="1" x14ac:dyDescent="0.25"/>
    <row r="84771" ht="24.95" customHeight="1" x14ac:dyDescent="0.25"/>
    <row r="84772" ht="24.95" customHeight="1" x14ac:dyDescent="0.25"/>
    <row r="84773" ht="24.95" customHeight="1" x14ac:dyDescent="0.25"/>
    <row r="84774" ht="24.95" customHeight="1" x14ac:dyDescent="0.25"/>
    <row r="84775" ht="24.95" customHeight="1" x14ac:dyDescent="0.25"/>
    <row r="84776" ht="24.95" customHeight="1" x14ac:dyDescent="0.25"/>
    <row r="84777" ht="24.95" customHeight="1" x14ac:dyDescent="0.25"/>
    <row r="84778" ht="24.95" customHeight="1" x14ac:dyDescent="0.25"/>
    <row r="84779" ht="24.95" customHeight="1" x14ac:dyDescent="0.25"/>
    <row r="84780" ht="24.95" customHeight="1" x14ac:dyDescent="0.25"/>
    <row r="84781" ht="24.95" customHeight="1" x14ac:dyDescent="0.25"/>
    <row r="84782" ht="24.95" customHeight="1" x14ac:dyDescent="0.25"/>
    <row r="84786" ht="16.5" customHeight="1" x14ac:dyDescent="0.25"/>
    <row r="84788" ht="15.75" customHeight="1" x14ac:dyDescent="0.25"/>
    <row r="84789" ht="31.5" customHeight="1" x14ac:dyDescent="0.25"/>
    <row r="84790" ht="24" customHeight="1" x14ac:dyDescent="0.25"/>
    <row r="84791" ht="24.95" customHeight="1" x14ac:dyDescent="0.25"/>
    <row r="84792" ht="24.95" customHeight="1" x14ac:dyDescent="0.25"/>
    <row r="84793" ht="24.95" customHeight="1" x14ac:dyDescent="0.25"/>
    <row r="84794" ht="24.95" customHeight="1" x14ac:dyDescent="0.25"/>
    <row r="84795" ht="24.95" customHeight="1" x14ac:dyDescent="0.25"/>
    <row r="84796" ht="24.95" customHeight="1" x14ac:dyDescent="0.25"/>
    <row r="84797" ht="24.95" customHeight="1" x14ac:dyDescent="0.25"/>
    <row r="84798" ht="24.95" customHeight="1" x14ac:dyDescent="0.25"/>
    <row r="84799" ht="24.95" customHeight="1" x14ac:dyDescent="0.25"/>
    <row r="84800" ht="24.95" customHeight="1" x14ac:dyDescent="0.25"/>
    <row r="84801" ht="24.95" customHeight="1" x14ac:dyDescent="0.25"/>
    <row r="84802" ht="24.95" customHeight="1" x14ac:dyDescent="0.25"/>
    <row r="84803" ht="24.95" customHeight="1" x14ac:dyDescent="0.25"/>
    <row r="84804" ht="24.95" customHeight="1" x14ac:dyDescent="0.25"/>
    <row r="84805" ht="24.95" customHeight="1" x14ac:dyDescent="0.25"/>
    <row r="84806" ht="24.95" customHeight="1" x14ac:dyDescent="0.25"/>
    <row r="84807" ht="24.95" customHeight="1" x14ac:dyDescent="0.25"/>
    <row r="84808" ht="24.95" customHeight="1" x14ac:dyDescent="0.25"/>
    <row r="84809" ht="24.95" customHeight="1" x14ac:dyDescent="0.25"/>
    <row r="84810" ht="24.95" customHeight="1" x14ac:dyDescent="0.25"/>
    <row r="84811" ht="24.95" customHeight="1" x14ac:dyDescent="0.25"/>
    <row r="84812" ht="24.95" customHeight="1" x14ac:dyDescent="0.25"/>
    <row r="84813" ht="24.95" customHeight="1" x14ac:dyDescent="0.25"/>
    <row r="84814" ht="24.95" customHeight="1" x14ac:dyDescent="0.25"/>
    <row r="84815" ht="24.95" customHeight="1" x14ac:dyDescent="0.25"/>
    <row r="84816" ht="24.95" customHeight="1" x14ac:dyDescent="0.25"/>
    <row r="84817" ht="24.95" customHeight="1" x14ac:dyDescent="0.25"/>
    <row r="84818" ht="24.95" customHeight="1" x14ac:dyDescent="0.25"/>
    <row r="84819" ht="24.95" customHeight="1" x14ac:dyDescent="0.25"/>
    <row r="84820" ht="24.95" customHeight="1" x14ac:dyDescent="0.25"/>
    <row r="84821" ht="24.95" customHeight="1" x14ac:dyDescent="0.25"/>
    <row r="84822" ht="24.95" customHeight="1" x14ac:dyDescent="0.25"/>
    <row r="84826" ht="16.5" customHeight="1" x14ac:dyDescent="0.25"/>
    <row r="84828" ht="15.75" customHeight="1" x14ac:dyDescent="0.25"/>
    <row r="84829" ht="31.5" customHeight="1" x14ac:dyDescent="0.25"/>
    <row r="84830" ht="24" customHeight="1" x14ac:dyDescent="0.25"/>
    <row r="84831" ht="24.95" customHeight="1" x14ac:dyDescent="0.25"/>
    <row r="84832" ht="24.95" customHeight="1" x14ac:dyDescent="0.25"/>
    <row r="84833" ht="24.95" customHeight="1" x14ac:dyDescent="0.25"/>
    <row r="84834" ht="24.95" customHeight="1" x14ac:dyDescent="0.25"/>
    <row r="84835" ht="24.95" customHeight="1" x14ac:dyDescent="0.25"/>
    <row r="84836" ht="24.95" customHeight="1" x14ac:dyDescent="0.25"/>
    <row r="84837" ht="24.95" customHeight="1" x14ac:dyDescent="0.25"/>
    <row r="84838" ht="24.95" customHeight="1" x14ac:dyDescent="0.25"/>
    <row r="84839" ht="24.95" customHeight="1" x14ac:dyDescent="0.25"/>
    <row r="84840" ht="24.95" customHeight="1" x14ac:dyDescent="0.25"/>
    <row r="84841" ht="24.95" customHeight="1" x14ac:dyDescent="0.25"/>
    <row r="84842" ht="24.95" customHeight="1" x14ac:dyDescent="0.25"/>
    <row r="84843" ht="24.95" customHeight="1" x14ac:dyDescent="0.25"/>
    <row r="84844" ht="24.95" customHeight="1" x14ac:dyDescent="0.25"/>
    <row r="84845" ht="24.95" customHeight="1" x14ac:dyDescent="0.25"/>
    <row r="84846" ht="24.95" customHeight="1" x14ac:dyDescent="0.25"/>
    <row r="84847" ht="24.95" customHeight="1" x14ac:dyDescent="0.25"/>
    <row r="84848" ht="24.95" customHeight="1" x14ac:dyDescent="0.25"/>
    <row r="84849" ht="24.95" customHeight="1" x14ac:dyDescent="0.25"/>
    <row r="84850" ht="24.95" customHeight="1" x14ac:dyDescent="0.25"/>
    <row r="84851" ht="24.95" customHeight="1" x14ac:dyDescent="0.25"/>
    <row r="84852" ht="24.95" customHeight="1" x14ac:dyDescent="0.25"/>
    <row r="84853" ht="24.95" customHeight="1" x14ac:dyDescent="0.25"/>
    <row r="84854" ht="24.95" customHeight="1" x14ac:dyDescent="0.25"/>
    <row r="84855" ht="24.95" customHeight="1" x14ac:dyDescent="0.25"/>
    <row r="84856" ht="24.95" customHeight="1" x14ac:dyDescent="0.25"/>
    <row r="84857" ht="24.95" customHeight="1" x14ac:dyDescent="0.25"/>
    <row r="84858" ht="24.95" customHeight="1" x14ac:dyDescent="0.25"/>
    <row r="84859" ht="24.95" customHeight="1" x14ac:dyDescent="0.25"/>
    <row r="84860" ht="24.95" customHeight="1" x14ac:dyDescent="0.25"/>
    <row r="84861" ht="24.95" customHeight="1" x14ac:dyDescent="0.25"/>
    <row r="84862" ht="24.95" customHeight="1" x14ac:dyDescent="0.25"/>
    <row r="84866" ht="16.5" customHeight="1" x14ac:dyDescent="0.25"/>
    <row r="84868" ht="15.75" customHeight="1" x14ac:dyDescent="0.25"/>
    <row r="84869" ht="31.5" customHeight="1" x14ac:dyDescent="0.25"/>
    <row r="84870" ht="24" customHeight="1" x14ac:dyDescent="0.25"/>
    <row r="84871" ht="24.95" customHeight="1" x14ac:dyDescent="0.25"/>
    <row r="84872" ht="24.95" customHeight="1" x14ac:dyDescent="0.25"/>
    <row r="84873" ht="24.95" customHeight="1" x14ac:dyDescent="0.25"/>
    <row r="84874" ht="24.95" customHeight="1" x14ac:dyDescent="0.25"/>
    <row r="84875" ht="24.95" customHeight="1" x14ac:dyDescent="0.25"/>
    <row r="84876" ht="24.95" customHeight="1" x14ac:dyDescent="0.25"/>
    <row r="84877" ht="24.95" customHeight="1" x14ac:dyDescent="0.25"/>
    <row r="84878" ht="24.95" customHeight="1" x14ac:dyDescent="0.25"/>
    <row r="84882" ht="16.5" customHeight="1" x14ac:dyDescent="0.25"/>
    <row r="84884" ht="15.75" customHeight="1" x14ac:dyDescent="0.25"/>
    <row r="84885" ht="31.5" customHeight="1" x14ac:dyDescent="0.25"/>
    <row r="84886" ht="24" customHeight="1" x14ac:dyDescent="0.25"/>
    <row r="84887" ht="24.95" customHeight="1" x14ac:dyDescent="0.25"/>
    <row r="84888" ht="24.95" customHeight="1" x14ac:dyDescent="0.25"/>
    <row r="84889" ht="24.95" customHeight="1" x14ac:dyDescent="0.25"/>
    <row r="84890" ht="24.95" customHeight="1" x14ac:dyDescent="0.25"/>
    <row r="84891" ht="24.95" customHeight="1" x14ac:dyDescent="0.25"/>
    <row r="84892" ht="24.95" customHeight="1" x14ac:dyDescent="0.25"/>
    <row r="84893" ht="24.95" customHeight="1" x14ac:dyDescent="0.25"/>
    <row r="84894" ht="24.95" customHeight="1" x14ac:dyDescent="0.25"/>
    <row r="84898" ht="16.5" customHeight="1" x14ac:dyDescent="0.25"/>
    <row r="84900" ht="15.75" customHeight="1" x14ac:dyDescent="0.25"/>
    <row r="84901" ht="31.5" customHeight="1" x14ac:dyDescent="0.25"/>
    <row r="84902" ht="24" customHeight="1" x14ac:dyDescent="0.25"/>
    <row r="84903" ht="24.95" customHeight="1" x14ac:dyDescent="0.25"/>
    <row r="84904" ht="24.95" customHeight="1" x14ac:dyDescent="0.25"/>
    <row r="84905" ht="24.95" customHeight="1" x14ac:dyDescent="0.25"/>
    <row r="84906" ht="24.95" customHeight="1" x14ac:dyDescent="0.25"/>
    <row r="84907" ht="24.95" customHeight="1" x14ac:dyDescent="0.25"/>
    <row r="84908" ht="24.95" customHeight="1" x14ac:dyDescent="0.25"/>
    <row r="84909" ht="24.95" customHeight="1" x14ac:dyDescent="0.25"/>
    <row r="84910" ht="24.95" customHeight="1" x14ac:dyDescent="0.25"/>
    <row r="84914" ht="16.5" customHeight="1" x14ac:dyDescent="0.25"/>
    <row r="84916" ht="15.75" customHeight="1" x14ac:dyDescent="0.25"/>
    <row r="84917" ht="31.5" customHeight="1" x14ac:dyDescent="0.25"/>
    <row r="84918" ht="24" customHeight="1" x14ac:dyDescent="0.25"/>
    <row r="84919" ht="24.95" customHeight="1" x14ac:dyDescent="0.25"/>
    <row r="84920" ht="24.95" customHeight="1" x14ac:dyDescent="0.25"/>
    <row r="84921" ht="24.95" customHeight="1" x14ac:dyDescent="0.25"/>
    <row r="84922" ht="24.95" customHeight="1" x14ac:dyDescent="0.25"/>
    <row r="84923" ht="24.95" customHeight="1" x14ac:dyDescent="0.25"/>
    <row r="84924" ht="24.95" customHeight="1" x14ac:dyDescent="0.25"/>
    <row r="84925" ht="24.95" customHeight="1" x14ac:dyDescent="0.25"/>
    <row r="84926" ht="24.95" customHeight="1" x14ac:dyDescent="0.25"/>
    <row r="84927" ht="24.95" customHeight="1" x14ac:dyDescent="0.25"/>
    <row r="84928" ht="24.95" customHeight="1" x14ac:dyDescent="0.25"/>
    <row r="84929" ht="24.95" customHeight="1" x14ac:dyDescent="0.25"/>
    <row r="84930" ht="24.95" customHeight="1" x14ac:dyDescent="0.25"/>
    <row r="84931" ht="24.95" customHeight="1" x14ac:dyDescent="0.25"/>
    <row r="84932" ht="24.95" customHeight="1" x14ac:dyDescent="0.25"/>
    <row r="84933" ht="24.95" customHeight="1" x14ac:dyDescent="0.25"/>
    <row r="84934" ht="24.95" customHeight="1" x14ac:dyDescent="0.25"/>
    <row r="84935" ht="24.95" customHeight="1" x14ac:dyDescent="0.25"/>
    <row r="84936" ht="24.95" customHeight="1" x14ac:dyDescent="0.25"/>
    <row r="84937" ht="24.95" customHeight="1" x14ac:dyDescent="0.25"/>
    <row r="84938" ht="24.95" customHeight="1" x14ac:dyDescent="0.25"/>
    <row r="84939" ht="24.95" customHeight="1" x14ac:dyDescent="0.25"/>
    <row r="84940" ht="24.95" customHeight="1" x14ac:dyDescent="0.25"/>
    <row r="84941" ht="24.95" customHeight="1" x14ac:dyDescent="0.25"/>
    <row r="84942" ht="24.95" customHeight="1" x14ac:dyDescent="0.25"/>
    <row r="84943" ht="24.95" customHeight="1" x14ac:dyDescent="0.25"/>
    <row r="84944" ht="24.95" customHeight="1" x14ac:dyDescent="0.25"/>
    <row r="84945" ht="24.95" customHeight="1" x14ac:dyDescent="0.25"/>
    <row r="84946" ht="24.95" customHeight="1" x14ac:dyDescent="0.25"/>
    <row r="84947" ht="24.95" customHeight="1" x14ac:dyDescent="0.25"/>
    <row r="84948" ht="24.95" customHeight="1" x14ac:dyDescent="0.25"/>
    <row r="84949" ht="24.95" customHeight="1" x14ac:dyDescent="0.25"/>
    <row r="84950" ht="24.95" customHeight="1" x14ac:dyDescent="0.25"/>
    <row r="84954" ht="16.5" customHeight="1" x14ac:dyDescent="0.25"/>
    <row r="84956" ht="15.75" customHeight="1" x14ac:dyDescent="0.25"/>
    <row r="84957" ht="31.5" customHeight="1" x14ac:dyDescent="0.25"/>
    <row r="84958" ht="24" customHeight="1" x14ac:dyDescent="0.25"/>
    <row r="84959" ht="24.95" customHeight="1" x14ac:dyDescent="0.25"/>
    <row r="84960" ht="24.95" customHeight="1" x14ac:dyDescent="0.25"/>
    <row r="84961" ht="24.95" customHeight="1" x14ac:dyDescent="0.25"/>
    <row r="84962" ht="24.95" customHeight="1" x14ac:dyDescent="0.25"/>
    <row r="84963" ht="24.95" customHeight="1" x14ac:dyDescent="0.25"/>
    <row r="84964" ht="24.95" customHeight="1" x14ac:dyDescent="0.25"/>
    <row r="84965" ht="24.95" customHeight="1" x14ac:dyDescent="0.25"/>
    <row r="84966" ht="24.95" customHeight="1" x14ac:dyDescent="0.25"/>
    <row r="84967" ht="24.95" customHeight="1" x14ac:dyDescent="0.25"/>
    <row r="84968" ht="24.95" customHeight="1" x14ac:dyDescent="0.25"/>
    <row r="84969" ht="24.95" customHeight="1" x14ac:dyDescent="0.25"/>
    <row r="84970" ht="24.95" customHeight="1" x14ac:dyDescent="0.25"/>
    <row r="84971" ht="24.95" customHeight="1" x14ac:dyDescent="0.25"/>
    <row r="84972" ht="24.95" customHeight="1" x14ac:dyDescent="0.25"/>
    <row r="84973" ht="24.95" customHeight="1" x14ac:dyDescent="0.25"/>
    <row r="84974" ht="24.95" customHeight="1" x14ac:dyDescent="0.25"/>
    <row r="84975" ht="24.95" customHeight="1" x14ac:dyDescent="0.25"/>
    <row r="84976" ht="24.95" customHeight="1" x14ac:dyDescent="0.25"/>
    <row r="84977" ht="24.95" customHeight="1" x14ac:dyDescent="0.25"/>
    <row r="84978" ht="24.95" customHeight="1" x14ac:dyDescent="0.25"/>
    <row r="84979" ht="24.95" customHeight="1" x14ac:dyDescent="0.25"/>
    <row r="84980" ht="24.95" customHeight="1" x14ac:dyDescent="0.25"/>
    <row r="84981" ht="24.95" customHeight="1" x14ac:dyDescent="0.25"/>
    <row r="84982" ht="24.95" customHeight="1" x14ac:dyDescent="0.25"/>
    <row r="84983" ht="24.95" customHeight="1" x14ac:dyDescent="0.25"/>
    <row r="84984" ht="24.95" customHeight="1" x14ac:dyDescent="0.25"/>
    <row r="84985" ht="24.95" customHeight="1" x14ac:dyDescent="0.25"/>
    <row r="84986" ht="24.95" customHeight="1" x14ac:dyDescent="0.25"/>
    <row r="84987" ht="24.95" customHeight="1" x14ac:dyDescent="0.25"/>
    <row r="84988" ht="24.95" customHeight="1" x14ac:dyDescent="0.25"/>
    <row r="84989" ht="24.95" customHeight="1" x14ac:dyDescent="0.25"/>
    <row r="84990" ht="24.95" customHeight="1" x14ac:dyDescent="0.25"/>
    <row r="84994" ht="16.5" customHeight="1" x14ac:dyDescent="0.25"/>
    <row r="84996" ht="15.75" customHeight="1" x14ac:dyDescent="0.25"/>
    <row r="84997" ht="31.5" customHeight="1" x14ac:dyDescent="0.25"/>
    <row r="84998" ht="24" customHeight="1" x14ac:dyDescent="0.25"/>
    <row r="84999" ht="24.95" customHeight="1" x14ac:dyDescent="0.25"/>
    <row r="85000" ht="24.95" customHeight="1" x14ac:dyDescent="0.25"/>
    <row r="85001" ht="24.95" customHeight="1" x14ac:dyDescent="0.25"/>
    <row r="85002" ht="24.95" customHeight="1" x14ac:dyDescent="0.25"/>
    <row r="85003" ht="24.95" customHeight="1" x14ac:dyDescent="0.25"/>
    <row r="85004" ht="24.95" customHeight="1" x14ac:dyDescent="0.25"/>
    <row r="85005" ht="24.95" customHeight="1" x14ac:dyDescent="0.25"/>
    <row r="85006" ht="24.95" customHeight="1" x14ac:dyDescent="0.25"/>
    <row r="85010" ht="16.5" customHeight="1" x14ac:dyDescent="0.25"/>
    <row r="85012" ht="15.75" customHeight="1" x14ac:dyDescent="0.25"/>
    <row r="85013" ht="31.5" customHeight="1" x14ac:dyDescent="0.25"/>
    <row r="85014" ht="24" customHeight="1" x14ac:dyDescent="0.25"/>
    <row r="85015" ht="24.95" customHeight="1" x14ac:dyDescent="0.25"/>
    <row r="85016" ht="24.95" customHeight="1" x14ac:dyDescent="0.25"/>
    <row r="85017" ht="24.95" customHeight="1" x14ac:dyDescent="0.25"/>
    <row r="85018" ht="24.95" customHeight="1" x14ac:dyDescent="0.25"/>
    <row r="85019" ht="24.95" customHeight="1" x14ac:dyDescent="0.25"/>
    <row r="85020" ht="24.95" customHeight="1" x14ac:dyDescent="0.25"/>
    <row r="85021" ht="24.95" customHeight="1" x14ac:dyDescent="0.25"/>
    <row r="85022" ht="24.95" customHeight="1" x14ac:dyDescent="0.25"/>
    <row r="85023" ht="24.95" customHeight="1" x14ac:dyDescent="0.25"/>
    <row r="85024" ht="24.95" customHeight="1" x14ac:dyDescent="0.25"/>
    <row r="85025" ht="24.95" customHeight="1" x14ac:dyDescent="0.25"/>
    <row r="85026" ht="24.95" customHeight="1" x14ac:dyDescent="0.25"/>
    <row r="85027" ht="24.95" customHeight="1" x14ac:dyDescent="0.25"/>
    <row r="85028" ht="24.95" customHeight="1" x14ac:dyDescent="0.25"/>
    <row r="85029" ht="24.95" customHeight="1" x14ac:dyDescent="0.25"/>
    <row r="85030" ht="24.95" customHeight="1" x14ac:dyDescent="0.25"/>
    <row r="85031" ht="24.95" customHeight="1" x14ac:dyDescent="0.25"/>
    <row r="85032" ht="24.95" customHeight="1" x14ac:dyDescent="0.25"/>
    <row r="85033" ht="24.95" customHeight="1" x14ac:dyDescent="0.25"/>
    <row r="85034" ht="24.95" customHeight="1" x14ac:dyDescent="0.25"/>
    <row r="85035" ht="24.95" customHeight="1" x14ac:dyDescent="0.25"/>
    <row r="85036" ht="24.95" customHeight="1" x14ac:dyDescent="0.25"/>
    <row r="85037" ht="24.95" customHeight="1" x14ac:dyDescent="0.25"/>
    <row r="85038" ht="24.95" customHeight="1" x14ac:dyDescent="0.25"/>
    <row r="85039" ht="24.95" customHeight="1" x14ac:dyDescent="0.25"/>
    <row r="85040" ht="24.95" customHeight="1" x14ac:dyDescent="0.25"/>
    <row r="85041" ht="24.95" customHeight="1" x14ac:dyDescent="0.25"/>
    <row r="85042" ht="24.95" customHeight="1" x14ac:dyDescent="0.25"/>
    <row r="85043" ht="24.95" customHeight="1" x14ac:dyDescent="0.25"/>
    <row r="85044" ht="24.95" customHeight="1" x14ac:dyDescent="0.25"/>
    <row r="85045" ht="24.95" customHeight="1" x14ac:dyDescent="0.25"/>
    <row r="85046" ht="24.95" customHeight="1" x14ac:dyDescent="0.25"/>
    <row r="85050" ht="16.5" customHeight="1" x14ac:dyDescent="0.25"/>
    <row r="85052" ht="15.75" customHeight="1" x14ac:dyDescent="0.25"/>
    <row r="85053" ht="31.5" customHeight="1" x14ac:dyDescent="0.25"/>
    <row r="85054" ht="24" customHeight="1" x14ac:dyDescent="0.25"/>
    <row r="85055" ht="24.95" customHeight="1" x14ac:dyDescent="0.25"/>
    <row r="85056" ht="24.95" customHeight="1" x14ac:dyDescent="0.25"/>
    <row r="85057" ht="24.95" customHeight="1" x14ac:dyDescent="0.25"/>
    <row r="85058" ht="24.95" customHeight="1" x14ac:dyDescent="0.25"/>
    <row r="85059" ht="24.95" customHeight="1" x14ac:dyDescent="0.25"/>
    <row r="85060" ht="24.95" customHeight="1" x14ac:dyDescent="0.25"/>
    <row r="85061" ht="24.95" customHeight="1" x14ac:dyDescent="0.25"/>
    <row r="85062" ht="24.95" customHeight="1" x14ac:dyDescent="0.25"/>
    <row r="85063" ht="24.95" customHeight="1" x14ac:dyDescent="0.25"/>
    <row r="85064" ht="24.95" customHeight="1" x14ac:dyDescent="0.25"/>
    <row r="85065" ht="24.95" customHeight="1" x14ac:dyDescent="0.25"/>
    <row r="85066" ht="24.95" customHeight="1" x14ac:dyDescent="0.25"/>
    <row r="85067" ht="24.95" customHeight="1" x14ac:dyDescent="0.25"/>
    <row r="85068" ht="24.95" customHeight="1" x14ac:dyDescent="0.25"/>
    <row r="85069" ht="24.95" customHeight="1" x14ac:dyDescent="0.25"/>
    <row r="85070" ht="24.95" customHeight="1" x14ac:dyDescent="0.25"/>
    <row r="85071" ht="24.95" customHeight="1" x14ac:dyDescent="0.25"/>
    <row r="85072" ht="24.95" customHeight="1" x14ac:dyDescent="0.25"/>
    <row r="85073" ht="24.95" customHeight="1" x14ac:dyDescent="0.25"/>
    <row r="85074" ht="24.95" customHeight="1" x14ac:dyDescent="0.25"/>
    <row r="85075" ht="24.95" customHeight="1" x14ac:dyDescent="0.25"/>
    <row r="85076" ht="24.95" customHeight="1" x14ac:dyDescent="0.25"/>
    <row r="85077" ht="24.95" customHeight="1" x14ac:dyDescent="0.25"/>
    <row r="85078" ht="24.95" customHeight="1" x14ac:dyDescent="0.25"/>
    <row r="85079" ht="24.95" customHeight="1" x14ac:dyDescent="0.25"/>
    <row r="85080" ht="24.95" customHeight="1" x14ac:dyDescent="0.25"/>
    <row r="85081" ht="24.95" customHeight="1" x14ac:dyDescent="0.25"/>
    <row r="85082" ht="24.95" customHeight="1" x14ac:dyDescent="0.25"/>
    <row r="85083" ht="24.95" customHeight="1" x14ac:dyDescent="0.25"/>
    <row r="85084" ht="24.95" customHeight="1" x14ac:dyDescent="0.25"/>
    <row r="85085" ht="24.95" customHeight="1" x14ac:dyDescent="0.25"/>
    <row r="85086" ht="24.95" customHeight="1" x14ac:dyDescent="0.25"/>
    <row r="85090" ht="16.5" customHeight="1" x14ac:dyDescent="0.25"/>
    <row r="85092" ht="15.75" customHeight="1" x14ac:dyDescent="0.25"/>
    <row r="85093" ht="31.5" customHeight="1" x14ac:dyDescent="0.25"/>
    <row r="85094" ht="24" customHeight="1" x14ac:dyDescent="0.25"/>
    <row r="85095" ht="24.95" customHeight="1" x14ac:dyDescent="0.25"/>
    <row r="85096" ht="24.95" customHeight="1" x14ac:dyDescent="0.25"/>
    <row r="85097" ht="24.95" customHeight="1" x14ac:dyDescent="0.25"/>
    <row r="85098" ht="24.95" customHeight="1" x14ac:dyDescent="0.25"/>
    <row r="85099" ht="24.95" customHeight="1" x14ac:dyDescent="0.25"/>
    <row r="85100" ht="24.95" customHeight="1" x14ac:dyDescent="0.25"/>
    <row r="85101" ht="24.95" customHeight="1" x14ac:dyDescent="0.25"/>
    <row r="85102" ht="24.95" customHeight="1" x14ac:dyDescent="0.25"/>
    <row r="85106" ht="16.5" customHeight="1" x14ac:dyDescent="0.25"/>
    <row r="85108" ht="15.75" customHeight="1" x14ac:dyDescent="0.25"/>
    <row r="85109" ht="31.5" customHeight="1" x14ac:dyDescent="0.25"/>
    <row r="85110" ht="24" customHeight="1" x14ac:dyDescent="0.25"/>
    <row r="85111" ht="24.95" customHeight="1" x14ac:dyDescent="0.25"/>
    <row r="85112" ht="24.95" customHeight="1" x14ac:dyDescent="0.25"/>
    <row r="85113" ht="24.95" customHeight="1" x14ac:dyDescent="0.25"/>
    <row r="85114" ht="24.95" customHeight="1" x14ac:dyDescent="0.25"/>
    <row r="85115" ht="24.95" customHeight="1" x14ac:dyDescent="0.25"/>
    <row r="85116" ht="24.95" customHeight="1" x14ac:dyDescent="0.25"/>
    <row r="85117" ht="24.95" customHeight="1" x14ac:dyDescent="0.25"/>
    <row r="85118" ht="24.95" customHeight="1" x14ac:dyDescent="0.25"/>
    <row r="85119" ht="24.95" customHeight="1" x14ac:dyDescent="0.25"/>
    <row r="85120" ht="24.95" customHeight="1" x14ac:dyDescent="0.25"/>
    <row r="85121" ht="24.95" customHeight="1" x14ac:dyDescent="0.25"/>
    <row r="85122" ht="24.95" customHeight="1" x14ac:dyDescent="0.25"/>
    <row r="85123" ht="24.95" customHeight="1" x14ac:dyDescent="0.25"/>
    <row r="85124" ht="24.95" customHeight="1" x14ac:dyDescent="0.25"/>
    <row r="85125" ht="24.95" customHeight="1" x14ac:dyDescent="0.25"/>
    <row r="85126" ht="24.95" customHeight="1" x14ac:dyDescent="0.25"/>
    <row r="85127" ht="24.95" customHeight="1" x14ac:dyDescent="0.25"/>
    <row r="85128" ht="24.95" customHeight="1" x14ac:dyDescent="0.25"/>
    <row r="85129" ht="24.95" customHeight="1" x14ac:dyDescent="0.25"/>
    <row r="85130" ht="24.95" customHeight="1" x14ac:dyDescent="0.25"/>
    <row r="85131" ht="24.95" customHeight="1" x14ac:dyDescent="0.25"/>
    <row r="85132" ht="24.95" customHeight="1" x14ac:dyDescent="0.25"/>
    <row r="85133" ht="24.95" customHeight="1" x14ac:dyDescent="0.25"/>
    <row r="85134" ht="24.95" customHeight="1" x14ac:dyDescent="0.25"/>
    <row r="85135" ht="24.95" customHeight="1" x14ac:dyDescent="0.25"/>
    <row r="85136" ht="24.95" customHeight="1" x14ac:dyDescent="0.25"/>
    <row r="85137" ht="24.95" customHeight="1" x14ac:dyDescent="0.25"/>
    <row r="85138" ht="24.95" customHeight="1" x14ac:dyDescent="0.25"/>
    <row r="85139" ht="24.95" customHeight="1" x14ac:dyDescent="0.25"/>
    <row r="85140" ht="24.95" customHeight="1" x14ac:dyDescent="0.25"/>
    <row r="85141" ht="24.95" customHeight="1" x14ac:dyDescent="0.25"/>
    <row r="85142" ht="24.95" customHeight="1" x14ac:dyDescent="0.25"/>
    <row r="85146" ht="16.5" customHeight="1" x14ac:dyDescent="0.25"/>
    <row r="85148" ht="15.75" customHeight="1" x14ac:dyDescent="0.25"/>
    <row r="85149" ht="31.5" customHeight="1" x14ac:dyDescent="0.25"/>
    <row r="85150" ht="24" customHeight="1" x14ac:dyDescent="0.25"/>
    <row r="85151" ht="24.95" customHeight="1" x14ac:dyDescent="0.25"/>
    <row r="85152" ht="24.95" customHeight="1" x14ac:dyDescent="0.25"/>
    <row r="85153" ht="24.95" customHeight="1" x14ac:dyDescent="0.25"/>
    <row r="85154" ht="24.95" customHeight="1" x14ac:dyDescent="0.25"/>
    <row r="85155" ht="24.95" customHeight="1" x14ac:dyDescent="0.25"/>
    <row r="85156" ht="24.95" customHeight="1" x14ac:dyDescent="0.25"/>
    <row r="85157" ht="24.95" customHeight="1" x14ac:dyDescent="0.25"/>
    <row r="85158" ht="24.95" customHeight="1" x14ac:dyDescent="0.25"/>
    <row r="85159" ht="24.95" customHeight="1" x14ac:dyDescent="0.25"/>
    <row r="85160" ht="24.95" customHeight="1" x14ac:dyDescent="0.25"/>
    <row r="85161" ht="24.95" customHeight="1" x14ac:dyDescent="0.25"/>
    <row r="85162" ht="24.95" customHeight="1" x14ac:dyDescent="0.25"/>
    <row r="85163" ht="24.95" customHeight="1" x14ac:dyDescent="0.25"/>
    <row r="85164" ht="24.95" customHeight="1" x14ac:dyDescent="0.25"/>
    <row r="85165" ht="24.95" customHeight="1" x14ac:dyDescent="0.25"/>
    <row r="85166" ht="24.95" customHeight="1" x14ac:dyDescent="0.25"/>
    <row r="85167" ht="24.95" customHeight="1" x14ac:dyDescent="0.25"/>
    <row r="85168" ht="24.95" customHeight="1" x14ac:dyDescent="0.25"/>
    <row r="85169" ht="24.95" customHeight="1" x14ac:dyDescent="0.25"/>
    <row r="85170" ht="24.95" customHeight="1" x14ac:dyDescent="0.25"/>
    <row r="85171" ht="24.95" customHeight="1" x14ac:dyDescent="0.25"/>
    <row r="85172" ht="24.95" customHeight="1" x14ac:dyDescent="0.25"/>
    <row r="85173" ht="24.95" customHeight="1" x14ac:dyDescent="0.25"/>
    <row r="85174" ht="24.95" customHeight="1" x14ac:dyDescent="0.25"/>
    <row r="85175" ht="24.95" customHeight="1" x14ac:dyDescent="0.25"/>
    <row r="85176" ht="24.95" customHeight="1" x14ac:dyDescent="0.25"/>
    <row r="85177" ht="24.95" customHeight="1" x14ac:dyDescent="0.25"/>
    <row r="85178" ht="24.95" customHeight="1" x14ac:dyDescent="0.25"/>
    <row r="85179" ht="24.95" customHeight="1" x14ac:dyDescent="0.25"/>
    <row r="85180" ht="24.95" customHeight="1" x14ac:dyDescent="0.25"/>
    <row r="85181" ht="24.95" customHeight="1" x14ac:dyDescent="0.25"/>
    <row r="85182" ht="24.95" customHeight="1" x14ac:dyDescent="0.25"/>
    <row r="85186" ht="16.5" customHeight="1" x14ac:dyDescent="0.25"/>
    <row r="85188" ht="15.75" customHeight="1" x14ac:dyDescent="0.25"/>
    <row r="85189" ht="31.5" customHeight="1" x14ac:dyDescent="0.25"/>
    <row r="85190" ht="24" customHeight="1" x14ac:dyDescent="0.25"/>
    <row r="85191" ht="24.95" customHeight="1" x14ac:dyDescent="0.25"/>
    <row r="85192" ht="24.95" customHeight="1" x14ac:dyDescent="0.25"/>
    <row r="85193" ht="24.95" customHeight="1" x14ac:dyDescent="0.25"/>
    <row r="85194" ht="24.95" customHeight="1" x14ac:dyDescent="0.25"/>
    <row r="85195" ht="24.95" customHeight="1" x14ac:dyDescent="0.25"/>
    <row r="85196" ht="24.95" customHeight="1" x14ac:dyDescent="0.25"/>
    <row r="85197" ht="24.95" customHeight="1" x14ac:dyDescent="0.25"/>
    <row r="85198" ht="24.95" customHeight="1" x14ac:dyDescent="0.25"/>
    <row r="85199" ht="24.95" customHeight="1" x14ac:dyDescent="0.25"/>
    <row r="85200" ht="24.95" customHeight="1" x14ac:dyDescent="0.25"/>
    <row r="85201" ht="24.95" customHeight="1" x14ac:dyDescent="0.25"/>
    <row r="85202" ht="24.95" customHeight="1" x14ac:dyDescent="0.25"/>
    <row r="85203" ht="24.95" customHeight="1" x14ac:dyDescent="0.25"/>
    <row r="85204" ht="24.95" customHeight="1" x14ac:dyDescent="0.25"/>
    <row r="85205" ht="24.95" customHeight="1" x14ac:dyDescent="0.25"/>
    <row r="85206" ht="24.95" customHeight="1" x14ac:dyDescent="0.25"/>
    <row r="85207" ht="24.95" customHeight="1" x14ac:dyDescent="0.25"/>
    <row r="85208" ht="24.95" customHeight="1" x14ac:dyDescent="0.25"/>
    <row r="85209" ht="24.95" customHeight="1" x14ac:dyDescent="0.25"/>
    <row r="85210" ht="24.95" customHeight="1" x14ac:dyDescent="0.25"/>
    <row r="85211" ht="24.95" customHeight="1" x14ac:dyDescent="0.25"/>
    <row r="85212" ht="24.95" customHeight="1" x14ac:dyDescent="0.25"/>
    <row r="85213" ht="24.95" customHeight="1" x14ac:dyDescent="0.25"/>
    <row r="85214" ht="24.95" customHeight="1" x14ac:dyDescent="0.25"/>
    <row r="85215" ht="24.95" customHeight="1" x14ac:dyDescent="0.25"/>
    <row r="85216" ht="24.95" customHeight="1" x14ac:dyDescent="0.25"/>
    <row r="85217" ht="24.95" customHeight="1" x14ac:dyDescent="0.25"/>
    <row r="85218" ht="24.95" customHeight="1" x14ac:dyDescent="0.25"/>
    <row r="85219" ht="24.95" customHeight="1" x14ac:dyDescent="0.25"/>
    <row r="85220" ht="24.95" customHeight="1" x14ac:dyDescent="0.25"/>
    <row r="85221" ht="24.95" customHeight="1" x14ac:dyDescent="0.25"/>
    <row r="85222" ht="24.95" customHeight="1" x14ac:dyDescent="0.25"/>
    <row r="85226" ht="16.5" customHeight="1" x14ac:dyDescent="0.25"/>
    <row r="85228" ht="15.75" customHeight="1" x14ac:dyDescent="0.25"/>
    <row r="85229" ht="31.5" customHeight="1" x14ac:dyDescent="0.25"/>
    <row r="85230" ht="24" customHeight="1" x14ac:dyDescent="0.25"/>
    <row r="85231" ht="24.95" customHeight="1" x14ac:dyDescent="0.25"/>
    <row r="85232" ht="24.95" customHeight="1" x14ac:dyDescent="0.25"/>
    <row r="85233" ht="24.95" customHeight="1" x14ac:dyDescent="0.25"/>
    <row r="85234" ht="24.95" customHeight="1" x14ac:dyDescent="0.25"/>
    <row r="85235" ht="24.95" customHeight="1" x14ac:dyDescent="0.25"/>
    <row r="85236" ht="24.95" customHeight="1" x14ac:dyDescent="0.25"/>
    <row r="85237" ht="24.95" customHeight="1" x14ac:dyDescent="0.25"/>
    <row r="85238" ht="24.95" customHeight="1" x14ac:dyDescent="0.25"/>
    <row r="85242" ht="16.5" customHeight="1" x14ac:dyDescent="0.25"/>
    <row r="85244" ht="15.75" customHeight="1" x14ac:dyDescent="0.25"/>
    <row r="85245" ht="31.5" customHeight="1" x14ac:dyDescent="0.25"/>
    <row r="85246" ht="24" customHeight="1" x14ac:dyDescent="0.25"/>
    <row r="85247" ht="24.95" customHeight="1" x14ac:dyDescent="0.25"/>
    <row r="85248" ht="24.95" customHeight="1" x14ac:dyDescent="0.25"/>
    <row r="85249" ht="24.95" customHeight="1" x14ac:dyDescent="0.25"/>
    <row r="85250" ht="24.95" customHeight="1" x14ac:dyDescent="0.25"/>
    <row r="85251" ht="24.95" customHeight="1" x14ac:dyDescent="0.25"/>
    <row r="85252" ht="24.95" customHeight="1" x14ac:dyDescent="0.25"/>
    <row r="85253" ht="24.95" customHeight="1" x14ac:dyDescent="0.25"/>
    <row r="85254" ht="24.95" customHeight="1" x14ac:dyDescent="0.25"/>
    <row r="85258" ht="16.5" customHeight="1" x14ac:dyDescent="0.25"/>
    <row r="85260" ht="15.75" customHeight="1" x14ac:dyDescent="0.25"/>
    <row r="85261" ht="31.5" customHeight="1" x14ac:dyDescent="0.25"/>
    <row r="85262" ht="24" customHeight="1" x14ac:dyDescent="0.25"/>
    <row r="85263" ht="24.95" customHeight="1" x14ac:dyDescent="0.25"/>
    <row r="85264" ht="24.95" customHeight="1" x14ac:dyDescent="0.25"/>
    <row r="85265" ht="24.95" customHeight="1" x14ac:dyDescent="0.25"/>
    <row r="85266" ht="24.95" customHeight="1" x14ac:dyDescent="0.25"/>
    <row r="85267" ht="24.95" customHeight="1" x14ac:dyDescent="0.25"/>
    <row r="85268" ht="24.95" customHeight="1" x14ac:dyDescent="0.25"/>
    <row r="85269" ht="24.95" customHeight="1" x14ac:dyDescent="0.25"/>
    <row r="85270" ht="24.95" customHeight="1" x14ac:dyDescent="0.25"/>
    <row r="85274" ht="16.5" customHeight="1" x14ac:dyDescent="0.25"/>
    <row r="85276" ht="15.75" customHeight="1" x14ac:dyDescent="0.25"/>
    <row r="85277" ht="31.5" customHeight="1" x14ac:dyDescent="0.25"/>
    <row r="85278" ht="24" customHeight="1" x14ac:dyDescent="0.25"/>
    <row r="85279" ht="24.95" customHeight="1" x14ac:dyDescent="0.25"/>
    <row r="85280" ht="24.95" customHeight="1" x14ac:dyDescent="0.25"/>
    <row r="85281" ht="24.95" customHeight="1" x14ac:dyDescent="0.25"/>
    <row r="85282" ht="24.95" customHeight="1" x14ac:dyDescent="0.25"/>
    <row r="85283" ht="24.95" customHeight="1" x14ac:dyDescent="0.25"/>
    <row r="85284" ht="24.95" customHeight="1" x14ac:dyDescent="0.25"/>
    <row r="85285" ht="24.95" customHeight="1" x14ac:dyDescent="0.25"/>
    <row r="85286" ht="24.95" customHeight="1" x14ac:dyDescent="0.25"/>
    <row r="85287" ht="24.95" customHeight="1" x14ac:dyDescent="0.25"/>
    <row r="85288" ht="24.95" customHeight="1" x14ac:dyDescent="0.25"/>
    <row r="85289" ht="24.95" customHeight="1" x14ac:dyDescent="0.25"/>
    <row r="85290" ht="24.95" customHeight="1" x14ac:dyDescent="0.25"/>
    <row r="85291" ht="24.95" customHeight="1" x14ac:dyDescent="0.25"/>
    <row r="85292" ht="24.95" customHeight="1" x14ac:dyDescent="0.25"/>
    <row r="85293" ht="24.95" customHeight="1" x14ac:dyDescent="0.25"/>
    <row r="85294" ht="24.95" customHeight="1" x14ac:dyDescent="0.25"/>
    <row r="85295" ht="24.95" customHeight="1" x14ac:dyDescent="0.25"/>
    <row r="85296" ht="24.95" customHeight="1" x14ac:dyDescent="0.25"/>
    <row r="85297" ht="24.95" customHeight="1" x14ac:dyDescent="0.25"/>
    <row r="85298" ht="24.95" customHeight="1" x14ac:dyDescent="0.25"/>
    <row r="85299" ht="24.95" customHeight="1" x14ac:dyDescent="0.25"/>
    <row r="85300" ht="24.95" customHeight="1" x14ac:dyDescent="0.25"/>
    <row r="85301" ht="24.95" customHeight="1" x14ac:dyDescent="0.25"/>
    <row r="85302" ht="24.95" customHeight="1" x14ac:dyDescent="0.25"/>
    <row r="85303" ht="24.95" customHeight="1" x14ac:dyDescent="0.25"/>
    <row r="85304" ht="24.95" customHeight="1" x14ac:dyDescent="0.25"/>
    <row r="85305" ht="24.95" customHeight="1" x14ac:dyDescent="0.25"/>
    <row r="85306" ht="24.95" customHeight="1" x14ac:dyDescent="0.25"/>
    <row r="85307" ht="24.95" customHeight="1" x14ac:dyDescent="0.25"/>
    <row r="85308" ht="24.95" customHeight="1" x14ac:dyDescent="0.25"/>
    <row r="85309" ht="24.95" customHeight="1" x14ac:dyDescent="0.25"/>
    <row r="85310" ht="24.95" customHeight="1" x14ac:dyDescent="0.25"/>
    <row r="85314" ht="16.5" customHeight="1" x14ac:dyDescent="0.25"/>
    <row r="85316" ht="15.75" customHeight="1" x14ac:dyDescent="0.25"/>
    <row r="85317" ht="31.5" customHeight="1" x14ac:dyDescent="0.25"/>
    <row r="85318" ht="24" customHeight="1" x14ac:dyDescent="0.25"/>
    <row r="85319" ht="24.95" customHeight="1" x14ac:dyDescent="0.25"/>
    <row r="85320" ht="24.95" customHeight="1" x14ac:dyDescent="0.25"/>
    <row r="85321" ht="24.95" customHeight="1" x14ac:dyDescent="0.25"/>
    <row r="85322" ht="24.95" customHeight="1" x14ac:dyDescent="0.25"/>
    <row r="85323" ht="24.95" customHeight="1" x14ac:dyDescent="0.25"/>
    <row r="85324" ht="24.95" customHeight="1" x14ac:dyDescent="0.25"/>
    <row r="85325" ht="24.95" customHeight="1" x14ac:dyDescent="0.25"/>
    <row r="85326" ht="24.95" customHeight="1" x14ac:dyDescent="0.25"/>
    <row r="85327" ht="24.95" customHeight="1" x14ac:dyDescent="0.25"/>
    <row r="85328" ht="24.95" customHeight="1" x14ac:dyDescent="0.25"/>
    <row r="85329" ht="24.95" customHeight="1" x14ac:dyDescent="0.25"/>
    <row r="85330" ht="24.95" customHeight="1" x14ac:dyDescent="0.25"/>
    <row r="85331" ht="24.95" customHeight="1" x14ac:dyDescent="0.25"/>
    <row r="85332" ht="24.95" customHeight="1" x14ac:dyDescent="0.25"/>
    <row r="85333" ht="24.95" customHeight="1" x14ac:dyDescent="0.25"/>
    <row r="85334" ht="24.95" customHeight="1" x14ac:dyDescent="0.25"/>
    <row r="85335" ht="24.95" customHeight="1" x14ac:dyDescent="0.25"/>
    <row r="85336" ht="24.95" customHeight="1" x14ac:dyDescent="0.25"/>
    <row r="85337" ht="24.95" customHeight="1" x14ac:dyDescent="0.25"/>
    <row r="85338" ht="24.95" customHeight="1" x14ac:dyDescent="0.25"/>
    <row r="85339" ht="24.95" customHeight="1" x14ac:dyDescent="0.25"/>
    <row r="85340" ht="24.95" customHeight="1" x14ac:dyDescent="0.25"/>
    <row r="85341" ht="24.95" customHeight="1" x14ac:dyDescent="0.25"/>
    <row r="85342" ht="24.95" customHeight="1" x14ac:dyDescent="0.25"/>
    <row r="85343" ht="24.95" customHeight="1" x14ac:dyDescent="0.25"/>
    <row r="85344" ht="24.95" customHeight="1" x14ac:dyDescent="0.25"/>
    <row r="85345" ht="24.95" customHeight="1" x14ac:dyDescent="0.25"/>
    <row r="85346" ht="24.95" customHeight="1" x14ac:dyDescent="0.25"/>
    <row r="85347" ht="24.95" customHeight="1" x14ac:dyDescent="0.25"/>
    <row r="85348" ht="24.95" customHeight="1" x14ac:dyDescent="0.25"/>
    <row r="85349" ht="24.95" customHeight="1" x14ac:dyDescent="0.25"/>
    <row r="85350" ht="24.95" customHeight="1" x14ac:dyDescent="0.25"/>
    <row r="85354" ht="16.5" customHeight="1" x14ac:dyDescent="0.25"/>
    <row r="85356" ht="15.75" customHeight="1" x14ac:dyDescent="0.25"/>
    <row r="85357" ht="31.5" customHeight="1" x14ac:dyDescent="0.25"/>
    <row r="85358" ht="24" customHeight="1" x14ac:dyDescent="0.25"/>
    <row r="85359" ht="24.95" customHeight="1" x14ac:dyDescent="0.25"/>
    <row r="85360" ht="24.95" customHeight="1" x14ac:dyDescent="0.25"/>
    <row r="85361" ht="24.95" customHeight="1" x14ac:dyDescent="0.25"/>
    <row r="85362" ht="24.95" customHeight="1" x14ac:dyDescent="0.25"/>
    <row r="85363" ht="24.95" customHeight="1" x14ac:dyDescent="0.25"/>
    <row r="85364" ht="24.95" customHeight="1" x14ac:dyDescent="0.25"/>
    <row r="85365" ht="24.95" customHeight="1" x14ac:dyDescent="0.25"/>
    <row r="85366" ht="24.95" customHeight="1" x14ac:dyDescent="0.25"/>
    <row r="85367" ht="24.95" customHeight="1" x14ac:dyDescent="0.25"/>
    <row r="85368" ht="24.95" customHeight="1" x14ac:dyDescent="0.25"/>
    <row r="85369" ht="24.95" customHeight="1" x14ac:dyDescent="0.25"/>
    <row r="85370" ht="24.95" customHeight="1" x14ac:dyDescent="0.25"/>
    <row r="85371" ht="24.95" customHeight="1" x14ac:dyDescent="0.25"/>
    <row r="85372" ht="24.95" customHeight="1" x14ac:dyDescent="0.25"/>
    <row r="85373" ht="24.95" customHeight="1" x14ac:dyDescent="0.25"/>
    <row r="85374" ht="24.95" customHeight="1" x14ac:dyDescent="0.25"/>
    <row r="85375" ht="24.95" customHeight="1" x14ac:dyDescent="0.25"/>
    <row r="85376" ht="24.95" customHeight="1" x14ac:dyDescent="0.25"/>
    <row r="85377" ht="24.95" customHeight="1" x14ac:dyDescent="0.25"/>
    <row r="85378" ht="24.95" customHeight="1" x14ac:dyDescent="0.25"/>
    <row r="85379" ht="24.95" customHeight="1" x14ac:dyDescent="0.25"/>
    <row r="85380" ht="24.95" customHeight="1" x14ac:dyDescent="0.25"/>
    <row r="85381" ht="24.95" customHeight="1" x14ac:dyDescent="0.25"/>
    <row r="85382" ht="24.95" customHeight="1" x14ac:dyDescent="0.25"/>
    <row r="85383" ht="24.95" customHeight="1" x14ac:dyDescent="0.25"/>
    <row r="85384" ht="24.95" customHeight="1" x14ac:dyDescent="0.25"/>
    <row r="85385" ht="24.95" customHeight="1" x14ac:dyDescent="0.25"/>
    <row r="85386" ht="24.95" customHeight="1" x14ac:dyDescent="0.25"/>
    <row r="85387" ht="24.95" customHeight="1" x14ac:dyDescent="0.25"/>
    <row r="85388" ht="24.95" customHeight="1" x14ac:dyDescent="0.25"/>
    <row r="85389" ht="24.95" customHeight="1" x14ac:dyDescent="0.25"/>
    <row r="85390" ht="24.95" customHeight="1" x14ac:dyDescent="0.25"/>
    <row r="85394" ht="16.5" customHeight="1" x14ac:dyDescent="0.25"/>
    <row r="85396" ht="15.75" customHeight="1" x14ac:dyDescent="0.25"/>
    <row r="85397" ht="31.5" customHeight="1" x14ac:dyDescent="0.25"/>
    <row r="85398" ht="24" customHeight="1" x14ac:dyDescent="0.25"/>
    <row r="85399" ht="24.95" customHeight="1" x14ac:dyDescent="0.25"/>
    <row r="85400" ht="24.95" customHeight="1" x14ac:dyDescent="0.25"/>
    <row r="85401" ht="24.95" customHeight="1" x14ac:dyDescent="0.25"/>
    <row r="85402" ht="24.95" customHeight="1" x14ac:dyDescent="0.25"/>
    <row r="85403" ht="24.95" customHeight="1" x14ac:dyDescent="0.25"/>
    <row r="85404" ht="24.95" customHeight="1" x14ac:dyDescent="0.25"/>
    <row r="85405" ht="24.95" customHeight="1" x14ac:dyDescent="0.25"/>
    <row r="85406" ht="24.95" customHeight="1" x14ac:dyDescent="0.25"/>
    <row r="85410" ht="16.5" customHeight="1" x14ac:dyDescent="0.25"/>
    <row r="85412" ht="15.75" customHeight="1" x14ac:dyDescent="0.25"/>
    <row r="85413" ht="31.5" customHeight="1" x14ac:dyDescent="0.25"/>
    <row r="85414" ht="24" customHeight="1" x14ac:dyDescent="0.25"/>
    <row r="85415" ht="24.95" customHeight="1" x14ac:dyDescent="0.25"/>
    <row r="85416" ht="24.95" customHeight="1" x14ac:dyDescent="0.25"/>
    <row r="85417" ht="24.95" customHeight="1" x14ac:dyDescent="0.25"/>
    <row r="85418" ht="24.95" customHeight="1" x14ac:dyDescent="0.25"/>
    <row r="85419" ht="24.95" customHeight="1" x14ac:dyDescent="0.25"/>
    <row r="85420" ht="24.95" customHeight="1" x14ac:dyDescent="0.25"/>
    <row r="85421" ht="24.95" customHeight="1" x14ac:dyDescent="0.25"/>
    <row r="85422" ht="24.95" customHeight="1" x14ac:dyDescent="0.25"/>
    <row r="85426" ht="16.5" customHeight="1" x14ac:dyDescent="0.25"/>
    <row r="85428" ht="15.75" customHeight="1" x14ac:dyDescent="0.25"/>
    <row r="85429" ht="31.5" customHeight="1" x14ac:dyDescent="0.25"/>
    <row r="85430" ht="24" customHeight="1" x14ac:dyDescent="0.25"/>
    <row r="85431" ht="24.95" customHeight="1" x14ac:dyDescent="0.25"/>
    <row r="85432" ht="24.95" customHeight="1" x14ac:dyDescent="0.25"/>
    <row r="85433" ht="24.95" customHeight="1" x14ac:dyDescent="0.25"/>
    <row r="85434" ht="24.95" customHeight="1" x14ac:dyDescent="0.25"/>
    <row r="85435" ht="24.95" customHeight="1" x14ac:dyDescent="0.25"/>
    <row r="85436" ht="24.95" customHeight="1" x14ac:dyDescent="0.25"/>
    <row r="85437" ht="24.95" customHeight="1" x14ac:dyDescent="0.25"/>
    <row r="85438" ht="24.95" customHeight="1" x14ac:dyDescent="0.25"/>
    <row r="85442" ht="16.5" customHeight="1" x14ac:dyDescent="0.25"/>
    <row r="85444" ht="15.75" customHeight="1" x14ac:dyDescent="0.25"/>
    <row r="85445" ht="31.5" customHeight="1" x14ac:dyDescent="0.25"/>
    <row r="85446" ht="24" customHeight="1" x14ac:dyDescent="0.25"/>
    <row r="85447" ht="24.95" customHeight="1" x14ac:dyDescent="0.25"/>
    <row r="85448" ht="24.95" customHeight="1" x14ac:dyDescent="0.25"/>
    <row r="85449" ht="24.95" customHeight="1" x14ac:dyDescent="0.25"/>
    <row r="85450" ht="24.95" customHeight="1" x14ac:dyDescent="0.25"/>
    <row r="85451" ht="24.95" customHeight="1" x14ac:dyDescent="0.25"/>
    <row r="85452" ht="24.95" customHeight="1" x14ac:dyDescent="0.25"/>
    <row r="85453" ht="24.95" customHeight="1" x14ac:dyDescent="0.25"/>
    <row r="85454" ht="24.95" customHeight="1" x14ac:dyDescent="0.25"/>
    <row r="85455" ht="24.95" customHeight="1" x14ac:dyDescent="0.25"/>
    <row r="85456" ht="24.95" customHeight="1" x14ac:dyDescent="0.25"/>
    <row r="85457" ht="24.95" customHeight="1" x14ac:dyDescent="0.25"/>
    <row r="85458" ht="24.95" customHeight="1" x14ac:dyDescent="0.25"/>
    <row r="85459" ht="24.95" customHeight="1" x14ac:dyDescent="0.25"/>
    <row r="85460" ht="24.95" customHeight="1" x14ac:dyDescent="0.25"/>
    <row r="85461" ht="24.95" customHeight="1" x14ac:dyDescent="0.25"/>
    <row r="85462" ht="24.95" customHeight="1" x14ac:dyDescent="0.25"/>
    <row r="85463" ht="24.95" customHeight="1" x14ac:dyDescent="0.25"/>
    <row r="85464" ht="24.95" customHeight="1" x14ac:dyDescent="0.25"/>
    <row r="85465" ht="24.95" customHeight="1" x14ac:dyDescent="0.25"/>
    <row r="85466" ht="24.95" customHeight="1" x14ac:dyDescent="0.25"/>
    <row r="85467" ht="24.95" customHeight="1" x14ac:dyDescent="0.25"/>
    <row r="85468" ht="24.95" customHeight="1" x14ac:dyDescent="0.25"/>
    <row r="85469" ht="24.95" customHeight="1" x14ac:dyDescent="0.25"/>
    <row r="85470" ht="24.95" customHeight="1" x14ac:dyDescent="0.25"/>
    <row r="85471" ht="24.95" customHeight="1" x14ac:dyDescent="0.25"/>
    <row r="85472" ht="24.95" customHeight="1" x14ac:dyDescent="0.25"/>
    <row r="85473" ht="24.95" customHeight="1" x14ac:dyDescent="0.25"/>
    <row r="85474" ht="24.95" customHeight="1" x14ac:dyDescent="0.25"/>
    <row r="85475" ht="24.95" customHeight="1" x14ac:dyDescent="0.25"/>
    <row r="85476" ht="24.95" customHeight="1" x14ac:dyDescent="0.25"/>
    <row r="85477" ht="24.95" customHeight="1" x14ac:dyDescent="0.25"/>
    <row r="85478" ht="24.95" customHeight="1" x14ac:dyDescent="0.25"/>
    <row r="85482" ht="16.5" customHeight="1" x14ac:dyDescent="0.25"/>
    <row r="85484" ht="15.75" customHeight="1" x14ac:dyDescent="0.25"/>
    <row r="85485" ht="31.5" customHeight="1" x14ac:dyDescent="0.25"/>
    <row r="85486" ht="24" customHeight="1" x14ac:dyDescent="0.25"/>
    <row r="85487" ht="24.95" customHeight="1" x14ac:dyDescent="0.25"/>
    <row r="85488" ht="24.95" customHeight="1" x14ac:dyDescent="0.25"/>
    <row r="85489" ht="24.95" customHeight="1" x14ac:dyDescent="0.25"/>
    <row r="85490" ht="24.95" customHeight="1" x14ac:dyDescent="0.25"/>
    <row r="85491" ht="24.95" customHeight="1" x14ac:dyDescent="0.25"/>
    <row r="85492" ht="24.95" customHeight="1" x14ac:dyDescent="0.25"/>
    <row r="85493" ht="24.95" customHeight="1" x14ac:dyDescent="0.25"/>
    <row r="85494" ht="24.95" customHeight="1" x14ac:dyDescent="0.25"/>
    <row r="85495" ht="24.95" customHeight="1" x14ac:dyDescent="0.25"/>
    <row r="85496" ht="24.95" customHeight="1" x14ac:dyDescent="0.25"/>
    <row r="85497" ht="24.95" customHeight="1" x14ac:dyDescent="0.25"/>
    <row r="85498" ht="24.95" customHeight="1" x14ac:dyDescent="0.25"/>
    <row r="85499" ht="24.95" customHeight="1" x14ac:dyDescent="0.25"/>
    <row r="85500" ht="24.95" customHeight="1" x14ac:dyDescent="0.25"/>
    <row r="85501" ht="24.95" customHeight="1" x14ac:dyDescent="0.25"/>
    <row r="85502" ht="24.95" customHeight="1" x14ac:dyDescent="0.25"/>
    <row r="85503" ht="24.95" customHeight="1" x14ac:dyDescent="0.25"/>
    <row r="85504" ht="24.95" customHeight="1" x14ac:dyDescent="0.25"/>
    <row r="85505" ht="24.95" customHeight="1" x14ac:dyDescent="0.25"/>
    <row r="85506" ht="24.95" customHeight="1" x14ac:dyDescent="0.25"/>
    <row r="85507" ht="24.95" customHeight="1" x14ac:dyDescent="0.25"/>
    <row r="85508" ht="24.95" customHeight="1" x14ac:dyDescent="0.25"/>
    <row r="85509" ht="24.95" customHeight="1" x14ac:dyDescent="0.25"/>
    <row r="85510" ht="24.95" customHeight="1" x14ac:dyDescent="0.25"/>
    <row r="85511" ht="24.95" customHeight="1" x14ac:dyDescent="0.25"/>
    <row r="85512" ht="24.95" customHeight="1" x14ac:dyDescent="0.25"/>
    <row r="85513" ht="24.95" customHeight="1" x14ac:dyDescent="0.25"/>
    <row r="85514" ht="24.95" customHeight="1" x14ac:dyDescent="0.25"/>
    <row r="85515" ht="24.95" customHeight="1" x14ac:dyDescent="0.25"/>
    <row r="85516" ht="24.95" customHeight="1" x14ac:dyDescent="0.25"/>
    <row r="85517" ht="24.95" customHeight="1" x14ac:dyDescent="0.25"/>
    <row r="85518" ht="24.95" customHeight="1" x14ac:dyDescent="0.25"/>
    <row r="85522" ht="16.5" customHeight="1" x14ac:dyDescent="0.25"/>
    <row r="85524" ht="15.75" customHeight="1" x14ac:dyDescent="0.25"/>
    <row r="85525" ht="31.5" customHeight="1" x14ac:dyDescent="0.25"/>
    <row r="85526" ht="24" customHeight="1" x14ac:dyDescent="0.25"/>
    <row r="85527" ht="24.95" customHeight="1" x14ac:dyDescent="0.25"/>
    <row r="85528" ht="24.95" customHeight="1" x14ac:dyDescent="0.25"/>
    <row r="85529" ht="24.95" customHeight="1" x14ac:dyDescent="0.25"/>
    <row r="85530" ht="24.95" customHeight="1" x14ac:dyDescent="0.25"/>
    <row r="85531" ht="24.95" customHeight="1" x14ac:dyDescent="0.25"/>
    <row r="85532" ht="24.95" customHeight="1" x14ac:dyDescent="0.25"/>
    <row r="85533" ht="24.95" customHeight="1" x14ac:dyDescent="0.25"/>
    <row r="85534" ht="24.95" customHeight="1" x14ac:dyDescent="0.25"/>
    <row r="85538" ht="16.5" customHeight="1" x14ac:dyDescent="0.25"/>
    <row r="85540" ht="15.75" customHeight="1" x14ac:dyDescent="0.25"/>
    <row r="85541" ht="31.5" customHeight="1" x14ac:dyDescent="0.25"/>
    <row r="85542" ht="24" customHeight="1" x14ac:dyDescent="0.25"/>
    <row r="85543" ht="24.95" customHeight="1" x14ac:dyDescent="0.25"/>
    <row r="85544" ht="24.95" customHeight="1" x14ac:dyDescent="0.25"/>
    <row r="85545" ht="24.95" customHeight="1" x14ac:dyDescent="0.25"/>
    <row r="85546" ht="24.95" customHeight="1" x14ac:dyDescent="0.25"/>
    <row r="85547" ht="24.95" customHeight="1" x14ac:dyDescent="0.25"/>
    <row r="85548" ht="24.95" customHeight="1" x14ac:dyDescent="0.25"/>
    <row r="85549" ht="24.95" customHeight="1" x14ac:dyDescent="0.25"/>
    <row r="85550" ht="24.95" customHeight="1" x14ac:dyDescent="0.25"/>
    <row r="85551" ht="24.95" customHeight="1" x14ac:dyDescent="0.25"/>
    <row r="85552" ht="24.95" customHeight="1" x14ac:dyDescent="0.25"/>
    <row r="85553" ht="24.95" customHeight="1" x14ac:dyDescent="0.25"/>
    <row r="85554" ht="24.95" customHeight="1" x14ac:dyDescent="0.25"/>
    <row r="85555" ht="24.95" customHeight="1" x14ac:dyDescent="0.25"/>
    <row r="85556" ht="24.95" customHeight="1" x14ac:dyDescent="0.25"/>
    <row r="85557" ht="24.95" customHeight="1" x14ac:dyDescent="0.25"/>
    <row r="85558" ht="24.95" customHeight="1" x14ac:dyDescent="0.25"/>
    <row r="85559" ht="24.95" customHeight="1" x14ac:dyDescent="0.25"/>
    <row r="85560" ht="24.95" customHeight="1" x14ac:dyDescent="0.25"/>
    <row r="85561" ht="24.95" customHeight="1" x14ac:dyDescent="0.25"/>
    <row r="85562" ht="24.95" customHeight="1" x14ac:dyDescent="0.25"/>
    <row r="85563" ht="24.95" customHeight="1" x14ac:dyDescent="0.25"/>
    <row r="85564" ht="24.95" customHeight="1" x14ac:dyDescent="0.25"/>
    <row r="85565" ht="24.95" customHeight="1" x14ac:dyDescent="0.25"/>
    <row r="85566" ht="24.95" customHeight="1" x14ac:dyDescent="0.25"/>
    <row r="85567" ht="24.95" customHeight="1" x14ac:dyDescent="0.25"/>
    <row r="85568" ht="24.95" customHeight="1" x14ac:dyDescent="0.25"/>
    <row r="85569" ht="24.95" customHeight="1" x14ac:dyDescent="0.25"/>
    <row r="85570" ht="24.95" customHeight="1" x14ac:dyDescent="0.25"/>
    <row r="85571" ht="24.95" customHeight="1" x14ac:dyDescent="0.25"/>
    <row r="85572" ht="24.95" customHeight="1" x14ac:dyDescent="0.25"/>
    <row r="85573" ht="24.95" customHeight="1" x14ac:dyDescent="0.25"/>
    <row r="85574" ht="24.95" customHeight="1" x14ac:dyDescent="0.25"/>
    <row r="85578" ht="16.5" customHeight="1" x14ac:dyDescent="0.25"/>
    <row r="85580" ht="15.75" customHeight="1" x14ac:dyDescent="0.25"/>
    <row r="85581" ht="31.5" customHeight="1" x14ac:dyDescent="0.25"/>
    <row r="85582" ht="24" customHeight="1" x14ac:dyDescent="0.25"/>
    <row r="85583" ht="24.95" customHeight="1" x14ac:dyDescent="0.25"/>
    <row r="85584" ht="24.95" customHeight="1" x14ac:dyDescent="0.25"/>
    <row r="85585" ht="24.95" customHeight="1" x14ac:dyDescent="0.25"/>
    <row r="85586" ht="24.95" customHeight="1" x14ac:dyDescent="0.25"/>
    <row r="85587" ht="24.95" customHeight="1" x14ac:dyDescent="0.25"/>
    <row r="85588" ht="24.95" customHeight="1" x14ac:dyDescent="0.25"/>
    <row r="85589" ht="24.95" customHeight="1" x14ac:dyDescent="0.25"/>
    <row r="85590" ht="24.95" customHeight="1" x14ac:dyDescent="0.25"/>
    <row r="85591" ht="24.95" customHeight="1" x14ac:dyDescent="0.25"/>
    <row r="85592" ht="24.95" customHeight="1" x14ac:dyDescent="0.25"/>
    <row r="85593" ht="24.95" customHeight="1" x14ac:dyDescent="0.25"/>
    <row r="85594" ht="24.95" customHeight="1" x14ac:dyDescent="0.25"/>
    <row r="85595" ht="24.95" customHeight="1" x14ac:dyDescent="0.25"/>
    <row r="85596" ht="24.95" customHeight="1" x14ac:dyDescent="0.25"/>
    <row r="85597" ht="24.95" customHeight="1" x14ac:dyDescent="0.25"/>
    <row r="85598" ht="24.95" customHeight="1" x14ac:dyDescent="0.25"/>
    <row r="85599" ht="24.95" customHeight="1" x14ac:dyDescent="0.25"/>
    <row r="85600" ht="24.95" customHeight="1" x14ac:dyDescent="0.25"/>
    <row r="85601" ht="24.95" customHeight="1" x14ac:dyDescent="0.25"/>
    <row r="85602" ht="24.95" customHeight="1" x14ac:dyDescent="0.25"/>
    <row r="85603" ht="24.95" customHeight="1" x14ac:dyDescent="0.25"/>
    <row r="85604" ht="24.95" customHeight="1" x14ac:dyDescent="0.25"/>
    <row r="85605" ht="24.95" customHeight="1" x14ac:dyDescent="0.25"/>
    <row r="85606" ht="24.95" customHeight="1" x14ac:dyDescent="0.25"/>
    <row r="85607" ht="24.95" customHeight="1" x14ac:dyDescent="0.25"/>
    <row r="85608" ht="24.95" customHeight="1" x14ac:dyDescent="0.25"/>
    <row r="85609" ht="24.95" customHeight="1" x14ac:dyDescent="0.25"/>
    <row r="85610" ht="24.95" customHeight="1" x14ac:dyDescent="0.25"/>
    <row r="85611" ht="24.95" customHeight="1" x14ac:dyDescent="0.25"/>
    <row r="85612" ht="24.95" customHeight="1" x14ac:dyDescent="0.25"/>
    <row r="85613" ht="24.95" customHeight="1" x14ac:dyDescent="0.25"/>
    <row r="85614" ht="24.95" customHeight="1" x14ac:dyDescent="0.25"/>
    <row r="85618" ht="16.5" customHeight="1" x14ac:dyDescent="0.25"/>
    <row r="85620" ht="15.75" customHeight="1" x14ac:dyDescent="0.25"/>
    <row r="85621" ht="31.5" customHeight="1" x14ac:dyDescent="0.25"/>
    <row r="85622" ht="24" customHeight="1" x14ac:dyDescent="0.25"/>
    <row r="85623" ht="24.95" customHeight="1" x14ac:dyDescent="0.25"/>
    <row r="85624" ht="24.95" customHeight="1" x14ac:dyDescent="0.25"/>
    <row r="85625" ht="24.95" customHeight="1" x14ac:dyDescent="0.25"/>
    <row r="85626" ht="24.95" customHeight="1" x14ac:dyDescent="0.25"/>
    <row r="85627" ht="24.95" customHeight="1" x14ac:dyDescent="0.25"/>
    <row r="85628" ht="24.95" customHeight="1" x14ac:dyDescent="0.25"/>
    <row r="85629" ht="24.95" customHeight="1" x14ac:dyDescent="0.25"/>
    <row r="85630" ht="24.95" customHeight="1" x14ac:dyDescent="0.25"/>
    <row r="85634" ht="16.5" customHeight="1" x14ac:dyDescent="0.25"/>
    <row r="85636" ht="15.75" customHeight="1" x14ac:dyDescent="0.25"/>
    <row r="85637" ht="31.5" customHeight="1" x14ac:dyDescent="0.25"/>
    <row r="85638" ht="24" customHeight="1" x14ac:dyDescent="0.25"/>
    <row r="85639" ht="24.95" customHeight="1" x14ac:dyDescent="0.25"/>
    <row r="85640" ht="24.95" customHeight="1" x14ac:dyDescent="0.25"/>
    <row r="85641" ht="24.95" customHeight="1" x14ac:dyDescent="0.25"/>
    <row r="85642" ht="24.95" customHeight="1" x14ac:dyDescent="0.25"/>
    <row r="85643" ht="24.95" customHeight="1" x14ac:dyDescent="0.25"/>
    <row r="85644" ht="24.95" customHeight="1" x14ac:dyDescent="0.25"/>
    <row r="85645" ht="24.95" customHeight="1" x14ac:dyDescent="0.25"/>
    <row r="85646" ht="24.95" customHeight="1" x14ac:dyDescent="0.25"/>
    <row r="85647" ht="24.95" customHeight="1" x14ac:dyDescent="0.25"/>
    <row r="85648" ht="24.95" customHeight="1" x14ac:dyDescent="0.25"/>
    <row r="85649" ht="24.95" customHeight="1" x14ac:dyDescent="0.25"/>
    <row r="85650" ht="24.95" customHeight="1" x14ac:dyDescent="0.25"/>
    <row r="85651" ht="24.95" customHeight="1" x14ac:dyDescent="0.25"/>
    <row r="85652" ht="24.95" customHeight="1" x14ac:dyDescent="0.25"/>
    <row r="85653" ht="24.95" customHeight="1" x14ac:dyDescent="0.25"/>
    <row r="85654" ht="24.95" customHeight="1" x14ac:dyDescent="0.25"/>
    <row r="85655" ht="24.95" customHeight="1" x14ac:dyDescent="0.25"/>
    <row r="85656" ht="24.95" customHeight="1" x14ac:dyDescent="0.25"/>
    <row r="85657" ht="24.95" customHeight="1" x14ac:dyDescent="0.25"/>
    <row r="85658" ht="24.95" customHeight="1" x14ac:dyDescent="0.25"/>
    <row r="85659" ht="24.95" customHeight="1" x14ac:dyDescent="0.25"/>
    <row r="85660" ht="24.95" customHeight="1" x14ac:dyDescent="0.25"/>
    <row r="85661" ht="24.95" customHeight="1" x14ac:dyDescent="0.25"/>
    <row r="85662" ht="24.95" customHeight="1" x14ac:dyDescent="0.25"/>
    <row r="85663" ht="24.95" customHeight="1" x14ac:dyDescent="0.25"/>
    <row r="85664" ht="24.95" customHeight="1" x14ac:dyDescent="0.25"/>
    <row r="85665" ht="24.95" customHeight="1" x14ac:dyDescent="0.25"/>
    <row r="85666" ht="24.95" customHeight="1" x14ac:dyDescent="0.25"/>
    <row r="85667" ht="24.95" customHeight="1" x14ac:dyDescent="0.25"/>
    <row r="85668" ht="24.95" customHeight="1" x14ac:dyDescent="0.25"/>
    <row r="85669" ht="24.95" customHeight="1" x14ac:dyDescent="0.25"/>
    <row r="85670" ht="24.95" customHeight="1" x14ac:dyDescent="0.25"/>
    <row r="85674" ht="16.5" customHeight="1" x14ac:dyDescent="0.25"/>
    <row r="85676" ht="15.75" customHeight="1" x14ac:dyDescent="0.25"/>
    <row r="85677" ht="31.5" customHeight="1" x14ac:dyDescent="0.25"/>
    <row r="85678" ht="24" customHeight="1" x14ac:dyDescent="0.25"/>
    <row r="85679" ht="24.95" customHeight="1" x14ac:dyDescent="0.25"/>
    <row r="85680" ht="24.95" customHeight="1" x14ac:dyDescent="0.25"/>
    <row r="85681" ht="24.95" customHeight="1" x14ac:dyDescent="0.25"/>
    <row r="85682" ht="24.95" customHeight="1" x14ac:dyDescent="0.25"/>
    <row r="85683" ht="24.95" customHeight="1" x14ac:dyDescent="0.25"/>
    <row r="85684" ht="24.95" customHeight="1" x14ac:dyDescent="0.25"/>
    <row r="85685" ht="24.95" customHeight="1" x14ac:dyDescent="0.25"/>
    <row r="85686" ht="24.95" customHeight="1" x14ac:dyDescent="0.25"/>
    <row r="85687" ht="24.95" customHeight="1" x14ac:dyDescent="0.25"/>
    <row r="85688" ht="24.95" customHeight="1" x14ac:dyDescent="0.25"/>
    <row r="85689" ht="24.95" customHeight="1" x14ac:dyDescent="0.25"/>
    <row r="85690" ht="24.95" customHeight="1" x14ac:dyDescent="0.25"/>
    <row r="85691" ht="24.95" customHeight="1" x14ac:dyDescent="0.25"/>
    <row r="85692" ht="24.95" customHeight="1" x14ac:dyDescent="0.25"/>
    <row r="85693" ht="24.95" customHeight="1" x14ac:dyDescent="0.25"/>
    <row r="85694" ht="24.95" customHeight="1" x14ac:dyDescent="0.25"/>
    <row r="85695" ht="24.95" customHeight="1" x14ac:dyDescent="0.25"/>
    <row r="85696" ht="24.95" customHeight="1" x14ac:dyDescent="0.25"/>
    <row r="85697" ht="24.95" customHeight="1" x14ac:dyDescent="0.25"/>
    <row r="85698" ht="24.95" customHeight="1" x14ac:dyDescent="0.25"/>
    <row r="85699" ht="24.95" customHeight="1" x14ac:dyDescent="0.25"/>
    <row r="85700" ht="24.95" customHeight="1" x14ac:dyDescent="0.25"/>
    <row r="85701" ht="24.95" customHeight="1" x14ac:dyDescent="0.25"/>
    <row r="85702" ht="24.95" customHeight="1" x14ac:dyDescent="0.25"/>
    <row r="85703" ht="24.95" customHeight="1" x14ac:dyDescent="0.25"/>
    <row r="85704" ht="24.95" customHeight="1" x14ac:dyDescent="0.25"/>
    <row r="85705" ht="24.95" customHeight="1" x14ac:dyDescent="0.25"/>
    <row r="85706" ht="24.95" customHeight="1" x14ac:dyDescent="0.25"/>
    <row r="85707" ht="24.95" customHeight="1" x14ac:dyDescent="0.25"/>
    <row r="85708" ht="24.95" customHeight="1" x14ac:dyDescent="0.25"/>
    <row r="85709" ht="24.95" customHeight="1" x14ac:dyDescent="0.25"/>
    <row r="85710" ht="24.95" customHeight="1" x14ac:dyDescent="0.25"/>
    <row r="85714" ht="16.5" customHeight="1" x14ac:dyDescent="0.25"/>
    <row r="85716" ht="15.75" customHeight="1" x14ac:dyDescent="0.25"/>
    <row r="85717" ht="31.5" customHeight="1" x14ac:dyDescent="0.25"/>
    <row r="85718" ht="24" customHeight="1" x14ac:dyDescent="0.25"/>
    <row r="85719" ht="24.95" customHeight="1" x14ac:dyDescent="0.25"/>
    <row r="85720" ht="24.95" customHeight="1" x14ac:dyDescent="0.25"/>
    <row r="85721" ht="24.95" customHeight="1" x14ac:dyDescent="0.25"/>
    <row r="85722" ht="24.95" customHeight="1" x14ac:dyDescent="0.25"/>
    <row r="85723" ht="24.95" customHeight="1" x14ac:dyDescent="0.25"/>
    <row r="85724" ht="24.95" customHeight="1" x14ac:dyDescent="0.25"/>
    <row r="85725" ht="24.95" customHeight="1" x14ac:dyDescent="0.25"/>
    <row r="85726" ht="24.95" customHeight="1" x14ac:dyDescent="0.25"/>
    <row r="85727" ht="24.95" customHeight="1" x14ac:dyDescent="0.25"/>
    <row r="85728" ht="24.95" customHeight="1" x14ac:dyDescent="0.25"/>
    <row r="85729" ht="24.95" customHeight="1" x14ac:dyDescent="0.25"/>
    <row r="85730" ht="24.95" customHeight="1" x14ac:dyDescent="0.25"/>
    <row r="85731" ht="24.95" customHeight="1" x14ac:dyDescent="0.25"/>
    <row r="85732" ht="24.95" customHeight="1" x14ac:dyDescent="0.25"/>
    <row r="85733" ht="24.95" customHeight="1" x14ac:dyDescent="0.25"/>
    <row r="85734" ht="24.95" customHeight="1" x14ac:dyDescent="0.25"/>
    <row r="85735" ht="24.95" customHeight="1" x14ac:dyDescent="0.25"/>
    <row r="85736" ht="24.95" customHeight="1" x14ac:dyDescent="0.25"/>
    <row r="85737" ht="24.95" customHeight="1" x14ac:dyDescent="0.25"/>
    <row r="85738" ht="24.95" customHeight="1" x14ac:dyDescent="0.25"/>
    <row r="85739" ht="24.95" customHeight="1" x14ac:dyDescent="0.25"/>
    <row r="85740" ht="24.95" customHeight="1" x14ac:dyDescent="0.25"/>
    <row r="85741" ht="24.95" customHeight="1" x14ac:dyDescent="0.25"/>
    <row r="85742" ht="24.95" customHeight="1" x14ac:dyDescent="0.25"/>
    <row r="85743" ht="24.95" customHeight="1" x14ac:dyDescent="0.25"/>
    <row r="85744" ht="24.95" customHeight="1" x14ac:dyDescent="0.25"/>
    <row r="85745" ht="24.95" customHeight="1" x14ac:dyDescent="0.25"/>
    <row r="85746" ht="24.95" customHeight="1" x14ac:dyDescent="0.25"/>
    <row r="85747" ht="24.95" customHeight="1" x14ac:dyDescent="0.25"/>
    <row r="85748" ht="24.95" customHeight="1" x14ac:dyDescent="0.25"/>
    <row r="85749" ht="24.95" customHeight="1" x14ac:dyDescent="0.25"/>
    <row r="85750" ht="24.95" customHeight="1" x14ac:dyDescent="0.25"/>
    <row r="85754" ht="16.5" customHeight="1" x14ac:dyDescent="0.25"/>
    <row r="85756" ht="15.75" customHeight="1" x14ac:dyDescent="0.25"/>
    <row r="85757" ht="31.5" customHeight="1" x14ac:dyDescent="0.25"/>
    <row r="85758" ht="24" customHeight="1" x14ac:dyDescent="0.25"/>
    <row r="85759" ht="24.95" customHeight="1" x14ac:dyDescent="0.25"/>
    <row r="85760" ht="24.95" customHeight="1" x14ac:dyDescent="0.25"/>
    <row r="85761" ht="24.95" customHeight="1" x14ac:dyDescent="0.25"/>
    <row r="85762" ht="24.95" customHeight="1" x14ac:dyDescent="0.25"/>
    <row r="85763" ht="24.95" customHeight="1" x14ac:dyDescent="0.25"/>
    <row r="85764" ht="24.95" customHeight="1" x14ac:dyDescent="0.25"/>
    <row r="85765" ht="24.95" customHeight="1" x14ac:dyDescent="0.25"/>
    <row r="85766" ht="24.95" customHeight="1" x14ac:dyDescent="0.25"/>
    <row r="85770" ht="16.5" customHeight="1" x14ac:dyDescent="0.25"/>
    <row r="85772" ht="15.75" customHeight="1" x14ac:dyDescent="0.25"/>
    <row r="85773" ht="31.5" customHeight="1" x14ac:dyDescent="0.25"/>
    <row r="85774" ht="24" customHeight="1" x14ac:dyDescent="0.25"/>
    <row r="85775" ht="24.95" customHeight="1" x14ac:dyDescent="0.25"/>
    <row r="85776" ht="24.95" customHeight="1" x14ac:dyDescent="0.25"/>
    <row r="85777" ht="24.95" customHeight="1" x14ac:dyDescent="0.25"/>
    <row r="85778" ht="24.95" customHeight="1" x14ac:dyDescent="0.25"/>
    <row r="85779" ht="24.95" customHeight="1" x14ac:dyDescent="0.25"/>
    <row r="85780" ht="24.95" customHeight="1" x14ac:dyDescent="0.25"/>
    <row r="85781" ht="24.95" customHeight="1" x14ac:dyDescent="0.25"/>
    <row r="85782" ht="24.95" customHeight="1" x14ac:dyDescent="0.25"/>
    <row r="85786" ht="16.5" customHeight="1" x14ac:dyDescent="0.25"/>
    <row r="85788" ht="15.75" customHeight="1" x14ac:dyDescent="0.25"/>
    <row r="85789" ht="31.5" customHeight="1" x14ac:dyDescent="0.25"/>
    <row r="85790" ht="24" customHeight="1" x14ac:dyDescent="0.25"/>
    <row r="85791" ht="24.95" customHeight="1" x14ac:dyDescent="0.25"/>
    <row r="85792" ht="24.95" customHeight="1" x14ac:dyDescent="0.25"/>
    <row r="85793" ht="24.95" customHeight="1" x14ac:dyDescent="0.25"/>
    <row r="85794" ht="24.95" customHeight="1" x14ac:dyDescent="0.25"/>
    <row r="85795" ht="24.95" customHeight="1" x14ac:dyDescent="0.25"/>
    <row r="85796" ht="24.95" customHeight="1" x14ac:dyDescent="0.25"/>
    <row r="85797" ht="24.95" customHeight="1" x14ac:dyDescent="0.25"/>
    <row r="85798" ht="24.95" customHeight="1" x14ac:dyDescent="0.25"/>
    <row r="85802" ht="16.5" customHeight="1" x14ac:dyDescent="0.25"/>
    <row r="85804" ht="15.75" customHeight="1" x14ac:dyDescent="0.25"/>
    <row r="85805" ht="31.5" customHeight="1" x14ac:dyDescent="0.25"/>
    <row r="85806" ht="24" customHeight="1" x14ac:dyDescent="0.25"/>
    <row r="85807" ht="24.95" customHeight="1" x14ac:dyDescent="0.25"/>
    <row r="85808" ht="24.95" customHeight="1" x14ac:dyDescent="0.25"/>
    <row r="85809" ht="24.95" customHeight="1" x14ac:dyDescent="0.25"/>
    <row r="85810" ht="24.95" customHeight="1" x14ac:dyDescent="0.25"/>
    <row r="85811" ht="24.95" customHeight="1" x14ac:dyDescent="0.25"/>
    <row r="85812" ht="24.95" customHeight="1" x14ac:dyDescent="0.25"/>
    <row r="85813" ht="24.95" customHeight="1" x14ac:dyDescent="0.25"/>
    <row r="85814" ht="24.95" customHeight="1" x14ac:dyDescent="0.25"/>
    <row r="85815" ht="24.95" customHeight="1" x14ac:dyDescent="0.25"/>
    <row r="85816" ht="24.95" customHeight="1" x14ac:dyDescent="0.25"/>
    <row r="85817" ht="24.95" customHeight="1" x14ac:dyDescent="0.25"/>
    <row r="85818" ht="24.95" customHeight="1" x14ac:dyDescent="0.25"/>
    <row r="85819" ht="24.95" customHeight="1" x14ac:dyDescent="0.25"/>
    <row r="85820" ht="24.95" customHeight="1" x14ac:dyDescent="0.25"/>
    <row r="85821" ht="24.95" customHeight="1" x14ac:dyDescent="0.25"/>
    <row r="85822" ht="24.95" customHeight="1" x14ac:dyDescent="0.25"/>
    <row r="85823" ht="24.95" customHeight="1" x14ac:dyDescent="0.25"/>
    <row r="85824" ht="24.95" customHeight="1" x14ac:dyDescent="0.25"/>
    <row r="85825" ht="24.95" customHeight="1" x14ac:dyDescent="0.25"/>
    <row r="85826" ht="24.95" customHeight="1" x14ac:dyDescent="0.25"/>
    <row r="85827" ht="24.95" customHeight="1" x14ac:dyDescent="0.25"/>
    <row r="85828" ht="24.95" customHeight="1" x14ac:dyDescent="0.25"/>
    <row r="85829" ht="24.95" customHeight="1" x14ac:dyDescent="0.25"/>
    <row r="85830" ht="24.95" customHeight="1" x14ac:dyDescent="0.25"/>
    <row r="85831" ht="24.95" customHeight="1" x14ac:dyDescent="0.25"/>
    <row r="85832" ht="24.95" customHeight="1" x14ac:dyDescent="0.25"/>
    <row r="85833" ht="24.95" customHeight="1" x14ac:dyDescent="0.25"/>
    <row r="85834" ht="24.95" customHeight="1" x14ac:dyDescent="0.25"/>
    <row r="85835" ht="24.95" customHeight="1" x14ac:dyDescent="0.25"/>
    <row r="85836" ht="24.95" customHeight="1" x14ac:dyDescent="0.25"/>
    <row r="85837" ht="24.95" customHeight="1" x14ac:dyDescent="0.25"/>
    <row r="85838" ht="24.95" customHeight="1" x14ac:dyDescent="0.25"/>
    <row r="85842" ht="16.5" customHeight="1" x14ac:dyDescent="0.25"/>
    <row r="85844" ht="15.75" customHeight="1" x14ac:dyDescent="0.25"/>
    <row r="85845" ht="31.5" customHeight="1" x14ac:dyDescent="0.25"/>
    <row r="85846" ht="24" customHeight="1" x14ac:dyDescent="0.25"/>
    <row r="85847" ht="24.95" customHeight="1" x14ac:dyDescent="0.25"/>
    <row r="85848" ht="24.95" customHeight="1" x14ac:dyDescent="0.25"/>
    <row r="85849" ht="24.95" customHeight="1" x14ac:dyDescent="0.25"/>
    <row r="85850" ht="24.95" customHeight="1" x14ac:dyDescent="0.25"/>
    <row r="85851" ht="24.95" customHeight="1" x14ac:dyDescent="0.25"/>
    <row r="85852" ht="24.95" customHeight="1" x14ac:dyDescent="0.25"/>
    <row r="85853" ht="24.95" customHeight="1" x14ac:dyDescent="0.25"/>
    <row r="85854" ht="24.95" customHeight="1" x14ac:dyDescent="0.25"/>
    <row r="85855" ht="24.95" customHeight="1" x14ac:dyDescent="0.25"/>
    <row r="85856" ht="24.95" customHeight="1" x14ac:dyDescent="0.25"/>
    <row r="85857" ht="24.95" customHeight="1" x14ac:dyDescent="0.25"/>
    <row r="85858" ht="24.95" customHeight="1" x14ac:dyDescent="0.25"/>
    <row r="85859" ht="24.95" customHeight="1" x14ac:dyDescent="0.25"/>
    <row r="85860" ht="24.95" customHeight="1" x14ac:dyDescent="0.25"/>
    <row r="85861" ht="24.95" customHeight="1" x14ac:dyDescent="0.25"/>
    <row r="85862" ht="24.95" customHeight="1" x14ac:dyDescent="0.25"/>
    <row r="85863" ht="24.95" customHeight="1" x14ac:dyDescent="0.25"/>
    <row r="85864" ht="24.95" customHeight="1" x14ac:dyDescent="0.25"/>
    <row r="85865" ht="24.95" customHeight="1" x14ac:dyDescent="0.25"/>
    <row r="85866" ht="24.95" customHeight="1" x14ac:dyDescent="0.25"/>
    <row r="85867" ht="24.95" customHeight="1" x14ac:dyDescent="0.25"/>
    <row r="85868" ht="24.95" customHeight="1" x14ac:dyDescent="0.25"/>
    <row r="85869" ht="24.95" customHeight="1" x14ac:dyDescent="0.25"/>
    <row r="85870" ht="24.95" customHeight="1" x14ac:dyDescent="0.25"/>
    <row r="85871" ht="24.95" customHeight="1" x14ac:dyDescent="0.25"/>
    <row r="85872" ht="24.95" customHeight="1" x14ac:dyDescent="0.25"/>
    <row r="85873" ht="24.95" customHeight="1" x14ac:dyDescent="0.25"/>
    <row r="85874" ht="24.95" customHeight="1" x14ac:dyDescent="0.25"/>
    <row r="85875" ht="24.95" customHeight="1" x14ac:dyDescent="0.25"/>
    <row r="85876" ht="24.95" customHeight="1" x14ac:dyDescent="0.25"/>
    <row r="85877" ht="24.95" customHeight="1" x14ac:dyDescent="0.25"/>
    <row r="85878" ht="24.95" customHeight="1" x14ac:dyDescent="0.25"/>
    <row r="85882" ht="16.5" customHeight="1" x14ac:dyDescent="0.25"/>
    <row r="85884" ht="15.75" customHeight="1" x14ac:dyDescent="0.25"/>
    <row r="85885" ht="31.5" customHeight="1" x14ac:dyDescent="0.25"/>
    <row r="85886" ht="24" customHeight="1" x14ac:dyDescent="0.25"/>
    <row r="85887" ht="24.95" customHeight="1" x14ac:dyDescent="0.25"/>
    <row r="85888" ht="24.95" customHeight="1" x14ac:dyDescent="0.25"/>
    <row r="85889" ht="24.95" customHeight="1" x14ac:dyDescent="0.25"/>
    <row r="85890" ht="24.95" customHeight="1" x14ac:dyDescent="0.25"/>
    <row r="85891" ht="24.95" customHeight="1" x14ac:dyDescent="0.25"/>
    <row r="85892" ht="24.95" customHeight="1" x14ac:dyDescent="0.25"/>
    <row r="85893" ht="24.95" customHeight="1" x14ac:dyDescent="0.25"/>
    <row r="85894" ht="24.95" customHeight="1" x14ac:dyDescent="0.25"/>
    <row r="85895" ht="24.95" customHeight="1" x14ac:dyDescent="0.25"/>
    <row r="85896" ht="24.95" customHeight="1" x14ac:dyDescent="0.25"/>
    <row r="85897" ht="24.95" customHeight="1" x14ac:dyDescent="0.25"/>
    <row r="85898" ht="24.95" customHeight="1" x14ac:dyDescent="0.25"/>
    <row r="85899" ht="24.95" customHeight="1" x14ac:dyDescent="0.25"/>
    <row r="85900" ht="24.95" customHeight="1" x14ac:dyDescent="0.25"/>
    <row r="85901" ht="24.95" customHeight="1" x14ac:dyDescent="0.25"/>
    <row r="85902" ht="24.95" customHeight="1" x14ac:dyDescent="0.25"/>
    <row r="85903" ht="24.95" customHeight="1" x14ac:dyDescent="0.25"/>
    <row r="85904" ht="24.95" customHeight="1" x14ac:dyDescent="0.25"/>
    <row r="85905" ht="24.95" customHeight="1" x14ac:dyDescent="0.25"/>
    <row r="85906" ht="24.95" customHeight="1" x14ac:dyDescent="0.25"/>
    <row r="85907" ht="24.95" customHeight="1" x14ac:dyDescent="0.25"/>
    <row r="85908" ht="24.95" customHeight="1" x14ac:dyDescent="0.25"/>
    <row r="85909" ht="24.95" customHeight="1" x14ac:dyDescent="0.25"/>
    <row r="85910" ht="24.95" customHeight="1" x14ac:dyDescent="0.25"/>
    <row r="85911" ht="24.95" customHeight="1" x14ac:dyDescent="0.25"/>
    <row r="85912" ht="24.95" customHeight="1" x14ac:dyDescent="0.25"/>
    <row r="85913" ht="24.95" customHeight="1" x14ac:dyDescent="0.25"/>
    <row r="85914" ht="24.95" customHeight="1" x14ac:dyDescent="0.25"/>
    <row r="85915" ht="24.95" customHeight="1" x14ac:dyDescent="0.25"/>
    <row r="85916" ht="24.95" customHeight="1" x14ac:dyDescent="0.25"/>
    <row r="85917" ht="24.95" customHeight="1" x14ac:dyDescent="0.25"/>
    <row r="85918" ht="24.95" customHeight="1" x14ac:dyDescent="0.25"/>
    <row r="85922" ht="16.5" customHeight="1" x14ac:dyDescent="0.25"/>
    <row r="85924" ht="15.75" customHeight="1" x14ac:dyDescent="0.25"/>
    <row r="85925" ht="31.5" customHeight="1" x14ac:dyDescent="0.25"/>
    <row r="85926" ht="24" customHeight="1" x14ac:dyDescent="0.25"/>
    <row r="85927" ht="24.95" customHeight="1" x14ac:dyDescent="0.25"/>
    <row r="85928" ht="24.95" customHeight="1" x14ac:dyDescent="0.25"/>
    <row r="85929" ht="24.95" customHeight="1" x14ac:dyDescent="0.25"/>
    <row r="85930" ht="24.95" customHeight="1" x14ac:dyDescent="0.25"/>
    <row r="85931" ht="24.95" customHeight="1" x14ac:dyDescent="0.25"/>
    <row r="85932" ht="24.95" customHeight="1" x14ac:dyDescent="0.25"/>
    <row r="85933" ht="24.95" customHeight="1" x14ac:dyDescent="0.25"/>
    <row r="85934" ht="24.95" customHeight="1" x14ac:dyDescent="0.25"/>
    <row r="85938" ht="16.5" customHeight="1" x14ac:dyDescent="0.25"/>
    <row r="85940" ht="15.75" customHeight="1" x14ac:dyDescent="0.25"/>
    <row r="85941" ht="31.5" customHeight="1" x14ac:dyDescent="0.25"/>
    <row r="85942" ht="24" customHeight="1" x14ac:dyDescent="0.25"/>
    <row r="85943" ht="24.95" customHeight="1" x14ac:dyDescent="0.25"/>
    <row r="85944" ht="24.95" customHeight="1" x14ac:dyDescent="0.25"/>
    <row r="85945" ht="24.95" customHeight="1" x14ac:dyDescent="0.25"/>
    <row r="85946" ht="24.95" customHeight="1" x14ac:dyDescent="0.25"/>
    <row r="85947" ht="24.95" customHeight="1" x14ac:dyDescent="0.25"/>
    <row r="85948" ht="24.95" customHeight="1" x14ac:dyDescent="0.25"/>
    <row r="85949" ht="24.95" customHeight="1" x14ac:dyDescent="0.25"/>
    <row r="85950" ht="24.95" customHeight="1" x14ac:dyDescent="0.25"/>
    <row r="85954" ht="16.5" customHeight="1" x14ac:dyDescent="0.25"/>
    <row r="85956" ht="15.75" customHeight="1" x14ac:dyDescent="0.25"/>
    <row r="85957" ht="31.5" customHeight="1" x14ac:dyDescent="0.25"/>
    <row r="85958" ht="24" customHeight="1" x14ac:dyDescent="0.25"/>
    <row r="85959" ht="24.95" customHeight="1" x14ac:dyDescent="0.25"/>
    <row r="85960" ht="24.95" customHeight="1" x14ac:dyDescent="0.25"/>
    <row r="85961" ht="24.95" customHeight="1" x14ac:dyDescent="0.25"/>
    <row r="85962" ht="24.95" customHeight="1" x14ac:dyDescent="0.25"/>
    <row r="85963" ht="24.95" customHeight="1" x14ac:dyDescent="0.25"/>
    <row r="85964" ht="24.95" customHeight="1" x14ac:dyDescent="0.25"/>
    <row r="85965" ht="24.95" customHeight="1" x14ac:dyDescent="0.25"/>
    <row r="85966" ht="24.95" customHeight="1" x14ac:dyDescent="0.25"/>
    <row r="85970" ht="16.5" customHeight="1" x14ac:dyDescent="0.25"/>
    <row r="85972" ht="15.75" customHeight="1" x14ac:dyDescent="0.25"/>
    <row r="85973" ht="31.5" customHeight="1" x14ac:dyDescent="0.25"/>
    <row r="85974" ht="24" customHeight="1" x14ac:dyDescent="0.25"/>
    <row r="85975" ht="24.95" customHeight="1" x14ac:dyDescent="0.25"/>
    <row r="85976" ht="24.95" customHeight="1" x14ac:dyDescent="0.25"/>
    <row r="85977" ht="24.95" customHeight="1" x14ac:dyDescent="0.25"/>
    <row r="85978" ht="24.95" customHeight="1" x14ac:dyDescent="0.25"/>
    <row r="85979" ht="24.95" customHeight="1" x14ac:dyDescent="0.25"/>
    <row r="85980" ht="24.95" customHeight="1" x14ac:dyDescent="0.25"/>
    <row r="85981" ht="24.95" customHeight="1" x14ac:dyDescent="0.25"/>
    <row r="85982" ht="24.95" customHeight="1" x14ac:dyDescent="0.25"/>
    <row r="85983" ht="24.95" customHeight="1" x14ac:dyDescent="0.25"/>
    <row r="85984" ht="24.95" customHeight="1" x14ac:dyDescent="0.25"/>
    <row r="85985" ht="24.95" customHeight="1" x14ac:dyDescent="0.25"/>
    <row r="85986" ht="24.95" customHeight="1" x14ac:dyDescent="0.25"/>
    <row r="85987" ht="24.95" customHeight="1" x14ac:dyDescent="0.25"/>
    <row r="85988" ht="24.95" customHeight="1" x14ac:dyDescent="0.25"/>
    <row r="85989" ht="24.95" customHeight="1" x14ac:dyDescent="0.25"/>
    <row r="85990" ht="24.95" customHeight="1" x14ac:dyDescent="0.25"/>
    <row r="85991" ht="24.95" customHeight="1" x14ac:dyDescent="0.25"/>
    <row r="85992" ht="24.95" customHeight="1" x14ac:dyDescent="0.25"/>
    <row r="85993" ht="24.95" customHeight="1" x14ac:dyDescent="0.25"/>
    <row r="85994" ht="24.95" customHeight="1" x14ac:dyDescent="0.25"/>
    <row r="85995" ht="24.95" customHeight="1" x14ac:dyDescent="0.25"/>
    <row r="85996" ht="24.95" customHeight="1" x14ac:dyDescent="0.25"/>
    <row r="85997" ht="24.95" customHeight="1" x14ac:dyDescent="0.25"/>
    <row r="85998" ht="24.95" customHeight="1" x14ac:dyDescent="0.25"/>
    <row r="85999" ht="24.95" customHeight="1" x14ac:dyDescent="0.25"/>
    <row r="86000" ht="24.95" customHeight="1" x14ac:dyDescent="0.25"/>
    <row r="86001" ht="24.95" customHeight="1" x14ac:dyDescent="0.25"/>
    <row r="86002" ht="24.95" customHeight="1" x14ac:dyDescent="0.25"/>
    <row r="86003" ht="24.95" customHeight="1" x14ac:dyDescent="0.25"/>
    <row r="86004" ht="24.95" customHeight="1" x14ac:dyDescent="0.25"/>
    <row r="86005" ht="24.95" customHeight="1" x14ac:dyDescent="0.25"/>
    <row r="86006" ht="24.95" customHeight="1" x14ac:dyDescent="0.25"/>
    <row r="86010" ht="16.5" customHeight="1" x14ac:dyDescent="0.25"/>
    <row r="86012" ht="15.75" customHeight="1" x14ac:dyDescent="0.25"/>
    <row r="86013" ht="31.5" customHeight="1" x14ac:dyDescent="0.25"/>
    <row r="86014" ht="24" customHeight="1" x14ac:dyDescent="0.25"/>
    <row r="86015" ht="24.95" customHeight="1" x14ac:dyDescent="0.25"/>
    <row r="86016" ht="24.95" customHeight="1" x14ac:dyDescent="0.25"/>
    <row r="86017" ht="24.95" customHeight="1" x14ac:dyDescent="0.25"/>
    <row r="86018" ht="24.95" customHeight="1" x14ac:dyDescent="0.25"/>
    <row r="86019" ht="24.95" customHeight="1" x14ac:dyDescent="0.25"/>
    <row r="86020" ht="24.95" customHeight="1" x14ac:dyDescent="0.25"/>
    <row r="86021" ht="24.95" customHeight="1" x14ac:dyDescent="0.25"/>
    <row r="86022" ht="24.95" customHeight="1" x14ac:dyDescent="0.25"/>
    <row r="86023" ht="24.95" customHeight="1" x14ac:dyDescent="0.25"/>
    <row r="86024" ht="24.95" customHeight="1" x14ac:dyDescent="0.25"/>
    <row r="86025" ht="24.95" customHeight="1" x14ac:dyDescent="0.25"/>
    <row r="86026" ht="24.95" customHeight="1" x14ac:dyDescent="0.25"/>
    <row r="86027" ht="24.95" customHeight="1" x14ac:dyDescent="0.25"/>
    <row r="86028" ht="24.95" customHeight="1" x14ac:dyDescent="0.25"/>
    <row r="86029" ht="24.95" customHeight="1" x14ac:dyDescent="0.25"/>
    <row r="86030" ht="24.95" customHeight="1" x14ac:dyDescent="0.25"/>
    <row r="86031" ht="24.95" customHeight="1" x14ac:dyDescent="0.25"/>
    <row r="86032" ht="24.95" customHeight="1" x14ac:dyDescent="0.25"/>
    <row r="86033" ht="24.95" customHeight="1" x14ac:dyDescent="0.25"/>
    <row r="86034" ht="24.95" customHeight="1" x14ac:dyDescent="0.25"/>
    <row r="86035" ht="24.95" customHeight="1" x14ac:dyDescent="0.25"/>
    <row r="86036" ht="24.95" customHeight="1" x14ac:dyDescent="0.25"/>
    <row r="86037" ht="24.95" customHeight="1" x14ac:dyDescent="0.25"/>
    <row r="86038" ht="24.95" customHeight="1" x14ac:dyDescent="0.25"/>
    <row r="86039" ht="24.95" customHeight="1" x14ac:dyDescent="0.25"/>
    <row r="86040" ht="24.95" customHeight="1" x14ac:dyDescent="0.25"/>
    <row r="86041" ht="24.95" customHeight="1" x14ac:dyDescent="0.25"/>
    <row r="86042" ht="24.95" customHeight="1" x14ac:dyDescent="0.25"/>
    <row r="86043" ht="24.95" customHeight="1" x14ac:dyDescent="0.25"/>
    <row r="86044" ht="24.95" customHeight="1" x14ac:dyDescent="0.25"/>
    <row r="86045" ht="24.95" customHeight="1" x14ac:dyDescent="0.25"/>
    <row r="86046" ht="24.95" customHeight="1" x14ac:dyDescent="0.25"/>
    <row r="86050" ht="16.5" customHeight="1" x14ac:dyDescent="0.25"/>
    <row r="86052" ht="15.75" customHeight="1" x14ac:dyDescent="0.25"/>
    <row r="86053" ht="31.5" customHeight="1" x14ac:dyDescent="0.25"/>
    <row r="86054" ht="24" customHeight="1" x14ac:dyDescent="0.25"/>
    <row r="86055" ht="24.95" customHeight="1" x14ac:dyDescent="0.25"/>
    <row r="86056" ht="24.95" customHeight="1" x14ac:dyDescent="0.25"/>
    <row r="86057" ht="24.95" customHeight="1" x14ac:dyDescent="0.25"/>
    <row r="86058" ht="24.95" customHeight="1" x14ac:dyDescent="0.25"/>
    <row r="86059" ht="24.95" customHeight="1" x14ac:dyDescent="0.25"/>
    <row r="86060" ht="24.95" customHeight="1" x14ac:dyDescent="0.25"/>
    <row r="86061" ht="24.95" customHeight="1" x14ac:dyDescent="0.25"/>
    <row r="86062" ht="24.95" customHeight="1" x14ac:dyDescent="0.25"/>
    <row r="86066" ht="16.5" customHeight="1" x14ac:dyDescent="0.25"/>
    <row r="86068" ht="15.75" customHeight="1" x14ac:dyDescent="0.25"/>
    <row r="86069" ht="31.5" customHeight="1" x14ac:dyDescent="0.25"/>
    <row r="86070" ht="24" customHeight="1" x14ac:dyDescent="0.25"/>
    <row r="86071" ht="24.95" customHeight="1" x14ac:dyDescent="0.25"/>
    <row r="86072" ht="24.95" customHeight="1" x14ac:dyDescent="0.25"/>
    <row r="86073" ht="24.95" customHeight="1" x14ac:dyDescent="0.25"/>
    <row r="86074" ht="24.95" customHeight="1" x14ac:dyDescent="0.25"/>
    <row r="86075" ht="24.95" customHeight="1" x14ac:dyDescent="0.25"/>
    <row r="86076" ht="24.95" customHeight="1" x14ac:dyDescent="0.25"/>
    <row r="86077" ht="24.95" customHeight="1" x14ac:dyDescent="0.25"/>
    <row r="86078" ht="24.95" customHeight="1" x14ac:dyDescent="0.25"/>
    <row r="86079" ht="24.95" customHeight="1" x14ac:dyDescent="0.25"/>
    <row r="86080" ht="24.95" customHeight="1" x14ac:dyDescent="0.25"/>
    <row r="86081" ht="24.95" customHeight="1" x14ac:dyDescent="0.25"/>
    <row r="86082" ht="24.95" customHeight="1" x14ac:dyDescent="0.25"/>
    <row r="86083" ht="24.95" customHeight="1" x14ac:dyDescent="0.25"/>
    <row r="86084" ht="24.95" customHeight="1" x14ac:dyDescent="0.25"/>
    <row r="86085" ht="24.95" customHeight="1" x14ac:dyDescent="0.25"/>
    <row r="86086" ht="24.95" customHeight="1" x14ac:dyDescent="0.25"/>
    <row r="86087" ht="24.95" customHeight="1" x14ac:dyDescent="0.25"/>
    <row r="86088" ht="24.95" customHeight="1" x14ac:dyDescent="0.25"/>
    <row r="86089" ht="24.95" customHeight="1" x14ac:dyDescent="0.25"/>
    <row r="86090" ht="24.95" customHeight="1" x14ac:dyDescent="0.25"/>
    <row r="86091" ht="24.95" customHeight="1" x14ac:dyDescent="0.25"/>
    <row r="86092" ht="24.95" customHeight="1" x14ac:dyDescent="0.25"/>
    <row r="86093" ht="24.95" customHeight="1" x14ac:dyDescent="0.25"/>
    <row r="86094" ht="24.95" customHeight="1" x14ac:dyDescent="0.25"/>
    <row r="86095" ht="24.95" customHeight="1" x14ac:dyDescent="0.25"/>
    <row r="86096" ht="24.95" customHeight="1" x14ac:dyDescent="0.25"/>
    <row r="86097" ht="24.95" customHeight="1" x14ac:dyDescent="0.25"/>
    <row r="86098" ht="24.95" customHeight="1" x14ac:dyDescent="0.25"/>
    <row r="86099" ht="24.95" customHeight="1" x14ac:dyDescent="0.25"/>
    <row r="86100" ht="24.95" customHeight="1" x14ac:dyDescent="0.25"/>
    <row r="86101" ht="24.95" customHeight="1" x14ac:dyDescent="0.25"/>
    <row r="86102" ht="24.95" customHeight="1" x14ac:dyDescent="0.25"/>
    <row r="86106" ht="16.5" customHeight="1" x14ac:dyDescent="0.25"/>
    <row r="86108" ht="15.75" customHeight="1" x14ac:dyDescent="0.25"/>
    <row r="86109" ht="31.5" customHeight="1" x14ac:dyDescent="0.25"/>
    <row r="86110" ht="24" customHeight="1" x14ac:dyDescent="0.25"/>
    <row r="86111" ht="24.95" customHeight="1" x14ac:dyDescent="0.25"/>
    <row r="86112" ht="24.95" customHeight="1" x14ac:dyDescent="0.25"/>
    <row r="86113" ht="24.95" customHeight="1" x14ac:dyDescent="0.25"/>
    <row r="86114" ht="24.95" customHeight="1" x14ac:dyDescent="0.25"/>
    <row r="86115" ht="24.95" customHeight="1" x14ac:dyDescent="0.25"/>
    <row r="86116" ht="24.95" customHeight="1" x14ac:dyDescent="0.25"/>
    <row r="86117" ht="24.95" customHeight="1" x14ac:dyDescent="0.25"/>
    <row r="86118" ht="24.95" customHeight="1" x14ac:dyDescent="0.25"/>
    <row r="86119" ht="24.95" customHeight="1" x14ac:dyDescent="0.25"/>
    <row r="86120" ht="24.95" customHeight="1" x14ac:dyDescent="0.25"/>
    <row r="86121" ht="24.95" customHeight="1" x14ac:dyDescent="0.25"/>
    <row r="86122" ht="24.95" customHeight="1" x14ac:dyDescent="0.25"/>
    <row r="86123" ht="24.95" customHeight="1" x14ac:dyDescent="0.25"/>
    <row r="86124" ht="24.95" customHeight="1" x14ac:dyDescent="0.25"/>
    <row r="86125" ht="24.95" customHeight="1" x14ac:dyDescent="0.25"/>
    <row r="86126" ht="24.95" customHeight="1" x14ac:dyDescent="0.25"/>
    <row r="86127" ht="24.95" customHeight="1" x14ac:dyDescent="0.25"/>
    <row r="86128" ht="24.95" customHeight="1" x14ac:dyDescent="0.25"/>
    <row r="86129" ht="24.95" customHeight="1" x14ac:dyDescent="0.25"/>
    <row r="86130" ht="24.95" customHeight="1" x14ac:dyDescent="0.25"/>
    <row r="86131" ht="24.95" customHeight="1" x14ac:dyDescent="0.25"/>
    <row r="86132" ht="24.95" customHeight="1" x14ac:dyDescent="0.25"/>
    <row r="86133" ht="24.95" customHeight="1" x14ac:dyDescent="0.25"/>
    <row r="86134" ht="24.95" customHeight="1" x14ac:dyDescent="0.25"/>
    <row r="86135" ht="24.95" customHeight="1" x14ac:dyDescent="0.25"/>
    <row r="86136" ht="24.95" customHeight="1" x14ac:dyDescent="0.25"/>
    <row r="86137" ht="24.95" customHeight="1" x14ac:dyDescent="0.25"/>
    <row r="86138" ht="24.95" customHeight="1" x14ac:dyDescent="0.25"/>
    <row r="86139" ht="24.95" customHeight="1" x14ac:dyDescent="0.25"/>
    <row r="86140" ht="24.95" customHeight="1" x14ac:dyDescent="0.25"/>
    <row r="86141" ht="24.95" customHeight="1" x14ac:dyDescent="0.25"/>
    <row r="86142" ht="24.95" customHeight="1" x14ac:dyDescent="0.25"/>
    <row r="86146" ht="16.5" customHeight="1" x14ac:dyDescent="0.25"/>
    <row r="86148" ht="15.75" customHeight="1" x14ac:dyDescent="0.25"/>
    <row r="86149" ht="31.5" customHeight="1" x14ac:dyDescent="0.25"/>
    <row r="86150" ht="24" customHeight="1" x14ac:dyDescent="0.25"/>
    <row r="86151" ht="24.95" customHeight="1" x14ac:dyDescent="0.25"/>
    <row r="86152" ht="24.95" customHeight="1" x14ac:dyDescent="0.25"/>
    <row r="86153" ht="24.95" customHeight="1" x14ac:dyDescent="0.25"/>
    <row r="86154" ht="24.95" customHeight="1" x14ac:dyDescent="0.25"/>
    <row r="86155" ht="24.95" customHeight="1" x14ac:dyDescent="0.25"/>
    <row r="86156" ht="24.95" customHeight="1" x14ac:dyDescent="0.25"/>
    <row r="86157" ht="24.95" customHeight="1" x14ac:dyDescent="0.25"/>
    <row r="86158" ht="24.95" customHeight="1" x14ac:dyDescent="0.25"/>
    <row r="86162" ht="16.5" customHeight="1" x14ac:dyDescent="0.25"/>
    <row r="86164" ht="15.75" customHeight="1" x14ac:dyDescent="0.25"/>
    <row r="86165" ht="31.5" customHeight="1" x14ac:dyDescent="0.25"/>
    <row r="86166" ht="24" customHeight="1" x14ac:dyDescent="0.25"/>
    <row r="86167" ht="24.95" customHeight="1" x14ac:dyDescent="0.25"/>
    <row r="86168" ht="24.95" customHeight="1" x14ac:dyDescent="0.25"/>
    <row r="86169" ht="24.95" customHeight="1" x14ac:dyDescent="0.25"/>
    <row r="86170" ht="24.95" customHeight="1" x14ac:dyDescent="0.25"/>
    <row r="86171" ht="24.95" customHeight="1" x14ac:dyDescent="0.25"/>
    <row r="86172" ht="24.95" customHeight="1" x14ac:dyDescent="0.25"/>
    <row r="86173" ht="24.95" customHeight="1" x14ac:dyDescent="0.25"/>
    <row r="86174" ht="24.95" customHeight="1" x14ac:dyDescent="0.25"/>
    <row r="86175" ht="24.95" customHeight="1" x14ac:dyDescent="0.25"/>
    <row r="86176" ht="24.95" customHeight="1" x14ac:dyDescent="0.25"/>
    <row r="86177" ht="24.95" customHeight="1" x14ac:dyDescent="0.25"/>
    <row r="86178" ht="24.95" customHeight="1" x14ac:dyDescent="0.25"/>
    <row r="86179" ht="24.95" customHeight="1" x14ac:dyDescent="0.25"/>
    <row r="86180" ht="24.95" customHeight="1" x14ac:dyDescent="0.25"/>
    <row r="86181" ht="24.95" customHeight="1" x14ac:dyDescent="0.25"/>
    <row r="86182" ht="24.95" customHeight="1" x14ac:dyDescent="0.25"/>
    <row r="86183" ht="24.95" customHeight="1" x14ac:dyDescent="0.25"/>
    <row r="86184" ht="24.95" customHeight="1" x14ac:dyDescent="0.25"/>
    <row r="86185" ht="24.95" customHeight="1" x14ac:dyDescent="0.25"/>
    <row r="86186" ht="24.95" customHeight="1" x14ac:dyDescent="0.25"/>
    <row r="86187" ht="24.95" customHeight="1" x14ac:dyDescent="0.25"/>
    <row r="86188" ht="24.95" customHeight="1" x14ac:dyDescent="0.25"/>
    <row r="86189" ht="24.95" customHeight="1" x14ac:dyDescent="0.25"/>
    <row r="86190" ht="24.95" customHeight="1" x14ac:dyDescent="0.25"/>
    <row r="86191" ht="24.95" customHeight="1" x14ac:dyDescent="0.25"/>
    <row r="86192" ht="24.95" customHeight="1" x14ac:dyDescent="0.25"/>
    <row r="86193" ht="24.95" customHeight="1" x14ac:dyDescent="0.25"/>
    <row r="86194" ht="24.95" customHeight="1" x14ac:dyDescent="0.25"/>
    <row r="86195" ht="24.95" customHeight="1" x14ac:dyDescent="0.25"/>
    <row r="86196" ht="24.95" customHeight="1" x14ac:dyDescent="0.25"/>
    <row r="86197" ht="24.95" customHeight="1" x14ac:dyDescent="0.25"/>
    <row r="86198" ht="24.95" customHeight="1" x14ac:dyDescent="0.25"/>
    <row r="86202" ht="16.5" customHeight="1" x14ac:dyDescent="0.25"/>
    <row r="86204" ht="15.75" customHeight="1" x14ac:dyDescent="0.25"/>
    <row r="86205" ht="31.5" customHeight="1" x14ac:dyDescent="0.25"/>
    <row r="86206" ht="24" customHeight="1" x14ac:dyDescent="0.25"/>
    <row r="86207" ht="24.95" customHeight="1" x14ac:dyDescent="0.25"/>
    <row r="86208" ht="24.95" customHeight="1" x14ac:dyDescent="0.25"/>
    <row r="86209" ht="24.95" customHeight="1" x14ac:dyDescent="0.25"/>
    <row r="86210" ht="24.95" customHeight="1" x14ac:dyDescent="0.25"/>
    <row r="86211" ht="24.95" customHeight="1" x14ac:dyDescent="0.25"/>
    <row r="86212" ht="24.95" customHeight="1" x14ac:dyDescent="0.25"/>
    <row r="86213" ht="24.95" customHeight="1" x14ac:dyDescent="0.25"/>
    <row r="86214" ht="24.95" customHeight="1" x14ac:dyDescent="0.25"/>
    <row r="86215" ht="24.95" customHeight="1" x14ac:dyDescent="0.25"/>
    <row r="86216" ht="24.95" customHeight="1" x14ac:dyDescent="0.25"/>
    <row r="86217" ht="24.95" customHeight="1" x14ac:dyDescent="0.25"/>
    <row r="86218" ht="24.95" customHeight="1" x14ac:dyDescent="0.25"/>
    <row r="86219" ht="24.95" customHeight="1" x14ac:dyDescent="0.25"/>
    <row r="86220" ht="24.95" customHeight="1" x14ac:dyDescent="0.25"/>
    <row r="86221" ht="24.95" customHeight="1" x14ac:dyDescent="0.25"/>
    <row r="86222" ht="24.95" customHeight="1" x14ac:dyDescent="0.25"/>
    <row r="86223" ht="24.95" customHeight="1" x14ac:dyDescent="0.25"/>
    <row r="86224" ht="24.95" customHeight="1" x14ac:dyDescent="0.25"/>
    <row r="86225" ht="24.95" customHeight="1" x14ac:dyDescent="0.25"/>
    <row r="86226" ht="24.95" customHeight="1" x14ac:dyDescent="0.25"/>
    <row r="86227" ht="24.95" customHeight="1" x14ac:dyDescent="0.25"/>
    <row r="86228" ht="24.95" customHeight="1" x14ac:dyDescent="0.25"/>
    <row r="86229" ht="24.95" customHeight="1" x14ac:dyDescent="0.25"/>
    <row r="86230" ht="24.95" customHeight="1" x14ac:dyDescent="0.25"/>
    <row r="86231" ht="24.95" customHeight="1" x14ac:dyDescent="0.25"/>
    <row r="86232" ht="24.95" customHeight="1" x14ac:dyDescent="0.25"/>
    <row r="86233" ht="24.95" customHeight="1" x14ac:dyDescent="0.25"/>
    <row r="86234" ht="24.95" customHeight="1" x14ac:dyDescent="0.25"/>
    <row r="86235" ht="24.95" customHeight="1" x14ac:dyDescent="0.25"/>
    <row r="86236" ht="24.95" customHeight="1" x14ac:dyDescent="0.25"/>
    <row r="86237" ht="24.95" customHeight="1" x14ac:dyDescent="0.25"/>
    <row r="86238" ht="24.95" customHeight="1" x14ac:dyDescent="0.25"/>
    <row r="86242" ht="16.5" customHeight="1" x14ac:dyDescent="0.25"/>
    <row r="86244" ht="15.75" customHeight="1" x14ac:dyDescent="0.25"/>
    <row r="86245" ht="31.5" customHeight="1" x14ac:dyDescent="0.25"/>
    <row r="86246" ht="24" customHeight="1" x14ac:dyDescent="0.25"/>
    <row r="86247" ht="24.95" customHeight="1" x14ac:dyDescent="0.25"/>
    <row r="86248" ht="24.95" customHeight="1" x14ac:dyDescent="0.25"/>
    <row r="86249" ht="24.95" customHeight="1" x14ac:dyDescent="0.25"/>
    <row r="86250" ht="24.95" customHeight="1" x14ac:dyDescent="0.25"/>
    <row r="86251" ht="24.95" customHeight="1" x14ac:dyDescent="0.25"/>
    <row r="86252" ht="24.95" customHeight="1" x14ac:dyDescent="0.25"/>
    <row r="86253" ht="24.95" customHeight="1" x14ac:dyDescent="0.25"/>
    <row r="86254" ht="24.95" customHeight="1" x14ac:dyDescent="0.25"/>
    <row r="86255" ht="24.95" customHeight="1" x14ac:dyDescent="0.25"/>
    <row r="86256" ht="24.95" customHeight="1" x14ac:dyDescent="0.25"/>
    <row r="86257" ht="24.95" customHeight="1" x14ac:dyDescent="0.25"/>
    <row r="86258" ht="24.95" customHeight="1" x14ac:dyDescent="0.25"/>
    <row r="86259" ht="24.95" customHeight="1" x14ac:dyDescent="0.25"/>
    <row r="86260" ht="24.95" customHeight="1" x14ac:dyDescent="0.25"/>
    <row r="86261" ht="24.95" customHeight="1" x14ac:dyDescent="0.25"/>
    <row r="86262" ht="24.95" customHeight="1" x14ac:dyDescent="0.25"/>
    <row r="86263" ht="24.95" customHeight="1" x14ac:dyDescent="0.25"/>
    <row r="86264" ht="24.95" customHeight="1" x14ac:dyDescent="0.25"/>
    <row r="86265" ht="24.95" customHeight="1" x14ac:dyDescent="0.25"/>
    <row r="86266" ht="24.95" customHeight="1" x14ac:dyDescent="0.25"/>
    <row r="86267" ht="24.95" customHeight="1" x14ac:dyDescent="0.25"/>
    <row r="86268" ht="24.95" customHeight="1" x14ac:dyDescent="0.25"/>
    <row r="86269" ht="24.95" customHeight="1" x14ac:dyDescent="0.25"/>
    <row r="86270" ht="24.95" customHeight="1" x14ac:dyDescent="0.25"/>
    <row r="86271" ht="24.95" customHeight="1" x14ac:dyDescent="0.25"/>
    <row r="86272" ht="24.95" customHeight="1" x14ac:dyDescent="0.25"/>
    <row r="86273" ht="24.95" customHeight="1" x14ac:dyDescent="0.25"/>
    <row r="86274" ht="24.95" customHeight="1" x14ac:dyDescent="0.25"/>
    <row r="86275" ht="24.95" customHeight="1" x14ac:dyDescent="0.25"/>
    <row r="86276" ht="24.95" customHeight="1" x14ac:dyDescent="0.25"/>
    <row r="86277" ht="24.95" customHeight="1" x14ac:dyDescent="0.25"/>
    <row r="86278" ht="24.95" customHeight="1" x14ac:dyDescent="0.25"/>
    <row r="86282" ht="16.5" customHeight="1" x14ac:dyDescent="0.25"/>
    <row r="86284" ht="15.75" customHeight="1" x14ac:dyDescent="0.25"/>
    <row r="86285" ht="31.5" customHeight="1" x14ac:dyDescent="0.25"/>
    <row r="86286" ht="24" customHeight="1" x14ac:dyDescent="0.25"/>
    <row r="86287" ht="24.95" customHeight="1" x14ac:dyDescent="0.25"/>
    <row r="86288" ht="24.95" customHeight="1" x14ac:dyDescent="0.25"/>
    <row r="86289" ht="24.95" customHeight="1" x14ac:dyDescent="0.25"/>
    <row r="86290" ht="24.95" customHeight="1" x14ac:dyDescent="0.25"/>
    <row r="86291" ht="24.95" customHeight="1" x14ac:dyDescent="0.25"/>
    <row r="86292" ht="24.95" customHeight="1" x14ac:dyDescent="0.25"/>
    <row r="86293" ht="24.95" customHeight="1" x14ac:dyDescent="0.25"/>
    <row r="86294" ht="24.95" customHeight="1" x14ac:dyDescent="0.25"/>
    <row r="86298" ht="16.5" customHeight="1" x14ac:dyDescent="0.25"/>
    <row r="86300" ht="15.75" customHeight="1" x14ac:dyDescent="0.25"/>
    <row r="86301" ht="31.5" customHeight="1" x14ac:dyDescent="0.25"/>
    <row r="86302" ht="24" customHeight="1" x14ac:dyDescent="0.25"/>
    <row r="86303" ht="24.95" customHeight="1" x14ac:dyDescent="0.25"/>
    <row r="86304" ht="24.95" customHeight="1" x14ac:dyDescent="0.25"/>
    <row r="86305" ht="24.95" customHeight="1" x14ac:dyDescent="0.25"/>
    <row r="86306" ht="24.95" customHeight="1" x14ac:dyDescent="0.25"/>
    <row r="86307" ht="24.95" customHeight="1" x14ac:dyDescent="0.25"/>
    <row r="86308" ht="24.95" customHeight="1" x14ac:dyDescent="0.25"/>
    <row r="86309" ht="24.95" customHeight="1" x14ac:dyDescent="0.25"/>
    <row r="86310" ht="24.95" customHeight="1" x14ac:dyDescent="0.25"/>
    <row r="86314" ht="16.5" customHeight="1" x14ac:dyDescent="0.25"/>
    <row r="86316" ht="15.75" customHeight="1" x14ac:dyDescent="0.25"/>
    <row r="86317" ht="31.5" customHeight="1" x14ac:dyDescent="0.25"/>
    <row r="86318" ht="24" customHeight="1" x14ac:dyDescent="0.25"/>
    <row r="86319" ht="24.95" customHeight="1" x14ac:dyDescent="0.25"/>
    <row r="86320" ht="24.95" customHeight="1" x14ac:dyDescent="0.25"/>
    <row r="86321" ht="24.95" customHeight="1" x14ac:dyDescent="0.25"/>
    <row r="86322" ht="24.95" customHeight="1" x14ac:dyDescent="0.25"/>
    <row r="86323" ht="24.95" customHeight="1" x14ac:dyDescent="0.25"/>
    <row r="86324" ht="24.95" customHeight="1" x14ac:dyDescent="0.25"/>
    <row r="86325" ht="24.95" customHeight="1" x14ac:dyDescent="0.25"/>
    <row r="86326" ht="24.95" customHeight="1" x14ac:dyDescent="0.25"/>
    <row r="86330" ht="16.5" customHeight="1" x14ac:dyDescent="0.25"/>
    <row r="86332" ht="15.75" customHeight="1" x14ac:dyDescent="0.25"/>
    <row r="86333" ht="31.5" customHeight="1" x14ac:dyDescent="0.25"/>
    <row r="86334" ht="24" customHeight="1" x14ac:dyDescent="0.25"/>
    <row r="86335" ht="24.95" customHeight="1" x14ac:dyDescent="0.25"/>
    <row r="86336" ht="24.95" customHeight="1" x14ac:dyDescent="0.25"/>
    <row r="86337" ht="24.95" customHeight="1" x14ac:dyDescent="0.25"/>
    <row r="86338" ht="24.95" customHeight="1" x14ac:dyDescent="0.25"/>
    <row r="86339" ht="24.95" customHeight="1" x14ac:dyDescent="0.25"/>
    <row r="86340" ht="24.95" customHeight="1" x14ac:dyDescent="0.25"/>
    <row r="86341" ht="24.95" customHeight="1" x14ac:dyDescent="0.25"/>
    <row r="86342" ht="24.95" customHeight="1" x14ac:dyDescent="0.25"/>
    <row r="86343" ht="24.95" customHeight="1" x14ac:dyDescent="0.25"/>
    <row r="86344" ht="24.95" customHeight="1" x14ac:dyDescent="0.25"/>
    <row r="86345" ht="24.95" customHeight="1" x14ac:dyDescent="0.25"/>
    <row r="86346" ht="24.95" customHeight="1" x14ac:dyDescent="0.25"/>
    <row r="86347" ht="24.95" customHeight="1" x14ac:dyDescent="0.25"/>
    <row r="86348" ht="24.95" customHeight="1" x14ac:dyDescent="0.25"/>
    <row r="86349" ht="24.95" customHeight="1" x14ac:dyDescent="0.25"/>
    <row r="86350" ht="24.95" customHeight="1" x14ac:dyDescent="0.25"/>
    <row r="86351" ht="24.95" customHeight="1" x14ac:dyDescent="0.25"/>
    <row r="86352" ht="24.95" customHeight="1" x14ac:dyDescent="0.25"/>
    <row r="86353" ht="24.95" customHeight="1" x14ac:dyDescent="0.25"/>
    <row r="86354" ht="24.95" customHeight="1" x14ac:dyDescent="0.25"/>
    <row r="86355" ht="24.95" customHeight="1" x14ac:dyDescent="0.25"/>
    <row r="86356" ht="24.95" customHeight="1" x14ac:dyDescent="0.25"/>
    <row r="86357" ht="24.95" customHeight="1" x14ac:dyDescent="0.25"/>
    <row r="86358" ht="24.95" customHeight="1" x14ac:dyDescent="0.25"/>
    <row r="86359" ht="24.95" customHeight="1" x14ac:dyDescent="0.25"/>
    <row r="86360" ht="24.95" customHeight="1" x14ac:dyDescent="0.25"/>
    <row r="86361" ht="24.95" customHeight="1" x14ac:dyDescent="0.25"/>
    <row r="86362" ht="24.95" customHeight="1" x14ac:dyDescent="0.25"/>
    <row r="86363" ht="24.95" customHeight="1" x14ac:dyDescent="0.25"/>
    <row r="86364" ht="24.95" customHeight="1" x14ac:dyDescent="0.25"/>
    <row r="86365" ht="24.95" customHeight="1" x14ac:dyDescent="0.25"/>
    <row r="86366" ht="24.95" customHeight="1" x14ac:dyDescent="0.25"/>
    <row r="86370" ht="16.5" customHeight="1" x14ac:dyDescent="0.25"/>
    <row r="86372" ht="15.75" customHeight="1" x14ac:dyDescent="0.25"/>
    <row r="86373" ht="31.5" customHeight="1" x14ac:dyDescent="0.25"/>
    <row r="86374" ht="24" customHeight="1" x14ac:dyDescent="0.25"/>
    <row r="86375" ht="24.95" customHeight="1" x14ac:dyDescent="0.25"/>
    <row r="86376" ht="24.95" customHeight="1" x14ac:dyDescent="0.25"/>
    <row r="86377" ht="24.95" customHeight="1" x14ac:dyDescent="0.25"/>
    <row r="86378" ht="24.95" customHeight="1" x14ac:dyDescent="0.25"/>
    <row r="86379" ht="24.95" customHeight="1" x14ac:dyDescent="0.25"/>
    <row r="86380" ht="24.95" customHeight="1" x14ac:dyDescent="0.25"/>
    <row r="86381" ht="24.95" customHeight="1" x14ac:dyDescent="0.25"/>
    <row r="86382" ht="24.95" customHeight="1" x14ac:dyDescent="0.25"/>
    <row r="86383" ht="24.95" customHeight="1" x14ac:dyDescent="0.25"/>
    <row r="86384" ht="24.95" customHeight="1" x14ac:dyDescent="0.25"/>
    <row r="86385" ht="24.95" customHeight="1" x14ac:dyDescent="0.25"/>
    <row r="86386" ht="24.95" customHeight="1" x14ac:dyDescent="0.25"/>
    <row r="86387" ht="24.95" customHeight="1" x14ac:dyDescent="0.25"/>
    <row r="86388" ht="24.95" customHeight="1" x14ac:dyDescent="0.25"/>
    <row r="86389" ht="24.95" customHeight="1" x14ac:dyDescent="0.25"/>
    <row r="86390" ht="24.95" customHeight="1" x14ac:dyDescent="0.25"/>
    <row r="86391" ht="24.95" customHeight="1" x14ac:dyDescent="0.25"/>
    <row r="86392" ht="24.95" customHeight="1" x14ac:dyDescent="0.25"/>
    <row r="86393" ht="24.95" customHeight="1" x14ac:dyDescent="0.25"/>
    <row r="86394" ht="24.95" customHeight="1" x14ac:dyDescent="0.25"/>
    <row r="86395" ht="24.95" customHeight="1" x14ac:dyDescent="0.25"/>
    <row r="86396" ht="24.95" customHeight="1" x14ac:dyDescent="0.25"/>
    <row r="86397" ht="24.95" customHeight="1" x14ac:dyDescent="0.25"/>
    <row r="86398" ht="24.95" customHeight="1" x14ac:dyDescent="0.25"/>
    <row r="86399" ht="24.95" customHeight="1" x14ac:dyDescent="0.25"/>
    <row r="86400" ht="24.95" customHeight="1" x14ac:dyDescent="0.25"/>
    <row r="86401" ht="24.95" customHeight="1" x14ac:dyDescent="0.25"/>
    <row r="86402" ht="24.95" customHeight="1" x14ac:dyDescent="0.25"/>
    <row r="86403" ht="24.95" customHeight="1" x14ac:dyDescent="0.25"/>
    <row r="86404" ht="24.95" customHeight="1" x14ac:dyDescent="0.25"/>
    <row r="86405" ht="24.95" customHeight="1" x14ac:dyDescent="0.25"/>
    <row r="86406" ht="24.95" customHeight="1" x14ac:dyDescent="0.25"/>
    <row r="86410" ht="16.5" customHeight="1" x14ac:dyDescent="0.25"/>
    <row r="86412" ht="15.75" customHeight="1" x14ac:dyDescent="0.25"/>
    <row r="86413" ht="31.5" customHeight="1" x14ac:dyDescent="0.25"/>
    <row r="86414" ht="24" customHeight="1" x14ac:dyDescent="0.25"/>
    <row r="86415" ht="24.95" customHeight="1" x14ac:dyDescent="0.25"/>
    <row r="86416" ht="24.95" customHeight="1" x14ac:dyDescent="0.25"/>
    <row r="86417" ht="24.95" customHeight="1" x14ac:dyDescent="0.25"/>
    <row r="86418" ht="24.95" customHeight="1" x14ac:dyDescent="0.25"/>
    <row r="86419" ht="24.95" customHeight="1" x14ac:dyDescent="0.25"/>
    <row r="86420" ht="24.95" customHeight="1" x14ac:dyDescent="0.25"/>
    <row r="86421" ht="24.95" customHeight="1" x14ac:dyDescent="0.25"/>
    <row r="86422" ht="24.95" customHeight="1" x14ac:dyDescent="0.25"/>
    <row r="86423" ht="24.95" customHeight="1" x14ac:dyDescent="0.25"/>
    <row r="86424" ht="24.95" customHeight="1" x14ac:dyDescent="0.25"/>
    <row r="86425" ht="24.95" customHeight="1" x14ac:dyDescent="0.25"/>
    <row r="86426" ht="24.95" customHeight="1" x14ac:dyDescent="0.25"/>
    <row r="86427" ht="24.95" customHeight="1" x14ac:dyDescent="0.25"/>
    <row r="86428" ht="24.95" customHeight="1" x14ac:dyDescent="0.25"/>
    <row r="86429" ht="24.95" customHeight="1" x14ac:dyDescent="0.25"/>
    <row r="86430" ht="24.95" customHeight="1" x14ac:dyDescent="0.25"/>
    <row r="86431" ht="24.95" customHeight="1" x14ac:dyDescent="0.25"/>
    <row r="86432" ht="24.95" customHeight="1" x14ac:dyDescent="0.25"/>
    <row r="86433" ht="24.95" customHeight="1" x14ac:dyDescent="0.25"/>
    <row r="86434" ht="24.95" customHeight="1" x14ac:dyDescent="0.25"/>
    <row r="86435" ht="24.95" customHeight="1" x14ac:dyDescent="0.25"/>
    <row r="86436" ht="24.95" customHeight="1" x14ac:dyDescent="0.25"/>
    <row r="86437" ht="24.95" customHeight="1" x14ac:dyDescent="0.25"/>
    <row r="86438" ht="24.95" customHeight="1" x14ac:dyDescent="0.25"/>
    <row r="86439" ht="24.95" customHeight="1" x14ac:dyDescent="0.25"/>
    <row r="86440" ht="24.95" customHeight="1" x14ac:dyDescent="0.25"/>
    <row r="86441" ht="24.95" customHeight="1" x14ac:dyDescent="0.25"/>
    <row r="86442" ht="24.95" customHeight="1" x14ac:dyDescent="0.25"/>
    <row r="86443" ht="24.95" customHeight="1" x14ac:dyDescent="0.25"/>
    <row r="86444" ht="24.95" customHeight="1" x14ac:dyDescent="0.25"/>
    <row r="86445" ht="24.95" customHeight="1" x14ac:dyDescent="0.25"/>
    <row r="86446" ht="24.95" customHeight="1" x14ac:dyDescent="0.25"/>
    <row r="86450" ht="16.5" customHeight="1" x14ac:dyDescent="0.25"/>
    <row r="86452" ht="15.75" customHeight="1" x14ac:dyDescent="0.25"/>
    <row r="86453" ht="31.5" customHeight="1" x14ac:dyDescent="0.25"/>
    <row r="86454" ht="24" customHeight="1" x14ac:dyDescent="0.25"/>
    <row r="86455" ht="24.95" customHeight="1" x14ac:dyDescent="0.25"/>
    <row r="86456" ht="24.95" customHeight="1" x14ac:dyDescent="0.25"/>
    <row r="86457" ht="24.95" customHeight="1" x14ac:dyDescent="0.25"/>
    <row r="86458" ht="24.95" customHeight="1" x14ac:dyDescent="0.25"/>
    <row r="86459" ht="24.95" customHeight="1" x14ac:dyDescent="0.25"/>
    <row r="86460" ht="24.95" customHeight="1" x14ac:dyDescent="0.25"/>
    <row r="86461" ht="24.95" customHeight="1" x14ac:dyDescent="0.25"/>
    <row r="86462" ht="24.95" customHeight="1" x14ac:dyDescent="0.25"/>
    <row r="86466" ht="16.5" customHeight="1" x14ac:dyDescent="0.25"/>
    <row r="86468" ht="15.75" customHeight="1" x14ac:dyDescent="0.25"/>
    <row r="86469" ht="31.5" customHeight="1" x14ac:dyDescent="0.25"/>
    <row r="86470" ht="24" customHeight="1" x14ac:dyDescent="0.25"/>
    <row r="86471" ht="24.95" customHeight="1" x14ac:dyDescent="0.25"/>
    <row r="86472" ht="24.95" customHeight="1" x14ac:dyDescent="0.25"/>
    <row r="86473" ht="24.95" customHeight="1" x14ac:dyDescent="0.25"/>
    <row r="86474" ht="24.95" customHeight="1" x14ac:dyDescent="0.25"/>
    <row r="86475" ht="24.95" customHeight="1" x14ac:dyDescent="0.25"/>
    <row r="86476" ht="24.95" customHeight="1" x14ac:dyDescent="0.25"/>
    <row r="86477" ht="24.95" customHeight="1" x14ac:dyDescent="0.25"/>
    <row r="86478" ht="24.95" customHeight="1" x14ac:dyDescent="0.25"/>
    <row r="86482" ht="16.5" customHeight="1" x14ac:dyDescent="0.25"/>
    <row r="86484" ht="15.75" customHeight="1" x14ac:dyDescent="0.25"/>
    <row r="86485" ht="31.5" customHeight="1" x14ac:dyDescent="0.25"/>
    <row r="86486" ht="24" customHeight="1" x14ac:dyDescent="0.25"/>
    <row r="86487" ht="24.95" customHeight="1" x14ac:dyDescent="0.25"/>
    <row r="86488" ht="24.95" customHeight="1" x14ac:dyDescent="0.25"/>
    <row r="86489" ht="24.95" customHeight="1" x14ac:dyDescent="0.25"/>
    <row r="86490" ht="24.95" customHeight="1" x14ac:dyDescent="0.25"/>
    <row r="86491" ht="24.95" customHeight="1" x14ac:dyDescent="0.25"/>
    <row r="86492" ht="24.95" customHeight="1" x14ac:dyDescent="0.25"/>
    <row r="86493" ht="24.95" customHeight="1" x14ac:dyDescent="0.25"/>
    <row r="86494" ht="24.95" customHeight="1" x14ac:dyDescent="0.25"/>
    <row r="86498" ht="16.5" customHeight="1" x14ac:dyDescent="0.25"/>
    <row r="86500" ht="15.75" customHeight="1" x14ac:dyDescent="0.25"/>
    <row r="86501" ht="31.5" customHeight="1" x14ac:dyDescent="0.25"/>
    <row r="86502" ht="24" customHeight="1" x14ac:dyDescent="0.25"/>
    <row r="86503" ht="24.95" customHeight="1" x14ac:dyDescent="0.25"/>
    <row r="86504" ht="24.95" customHeight="1" x14ac:dyDescent="0.25"/>
    <row r="86505" ht="24.95" customHeight="1" x14ac:dyDescent="0.25"/>
    <row r="86506" ht="24.95" customHeight="1" x14ac:dyDescent="0.25"/>
    <row r="86507" ht="24.95" customHeight="1" x14ac:dyDescent="0.25"/>
    <row r="86508" ht="24.95" customHeight="1" x14ac:dyDescent="0.25"/>
    <row r="86509" ht="24.95" customHeight="1" x14ac:dyDescent="0.25"/>
    <row r="86510" ht="24.95" customHeight="1" x14ac:dyDescent="0.25"/>
    <row r="86511" ht="24.95" customHeight="1" x14ac:dyDescent="0.25"/>
    <row r="86512" ht="24.95" customHeight="1" x14ac:dyDescent="0.25"/>
    <row r="86513" ht="24.95" customHeight="1" x14ac:dyDescent="0.25"/>
    <row r="86514" ht="24.95" customHeight="1" x14ac:dyDescent="0.25"/>
    <row r="86515" ht="24.95" customHeight="1" x14ac:dyDescent="0.25"/>
    <row r="86516" ht="24.95" customHeight="1" x14ac:dyDescent="0.25"/>
    <row r="86517" ht="24.95" customHeight="1" x14ac:dyDescent="0.25"/>
    <row r="86518" ht="24.95" customHeight="1" x14ac:dyDescent="0.25"/>
    <row r="86519" ht="24.95" customHeight="1" x14ac:dyDescent="0.25"/>
    <row r="86520" ht="24.95" customHeight="1" x14ac:dyDescent="0.25"/>
    <row r="86521" ht="24.95" customHeight="1" x14ac:dyDescent="0.25"/>
    <row r="86522" ht="24.95" customHeight="1" x14ac:dyDescent="0.25"/>
    <row r="86523" ht="24.95" customHeight="1" x14ac:dyDescent="0.25"/>
    <row r="86524" ht="24.95" customHeight="1" x14ac:dyDescent="0.25"/>
    <row r="86525" ht="24.95" customHeight="1" x14ac:dyDescent="0.25"/>
    <row r="86526" ht="24.95" customHeight="1" x14ac:dyDescent="0.25"/>
    <row r="86527" ht="24.95" customHeight="1" x14ac:dyDescent="0.25"/>
    <row r="86528" ht="24.95" customHeight="1" x14ac:dyDescent="0.25"/>
    <row r="86529" ht="24.95" customHeight="1" x14ac:dyDescent="0.25"/>
    <row r="86530" ht="24.95" customHeight="1" x14ac:dyDescent="0.25"/>
    <row r="86531" ht="24.95" customHeight="1" x14ac:dyDescent="0.25"/>
    <row r="86532" ht="24.95" customHeight="1" x14ac:dyDescent="0.25"/>
    <row r="86533" ht="24.95" customHeight="1" x14ac:dyDescent="0.25"/>
    <row r="86534" ht="24.95" customHeight="1" x14ac:dyDescent="0.25"/>
    <row r="86538" ht="16.5" customHeight="1" x14ac:dyDescent="0.25"/>
    <row r="86540" ht="15.75" customHeight="1" x14ac:dyDescent="0.25"/>
    <row r="86541" ht="31.5" customHeight="1" x14ac:dyDescent="0.25"/>
    <row r="86542" ht="24" customHeight="1" x14ac:dyDescent="0.25"/>
    <row r="86543" ht="24.95" customHeight="1" x14ac:dyDescent="0.25"/>
    <row r="86544" ht="24.95" customHeight="1" x14ac:dyDescent="0.25"/>
    <row r="86545" ht="24.95" customHeight="1" x14ac:dyDescent="0.25"/>
    <row r="86546" ht="24.95" customHeight="1" x14ac:dyDescent="0.25"/>
    <row r="86547" ht="24.95" customHeight="1" x14ac:dyDescent="0.25"/>
    <row r="86548" ht="24.95" customHeight="1" x14ac:dyDescent="0.25"/>
    <row r="86549" ht="24.95" customHeight="1" x14ac:dyDescent="0.25"/>
    <row r="86550" ht="24.95" customHeight="1" x14ac:dyDescent="0.25"/>
    <row r="86551" ht="24.95" customHeight="1" x14ac:dyDescent="0.25"/>
    <row r="86552" ht="24.95" customHeight="1" x14ac:dyDescent="0.25"/>
    <row r="86553" ht="24.95" customHeight="1" x14ac:dyDescent="0.25"/>
    <row r="86554" ht="24.95" customHeight="1" x14ac:dyDescent="0.25"/>
    <row r="86555" ht="24.95" customHeight="1" x14ac:dyDescent="0.25"/>
    <row r="86556" ht="24.95" customHeight="1" x14ac:dyDescent="0.25"/>
    <row r="86557" ht="24.95" customHeight="1" x14ac:dyDescent="0.25"/>
    <row r="86558" ht="24.95" customHeight="1" x14ac:dyDescent="0.25"/>
    <row r="86559" ht="24.95" customHeight="1" x14ac:dyDescent="0.25"/>
    <row r="86560" ht="24.95" customHeight="1" x14ac:dyDescent="0.25"/>
    <row r="86561" ht="24.95" customHeight="1" x14ac:dyDescent="0.25"/>
    <row r="86562" ht="24.95" customHeight="1" x14ac:dyDescent="0.25"/>
    <row r="86563" ht="24.95" customHeight="1" x14ac:dyDescent="0.25"/>
    <row r="86564" ht="24.95" customHeight="1" x14ac:dyDescent="0.25"/>
    <row r="86565" ht="24.95" customHeight="1" x14ac:dyDescent="0.25"/>
    <row r="86566" ht="24.95" customHeight="1" x14ac:dyDescent="0.25"/>
    <row r="86567" ht="24.95" customHeight="1" x14ac:dyDescent="0.25"/>
    <row r="86568" ht="24.95" customHeight="1" x14ac:dyDescent="0.25"/>
    <row r="86569" ht="24.95" customHeight="1" x14ac:dyDescent="0.25"/>
    <row r="86570" ht="24.95" customHeight="1" x14ac:dyDescent="0.25"/>
    <row r="86571" ht="24.95" customHeight="1" x14ac:dyDescent="0.25"/>
    <row r="86572" ht="24.95" customHeight="1" x14ac:dyDescent="0.25"/>
    <row r="86573" ht="24.95" customHeight="1" x14ac:dyDescent="0.25"/>
    <row r="86574" ht="24.95" customHeight="1" x14ac:dyDescent="0.25"/>
    <row r="86578" ht="16.5" customHeight="1" x14ac:dyDescent="0.25"/>
    <row r="86580" ht="15.75" customHeight="1" x14ac:dyDescent="0.25"/>
    <row r="86581" ht="31.5" customHeight="1" x14ac:dyDescent="0.25"/>
    <row r="86582" ht="24" customHeight="1" x14ac:dyDescent="0.25"/>
    <row r="86583" ht="24.95" customHeight="1" x14ac:dyDescent="0.25"/>
    <row r="86584" ht="24.95" customHeight="1" x14ac:dyDescent="0.25"/>
    <row r="86585" ht="24.95" customHeight="1" x14ac:dyDescent="0.25"/>
    <row r="86586" ht="24.95" customHeight="1" x14ac:dyDescent="0.25"/>
    <row r="86587" ht="24.95" customHeight="1" x14ac:dyDescent="0.25"/>
    <row r="86588" ht="24.95" customHeight="1" x14ac:dyDescent="0.25"/>
    <row r="86589" ht="24.95" customHeight="1" x14ac:dyDescent="0.25"/>
    <row r="86590" ht="24.95" customHeight="1" x14ac:dyDescent="0.25"/>
    <row r="86594" ht="16.5" customHeight="1" x14ac:dyDescent="0.25"/>
    <row r="86596" ht="15.75" customHeight="1" x14ac:dyDescent="0.25"/>
    <row r="86597" ht="31.5" customHeight="1" x14ac:dyDescent="0.25"/>
    <row r="86598" ht="24" customHeight="1" x14ac:dyDescent="0.25"/>
    <row r="86599" ht="24.95" customHeight="1" x14ac:dyDescent="0.25"/>
    <row r="86600" ht="24.95" customHeight="1" x14ac:dyDescent="0.25"/>
    <row r="86601" ht="24.95" customHeight="1" x14ac:dyDescent="0.25"/>
    <row r="86602" ht="24.95" customHeight="1" x14ac:dyDescent="0.25"/>
    <row r="86603" ht="24.95" customHeight="1" x14ac:dyDescent="0.25"/>
    <row r="86604" ht="24.95" customHeight="1" x14ac:dyDescent="0.25"/>
    <row r="86605" ht="24.95" customHeight="1" x14ac:dyDescent="0.25"/>
    <row r="86606" ht="24.95" customHeight="1" x14ac:dyDescent="0.25"/>
    <row r="86607" ht="24.95" customHeight="1" x14ac:dyDescent="0.25"/>
    <row r="86608" ht="24.95" customHeight="1" x14ac:dyDescent="0.25"/>
    <row r="86609" ht="24.95" customHeight="1" x14ac:dyDescent="0.25"/>
    <row r="86610" ht="24.95" customHeight="1" x14ac:dyDescent="0.25"/>
    <row r="86611" ht="24.95" customHeight="1" x14ac:dyDescent="0.25"/>
    <row r="86612" ht="24.95" customHeight="1" x14ac:dyDescent="0.25"/>
    <row r="86613" ht="24.95" customHeight="1" x14ac:dyDescent="0.25"/>
    <row r="86614" ht="24.95" customHeight="1" x14ac:dyDescent="0.25"/>
    <row r="86615" ht="24.95" customHeight="1" x14ac:dyDescent="0.25"/>
    <row r="86616" ht="24.95" customHeight="1" x14ac:dyDescent="0.25"/>
    <row r="86617" ht="24.95" customHeight="1" x14ac:dyDescent="0.25"/>
    <row r="86618" ht="24.95" customHeight="1" x14ac:dyDescent="0.25"/>
    <row r="86619" ht="24.95" customHeight="1" x14ac:dyDescent="0.25"/>
    <row r="86620" ht="24.95" customHeight="1" x14ac:dyDescent="0.25"/>
    <row r="86621" ht="24.95" customHeight="1" x14ac:dyDescent="0.25"/>
    <row r="86622" ht="24.95" customHeight="1" x14ac:dyDescent="0.25"/>
    <row r="86623" ht="24.95" customHeight="1" x14ac:dyDescent="0.25"/>
    <row r="86624" ht="24.95" customHeight="1" x14ac:dyDescent="0.25"/>
    <row r="86625" ht="24.95" customHeight="1" x14ac:dyDescent="0.25"/>
    <row r="86626" ht="24.95" customHeight="1" x14ac:dyDescent="0.25"/>
    <row r="86627" ht="24.95" customHeight="1" x14ac:dyDescent="0.25"/>
    <row r="86628" ht="24.95" customHeight="1" x14ac:dyDescent="0.25"/>
    <row r="86629" ht="24.95" customHeight="1" x14ac:dyDescent="0.25"/>
    <row r="86630" ht="24.95" customHeight="1" x14ac:dyDescent="0.25"/>
    <row r="86634" ht="16.5" customHeight="1" x14ac:dyDescent="0.25"/>
    <row r="86636" ht="15.75" customHeight="1" x14ac:dyDescent="0.25"/>
    <row r="86637" ht="31.5" customHeight="1" x14ac:dyDescent="0.25"/>
    <row r="86638" ht="24" customHeight="1" x14ac:dyDescent="0.25"/>
    <row r="86639" ht="24.95" customHeight="1" x14ac:dyDescent="0.25"/>
    <row r="86640" ht="24.95" customHeight="1" x14ac:dyDescent="0.25"/>
    <row r="86641" ht="24.95" customHeight="1" x14ac:dyDescent="0.25"/>
    <row r="86642" ht="24.95" customHeight="1" x14ac:dyDescent="0.25"/>
    <row r="86643" ht="24.95" customHeight="1" x14ac:dyDescent="0.25"/>
    <row r="86644" ht="24.95" customHeight="1" x14ac:dyDescent="0.25"/>
    <row r="86645" ht="24.95" customHeight="1" x14ac:dyDescent="0.25"/>
    <row r="86646" ht="24.95" customHeight="1" x14ac:dyDescent="0.25"/>
    <row r="86647" ht="24.95" customHeight="1" x14ac:dyDescent="0.25"/>
    <row r="86648" ht="24.95" customHeight="1" x14ac:dyDescent="0.25"/>
    <row r="86649" ht="24.95" customHeight="1" x14ac:dyDescent="0.25"/>
    <row r="86650" ht="24.95" customHeight="1" x14ac:dyDescent="0.25"/>
    <row r="86651" ht="24.95" customHeight="1" x14ac:dyDescent="0.25"/>
    <row r="86652" ht="24.95" customHeight="1" x14ac:dyDescent="0.25"/>
    <row r="86653" ht="24.95" customHeight="1" x14ac:dyDescent="0.25"/>
    <row r="86654" ht="24.95" customHeight="1" x14ac:dyDescent="0.25"/>
    <row r="86655" ht="24.95" customHeight="1" x14ac:dyDescent="0.25"/>
    <row r="86656" ht="24.95" customHeight="1" x14ac:dyDescent="0.25"/>
    <row r="86657" ht="24.95" customHeight="1" x14ac:dyDescent="0.25"/>
    <row r="86658" ht="24.95" customHeight="1" x14ac:dyDescent="0.25"/>
    <row r="86659" ht="24.95" customHeight="1" x14ac:dyDescent="0.25"/>
    <row r="86660" ht="24.95" customHeight="1" x14ac:dyDescent="0.25"/>
    <row r="86661" ht="24.95" customHeight="1" x14ac:dyDescent="0.25"/>
    <row r="86662" ht="24.95" customHeight="1" x14ac:dyDescent="0.25"/>
    <row r="86663" ht="24.95" customHeight="1" x14ac:dyDescent="0.25"/>
    <row r="86664" ht="24.95" customHeight="1" x14ac:dyDescent="0.25"/>
    <row r="86665" ht="24.95" customHeight="1" x14ac:dyDescent="0.25"/>
    <row r="86666" ht="24.95" customHeight="1" x14ac:dyDescent="0.25"/>
    <row r="86667" ht="24.95" customHeight="1" x14ac:dyDescent="0.25"/>
    <row r="86668" ht="24.95" customHeight="1" x14ac:dyDescent="0.25"/>
    <row r="86669" ht="24.95" customHeight="1" x14ac:dyDescent="0.25"/>
    <row r="86670" ht="24.95" customHeight="1" x14ac:dyDescent="0.25"/>
    <row r="86674" ht="16.5" customHeight="1" x14ac:dyDescent="0.25"/>
    <row r="86676" ht="15.75" customHeight="1" x14ac:dyDescent="0.25"/>
    <row r="86677" ht="31.5" customHeight="1" x14ac:dyDescent="0.25"/>
    <row r="86678" ht="24" customHeight="1" x14ac:dyDescent="0.25"/>
    <row r="86679" ht="24.95" customHeight="1" x14ac:dyDescent="0.25"/>
    <row r="86680" ht="24.95" customHeight="1" x14ac:dyDescent="0.25"/>
    <row r="86681" ht="24.95" customHeight="1" x14ac:dyDescent="0.25"/>
    <row r="86682" ht="24.95" customHeight="1" x14ac:dyDescent="0.25"/>
    <row r="86683" ht="24.95" customHeight="1" x14ac:dyDescent="0.25"/>
    <row r="86684" ht="24.95" customHeight="1" x14ac:dyDescent="0.25"/>
    <row r="86685" ht="24.95" customHeight="1" x14ac:dyDescent="0.25"/>
    <row r="86686" ht="24.95" customHeight="1" x14ac:dyDescent="0.25"/>
    <row r="86690" ht="16.5" customHeight="1" x14ac:dyDescent="0.25"/>
    <row r="86692" ht="15.75" customHeight="1" x14ac:dyDescent="0.25"/>
    <row r="86693" ht="31.5" customHeight="1" x14ac:dyDescent="0.25"/>
    <row r="86694" ht="24" customHeight="1" x14ac:dyDescent="0.25"/>
    <row r="86695" ht="24.95" customHeight="1" x14ac:dyDescent="0.25"/>
    <row r="86696" ht="24.95" customHeight="1" x14ac:dyDescent="0.25"/>
    <row r="86697" ht="24.95" customHeight="1" x14ac:dyDescent="0.25"/>
    <row r="86698" ht="24.95" customHeight="1" x14ac:dyDescent="0.25"/>
    <row r="86699" ht="24.95" customHeight="1" x14ac:dyDescent="0.25"/>
    <row r="86700" ht="24.95" customHeight="1" x14ac:dyDescent="0.25"/>
    <row r="86701" ht="24.95" customHeight="1" x14ac:dyDescent="0.25"/>
    <row r="86702" ht="24.95" customHeight="1" x14ac:dyDescent="0.25"/>
    <row r="86703" ht="24.95" customHeight="1" x14ac:dyDescent="0.25"/>
    <row r="86704" ht="24.95" customHeight="1" x14ac:dyDescent="0.25"/>
    <row r="86705" ht="24.95" customHeight="1" x14ac:dyDescent="0.25"/>
    <row r="86706" ht="24.95" customHeight="1" x14ac:dyDescent="0.25"/>
    <row r="86707" ht="24.95" customHeight="1" x14ac:dyDescent="0.25"/>
    <row r="86708" ht="24.95" customHeight="1" x14ac:dyDescent="0.25"/>
    <row r="86709" ht="24.95" customHeight="1" x14ac:dyDescent="0.25"/>
    <row r="86710" ht="24.95" customHeight="1" x14ac:dyDescent="0.25"/>
    <row r="86711" ht="24.95" customHeight="1" x14ac:dyDescent="0.25"/>
    <row r="86712" ht="24.95" customHeight="1" x14ac:dyDescent="0.25"/>
    <row r="86713" ht="24.95" customHeight="1" x14ac:dyDescent="0.25"/>
    <row r="86714" ht="24.95" customHeight="1" x14ac:dyDescent="0.25"/>
    <row r="86715" ht="24.95" customHeight="1" x14ac:dyDescent="0.25"/>
    <row r="86716" ht="24.95" customHeight="1" x14ac:dyDescent="0.25"/>
    <row r="86717" ht="24.95" customHeight="1" x14ac:dyDescent="0.25"/>
    <row r="86718" ht="24.95" customHeight="1" x14ac:dyDescent="0.25"/>
    <row r="86719" ht="24.95" customHeight="1" x14ac:dyDescent="0.25"/>
    <row r="86720" ht="24.95" customHeight="1" x14ac:dyDescent="0.25"/>
    <row r="86721" ht="24.95" customHeight="1" x14ac:dyDescent="0.25"/>
    <row r="86722" ht="24.95" customHeight="1" x14ac:dyDescent="0.25"/>
    <row r="86723" ht="24.95" customHeight="1" x14ac:dyDescent="0.25"/>
    <row r="86724" ht="24.95" customHeight="1" x14ac:dyDescent="0.25"/>
    <row r="86725" ht="24.95" customHeight="1" x14ac:dyDescent="0.25"/>
    <row r="86726" ht="24.95" customHeight="1" x14ac:dyDescent="0.25"/>
    <row r="86730" ht="16.5" customHeight="1" x14ac:dyDescent="0.25"/>
    <row r="86732" ht="15.75" customHeight="1" x14ac:dyDescent="0.25"/>
    <row r="86733" ht="31.5" customHeight="1" x14ac:dyDescent="0.25"/>
    <row r="86734" ht="24" customHeight="1" x14ac:dyDescent="0.25"/>
    <row r="86735" ht="24.95" customHeight="1" x14ac:dyDescent="0.25"/>
    <row r="86736" ht="24.95" customHeight="1" x14ac:dyDescent="0.25"/>
    <row r="86737" ht="24.95" customHeight="1" x14ac:dyDescent="0.25"/>
    <row r="86738" ht="24.95" customHeight="1" x14ac:dyDescent="0.25"/>
    <row r="86739" ht="24.95" customHeight="1" x14ac:dyDescent="0.25"/>
    <row r="86740" ht="24.95" customHeight="1" x14ac:dyDescent="0.25"/>
    <row r="86741" ht="24.95" customHeight="1" x14ac:dyDescent="0.25"/>
    <row r="86742" ht="24.95" customHeight="1" x14ac:dyDescent="0.25"/>
    <row r="86743" ht="24.95" customHeight="1" x14ac:dyDescent="0.25"/>
    <row r="86744" ht="24.95" customHeight="1" x14ac:dyDescent="0.25"/>
    <row r="86745" ht="24.95" customHeight="1" x14ac:dyDescent="0.25"/>
    <row r="86746" ht="24.95" customHeight="1" x14ac:dyDescent="0.25"/>
    <row r="86747" ht="24.95" customHeight="1" x14ac:dyDescent="0.25"/>
    <row r="86748" ht="24.95" customHeight="1" x14ac:dyDescent="0.25"/>
    <row r="86749" ht="24.95" customHeight="1" x14ac:dyDescent="0.25"/>
    <row r="86750" ht="24.95" customHeight="1" x14ac:dyDescent="0.25"/>
    <row r="86751" ht="24.95" customHeight="1" x14ac:dyDescent="0.25"/>
    <row r="86752" ht="24.95" customHeight="1" x14ac:dyDescent="0.25"/>
    <row r="86753" ht="24.95" customHeight="1" x14ac:dyDescent="0.25"/>
    <row r="86754" ht="24.95" customHeight="1" x14ac:dyDescent="0.25"/>
    <row r="86755" ht="24.95" customHeight="1" x14ac:dyDescent="0.25"/>
    <row r="86756" ht="24.95" customHeight="1" x14ac:dyDescent="0.25"/>
    <row r="86757" ht="24.95" customHeight="1" x14ac:dyDescent="0.25"/>
    <row r="86758" ht="24.95" customHeight="1" x14ac:dyDescent="0.25"/>
    <row r="86759" ht="24.95" customHeight="1" x14ac:dyDescent="0.25"/>
    <row r="86760" ht="24.95" customHeight="1" x14ac:dyDescent="0.25"/>
    <row r="86761" ht="24.95" customHeight="1" x14ac:dyDescent="0.25"/>
    <row r="86762" ht="24.95" customHeight="1" x14ac:dyDescent="0.25"/>
    <row r="86763" ht="24.95" customHeight="1" x14ac:dyDescent="0.25"/>
    <row r="86764" ht="24.95" customHeight="1" x14ac:dyDescent="0.25"/>
    <row r="86765" ht="24.95" customHeight="1" x14ac:dyDescent="0.25"/>
    <row r="86766" ht="24.95" customHeight="1" x14ac:dyDescent="0.25"/>
    <row r="86770" ht="16.5" customHeight="1" x14ac:dyDescent="0.25"/>
    <row r="86772" ht="15.75" customHeight="1" x14ac:dyDescent="0.25"/>
    <row r="86773" ht="31.5" customHeight="1" x14ac:dyDescent="0.25"/>
    <row r="86774" ht="24" customHeight="1" x14ac:dyDescent="0.25"/>
    <row r="86775" ht="24.95" customHeight="1" x14ac:dyDescent="0.25"/>
    <row r="86776" ht="24.95" customHeight="1" x14ac:dyDescent="0.25"/>
    <row r="86777" ht="24.95" customHeight="1" x14ac:dyDescent="0.25"/>
    <row r="86778" ht="24.95" customHeight="1" x14ac:dyDescent="0.25"/>
    <row r="86779" ht="24.95" customHeight="1" x14ac:dyDescent="0.25"/>
    <row r="86780" ht="24.95" customHeight="1" x14ac:dyDescent="0.25"/>
    <row r="86781" ht="24.95" customHeight="1" x14ac:dyDescent="0.25"/>
    <row r="86782" ht="24.95" customHeight="1" x14ac:dyDescent="0.25"/>
    <row r="86783" ht="24.95" customHeight="1" x14ac:dyDescent="0.25"/>
    <row r="86784" ht="24.95" customHeight="1" x14ac:dyDescent="0.25"/>
    <row r="86785" ht="24.95" customHeight="1" x14ac:dyDescent="0.25"/>
    <row r="86786" ht="24.95" customHeight="1" x14ac:dyDescent="0.25"/>
    <row r="86787" ht="24.95" customHeight="1" x14ac:dyDescent="0.25"/>
    <row r="86788" ht="24.95" customHeight="1" x14ac:dyDescent="0.25"/>
    <row r="86789" ht="24.95" customHeight="1" x14ac:dyDescent="0.25"/>
    <row r="86790" ht="24.95" customHeight="1" x14ac:dyDescent="0.25"/>
    <row r="86791" ht="24.95" customHeight="1" x14ac:dyDescent="0.25"/>
    <row r="86792" ht="24.95" customHeight="1" x14ac:dyDescent="0.25"/>
    <row r="86793" ht="24.95" customHeight="1" x14ac:dyDescent="0.25"/>
    <row r="86794" ht="24.95" customHeight="1" x14ac:dyDescent="0.25"/>
    <row r="86795" ht="24.95" customHeight="1" x14ac:dyDescent="0.25"/>
    <row r="86796" ht="24.95" customHeight="1" x14ac:dyDescent="0.25"/>
    <row r="86797" ht="24.95" customHeight="1" x14ac:dyDescent="0.25"/>
    <row r="86798" ht="24.95" customHeight="1" x14ac:dyDescent="0.25"/>
    <row r="86799" ht="24.95" customHeight="1" x14ac:dyDescent="0.25"/>
    <row r="86800" ht="24.95" customHeight="1" x14ac:dyDescent="0.25"/>
    <row r="86801" ht="24.95" customHeight="1" x14ac:dyDescent="0.25"/>
    <row r="86802" ht="24.95" customHeight="1" x14ac:dyDescent="0.25"/>
    <row r="86803" ht="24.95" customHeight="1" x14ac:dyDescent="0.25"/>
    <row r="86804" ht="24.95" customHeight="1" x14ac:dyDescent="0.25"/>
    <row r="86805" ht="24.95" customHeight="1" x14ac:dyDescent="0.25"/>
    <row r="86806" ht="24.95" customHeight="1" x14ac:dyDescent="0.25"/>
    <row r="86810" ht="16.5" customHeight="1" x14ac:dyDescent="0.25"/>
    <row r="86812" ht="15.75" customHeight="1" x14ac:dyDescent="0.25"/>
    <row r="86813" ht="31.5" customHeight="1" x14ac:dyDescent="0.25"/>
    <row r="86814" ht="24" customHeight="1" x14ac:dyDescent="0.25"/>
    <row r="86815" ht="24.95" customHeight="1" x14ac:dyDescent="0.25"/>
    <row r="86816" ht="24.95" customHeight="1" x14ac:dyDescent="0.25"/>
    <row r="86817" ht="24.95" customHeight="1" x14ac:dyDescent="0.25"/>
    <row r="86818" ht="24.95" customHeight="1" x14ac:dyDescent="0.25"/>
    <row r="86819" ht="24.95" customHeight="1" x14ac:dyDescent="0.25"/>
    <row r="86820" ht="24.95" customHeight="1" x14ac:dyDescent="0.25"/>
    <row r="86821" ht="24.95" customHeight="1" x14ac:dyDescent="0.25"/>
    <row r="86822" ht="24.95" customHeight="1" x14ac:dyDescent="0.25"/>
    <row r="86826" ht="16.5" customHeight="1" x14ac:dyDescent="0.25"/>
    <row r="86828" ht="15.75" customHeight="1" x14ac:dyDescent="0.25"/>
    <row r="86829" ht="31.5" customHeight="1" x14ac:dyDescent="0.25"/>
    <row r="86830" ht="24" customHeight="1" x14ac:dyDescent="0.25"/>
    <row r="86831" ht="24.95" customHeight="1" x14ac:dyDescent="0.25"/>
    <row r="86832" ht="24.95" customHeight="1" x14ac:dyDescent="0.25"/>
    <row r="86833" ht="24.95" customHeight="1" x14ac:dyDescent="0.25"/>
    <row r="86834" ht="24.95" customHeight="1" x14ac:dyDescent="0.25"/>
    <row r="86835" ht="24.95" customHeight="1" x14ac:dyDescent="0.25"/>
    <row r="86836" ht="24.95" customHeight="1" x14ac:dyDescent="0.25"/>
    <row r="86837" ht="24.95" customHeight="1" x14ac:dyDescent="0.25"/>
    <row r="86838" ht="24.95" customHeight="1" x14ac:dyDescent="0.25"/>
    <row r="86842" ht="16.5" customHeight="1" x14ac:dyDescent="0.25"/>
    <row r="86844" ht="15.75" customHeight="1" x14ac:dyDescent="0.25"/>
    <row r="86845" ht="31.5" customHeight="1" x14ac:dyDescent="0.25"/>
    <row r="86846" ht="24" customHeight="1" x14ac:dyDescent="0.25"/>
    <row r="86847" ht="24.95" customHeight="1" x14ac:dyDescent="0.25"/>
    <row r="86848" ht="24.95" customHeight="1" x14ac:dyDescent="0.25"/>
    <row r="86849" ht="24.95" customHeight="1" x14ac:dyDescent="0.25"/>
    <row r="86850" ht="24.95" customHeight="1" x14ac:dyDescent="0.25"/>
    <row r="86851" ht="24.95" customHeight="1" x14ac:dyDescent="0.25"/>
    <row r="86852" ht="24.95" customHeight="1" x14ac:dyDescent="0.25"/>
    <row r="86853" ht="24.95" customHeight="1" x14ac:dyDescent="0.25"/>
    <row r="86854" ht="24.95" customHeight="1" x14ac:dyDescent="0.25"/>
    <row r="86858" ht="16.5" customHeight="1" x14ac:dyDescent="0.25"/>
    <row r="86860" ht="15.75" customHeight="1" x14ac:dyDescent="0.25"/>
    <row r="86861" ht="31.5" customHeight="1" x14ac:dyDescent="0.25"/>
    <row r="86862" ht="24" customHeight="1" x14ac:dyDescent="0.25"/>
    <row r="86863" ht="24.95" customHeight="1" x14ac:dyDescent="0.25"/>
    <row r="86864" ht="24.95" customHeight="1" x14ac:dyDescent="0.25"/>
    <row r="86865" ht="24.95" customHeight="1" x14ac:dyDescent="0.25"/>
    <row r="86866" ht="24.95" customHeight="1" x14ac:dyDescent="0.25"/>
    <row r="86867" ht="24.95" customHeight="1" x14ac:dyDescent="0.25"/>
    <row r="86868" ht="24.95" customHeight="1" x14ac:dyDescent="0.25"/>
    <row r="86869" ht="24.95" customHeight="1" x14ac:dyDescent="0.25"/>
    <row r="86870" ht="24.95" customHeight="1" x14ac:dyDescent="0.25"/>
    <row r="86871" ht="24.95" customHeight="1" x14ac:dyDescent="0.25"/>
    <row r="86872" ht="24.95" customHeight="1" x14ac:dyDescent="0.25"/>
    <row r="86873" ht="24.95" customHeight="1" x14ac:dyDescent="0.25"/>
    <row r="86874" ht="24.95" customHeight="1" x14ac:dyDescent="0.25"/>
    <row r="86875" ht="24.95" customHeight="1" x14ac:dyDescent="0.25"/>
    <row r="86876" ht="24.95" customHeight="1" x14ac:dyDescent="0.25"/>
    <row r="86877" ht="24.95" customHeight="1" x14ac:dyDescent="0.25"/>
    <row r="86878" ht="24.95" customHeight="1" x14ac:dyDescent="0.25"/>
    <row r="86879" ht="24.95" customHeight="1" x14ac:dyDescent="0.25"/>
    <row r="86880" ht="24.95" customHeight="1" x14ac:dyDescent="0.25"/>
    <row r="86881" ht="24.95" customHeight="1" x14ac:dyDescent="0.25"/>
    <row r="86882" ht="24.95" customHeight="1" x14ac:dyDescent="0.25"/>
    <row r="86883" ht="24.95" customHeight="1" x14ac:dyDescent="0.25"/>
    <row r="86884" ht="24.95" customHeight="1" x14ac:dyDescent="0.25"/>
    <row r="86885" ht="24.95" customHeight="1" x14ac:dyDescent="0.25"/>
    <row r="86886" ht="24.95" customHeight="1" x14ac:dyDescent="0.25"/>
    <row r="86887" ht="24.95" customHeight="1" x14ac:dyDescent="0.25"/>
    <row r="86888" ht="24.95" customHeight="1" x14ac:dyDescent="0.25"/>
    <row r="86889" ht="24.95" customHeight="1" x14ac:dyDescent="0.25"/>
    <row r="86890" ht="24.95" customHeight="1" x14ac:dyDescent="0.25"/>
    <row r="86891" ht="24.95" customHeight="1" x14ac:dyDescent="0.25"/>
    <row r="86892" ht="24.95" customHeight="1" x14ac:dyDescent="0.25"/>
    <row r="86893" ht="24.95" customHeight="1" x14ac:dyDescent="0.25"/>
    <row r="86894" ht="24.95" customHeight="1" x14ac:dyDescent="0.25"/>
    <row r="86898" ht="16.5" customHeight="1" x14ac:dyDescent="0.25"/>
    <row r="86900" ht="15.75" customHeight="1" x14ac:dyDescent="0.25"/>
    <row r="86901" ht="31.5" customHeight="1" x14ac:dyDescent="0.25"/>
    <row r="86902" ht="24" customHeight="1" x14ac:dyDescent="0.25"/>
    <row r="86903" ht="24.95" customHeight="1" x14ac:dyDescent="0.25"/>
    <row r="86904" ht="24.95" customHeight="1" x14ac:dyDescent="0.25"/>
    <row r="86905" ht="24.95" customHeight="1" x14ac:dyDescent="0.25"/>
    <row r="86906" ht="24.95" customHeight="1" x14ac:dyDescent="0.25"/>
    <row r="86907" ht="24.95" customHeight="1" x14ac:dyDescent="0.25"/>
    <row r="86908" ht="24.95" customHeight="1" x14ac:dyDescent="0.25"/>
    <row r="86909" ht="24.95" customHeight="1" x14ac:dyDescent="0.25"/>
    <row r="86910" ht="24.95" customHeight="1" x14ac:dyDescent="0.25"/>
    <row r="86911" ht="24.95" customHeight="1" x14ac:dyDescent="0.25"/>
    <row r="86912" ht="24.95" customHeight="1" x14ac:dyDescent="0.25"/>
    <row r="86913" ht="24.95" customHeight="1" x14ac:dyDescent="0.25"/>
    <row r="86914" ht="24.95" customHeight="1" x14ac:dyDescent="0.25"/>
    <row r="86915" ht="24.95" customHeight="1" x14ac:dyDescent="0.25"/>
    <row r="86916" ht="24.95" customHeight="1" x14ac:dyDescent="0.25"/>
    <row r="86917" ht="24.95" customHeight="1" x14ac:dyDescent="0.25"/>
    <row r="86918" ht="24.95" customHeight="1" x14ac:dyDescent="0.25"/>
    <row r="86919" ht="24.95" customHeight="1" x14ac:dyDescent="0.25"/>
    <row r="86920" ht="24.95" customHeight="1" x14ac:dyDescent="0.25"/>
    <row r="86921" ht="24.95" customHeight="1" x14ac:dyDescent="0.25"/>
    <row r="86922" ht="24.95" customHeight="1" x14ac:dyDescent="0.25"/>
    <row r="86923" ht="24.95" customHeight="1" x14ac:dyDescent="0.25"/>
    <row r="86924" ht="24.95" customHeight="1" x14ac:dyDescent="0.25"/>
    <row r="86925" ht="24.95" customHeight="1" x14ac:dyDescent="0.25"/>
    <row r="86926" ht="24.95" customHeight="1" x14ac:dyDescent="0.25"/>
    <row r="86927" ht="24.95" customHeight="1" x14ac:dyDescent="0.25"/>
    <row r="86928" ht="24.95" customHeight="1" x14ac:dyDescent="0.25"/>
    <row r="86929" ht="24.95" customHeight="1" x14ac:dyDescent="0.25"/>
    <row r="86930" ht="24.95" customHeight="1" x14ac:dyDescent="0.25"/>
    <row r="86931" ht="24.95" customHeight="1" x14ac:dyDescent="0.25"/>
    <row r="86932" ht="24.95" customHeight="1" x14ac:dyDescent="0.25"/>
    <row r="86933" ht="24.95" customHeight="1" x14ac:dyDescent="0.25"/>
    <row r="86934" ht="24.95" customHeight="1" x14ac:dyDescent="0.25"/>
    <row r="86938" ht="16.5" customHeight="1" x14ac:dyDescent="0.25"/>
    <row r="86940" ht="15.75" customHeight="1" x14ac:dyDescent="0.25"/>
    <row r="86941" ht="31.5" customHeight="1" x14ac:dyDescent="0.25"/>
    <row r="86942" ht="24" customHeight="1" x14ac:dyDescent="0.25"/>
    <row r="86943" ht="24.95" customHeight="1" x14ac:dyDescent="0.25"/>
    <row r="86944" ht="24.95" customHeight="1" x14ac:dyDescent="0.25"/>
    <row r="86945" ht="24.95" customHeight="1" x14ac:dyDescent="0.25"/>
    <row r="86946" ht="24.95" customHeight="1" x14ac:dyDescent="0.25"/>
    <row r="86947" ht="24.95" customHeight="1" x14ac:dyDescent="0.25"/>
    <row r="86948" ht="24.95" customHeight="1" x14ac:dyDescent="0.25"/>
    <row r="86949" ht="24.95" customHeight="1" x14ac:dyDescent="0.25"/>
    <row r="86950" ht="24.95" customHeight="1" x14ac:dyDescent="0.25"/>
    <row r="86951" ht="24.95" customHeight="1" x14ac:dyDescent="0.25"/>
    <row r="86952" ht="24.95" customHeight="1" x14ac:dyDescent="0.25"/>
    <row r="86953" ht="24.95" customHeight="1" x14ac:dyDescent="0.25"/>
    <row r="86954" ht="24.95" customHeight="1" x14ac:dyDescent="0.25"/>
    <row r="86955" ht="24.95" customHeight="1" x14ac:dyDescent="0.25"/>
    <row r="86956" ht="24.95" customHeight="1" x14ac:dyDescent="0.25"/>
    <row r="86957" ht="24.95" customHeight="1" x14ac:dyDescent="0.25"/>
    <row r="86958" ht="24.95" customHeight="1" x14ac:dyDescent="0.25"/>
    <row r="86959" ht="24.95" customHeight="1" x14ac:dyDescent="0.25"/>
    <row r="86960" ht="24.95" customHeight="1" x14ac:dyDescent="0.25"/>
    <row r="86961" ht="24.95" customHeight="1" x14ac:dyDescent="0.25"/>
    <row r="86962" ht="24.95" customHeight="1" x14ac:dyDescent="0.25"/>
    <row r="86963" ht="24.95" customHeight="1" x14ac:dyDescent="0.25"/>
    <row r="86964" ht="24.95" customHeight="1" x14ac:dyDescent="0.25"/>
    <row r="86965" ht="24.95" customHeight="1" x14ac:dyDescent="0.25"/>
    <row r="86966" ht="24.95" customHeight="1" x14ac:dyDescent="0.25"/>
    <row r="86967" ht="24.95" customHeight="1" x14ac:dyDescent="0.25"/>
    <row r="86968" ht="24.95" customHeight="1" x14ac:dyDescent="0.25"/>
    <row r="86969" ht="24.95" customHeight="1" x14ac:dyDescent="0.25"/>
    <row r="86970" ht="24.95" customHeight="1" x14ac:dyDescent="0.25"/>
    <row r="86971" ht="24.95" customHeight="1" x14ac:dyDescent="0.25"/>
    <row r="86972" ht="24.95" customHeight="1" x14ac:dyDescent="0.25"/>
    <row r="86973" ht="24.95" customHeight="1" x14ac:dyDescent="0.25"/>
    <row r="86974" ht="24.95" customHeight="1" x14ac:dyDescent="0.25"/>
    <row r="86978" ht="16.5" customHeight="1" x14ac:dyDescent="0.25"/>
    <row r="86980" ht="15.75" customHeight="1" x14ac:dyDescent="0.25"/>
    <row r="86981" ht="31.5" customHeight="1" x14ac:dyDescent="0.25"/>
    <row r="86982" ht="24" customHeight="1" x14ac:dyDescent="0.25"/>
    <row r="86983" ht="24.95" customHeight="1" x14ac:dyDescent="0.25"/>
    <row r="86984" ht="24.95" customHeight="1" x14ac:dyDescent="0.25"/>
    <row r="86985" ht="24.95" customHeight="1" x14ac:dyDescent="0.25"/>
    <row r="86986" ht="24.95" customHeight="1" x14ac:dyDescent="0.25"/>
    <row r="86987" ht="24.95" customHeight="1" x14ac:dyDescent="0.25"/>
    <row r="86988" ht="24.95" customHeight="1" x14ac:dyDescent="0.25"/>
    <row r="86989" ht="24.95" customHeight="1" x14ac:dyDescent="0.25"/>
    <row r="86990" ht="24.95" customHeight="1" x14ac:dyDescent="0.25"/>
    <row r="86994" ht="16.5" customHeight="1" x14ac:dyDescent="0.25"/>
    <row r="86996" ht="15.75" customHeight="1" x14ac:dyDescent="0.25"/>
    <row r="86997" ht="31.5" customHeight="1" x14ac:dyDescent="0.25"/>
    <row r="86998" ht="24" customHeight="1" x14ac:dyDescent="0.25"/>
    <row r="86999" ht="24.95" customHeight="1" x14ac:dyDescent="0.25"/>
    <row r="87000" ht="24.95" customHeight="1" x14ac:dyDescent="0.25"/>
    <row r="87001" ht="24.95" customHeight="1" x14ac:dyDescent="0.25"/>
    <row r="87002" ht="24.95" customHeight="1" x14ac:dyDescent="0.25"/>
    <row r="87003" ht="24.95" customHeight="1" x14ac:dyDescent="0.25"/>
    <row r="87004" ht="24.95" customHeight="1" x14ac:dyDescent="0.25"/>
    <row r="87005" ht="24.95" customHeight="1" x14ac:dyDescent="0.25"/>
    <row r="87006" ht="24.95" customHeight="1" x14ac:dyDescent="0.25"/>
    <row r="87010" ht="16.5" customHeight="1" x14ac:dyDescent="0.25"/>
    <row r="87012" ht="15.75" customHeight="1" x14ac:dyDescent="0.25"/>
    <row r="87013" ht="31.5" customHeight="1" x14ac:dyDescent="0.25"/>
    <row r="87014" ht="24" customHeight="1" x14ac:dyDescent="0.25"/>
    <row r="87015" ht="24.95" customHeight="1" x14ac:dyDescent="0.25"/>
    <row r="87016" ht="24.95" customHeight="1" x14ac:dyDescent="0.25"/>
    <row r="87017" ht="24.95" customHeight="1" x14ac:dyDescent="0.25"/>
    <row r="87018" ht="24.95" customHeight="1" x14ac:dyDescent="0.25"/>
    <row r="87019" ht="24.95" customHeight="1" x14ac:dyDescent="0.25"/>
    <row r="87020" ht="24.95" customHeight="1" x14ac:dyDescent="0.25"/>
    <row r="87021" ht="24.95" customHeight="1" x14ac:dyDescent="0.25"/>
    <row r="87022" ht="24.95" customHeight="1" x14ac:dyDescent="0.25"/>
    <row r="87026" ht="16.5" customHeight="1" x14ac:dyDescent="0.25"/>
    <row r="87028" ht="15.75" customHeight="1" x14ac:dyDescent="0.25"/>
    <row r="87029" ht="31.5" customHeight="1" x14ac:dyDescent="0.25"/>
    <row r="87030" ht="24" customHeight="1" x14ac:dyDescent="0.25"/>
    <row r="87031" ht="24.95" customHeight="1" x14ac:dyDescent="0.25"/>
    <row r="87032" ht="24.95" customHeight="1" x14ac:dyDescent="0.25"/>
    <row r="87033" ht="24.95" customHeight="1" x14ac:dyDescent="0.25"/>
    <row r="87034" ht="24.95" customHeight="1" x14ac:dyDescent="0.25"/>
    <row r="87035" ht="24.95" customHeight="1" x14ac:dyDescent="0.25"/>
    <row r="87036" ht="24.95" customHeight="1" x14ac:dyDescent="0.25"/>
    <row r="87037" ht="24.95" customHeight="1" x14ac:dyDescent="0.25"/>
    <row r="87038" ht="24.95" customHeight="1" x14ac:dyDescent="0.25"/>
    <row r="87039" ht="24.95" customHeight="1" x14ac:dyDescent="0.25"/>
    <row r="87040" ht="24.95" customHeight="1" x14ac:dyDescent="0.25"/>
    <row r="87041" ht="24.95" customHeight="1" x14ac:dyDescent="0.25"/>
    <row r="87042" ht="24.95" customHeight="1" x14ac:dyDescent="0.25"/>
    <row r="87043" ht="24.95" customHeight="1" x14ac:dyDescent="0.25"/>
    <row r="87044" ht="24.95" customHeight="1" x14ac:dyDescent="0.25"/>
    <row r="87045" ht="24.95" customHeight="1" x14ac:dyDescent="0.25"/>
    <row r="87046" ht="24.95" customHeight="1" x14ac:dyDescent="0.25"/>
    <row r="87047" ht="24.95" customHeight="1" x14ac:dyDescent="0.25"/>
    <row r="87048" ht="24.95" customHeight="1" x14ac:dyDescent="0.25"/>
    <row r="87049" ht="24.95" customHeight="1" x14ac:dyDescent="0.25"/>
    <row r="87050" ht="24.95" customHeight="1" x14ac:dyDescent="0.25"/>
    <row r="87051" ht="24.95" customHeight="1" x14ac:dyDescent="0.25"/>
    <row r="87052" ht="24.95" customHeight="1" x14ac:dyDescent="0.25"/>
    <row r="87053" ht="24.95" customHeight="1" x14ac:dyDescent="0.25"/>
    <row r="87054" ht="24.95" customHeight="1" x14ac:dyDescent="0.25"/>
    <row r="87055" ht="24.95" customHeight="1" x14ac:dyDescent="0.25"/>
    <row r="87056" ht="24.95" customHeight="1" x14ac:dyDescent="0.25"/>
    <row r="87057" ht="24.95" customHeight="1" x14ac:dyDescent="0.25"/>
    <row r="87058" ht="24.95" customHeight="1" x14ac:dyDescent="0.25"/>
    <row r="87059" ht="24.95" customHeight="1" x14ac:dyDescent="0.25"/>
    <row r="87060" ht="24.95" customHeight="1" x14ac:dyDescent="0.25"/>
    <row r="87061" ht="24.95" customHeight="1" x14ac:dyDescent="0.25"/>
    <row r="87062" ht="24.95" customHeight="1" x14ac:dyDescent="0.25"/>
    <row r="87066" ht="16.5" customHeight="1" x14ac:dyDescent="0.25"/>
    <row r="87068" ht="15.75" customHeight="1" x14ac:dyDescent="0.25"/>
    <row r="87069" ht="31.5" customHeight="1" x14ac:dyDescent="0.25"/>
    <row r="87070" ht="24" customHeight="1" x14ac:dyDescent="0.25"/>
    <row r="87071" ht="24.95" customHeight="1" x14ac:dyDescent="0.25"/>
    <row r="87072" ht="24.95" customHeight="1" x14ac:dyDescent="0.25"/>
    <row r="87073" ht="24.95" customHeight="1" x14ac:dyDescent="0.25"/>
    <row r="87074" ht="24.95" customHeight="1" x14ac:dyDescent="0.25"/>
    <row r="87075" ht="24.95" customHeight="1" x14ac:dyDescent="0.25"/>
    <row r="87076" ht="24.95" customHeight="1" x14ac:dyDescent="0.25"/>
    <row r="87077" ht="24.95" customHeight="1" x14ac:dyDescent="0.25"/>
    <row r="87078" ht="24.95" customHeight="1" x14ac:dyDescent="0.25"/>
    <row r="87079" ht="24.95" customHeight="1" x14ac:dyDescent="0.25"/>
    <row r="87080" ht="24.95" customHeight="1" x14ac:dyDescent="0.25"/>
    <row r="87081" ht="24.95" customHeight="1" x14ac:dyDescent="0.25"/>
    <row r="87082" ht="24.95" customHeight="1" x14ac:dyDescent="0.25"/>
    <row r="87083" ht="24.95" customHeight="1" x14ac:dyDescent="0.25"/>
    <row r="87084" ht="24.95" customHeight="1" x14ac:dyDescent="0.25"/>
    <row r="87085" ht="24.95" customHeight="1" x14ac:dyDescent="0.25"/>
    <row r="87086" ht="24.95" customHeight="1" x14ac:dyDescent="0.25"/>
    <row r="87087" ht="24.95" customHeight="1" x14ac:dyDescent="0.25"/>
    <row r="87088" ht="24.95" customHeight="1" x14ac:dyDescent="0.25"/>
    <row r="87089" ht="24.95" customHeight="1" x14ac:dyDescent="0.25"/>
    <row r="87090" ht="24.95" customHeight="1" x14ac:dyDescent="0.25"/>
    <row r="87091" ht="24.95" customHeight="1" x14ac:dyDescent="0.25"/>
    <row r="87092" ht="24.95" customHeight="1" x14ac:dyDescent="0.25"/>
    <row r="87093" ht="24.95" customHeight="1" x14ac:dyDescent="0.25"/>
    <row r="87094" ht="24.95" customHeight="1" x14ac:dyDescent="0.25"/>
    <row r="87095" ht="24.95" customHeight="1" x14ac:dyDescent="0.25"/>
    <row r="87096" ht="24.95" customHeight="1" x14ac:dyDescent="0.25"/>
    <row r="87097" ht="24.95" customHeight="1" x14ac:dyDescent="0.25"/>
    <row r="87098" ht="24.95" customHeight="1" x14ac:dyDescent="0.25"/>
    <row r="87099" ht="24.95" customHeight="1" x14ac:dyDescent="0.25"/>
    <row r="87100" ht="24.95" customHeight="1" x14ac:dyDescent="0.25"/>
    <row r="87101" ht="24.95" customHeight="1" x14ac:dyDescent="0.25"/>
    <row r="87102" ht="24.95" customHeight="1" x14ac:dyDescent="0.25"/>
    <row r="87106" ht="16.5" customHeight="1" x14ac:dyDescent="0.25"/>
    <row r="87108" ht="15.75" customHeight="1" x14ac:dyDescent="0.25"/>
    <row r="87109" ht="31.5" customHeight="1" x14ac:dyDescent="0.25"/>
    <row r="87110" ht="24" customHeight="1" x14ac:dyDescent="0.25"/>
    <row r="87111" ht="24.95" customHeight="1" x14ac:dyDescent="0.25"/>
    <row r="87112" ht="24.95" customHeight="1" x14ac:dyDescent="0.25"/>
    <row r="87113" ht="24.95" customHeight="1" x14ac:dyDescent="0.25"/>
    <row r="87114" ht="24.95" customHeight="1" x14ac:dyDescent="0.25"/>
    <row r="87115" ht="24.95" customHeight="1" x14ac:dyDescent="0.25"/>
    <row r="87116" ht="24.95" customHeight="1" x14ac:dyDescent="0.25"/>
    <row r="87117" ht="24.95" customHeight="1" x14ac:dyDescent="0.25"/>
    <row r="87118" ht="24.95" customHeight="1" x14ac:dyDescent="0.25"/>
    <row r="87122" ht="16.5" customHeight="1" x14ac:dyDescent="0.25"/>
    <row r="87124" ht="15.75" customHeight="1" x14ac:dyDescent="0.25"/>
    <row r="87125" ht="31.5" customHeight="1" x14ac:dyDescent="0.25"/>
    <row r="87126" ht="24" customHeight="1" x14ac:dyDescent="0.25"/>
    <row r="87127" ht="24.95" customHeight="1" x14ac:dyDescent="0.25"/>
    <row r="87128" ht="24.95" customHeight="1" x14ac:dyDescent="0.25"/>
    <row r="87129" ht="24.95" customHeight="1" x14ac:dyDescent="0.25"/>
    <row r="87130" ht="24.95" customHeight="1" x14ac:dyDescent="0.25"/>
    <row r="87131" ht="24.95" customHeight="1" x14ac:dyDescent="0.25"/>
    <row r="87132" ht="24.95" customHeight="1" x14ac:dyDescent="0.25"/>
    <row r="87133" ht="24.95" customHeight="1" x14ac:dyDescent="0.25"/>
    <row r="87134" ht="24.95" customHeight="1" x14ac:dyDescent="0.25"/>
    <row r="87135" ht="24.95" customHeight="1" x14ac:dyDescent="0.25"/>
    <row r="87136" ht="24.95" customHeight="1" x14ac:dyDescent="0.25"/>
    <row r="87137" ht="24.95" customHeight="1" x14ac:dyDescent="0.25"/>
    <row r="87138" ht="24.95" customHeight="1" x14ac:dyDescent="0.25"/>
    <row r="87139" ht="24.95" customHeight="1" x14ac:dyDescent="0.25"/>
    <row r="87140" ht="24.95" customHeight="1" x14ac:dyDescent="0.25"/>
    <row r="87141" ht="24.95" customHeight="1" x14ac:dyDescent="0.25"/>
    <row r="87142" ht="24.95" customHeight="1" x14ac:dyDescent="0.25"/>
    <row r="87143" ht="24.95" customHeight="1" x14ac:dyDescent="0.25"/>
    <row r="87144" ht="24.95" customHeight="1" x14ac:dyDescent="0.25"/>
    <row r="87145" ht="24.95" customHeight="1" x14ac:dyDescent="0.25"/>
    <row r="87146" ht="24.95" customHeight="1" x14ac:dyDescent="0.25"/>
    <row r="87147" ht="24.95" customHeight="1" x14ac:dyDescent="0.25"/>
    <row r="87148" ht="24.95" customHeight="1" x14ac:dyDescent="0.25"/>
    <row r="87149" ht="24.95" customHeight="1" x14ac:dyDescent="0.25"/>
    <row r="87150" ht="24.95" customHeight="1" x14ac:dyDescent="0.25"/>
    <row r="87151" ht="24.95" customHeight="1" x14ac:dyDescent="0.25"/>
    <row r="87152" ht="24.95" customHeight="1" x14ac:dyDescent="0.25"/>
    <row r="87153" ht="24.95" customHeight="1" x14ac:dyDescent="0.25"/>
    <row r="87154" ht="24.95" customHeight="1" x14ac:dyDescent="0.25"/>
    <row r="87155" ht="24.95" customHeight="1" x14ac:dyDescent="0.25"/>
    <row r="87156" ht="24.95" customHeight="1" x14ac:dyDescent="0.25"/>
    <row r="87157" ht="24.95" customHeight="1" x14ac:dyDescent="0.25"/>
    <row r="87158" ht="24.95" customHeight="1" x14ac:dyDescent="0.25"/>
    <row r="87162" ht="16.5" customHeight="1" x14ac:dyDescent="0.25"/>
    <row r="87164" ht="15.75" customHeight="1" x14ac:dyDescent="0.25"/>
    <row r="87165" ht="31.5" customHeight="1" x14ac:dyDescent="0.25"/>
    <row r="87166" ht="24" customHeight="1" x14ac:dyDescent="0.25"/>
    <row r="87167" ht="24.95" customHeight="1" x14ac:dyDescent="0.25"/>
    <row r="87168" ht="24.95" customHeight="1" x14ac:dyDescent="0.25"/>
    <row r="87169" ht="24.95" customHeight="1" x14ac:dyDescent="0.25"/>
    <row r="87170" ht="24.95" customHeight="1" x14ac:dyDescent="0.25"/>
    <row r="87171" ht="24.95" customHeight="1" x14ac:dyDescent="0.25"/>
    <row r="87172" ht="24.95" customHeight="1" x14ac:dyDescent="0.25"/>
    <row r="87173" ht="24.95" customHeight="1" x14ac:dyDescent="0.25"/>
    <row r="87174" ht="24.95" customHeight="1" x14ac:dyDescent="0.25"/>
    <row r="87175" ht="24.95" customHeight="1" x14ac:dyDescent="0.25"/>
    <row r="87176" ht="24.95" customHeight="1" x14ac:dyDescent="0.25"/>
    <row r="87177" ht="24.95" customHeight="1" x14ac:dyDescent="0.25"/>
    <row r="87178" ht="24.95" customHeight="1" x14ac:dyDescent="0.25"/>
    <row r="87179" ht="24.95" customHeight="1" x14ac:dyDescent="0.25"/>
    <row r="87180" ht="24.95" customHeight="1" x14ac:dyDescent="0.25"/>
    <row r="87181" ht="24.95" customHeight="1" x14ac:dyDescent="0.25"/>
    <row r="87182" ht="24.95" customHeight="1" x14ac:dyDescent="0.25"/>
    <row r="87183" ht="24.95" customHeight="1" x14ac:dyDescent="0.25"/>
    <row r="87184" ht="24.95" customHeight="1" x14ac:dyDescent="0.25"/>
    <row r="87185" ht="24.95" customHeight="1" x14ac:dyDescent="0.25"/>
    <row r="87186" ht="24.95" customHeight="1" x14ac:dyDescent="0.25"/>
    <row r="87187" ht="24.95" customHeight="1" x14ac:dyDescent="0.25"/>
    <row r="87188" ht="24.95" customHeight="1" x14ac:dyDescent="0.25"/>
    <row r="87189" ht="24.95" customHeight="1" x14ac:dyDescent="0.25"/>
    <row r="87190" ht="24.95" customHeight="1" x14ac:dyDescent="0.25"/>
    <row r="87191" ht="24.95" customHeight="1" x14ac:dyDescent="0.25"/>
    <row r="87192" ht="24.95" customHeight="1" x14ac:dyDescent="0.25"/>
    <row r="87193" ht="24.95" customHeight="1" x14ac:dyDescent="0.25"/>
    <row r="87194" ht="24.95" customHeight="1" x14ac:dyDescent="0.25"/>
    <row r="87195" ht="24.95" customHeight="1" x14ac:dyDescent="0.25"/>
    <row r="87196" ht="24.95" customHeight="1" x14ac:dyDescent="0.25"/>
    <row r="87197" ht="24.95" customHeight="1" x14ac:dyDescent="0.25"/>
    <row r="87198" ht="24.95" customHeight="1" x14ac:dyDescent="0.25"/>
    <row r="87202" ht="16.5" customHeight="1" x14ac:dyDescent="0.25"/>
    <row r="87204" ht="15.75" customHeight="1" x14ac:dyDescent="0.25"/>
    <row r="87205" ht="31.5" customHeight="1" x14ac:dyDescent="0.25"/>
    <row r="87206" ht="24" customHeight="1" x14ac:dyDescent="0.25"/>
    <row r="87207" ht="24.95" customHeight="1" x14ac:dyDescent="0.25"/>
    <row r="87208" ht="24.95" customHeight="1" x14ac:dyDescent="0.25"/>
    <row r="87209" ht="24.95" customHeight="1" x14ac:dyDescent="0.25"/>
    <row r="87210" ht="24.95" customHeight="1" x14ac:dyDescent="0.25"/>
    <row r="87211" ht="24.95" customHeight="1" x14ac:dyDescent="0.25"/>
    <row r="87212" ht="24.95" customHeight="1" x14ac:dyDescent="0.25"/>
    <row r="87213" ht="24.95" customHeight="1" x14ac:dyDescent="0.25"/>
    <row r="87214" ht="24.95" customHeight="1" x14ac:dyDescent="0.25"/>
    <row r="87218" ht="16.5" customHeight="1" x14ac:dyDescent="0.25"/>
    <row r="87220" ht="15.75" customHeight="1" x14ac:dyDescent="0.25"/>
    <row r="87221" ht="31.5" customHeight="1" x14ac:dyDescent="0.25"/>
    <row r="87222" ht="24" customHeight="1" x14ac:dyDescent="0.25"/>
    <row r="87223" ht="24.95" customHeight="1" x14ac:dyDescent="0.25"/>
    <row r="87224" ht="24.95" customHeight="1" x14ac:dyDescent="0.25"/>
    <row r="87225" ht="24.95" customHeight="1" x14ac:dyDescent="0.25"/>
    <row r="87226" ht="24.95" customHeight="1" x14ac:dyDescent="0.25"/>
    <row r="87227" ht="24.95" customHeight="1" x14ac:dyDescent="0.25"/>
    <row r="87228" ht="24.95" customHeight="1" x14ac:dyDescent="0.25"/>
    <row r="87229" ht="24.95" customHeight="1" x14ac:dyDescent="0.25"/>
    <row r="87230" ht="24.95" customHeight="1" x14ac:dyDescent="0.25"/>
    <row r="87231" ht="24.95" customHeight="1" x14ac:dyDescent="0.25"/>
    <row r="87232" ht="24.95" customHeight="1" x14ac:dyDescent="0.25"/>
    <row r="87233" ht="24.95" customHeight="1" x14ac:dyDescent="0.25"/>
    <row r="87234" ht="24.95" customHeight="1" x14ac:dyDescent="0.25"/>
    <row r="87235" ht="24.95" customHeight="1" x14ac:dyDescent="0.25"/>
    <row r="87236" ht="24.95" customHeight="1" x14ac:dyDescent="0.25"/>
    <row r="87237" ht="24.95" customHeight="1" x14ac:dyDescent="0.25"/>
    <row r="87238" ht="24.95" customHeight="1" x14ac:dyDescent="0.25"/>
    <row r="87239" ht="24.95" customHeight="1" x14ac:dyDescent="0.25"/>
    <row r="87240" ht="24.95" customHeight="1" x14ac:dyDescent="0.25"/>
    <row r="87241" ht="24.95" customHeight="1" x14ac:dyDescent="0.25"/>
    <row r="87242" ht="24.95" customHeight="1" x14ac:dyDescent="0.25"/>
    <row r="87243" ht="24.95" customHeight="1" x14ac:dyDescent="0.25"/>
    <row r="87244" ht="24.95" customHeight="1" x14ac:dyDescent="0.25"/>
    <row r="87245" ht="24.95" customHeight="1" x14ac:dyDescent="0.25"/>
    <row r="87246" ht="24.95" customHeight="1" x14ac:dyDescent="0.25"/>
    <row r="87247" ht="24.95" customHeight="1" x14ac:dyDescent="0.25"/>
    <row r="87248" ht="24.95" customHeight="1" x14ac:dyDescent="0.25"/>
    <row r="87249" ht="24.95" customHeight="1" x14ac:dyDescent="0.25"/>
    <row r="87250" ht="24.95" customHeight="1" x14ac:dyDescent="0.25"/>
    <row r="87251" ht="24.95" customHeight="1" x14ac:dyDescent="0.25"/>
    <row r="87252" ht="24.95" customHeight="1" x14ac:dyDescent="0.25"/>
    <row r="87253" ht="24.95" customHeight="1" x14ac:dyDescent="0.25"/>
    <row r="87254" ht="24.95" customHeight="1" x14ac:dyDescent="0.25"/>
    <row r="87258" ht="16.5" customHeight="1" x14ac:dyDescent="0.25"/>
    <row r="87260" ht="15.75" customHeight="1" x14ac:dyDescent="0.25"/>
    <row r="87261" ht="31.5" customHeight="1" x14ac:dyDescent="0.25"/>
    <row r="87262" ht="24" customHeight="1" x14ac:dyDescent="0.25"/>
    <row r="87263" ht="24.95" customHeight="1" x14ac:dyDescent="0.25"/>
    <row r="87264" ht="24.95" customHeight="1" x14ac:dyDescent="0.25"/>
    <row r="87265" ht="24.95" customHeight="1" x14ac:dyDescent="0.25"/>
    <row r="87266" ht="24.95" customHeight="1" x14ac:dyDescent="0.25"/>
    <row r="87267" ht="24.95" customHeight="1" x14ac:dyDescent="0.25"/>
    <row r="87268" ht="24.95" customHeight="1" x14ac:dyDescent="0.25"/>
    <row r="87269" ht="24.95" customHeight="1" x14ac:dyDescent="0.25"/>
    <row r="87270" ht="24.95" customHeight="1" x14ac:dyDescent="0.25"/>
    <row r="87271" ht="24.95" customHeight="1" x14ac:dyDescent="0.25"/>
    <row r="87272" ht="24.95" customHeight="1" x14ac:dyDescent="0.25"/>
    <row r="87273" ht="24.95" customHeight="1" x14ac:dyDescent="0.25"/>
    <row r="87274" ht="24.95" customHeight="1" x14ac:dyDescent="0.25"/>
    <row r="87275" ht="24.95" customHeight="1" x14ac:dyDescent="0.25"/>
    <row r="87276" ht="24.95" customHeight="1" x14ac:dyDescent="0.25"/>
    <row r="87277" ht="24.95" customHeight="1" x14ac:dyDescent="0.25"/>
    <row r="87278" ht="24.95" customHeight="1" x14ac:dyDescent="0.25"/>
    <row r="87279" ht="24.95" customHeight="1" x14ac:dyDescent="0.25"/>
    <row r="87280" ht="24.95" customHeight="1" x14ac:dyDescent="0.25"/>
    <row r="87281" ht="24.95" customHeight="1" x14ac:dyDescent="0.25"/>
    <row r="87282" ht="24.95" customHeight="1" x14ac:dyDescent="0.25"/>
    <row r="87283" ht="24.95" customHeight="1" x14ac:dyDescent="0.25"/>
    <row r="87284" ht="24.95" customHeight="1" x14ac:dyDescent="0.25"/>
    <row r="87285" ht="24.95" customHeight="1" x14ac:dyDescent="0.25"/>
    <row r="87286" ht="24.95" customHeight="1" x14ac:dyDescent="0.25"/>
    <row r="87287" ht="24.95" customHeight="1" x14ac:dyDescent="0.25"/>
    <row r="87288" ht="24.95" customHeight="1" x14ac:dyDescent="0.25"/>
    <row r="87289" ht="24.95" customHeight="1" x14ac:dyDescent="0.25"/>
    <row r="87290" ht="24.95" customHeight="1" x14ac:dyDescent="0.25"/>
    <row r="87291" ht="24.95" customHeight="1" x14ac:dyDescent="0.25"/>
    <row r="87292" ht="24.95" customHeight="1" x14ac:dyDescent="0.25"/>
    <row r="87293" ht="24.95" customHeight="1" x14ac:dyDescent="0.25"/>
    <row r="87294" ht="24.95" customHeight="1" x14ac:dyDescent="0.25"/>
    <row r="87298" ht="16.5" customHeight="1" x14ac:dyDescent="0.25"/>
    <row r="87300" ht="15.75" customHeight="1" x14ac:dyDescent="0.25"/>
    <row r="87301" ht="31.5" customHeight="1" x14ac:dyDescent="0.25"/>
    <row r="87302" ht="24" customHeight="1" x14ac:dyDescent="0.25"/>
    <row r="87303" ht="24.95" customHeight="1" x14ac:dyDescent="0.25"/>
    <row r="87304" ht="24.95" customHeight="1" x14ac:dyDescent="0.25"/>
    <row r="87305" ht="24.95" customHeight="1" x14ac:dyDescent="0.25"/>
    <row r="87306" ht="24.95" customHeight="1" x14ac:dyDescent="0.25"/>
    <row r="87307" ht="24.95" customHeight="1" x14ac:dyDescent="0.25"/>
    <row r="87308" ht="24.95" customHeight="1" x14ac:dyDescent="0.25"/>
    <row r="87309" ht="24.95" customHeight="1" x14ac:dyDescent="0.25"/>
    <row r="87310" ht="24.95" customHeight="1" x14ac:dyDescent="0.25"/>
    <row r="87311" ht="24.95" customHeight="1" x14ac:dyDescent="0.25"/>
    <row r="87312" ht="24.95" customHeight="1" x14ac:dyDescent="0.25"/>
    <row r="87313" ht="24.95" customHeight="1" x14ac:dyDescent="0.25"/>
    <row r="87314" ht="24.95" customHeight="1" x14ac:dyDescent="0.25"/>
    <row r="87315" ht="24.95" customHeight="1" x14ac:dyDescent="0.25"/>
    <row r="87316" ht="24.95" customHeight="1" x14ac:dyDescent="0.25"/>
    <row r="87317" ht="24.95" customHeight="1" x14ac:dyDescent="0.25"/>
    <row r="87318" ht="24.95" customHeight="1" x14ac:dyDescent="0.25"/>
    <row r="87319" ht="24.95" customHeight="1" x14ac:dyDescent="0.25"/>
    <row r="87320" ht="24.95" customHeight="1" x14ac:dyDescent="0.25"/>
    <row r="87321" ht="24.95" customHeight="1" x14ac:dyDescent="0.25"/>
    <row r="87322" ht="24.95" customHeight="1" x14ac:dyDescent="0.25"/>
    <row r="87323" ht="24.95" customHeight="1" x14ac:dyDescent="0.25"/>
    <row r="87324" ht="24.95" customHeight="1" x14ac:dyDescent="0.25"/>
    <row r="87325" ht="24.95" customHeight="1" x14ac:dyDescent="0.25"/>
    <row r="87326" ht="24.95" customHeight="1" x14ac:dyDescent="0.25"/>
    <row r="87327" ht="24.95" customHeight="1" x14ac:dyDescent="0.25"/>
    <row r="87328" ht="24.95" customHeight="1" x14ac:dyDescent="0.25"/>
    <row r="87329" ht="24.95" customHeight="1" x14ac:dyDescent="0.25"/>
    <row r="87330" ht="24.95" customHeight="1" x14ac:dyDescent="0.25"/>
    <row r="87331" ht="24.95" customHeight="1" x14ac:dyDescent="0.25"/>
    <row r="87332" ht="24.95" customHeight="1" x14ac:dyDescent="0.25"/>
    <row r="87333" ht="24.95" customHeight="1" x14ac:dyDescent="0.25"/>
    <row r="87334" ht="24.95" customHeight="1" x14ac:dyDescent="0.25"/>
    <row r="87338" ht="16.5" customHeight="1" x14ac:dyDescent="0.25"/>
    <row r="87340" ht="15.75" customHeight="1" x14ac:dyDescent="0.25"/>
    <row r="87341" ht="31.5" customHeight="1" x14ac:dyDescent="0.25"/>
    <row r="87342" ht="24" customHeight="1" x14ac:dyDescent="0.25"/>
    <row r="87343" ht="24.95" customHeight="1" x14ac:dyDescent="0.25"/>
    <row r="87344" ht="24.95" customHeight="1" x14ac:dyDescent="0.25"/>
    <row r="87345" ht="24.95" customHeight="1" x14ac:dyDescent="0.25"/>
    <row r="87346" ht="24.95" customHeight="1" x14ac:dyDescent="0.25"/>
    <row r="87347" ht="24.95" customHeight="1" x14ac:dyDescent="0.25"/>
    <row r="87348" ht="24.95" customHeight="1" x14ac:dyDescent="0.25"/>
    <row r="87349" ht="24.95" customHeight="1" x14ac:dyDescent="0.25"/>
    <row r="87350" ht="24.95" customHeight="1" x14ac:dyDescent="0.25"/>
    <row r="87354" ht="16.5" customHeight="1" x14ac:dyDescent="0.25"/>
    <row r="87356" ht="15.75" customHeight="1" x14ac:dyDescent="0.25"/>
    <row r="87357" ht="31.5" customHeight="1" x14ac:dyDescent="0.25"/>
    <row r="87358" ht="24" customHeight="1" x14ac:dyDescent="0.25"/>
    <row r="87359" ht="24.95" customHeight="1" x14ac:dyDescent="0.25"/>
    <row r="87360" ht="24.95" customHeight="1" x14ac:dyDescent="0.25"/>
    <row r="87361" ht="24.95" customHeight="1" x14ac:dyDescent="0.25"/>
    <row r="87362" ht="24.95" customHeight="1" x14ac:dyDescent="0.25"/>
    <row r="87363" ht="24.95" customHeight="1" x14ac:dyDescent="0.25"/>
    <row r="87364" ht="24.95" customHeight="1" x14ac:dyDescent="0.25"/>
    <row r="87365" ht="24.95" customHeight="1" x14ac:dyDescent="0.25"/>
    <row r="87366" ht="24.95" customHeight="1" x14ac:dyDescent="0.25"/>
    <row r="87370" ht="16.5" customHeight="1" x14ac:dyDescent="0.25"/>
    <row r="87372" ht="15.75" customHeight="1" x14ac:dyDescent="0.25"/>
    <row r="87373" ht="31.5" customHeight="1" x14ac:dyDescent="0.25"/>
    <row r="87374" ht="24" customHeight="1" x14ac:dyDescent="0.25"/>
    <row r="87375" ht="24.95" customHeight="1" x14ac:dyDescent="0.25"/>
    <row r="87376" ht="24.95" customHeight="1" x14ac:dyDescent="0.25"/>
    <row r="87377" ht="24.95" customHeight="1" x14ac:dyDescent="0.25"/>
    <row r="87378" ht="24.95" customHeight="1" x14ac:dyDescent="0.25"/>
    <row r="87379" ht="24.95" customHeight="1" x14ac:dyDescent="0.25"/>
    <row r="87380" ht="24.95" customHeight="1" x14ac:dyDescent="0.25"/>
    <row r="87381" ht="24.95" customHeight="1" x14ac:dyDescent="0.25"/>
    <row r="87382" ht="24.95" customHeight="1" x14ac:dyDescent="0.25"/>
    <row r="87386" ht="16.5" customHeight="1" x14ac:dyDescent="0.25"/>
    <row r="87388" ht="15.75" customHeight="1" x14ac:dyDescent="0.25"/>
    <row r="87389" ht="31.5" customHeight="1" x14ac:dyDescent="0.25"/>
    <row r="87390" ht="24" customHeight="1" x14ac:dyDescent="0.25"/>
    <row r="87391" ht="24.95" customHeight="1" x14ac:dyDescent="0.25"/>
    <row r="87392" ht="24.95" customHeight="1" x14ac:dyDescent="0.25"/>
    <row r="87393" ht="24.95" customHeight="1" x14ac:dyDescent="0.25"/>
    <row r="87394" ht="24.95" customHeight="1" x14ac:dyDescent="0.25"/>
    <row r="87395" ht="24.95" customHeight="1" x14ac:dyDescent="0.25"/>
    <row r="87396" ht="24.95" customHeight="1" x14ac:dyDescent="0.25"/>
    <row r="87397" ht="24.95" customHeight="1" x14ac:dyDescent="0.25"/>
    <row r="87398" ht="24.95" customHeight="1" x14ac:dyDescent="0.25"/>
    <row r="87399" ht="24.95" customHeight="1" x14ac:dyDescent="0.25"/>
    <row r="87400" ht="24.95" customHeight="1" x14ac:dyDescent="0.25"/>
    <row r="87401" ht="24.95" customHeight="1" x14ac:dyDescent="0.25"/>
    <row r="87402" ht="24.95" customHeight="1" x14ac:dyDescent="0.25"/>
    <row r="87403" ht="24.95" customHeight="1" x14ac:dyDescent="0.25"/>
    <row r="87404" ht="24.95" customHeight="1" x14ac:dyDescent="0.25"/>
    <row r="87405" ht="24.95" customHeight="1" x14ac:dyDescent="0.25"/>
    <row r="87406" ht="24.95" customHeight="1" x14ac:dyDescent="0.25"/>
    <row r="87407" ht="24.95" customHeight="1" x14ac:dyDescent="0.25"/>
    <row r="87408" ht="24.95" customHeight="1" x14ac:dyDescent="0.25"/>
    <row r="87409" ht="24.95" customHeight="1" x14ac:dyDescent="0.25"/>
    <row r="87410" ht="24.95" customHeight="1" x14ac:dyDescent="0.25"/>
    <row r="87411" ht="24.95" customHeight="1" x14ac:dyDescent="0.25"/>
    <row r="87412" ht="24.95" customHeight="1" x14ac:dyDescent="0.25"/>
    <row r="87413" ht="24.95" customHeight="1" x14ac:dyDescent="0.25"/>
    <row r="87414" ht="24.95" customHeight="1" x14ac:dyDescent="0.25"/>
    <row r="87415" ht="24.95" customHeight="1" x14ac:dyDescent="0.25"/>
    <row r="87416" ht="24.95" customHeight="1" x14ac:dyDescent="0.25"/>
    <row r="87417" ht="24.95" customHeight="1" x14ac:dyDescent="0.25"/>
    <row r="87418" ht="24.95" customHeight="1" x14ac:dyDescent="0.25"/>
    <row r="87419" ht="24.95" customHeight="1" x14ac:dyDescent="0.25"/>
    <row r="87420" ht="24.95" customHeight="1" x14ac:dyDescent="0.25"/>
    <row r="87421" ht="24.95" customHeight="1" x14ac:dyDescent="0.25"/>
    <row r="87422" ht="24.95" customHeight="1" x14ac:dyDescent="0.25"/>
    <row r="87426" ht="16.5" customHeight="1" x14ac:dyDescent="0.25"/>
    <row r="87428" ht="15.75" customHeight="1" x14ac:dyDescent="0.25"/>
    <row r="87429" ht="31.5" customHeight="1" x14ac:dyDescent="0.25"/>
    <row r="87430" ht="24" customHeight="1" x14ac:dyDescent="0.25"/>
    <row r="87431" ht="24.95" customHeight="1" x14ac:dyDescent="0.25"/>
    <row r="87432" ht="24.95" customHeight="1" x14ac:dyDescent="0.25"/>
    <row r="87433" ht="24.95" customHeight="1" x14ac:dyDescent="0.25"/>
    <row r="87434" ht="24.95" customHeight="1" x14ac:dyDescent="0.25"/>
    <row r="87435" ht="24.95" customHeight="1" x14ac:dyDescent="0.25"/>
    <row r="87436" ht="24.95" customHeight="1" x14ac:dyDescent="0.25"/>
    <row r="87437" ht="24.95" customHeight="1" x14ac:dyDescent="0.25"/>
    <row r="87438" ht="24.95" customHeight="1" x14ac:dyDescent="0.25"/>
    <row r="87439" ht="24.95" customHeight="1" x14ac:dyDescent="0.25"/>
    <row r="87440" ht="24.95" customHeight="1" x14ac:dyDescent="0.25"/>
    <row r="87441" ht="24.95" customHeight="1" x14ac:dyDescent="0.25"/>
    <row r="87442" ht="24.95" customHeight="1" x14ac:dyDescent="0.25"/>
    <row r="87443" ht="24.95" customHeight="1" x14ac:dyDescent="0.25"/>
    <row r="87444" ht="24.95" customHeight="1" x14ac:dyDescent="0.25"/>
    <row r="87445" ht="24.95" customHeight="1" x14ac:dyDescent="0.25"/>
    <row r="87446" ht="24.95" customHeight="1" x14ac:dyDescent="0.25"/>
    <row r="87447" ht="24.95" customHeight="1" x14ac:dyDescent="0.25"/>
    <row r="87448" ht="24.95" customHeight="1" x14ac:dyDescent="0.25"/>
    <row r="87449" ht="24.95" customHeight="1" x14ac:dyDescent="0.25"/>
    <row r="87450" ht="24.95" customHeight="1" x14ac:dyDescent="0.25"/>
    <row r="87451" ht="24.95" customHeight="1" x14ac:dyDescent="0.25"/>
    <row r="87452" ht="24.95" customHeight="1" x14ac:dyDescent="0.25"/>
    <row r="87453" ht="24.95" customHeight="1" x14ac:dyDescent="0.25"/>
    <row r="87454" ht="24.95" customHeight="1" x14ac:dyDescent="0.25"/>
    <row r="87455" ht="24.95" customHeight="1" x14ac:dyDescent="0.25"/>
    <row r="87456" ht="24.95" customHeight="1" x14ac:dyDescent="0.25"/>
    <row r="87457" ht="24.95" customHeight="1" x14ac:dyDescent="0.25"/>
    <row r="87458" ht="24.95" customHeight="1" x14ac:dyDescent="0.25"/>
    <row r="87459" ht="24.95" customHeight="1" x14ac:dyDescent="0.25"/>
    <row r="87460" ht="24.95" customHeight="1" x14ac:dyDescent="0.25"/>
    <row r="87461" ht="24.95" customHeight="1" x14ac:dyDescent="0.25"/>
    <row r="87462" ht="24.95" customHeight="1" x14ac:dyDescent="0.25"/>
    <row r="87466" ht="16.5" customHeight="1" x14ac:dyDescent="0.25"/>
    <row r="87468" ht="15.75" customHeight="1" x14ac:dyDescent="0.25"/>
    <row r="87469" ht="31.5" customHeight="1" x14ac:dyDescent="0.25"/>
    <row r="87470" ht="24" customHeight="1" x14ac:dyDescent="0.25"/>
    <row r="87471" ht="24.95" customHeight="1" x14ac:dyDescent="0.25"/>
    <row r="87472" ht="24.95" customHeight="1" x14ac:dyDescent="0.25"/>
    <row r="87473" ht="24.95" customHeight="1" x14ac:dyDescent="0.25"/>
    <row r="87474" ht="24.95" customHeight="1" x14ac:dyDescent="0.25"/>
    <row r="87475" ht="24.95" customHeight="1" x14ac:dyDescent="0.25"/>
    <row r="87476" ht="24.95" customHeight="1" x14ac:dyDescent="0.25"/>
    <row r="87477" ht="24.95" customHeight="1" x14ac:dyDescent="0.25"/>
    <row r="87478" ht="24.95" customHeight="1" x14ac:dyDescent="0.25"/>
    <row r="87479" ht="24.95" customHeight="1" x14ac:dyDescent="0.25"/>
    <row r="87480" ht="24.95" customHeight="1" x14ac:dyDescent="0.25"/>
    <row r="87481" ht="24.95" customHeight="1" x14ac:dyDescent="0.25"/>
    <row r="87482" ht="24.95" customHeight="1" x14ac:dyDescent="0.25"/>
    <row r="87483" ht="24.95" customHeight="1" x14ac:dyDescent="0.25"/>
    <row r="87484" ht="24.95" customHeight="1" x14ac:dyDescent="0.25"/>
    <row r="87485" ht="24.95" customHeight="1" x14ac:dyDescent="0.25"/>
    <row r="87486" ht="24.95" customHeight="1" x14ac:dyDescent="0.25"/>
    <row r="87487" ht="24.95" customHeight="1" x14ac:dyDescent="0.25"/>
    <row r="87488" ht="24.95" customHeight="1" x14ac:dyDescent="0.25"/>
    <row r="87489" ht="24.95" customHeight="1" x14ac:dyDescent="0.25"/>
    <row r="87490" ht="24.95" customHeight="1" x14ac:dyDescent="0.25"/>
    <row r="87491" ht="24.95" customHeight="1" x14ac:dyDescent="0.25"/>
    <row r="87492" ht="24.95" customHeight="1" x14ac:dyDescent="0.25"/>
    <row r="87493" ht="24.95" customHeight="1" x14ac:dyDescent="0.25"/>
    <row r="87494" ht="24.95" customHeight="1" x14ac:dyDescent="0.25"/>
    <row r="87495" ht="24.95" customHeight="1" x14ac:dyDescent="0.25"/>
    <row r="87496" ht="24.95" customHeight="1" x14ac:dyDescent="0.25"/>
    <row r="87497" ht="24.95" customHeight="1" x14ac:dyDescent="0.25"/>
    <row r="87498" ht="24.95" customHeight="1" x14ac:dyDescent="0.25"/>
    <row r="87499" ht="24.95" customHeight="1" x14ac:dyDescent="0.25"/>
    <row r="87500" ht="24.95" customHeight="1" x14ac:dyDescent="0.25"/>
    <row r="87501" ht="24.95" customHeight="1" x14ac:dyDescent="0.25"/>
    <row r="87502" ht="24.95" customHeight="1" x14ac:dyDescent="0.25"/>
    <row r="87506" ht="16.5" customHeight="1" x14ac:dyDescent="0.25"/>
    <row r="87508" ht="15.75" customHeight="1" x14ac:dyDescent="0.25"/>
    <row r="87509" ht="31.5" customHeight="1" x14ac:dyDescent="0.25"/>
    <row r="87510" ht="24" customHeight="1" x14ac:dyDescent="0.25"/>
    <row r="87511" ht="24.95" customHeight="1" x14ac:dyDescent="0.25"/>
    <row r="87512" ht="24.95" customHeight="1" x14ac:dyDescent="0.25"/>
    <row r="87513" ht="24.95" customHeight="1" x14ac:dyDescent="0.25"/>
    <row r="87514" ht="24.95" customHeight="1" x14ac:dyDescent="0.25"/>
    <row r="87515" ht="24.95" customHeight="1" x14ac:dyDescent="0.25"/>
    <row r="87516" ht="24.95" customHeight="1" x14ac:dyDescent="0.25"/>
    <row r="87517" ht="24.95" customHeight="1" x14ac:dyDescent="0.25"/>
    <row r="87518" ht="24.95" customHeight="1" x14ac:dyDescent="0.25"/>
    <row r="87522" ht="16.5" customHeight="1" x14ac:dyDescent="0.25"/>
    <row r="87524" ht="15.75" customHeight="1" x14ac:dyDescent="0.25"/>
    <row r="87525" ht="31.5" customHeight="1" x14ac:dyDescent="0.25"/>
    <row r="87526" ht="24" customHeight="1" x14ac:dyDescent="0.25"/>
    <row r="87527" ht="24.95" customHeight="1" x14ac:dyDescent="0.25"/>
    <row r="87528" ht="24.95" customHeight="1" x14ac:dyDescent="0.25"/>
    <row r="87529" ht="24.95" customHeight="1" x14ac:dyDescent="0.25"/>
    <row r="87530" ht="24.95" customHeight="1" x14ac:dyDescent="0.25"/>
    <row r="87531" ht="24.95" customHeight="1" x14ac:dyDescent="0.25"/>
    <row r="87532" ht="24.95" customHeight="1" x14ac:dyDescent="0.25"/>
    <row r="87533" ht="24.95" customHeight="1" x14ac:dyDescent="0.25"/>
    <row r="87534" ht="24.95" customHeight="1" x14ac:dyDescent="0.25"/>
    <row r="87538" ht="16.5" customHeight="1" x14ac:dyDescent="0.25"/>
    <row r="87540" ht="15.75" customHeight="1" x14ac:dyDescent="0.25"/>
    <row r="87541" ht="31.5" customHeight="1" x14ac:dyDescent="0.25"/>
    <row r="87542" ht="24" customHeight="1" x14ac:dyDescent="0.25"/>
    <row r="87543" ht="24.95" customHeight="1" x14ac:dyDescent="0.25"/>
    <row r="87544" ht="24.95" customHeight="1" x14ac:dyDescent="0.25"/>
    <row r="87545" ht="24.95" customHeight="1" x14ac:dyDescent="0.25"/>
    <row r="87546" ht="24.95" customHeight="1" x14ac:dyDescent="0.25"/>
    <row r="87547" ht="24.95" customHeight="1" x14ac:dyDescent="0.25"/>
    <row r="87548" ht="24.95" customHeight="1" x14ac:dyDescent="0.25"/>
    <row r="87549" ht="24.95" customHeight="1" x14ac:dyDescent="0.25"/>
    <row r="87550" ht="24.95" customHeight="1" x14ac:dyDescent="0.25"/>
  </sheetData>
  <autoFilter ref="A1:M1249"/>
  <sortState ref="A2:M1279">
    <sortCondition ref="A2:A1279"/>
    <sortCondition ref="C2:C1279"/>
    <sortCondition ref="D2:D1279"/>
  </sortSt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rgb="FF00B050"/>
  </sheetPr>
  <dimension ref="A1:G751"/>
  <sheetViews>
    <sheetView topLeftCell="A91" zoomScale="85" zoomScaleNormal="85" workbookViewId="0">
      <selection activeCell="E130" sqref="E130"/>
    </sheetView>
  </sheetViews>
  <sheetFormatPr defaultColWidth="9.140625" defaultRowHeight="15" x14ac:dyDescent="0.25"/>
  <cols>
    <col min="1" max="1" width="12.85546875" style="106" customWidth="1"/>
    <col min="2" max="2" width="51.7109375" style="106" customWidth="1"/>
    <col min="3" max="3" width="33.7109375" style="106" customWidth="1"/>
    <col min="4" max="4" width="27.85546875" style="304" customWidth="1"/>
    <col min="5" max="5" width="16.5703125" style="304" customWidth="1"/>
    <col min="6" max="16384" width="9.140625" style="304"/>
  </cols>
  <sheetData>
    <row r="1" spans="1:5" s="106" customFormat="1" ht="15.75" thickBot="1" x14ac:dyDescent="0.3">
      <c r="A1" s="549" t="s">
        <v>414</v>
      </c>
      <c r="B1" s="550" t="s">
        <v>42</v>
      </c>
      <c r="C1" s="550" t="s">
        <v>4132</v>
      </c>
      <c r="D1" s="550" t="s">
        <v>383</v>
      </c>
      <c r="E1" s="551" t="s">
        <v>50</v>
      </c>
    </row>
    <row r="2" spans="1:5" x14ac:dyDescent="0.25">
      <c r="A2" s="106">
        <v>1</v>
      </c>
      <c r="B2" s="552" t="s">
        <v>6976</v>
      </c>
      <c r="C2" s="552" t="s">
        <v>6686</v>
      </c>
      <c r="D2" s="553" t="s">
        <v>6685</v>
      </c>
      <c r="E2" s="554" t="s">
        <v>4133</v>
      </c>
    </row>
    <row r="3" spans="1:5" x14ac:dyDescent="0.25">
      <c r="A3" s="106">
        <v>2</v>
      </c>
      <c r="B3" s="555"/>
      <c r="C3" s="556"/>
      <c r="D3" s="557"/>
      <c r="E3" s="558"/>
    </row>
    <row r="4" spans="1:5" x14ac:dyDescent="0.25">
      <c r="A4" s="106">
        <v>3</v>
      </c>
      <c r="B4" s="555"/>
      <c r="C4" s="556"/>
      <c r="D4" s="557"/>
      <c r="E4" s="558"/>
    </row>
    <row r="5" spans="1:5" x14ac:dyDescent="0.25">
      <c r="A5" s="106">
        <v>4</v>
      </c>
      <c r="B5" s="555" t="s">
        <v>6926</v>
      </c>
      <c r="C5" s="559" t="s">
        <v>7352</v>
      </c>
      <c r="D5" s="557" t="s">
        <v>6687</v>
      </c>
      <c r="E5" s="558" t="s">
        <v>4134</v>
      </c>
    </row>
    <row r="6" spans="1:5" x14ac:dyDescent="0.25">
      <c r="A6" s="106">
        <v>5</v>
      </c>
      <c r="B6" s="555"/>
      <c r="C6" s="556"/>
      <c r="D6" s="557"/>
      <c r="E6" s="558"/>
    </row>
    <row r="7" spans="1:5" x14ac:dyDescent="0.25">
      <c r="A7" s="106">
        <v>6</v>
      </c>
      <c r="B7" s="555" t="s">
        <v>6927</v>
      </c>
      <c r="C7" s="559" t="s">
        <v>7353</v>
      </c>
      <c r="D7" s="557" t="s">
        <v>6688</v>
      </c>
      <c r="E7" s="558" t="s">
        <v>4134</v>
      </c>
    </row>
    <row r="8" spans="1:5" x14ac:dyDescent="0.25">
      <c r="A8" s="106">
        <v>7</v>
      </c>
      <c r="B8" s="555"/>
      <c r="C8" s="556"/>
      <c r="D8" s="557"/>
      <c r="E8" s="558"/>
    </row>
    <row r="9" spans="1:5" x14ac:dyDescent="0.25">
      <c r="A9" s="106">
        <v>8</v>
      </c>
      <c r="B9" s="555" t="s">
        <v>6928</v>
      </c>
      <c r="C9" s="559" t="s">
        <v>7354</v>
      </c>
      <c r="D9" s="557" t="s">
        <v>6689</v>
      </c>
      <c r="E9" s="558" t="s">
        <v>4134</v>
      </c>
    </row>
    <row r="10" spans="1:5" x14ac:dyDescent="0.25">
      <c r="A10" s="106">
        <v>9</v>
      </c>
      <c r="B10" s="555"/>
      <c r="C10" s="556"/>
      <c r="D10" s="557"/>
      <c r="E10" s="558"/>
    </row>
    <row r="11" spans="1:5" x14ac:dyDescent="0.25">
      <c r="A11" s="106">
        <v>10</v>
      </c>
      <c r="B11" s="555" t="s">
        <v>6929</v>
      </c>
      <c r="C11" s="559" t="s">
        <v>7355</v>
      </c>
      <c r="D11" s="557" t="s">
        <v>6690</v>
      </c>
      <c r="E11" s="558" t="s">
        <v>4134</v>
      </c>
    </row>
    <row r="12" spans="1:5" x14ac:dyDescent="0.25">
      <c r="A12" s="106">
        <v>11</v>
      </c>
      <c r="B12" s="555"/>
      <c r="C12" s="556"/>
      <c r="D12" s="557"/>
      <c r="E12" s="558"/>
    </row>
    <row r="13" spans="1:5" x14ac:dyDescent="0.25">
      <c r="A13" s="106">
        <v>12</v>
      </c>
      <c r="B13" s="555" t="s">
        <v>6942</v>
      </c>
      <c r="C13" s="555" t="s">
        <v>7356</v>
      </c>
      <c r="D13" s="557" t="s">
        <v>6691</v>
      </c>
      <c r="E13" s="558" t="s">
        <v>4135</v>
      </c>
    </row>
    <row r="14" spans="1:5" x14ac:dyDescent="0.25">
      <c r="A14" s="106">
        <v>13</v>
      </c>
      <c r="B14" s="555"/>
      <c r="C14" s="556"/>
      <c r="D14" s="557"/>
      <c r="E14" s="558"/>
    </row>
    <row r="15" spans="1:5" x14ac:dyDescent="0.25">
      <c r="A15" s="106">
        <v>14</v>
      </c>
      <c r="B15" s="555" t="s">
        <v>6700</v>
      </c>
      <c r="C15" s="555" t="s">
        <v>7357</v>
      </c>
      <c r="D15" s="557" t="s">
        <v>6692</v>
      </c>
      <c r="E15" s="558" t="s">
        <v>4135</v>
      </c>
    </row>
    <row r="16" spans="1:5" x14ac:dyDescent="0.25">
      <c r="A16" s="106">
        <v>15</v>
      </c>
      <c r="B16" s="555"/>
      <c r="C16" s="556"/>
      <c r="D16" s="557"/>
      <c r="E16" s="558"/>
    </row>
    <row r="17" spans="1:5" x14ac:dyDescent="0.25">
      <c r="A17" s="106">
        <v>16</v>
      </c>
      <c r="B17" s="555" t="s">
        <v>6943</v>
      </c>
      <c r="C17" s="555" t="s">
        <v>7358</v>
      </c>
      <c r="D17" s="557" t="s">
        <v>6693</v>
      </c>
      <c r="E17" s="558" t="s">
        <v>4135</v>
      </c>
    </row>
    <row r="18" spans="1:5" x14ac:dyDescent="0.25">
      <c r="A18" s="106">
        <v>17</v>
      </c>
      <c r="B18" s="555"/>
      <c r="C18" s="556"/>
      <c r="D18" s="557"/>
      <c r="E18" s="558"/>
    </row>
    <row r="19" spans="1:5" x14ac:dyDescent="0.25">
      <c r="A19" s="106">
        <v>18</v>
      </c>
      <c r="B19" s="555" t="s">
        <v>6701</v>
      </c>
      <c r="C19" s="555" t="s">
        <v>7359</v>
      </c>
      <c r="D19" s="557" t="s">
        <v>6694</v>
      </c>
      <c r="E19" s="558" t="s">
        <v>4135</v>
      </c>
    </row>
    <row r="20" spans="1:5" x14ac:dyDescent="0.25">
      <c r="A20" s="106">
        <v>19</v>
      </c>
      <c r="B20" s="555"/>
      <c r="C20" s="556"/>
      <c r="D20" s="557"/>
      <c r="E20" s="558"/>
    </row>
    <row r="21" spans="1:5" x14ac:dyDescent="0.25">
      <c r="A21" s="106">
        <v>20</v>
      </c>
      <c r="B21" s="555" t="s">
        <v>6944</v>
      </c>
      <c r="C21" s="555" t="s">
        <v>7360</v>
      </c>
      <c r="D21" s="557" t="s">
        <v>6695</v>
      </c>
      <c r="E21" s="558" t="s">
        <v>4135</v>
      </c>
    </row>
    <row r="22" spans="1:5" x14ac:dyDescent="0.25">
      <c r="A22" s="106">
        <v>21</v>
      </c>
      <c r="B22" s="555"/>
      <c r="C22" s="556"/>
      <c r="D22" s="557"/>
      <c r="E22" s="558"/>
    </row>
    <row r="23" spans="1:5" x14ac:dyDescent="0.25">
      <c r="A23" s="106">
        <v>22</v>
      </c>
      <c r="B23" s="555" t="s">
        <v>6702</v>
      </c>
      <c r="C23" s="555" t="s">
        <v>7361</v>
      </c>
      <c r="D23" s="557" t="s">
        <v>6696</v>
      </c>
      <c r="E23" s="558" t="s">
        <v>4135</v>
      </c>
    </row>
    <row r="24" spans="1:5" x14ac:dyDescent="0.25">
      <c r="A24" s="106">
        <v>23</v>
      </c>
      <c r="B24" s="555"/>
      <c r="C24" s="556"/>
      <c r="D24" s="557"/>
      <c r="E24" s="558"/>
    </row>
    <row r="25" spans="1:5" x14ac:dyDescent="0.25">
      <c r="A25" s="106">
        <v>24</v>
      </c>
      <c r="B25" s="555" t="s">
        <v>6945</v>
      </c>
      <c r="C25" s="555" t="s">
        <v>7362</v>
      </c>
      <c r="D25" s="557" t="s">
        <v>6697</v>
      </c>
      <c r="E25" s="558" t="s">
        <v>4135</v>
      </c>
    </row>
    <row r="26" spans="1:5" x14ac:dyDescent="0.25">
      <c r="A26" s="106">
        <v>25</v>
      </c>
      <c r="B26" s="555"/>
      <c r="C26" s="556"/>
      <c r="D26" s="557"/>
      <c r="E26" s="558"/>
    </row>
    <row r="27" spans="1:5" x14ac:dyDescent="0.25">
      <c r="A27" s="106">
        <v>26</v>
      </c>
      <c r="B27" s="555" t="s">
        <v>6703</v>
      </c>
      <c r="C27" s="555" t="s">
        <v>7363</v>
      </c>
      <c r="D27" s="557" t="s">
        <v>6698</v>
      </c>
      <c r="E27" s="558" t="s">
        <v>4135</v>
      </c>
    </row>
    <row r="28" spans="1:5" x14ac:dyDescent="0.25">
      <c r="A28" s="106">
        <v>27</v>
      </c>
      <c r="B28" s="555"/>
      <c r="C28" s="556"/>
      <c r="D28" s="557"/>
      <c r="E28" s="558"/>
    </row>
    <row r="29" spans="1:5" x14ac:dyDescent="0.25">
      <c r="A29" s="106">
        <v>28</v>
      </c>
      <c r="B29" s="555" t="s">
        <v>7227</v>
      </c>
      <c r="C29" s="555" t="s">
        <v>7364</v>
      </c>
      <c r="D29" s="557" t="s">
        <v>6715</v>
      </c>
      <c r="E29" s="558" t="s">
        <v>4135</v>
      </c>
    </row>
    <row r="30" spans="1:5" x14ac:dyDescent="0.25">
      <c r="A30" s="106">
        <v>29</v>
      </c>
      <c r="B30" s="555"/>
      <c r="C30" s="561"/>
      <c r="D30" s="557"/>
      <c r="E30" s="558"/>
    </row>
    <row r="31" spans="1:5" x14ac:dyDescent="0.25">
      <c r="A31" s="106">
        <v>30</v>
      </c>
      <c r="B31" s="555" t="s">
        <v>7228</v>
      </c>
      <c r="C31" s="555" t="s">
        <v>7365</v>
      </c>
      <c r="D31" s="557" t="s">
        <v>6716</v>
      </c>
      <c r="E31" s="558" t="s">
        <v>4135</v>
      </c>
    </row>
    <row r="32" spans="1:5" x14ac:dyDescent="0.25">
      <c r="A32" s="106">
        <v>31</v>
      </c>
      <c r="B32" s="555"/>
      <c r="C32" s="561"/>
      <c r="D32" s="557"/>
      <c r="E32" s="558"/>
    </row>
    <row r="33" spans="1:6" x14ac:dyDescent="0.25">
      <c r="A33" s="106">
        <v>32</v>
      </c>
      <c r="B33" s="555" t="s">
        <v>7229</v>
      </c>
      <c r="C33" s="555" t="s">
        <v>7366</v>
      </c>
      <c r="D33" s="557" t="s">
        <v>6717</v>
      </c>
      <c r="E33" s="558" t="s">
        <v>4135</v>
      </c>
    </row>
    <row r="34" spans="1:6" x14ac:dyDescent="0.25">
      <c r="A34" s="106">
        <v>33</v>
      </c>
      <c r="B34" s="555"/>
      <c r="C34" s="561"/>
      <c r="D34" s="557"/>
      <c r="E34" s="558"/>
    </row>
    <row r="35" spans="1:6" x14ac:dyDescent="0.25">
      <c r="A35" s="106">
        <v>34</v>
      </c>
      <c r="B35" s="555" t="s">
        <v>7230</v>
      </c>
      <c r="C35" s="555" t="s">
        <v>7367</v>
      </c>
      <c r="D35" s="557" t="s">
        <v>6718</v>
      </c>
      <c r="E35" s="558" t="s">
        <v>4135</v>
      </c>
    </row>
    <row r="36" spans="1:6" x14ac:dyDescent="0.25">
      <c r="A36" s="106">
        <v>35</v>
      </c>
      <c r="B36" s="555"/>
      <c r="C36" s="561"/>
      <c r="D36" s="557"/>
      <c r="E36" s="558"/>
    </row>
    <row r="37" spans="1:6" x14ac:dyDescent="0.25">
      <c r="A37" s="106">
        <v>36</v>
      </c>
      <c r="B37" s="555" t="s">
        <v>7231</v>
      </c>
      <c r="C37" s="555" t="s">
        <v>7368</v>
      </c>
      <c r="D37" s="557" t="s">
        <v>6719</v>
      </c>
      <c r="E37" s="558" t="s">
        <v>4135</v>
      </c>
    </row>
    <row r="38" spans="1:6" x14ac:dyDescent="0.25">
      <c r="A38" s="106">
        <v>37</v>
      </c>
      <c r="B38" s="555"/>
      <c r="C38" s="561"/>
      <c r="D38" s="557"/>
      <c r="E38" s="558"/>
    </row>
    <row r="39" spans="1:6" x14ac:dyDescent="0.25">
      <c r="A39" s="106">
        <v>38</v>
      </c>
      <c r="B39" s="555" t="s">
        <v>6722</v>
      </c>
      <c r="C39" s="555" t="s">
        <v>7369</v>
      </c>
      <c r="D39" s="557" t="s">
        <v>7255</v>
      </c>
      <c r="E39" s="558" t="s">
        <v>4135</v>
      </c>
    </row>
    <row r="40" spans="1:6" x14ac:dyDescent="0.25">
      <c r="A40" s="106">
        <v>39</v>
      </c>
      <c r="B40" s="555"/>
      <c r="C40" s="561"/>
      <c r="D40" s="557"/>
      <c r="E40" s="558"/>
    </row>
    <row r="41" spans="1:6" x14ac:dyDescent="0.25">
      <c r="A41" s="106">
        <v>40</v>
      </c>
      <c r="B41" s="555" t="s">
        <v>6723</v>
      </c>
      <c r="C41" s="555" t="s">
        <v>7370</v>
      </c>
      <c r="D41" s="557" t="s">
        <v>7256</v>
      </c>
      <c r="E41" s="558" t="s">
        <v>4135</v>
      </c>
      <c r="F41" s="214"/>
    </row>
    <row r="42" spans="1:6" x14ac:dyDescent="0.25">
      <c r="A42" s="106">
        <v>41</v>
      </c>
      <c r="B42" s="555"/>
      <c r="C42" s="561"/>
      <c r="D42" s="557"/>
      <c r="E42" s="558"/>
      <c r="F42" s="214"/>
    </row>
    <row r="43" spans="1:6" x14ac:dyDescent="0.25">
      <c r="A43" s="106">
        <v>42</v>
      </c>
      <c r="B43" s="555" t="s">
        <v>7232</v>
      </c>
      <c r="C43" s="555" t="s">
        <v>7371</v>
      </c>
      <c r="D43" s="557" t="s">
        <v>7244</v>
      </c>
      <c r="E43" s="558" t="s">
        <v>4135</v>
      </c>
      <c r="F43" s="214"/>
    </row>
    <row r="44" spans="1:6" x14ac:dyDescent="0.25">
      <c r="A44" s="106">
        <v>43</v>
      </c>
      <c r="B44" s="555"/>
      <c r="C44" s="561"/>
      <c r="D44" s="557"/>
      <c r="E44" s="558"/>
      <c r="F44" s="214"/>
    </row>
    <row r="45" spans="1:6" x14ac:dyDescent="0.25">
      <c r="A45" s="106">
        <v>44</v>
      </c>
      <c r="B45" s="555" t="s">
        <v>7233</v>
      </c>
      <c r="C45" s="555" t="s">
        <v>7372</v>
      </c>
      <c r="D45" s="557" t="s">
        <v>7245</v>
      </c>
      <c r="E45" s="558" t="s">
        <v>4135</v>
      </c>
      <c r="F45" s="214"/>
    </row>
    <row r="46" spans="1:6" x14ac:dyDescent="0.25">
      <c r="A46" s="106">
        <v>45</v>
      </c>
      <c r="B46" s="555"/>
      <c r="C46" s="561"/>
      <c r="D46" s="557"/>
      <c r="E46" s="558"/>
      <c r="F46" s="214"/>
    </row>
    <row r="47" spans="1:6" x14ac:dyDescent="0.25">
      <c r="A47" s="106">
        <v>46</v>
      </c>
      <c r="B47" s="555" t="s">
        <v>7234</v>
      </c>
      <c r="C47" s="555" t="s">
        <v>7373</v>
      </c>
      <c r="D47" s="557" t="s">
        <v>7246</v>
      </c>
      <c r="E47" s="558" t="s">
        <v>4135</v>
      </c>
      <c r="F47" s="214"/>
    </row>
    <row r="48" spans="1:6" x14ac:dyDescent="0.25">
      <c r="A48" s="106">
        <v>47</v>
      </c>
      <c r="B48" s="555"/>
      <c r="C48" s="561"/>
      <c r="D48" s="557"/>
      <c r="E48" s="558"/>
      <c r="F48" s="214"/>
    </row>
    <row r="49" spans="1:6" x14ac:dyDescent="0.25">
      <c r="A49" s="106">
        <v>48</v>
      </c>
      <c r="B49" s="555" t="s">
        <v>7235</v>
      </c>
      <c r="C49" s="555" t="s">
        <v>7374</v>
      </c>
      <c r="D49" s="557" t="s">
        <v>7247</v>
      </c>
      <c r="E49" s="558" t="s">
        <v>4135</v>
      </c>
      <c r="F49" s="214"/>
    </row>
    <row r="50" spans="1:6" x14ac:dyDescent="0.25">
      <c r="A50" s="106">
        <v>49</v>
      </c>
      <c r="B50" s="555"/>
      <c r="C50" s="561"/>
      <c r="D50" s="557"/>
      <c r="E50" s="558"/>
      <c r="F50" s="214"/>
    </row>
    <row r="51" spans="1:6" x14ac:dyDescent="0.25">
      <c r="A51" s="106">
        <v>50</v>
      </c>
      <c r="B51" s="555" t="s">
        <v>7236</v>
      </c>
      <c r="C51" s="555" t="s">
        <v>7375</v>
      </c>
      <c r="D51" s="557" t="s">
        <v>7248</v>
      </c>
      <c r="E51" s="558" t="s">
        <v>4135</v>
      </c>
      <c r="F51" s="214"/>
    </row>
    <row r="52" spans="1:6" x14ac:dyDescent="0.25">
      <c r="A52" s="106">
        <v>51</v>
      </c>
      <c r="B52" s="555"/>
      <c r="C52" s="561"/>
      <c r="D52" s="557"/>
      <c r="E52" s="558"/>
      <c r="F52" s="214"/>
    </row>
    <row r="53" spans="1:6" x14ac:dyDescent="0.25">
      <c r="A53" s="106">
        <v>52</v>
      </c>
      <c r="B53" s="555" t="s">
        <v>7237</v>
      </c>
      <c r="C53" s="555" t="s">
        <v>7376</v>
      </c>
      <c r="D53" s="557" t="s">
        <v>7249</v>
      </c>
      <c r="E53" s="558" t="s">
        <v>4135</v>
      </c>
      <c r="F53" s="214"/>
    </row>
    <row r="54" spans="1:6" x14ac:dyDescent="0.25">
      <c r="A54" s="106">
        <v>53</v>
      </c>
      <c r="B54" s="555"/>
      <c r="C54" s="556"/>
      <c r="D54" s="557"/>
      <c r="E54" s="558"/>
      <c r="F54" s="214"/>
    </row>
    <row r="55" spans="1:6" x14ac:dyDescent="0.25">
      <c r="A55" s="106">
        <v>54</v>
      </c>
      <c r="B55" s="555" t="s">
        <v>7238</v>
      </c>
      <c r="C55" s="555" t="s">
        <v>7377</v>
      </c>
      <c r="D55" s="557" t="s">
        <v>7250</v>
      </c>
      <c r="E55" s="558" t="s">
        <v>4135</v>
      </c>
      <c r="F55" s="214"/>
    </row>
    <row r="56" spans="1:6" x14ac:dyDescent="0.25">
      <c r="A56" s="106">
        <v>55</v>
      </c>
      <c r="B56" s="555"/>
      <c r="C56" s="556"/>
      <c r="D56" s="557"/>
      <c r="E56" s="558"/>
      <c r="F56" s="214"/>
    </row>
    <row r="57" spans="1:6" x14ac:dyDescent="0.25">
      <c r="A57" s="106">
        <v>56</v>
      </c>
      <c r="B57" s="555" t="s">
        <v>7239</v>
      </c>
      <c r="C57" s="555" t="s">
        <v>7378</v>
      </c>
      <c r="D57" s="557" t="s">
        <v>7251</v>
      </c>
      <c r="E57" s="558" t="s">
        <v>4135</v>
      </c>
      <c r="F57" s="214"/>
    </row>
    <row r="58" spans="1:6" x14ac:dyDescent="0.25">
      <c r="A58" s="106">
        <v>57</v>
      </c>
      <c r="B58" s="555"/>
      <c r="C58" s="556"/>
      <c r="D58" s="557"/>
      <c r="E58" s="558"/>
      <c r="F58" s="214"/>
    </row>
    <row r="59" spans="1:6" x14ac:dyDescent="0.25">
      <c r="A59" s="106">
        <v>58</v>
      </c>
      <c r="B59" s="555" t="s">
        <v>6720</v>
      </c>
      <c r="C59" s="555" t="s">
        <v>7379</v>
      </c>
      <c r="D59" s="557" t="s">
        <v>6952</v>
      </c>
      <c r="E59" s="558" t="s">
        <v>4135</v>
      </c>
    </row>
    <row r="60" spans="1:6" x14ac:dyDescent="0.25">
      <c r="A60" s="106">
        <v>59</v>
      </c>
      <c r="B60" s="555"/>
      <c r="C60" s="556"/>
      <c r="D60" s="557"/>
      <c r="E60" s="558"/>
    </row>
    <row r="61" spans="1:6" x14ac:dyDescent="0.25">
      <c r="A61" s="106">
        <v>60</v>
      </c>
      <c r="B61" s="555" t="s">
        <v>6721</v>
      </c>
      <c r="C61" s="555" t="s">
        <v>7380</v>
      </c>
      <c r="D61" s="557" t="s">
        <v>6953</v>
      </c>
      <c r="E61" s="558" t="s">
        <v>4135</v>
      </c>
    </row>
    <row r="62" spans="1:6" x14ac:dyDescent="0.25">
      <c r="A62" s="106">
        <v>61</v>
      </c>
      <c r="B62" s="555"/>
      <c r="C62" s="556"/>
      <c r="D62" s="557"/>
      <c r="E62" s="558"/>
    </row>
    <row r="63" spans="1:6" x14ac:dyDescent="0.25">
      <c r="A63" s="752">
        <v>62</v>
      </c>
      <c r="B63" s="750" t="s">
        <v>6705</v>
      </c>
      <c r="C63" s="560" t="s">
        <v>4622</v>
      </c>
      <c r="D63" s="557" t="s">
        <v>6950</v>
      </c>
      <c r="E63" s="558" t="s">
        <v>4577</v>
      </c>
    </row>
    <row r="64" spans="1:6" x14ac:dyDescent="0.25">
      <c r="A64" s="752">
        <v>63</v>
      </c>
      <c r="B64" s="750"/>
      <c r="C64" s="556"/>
      <c r="D64" s="557"/>
      <c r="E64" s="558"/>
    </row>
    <row r="65" spans="1:5" x14ac:dyDescent="0.25">
      <c r="A65" s="752">
        <v>64</v>
      </c>
      <c r="B65" s="750" t="s">
        <v>6706</v>
      </c>
      <c r="C65" s="560" t="s">
        <v>4623</v>
      </c>
      <c r="D65" s="557" t="s">
        <v>6951</v>
      </c>
      <c r="E65" s="558" t="s">
        <v>4577</v>
      </c>
    </row>
    <row r="66" spans="1:5" x14ac:dyDescent="0.25">
      <c r="A66" s="752">
        <v>65</v>
      </c>
      <c r="B66" s="750"/>
      <c r="C66" s="556"/>
      <c r="D66" s="557"/>
      <c r="E66" s="558"/>
    </row>
    <row r="67" spans="1:5" x14ac:dyDescent="0.25">
      <c r="A67" s="752">
        <v>66</v>
      </c>
      <c r="B67" s="750" t="s">
        <v>5172</v>
      </c>
      <c r="C67" s="556"/>
      <c r="D67" s="557" t="s">
        <v>6699</v>
      </c>
      <c r="E67" s="558" t="s">
        <v>4136</v>
      </c>
    </row>
    <row r="68" spans="1:5" x14ac:dyDescent="0.25">
      <c r="A68" s="752">
        <v>67</v>
      </c>
      <c r="B68" s="750"/>
      <c r="C68" s="556"/>
      <c r="D68" s="557"/>
      <c r="E68" s="558"/>
    </row>
    <row r="69" spans="1:5" x14ac:dyDescent="0.25">
      <c r="A69" s="752">
        <v>68</v>
      </c>
      <c r="B69" s="750"/>
      <c r="C69" s="556"/>
      <c r="D69" s="557"/>
      <c r="E69" s="558"/>
    </row>
    <row r="70" spans="1:5" x14ac:dyDescent="0.25">
      <c r="A70" s="752">
        <v>69</v>
      </c>
      <c r="B70" s="750"/>
      <c r="C70" s="556"/>
      <c r="D70" s="557"/>
      <c r="E70" s="558"/>
    </row>
    <row r="71" spans="1:5" x14ac:dyDescent="0.25">
      <c r="A71" s="106">
        <v>70</v>
      </c>
      <c r="B71" s="555"/>
      <c r="C71" s="556"/>
      <c r="D71" s="557"/>
      <c r="E71" s="558"/>
    </row>
    <row r="72" spans="1:5" x14ac:dyDescent="0.25">
      <c r="A72" s="106">
        <v>71</v>
      </c>
      <c r="B72" s="555"/>
      <c r="C72" s="556"/>
      <c r="D72" s="557"/>
      <c r="E72" s="558"/>
    </row>
    <row r="73" spans="1:5" x14ac:dyDescent="0.25">
      <c r="A73" s="106">
        <v>72</v>
      </c>
      <c r="B73" s="555"/>
      <c r="C73" s="560"/>
      <c r="D73" s="557"/>
      <c r="E73" s="558"/>
    </row>
    <row r="74" spans="1:5" x14ac:dyDescent="0.25">
      <c r="A74" s="106">
        <v>73</v>
      </c>
      <c r="B74" s="555"/>
      <c r="C74" s="556"/>
      <c r="D74" s="557"/>
      <c r="E74" s="558"/>
    </row>
    <row r="75" spans="1:5" x14ac:dyDescent="0.25">
      <c r="A75" s="106">
        <v>74</v>
      </c>
      <c r="B75" s="555"/>
      <c r="C75" s="560"/>
      <c r="D75" s="557"/>
      <c r="E75" s="558"/>
    </row>
    <row r="76" spans="1:5" x14ac:dyDescent="0.25">
      <c r="A76" s="106">
        <v>75</v>
      </c>
      <c r="B76" s="555"/>
      <c r="C76" s="556"/>
      <c r="D76" s="557"/>
      <c r="E76" s="558"/>
    </row>
    <row r="77" spans="1:5" x14ac:dyDescent="0.25">
      <c r="A77" s="106">
        <v>76</v>
      </c>
      <c r="B77" s="555"/>
      <c r="C77" s="560"/>
      <c r="D77" s="557"/>
      <c r="E77" s="558"/>
    </row>
    <row r="78" spans="1:5" x14ac:dyDescent="0.25">
      <c r="A78" s="106">
        <v>77</v>
      </c>
      <c r="B78" s="555" t="s">
        <v>7393</v>
      </c>
      <c r="C78" s="556" t="s">
        <v>4085</v>
      </c>
      <c r="D78" s="562" t="s">
        <v>4579</v>
      </c>
      <c r="E78" s="558" t="s">
        <v>4137</v>
      </c>
    </row>
    <row r="79" spans="1:5" x14ac:dyDescent="0.25">
      <c r="A79" s="106">
        <v>78</v>
      </c>
      <c r="B79" s="555"/>
      <c r="C79" s="560"/>
      <c r="D79" s="557"/>
      <c r="E79" s="558"/>
    </row>
    <row r="80" spans="1:5" x14ac:dyDescent="0.25">
      <c r="A80" s="106">
        <v>79</v>
      </c>
      <c r="B80" s="555"/>
      <c r="C80" s="556"/>
      <c r="D80" s="557"/>
      <c r="E80" s="558"/>
    </row>
    <row r="81" spans="1:5" x14ac:dyDescent="0.25">
      <c r="A81" s="106">
        <v>80</v>
      </c>
      <c r="B81" s="555"/>
      <c r="C81" s="560"/>
      <c r="D81" s="557"/>
      <c r="E81" s="558"/>
    </row>
    <row r="82" spans="1:5" x14ac:dyDescent="0.25">
      <c r="A82" s="106">
        <v>81</v>
      </c>
      <c r="B82" s="555"/>
      <c r="C82" s="556"/>
      <c r="D82" s="557"/>
      <c r="E82" s="558"/>
    </row>
    <row r="83" spans="1:5" x14ac:dyDescent="0.25">
      <c r="A83" s="106">
        <v>82</v>
      </c>
      <c r="B83" s="555"/>
      <c r="C83" s="556"/>
      <c r="D83" s="562"/>
      <c r="E83" s="558"/>
    </row>
    <row r="84" spans="1:5" x14ac:dyDescent="0.25">
      <c r="A84" s="106">
        <v>83</v>
      </c>
      <c r="B84" s="555"/>
      <c r="C84" s="556"/>
      <c r="D84" s="562"/>
      <c r="E84" s="558"/>
    </row>
    <row r="85" spans="1:5" x14ac:dyDescent="0.25">
      <c r="A85" s="106">
        <v>84</v>
      </c>
      <c r="B85" s="555"/>
      <c r="C85" s="556"/>
      <c r="D85" s="562"/>
      <c r="E85" s="558"/>
    </row>
    <row r="86" spans="1:5" x14ac:dyDescent="0.25">
      <c r="A86" s="106">
        <v>85</v>
      </c>
      <c r="B86" s="555"/>
      <c r="C86" s="556"/>
      <c r="D86" s="562"/>
      <c r="E86" s="558"/>
    </row>
    <row r="87" spans="1:5" x14ac:dyDescent="0.25">
      <c r="A87" s="106">
        <v>86</v>
      </c>
      <c r="B87" s="555"/>
      <c r="C87" s="556"/>
      <c r="D87" s="562"/>
      <c r="E87" s="558"/>
    </row>
    <row r="88" spans="1:5" x14ac:dyDescent="0.25">
      <c r="A88" s="106">
        <v>87</v>
      </c>
      <c r="B88" s="555"/>
      <c r="C88" s="556"/>
      <c r="D88" s="562"/>
      <c r="E88" s="558"/>
    </row>
    <row r="89" spans="1:5" x14ac:dyDescent="0.25">
      <c r="A89" s="106">
        <v>88</v>
      </c>
      <c r="B89" s="555"/>
      <c r="C89" s="556"/>
      <c r="D89" s="562"/>
      <c r="E89" s="558"/>
    </row>
    <row r="90" spans="1:5" x14ac:dyDescent="0.25">
      <c r="A90" s="106">
        <v>89</v>
      </c>
      <c r="B90" s="555"/>
      <c r="C90" s="556"/>
      <c r="D90" s="562"/>
      <c r="E90" s="558"/>
    </row>
    <row r="91" spans="1:5" x14ac:dyDescent="0.25">
      <c r="A91" s="106">
        <v>90</v>
      </c>
      <c r="B91" s="555"/>
      <c r="C91" s="556"/>
      <c r="D91" s="562"/>
      <c r="E91" s="558"/>
    </row>
    <row r="92" spans="1:5" x14ac:dyDescent="0.25">
      <c r="A92" s="106">
        <v>91</v>
      </c>
      <c r="B92" s="555"/>
      <c r="C92" s="556"/>
      <c r="D92" s="562"/>
      <c r="E92" s="558"/>
    </row>
    <row r="93" spans="1:5" x14ac:dyDescent="0.25">
      <c r="A93" s="106">
        <v>92</v>
      </c>
      <c r="B93" s="555"/>
      <c r="C93" s="556"/>
      <c r="D93" s="562"/>
      <c r="E93" s="558"/>
    </row>
    <row r="94" spans="1:5" ht="18" customHeight="1" x14ac:dyDescent="0.25">
      <c r="A94" s="106">
        <v>93</v>
      </c>
      <c r="B94" s="555"/>
      <c r="C94" s="556"/>
      <c r="D94" s="562"/>
      <c r="E94" s="558"/>
    </row>
    <row r="95" spans="1:5" ht="18" customHeight="1" x14ac:dyDescent="0.25">
      <c r="A95" s="106">
        <v>94</v>
      </c>
      <c r="B95" s="555"/>
      <c r="C95" s="556"/>
      <c r="D95" s="562"/>
      <c r="E95" s="558"/>
    </row>
    <row r="96" spans="1:5" ht="18" customHeight="1" x14ac:dyDescent="0.25">
      <c r="A96" s="106">
        <v>95</v>
      </c>
      <c r="B96" s="555"/>
      <c r="C96" s="556"/>
      <c r="D96" s="562"/>
      <c r="E96" s="558"/>
    </row>
    <row r="97" spans="1:5" ht="18" customHeight="1" x14ac:dyDescent="0.25">
      <c r="A97" s="106">
        <v>96</v>
      </c>
      <c r="B97" s="555" t="s">
        <v>7381</v>
      </c>
      <c r="C97" s="556" t="s">
        <v>7382</v>
      </c>
      <c r="D97" s="562" t="s">
        <v>4580</v>
      </c>
      <c r="E97" s="558" t="s">
        <v>7383</v>
      </c>
    </row>
    <row r="98" spans="1:5" ht="18" customHeight="1" x14ac:dyDescent="0.25">
      <c r="A98" s="106">
        <v>97</v>
      </c>
      <c r="B98" s="751"/>
      <c r="C98" s="556"/>
      <c r="D98" s="562"/>
      <c r="E98" s="558"/>
    </row>
    <row r="99" spans="1:5" ht="18" customHeight="1" x14ac:dyDescent="0.25">
      <c r="A99" s="106">
        <v>98</v>
      </c>
      <c r="B99" s="751"/>
      <c r="C99" s="556"/>
      <c r="D99" s="562"/>
      <c r="E99" s="558"/>
    </row>
    <row r="100" spans="1:5" ht="18" customHeight="1" x14ac:dyDescent="0.25">
      <c r="A100" s="106">
        <v>99</v>
      </c>
      <c r="B100" s="751"/>
      <c r="C100" s="556"/>
      <c r="D100" s="562"/>
      <c r="E100" s="558"/>
    </row>
    <row r="101" spans="1:5" ht="18" customHeight="1" x14ac:dyDescent="0.25">
      <c r="A101" s="106">
        <v>100</v>
      </c>
      <c r="B101" s="751"/>
      <c r="C101" s="556"/>
      <c r="D101" s="562"/>
      <c r="E101" s="558"/>
    </row>
    <row r="102" spans="1:5" ht="18" customHeight="1" x14ac:dyDescent="0.25">
      <c r="A102" s="106">
        <v>101</v>
      </c>
      <c r="B102" s="751"/>
      <c r="C102" s="556"/>
      <c r="D102" s="562"/>
      <c r="E102" s="558"/>
    </row>
    <row r="103" spans="1:5" ht="18" customHeight="1" x14ac:dyDescent="0.25">
      <c r="A103" s="106">
        <v>102</v>
      </c>
      <c r="B103" s="751"/>
      <c r="C103" s="556"/>
      <c r="D103" s="562"/>
      <c r="E103" s="558"/>
    </row>
    <row r="104" spans="1:5" ht="18" customHeight="1" x14ac:dyDescent="0.25">
      <c r="A104" s="106">
        <v>103</v>
      </c>
      <c r="B104" s="751"/>
      <c r="C104" s="556"/>
      <c r="D104" s="562"/>
      <c r="E104" s="558"/>
    </row>
    <row r="105" spans="1:5" x14ac:dyDescent="0.25">
      <c r="A105" s="106">
        <v>104</v>
      </c>
      <c r="B105" s="751"/>
      <c r="C105" s="556"/>
      <c r="D105" s="562"/>
      <c r="E105" s="558"/>
    </row>
    <row r="106" spans="1:5" x14ac:dyDescent="0.25">
      <c r="A106" s="106">
        <v>105</v>
      </c>
      <c r="B106" s="555" t="s">
        <v>7268</v>
      </c>
      <c r="C106" s="556" t="s">
        <v>7268</v>
      </c>
      <c r="D106" s="562" t="s">
        <v>7385</v>
      </c>
      <c r="E106" s="558" t="s">
        <v>7384</v>
      </c>
    </row>
    <row r="107" spans="1:5" x14ac:dyDescent="0.25">
      <c r="A107" s="106">
        <v>106</v>
      </c>
      <c r="B107" s="555"/>
      <c r="C107" s="556"/>
      <c r="D107" s="562"/>
      <c r="E107" s="558"/>
    </row>
    <row r="108" spans="1:5" x14ac:dyDescent="0.25">
      <c r="A108" s="106">
        <v>107</v>
      </c>
      <c r="B108" s="555"/>
      <c r="C108" s="556"/>
      <c r="D108" s="562"/>
      <c r="E108" s="558"/>
    </row>
    <row r="109" spans="1:5" x14ac:dyDescent="0.25">
      <c r="A109" s="106">
        <v>108</v>
      </c>
      <c r="B109" s="555"/>
      <c r="C109" s="556"/>
      <c r="D109" s="557"/>
      <c r="E109" s="558"/>
    </row>
    <row r="110" spans="1:5" x14ac:dyDescent="0.25">
      <c r="A110" s="106">
        <v>109</v>
      </c>
      <c r="B110" s="555"/>
      <c r="C110" s="556"/>
      <c r="D110" s="557"/>
      <c r="E110" s="558"/>
    </row>
    <row r="111" spans="1:5" x14ac:dyDescent="0.25">
      <c r="A111" s="106">
        <v>110</v>
      </c>
      <c r="B111" s="555"/>
      <c r="C111" s="556"/>
      <c r="D111" s="557"/>
      <c r="E111" s="558"/>
    </row>
    <row r="112" spans="1:5" x14ac:dyDescent="0.25">
      <c r="A112" s="106">
        <v>111</v>
      </c>
      <c r="B112" s="555" t="s">
        <v>7269</v>
      </c>
      <c r="C112" s="556" t="s">
        <v>7269</v>
      </c>
      <c r="D112" s="557" t="s">
        <v>7386</v>
      </c>
      <c r="E112" s="558" t="s">
        <v>7384</v>
      </c>
    </row>
    <row r="113" spans="1:5" x14ac:dyDescent="0.25">
      <c r="A113" s="106">
        <v>112</v>
      </c>
      <c r="B113" s="555"/>
      <c r="C113" s="556"/>
      <c r="D113" s="557"/>
      <c r="E113" s="558"/>
    </row>
    <row r="114" spans="1:5" x14ac:dyDescent="0.25">
      <c r="A114" s="106">
        <v>113</v>
      </c>
      <c r="B114" s="555"/>
      <c r="C114" s="556"/>
      <c r="D114" s="557"/>
      <c r="E114" s="558"/>
    </row>
    <row r="115" spans="1:5" x14ac:dyDescent="0.25">
      <c r="A115" s="106">
        <v>114</v>
      </c>
      <c r="B115" s="555"/>
      <c r="C115" s="556"/>
      <c r="D115" s="557"/>
      <c r="E115" s="558"/>
    </row>
    <row r="116" spans="1:5" x14ac:dyDescent="0.25">
      <c r="A116" s="106">
        <v>115</v>
      </c>
      <c r="B116" s="555"/>
      <c r="C116" s="556"/>
      <c r="D116" s="562"/>
      <c r="E116" s="558"/>
    </row>
    <row r="117" spans="1:5" x14ac:dyDescent="0.25">
      <c r="A117" s="106">
        <v>116</v>
      </c>
      <c r="B117" s="555"/>
      <c r="C117" s="556"/>
      <c r="D117" s="557"/>
      <c r="E117" s="558"/>
    </row>
    <row r="118" spans="1:5" x14ac:dyDescent="0.25">
      <c r="A118" s="106">
        <v>117</v>
      </c>
      <c r="B118" s="555" t="s">
        <v>7270</v>
      </c>
      <c r="C118" s="556" t="s">
        <v>7270</v>
      </c>
      <c r="D118" s="557" t="s">
        <v>7387</v>
      </c>
      <c r="E118" s="558" t="s">
        <v>7384</v>
      </c>
    </row>
    <row r="119" spans="1:5" x14ac:dyDescent="0.25">
      <c r="A119" s="106">
        <v>118</v>
      </c>
      <c r="B119" s="555"/>
      <c r="C119" s="556"/>
      <c r="D119" s="557"/>
      <c r="E119" s="558"/>
    </row>
    <row r="120" spans="1:5" x14ac:dyDescent="0.25">
      <c r="A120" s="106">
        <v>119</v>
      </c>
      <c r="B120" s="555"/>
      <c r="C120" s="556"/>
      <c r="D120" s="557"/>
      <c r="E120" s="558"/>
    </row>
    <row r="121" spans="1:5" x14ac:dyDescent="0.25">
      <c r="A121" s="106">
        <v>120</v>
      </c>
      <c r="B121" s="555"/>
      <c r="C121" s="556"/>
      <c r="D121" s="557"/>
      <c r="E121" s="558"/>
    </row>
    <row r="122" spans="1:5" x14ac:dyDescent="0.25">
      <c r="A122" s="106">
        <v>121</v>
      </c>
      <c r="B122" s="555"/>
      <c r="C122" s="556"/>
      <c r="D122" s="562"/>
      <c r="E122" s="558"/>
    </row>
    <row r="123" spans="1:5" x14ac:dyDescent="0.25">
      <c r="A123" s="106">
        <v>122</v>
      </c>
      <c r="B123" s="555"/>
      <c r="C123" s="556"/>
      <c r="D123" s="557"/>
      <c r="E123" s="558"/>
    </row>
    <row r="124" spans="1:5" x14ac:dyDescent="0.25">
      <c r="A124" s="106">
        <v>123</v>
      </c>
      <c r="B124" s="555" t="s">
        <v>7271</v>
      </c>
      <c r="C124" s="556" t="s">
        <v>7271</v>
      </c>
      <c r="D124" s="557" t="s">
        <v>7388</v>
      </c>
      <c r="E124" s="558" t="s">
        <v>7384</v>
      </c>
    </row>
    <row r="125" spans="1:5" x14ac:dyDescent="0.25">
      <c r="A125" s="106">
        <v>124</v>
      </c>
      <c r="B125" s="555"/>
      <c r="C125" s="556"/>
      <c r="D125" s="557"/>
      <c r="E125" s="558"/>
    </row>
    <row r="126" spans="1:5" x14ac:dyDescent="0.25">
      <c r="A126" s="106">
        <v>125</v>
      </c>
      <c r="B126" s="555"/>
      <c r="C126" s="556"/>
      <c r="D126" s="557"/>
      <c r="E126" s="558"/>
    </row>
    <row r="127" spans="1:5" x14ac:dyDescent="0.25">
      <c r="A127" s="106">
        <v>126</v>
      </c>
      <c r="B127" s="555"/>
      <c r="C127" s="556"/>
      <c r="D127" s="557"/>
      <c r="E127" s="558"/>
    </row>
    <row r="128" spans="1:5" x14ac:dyDescent="0.25">
      <c r="A128" s="106">
        <v>127</v>
      </c>
      <c r="B128" s="555"/>
      <c r="C128" s="556"/>
      <c r="D128" s="562"/>
      <c r="E128" s="558"/>
    </row>
    <row r="129" spans="1:7" x14ac:dyDescent="0.25">
      <c r="A129" s="106">
        <v>128</v>
      </c>
      <c r="B129" s="555"/>
      <c r="C129" s="556"/>
      <c r="D129" s="557"/>
      <c r="E129" s="558"/>
    </row>
    <row r="130" spans="1:7" x14ac:dyDescent="0.25">
      <c r="A130" s="106">
        <v>129</v>
      </c>
      <c r="B130" s="555" t="s">
        <v>6708</v>
      </c>
      <c r="C130" s="556" t="s">
        <v>6708</v>
      </c>
      <c r="D130" s="562" t="s">
        <v>6707</v>
      </c>
      <c r="E130" s="558" t="s">
        <v>7470</v>
      </c>
    </row>
    <row r="131" spans="1:7" x14ac:dyDescent="0.25">
      <c r="A131" s="106">
        <v>130</v>
      </c>
      <c r="B131" s="555"/>
      <c r="C131" s="556"/>
      <c r="D131" s="557"/>
      <c r="E131" s="558"/>
      <c r="G131" s="214"/>
    </row>
    <row r="132" spans="1:7" x14ac:dyDescent="0.25">
      <c r="A132" s="106">
        <v>131</v>
      </c>
      <c r="B132" s="555"/>
      <c r="C132" s="556"/>
      <c r="D132" s="557"/>
      <c r="E132" s="558"/>
      <c r="G132" s="214"/>
    </row>
    <row r="133" spans="1:7" x14ac:dyDescent="0.25">
      <c r="A133" s="106">
        <v>132</v>
      </c>
      <c r="B133" s="555"/>
      <c r="C133" s="556"/>
      <c r="D133" s="557"/>
      <c r="E133" s="558"/>
      <c r="G133" s="214"/>
    </row>
    <row r="134" spans="1:7" x14ac:dyDescent="0.25">
      <c r="A134" s="106">
        <v>133</v>
      </c>
      <c r="B134" s="555"/>
      <c r="C134" s="556"/>
      <c r="D134" s="562"/>
      <c r="E134" s="558"/>
      <c r="G134" s="159"/>
    </row>
    <row r="135" spans="1:7" x14ac:dyDescent="0.25">
      <c r="A135" s="106">
        <v>134</v>
      </c>
      <c r="B135" s="555"/>
      <c r="C135" s="556"/>
      <c r="D135" s="557"/>
      <c r="E135" s="558"/>
      <c r="G135" s="159"/>
    </row>
    <row r="136" spans="1:7" x14ac:dyDescent="0.25">
      <c r="A136" s="106">
        <v>135</v>
      </c>
      <c r="B136" s="555"/>
      <c r="C136" s="556"/>
      <c r="D136" s="557"/>
      <c r="E136" s="558"/>
      <c r="G136" s="159"/>
    </row>
    <row r="137" spans="1:7" x14ac:dyDescent="0.25">
      <c r="A137" s="106">
        <v>136</v>
      </c>
      <c r="B137" s="555"/>
      <c r="C137" s="556"/>
      <c r="D137" s="557"/>
      <c r="E137" s="558"/>
      <c r="G137" s="159"/>
    </row>
    <row r="138" spans="1:7" x14ac:dyDescent="0.25">
      <c r="A138" s="106">
        <v>137</v>
      </c>
      <c r="B138" s="555"/>
      <c r="C138" s="556"/>
      <c r="D138" s="557"/>
      <c r="E138" s="558"/>
      <c r="G138" s="159"/>
    </row>
    <row r="139" spans="1:7" x14ac:dyDescent="0.25">
      <c r="A139" s="106">
        <v>138</v>
      </c>
      <c r="B139" s="555"/>
      <c r="C139" s="556"/>
      <c r="D139" s="557"/>
      <c r="E139" s="558"/>
      <c r="G139" s="159"/>
    </row>
    <row r="140" spans="1:7" x14ac:dyDescent="0.25">
      <c r="A140" s="106">
        <v>139</v>
      </c>
      <c r="B140" s="555"/>
      <c r="C140" s="556"/>
      <c r="D140" s="557"/>
      <c r="E140" s="558"/>
    </row>
    <row r="141" spans="1:7" x14ac:dyDescent="0.25">
      <c r="A141" s="106">
        <v>140</v>
      </c>
      <c r="B141" s="555"/>
      <c r="C141" s="556"/>
      <c r="D141" s="557"/>
      <c r="E141" s="558"/>
    </row>
    <row r="142" spans="1:7" x14ac:dyDescent="0.25">
      <c r="A142" s="106">
        <v>141</v>
      </c>
      <c r="B142" s="555"/>
      <c r="C142" s="556"/>
      <c r="D142" s="557"/>
      <c r="E142" s="558"/>
    </row>
    <row r="143" spans="1:7" x14ac:dyDescent="0.25">
      <c r="A143" s="106">
        <v>142</v>
      </c>
      <c r="B143" s="555"/>
      <c r="C143" s="556"/>
      <c r="D143" s="557"/>
      <c r="E143" s="558"/>
    </row>
    <row r="144" spans="1:7" x14ac:dyDescent="0.25">
      <c r="A144" s="106">
        <v>143</v>
      </c>
      <c r="B144" s="555"/>
      <c r="C144" s="556"/>
      <c r="D144" s="557"/>
      <c r="E144" s="558"/>
    </row>
    <row r="145" spans="1:5" x14ac:dyDescent="0.25">
      <c r="A145" s="106">
        <v>144</v>
      </c>
      <c r="B145" s="555" t="s">
        <v>7389</v>
      </c>
      <c r="C145" s="555" t="s">
        <v>7389</v>
      </c>
      <c r="D145" s="562" t="s">
        <v>6709</v>
      </c>
      <c r="E145" s="558" t="s">
        <v>7471</v>
      </c>
    </row>
    <row r="146" spans="1:5" x14ac:dyDescent="0.25">
      <c r="A146" s="106">
        <v>145</v>
      </c>
      <c r="B146" s="555"/>
      <c r="C146" s="556"/>
      <c r="D146" s="557"/>
      <c r="E146" s="558"/>
    </row>
    <row r="147" spans="1:5" x14ac:dyDescent="0.25">
      <c r="A147" s="106">
        <v>146</v>
      </c>
      <c r="B147" s="555"/>
      <c r="C147" s="556"/>
      <c r="D147" s="557"/>
      <c r="E147" s="558"/>
    </row>
    <row r="148" spans="1:5" x14ac:dyDescent="0.25">
      <c r="A148" s="106">
        <v>147</v>
      </c>
      <c r="B148" s="555"/>
      <c r="C148" s="556"/>
      <c r="D148" s="557"/>
      <c r="E148" s="558"/>
    </row>
    <row r="149" spans="1:5" x14ac:dyDescent="0.25">
      <c r="A149" s="106">
        <v>148</v>
      </c>
      <c r="B149" s="555"/>
      <c r="C149" s="556"/>
      <c r="D149" s="557"/>
      <c r="E149" s="558"/>
    </row>
    <row r="150" spans="1:5" x14ac:dyDescent="0.25">
      <c r="A150" s="106">
        <v>149</v>
      </c>
      <c r="B150" s="555"/>
      <c r="C150" s="556"/>
      <c r="D150" s="557"/>
      <c r="E150" s="558"/>
    </row>
    <row r="151" spans="1:5" x14ac:dyDescent="0.25">
      <c r="A151" s="106">
        <v>150</v>
      </c>
      <c r="B151" s="555" t="s">
        <v>7390</v>
      </c>
      <c r="C151" s="555" t="s">
        <v>7390</v>
      </c>
      <c r="D151" s="562" t="s">
        <v>6710</v>
      </c>
      <c r="E151" s="558" t="s">
        <v>7471</v>
      </c>
    </row>
    <row r="152" spans="1:5" x14ac:dyDescent="0.25">
      <c r="A152" s="106">
        <v>151</v>
      </c>
      <c r="B152" s="555"/>
      <c r="C152" s="556"/>
      <c r="D152" s="557"/>
      <c r="E152" s="558"/>
    </row>
    <row r="153" spans="1:5" x14ac:dyDescent="0.25">
      <c r="A153" s="106">
        <v>152</v>
      </c>
      <c r="B153" s="555"/>
      <c r="C153" s="556"/>
      <c r="D153" s="557"/>
      <c r="E153" s="558"/>
    </row>
    <row r="154" spans="1:5" x14ac:dyDescent="0.25">
      <c r="A154" s="106">
        <v>153</v>
      </c>
      <c r="B154" s="555"/>
      <c r="C154" s="556"/>
      <c r="D154" s="557"/>
      <c r="E154" s="558"/>
    </row>
    <row r="155" spans="1:5" x14ac:dyDescent="0.25">
      <c r="A155" s="106">
        <v>154</v>
      </c>
      <c r="B155" s="555"/>
      <c r="C155" s="556"/>
      <c r="D155" s="557"/>
      <c r="E155" s="558"/>
    </row>
    <row r="156" spans="1:5" x14ac:dyDescent="0.25">
      <c r="A156" s="106">
        <v>155</v>
      </c>
      <c r="B156" s="555"/>
      <c r="C156" s="556"/>
      <c r="D156" s="557"/>
      <c r="E156" s="558"/>
    </row>
    <row r="157" spans="1:5" x14ac:dyDescent="0.25">
      <c r="A157" s="106">
        <v>156</v>
      </c>
      <c r="B157" s="555" t="s">
        <v>6711</v>
      </c>
      <c r="C157" s="556" t="s">
        <v>6711</v>
      </c>
      <c r="D157" s="557" t="s">
        <v>6712</v>
      </c>
      <c r="E157" s="558" t="s">
        <v>7470</v>
      </c>
    </row>
    <row r="158" spans="1:5" x14ac:dyDescent="0.25">
      <c r="A158" s="106">
        <v>157</v>
      </c>
      <c r="B158" s="809"/>
      <c r="C158" s="810"/>
      <c r="D158" s="562"/>
      <c r="E158" s="558"/>
    </row>
    <row r="159" spans="1:5" x14ac:dyDescent="0.25">
      <c r="A159" s="106">
        <v>158</v>
      </c>
      <c r="B159" s="809"/>
      <c r="C159" s="810"/>
      <c r="D159" s="811"/>
      <c r="E159" s="558"/>
    </row>
    <row r="160" spans="1:5" x14ac:dyDescent="0.25">
      <c r="A160" s="106">
        <v>159</v>
      </c>
      <c r="B160" s="809"/>
      <c r="C160" s="810"/>
      <c r="D160" s="811"/>
      <c r="E160" s="558"/>
    </row>
    <row r="161" spans="1:7" x14ac:dyDescent="0.25">
      <c r="A161" s="106">
        <v>160</v>
      </c>
      <c r="B161" s="809"/>
      <c r="C161" s="810"/>
      <c r="D161" s="811"/>
      <c r="E161" s="558"/>
    </row>
    <row r="162" spans="1:7" x14ac:dyDescent="0.25">
      <c r="A162" s="106">
        <v>161</v>
      </c>
      <c r="B162" s="809"/>
      <c r="C162" s="810"/>
      <c r="D162" s="811"/>
      <c r="E162" s="558"/>
    </row>
    <row r="163" spans="1:7" x14ac:dyDescent="0.25">
      <c r="A163" s="106">
        <v>162</v>
      </c>
      <c r="B163" s="809"/>
      <c r="C163" s="810"/>
      <c r="D163" s="811"/>
      <c r="E163" s="558"/>
    </row>
    <row r="164" spans="1:7" x14ac:dyDescent="0.25">
      <c r="A164" s="106">
        <v>163</v>
      </c>
      <c r="B164" s="809"/>
      <c r="C164" s="810"/>
      <c r="D164" s="811"/>
      <c r="E164" s="558"/>
    </row>
    <row r="165" spans="1:7" x14ac:dyDescent="0.25">
      <c r="A165" s="106">
        <v>164</v>
      </c>
      <c r="B165" s="809"/>
      <c r="C165" s="810"/>
      <c r="D165" s="811"/>
      <c r="E165" s="558"/>
    </row>
    <row r="166" spans="1:7" x14ac:dyDescent="0.25">
      <c r="A166" s="106">
        <v>165</v>
      </c>
      <c r="B166" s="809"/>
      <c r="C166" s="810"/>
      <c r="D166" s="811"/>
      <c r="E166" s="558"/>
    </row>
    <row r="167" spans="1:7" x14ac:dyDescent="0.25">
      <c r="A167" s="106">
        <v>166</v>
      </c>
      <c r="B167" s="809"/>
      <c r="C167" s="810"/>
      <c r="D167" s="811"/>
      <c r="E167" s="558"/>
    </row>
    <row r="168" spans="1:7" x14ac:dyDescent="0.25">
      <c r="A168" s="106">
        <v>167</v>
      </c>
      <c r="B168" s="809"/>
      <c r="C168" s="810"/>
      <c r="D168" s="562"/>
      <c r="E168" s="558"/>
    </row>
    <row r="169" spans="1:7" x14ac:dyDescent="0.25">
      <c r="A169" s="106">
        <v>168</v>
      </c>
      <c r="B169" s="809"/>
      <c r="C169" s="810"/>
      <c r="D169" s="811"/>
      <c r="E169" s="558"/>
    </row>
    <row r="170" spans="1:7" x14ac:dyDescent="0.25">
      <c r="A170" s="106">
        <v>169</v>
      </c>
      <c r="B170" s="809"/>
      <c r="C170" s="810"/>
      <c r="D170" s="811"/>
      <c r="E170" s="558"/>
    </row>
    <row r="171" spans="1:7" x14ac:dyDescent="0.25">
      <c r="A171" s="106">
        <v>170</v>
      </c>
      <c r="B171" s="809"/>
      <c r="C171" s="810"/>
      <c r="D171" s="811"/>
      <c r="E171" s="558"/>
    </row>
    <row r="172" spans="1:7" x14ac:dyDescent="0.25">
      <c r="A172" s="106">
        <v>171</v>
      </c>
      <c r="B172" s="809" t="s">
        <v>7391</v>
      </c>
      <c r="C172" s="810" t="s">
        <v>7391</v>
      </c>
      <c r="D172" s="811" t="s">
        <v>6713</v>
      </c>
      <c r="E172" s="558" t="s">
        <v>7471</v>
      </c>
    </row>
    <row r="173" spans="1:7" x14ac:dyDescent="0.25">
      <c r="A173" s="106">
        <v>172</v>
      </c>
      <c r="B173" s="809"/>
      <c r="C173" s="810"/>
      <c r="D173" s="811"/>
      <c r="E173" s="558"/>
      <c r="G173" s="159"/>
    </row>
    <row r="174" spans="1:7" x14ac:dyDescent="0.25">
      <c r="A174" s="106">
        <v>173</v>
      </c>
      <c r="B174" s="809"/>
      <c r="C174" s="810"/>
      <c r="D174" s="811"/>
      <c r="E174" s="558"/>
      <c r="G174" s="159"/>
    </row>
    <row r="175" spans="1:7" x14ac:dyDescent="0.25">
      <c r="A175" s="106">
        <v>174</v>
      </c>
      <c r="B175" s="809"/>
      <c r="C175" s="810"/>
      <c r="D175" s="811"/>
      <c r="E175" s="558"/>
      <c r="G175" s="159"/>
    </row>
    <row r="176" spans="1:7" x14ac:dyDescent="0.25">
      <c r="A176" s="106">
        <v>175</v>
      </c>
      <c r="B176" s="809"/>
      <c r="C176" s="810"/>
      <c r="D176" s="811"/>
      <c r="E176" s="558"/>
      <c r="G176" s="159"/>
    </row>
    <row r="177" spans="1:7" x14ac:dyDescent="0.25">
      <c r="A177" s="106">
        <v>176</v>
      </c>
      <c r="B177" s="809"/>
      <c r="C177" s="810"/>
      <c r="D177" s="811"/>
      <c r="E177" s="558"/>
      <c r="G177" s="159"/>
    </row>
    <row r="178" spans="1:7" x14ac:dyDescent="0.25">
      <c r="A178" s="106">
        <v>177</v>
      </c>
      <c r="B178" s="555" t="s">
        <v>7392</v>
      </c>
      <c r="C178" s="749" t="s">
        <v>7392</v>
      </c>
      <c r="D178" s="557" t="s">
        <v>6714</v>
      </c>
      <c r="E178" s="558" t="s">
        <v>7471</v>
      </c>
      <c r="G178" s="159"/>
    </row>
    <row r="179" spans="1:7" x14ac:dyDescent="0.25">
      <c r="A179" s="106">
        <v>178</v>
      </c>
      <c r="B179" s="555"/>
      <c r="C179" s="556"/>
      <c r="D179" s="557"/>
      <c r="E179" s="558"/>
      <c r="G179" s="159"/>
    </row>
    <row r="180" spans="1:7" x14ac:dyDescent="0.25">
      <c r="A180" s="106">
        <v>179</v>
      </c>
      <c r="B180" s="555"/>
      <c r="C180" s="749"/>
      <c r="D180" s="557"/>
      <c r="E180" s="558"/>
      <c r="G180" s="159"/>
    </row>
    <row r="181" spans="1:7" x14ac:dyDescent="0.25">
      <c r="A181" s="106">
        <v>180</v>
      </c>
      <c r="B181" s="555"/>
      <c r="C181" s="556"/>
      <c r="D181" s="557"/>
      <c r="E181" s="558"/>
      <c r="G181" s="159"/>
    </row>
    <row r="182" spans="1:7" x14ac:dyDescent="0.25">
      <c r="A182" s="106">
        <v>181</v>
      </c>
      <c r="B182" s="555"/>
      <c r="C182" s="749"/>
      <c r="D182" s="557"/>
      <c r="E182" s="558"/>
      <c r="G182" s="159"/>
    </row>
    <row r="183" spans="1:7" x14ac:dyDescent="0.25">
      <c r="A183" s="106">
        <v>182</v>
      </c>
      <c r="B183" s="555"/>
      <c r="C183" s="556"/>
      <c r="D183" s="557"/>
      <c r="E183" s="558"/>
      <c r="G183" s="159"/>
    </row>
    <row r="184" spans="1:7" x14ac:dyDescent="0.25">
      <c r="A184" s="106">
        <v>183</v>
      </c>
      <c r="B184" s="555"/>
      <c r="C184" s="749"/>
      <c r="D184" s="557"/>
      <c r="E184" s="558"/>
      <c r="G184" s="159"/>
    </row>
    <row r="185" spans="1:7" x14ac:dyDescent="0.25">
      <c r="A185" s="106">
        <v>184</v>
      </c>
      <c r="B185" s="555"/>
      <c r="C185" s="556"/>
      <c r="D185" s="557"/>
      <c r="E185" s="558"/>
      <c r="G185" s="159"/>
    </row>
    <row r="186" spans="1:7" x14ac:dyDescent="0.25">
      <c r="A186" s="106">
        <v>185</v>
      </c>
      <c r="B186" s="555"/>
      <c r="C186" s="749"/>
      <c r="D186" s="557"/>
      <c r="E186" s="558"/>
      <c r="G186" s="159"/>
    </row>
    <row r="187" spans="1:7" x14ac:dyDescent="0.25">
      <c r="A187" s="106">
        <v>186</v>
      </c>
      <c r="B187" s="555"/>
      <c r="C187" s="556"/>
      <c r="D187" s="557"/>
      <c r="E187" s="558"/>
      <c r="G187" s="159"/>
    </row>
    <row r="188" spans="1:7" x14ac:dyDescent="0.25">
      <c r="A188" s="106">
        <v>187</v>
      </c>
      <c r="B188" s="555"/>
      <c r="C188" s="749"/>
      <c r="D188" s="557"/>
      <c r="E188" s="558"/>
      <c r="G188" s="159"/>
    </row>
    <row r="189" spans="1:7" x14ac:dyDescent="0.25">
      <c r="A189" s="106">
        <v>188</v>
      </c>
      <c r="B189" s="555"/>
      <c r="C189" s="556"/>
      <c r="D189" s="557"/>
      <c r="E189" s="558"/>
      <c r="G189" s="159"/>
    </row>
    <row r="190" spans="1:7" x14ac:dyDescent="0.25">
      <c r="A190" s="106">
        <v>189</v>
      </c>
      <c r="B190" s="555"/>
      <c r="C190" s="556"/>
      <c r="D190" s="562"/>
      <c r="E190" s="558"/>
      <c r="G190" s="159"/>
    </row>
    <row r="191" spans="1:7" x14ac:dyDescent="0.25">
      <c r="A191" s="106">
        <v>190</v>
      </c>
      <c r="B191" s="555"/>
      <c r="C191" s="556"/>
      <c r="D191" s="562"/>
      <c r="E191" s="558"/>
      <c r="G191" s="159"/>
    </row>
    <row r="192" spans="1:7" x14ac:dyDescent="0.25">
      <c r="A192" s="106">
        <v>191</v>
      </c>
      <c r="B192" s="555"/>
      <c r="C192" s="556"/>
      <c r="D192" s="562"/>
      <c r="E192" s="558"/>
      <c r="G192" s="159"/>
    </row>
    <row r="193" spans="1:5" x14ac:dyDescent="0.25">
      <c r="A193" s="106">
        <v>192</v>
      </c>
      <c r="B193" s="555"/>
      <c r="C193" s="556"/>
      <c r="D193" s="562"/>
      <c r="E193" s="558"/>
    </row>
    <row r="194" spans="1:5" x14ac:dyDescent="0.25">
      <c r="A194" s="106">
        <v>193</v>
      </c>
      <c r="B194" s="555"/>
      <c r="C194" s="556"/>
      <c r="D194" s="562"/>
      <c r="E194" s="558"/>
    </row>
    <row r="195" spans="1:5" x14ac:dyDescent="0.25">
      <c r="A195" s="106">
        <v>194</v>
      </c>
      <c r="B195" s="555"/>
      <c r="C195" s="556"/>
      <c r="D195" s="562"/>
      <c r="E195" s="558"/>
    </row>
    <row r="196" spans="1:5" x14ac:dyDescent="0.25">
      <c r="A196" s="106">
        <v>195</v>
      </c>
      <c r="B196" s="159"/>
      <c r="C196" s="159"/>
      <c r="D196" s="159"/>
      <c r="E196" s="159"/>
    </row>
    <row r="197" spans="1:5" x14ac:dyDescent="0.25">
      <c r="A197" s="106">
        <v>196</v>
      </c>
      <c r="B197" s="159"/>
      <c r="C197" s="159"/>
      <c r="D197" s="159"/>
      <c r="E197" s="159"/>
    </row>
    <row r="198" spans="1:5" x14ac:dyDescent="0.25">
      <c r="A198" s="106">
        <v>197</v>
      </c>
      <c r="B198" s="159"/>
      <c r="C198" s="159"/>
      <c r="D198" s="159"/>
      <c r="E198" s="159"/>
    </row>
    <row r="199" spans="1:5" x14ac:dyDescent="0.25">
      <c r="A199" s="106">
        <v>198</v>
      </c>
      <c r="B199" s="159"/>
      <c r="C199" s="159"/>
      <c r="D199" s="159"/>
      <c r="E199" s="159"/>
    </row>
    <row r="200" spans="1:5" x14ac:dyDescent="0.25">
      <c r="A200" s="106">
        <v>199</v>
      </c>
      <c r="B200" s="563"/>
      <c r="C200" s="563"/>
      <c r="D200" s="159"/>
      <c r="E200" s="159"/>
    </row>
    <row r="201" spans="1:5" x14ac:dyDescent="0.25">
      <c r="A201" s="106">
        <v>200</v>
      </c>
      <c r="B201" s="352"/>
      <c r="C201" s="564"/>
      <c r="D201" s="565"/>
      <c r="E201" s="159"/>
    </row>
    <row r="202" spans="1:5" x14ac:dyDescent="0.25">
      <c r="A202" s="106">
        <v>201</v>
      </c>
      <c r="B202" s="563"/>
      <c r="C202" s="564"/>
      <c r="D202" s="565"/>
      <c r="E202" s="159"/>
    </row>
    <row r="203" spans="1:5" x14ac:dyDescent="0.25">
      <c r="A203" s="106">
        <v>202</v>
      </c>
      <c r="B203" s="352"/>
      <c r="C203" s="564"/>
      <c r="D203" s="565"/>
      <c r="E203" s="159"/>
    </row>
    <row r="204" spans="1:5" x14ac:dyDescent="0.25">
      <c r="A204" s="106">
        <v>203</v>
      </c>
      <c r="B204" s="563"/>
      <c r="C204" s="563"/>
      <c r="D204" s="159"/>
      <c r="E204" s="159"/>
    </row>
    <row r="205" spans="1:5" x14ac:dyDescent="0.25">
      <c r="A205" s="106">
        <v>204</v>
      </c>
      <c r="B205" s="236"/>
      <c r="C205" s="564"/>
      <c r="D205" s="159"/>
      <c r="E205" s="159"/>
    </row>
    <row r="206" spans="1:5" x14ac:dyDescent="0.25">
      <c r="A206" s="106">
        <v>205</v>
      </c>
      <c r="B206" s="236"/>
      <c r="C206" s="564"/>
      <c r="D206" s="159"/>
      <c r="E206" s="159"/>
    </row>
    <row r="207" spans="1:5" x14ac:dyDescent="0.25">
      <c r="A207" s="106">
        <v>206</v>
      </c>
      <c r="B207" s="236"/>
      <c r="C207" s="564"/>
      <c r="D207" s="159"/>
      <c r="E207" s="159"/>
    </row>
    <row r="208" spans="1:5" x14ac:dyDescent="0.25">
      <c r="A208" s="106">
        <v>207</v>
      </c>
      <c r="B208" s="236"/>
      <c r="C208" s="564"/>
      <c r="D208" s="159"/>
      <c r="E208" s="159"/>
    </row>
    <row r="209" spans="1:5" x14ac:dyDescent="0.25">
      <c r="A209" s="106">
        <v>208</v>
      </c>
      <c r="B209" s="236"/>
      <c r="C209" s="564"/>
      <c r="D209" s="159"/>
      <c r="E209" s="159"/>
    </row>
    <row r="210" spans="1:5" x14ac:dyDescent="0.25">
      <c r="A210" s="106">
        <v>209</v>
      </c>
      <c r="B210" s="236"/>
      <c r="C210" s="564"/>
      <c r="D210" s="159"/>
      <c r="E210" s="159"/>
    </row>
    <row r="211" spans="1:5" x14ac:dyDescent="0.25">
      <c r="A211" s="106">
        <v>210</v>
      </c>
      <c r="B211" s="236"/>
      <c r="C211" s="563"/>
      <c r="D211" s="159"/>
      <c r="E211" s="159"/>
    </row>
    <row r="212" spans="1:5" x14ac:dyDescent="0.25">
      <c r="A212" s="106">
        <v>211</v>
      </c>
      <c r="B212" s="236"/>
      <c r="C212" s="563"/>
      <c r="D212" s="159"/>
      <c r="E212" s="159"/>
    </row>
    <row r="213" spans="1:5" x14ac:dyDescent="0.25">
      <c r="A213" s="106">
        <v>212</v>
      </c>
      <c r="B213" s="236"/>
      <c r="C213" s="563"/>
      <c r="D213" s="159"/>
      <c r="E213" s="159"/>
    </row>
    <row r="214" spans="1:5" x14ac:dyDescent="0.25">
      <c r="A214" s="106">
        <v>213</v>
      </c>
      <c r="B214" s="236"/>
      <c r="C214" s="563"/>
      <c r="D214" s="159"/>
      <c r="E214" s="159"/>
    </row>
    <row r="215" spans="1:5" x14ac:dyDescent="0.25">
      <c r="A215" s="106">
        <v>214</v>
      </c>
      <c r="B215" s="159"/>
      <c r="C215" s="159"/>
      <c r="D215" s="159"/>
      <c r="E215" s="159"/>
    </row>
    <row r="216" spans="1:5" x14ac:dyDescent="0.25">
      <c r="A216" s="106">
        <v>215</v>
      </c>
      <c r="B216" s="159"/>
      <c r="C216" s="159"/>
      <c r="D216" s="159"/>
      <c r="E216" s="159"/>
    </row>
    <row r="217" spans="1:5" x14ac:dyDescent="0.25">
      <c r="A217" s="106">
        <v>216</v>
      </c>
      <c r="B217" s="159"/>
      <c r="C217" s="159"/>
      <c r="D217" s="159"/>
      <c r="E217" s="159"/>
    </row>
    <row r="218" spans="1:5" x14ac:dyDescent="0.25">
      <c r="A218" s="106">
        <v>217</v>
      </c>
      <c r="B218" s="159"/>
      <c r="C218" s="159"/>
      <c r="D218" s="159"/>
      <c r="E218" s="159"/>
    </row>
    <row r="219" spans="1:5" x14ac:dyDescent="0.25">
      <c r="A219" s="106">
        <v>218</v>
      </c>
      <c r="B219" s="159"/>
      <c r="C219" s="159"/>
      <c r="D219" s="159"/>
      <c r="E219" s="159"/>
    </row>
    <row r="220" spans="1:5" x14ac:dyDescent="0.25">
      <c r="A220" s="106">
        <v>219</v>
      </c>
      <c r="B220" s="159"/>
      <c r="C220" s="159"/>
      <c r="D220" s="159"/>
      <c r="E220" s="159"/>
    </row>
    <row r="221" spans="1:5" x14ac:dyDescent="0.25">
      <c r="A221" s="106">
        <v>220</v>
      </c>
      <c r="B221" s="159"/>
      <c r="C221" s="159"/>
      <c r="D221" s="159"/>
      <c r="E221" s="159"/>
    </row>
    <row r="222" spans="1:5" x14ac:dyDescent="0.25">
      <c r="A222" s="106">
        <v>221</v>
      </c>
      <c r="B222" s="159"/>
      <c r="C222" s="159"/>
      <c r="D222" s="159"/>
      <c r="E222" s="159"/>
    </row>
    <row r="223" spans="1:5" x14ac:dyDescent="0.25">
      <c r="A223" s="106">
        <v>222</v>
      </c>
      <c r="B223" s="159"/>
      <c r="C223" s="159"/>
      <c r="D223" s="159"/>
      <c r="E223" s="159"/>
    </row>
    <row r="224" spans="1:5" x14ac:dyDescent="0.25">
      <c r="A224" s="106">
        <v>223</v>
      </c>
      <c r="B224" s="159"/>
      <c r="C224" s="159"/>
      <c r="D224" s="159"/>
      <c r="E224" s="159"/>
    </row>
    <row r="225" spans="1:5" x14ac:dyDescent="0.25">
      <c r="A225" s="106">
        <v>224</v>
      </c>
      <c r="B225" s="159"/>
      <c r="C225" s="159"/>
      <c r="D225" s="159"/>
      <c r="E225" s="159"/>
    </row>
    <row r="226" spans="1:5" x14ac:dyDescent="0.25">
      <c r="A226" s="106">
        <v>225</v>
      </c>
      <c r="B226" s="159"/>
      <c r="C226" s="159"/>
      <c r="D226" s="159"/>
      <c r="E226" s="159"/>
    </row>
    <row r="227" spans="1:5" x14ac:dyDescent="0.25">
      <c r="A227" s="106">
        <v>226</v>
      </c>
      <c r="B227" s="159"/>
      <c r="C227" s="159"/>
      <c r="D227" s="159"/>
      <c r="E227" s="159"/>
    </row>
    <row r="228" spans="1:5" x14ac:dyDescent="0.25">
      <c r="A228" s="106">
        <v>227</v>
      </c>
      <c r="B228" s="159"/>
      <c r="C228" s="159"/>
      <c r="D228" s="159"/>
      <c r="E228" s="159"/>
    </row>
    <row r="229" spans="1:5" x14ac:dyDescent="0.25">
      <c r="A229" s="106">
        <v>228</v>
      </c>
      <c r="B229" s="159"/>
      <c r="C229" s="159"/>
      <c r="D229" s="159"/>
      <c r="E229" s="159"/>
    </row>
    <row r="230" spans="1:5" x14ac:dyDescent="0.25">
      <c r="A230" s="106">
        <v>229</v>
      </c>
      <c r="B230" s="563"/>
      <c r="C230" s="563"/>
      <c r="D230" s="159"/>
      <c r="E230" s="159"/>
    </row>
    <row r="231" spans="1:5" x14ac:dyDescent="0.25">
      <c r="A231" s="106">
        <v>230</v>
      </c>
      <c r="B231" s="563"/>
      <c r="C231" s="563"/>
      <c r="D231" s="159"/>
      <c r="E231" s="159"/>
    </row>
    <row r="232" spans="1:5" x14ac:dyDescent="0.25">
      <c r="A232" s="106">
        <v>231</v>
      </c>
      <c r="B232" s="563"/>
      <c r="C232" s="563"/>
      <c r="D232" s="159"/>
      <c r="E232" s="159"/>
    </row>
    <row r="233" spans="1:5" x14ac:dyDescent="0.25">
      <c r="A233" s="106">
        <v>232</v>
      </c>
      <c r="B233" s="563"/>
      <c r="C233" s="563"/>
      <c r="D233" s="159"/>
      <c r="E233" s="159"/>
    </row>
    <row r="234" spans="1:5" x14ac:dyDescent="0.25">
      <c r="A234" s="106">
        <v>233</v>
      </c>
      <c r="B234" s="563"/>
      <c r="C234" s="563"/>
      <c r="D234" s="159"/>
      <c r="E234" s="159"/>
    </row>
    <row r="235" spans="1:5" x14ac:dyDescent="0.25">
      <c r="A235" s="106">
        <v>234</v>
      </c>
      <c r="B235" s="563"/>
      <c r="C235" s="563"/>
      <c r="D235" s="159"/>
      <c r="E235" s="159"/>
    </row>
    <row r="236" spans="1:5" x14ac:dyDescent="0.25">
      <c r="A236" s="106">
        <v>235</v>
      </c>
      <c r="B236" s="563"/>
      <c r="C236" s="563"/>
      <c r="D236" s="159"/>
      <c r="E236" s="159"/>
    </row>
    <row r="237" spans="1:5" x14ac:dyDescent="0.25">
      <c r="A237" s="106">
        <v>236</v>
      </c>
      <c r="B237" s="563"/>
      <c r="C237" s="563"/>
      <c r="D237" s="159"/>
      <c r="E237" s="159"/>
    </row>
    <row r="238" spans="1:5" x14ac:dyDescent="0.25">
      <c r="A238" s="106">
        <v>237</v>
      </c>
      <c r="B238" s="563"/>
      <c r="C238" s="563"/>
      <c r="D238" s="159"/>
      <c r="E238" s="159"/>
    </row>
    <row r="239" spans="1:5" x14ac:dyDescent="0.25">
      <c r="A239" s="106">
        <v>238</v>
      </c>
      <c r="B239" s="563"/>
      <c r="C239" s="563"/>
      <c r="D239" s="159"/>
      <c r="E239" s="159"/>
    </row>
    <row r="240" spans="1:5" x14ac:dyDescent="0.25">
      <c r="A240" s="106">
        <v>239</v>
      </c>
      <c r="B240" s="563"/>
      <c r="C240" s="563"/>
      <c r="D240" s="159"/>
      <c r="E240" s="159"/>
    </row>
    <row r="241" spans="1:6" x14ac:dyDescent="0.25">
      <c r="A241" s="106">
        <v>240</v>
      </c>
      <c r="B241" s="563"/>
      <c r="C241" s="563"/>
      <c r="D241" s="159"/>
      <c r="E241" s="159"/>
    </row>
    <row r="242" spans="1:6" x14ac:dyDescent="0.25">
      <c r="A242" s="106">
        <v>241</v>
      </c>
      <c r="B242" s="563"/>
      <c r="C242" s="563"/>
      <c r="D242" s="159"/>
      <c r="E242" s="159"/>
    </row>
    <row r="243" spans="1:6" x14ac:dyDescent="0.25">
      <c r="A243" s="106">
        <v>242</v>
      </c>
      <c r="B243" s="563"/>
      <c r="C243" s="563"/>
      <c r="D243" s="159"/>
      <c r="E243" s="159"/>
      <c r="F243" s="159"/>
    </row>
    <row r="244" spans="1:6" x14ac:dyDescent="0.25">
      <c r="A244" s="106">
        <v>243</v>
      </c>
      <c r="B244" s="563"/>
      <c r="C244" s="563"/>
      <c r="D244" s="159"/>
      <c r="E244" s="159"/>
      <c r="F244" s="159"/>
    </row>
    <row r="245" spans="1:6" x14ac:dyDescent="0.25">
      <c r="A245" s="106">
        <v>244</v>
      </c>
      <c r="B245" s="159"/>
      <c r="C245" s="159"/>
      <c r="D245" s="159"/>
      <c r="E245" s="159"/>
      <c r="F245" s="159"/>
    </row>
    <row r="246" spans="1:6" x14ac:dyDescent="0.25">
      <c r="A246" s="106">
        <v>245</v>
      </c>
      <c r="B246" s="563"/>
      <c r="C246" s="563"/>
      <c r="D246" s="159"/>
      <c r="E246" s="159"/>
    </row>
    <row r="247" spans="1:6" x14ac:dyDescent="0.25">
      <c r="A247" s="106">
        <v>246</v>
      </c>
      <c r="B247" s="564"/>
      <c r="C247" s="564"/>
      <c r="D247" s="565"/>
      <c r="E247" s="159"/>
    </row>
    <row r="248" spans="1:6" x14ac:dyDescent="0.25">
      <c r="A248" s="106">
        <v>247</v>
      </c>
      <c r="B248" s="564"/>
      <c r="C248" s="564"/>
      <c r="D248" s="565"/>
      <c r="E248" s="159"/>
    </row>
    <row r="249" spans="1:6" x14ac:dyDescent="0.25">
      <c r="A249" s="106">
        <v>248</v>
      </c>
      <c r="B249" s="564"/>
      <c r="C249" s="564"/>
      <c r="D249" s="565"/>
      <c r="E249" s="159"/>
    </row>
    <row r="250" spans="1:6" x14ac:dyDescent="0.25">
      <c r="A250" s="106">
        <v>249</v>
      </c>
      <c r="B250" s="564"/>
      <c r="C250" s="564"/>
      <c r="D250" s="565"/>
      <c r="E250" s="159"/>
    </row>
    <row r="251" spans="1:6" x14ac:dyDescent="0.25">
      <c r="A251" s="106">
        <v>250</v>
      </c>
      <c r="B251" s="564"/>
      <c r="C251" s="564"/>
      <c r="D251" s="565"/>
      <c r="E251" s="159"/>
    </row>
    <row r="252" spans="1:6" x14ac:dyDescent="0.25">
      <c r="A252" s="106">
        <v>251</v>
      </c>
      <c r="B252" s="564"/>
      <c r="C252" s="564"/>
      <c r="D252" s="565"/>
      <c r="E252" s="159"/>
    </row>
    <row r="253" spans="1:6" x14ac:dyDescent="0.25">
      <c r="A253" s="106">
        <v>252</v>
      </c>
      <c r="B253" s="564"/>
      <c r="C253" s="564"/>
      <c r="D253" s="565"/>
      <c r="E253" s="159"/>
    </row>
    <row r="254" spans="1:6" x14ac:dyDescent="0.25">
      <c r="A254" s="106">
        <v>253</v>
      </c>
      <c r="B254" s="564"/>
      <c r="C254" s="564"/>
      <c r="D254" s="565"/>
      <c r="E254" s="159"/>
    </row>
    <row r="255" spans="1:6" x14ac:dyDescent="0.25">
      <c r="A255" s="106">
        <v>254</v>
      </c>
      <c r="B255" s="564"/>
      <c r="C255" s="564"/>
      <c r="D255" s="565"/>
      <c r="E255" s="159"/>
    </row>
    <row r="256" spans="1:6" x14ac:dyDescent="0.25">
      <c r="A256" s="106">
        <v>255</v>
      </c>
      <c r="B256" s="564"/>
      <c r="C256" s="564"/>
      <c r="D256" s="565"/>
      <c r="E256" s="159"/>
    </row>
    <row r="257" spans="1:5" x14ac:dyDescent="0.25">
      <c r="A257" s="106">
        <v>256</v>
      </c>
      <c r="B257" s="564"/>
      <c r="C257" s="564"/>
      <c r="D257" s="565"/>
      <c r="E257" s="159"/>
    </row>
    <row r="258" spans="1:5" x14ac:dyDescent="0.25">
      <c r="A258" s="106">
        <v>257</v>
      </c>
      <c r="B258" s="564"/>
      <c r="C258" s="564"/>
      <c r="D258" s="565"/>
      <c r="E258" s="159"/>
    </row>
    <row r="259" spans="1:5" x14ac:dyDescent="0.25">
      <c r="A259" s="106">
        <v>258</v>
      </c>
      <c r="B259" s="564"/>
      <c r="C259" s="564"/>
      <c r="D259" s="565"/>
      <c r="E259" s="159"/>
    </row>
    <row r="260" spans="1:5" x14ac:dyDescent="0.25">
      <c r="A260" s="106">
        <v>259</v>
      </c>
      <c r="B260" s="564"/>
      <c r="C260" s="564"/>
      <c r="D260" s="565"/>
      <c r="E260" s="159"/>
    </row>
    <row r="261" spans="1:5" x14ac:dyDescent="0.25">
      <c r="A261" s="106">
        <v>260</v>
      </c>
      <c r="B261" s="564"/>
      <c r="C261" s="564"/>
      <c r="D261" s="565"/>
      <c r="E261" s="159"/>
    </row>
    <row r="262" spans="1:5" x14ac:dyDescent="0.25">
      <c r="A262" s="106">
        <v>261</v>
      </c>
      <c r="B262" s="564"/>
      <c r="C262" s="564"/>
      <c r="D262" s="565"/>
      <c r="E262" s="159"/>
    </row>
    <row r="263" spans="1:5" x14ac:dyDescent="0.25">
      <c r="A263" s="106">
        <v>262</v>
      </c>
      <c r="B263" s="564"/>
      <c r="C263" s="564"/>
      <c r="D263" s="565"/>
      <c r="E263" s="159"/>
    </row>
    <row r="264" spans="1:5" x14ac:dyDescent="0.25">
      <c r="A264" s="106">
        <v>263</v>
      </c>
      <c r="B264" s="564"/>
      <c r="C264" s="564"/>
      <c r="D264" s="565"/>
      <c r="E264" s="159"/>
    </row>
    <row r="265" spans="1:5" x14ac:dyDescent="0.25">
      <c r="A265" s="106">
        <v>264</v>
      </c>
      <c r="B265" s="564"/>
      <c r="C265" s="564"/>
      <c r="D265" s="565"/>
      <c r="E265" s="159"/>
    </row>
    <row r="266" spans="1:5" x14ac:dyDescent="0.25">
      <c r="A266" s="106">
        <v>265</v>
      </c>
      <c r="B266" s="564"/>
      <c r="C266" s="564"/>
      <c r="D266" s="565"/>
      <c r="E266" s="159"/>
    </row>
    <row r="267" spans="1:5" x14ac:dyDescent="0.25">
      <c r="A267" s="106">
        <v>266</v>
      </c>
      <c r="B267" s="564"/>
      <c r="C267" s="564"/>
      <c r="D267" s="565"/>
      <c r="E267" s="159"/>
    </row>
    <row r="268" spans="1:5" x14ac:dyDescent="0.25">
      <c r="A268" s="106">
        <v>267</v>
      </c>
      <c r="B268" s="564"/>
      <c r="C268" s="564"/>
      <c r="D268" s="565"/>
      <c r="E268" s="159"/>
    </row>
    <row r="269" spans="1:5" x14ac:dyDescent="0.25">
      <c r="A269" s="106">
        <v>268</v>
      </c>
      <c r="B269" s="564"/>
      <c r="C269" s="564"/>
      <c r="D269" s="565"/>
      <c r="E269" s="159"/>
    </row>
    <row r="270" spans="1:5" x14ac:dyDescent="0.25">
      <c r="A270" s="106">
        <v>269</v>
      </c>
      <c r="B270" s="564"/>
      <c r="C270" s="564"/>
      <c r="D270" s="565"/>
      <c r="E270" s="159"/>
    </row>
    <row r="271" spans="1:5" x14ac:dyDescent="0.25">
      <c r="A271" s="106">
        <v>270</v>
      </c>
      <c r="B271" s="564"/>
      <c r="C271" s="564"/>
      <c r="D271" s="565"/>
      <c r="E271" s="159"/>
    </row>
    <row r="272" spans="1:5" x14ac:dyDescent="0.25">
      <c r="A272" s="106">
        <v>271</v>
      </c>
      <c r="B272" s="564"/>
      <c r="C272" s="564"/>
      <c r="D272" s="565"/>
      <c r="E272" s="159"/>
    </row>
    <row r="273" spans="1:5" x14ac:dyDescent="0.25">
      <c r="A273" s="106">
        <v>272</v>
      </c>
      <c r="B273" s="564"/>
      <c r="C273" s="564"/>
      <c r="D273" s="565"/>
      <c r="E273" s="159"/>
    </row>
    <row r="274" spans="1:5" x14ac:dyDescent="0.25">
      <c r="A274" s="106">
        <v>273</v>
      </c>
      <c r="B274" s="564"/>
      <c r="C274" s="564"/>
      <c r="D274" s="565"/>
      <c r="E274" s="159"/>
    </row>
    <row r="275" spans="1:5" x14ac:dyDescent="0.25">
      <c r="A275" s="106">
        <v>274</v>
      </c>
      <c r="B275" s="564"/>
      <c r="C275" s="564"/>
      <c r="D275" s="565"/>
      <c r="E275" s="159"/>
    </row>
    <row r="276" spans="1:5" x14ac:dyDescent="0.25">
      <c r="A276" s="106">
        <v>275</v>
      </c>
      <c r="B276" s="564"/>
      <c r="C276" s="564"/>
      <c r="D276" s="565"/>
      <c r="E276" s="159"/>
    </row>
    <row r="277" spans="1:5" x14ac:dyDescent="0.25">
      <c r="A277" s="106">
        <v>276</v>
      </c>
      <c r="B277" s="564"/>
      <c r="C277" s="564"/>
      <c r="D277" s="565"/>
      <c r="E277" s="159"/>
    </row>
    <row r="278" spans="1:5" x14ac:dyDescent="0.25">
      <c r="A278" s="106">
        <v>277</v>
      </c>
      <c r="B278" s="564"/>
      <c r="C278" s="564"/>
      <c r="D278" s="565"/>
      <c r="E278" s="159"/>
    </row>
    <row r="279" spans="1:5" x14ac:dyDescent="0.25">
      <c r="A279" s="106">
        <v>278</v>
      </c>
      <c r="B279" s="566"/>
      <c r="C279" s="566"/>
      <c r="D279" s="567"/>
      <c r="E279" s="661"/>
    </row>
    <row r="280" spans="1:5" x14ac:dyDescent="0.25">
      <c r="A280" s="106">
        <v>279</v>
      </c>
      <c r="B280" s="566"/>
      <c r="C280" s="566"/>
      <c r="D280" s="567"/>
      <c r="E280" s="661"/>
    </row>
    <row r="281" spans="1:5" x14ac:dyDescent="0.25">
      <c r="A281" s="106">
        <v>280</v>
      </c>
      <c r="B281" s="566"/>
      <c r="C281" s="566"/>
      <c r="D281" s="567"/>
      <c r="E281" s="661"/>
    </row>
    <row r="282" spans="1:5" x14ac:dyDescent="0.25">
      <c r="A282" s="106">
        <v>281</v>
      </c>
      <c r="B282" s="566"/>
      <c r="C282" s="566"/>
      <c r="D282" s="567"/>
      <c r="E282" s="661"/>
    </row>
    <row r="283" spans="1:5" x14ac:dyDescent="0.25">
      <c r="A283" s="106">
        <v>282</v>
      </c>
      <c r="B283" s="566"/>
      <c r="C283" s="566"/>
      <c r="D283" s="567"/>
      <c r="E283" s="661"/>
    </row>
    <row r="284" spans="1:5" x14ac:dyDescent="0.25">
      <c r="A284" s="106">
        <v>283</v>
      </c>
      <c r="B284" s="566"/>
      <c r="C284" s="566"/>
      <c r="D284" s="567"/>
      <c r="E284" s="661"/>
    </row>
    <row r="285" spans="1:5" x14ac:dyDescent="0.25">
      <c r="A285" s="106">
        <v>284</v>
      </c>
      <c r="B285" s="566"/>
      <c r="C285" s="566"/>
      <c r="D285" s="567"/>
      <c r="E285" s="661"/>
    </row>
    <row r="286" spans="1:5" x14ac:dyDescent="0.25">
      <c r="A286" s="106">
        <v>285</v>
      </c>
      <c r="B286" s="566"/>
      <c r="C286" s="566"/>
      <c r="D286" s="567"/>
      <c r="E286" s="661"/>
    </row>
    <row r="287" spans="1:5" x14ac:dyDescent="0.25">
      <c r="A287" s="106">
        <v>286</v>
      </c>
      <c r="B287" s="566"/>
      <c r="C287" s="566"/>
      <c r="D287" s="567"/>
      <c r="E287" s="661"/>
    </row>
    <row r="288" spans="1:5" x14ac:dyDescent="0.25">
      <c r="A288" s="106">
        <v>287</v>
      </c>
      <c r="B288" s="566"/>
      <c r="C288" s="566"/>
      <c r="D288" s="567"/>
      <c r="E288" s="661"/>
    </row>
    <row r="289" spans="1:5" x14ac:dyDescent="0.25">
      <c r="A289" s="106">
        <v>288</v>
      </c>
      <c r="B289" s="566"/>
      <c r="C289" s="566"/>
      <c r="D289" s="567"/>
      <c r="E289" s="661"/>
    </row>
    <row r="290" spans="1:5" x14ac:dyDescent="0.25">
      <c r="A290" s="106">
        <v>289</v>
      </c>
      <c r="B290" s="566"/>
      <c r="C290" s="566"/>
      <c r="D290" s="567"/>
      <c r="E290" s="661"/>
    </row>
    <row r="291" spans="1:5" x14ac:dyDescent="0.25">
      <c r="A291" s="106">
        <v>290</v>
      </c>
      <c r="B291" s="566"/>
      <c r="C291" s="566"/>
      <c r="D291" s="567"/>
      <c r="E291" s="661"/>
    </row>
    <row r="292" spans="1:5" x14ac:dyDescent="0.25">
      <c r="A292" s="106">
        <v>291</v>
      </c>
      <c r="B292" s="566"/>
      <c r="C292" s="566"/>
      <c r="D292" s="567"/>
      <c r="E292" s="661"/>
    </row>
    <row r="293" spans="1:5" x14ac:dyDescent="0.25">
      <c r="A293" s="106">
        <v>292</v>
      </c>
      <c r="B293" s="566"/>
      <c r="C293" s="566"/>
      <c r="D293" s="567"/>
      <c r="E293" s="661"/>
    </row>
    <row r="294" spans="1:5" x14ac:dyDescent="0.25">
      <c r="A294" s="106">
        <v>293</v>
      </c>
      <c r="B294" s="566"/>
      <c r="C294" s="566"/>
      <c r="D294" s="567"/>
      <c r="E294" s="661"/>
    </row>
    <row r="295" spans="1:5" x14ac:dyDescent="0.25">
      <c r="A295" s="106">
        <v>294</v>
      </c>
      <c r="B295" s="566"/>
      <c r="C295" s="566"/>
      <c r="D295" s="567"/>
      <c r="E295" s="661"/>
    </row>
    <row r="296" spans="1:5" x14ac:dyDescent="0.25">
      <c r="A296" s="106">
        <v>295</v>
      </c>
      <c r="B296" s="566"/>
      <c r="C296" s="566"/>
      <c r="D296" s="567"/>
      <c r="E296" s="661"/>
    </row>
    <row r="297" spans="1:5" x14ac:dyDescent="0.25">
      <c r="A297" s="106">
        <v>296</v>
      </c>
      <c r="B297" s="566"/>
      <c r="C297" s="566"/>
      <c r="D297" s="567"/>
      <c r="E297" s="661"/>
    </row>
    <row r="298" spans="1:5" x14ac:dyDescent="0.25">
      <c r="A298" s="106">
        <v>297</v>
      </c>
      <c r="B298" s="566"/>
      <c r="C298" s="566"/>
      <c r="D298" s="567"/>
      <c r="E298" s="661"/>
    </row>
    <row r="299" spans="1:5" x14ac:dyDescent="0.25">
      <c r="A299" s="106">
        <v>298</v>
      </c>
      <c r="B299" s="566"/>
      <c r="C299" s="566"/>
      <c r="D299" s="567"/>
      <c r="E299" s="661"/>
    </row>
    <row r="300" spans="1:5" x14ac:dyDescent="0.25">
      <c r="A300" s="106">
        <v>299</v>
      </c>
      <c r="B300" s="566"/>
      <c r="C300" s="566"/>
      <c r="D300" s="567"/>
      <c r="E300" s="661"/>
    </row>
    <row r="301" spans="1:5" x14ac:dyDescent="0.25">
      <c r="A301" s="106">
        <v>300</v>
      </c>
      <c r="B301" s="566"/>
      <c r="C301" s="566"/>
      <c r="D301" s="567"/>
      <c r="E301" s="661"/>
    </row>
    <row r="302" spans="1:5" x14ac:dyDescent="0.25">
      <c r="A302" s="106">
        <v>301</v>
      </c>
      <c r="B302" s="566"/>
      <c r="C302" s="566"/>
      <c r="D302" s="567"/>
      <c r="E302" s="661"/>
    </row>
    <row r="303" spans="1:5" x14ac:dyDescent="0.25">
      <c r="A303" s="106">
        <v>302</v>
      </c>
      <c r="B303" s="566"/>
      <c r="C303" s="566"/>
      <c r="D303" s="567"/>
      <c r="E303" s="661"/>
    </row>
    <row r="304" spans="1:5" x14ac:dyDescent="0.25">
      <c r="A304" s="106">
        <v>303</v>
      </c>
      <c r="B304" s="566"/>
      <c r="C304" s="566"/>
      <c r="D304" s="567"/>
      <c r="E304" s="661"/>
    </row>
    <row r="305" spans="1:5" x14ac:dyDescent="0.25">
      <c r="A305" s="106">
        <v>304</v>
      </c>
      <c r="B305" s="566"/>
      <c r="C305" s="566"/>
      <c r="D305" s="567"/>
      <c r="E305" s="661"/>
    </row>
    <row r="306" spans="1:5" x14ac:dyDescent="0.25">
      <c r="A306" s="106">
        <v>305</v>
      </c>
      <c r="B306" s="566"/>
      <c r="C306" s="566"/>
      <c r="D306" s="567"/>
      <c r="E306" s="661"/>
    </row>
    <row r="307" spans="1:5" x14ac:dyDescent="0.25">
      <c r="A307" s="106">
        <v>306</v>
      </c>
      <c r="B307" s="548"/>
      <c r="C307" s="548"/>
      <c r="D307" s="546"/>
    </row>
    <row r="308" spans="1:5" x14ac:dyDescent="0.25">
      <c r="A308" s="106">
        <v>307</v>
      </c>
      <c r="B308" s="548"/>
      <c r="C308" s="548"/>
      <c r="D308" s="546"/>
    </row>
    <row r="309" spans="1:5" x14ac:dyDescent="0.25">
      <c r="A309" s="106">
        <v>308</v>
      </c>
      <c r="B309" s="548"/>
      <c r="C309" s="548"/>
      <c r="D309" s="546"/>
    </row>
    <row r="310" spans="1:5" x14ac:dyDescent="0.25">
      <c r="A310" s="106">
        <v>309</v>
      </c>
      <c r="B310" s="548"/>
      <c r="C310" s="548"/>
      <c r="D310" s="546"/>
    </row>
    <row r="311" spans="1:5" x14ac:dyDescent="0.25">
      <c r="A311" s="106">
        <v>310</v>
      </c>
      <c r="B311" s="548"/>
      <c r="C311" s="548"/>
      <c r="D311" s="546"/>
    </row>
    <row r="312" spans="1:5" x14ac:dyDescent="0.25">
      <c r="A312" s="106">
        <v>311</v>
      </c>
      <c r="B312" s="548"/>
      <c r="C312" s="548"/>
      <c r="D312" s="546"/>
    </row>
    <row r="313" spans="1:5" x14ac:dyDescent="0.25">
      <c r="A313" s="106">
        <v>312</v>
      </c>
      <c r="B313" s="548"/>
      <c r="C313" s="548"/>
      <c r="D313" s="546"/>
    </row>
    <row r="314" spans="1:5" x14ac:dyDescent="0.25">
      <c r="A314" s="106">
        <v>313</v>
      </c>
    </row>
    <row r="315" spans="1:5" x14ac:dyDescent="0.25">
      <c r="A315" s="106">
        <v>314</v>
      </c>
    </row>
    <row r="316" spans="1:5" x14ac:dyDescent="0.25">
      <c r="A316" s="106">
        <v>315</v>
      </c>
    </row>
    <row r="317" spans="1:5" x14ac:dyDescent="0.25">
      <c r="A317" s="106">
        <v>316</v>
      </c>
    </row>
    <row r="318" spans="1:5" x14ac:dyDescent="0.25">
      <c r="A318" s="106">
        <v>317</v>
      </c>
    </row>
    <row r="319" spans="1:5" x14ac:dyDescent="0.25">
      <c r="A319" s="106">
        <v>318</v>
      </c>
    </row>
    <row r="320" spans="1:5" x14ac:dyDescent="0.25">
      <c r="A320" s="106">
        <v>319</v>
      </c>
    </row>
    <row r="321" spans="1:1" x14ac:dyDescent="0.25">
      <c r="A321" s="106">
        <v>320</v>
      </c>
    </row>
    <row r="322" spans="1:1" x14ac:dyDescent="0.25">
      <c r="A322" s="106">
        <v>321</v>
      </c>
    </row>
    <row r="323" spans="1:1" x14ac:dyDescent="0.25">
      <c r="A323" s="106">
        <v>322</v>
      </c>
    </row>
    <row r="324" spans="1:1" x14ac:dyDescent="0.25">
      <c r="A324" s="106">
        <v>323</v>
      </c>
    </row>
    <row r="325" spans="1:1" x14ac:dyDescent="0.25">
      <c r="A325" s="106">
        <v>324</v>
      </c>
    </row>
    <row r="326" spans="1:1" x14ac:dyDescent="0.25">
      <c r="A326" s="106">
        <v>325</v>
      </c>
    </row>
    <row r="327" spans="1:1" x14ac:dyDescent="0.25">
      <c r="A327" s="106">
        <v>326</v>
      </c>
    </row>
    <row r="328" spans="1:1" x14ac:dyDescent="0.25">
      <c r="A328" s="106">
        <v>327</v>
      </c>
    </row>
    <row r="329" spans="1:1" x14ac:dyDescent="0.25">
      <c r="A329" s="106">
        <v>328</v>
      </c>
    </row>
    <row r="330" spans="1:1" x14ac:dyDescent="0.25">
      <c r="A330" s="106">
        <v>329</v>
      </c>
    </row>
    <row r="331" spans="1:1" x14ac:dyDescent="0.25">
      <c r="A331" s="106">
        <v>330</v>
      </c>
    </row>
    <row r="332" spans="1:1" x14ac:dyDescent="0.25">
      <c r="A332" s="106">
        <v>331</v>
      </c>
    </row>
    <row r="333" spans="1:1" x14ac:dyDescent="0.25">
      <c r="A333" s="106">
        <v>332</v>
      </c>
    </row>
    <row r="334" spans="1:1" x14ac:dyDescent="0.25">
      <c r="A334" s="106">
        <v>333</v>
      </c>
    </row>
    <row r="335" spans="1:1" x14ac:dyDescent="0.25">
      <c r="A335" s="106">
        <v>334</v>
      </c>
    </row>
    <row r="336" spans="1:1" x14ac:dyDescent="0.25">
      <c r="A336" s="106">
        <v>335</v>
      </c>
    </row>
    <row r="337" spans="1:1" x14ac:dyDescent="0.25">
      <c r="A337" s="106">
        <v>336</v>
      </c>
    </row>
    <row r="338" spans="1:1" x14ac:dyDescent="0.25">
      <c r="A338" s="106">
        <v>337</v>
      </c>
    </row>
    <row r="339" spans="1:1" x14ac:dyDescent="0.25">
      <c r="A339" s="106">
        <v>338</v>
      </c>
    </row>
    <row r="340" spans="1:1" x14ac:dyDescent="0.25">
      <c r="A340" s="106">
        <v>339</v>
      </c>
    </row>
    <row r="341" spans="1:1" x14ac:dyDescent="0.25">
      <c r="A341" s="106">
        <v>340</v>
      </c>
    </row>
    <row r="342" spans="1:1" x14ac:dyDescent="0.25">
      <c r="A342" s="106">
        <v>341</v>
      </c>
    </row>
    <row r="343" spans="1:1" x14ac:dyDescent="0.25">
      <c r="A343" s="106">
        <v>342</v>
      </c>
    </row>
    <row r="344" spans="1:1" x14ac:dyDescent="0.25">
      <c r="A344" s="106">
        <v>343</v>
      </c>
    </row>
    <row r="345" spans="1:1" x14ac:dyDescent="0.25">
      <c r="A345" s="106">
        <v>344</v>
      </c>
    </row>
    <row r="346" spans="1:1" x14ac:dyDescent="0.25">
      <c r="A346" s="106">
        <v>345</v>
      </c>
    </row>
    <row r="347" spans="1:1" x14ac:dyDescent="0.25">
      <c r="A347" s="106">
        <v>346</v>
      </c>
    </row>
    <row r="348" spans="1:1" x14ac:dyDescent="0.25">
      <c r="A348" s="106">
        <v>347</v>
      </c>
    </row>
    <row r="349" spans="1:1" x14ac:dyDescent="0.25">
      <c r="A349" s="106">
        <v>348</v>
      </c>
    </row>
    <row r="350" spans="1:1" x14ac:dyDescent="0.25">
      <c r="A350" s="106">
        <v>349</v>
      </c>
    </row>
    <row r="351" spans="1:1" x14ac:dyDescent="0.25">
      <c r="A351" s="106">
        <v>350</v>
      </c>
    </row>
    <row r="352" spans="1:1" x14ac:dyDescent="0.25">
      <c r="A352" s="106">
        <v>351</v>
      </c>
    </row>
    <row r="353" spans="1:1" x14ac:dyDescent="0.25">
      <c r="A353" s="106">
        <v>352</v>
      </c>
    </row>
    <row r="354" spans="1:1" x14ac:dyDescent="0.25">
      <c r="A354" s="106">
        <v>353</v>
      </c>
    </row>
    <row r="355" spans="1:1" x14ac:dyDescent="0.25">
      <c r="A355" s="106">
        <v>354</v>
      </c>
    </row>
    <row r="356" spans="1:1" x14ac:dyDescent="0.25">
      <c r="A356" s="106">
        <v>355</v>
      </c>
    </row>
    <row r="357" spans="1:1" x14ac:dyDescent="0.25">
      <c r="A357" s="106">
        <v>356</v>
      </c>
    </row>
    <row r="358" spans="1:1" x14ac:dyDescent="0.25">
      <c r="A358" s="106">
        <v>357</v>
      </c>
    </row>
    <row r="359" spans="1:1" x14ac:dyDescent="0.25">
      <c r="A359" s="106">
        <v>358</v>
      </c>
    </row>
    <row r="360" spans="1:1" x14ac:dyDescent="0.25">
      <c r="A360" s="106">
        <v>359</v>
      </c>
    </row>
    <row r="361" spans="1:1" x14ac:dyDescent="0.25">
      <c r="A361" s="106">
        <v>360</v>
      </c>
    </row>
    <row r="362" spans="1:1" x14ac:dyDescent="0.25">
      <c r="A362" s="106">
        <v>361</v>
      </c>
    </row>
    <row r="363" spans="1:1" x14ac:dyDescent="0.25">
      <c r="A363" s="106">
        <v>362</v>
      </c>
    </row>
    <row r="364" spans="1:1" x14ac:dyDescent="0.25">
      <c r="A364" s="106">
        <v>363</v>
      </c>
    </row>
    <row r="365" spans="1:1" x14ac:dyDescent="0.25">
      <c r="A365" s="106">
        <v>364</v>
      </c>
    </row>
    <row r="366" spans="1:1" x14ac:dyDescent="0.25">
      <c r="A366" s="106">
        <v>365</v>
      </c>
    </row>
    <row r="367" spans="1:1" x14ac:dyDescent="0.25">
      <c r="A367" s="106">
        <v>366</v>
      </c>
    </row>
    <row r="368" spans="1:1" x14ac:dyDescent="0.25">
      <c r="A368" s="106">
        <v>367</v>
      </c>
    </row>
    <row r="369" spans="1:1" x14ac:dyDescent="0.25">
      <c r="A369" s="106">
        <v>368</v>
      </c>
    </row>
    <row r="370" spans="1:1" x14ac:dyDescent="0.25">
      <c r="A370" s="106">
        <v>369</v>
      </c>
    </row>
    <row r="371" spans="1:1" x14ac:dyDescent="0.25">
      <c r="A371" s="106">
        <v>370</v>
      </c>
    </row>
    <row r="372" spans="1:1" x14ac:dyDescent="0.25">
      <c r="A372" s="106">
        <v>371</v>
      </c>
    </row>
    <row r="373" spans="1:1" x14ac:dyDescent="0.25">
      <c r="A373" s="106">
        <v>372</v>
      </c>
    </row>
    <row r="374" spans="1:1" x14ac:dyDescent="0.25">
      <c r="A374" s="106">
        <v>373</v>
      </c>
    </row>
    <row r="375" spans="1:1" x14ac:dyDescent="0.25">
      <c r="A375" s="106">
        <v>374</v>
      </c>
    </row>
    <row r="376" spans="1:1" x14ac:dyDescent="0.25">
      <c r="A376" s="106">
        <v>375</v>
      </c>
    </row>
    <row r="377" spans="1:1" x14ac:dyDescent="0.25">
      <c r="A377" s="106">
        <v>376</v>
      </c>
    </row>
    <row r="378" spans="1:1" x14ac:dyDescent="0.25">
      <c r="A378" s="106">
        <v>377</v>
      </c>
    </row>
    <row r="379" spans="1:1" x14ac:dyDescent="0.25">
      <c r="A379" s="106">
        <v>378</v>
      </c>
    </row>
    <row r="380" spans="1:1" x14ac:dyDescent="0.25">
      <c r="A380" s="106">
        <v>379</v>
      </c>
    </row>
    <row r="381" spans="1:1" x14ac:dyDescent="0.25">
      <c r="A381" s="106">
        <v>380</v>
      </c>
    </row>
    <row r="382" spans="1:1" x14ac:dyDescent="0.25">
      <c r="A382" s="106">
        <v>381</v>
      </c>
    </row>
    <row r="383" spans="1:1" x14ac:dyDescent="0.25">
      <c r="A383" s="106">
        <v>382</v>
      </c>
    </row>
    <row r="384" spans="1:1" x14ac:dyDescent="0.25">
      <c r="A384" s="106">
        <v>383</v>
      </c>
    </row>
    <row r="385" spans="1:1" x14ac:dyDescent="0.25">
      <c r="A385" s="106">
        <v>384</v>
      </c>
    </row>
    <row r="386" spans="1:1" x14ac:dyDescent="0.25">
      <c r="A386" s="106">
        <v>385</v>
      </c>
    </row>
    <row r="387" spans="1:1" x14ac:dyDescent="0.25">
      <c r="A387" s="106">
        <v>386</v>
      </c>
    </row>
    <row r="388" spans="1:1" x14ac:dyDescent="0.25">
      <c r="A388" s="106">
        <v>387</v>
      </c>
    </row>
    <row r="389" spans="1:1" x14ac:dyDescent="0.25">
      <c r="A389" s="106">
        <v>388</v>
      </c>
    </row>
    <row r="390" spans="1:1" x14ac:dyDescent="0.25">
      <c r="A390" s="106">
        <v>389</v>
      </c>
    </row>
    <row r="391" spans="1:1" x14ac:dyDescent="0.25">
      <c r="A391" s="106">
        <v>390</v>
      </c>
    </row>
    <row r="392" spans="1:1" x14ac:dyDescent="0.25">
      <c r="A392" s="106">
        <v>391</v>
      </c>
    </row>
    <row r="393" spans="1:1" x14ac:dyDescent="0.25">
      <c r="A393" s="106">
        <v>392</v>
      </c>
    </row>
    <row r="394" spans="1:1" x14ac:dyDescent="0.25">
      <c r="A394" s="106">
        <v>393</v>
      </c>
    </row>
    <row r="395" spans="1:1" x14ac:dyDescent="0.25">
      <c r="A395" s="106">
        <v>394</v>
      </c>
    </row>
    <row r="396" spans="1:1" x14ac:dyDescent="0.25">
      <c r="A396" s="106">
        <v>395</v>
      </c>
    </row>
    <row r="397" spans="1:1" x14ac:dyDescent="0.25">
      <c r="A397" s="106">
        <v>396</v>
      </c>
    </row>
    <row r="398" spans="1:1" x14ac:dyDescent="0.25">
      <c r="A398" s="106">
        <v>397</v>
      </c>
    </row>
    <row r="399" spans="1:1" x14ac:dyDescent="0.25">
      <c r="A399" s="106">
        <v>398</v>
      </c>
    </row>
    <row r="400" spans="1:1" x14ac:dyDescent="0.25">
      <c r="A400" s="106">
        <v>399</v>
      </c>
    </row>
    <row r="401" spans="1:1" x14ac:dyDescent="0.25">
      <c r="A401" s="106">
        <v>400</v>
      </c>
    </row>
    <row r="402" spans="1:1" x14ac:dyDescent="0.25">
      <c r="A402" s="106">
        <v>401</v>
      </c>
    </row>
    <row r="403" spans="1:1" x14ac:dyDescent="0.25">
      <c r="A403" s="106">
        <v>402</v>
      </c>
    </row>
    <row r="404" spans="1:1" x14ac:dyDescent="0.25">
      <c r="A404" s="106">
        <v>403</v>
      </c>
    </row>
    <row r="405" spans="1:1" x14ac:dyDescent="0.25">
      <c r="A405" s="106">
        <v>404</v>
      </c>
    </row>
    <row r="406" spans="1:1" x14ac:dyDescent="0.25">
      <c r="A406" s="106">
        <v>405</v>
      </c>
    </row>
    <row r="407" spans="1:1" x14ac:dyDescent="0.25">
      <c r="A407" s="106">
        <v>406</v>
      </c>
    </row>
    <row r="408" spans="1:1" x14ac:dyDescent="0.25">
      <c r="A408" s="106">
        <v>407</v>
      </c>
    </row>
    <row r="409" spans="1:1" x14ac:dyDescent="0.25">
      <c r="A409" s="106">
        <v>408</v>
      </c>
    </row>
    <row r="410" spans="1:1" x14ac:dyDescent="0.25">
      <c r="A410" s="106">
        <v>409</v>
      </c>
    </row>
    <row r="411" spans="1:1" x14ac:dyDescent="0.25">
      <c r="A411" s="106">
        <v>410</v>
      </c>
    </row>
    <row r="412" spans="1:1" x14ac:dyDescent="0.25">
      <c r="A412" s="106">
        <v>411</v>
      </c>
    </row>
    <row r="413" spans="1:1" x14ac:dyDescent="0.25">
      <c r="A413" s="106">
        <v>412</v>
      </c>
    </row>
    <row r="414" spans="1:1" x14ac:dyDescent="0.25">
      <c r="A414" s="106">
        <v>413</v>
      </c>
    </row>
    <row r="415" spans="1:1" x14ac:dyDescent="0.25">
      <c r="A415" s="106">
        <v>414</v>
      </c>
    </row>
    <row r="416" spans="1:1" x14ac:dyDescent="0.25">
      <c r="A416" s="106">
        <v>415</v>
      </c>
    </row>
    <row r="417" spans="1:1" x14ac:dyDescent="0.25">
      <c r="A417" s="106">
        <v>416</v>
      </c>
    </row>
    <row r="418" spans="1:1" x14ac:dyDescent="0.25">
      <c r="A418" s="106">
        <v>417</v>
      </c>
    </row>
    <row r="419" spans="1:1" x14ac:dyDescent="0.25">
      <c r="A419" s="106">
        <v>418</v>
      </c>
    </row>
    <row r="420" spans="1:1" x14ac:dyDescent="0.25">
      <c r="A420" s="106">
        <v>419</v>
      </c>
    </row>
    <row r="421" spans="1:1" x14ac:dyDescent="0.25">
      <c r="A421" s="106">
        <v>420</v>
      </c>
    </row>
    <row r="422" spans="1:1" x14ac:dyDescent="0.25">
      <c r="A422" s="106">
        <v>421</v>
      </c>
    </row>
    <row r="423" spans="1:1" x14ac:dyDescent="0.25">
      <c r="A423" s="106">
        <v>422</v>
      </c>
    </row>
    <row r="424" spans="1:1" x14ac:dyDescent="0.25">
      <c r="A424" s="106">
        <v>423</v>
      </c>
    </row>
    <row r="425" spans="1:1" x14ac:dyDescent="0.25">
      <c r="A425" s="106">
        <v>424</v>
      </c>
    </row>
    <row r="426" spans="1:1" x14ac:dyDescent="0.25">
      <c r="A426" s="106">
        <v>425</v>
      </c>
    </row>
    <row r="427" spans="1:1" x14ac:dyDescent="0.25">
      <c r="A427" s="106">
        <v>426</v>
      </c>
    </row>
    <row r="428" spans="1:1" x14ac:dyDescent="0.25">
      <c r="A428" s="106">
        <v>427</v>
      </c>
    </row>
    <row r="429" spans="1:1" x14ac:dyDescent="0.25">
      <c r="A429" s="106">
        <v>428</v>
      </c>
    </row>
    <row r="430" spans="1:1" x14ac:dyDescent="0.25">
      <c r="A430" s="106">
        <v>429</v>
      </c>
    </row>
    <row r="431" spans="1:1" x14ac:dyDescent="0.25">
      <c r="A431" s="106">
        <v>430</v>
      </c>
    </row>
    <row r="432" spans="1:1" x14ac:dyDescent="0.25">
      <c r="A432" s="106">
        <v>431</v>
      </c>
    </row>
    <row r="433" spans="1:1" x14ac:dyDescent="0.25">
      <c r="A433" s="106">
        <v>432</v>
      </c>
    </row>
    <row r="434" spans="1:1" x14ac:dyDescent="0.25">
      <c r="A434" s="106">
        <v>433</v>
      </c>
    </row>
    <row r="435" spans="1:1" x14ac:dyDescent="0.25">
      <c r="A435" s="106">
        <v>434</v>
      </c>
    </row>
    <row r="436" spans="1:1" x14ac:dyDescent="0.25">
      <c r="A436" s="106">
        <v>435</v>
      </c>
    </row>
    <row r="437" spans="1:1" x14ac:dyDescent="0.25">
      <c r="A437" s="106">
        <v>436</v>
      </c>
    </row>
    <row r="438" spans="1:1" x14ac:dyDescent="0.25">
      <c r="A438" s="106">
        <v>437</v>
      </c>
    </row>
    <row r="439" spans="1:1" x14ac:dyDescent="0.25">
      <c r="A439" s="106">
        <v>438</v>
      </c>
    </row>
    <row r="440" spans="1:1" x14ac:dyDescent="0.25">
      <c r="A440" s="106">
        <v>439</v>
      </c>
    </row>
    <row r="441" spans="1:1" x14ac:dyDescent="0.25">
      <c r="A441" s="106">
        <v>440</v>
      </c>
    </row>
    <row r="442" spans="1:1" x14ac:dyDescent="0.25">
      <c r="A442" s="106">
        <v>441</v>
      </c>
    </row>
    <row r="443" spans="1:1" x14ac:dyDescent="0.25">
      <c r="A443" s="106">
        <v>442</v>
      </c>
    </row>
    <row r="444" spans="1:1" x14ac:dyDescent="0.25">
      <c r="A444" s="106">
        <v>443</v>
      </c>
    </row>
    <row r="445" spans="1:1" x14ac:dyDescent="0.25">
      <c r="A445" s="106">
        <v>444</v>
      </c>
    </row>
    <row r="446" spans="1:1" x14ac:dyDescent="0.25">
      <c r="A446" s="106">
        <v>445</v>
      </c>
    </row>
    <row r="447" spans="1:1" x14ac:dyDescent="0.25">
      <c r="A447" s="106">
        <v>446</v>
      </c>
    </row>
    <row r="448" spans="1:1" x14ac:dyDescent="0.25">
      <c r="A448" s="106">
        <v>447</v>
      </c>
    </row>
    <row r="449" spans="1:1" x14ac:dyDescent="0.25">
      <c r="A449" s="106">
        <v>448</v>
      </c>
    </row>
    <row r="450" spans="1:1" x14ac:dyDescent="0.25">
      <c r="A450" s="106">
        <v>449</v>
      </c>
    </row>
    <row r="451" spans="1:1" x14ac:dyDescent="0.25">
      <c r="A451" s="106">
        <v>450</v>
      </c>
    </row>
    <row r="452" spans="1:1" x14ac:dyDescent="0.25">
      <c r="A452" s="106">
        <v>451</v>
      </c>
    </row>
    <row r="453" spans="1:1" x14ac:dyDescent="0.25">
      <c r="A453" s="106">
        <v>452</v>
      </c>
    </row>
    <row r="454" spans="1:1" x14ac:dyDescent="0.25">
      <c r="A454" s="106">
        <v>453</v>
      </c>
    </row>
    <row r="455" spans="1:1" x14ac:dyDescent="0.25">
      <c r="A455" s="106">
        <v>454</v>
      </c>
    </row>
    <row r="456" spans="1:1" x14ac:dyDescent="0.25">
      <c r="A456" s="106">
        <v>455</v>
      </c>
    </row>
    <row r="457" spans="1:1" x14ac:dyDescent="0.25">
      <c r="A457" s="106">
        <v>456</v>
      </c>
    </row>
    <row r="458" spans="1:1" x14ac:dyDescent="0.25">
      <c r="A458" s="106">
        <v>457</v>
      </c>
    </row>
    <row r="459" spans="1:1" x14ac:dyDescent="0.25">
      <c r="A459" s="106">
        <v>458</v>
      </c>
    </row>
    <row r="460" spans="1:1" x14ac:dyDescent="0.25">
      <c r="A460" s="106">
        <v>459</v>
      </c>
    </row>
    <row r="461" spans="1:1" x14ac:dyDescent="0.25">
      <c r="A461" s="106">
        <v>460</v>
      </c>
    </row>
    <row r="462" spans="1:1" x14ac:dyDescent="0.25">
      <c r="A462" s="106">
        <v>461</v>
      </c>
    </row>
    <row r="463" spans="1:1" x14ac:dyDescent="0.25">
      <c r="A463" s="106">
        <v>462</v>
      </c>
    </row>
    <row r="464" spans="1:1" x14ac:dyDescent="0.25">
      <c r="A464" s="106">
        <v>463</v>
      </c>
    </row>
    <row r="465" spans="1:1" x14ac:dyDescent="0.25">
      <c r="A465" s="106">
        <v>464</v>
      </c>
    </row>
    <row r="466" spans="1:1" x14ac:dyDescent="0.25">
      <c r="A466" s="106">
        <v>465</v>
      </c>
    </row>
    <row r="467" spans="1:1" x14ac:dyDescent="0.25">
      <c r="A467" s="106">
        <v>466</v>
      </c>
    </row>
    <row r="468" spans="1:1" x14ac:dyDescent="0.25">
      <c r="A468" s="106">
        <v>467</v>
      </c>
    </row>
    <row r="469" spans="1:1" x14ac:dyDescent="0.25">
      <c r="A469" s="106">
        <v>468</v>
      </c>
    </row>
    <row r="470" spans="1:1" x14ac:dyDescent="0.25">
      <c r="A470" s="106">
        <v>469</v>
      </c>
    </row>
    <row r="471" spans="1:1" x14ac:dyDescent="0.25">
      <c r="A471" s="106">
        <v>470</v>
      </c>
    </row>
    <row r="472" spans="1:1" x14ac:dyDescent="0.25">
      <c r="A472" s="106">
        <v>471</v>
      </c>
    </row>
    <row r="473" spans="1:1" x14ac:dyDescent="0.25">
      <c r="A473" s="106">
        <v>472</v>
      </c>
    </row>
    <row r="474" spans="1:1" x14ac:dyDescent="0.25">
      <c r="A474" s="106">
        <v>473</v>
      </c>
    </row>
    <row r="475" spans="1:1" x14ac:dyDescent="0.25">
      <c r="A475" s="106">
        <v>474</v>
      </c>
    </row>
    <row r="476" spans="1:1" x14ac:dyDescent="0.25">
      <c r="A476" s="106">
        <v>475</v>
      </c>
    </row>
    <row r="477" spans="1:1" x14ac:dyDescent="0.25">
      <c r="A477" s="106">
        <v>476</v>
      </c>
    </row>
    <row r="478" spans="1:1" x14ac:dyDescent="0.25">
      <c r="A478" s="106">
        <v>477</v>
      </c>
    </row>
    <row r="479" spans="1:1" x14ac:dyDescent="0.25">
      <c r="A479" s="106">
        <v>478</v>
      </c>
    </row>
    <row r="480" spans="1:1" x14ac:dyDescent="0.25">
      <c r="A480" s="106">
        <v>479</v>
      </c>
    </row>
    <row r="481" spans="1:1" x14ac:dyDescent="0.25">
      <c r="A481" s="106">
        <v>480</v>
      </c>
    </row>
    <row r="482" spans="1:1" x14ac:dyDescent="0.25">
      <c r="A482" s="106">
        <v>481</v>
      </c>
    </row>
    <row r="483" spans="1:1" x14ac:dyDescent="0.25">
      <c r="A483" s="106">
        <v>482</v>
      </c>
    </row>
    <row r="484" spans="1:1" x14ac:dyDescent="0.25">
      <c r="A484" s="106">
        <v>483</v>
      </c>
    </row>
    <row r="485" spans="1:1" x14ac:dyDescent="0.25">
      <c r="A485" s="106">
        <v>484</v>
      </c>
    </row>
    <row r="486" spans="1:1" x14ac:dyDescent="0.25">
      <c r="A486" s="106">
        <v>485</v>
      </c>
    </row>
    <row r="487" spans="1:1" x14ac:dyDescent="0.25">
      <c r="A487" s="106">
        <v>486</v>
      </c>
    </row>
    <row r="488" spans="1:1" x14ac:dyDescent="0.25">
      <c r="A488" s="106">
        <v>487</v>
      </c>
    </row>
    <row r="489" spans="1:1" x14ac:dyDescent="0.25">
      <c r="A489" s="106">
        <v>488</v>
      </c>
    </row>
    <row r="490" spans="1:1" x14ac:dyDescent="0.25">
      <c r="A490" s="106">
        <v>489</v>
      </c>
    </row>
    <row r="491" spans="1:1" x14ac:dyDescent="0.25">
      <c r="A491" s="106">
        <v>490</v>
      </c>
    </row>
    <row r="492" spans="1:1" x14ac:dyDescent="0.25">
      <c r="A492" s="106">
        <v>491</v>
      </c>
    </row>
    <row r="493" spans="1:1" x14ac:dyDescent="0.25">
      <c r="A493" s="106">
        <v>492</v>
      </c>
    </row>
    <row r="494" spans="1:1" x14ac:dyDescent="0.25">
      <c r="A494" s="106">
        <v>493</v>
      </c>
    </row>
    <row r="495" spans="1:1" x14ac:dyDescent="0.25">
      <c r="A495" s="106">
        <v>494</v>
      </c>
    </row>
    <row r="496" spans="1:1" x14ac:dyDescent="0.25">
      <c r="A496" s="106">
        <v>495</v>
      </c>
    </row>
    <row r="497" spans="1:1" x14ac:dyDescent="0.25">
      <c r="A497" s="106">
        <v>496</v>
      </c>
    </row>
    <row r="498" spans="1:1" x14ac:dyDescent="0.25">
      <c r="A498" s="106">
        <v>497</v>
      </c>
    </row>
    <row r="499" spans="1:1" x14ac:dyDescent="0.25">
      <c r="A499" s="106">
        <v>498</v>
      </c>
    </row>
    <row r="500" spans="1:1" x14ac:dyDescent="0.25">
      <c r="A500" s="106">
        <v>499</v>
      </c>
    </row>
    <row r="501" spans="1:1" x14ac:dyDescent="0.25">
      <c r="A501" s="106">
        <v>500</v>
      </c>
    </row>
    <row r="502" spans="1:1" x14ac:dyDescent="0.25">
      <c r="A502" s="106">
        <v>501</v>
      </c>
    </row>
    <row r="503" spans="1:1" x14ac:dyDescent="0.25">
      <c r="A503" s="106">
        <v>502</v>
      </c>
    </row>
    <row r="504" spans="1:1" x14ac:dyDescent="0.25">
      <c r="A504" s="106">
        <v>503</v>
      </c>
    </row>
    <row r="505" spans="1:1" x14ac:dyDescent="0.25">
      <c r="A505" s="106">
        <v>504</v>
      </c>
    </row>
    <row r="506" spans="1:1" x14ac:dyDescent="0.25">
      <c r="A506" s="106">
        <v>505</v>
      </c>
    </row>
    <row r="507" spans="1:1" x14ac:dyDescent="0.25">
      <c r="A507" s="106">
        <v>506</v>
      </c>
    </row>
    <row r="508" spans="1:1" x14ac:dyDescent="0.25">
      <c r="A508" s="106">
        <v>507</v>
      </c>
    </row>
    <row r="509" spans="1:1" x14ac:dyDescent="0.25">
      <c r="A509" s="106">
        <v>508</v>
      </c>
    </row>
    <row r="510" spans="1:1" x14ac:dyDescent="0.25">
      <c r="A510" s="106">
        <v>509</v>
      </c>
    </row>
    <row r="511" spans="1:1" x14ac:dyDescent="0.25">
      <c r="A511" s="106">
        <v>510</v>
      </c>
    </row>
    <row r="512" spans="1:1" x14ac:dyDescent="0.25">
      <c r="A512" s="106">
        <v>511</v>
      </c>
    </row>
    <row r="513" spans="1:1" x14ac:dyDescent="0.25">
      <c r="A513" s="106">
        <v>512</v>
      </c>
    </row>
    <row r="514" spans="1:1" x14ac:dyDescent="0.25">
      <c r="A514" s="106">
        <v>513</v>
      </c>
    </row>
    <row r="515" spans="1:1" x14ac:dyDescent="0.25">
      <c r="A515" s="106">
        <v>514</v>
      </c>
    </row>
    <row r="516" spans="1:1" x14ac:dyDescent="0.25">
      <c r="A516" s="106">
        <v>515</v>
      </c>
    </row>
    <row r="517" spans="1:1" x14ac:dyDescent="0.25">
      <c r="A517" s="106">
        <v>516</v>
      </c>
    </row>
    <row r="518" spans="1:1" x14ac:dyDescent="0.25">
      <c r="A518" s="106">
        <v>517</v>
      </c>
    </row>
    <row r="519" spans="1:1" x14ac:dyDescent="0.25">
      <c r="A519" s="106">
        <v>518</v>
      </c>
    </row>
    <row r="520" spans="1:1" x14ac:dyDescent="0.25">
      <c r="A520" s="106">
        <v>519</v>
      </c>
    </row>
    <row r="521" spans="1:1" x14ac:dyDescent="0.25">
      <c r="A521" s="106">
        <v>520</v>
      </c>
    </row>
    <row r="522" spans="1:1" x14ac:dyDescent="0.25">
      <c r="A522" s="106">
        <v>521</v>
      </c>
    </row>
    <row r="523" spans="1:1" x14ac:dyDescent="0.25">
      <c r="A523" s="106">
        <v>522</v>
      </c>
    </row>
    <row r="524" spans="1:1" x14ac:dyDescent="0.25">
      <c r="A524" s="106">
        <v>523</v>
      </c>
    </row>
    <row r="525" spans="1:1" x14ac:dyDescent="0.25">
      <c r="A525" s="106">
        <v>524</v>
      </c>
    </row>
    <row r="526" spans="1:1" x14ac:dyDescent="0.25">
      <c r="A526" s="106">
        <v>525</v>
      </c>
    </row>
    <row r="527" spans="1:1" x14ac:dyDescent="0.25">
      <c r="A527" s="106">
        <v>526</v>
      </c>
    </row>
    <row r="528" spans="1:1" x14ac:dyDescent="0.25">
      <c r="A528" s="106">
        <v>527</v>
      </c>
    </row>
    <row r="529" spans="1:1" x14ac:dyDescent="0.25">
      <c r="A529" s="106">
        <v>528</v>
      </c>
    </row>
    <row r="530" spans="1:1" x14ac:dyDescent="0.25">
      <c r="A530" s="106">
        <v>529</v>
      </c>
    </row>
    <row r="531" spans="1:1" x14ac:dyDescent="0.25">
      <c r="A531" s="106">
        <v>530</v>
      </c>
    </row>
    <row r="532" spans="1:1" x14ac:dyDescent="0.25">
      <c r="A532" s="106">
        <v>531</v>
      </c>
    </row>
    <row r="533" spans="1:1" x14ac:dyDescent="0.25">
      <c r="A533" s="106">
        <v>532</v>
      </c>
    </row>
    <row r="534" spans="1:1" x14ac:dyDescent="0.25">
      <c r="A534" s="106">
        <v>533</v>
      </c>
    </row>
    <row r="535" spans="1:1" x14ac:dyDescent="0.25">
      <c r="A535" s="106">
        <v>534</v>
      </c>
    </row>
    <row r="536" spans="1:1" x14ac:dyDescent="0.25">
      <c r="A536" s="106">
        <v>535</v>
      </c>
    </row>
    <row r="537" spans="1:1" x14ac:dyDescent="0.25">
      <c r="A537" s="106">
        <v>536</v>
      </c>
    </row>
    <row r="538" spans="1:1" x14ac:dyDescent="0.25">
      <c r="A538" s="106">
        <v>537</v>
      </c>
    </row>
    <row r="539" spans="1:1" x14ac:dyDescent="0.25">
      <c r="A539" s="106">
        <v>538</v>
      </c>
    </row>
    <row r="540" spans="1:1" x14ac:dyDescent="0.25">
      <c r="A540" s="106">
        <v>539</v>
      </c>
    </row>
    <row r="541" spans="1:1" x14ac:dyDescent="0.25">
      <c r="A541" s="106">
        <v>540</v>
      </c>
    </row>
    <row r="542" spans="1:1" x14ac:dyDescent="0.25">
      <c r="A542" s="106">
        <v>541</v>
      </c>
    </row>
    <row r="543" spans="1:1" x14ac:dyDescent="0.25">
      <c r="A543" s="106">
        <v>542</v>
      </c>
    </row>
    <row r="544" spans="1:1" x14ac:dyDescent="0.25">
      <c r="A544" s="106">
        <v>543</v>
      </c>
    </row>
    <row r="545" spans="1:1" x14ac:dyDescent="0.25">
      <c r="A545" s="106">
        <v>544</v>
      </c>
    </row>
    <row r="546" spans="1:1" x14ac:dyDescent="0.25">
      <c r="A546" s="106">
        <v>545</v>
      </c>
    </row>
    <row r="547" spans="1:1" x14ac:dyDescent="0.25">
      <c r="A547" s="106">
        <v>546</v>
      </c>
    </row>
    <row r="548" spans="1:1" x14ac:dyDescent="0.25">
      <c r="A548" s="106">
        <v>547</v>
      </c>
    </row>
    <row r="549" spans="1:1" x14ac:dyDescent="0.25">
      <c r="A549" s="106">
        <v>548</v>
      </c>
    </row>
    <row r="550" spans="1:1" x14ac:dyDescent="0.25">
      <c r="A550" s="106">
        <v>549</v>
      </c>
    </row>
    <row r="551" spans="1:1" x14ac:dyDescent="0.25">
      <c r="A551" s="106">
        <v>550</v>
      </c>
    </row>
    <row r="552" spans="1:1" x14ac:dyDescent="0.25">
      <c r="A552" s="106">
        <v>551</v>
      </c>
    </row>
    <row r="553" spans="1:1" x14ac:dyDescent="0.25">
      <c r="A553" s="106">
        <v>552</v>
      </c>
    </row>
    <row r="554" spans="1:1" x14ac:dyDescent="0.25">
      <c r="A554" s="106">
        <v>553</v>
      </c>
    </row>
    <row r="555" spans="1:1" x14ac:dyDescent="0.25">
      <c r="A555" s="106">
        <v>554</v>
      </c>
    </row>
    <row r="556" spans="1:1" x14ac:dyDescent="0.25">
      <c r="A556" s="106">
        <v>555</v>
      </c>
    </row>
    <row r="557" spans="1:1" x14ac:dyDescent="0.25">
      <c r="A557" s="106">
        <v>556</v>
      </c>
    </row>
    <row r="558" spans="1:1" x14ac:dyDescent="0.25">
      <c r="A558" s="106">
        <v>557</v>
      </c>
    </row>
    <row r="559" spans="1:1" x14ac:dyDescent="0.25">
      <c r="A559" s="106">
        <v>558</v>
      </c>
    </row>
    <row r="560" spans="1:1" x14ac:dyDescent="0.25">
      <c r="A560" s="106">
        <v>559</v>
      </c>
    </row>
    <row r="561" spans="1:1" x14ac:dyDescent="0.25">
      <c r="A561" s="106">
        <v>560</v>
      </c>
    </row>
    <row r="562" spans="1:1" x14ac:dyDescent="0.25">
      <c r="A562" s="106">
        <v>561</v>
      </c>
    </row>
    <row r="563" spans="1:1" x14ac:dyDescent="0.25">
      <c r="A563" s="106">
        <v>562</v>
      </c>
    </row>
    <row r="564" spans="1:1" x14ac:dyDescent="0.25">
      <c r="A564" s="106">
        <v>563</v>
      </c>
    </row>
    <row r="565" spans="1:1" x14ac:dyDescent="0.25">
      <c r="A565" s="106">
        <v>564</v>
      </c>
    </row>
    <row r="566" spans="1:1" x14ac:dyDescent="0.25">
      <c r="A566" s="106">
        <v>565</v>
      </c>
    </row>
    <row r="567" spans="1:1" x14ac:dyDescent="0.25">
      <c r="A567" s="106">
        <v>566</v>
      </c>
    </row>
    <row r="568" spans="1:1" x14ac:dyDescent="0.25">
      <c r="A568" s="106">
        <v>567</v>
      </c>
    </row>
    <row r="569" spans="1:1" x14ac:dyDescent="0.25">
      <c r="A569" s="106">
        <v>568</v>
      </c>
    </row>
    <row r="570" spans="1:1" x14ac:dyDescent="0.25">
      <c r="A570" s="106">
        <v>569</v>
      </c>
    </row>
    <row r="571" spans="1:1" x14ac:dyDescent="0.25">
      <c r="A571" s="106">
        <v>570</v>
      </c>
    </row>
    <row r="572" spans="1:1" x14ac:dyDescent="0.25">
      <c r="A572" s="106">
        <v>571</v>
      </c>
    </row>
    <row r="573" spans="1:1" x14ac:dyDescent="0.25">
      <c r="A573" s="106">
        <v>572</v>
      </c>
    </row>
    <row r="574" spans="1:1" x14ac:dyDescent="0.25">
      <c r="A574" s="106">
        <v>573</v>
      </c>
    </row>
    <row r="575" spans="1:1" x14ac:dyDescent="0.25">
      <c r="A575" s="106">
        <v>574</v>
      </c>
    </row>
    <row r="576" spans="1:1" x14ac:dyDescent="0.25">
      <c r="A576" s="106">
        <v>575</v>
      </c>
    </row>
    <row r="577" spans="1:1" x14ac:dyDescent="0.25">
      <c r="A577" s="106">
        <v>576</v>
      </c>
    </row>
    <row r="578" spans="1:1" x14ac:dyDescent="0.25">
      <c r="A578" s="106">
        <v>577</v>
      </c>
    </row>
    <row r="579" spans="1:1" x14ac:dyDescent="0.25">
      <c r="A579" s="106">
        <v>578</v>
      </c>
    </row>
    <row r="580" spans="1:1" x14ac:dyDescent="0.25">
      <c r="A580" s="106">
        <v>579</v>
      </c>
    </row>
    <row r="581" spans="1:1" x14ac:dyDescent="0.25">
      <c r="A581" s="106">
        <v>580</v>
      </c>
    </row>
    <row r="582" spans="1:1" x14ac:dyDescent="0.25">
      <c r="A582" s="106">
        <v>581</v>
      </c>
    </row>
    <row r="583" spans="1:1" x14ac:dyDescent="0.25">
      <c r="A583" s="106">
        <v>582</v>
      </c>
    </row>
    <row r="584" spans="1:1" x14ac:dyDescent="0.25">
      <c r="A584" s="106">
        <v>583</v>
      </c>
    </row>
    <row r="585" spans="1:1" x14ac:dyDescent="0.25">
      <c r="A585" s="106">
        <v>584</v>
      </c>
    </row>
    <row r="586" spans="1:1" x14ac:dyDescent="0.25">
      <c r="A586" s="106">
        <v>585</v>
      </c>
    </row>
    <row r="587" spans="1:1" x14ac:dyDescent="0.25">
      <c r="A587" s="106">
        <v>586</v>
      </c>
    </row>
    <row r="588" spans="1:1" x14ac:dyDescent="0.25">
      <c r="A588" s="106">
        <v>587</v>
      </c>
    </row>
    <row r="589" spans="1:1" x14ac:dyDescent="0.25">
      <c r="A589" s="106">
        <v>588</v>
      </c>
    </row>
    <row r="590" spans="1:1" x14ac:dyDescent="0.25">
      <c r="A590" s="106">
        <v>589</v>
      </c>
    </row>
    <row r="591" spans="1:1" x14ac:dyDescent="0.25">
      <c r="A591" s="106">
        <v>590</v>
      </c>
    </row>
    <row r="592" spans="1:1" x14ac:dyDescent="0.25">
      <c r="A592" s="106">
        <v>591</v>
      </c>
    </row>
    <row r="593" spans="1:1" x14ac:dyDescent="0.25">
      <c r="A593" s="106">
        <v>592</v>
      </c>
    </row>
    <row r="594" spans="1:1" x14ac:dyDescent="0.25">
      <c r="A594" s="106">
        <v>593</v>
      </c>
    </row>
    <row r="595" spans="1:1" x14ac:dyDescent="0.25">
      <c r="A595" s="106">
        <v>594</v>
      </c>
    </row>
    <row r="596" spans="1:1" x14ac:dyDescent="0.25">
      <c r="A596" s="106">
        <v>595</v>
      </c>
    </row>
    <row r="597" spans="1:1" x14ac:dyDescent="0.25">
      <c r="A597" s="106">
        <v>596</v>
      </c>
    </row>
    <row r="598" spans="1:1" x14ac:dyDescent="0.25">
      <c r="A598" s="106">
        <v>597</v>
      </c>
    </row>
    <row r="599" spans="1:1" x14ac:dyDescent="0.25">
      <c r="A599" s="106">
        <v>598</v>
      </c>
    </row>
    <row r="600" spans="1:1" x14ac:dyDescent="0.25">
      <c r="A600" s="106">
        <v>599</v>
      </c>
    </row>
    <row r="601" spans="1:1" x14ac:dyDescent="0.25">
      <c r="A601" s="106">
        <v>600</v>
      </c>
    </row>
    <row r="602" spans="1:1" x14ac:dyDescent="0.25">
      <c r="A602" s="106">
        <v>601</v>
      </c>
    </row>
    <row r="603" spans="1:1" x14ac:dyDescent="0.25">
      <c r="A603" s="106">
        <v>602</v>
      </c>
    </row>
    <row r="604" spans="1:1" x14ac:dyDescent="0.25">
      <c r="A604" s="106">
        <v>603</v>
      </c>
    </row>
    <row r="605" spans="1:1" x14ac:dyDescent="0.25">
      <c r="A605" s="106">
        <v>604</v>
      </c>
    </row>
    <row r="606" spans="1:1" x14ac:dyDescent="0.25">
      <c r="A606" s="106">
        <v>605</v>
      </c>
    </row>
    <row r="607" spans="1:1" x14ac:dyDescent="0.25">
      <c r="A607" s="106">
        <v>606</v>
      </c>
    </row>
    <row r="608" spans="1:1" x14ac:dyDescent="0.25">
      <c r="A608" s="106">
        <v>607</v>
      </c>
    </row>
    <row r="609" spans="1:1" x14ac:dyDescent="0.25">
      <c r="A609" s="106">
        <v>608</v>
      </c>
    </row>
    <row r="610" spans="1:1" x14ac:dyDescent="0.25">
      <c r="A610" s="106">
        <v>609</v>
      </c>
    </row>
    <row r="611" spans="1:1" x14ac:dyDescent="0.25">
      <c r="A611" s="106">
        <v>610</v>
      </c>
    </row>
    <row r="612" spans="1:1" x14ac:dyDescent="0.25">
      <c r="A612" s="106">
        <v>611</v>
      </c>
    </row>
    <row r="613" spans="1:1" x14ac:dyDescent="0.25">
      <c r="A613" s="106">
        <v>612</v>
      </c>
    </row>
    <row r="614" spans="1:1" x14ac:dyDescent="0.25">
      <c r="A614" s="106">
        <v>613</v>
      </c>
    </row>
    <row r="615" spans="1:1" x14ac:dyDescent="0.25">
      <c r="A615" s="106">
        <v>614</v>
      </c>
    </row>
    <row r="616" spans="1:1" x14ac:dyDescent="0.25">
      <c r="A616" s="106">
        <v>615</v>
      </c>
    </row>
    <row r="617" spans="1:1" x14ac:dyDescent="0.25">
      <c r="A617" s="106">
        <v>616</v>
      </c>
    </row>
    <row r="618" spans="1:1" x14ac:dyDescent="0.25">
      <c r="A618" s="106">
        <v>617</v>
      </c>
    </row>
    <row r="619" spans="1:1" x14ac:dyDescent="0.25">
      <c r="A619" s="106">
        <v>618</v>
      </c>
    </row>
    <row r="620" spans="1:1" x14ac:dyDescent="0.25">
      <c r="A620" s="106">
        <v>619</v>
      </c>
    </row>
    <row r="621" spans="1:1" x14ac:dyDescent="0.25">
      <c r="A621" s="106">
        <v>620</v>
      </c>
    </row>
    <row r="622" spans="1:1" x14ac:dyDescent="0.25">
      <c r="A622" s="106">
        <v>621</v>
      </c>
    </row>
    <row r="623" spans="1:1" x14ac:dyDescent="0.25">
      <c r="A623" s="106">
        <v>622</v>
      </c>
    </row>
    <row r="624" spans="1:1" x14ac:dyDescent="0.25">
      <c r="A624" s="106">
        <v>623</v>
      </c>
    </row>
    <row r="625" spans="1:1" x14ac:dyDescent="0.25">
      <c r="A625" s="106">
        <v>624</v>
      </c>
    </row>
    <row r="626" spans="1:1" x14ac:dyDescent="0.25">
      <c r="A626" s="106">
        <v>625</v>
      </c>
    </row>
    <row r="627" spans="1:1" x14ac:dyDescent="0.25">
      <c r="A627" s="106">
        <v>626</v>
      </c>
    </row>
    <row r="628" spans="1:1" x14ac:dyDescent="0.25">
      <c r="A628" s="106">
        <v>627</v>
      </c>
    </row>
    <row r="629" spans="1:1" x14ac:dyDescent="0.25">
      <c r="A629" s="106">
        <v>628</v>
      </c>
    </row>
    <row r="630" spans="1:1" x14ac:dyDescent="0.25">
      <c r="A630" s="106">
        <v>629</v>
      </c>
    </row>
    <row r="631" spans="1:1" x14ac:dyDescent="0.25">
      <c r="A631" s="106">
        <v>630</v>
      </c>
    </row>
    <row r="632" spans="1:1" x14ac:dyDescent="0.25">
      <c r="A632" s="106">
        <v>631</v>
      </c>
    </row>
    <row r="633" spans="1:1" x14ac:dyDescent="0.25">
      <c r="A633" s="106">
        <v>632</v>
      </c>
    </row>
    <row r="634" spans="1:1" x14ac:dyDescent="0.25">
      <c r="A634" s="106">
        <v>633</v>
      </c>
    </row>
    <row r="635" spans="1:1" x14ac:dyDescent="0.25">
      <c r="A635" s="106">
        <v>634</v>
      </c>
    </row>
    <row r="636" spans="1:1" x14ac:dyDescent="0.25">
      <c r="A636" s="106">
        <v>635</v>
      </c>
    </row>
    <row r="637" spans="1:1" x14ac:dyDescent="0.25">
      <c r="A637" s="106">
        <v>636</v>
      </c>
    </row>
    <row r="638" spans="1:1" x14ac:dyDescent="0.25">
      <c r="A638" s="106">
        <v>637</v>
      </c>
    </row>
    <row r="639" spans="1:1" x14ac:dyDescent="0.25">
      <c r="A639" s="106">
        <v>638</v>
      </c>
    </row>
    <row r="640" spans="1:1" x14ac:dyDescent="0.25">
      <c r="A640" s="106">
        <v>639</v>
      </c>
    </row>
    <row r="641" spans="1:1" x14ac:dyDescent="0.25">
      <c r="A641" s="106">
        <v>640</v>
      </c>
    </row>
    <row r="642" spans="1:1" x14ac:dyDescent="0.25">
      <c r="A642" s="106">
        <v>641</v>
      </c>
    </row>
    <row r="643" spans="1:1" x14ac:dyDescent="0.25">
      <c r="A643" s="106">
        <v>642</v>
      </c>
    </row>
    <row r="644" spans="1:1" x14ac:dyDescent="0.25">
      <c r="A644" s="106">
        <v>643</v>
      </c>
    </row>
    <row r="645" spans="1:1" x14ac:dyDescent="0.25">
      <c r="A645" s="106">
        <v>644</v>
      </c>
    </row>
    <row r="646" spans="1:1" x14ac:dyDescent="0.25">
      <c r="A646" s="106">
        <v>645</v>
      </c>
    </row>
    <row r="647" spans="1:1" x14ac:dyDescent="0.25">
      <c r="A647" s="106">
        <v>646</v>
      </c>
    </row>
    <row r="648" spans="1:1" x14ac:dyDescent="0.25">
      <c r="A648" s="106">
        <v>647</v>
      </c>
    </row>
    <row r="649" spans="1:1" x14ac:dyDescent="0.25">
      <c r="A649" s="106">
        <v>648</v>
      </c>
    </row>
    <row r="650" spans="1:1" x14ac:dyDescent="0.25">
      <c r="A650" s="106">
        <v>649</v>
      </c>
    </row>
    <row r="651" spans="1:1" x14ac:dyDescent="0.25">
      <c r="A651" s="106">
        <v>650</v>
      </c>
    </row>
    <row r="652" spans="1:1" x14ac:dyDescent="0.25">
      <c r="A652" s="106">
        <v>651</v>
      </c>
    </row>
    <row r="653" spans="1:1" x14ac:dyDescent="0.25">
      <c r="A653" s="106">
        <v>652</v>
      </c>
    </row>
    <row r="654" spans="1:1" x14ac:dyDescent="0.25">
      <c r="A654" s="106">
        <v>653</v>
      </c>
    </row>
    <row r="655" spans="1:1" x14ac:dyDescent="0.25">
      <c r="A655" s="106">
        <v>654</v>
      </c>
    </row>
    <row r="656" spans="1:1" x14ac:dyDescent="0.25">
      <c r="A656" s="106">
        <v>655</v>
      </c>
    </row>
    <row r="657" spans="1:1" x14ac:dyDescent="0.25">
      <c r="A657" s="106">
        <v>656</v>
      </c>
    </row>
    <row r="658" spans="1:1" x14ac:dyDescent="0.25">
      <c r="A658" s="106">
        <v>657</v>
      </c>
    </row>
    <row r="659" spans="1:1" x14ac:dyDescent="0.25">
      <c r="A659" s="106">
        <v>658</v>
      </c>
    </row>
    <row r="660" spans="1:1" x14ac:dyDescent="0.25">
      <c r="A660" s="106">
        <v>659</v>
      </c>
    </row>
    <row r="661" spans="1:1" x14ac:dyDescent="0.25">
      <c r="A661" s="106">
        <v>660</v>
      </c>
    </row>
    <row r="662" spans="1:1" x14ac:dyDescent="0.25">
      <c r="A662" s="106">
        <v>661</v>
      </c>
    </row>
    <row r="663" spans="1:1" x14ac:dyDescent="0.25">
      <c r="A663" s="106">
        <v>662</v>
      </c>
    </row>
    <row r="664" spans="1:1" x14ac:dyDescent="0.25">
      <c r="A664" s="106">
        <v>663</v>
      </c>
    </row>
    <row r="665" spans="1:1" x14ac:dyDescent="0.25">
      <c r="A665" s="106">
        <v>664</v>
      </c>
    </row>
    <row r="666" spans="1:1" x14ac:dyDescent="0.25">
      <c r="A666" s="106">
        <v>665</v>
      </c>
    </row>
    <row r="667" spans="1:1" x14ac:dyDescent="0.25">
      <c r="A667" s="106">
        <v>666</v>
      </c>
    </row>
    <row r="668" spans="1:1" x14ac:dyDescent="0.25">
      <c r="A668" s="106">
        <v>667</v>
      </c>
    </row>
    <row r="669" spans="1:1" x14ac:dyDescent="0.25">
      <c r="A669" s="106">
        <v>668</v>
      </c>
    </row>
    <row r="670" spans="1:1" x14ac:dyDescent="0.25">
      <c r="A670" s="106">
        <v>669</v>
      </c>
    </row>
    <row r="671" spans="1:1" x14ac:dyDescent="0.25">
      <c r="A671" s="106">
        <v>670</v>
      </c>
    </row>
    <row r="672" spans="1:1" x14ac:dyDescent="0.25">
      <c r="A672" s="106">
        <v>671</v>
      </c>
    </row>
    <row r="673" spans="1:1" x14ac:dyDescent="0.25">
      <c r="A673" s="106">
        <v>672</v>
      </c>
    </row>
    <row r="674" spans="1:1" x14ac:dyDescent="0.25">
      <c r="A674" s="106">
        <v>673</v>
      </c>
    </row>
    <row r="675" spans="1:1" x14ac:dyDescent="0.25">
      <c r="A675" s="106">
        <v>674</v>
      </c>
    </row>
    <row r="676" spans="1:1" x14ac:dyDescent="0.25">
      <c r="A676" s="106">
        <v>675</v>
      </c>
    </row>
    <row r="677" spans="1:1" x14ac:dyDescent="0.25">
      <c r="A677" s="106">
        <v>676</v>
      </c>
    </row>
    <row r="678" spans="1:1" x14ac:dyDescent="0.25">
      <c r="A678" s="106">
        <v>677</v>
      </c>
    </row>
    <row r="679" spans="1:1" x14ac:dyDescent="0.25">
      <c r="A679" s="106">
        <v>678</v>
      </c>
    </row>
    <row r="680" spans="1:1" x14ac:dyDescent="0.25">
      <c r="A680" s="106">
        <v>679</v>
      </c>
    </row>
    <row r="681" spans="1:1" x14ac:dyDescent="0.25">
      <c r="A681" s="106">
        <v>680</v>
      </c>
    </row>
    <row r="682" spans="1:1" x14ac:dyDescent="0.25">
      <c r="A682" s="106">
        <v>681</v>
      </c>
    </row>
    <row r="683" spans="1:1" x14ac:dyDescent="0.25">
      <c r="A683" s="106">
        <v>682</v>
      </c>
    </row>
    <row r="684" spans="1:1" x14ac:dyDescent="0.25">
      <c r="A684" s="106">
        <v>683</v>
      </c>
    </row>
    <row r="685" spans="1:1" x14ac:dyDescent="0.25">
      <c r="A685" s="106">
        <v>684</v>
      </c>
    </row>
    <row r="686" spans="1:1" x14ac:dyDescent="0.25">
      <c r="A686" s="106">
        <v>685</v>
      </c>
    </row>
    <row r="687" spans="1:1" x14ac:dyDescent="0.25">
      <c r="A687" s="106">
        <v>686</v>
      </c>
    </row>
    <row r="688" spans="1:1" x14ac:dyDescent="0.25">
      <c r="A688" s="106">
        <v>687</v>
      </c>
    </row>
    <row r="689" spans="1:1" x14ac:dyDescent="0.25">
      <c r="A689" s="106">
        <v>688</v>
      </c>
    </row>
    <row r="690" spans="1:1" x14ac:dyDescent="0.25">
      <c r="A690" s="106">
        <v>689</v>
      </c>
    </row>
    <row r="691" spans="1:1" x14ac:dyDescent="0.25">
      <c r="A691" s="106">
        <v>690</v>
      </c>
    </row>
    <row r="692" spans="1:1" x14ac:dyDescent="0.25">
      <c r="A692" s="106">
        <v>691</v>
      </c>
    </row>
    <row r="693" spans="1:1" x14ac:dyDescent="0.25">
      <c r="A693" s="106">
        <v>692</v>
      </c>
    </row>
    <row r="694" spans="1:1" x14ac:dyDescent="0.25">
      <c r="A694" s="106">
        <v>693</v>
      </c>
    </row>
    <row r="695" spans="1:1" x14ac:dyDescent="0.25">
      <c r="A695" s="106">
        <v>694</v>
      </c>
    </row>
    <row r="696" spans="1:1" x14ac:dyDescent="0.25">
      <c r="A696" s="106">
        <v>695</v>
      </c>
    </row>
    <row r="697" spans="1:1" x14ac:dyDescent="0.25">
      <c r="A697" s="106">
        <v>696</v>
      </c>
    </row>
    <row r="698" spans="1:1" x14ac:dyDescent="0.25">
      <c r="A698" s="106">
        <v>697</v>
      </c>
    </row>
    <row r="699" spans="1:1" x14ac:dyDescent="0.25">
      <c r="A699" s="106">
        <v>698</v>
      </c>
    </row>
    <row r="700" spans="1:1" x14ac:dyDescent="0.25">
      <c r="A700" s="106">
        <v>699</v>
      </c>
    </row>
    <row r="701" spans="1:1" x14ac:dyDescent="0.25">
      <c r="A701" s="106">
        <v>700</v>
      </c>
    </row>
    <row r="702" spans="1:1" x14ac:dyDescent="0.25">
      <c r="A702" s="106">
        <v>701</v>
      </c>
    </row>
    <row r="703" spans="1:1" x14ac:dyDescent="0.25">
      <c r="A703" s="106">
        <v>702</v>
      </c>
    </row>
    <row r="704" spans="1:1" x14ac:dyDescent="0.25">
      <c r="A704" s="106">
        <v>703</v>
      </c>
    </row>
    <row r="705" spans="1:1" x14ac:dyDescent="0.25">
      <c r="A705" s="106">
        <v>704</v>
      </c>
    </row>
    <row r="706" spans="1:1" x14ac:dyDescent="0.25">
      <c r="A706" s="106">
        <v>705</v>
      </c>
    </row>
    <row r="707" spans="1:1" x14ac:dyDescent="0.25">
      <c r="A707" s="106">
        <v>706</v>
      </c>
    </row>
    <row r="708" spans="1:1" x14ac:dyDescent="0.25">
      <c r="A708" s="106">
        <v>707</v>
      </c>
    </row>
    <row r="709" spans="1:1" x14ac:dyDescent="0.25">
      <c r="A709" s="106">
        <v>708</v>
      </c>
    </row>
    <row r="710" spans="1:1" x14ac:dyDescent="0.25">
      <c r="A710" s="106">
        <v>709</v>
      </c>
    </row>
    <row r="711" spans="1:1" x14ac:dyDescent="0.25">
      <c r="A711" s="106">
        <v>710</v>
      </c>
    </row>
    <row r="712" spans="1:1" x14ac:dyDescent="0.25">
      <c r="A712" s="106">
        <v>711</v>
      </c>
    </row>
    <row r="713" spans="1:1" x14ac:dyDescent="0.25">
      <c r="A713" s="106">
        <v>712</v>
      </c>
    </row>
    <row r="714" spans="1:1" x14ac:dyDescent="0.25">
      <c r="A714" s="106">
        <v>713</v>
      </c>
    </row>
    <row r="715" spans="1:1" x14ac:dyDescent="0.25">
      <c r="A715" s="106">
        <v>714</v>
      </c>
    </row>
    <row r="716" spans="1:1" x14ac:dyDescent="0.25">
      <c r="A716" s="106">
        <v>715</v>
      </c>
    </row>
    <row r="717" spans="1:1" x14ac:dyDescent="0.25">
      <c r="A717" s="106">
        <v>716</v>
      </c>
    </row>
    <row r="718" spans="1:1" x14ac:dyDescent="0.25">
      <c r="A718" s="106">
        <v>717</v>
      </c>
    </row>
    <row r="719" spans="1:1" x14ac:dyDescent="0.25">
      <c r="A719" s="106">
        <v>718</v>
      </c>
    </row>
    <row r="720" spans="1:1" x14ac:dyDescent="0.25">
      <c r="A720" s="106">
        <v>719</v>
      </c>
    </row>
    <row r="721" spans="1:1" x14ac:dyDescent="0.25">
      <c r="A721" s="106">
        <v>720</v>
      </c>
    </row>
    <row r="722" spans="1:1" x14ac:dyDescent="0.25">
      <c r="A722" s="106">
        <v>721</v>
      </c>
    </row>
    <row r="723" spans="1:1" x14ac:dyDescent="0.25">
      <c r="A723" s="106">
        <v>722</v>
      </c>
    </row>
    <row r="724" spans="1:1" x14ac:dyDescent="0.25">
      <c r="A724" s="106">
        <v>723</v>
      </c>
    </row>
    <row r="725" spans="1:1" x14ac:dyDescent="0.25">
      <c r="A725" s="106">
        <v>724</v>
      </c>
    </row>
    <row r="726" spans="1:1" x14ac:dyDescent="0.25">
      <c r="A726" s="106">
        <v>725</v>
      </c>
    </row>
    <row r="727" spans="1:1" x14ac:dyDescent="0.25">
      <c r="A727" s="106">
        <v>726</v>
      </c>
    </row>
    <row r="728" spans="1:1" x14ac:dyDescent="0.25">
      <c r="A728" s="106">
        <v>727</v>
      </c>
    </row>
    <row r="729" spans="1:1" x14ac:dyDescent="0.25">
      <c r="A729" s="106">
        <v>728</v>
      </c>
    </row>
    <row r="730" spans="1:1" x14ac:dyDescent="0.25">
      <c r="A730" s="106">
        <v>729</v>
      </c>
    </row>
    <row r="731" spans="1:1" x14ac:dyDescent="0.25">
      <c r="A731" s="106">
        <v>730</v>
      </c>
    </row>
    <row r="732" spans="1:1" x14ac:dyDescent="0.25">
      <c r="A732" s="106">
        <v>731</v>
      </c>
    </row>
    <row r="733" spans="1:1" x14ac:dyDescent="0.25">
      <c r="A733" s="106">
        <v>732</v>
      </c>
    </row>
    <row r="734" spans="1:1" x14ac:dyDescent="0.25">
      <c r="A734" s="106">
        <v>733</v>
      </c>
    </row>
    <row r="735" spans="1:1" x14ac:dyDescent="0.25">
      <c r="A735" s="106">
        <v>734</v>
      </c>
    </row>
    <row r="736" spans="1:1" x14ac:dyDescent="0.25">
      <c r="A736" s="106">
        <v>735</v>
      </c>
    </row>
    <row r="737" spans="1:1" x14ac:dyDescent="0.25">
      <c r="A737" s="106">
        <v>736</v>
      </c>
    </row>
    <row r="738" spans="1:1" x14ac:dyDescent="0.25">
      <c r="A738" s="106">
        <v>737</v>
      </c>
    </row>
    <row r="739" spans="1:1" x14ac:dyDescent="0.25">
      <c r="A739" s="106">
        <v>738</v>
      </c>
    </row>
    <row r="740" spans="1:1" x14ac:dyDescent="0.25">
      <c r="A740" s="106">
        <v>739</v>
      </c>
    </row>
    <row r="741" spans="1:1" x14ac:dyDescent="0.25">
      <c r="A741" s="106">
        <v>740</v>
      </c>
    </row>
    <row r="742" spans="1:1" x14ac:dyDescent="0.25">
      <c r="A742" s="106">
        <v>741</v>
      </c>
    </row>
    <row r="743" spans="1:1" x14ac:dyDescent="0.25">
      <c r="A743" s="106">
        <v>742</v>
      </c>
    </row>
    <row r="744" spans="1:1" x14ac:dyDescent="0.25">
      <c r="A744" s="106">
        <v>743</v>
      </c>
    </row>
    <row r="745" spans="1:1" x14ac:dyDescent="0.25">
      <c r="A745" s="106">
        <v>744</v>
      </c>
    </row>
    <row r="746" spans="1:1" x14ac:dyDescent="0.25">
      <c r="A746" s="106">
        <v>745</v>
      </c>
    </row>
    <row r="747" spans="1:1" x14ac:dyDescent="0.25">
      <c r="A747" s="106">
        <v>746</v>
      </c>
    </row>
    <row r="748" spans="1:1" x14ac:dyDescent="0.25">
      <c r="A748" s="106">
        <v>747</v>
      </c>
    </row>
    <row r="749" spans="1:1" x14ac:dyDescent="0.25">
      <c r="A749" s="106">
        <v>748</v>
      </c>
    </row>
    <row r="750" spans="1:1" x14ac:dyDescent="0.25">
      <c r="A750" s="106">
        <v>749</v>
      </c>
    </row>
    <row r="751" spans="1:1" x14ac:dyDescent="0.25">
      <c r="A751" s="106">
        <v>750</v>
      </c>
    </row>
  </sheetData>
  <dataConsolidate/>
  <dataValidations count="1">
    <dataValidation type="list" allowBlank="1" showInputMessage="1" showErrorMessage="1" sqref="D205:D214 D71 D95 D69 D67 D65 D63 D59 D61 D75 D73 D89 D85 D87 D91 D83 D93 D2 D5 D7 D9 D11 D13 D15 D17 D19 D21 D23 D25 D27 D29 D31 D33 D35 D37 D39 D41 D43 D45 D47 D49 D51 D190 D53 D55 D77:D79 D81 D57 D158:D178 D180 D182 D184 D186 D188 D192 D97:D108 D116 D122 D128 D134 D130 D145 D151">
      <formula1>IerarhiyaUr2</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dimension ref="A1:D33"/>
  <sheetViews>
    <sheetView workbookViewId="0">
      <selection activeCell="I12" sqref="I12"/>
    </sheetView>
  </sheetViews>
  <sheetFormatPr defaultRowHeight="15" x14ac:dyDescent="0.25"/>
  <cols>
    <col min="2" max="2" width="63.85546875" customWidth="1"/>
  </cols>
  <sheetData>
    <row r="1" spans="1:4" x14ac:dyDescent="0.25">
      <c r="A1" s="106" t="s">
        <v>0</v>
      </c>
      <c r="B1" s="106" t="s">
        <v>42</v>
      </c>
      <c r="C1" s="106" t="s">
        <v>23</v>
      </c>
      <c r="D1" s="106" t="s">
        <v>24</v>
      </c>
    </row>
    <row r="2" spans="1:4" x14ac:dyDescent="0.25">
      <c r="A2" s="1">
        <v>1</v>
      </c>
      <c r="B2" t="s">
        <v>449</v>
      </c>
      <c r="C2" s="1">
        <v>4000</v>
      </c>
      <c r="D2" s="1">
        <v>20000</v>
      </c>
    </row>
    <row r="3" spans="1:4" x14ac:dyDescent="0.25">
      <c r="A3" s="1">
        <v>2</v>
      </c>
      <c r="B3" t="s">
        <v>450</v>
      </c>
      <c r="C3" s="1">
        <v>0</v>
      </c>
      <c r="D3" s="1">
        <v>20000</v>
      </c>
    </row>
    <row r="4" spans="1:4" x14ac:dyDescent="0.25">
      <c r="A4" s="1">
        <v>3</v>
      </c>
      <c r="B4" t="s">
        <v>452</v>
      </c>
      <c r="C4" s="1">
        <v>0</v>
      </c>
      <c r="D4" s="1">
        <v>1000</v>
      </c>
    </row>
    <row r="5" spans="1:4" x14ac:dyDescent="0.25">
      <c r="A5" s="1">
        <v>4</v>
      </c>
      <c r="B5" t="s">
        <v>451</v>
      </c>
      <c r="C5" s="1">
        <v>0</v>
      </c>
      <c r="D5" s="1">
        <v>10000</v>
      </c>
    </row>
    <row r="6" spans="1:4" x14ac:dyDescent="0.25">
      <c r="A6" s="1">
        <v>5</v>
      </c>
      <c r="B6" s="196" t="s">
        <v>3234</v>
      </c>
      <c r="C6" s="1">
        <v>0</v>
      </c>
      <c r="D6" s="1">
        <v>5000</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dimension ref="A1:AA54"/>
  <sheetViews>
    <sheetView workbookViewId="0">
      <pane xSplit="3" ySplit="3" topLeftCell="D4" activePane="bottomRight" state="frozen"/>
      <selection pane="topRight" activeCell="C1" sqref="C1"/>
      <selection pane="bottomLeft" activeCell="A4" sqref="A4"/>
      <selection pane="bottomRight" activeCell="A23" sqref="A23"/>
    </sheetView>
  </sheetViews>
  <sheetFormatPr defaultColWidth="9.140625" defaultRowHeight="15" x14ac:dyDescent="0.25"/>
  <cols>
    <col min="1" max="1" width="9.5703125" style="304" bestFit="1" customWidth="1"/>
    <col min="2" max="2" width="5.7109375" style="304" bestFit="1" customWidth="1"/>
    <col min="3" max="3" width="85" style="304" customWidth="1"/>
    <col min="4" max="4" width="13.140625" style="304" bestFit="1" customWidth="1"/>
    <col min="5" max="5" width="34.140625" style="304" bestFit="1" customWidth="1"/>
    <col min="6" max="6" width="12.5703125" style="304" bestFit="1" customWidth="1"/>
    <col min="7" max="7" width="51.5703125" style="304" bestFit="1" customWidth="1"/>
    <col min="8" max="8" width="28.28515625" style="304" bestFit="1" customWidth="1"/>
    <col min="9" max="9" width="52" style="304" bestFit="1" customWidth="1"/>
    <col min="10" max="10" width="14.85546875" style="304" bestFit="1" customWidth="1"/>
    <col min="11" max="11" width="44.5703125" style="304" bestFit="1" customWidth="1"/>
    <col min="12" max="12" width="20" style="304" bestFit="1" customWidth="1"/>
    <col min="13" max="13" width="67.42578125" style="304" bestFit="1" customWidth="1"/>
    <col min="14" max="14" width="19" style="304" bestFit="1" customWidth="1"/>
    <col min="15" max="15" width="49.28515625" style="304" bestFit="1" customWidth="1"/>
    <col min="16" max="16" width="19" style="304" bestFit="1" customWidth="1"/>
    <col min="17" max="17" width="60" style="304" bestFit="1" customWidth="1"/>
    <col min="18" max="18" width="21.7109375" style="304" bestFit="1" customWidth="1"/>
    <col min="19" max="19" width="80.140625" style="304" bestFit="1" customWidth="1"/>
    <col min="20" max="20" width="28.28515625" style="304" bestFit="1" customWidth="1"/>
    <col min="21" max="21" width="67" style="304" bestFit="1" customWidth="1"/>
    <col min="22" max="22" width="21.5703125" style="304" bestFit="1" customWidth="1"/>
    <col min="23" max="23" width="56.42578125" style="304" bestFit="1" customWidth="1"/>
    <col min="24" max="24" width="28.140625" style="304" bestFit="1" customWidth="1"/>
    <col min="25" max="25" width="61.7109375" style="304" bestFit="1" customWidth="1"/>
    <col min="26" max="26" width="11.28515625" style="304" bestFit="1" customWidth="1"/>
    <col min="27" max="27" width="34.7109375" style="304" bestFit="1" customWidth="1"/>
    <col min="28" max="16384" width="9.140625" style="304"/>
  </cols>
  <sheetData>
    <row r="1" spans="1:27" ht="15.75" customHeight="1" thickBot="1" x14ac:dyDescent="0.3">
      <c r="A1" s="974" t="s">
        <v>42</v>
      </c>
      <c r="B1" s="975" t="s">
        <v>3634</v>
      </c>
      <c r="C1" s="974" t="s">
        <v>3635</v>
      </c>
      <c r="D1" s="973" t="s">
        <v>377</v>
      </c>
      <c r="E1" s="973"/>
      <c r="F1" s="973" t="s">
        <v>377</v>
      </c>
      <c r="G1" s="973"/>
      <c r="H1" s="973" t="s">
        <v>377</v>
      </c>
      <c r="I1" s="973"/>
      <c r="J1" s="973" t="s">
        <v>377</v>
      </c>
      <c r="K1" s="973"/>
      <c r="L1" s="973" t="s">
        <v>377</v>
      </c>
      <c r="M1" s="973"/>
      <c r="N1" s="973" t="s">
        <v>377</v>
      </c>
      <c r="O1" s="973"/>
      <c r="P1" s="973" t="s">
        <v>377</v>
      </c>
      <c r="Q1" s="973"/>
      <c r="R1" s="973" t="s">
        <v>377</v>
      </c>
      <c r="S1" s="973"/>
      <c r="T1" s="973" t="s">
        <v>377</v>
      </c>
      <c r="U1" s="973"/>
      <c r="V1" s="973" t="s">
        <v>377</v>
      </c>
      <c r="W1" s="973"/>
      <c r="X1" s="973" t="s">
        <v>377</v>
      </c>
      <c r="Y1" s="973"/>
      <c r="Z1" s="973" t="s">
        <v>377</v>
      </c>
      <c r="AA1" s="973"/>
    </row>
    <row r="2" spans="1:27" ht="25.5" customHeight="1" thickBot="1" x14ac:dyDescent="0.3">
      <c r="A2" s="974"/>
      <c r="B2" s="976"/>
      <c r="C2" s="974"/>
      <c r="D2" s="978" t="s">
        <v>3</v>
      </c>
      <c r="E2" s="978"/>
      <c r="F2" s="979" t="s">
        <v>4</v>
      </c>
      <c r="G2" s="979"/>
      <c r="H2" s="979" t="s">
        <v>5</v>
      </c>
      <c r="I2" s="979"/>
      <c r="J2" s="980" t="s">
        <v>6</v>
      </c>
      <c r="K2" s="980"/>
      <c r="L2" s="980" t="s">
        <v>7</v>
      </c>
      <c r="M2" s="980"/>
      <c r="N2" s="981" t="s">
        <v>8</v>
      </c>
      <c r="O2" s="981"/>
      <c r="P2" s="981" t="s">
        <v>9</v>
      </c>
      <c r="Q2" s="981"/>
      <c r="R2" s="980" t="s">
        <v>10</v>
      </c>
      <c r="S2" s="980"/>
      <c r="T2" s="980" t="s">
        <v>11</v>
      </c>
      <c r="U2" s="980"/>
      <c r="V2" s="979" t="s">
        <v>12</v>
      </c>
      <c r="W2" s="979"/>
      <c r="X2" s="979" t="s">
        <v>13</v>
      </c>
      <c r="Y2" s="979"/>
      <c r="Z2" s="978" t="s">
        <v>14</v>
      </c>
      <c r="AA2" s="978"/>
    </row>
    <row r="3" spans="1:27" ht="15" customHeight="1" thickBot="1" x14ac:dyDescent="0.3">
      <c r="A3" s="974"/>
      <c r="B3" s="977"/>
      <c r="C3" s="974"/>
      <c r="D3" s="384" t="s">
        <v>3636</v>
      </c>
      <c r="E3" s="384" t="s">
        <v>3637</v>
      </c>
      <c r="F3" s="384" t="s">
        <v>3636</v>
      </c>
      <c r="G3" s="384" t="s">
        <v>3637</v>
      </c>
      <c r="H3" s="384" t="s">
        <v>3636</v>
      </c>
      <c r="I3" s="384" t="s">
        <v>3637</v>
      </c>
      <c r="J3" s="384" t="s">
        <v>3636</v>
      </c>
      <c r="K3" s="384" t="s">
        <v>3637</v>
      </c>
      <c r="L3" s="384" t="s">
        <v>3636</v>
      </c>
      <c r="M3" s="384" t="s">
        <v>3637</v>
      </c>
      <c r="N3" s="384" t="s">
        <v>3636</v>
      </c>
      <c r="O3" s="384" t="s">
        <v>3637</v>
      </c>
      <c r="P3" s="384" t="s">
        <v>3636</v>
      </c>
      <c r="Q3" s="384" t="s">
        <v>3637</v>
      </c>
      <c r="R3" s="384" t="s">
        <v>3636</v>
      </c>
      <c r="S3" s="384" t="s">
        <v>3637</v>
      </c>
      <c r="T3" s="384" t="s">
        <v>3636</v>
      </c>
      <c r="U3" s="384" t="s">
        <v>3637</v>
      </c>
      <c r="V3" s="384" t="s">
        <v>3636</v>
      </c>
      <c r="W3" s="384" t="s">
        <v>3637</v>
      </c>
      <c r="X3" s="384" t="s">
        <v>3636</v>
      </c>
      <c r="Y3" s="384" t="s">
        <v>3637</v>
      </c>
      <c r="Z3" s="384" t="s">
        <v>3636</v>
      </c>
      <c r="AA3" s="384" t="s">
        <v>3637</v>
      </c>
    </row>
    <row r="4" spans="1:27" x14ac:dyDescent="0.25">
      <c r="A4" s="385">
        <v>150</v>
      </c>
      <c r="B4" s="385">
        <v>150</v>
      </c>
      <c r="C4" s="386" t="s">
        <v>3638</v>
      </c>
      <c r="D4" s="385" t="s">
        <v>3639</v>
      </c>
      <c r="E4" s="385" t="s">
        <v>3640</v>
      </c>
      <c r="F4" s="385" t="s">
        <v>3639</v>
      </c>
      <c r="G4" s="385" t="s">
        <v>3640</v>
      </c>
      <c r="H4" s="385" t="s">
        <v>3639</v>
      </c>
      <c r="I4" s="385" t="s">
        <v>3640</v>
      </c>
      <c r="J4" s="385" t="s">
        <v>3641</v>
      </c>
      <c r="K4" s="385" t="s">
        <v>3642</v>
      </c>
      <c r="L4" s="385" t="s">
        <v>3641</v>
      </c>
      <c r="M4" s="385" t="s">
        <v>3642</v>
      </c>
      <c r="N4" s="385" t="s">
        <v>3643</v>
      </c>
      <c r="O4" s="385" t="s">
        <v>3644</v>
      </c>
      <c r="P4" s="385" t="s">
        <v>3645</v>
      </c>
      <c r="Q4" s="385" t="s">
        <v>3646</v>
      </c>
      <c r="R4" s="198" t="s">
        <v>3647</v>
      </c>
      <c r="S4" s="385" t="s">
        <v>3648</v>
      </c>
      <c r="T4" s="385" t="s">
        <v>3647</v>
      </c>
      <c r="U4" s="385" t="s">
        <v>3648</v>
      </c>
      <c r="V4" s="385" t="s">
        <v>3649</v>
      </c>
      <c r="W4" s="385" t="s">
        <v>3650</v>
      </c>
      <c r="X4" s="385" t="s">
        <v>3649</v>
      </c>
      <c r="Y4" s="385" t="s">
        <v>3650</v>
      </c>
      <c r="Z4" s="385" t="s">
        <v>3649</v>
      </c>
      <c r="AA4" s="385" t="s">
        <v>3650</v>
      </c>
    </row>
    <row r="5" spans="1:27" x14ac:dyDescent="0.25">
      <c r="A5" s="52">
        <v>151</v>
      </c>
      <c r="B5" s="52">
        <v>151</v>
      </c>
      <c r="C5" s="234" t="s">
        <v>3651</v>
      </c>
      <c r="D5" s="52" t="s">
        <v>3639</v>
      </c>
      <c r="E5" s="52" t="s">
        <v>3640</v>
      </c>
      <c r="F5" s="52" t="s">
        <v>3639</v>
      </c>
      <c r="G5" s="52" t="s">
        <v>3640</v>
      </c>
      <c r="H5" s="52" t="s">
        <v>3639</v>
      </c>
      <c r="I5" s="52" t="s">
        <v>3640</v>
      </c>
      <c r="J5" s="52" t="s">
        <v>3641</v>
      </c>
      <c r="K5" s="52" t="s">
        <v>3642</v>
      </c>
      <c r="L5" s="52" t="s">
        <v>3641</v>
      </c>
      <c r="M5" s="52" t="s">
        <v>3642</v>
      </c>
      <c r="N5" s="52" t="s">
        <v>3643</v>
      </c>
      <c r="O5" s="52" t="s">
        <v>3644</v>
      </c>
      <c r="P5" s="52" t="s">
        <v>3652</v>
      </c>
      <c r="Q5" s="52" t="s">
        <v>3653</v>
      </c>
      <c r="R5" s="52" t="s">
        <v>3647</v>
      </c>
      <c r="S5" s="388" t="s">
        <v>3648</v>
      </c>
      <c r="T5" s="52" t="s">
        <v>3647</v>
      </c>
      <c r="U5" s="52" t="s">
        <v>3648</v>
      </c>
      <c r="V5" s="52" t="s">
        <v>3649</v>
      </c>
      <c r="W5" s="52" t="s">
        <v>3650</v>
      </c>
      <c r="X5" s="52" t="s">
        <v>3649</v>
      </c>
      <c r="Y5" s="52" t="s">
        <v>3650</v>
      </c>
      <c r="Z5" s="52" t="s">
        <v>3649</v>
      </c>
      <c r="AA5" s="52" t="s">
        <v>3650</v>
      </c>
    </row>
    <row r="6" spans="1:27" x14ac:dyDescent="0.25">
      <c r="A6" s="52">
        <v>152</v>
      </c>
      <c r="B6" s="52">
        <v>152</v>
      </c>
      <c r="C6" s="234" t="s">
        <v>3654</v>
      </c>
      <c r="D6" s="52" t="s">
        <v>3655</v>
      </c>
      <c r="E6" s="52" t="s">
        <v>3656</v>
      </c>
      <c r="F6" s="52" t="s">
        <v>3639</v>
      </c>
      <c r="G6" s="52" t="s">
        <v>3640</v>
      </c>
      <c r="H6" s="52" t="s">
        <v>3639</v>
      </c>
      <c r="I6" s="52" t="s">
        <v>3640</v>
      </c>
      <c r="J6" s="52" t="s">
        <v>3641</v>
      </c>
      <c r="K6" s="52" t="s">
        <v>3642</v>
      </c>
      <c r="L6" s="52" t="s">
        <v>3641</v>
      </c>
      <c r="M6" s="52" t="s">
        <v>3642</v>
      </c>
      <c r="N6" s="52" t="s">
        <v>3643</v>
      </c>
      <c r="O6" s="52" t="s">
        <v>3644</v>
      </c>
      <c r="P6" s="52" t="s">
        <v>3645</v>
      </c>
      <c r="Q6" s="52" t="s">
        <v>3646</v>
      </c>
      <c r="R6" s="52" t="s">
        <v>3647</v>
      </c>
      <c r="S6" s="52" t="s">
        <v>3648</v>
      </c>
      <c r="T6" s="52" t="s">
        <v>3647</v>
      </c>
      <c r="U6" s="52" t="s">
        <v>3648</v>
      </c>
      <c r="V6" s="52" t="s">
        <v>3657</v>
      </c>
      <c r="W6" s="52" t="s">
        <v>3658</v>
      </c>
      <c r="X6" s="52" t="s">
        <v>3649</v>
      </c>
      <c r="Y6" s="52" t="s">
        <v>3650</v>
      </c>
      <c r="Z6" s="52" t="s">
        <v>3659</v>
      </c>
      <c r="AA6" s="52" t="s">
        <v>3660</v>
      </c>
    </row>
    <row r="7" spans="1:27" x14ac:dyDescent="0.25">
      <c r="A7" s="52">
        <v>153</v>
      </c>
      <c r="B7" s="52">
        <v>153</v>
      </c>
      <c r="C7" s="406" t="s">
        <v>4050</v>
      </c>
      <c r="D7" s="52" t="s">
        <v>3639</v>
      </c>
      <c r="E7" s="52" t="s">
        <v>3640</v>
      </c>
      <c r="F7" s="52" t="s">
        <v>3639</v>
      </c>
      <c r="G7" s="52" t="s">
        <v>3640</v>
      </c>
      <c r="H7" s="52" t="s">
        <v>3639</v>
      </c>
      <c r="I7" s="52" t="s">
        <v>3640</v>
      </c>
      <c r="J7" s="52" t="s">
        <v>3661</v>
      </c>
      <c r="K7" s="52" t="s">
        <v>3662</v>
      </c>
      <c r="L7" s="52" t="s">
        <v>3663</v>
      </c>
      <c r="M7" s="52" t="s">
        <v>3664</v>
      </c>
      <c r="N7" s="52" t="s">
        <v>3665</v>
      </c>
      <c r="O7" s="52" t="s">
        <v>3666</v>
      </c>
      <c r="P7" s="52" t="s">
        <v>3667</v>
      </c>
      <c r="Q7" s="52" t="s">
        <v>3668</v>
      </c>
      <c r="R7" s="52" t="s">
        <v>3669</v>
      </c>
      <c r="S7" s="52" t="s">
        <v>3670</v>
      </c>
      <c r="T7" s="52" t="s">
        <v>3647</v>
      </c>
      <c r="U7" s="52" t="s">
        <v>3648</v>
      </c>
      <c r="V7" s="52" t="s">
        <v>3649</v>
      </c>
      <c r="W7" s="52" t="s">
        <v>3650</v>
      </c>
      <c r="X7" s="52" t="s">
        <v>3649</v>
      </c>
      <c r="Y7" s="52" t="s">
        <v>3650</v>
      </c>
      <c r="Z7" s="52" t="s">
        <v>3649</v>
      </c>
      <c r="AA7" s="52" t="s">
        <v>3650</v>
      </c>
    </row>
    <row r="8" spans="1:27" x14ac:dyDescent="0.25">
      <c r="A8" s="52">
        <v>154</v>
      </c>
      <c r="B8" s="52">
        <v>154</v>
      </c>
      <c r="C8" s="406" t="s">
        <v>4051</v>
      </c>
      <c r="D8" s="52" t="s">
        <v>3639</v>
      </c>
      <c r="E8" s="52" t="s">
        <v>3640</v>
      </c>
      <c r="F8" s="52" t="s">
        <v>3639</v>
      </c>
      <c r="G8" s="52" t="s">
        <v>3640</v>
      </c>
      <c r="H8" s="52" t="s">
        <v>3639</v>
      </c>
      <c r="I8" s="52" t="s">
        <v>3640</v>
      </c>
      <c r="J8" s="52" t="s">
        <v>3641</v>
      </c>
      <c r="K8" s="52" t="s">
        <v>3642</v>
      </c>
      <c r="L8" s="52" t="s">
        <v>3641</v>
      </c>
      <c r="M8" s="52" t="s">
        <v>3642</v>
      </c>
      <c r="N8" s="52" t="s">
        <v>3643</v>
      </c>
      <c r="O8" s="52" t="s">
        <v>3644</v>
      </c>
      <c r="P8" s="52" t="s">
        <v>3645</v>
      </c>
      <c r="Q8" s="52" t="s">
        <v>3646</v>
      </c>
      <c r="R8" s="52" t="s">
        <v>3671</v>
      </c>
      <c r="S8" s="52" t="s">
        <v>3672</v>
      </c>
      <c r="T8" s="52" t="s">
        <v>3647</v>
      </c>
      <c r="U8" s="52" t="s">
        <v>3648</v>
      </c>
      <c r="V8" s="52" t="s">
        <v>3649</v>
      </c>
      <c r="W8" s="52" t="s">
        <v>3650</v>
      </c>
      <c r="X8" s="52" t="s">
        <v>3649</v>
      </c>
      <c r="Y8" s="52" t="s">
        <v>3650</v>
      </c>
      <c r="Z8" s="52" t="s">
        <v>3649</v>
      </c>
      <c r="AA8" s="52" t="s">
        <v>3650</v>
      </c>
    </row>
    <row r="9" spans="1:27" x14ac:dyDescent="0.25">
      <c r="A9" s="52">
        <v>155</v>
      </c>
      <c r="B9" s="52">
        <v>155</v>
      </c>
      <c r="C9" s="406" t="s">
        <v>4052</v>
      </c>
      <c r="D9" s="52" t="s">
        <v>3639</v>
      </c>
      <c r="E9" s="52" t="s">
        <v>3640</v>
      </c>
      <c r="F9" s="52" t="s">
        <v>3639</v>
      </c>
      <c r="G9" s="52" t="s">
        <v>3640</v>
      </c>
      <c r="H9" s="52" t="s">
        <v>3639</v>
      </c>
      <c r="I9" s="52" t="s">
        <v>3640</v>
      </c>
      <c r="J9" s="52" t="s">
        <v>3641</v>
      </c>
      <c r="K9" s="52" t="s">
        <v>3642</v>
      </c>
      <c r="L9" s="52" t="s">
        <v>3641</v>
      </c>
      <c r="M9" s="52" t="s">
        <v>3642</v>
      </c>
      <c r="N9" s="52" t="s">
        <v>3673</v>
      </c>
      <c r="O9" s="52" t="s">
        <v>3674</v>
      </c>
      <c r="P9" s="52" t="s">
        <v>3675</v>
      </c>
      <c r="Q9" s="52" t="s">
        <v>3676</v>
      </c>
      <c r="R9" s="52" t="s">
        <v>3677</v>
      </c>
      <c r="S9" s="52" t="s">
        <v>3678</v>
      </c>
      <c r="T9" s="52" t="s">
        <v>3647</v>
      </c>
      <c r="U9" s="52" t="s">
        <v>3648</v>
      </c>
      <c r="V9" s="52" t="s">
        <v>3649</v>
      </c>
      <c r="W9" s="52" t="s">
        <v>3650</v>
      </c>
      <c r="X9" s="52" t="s">
        <v>3649</v>
      </c>
      <c r="Y9" s="52" t="s">
        <v>3650</v>
      </c>
      <c r="Z9" s="52" t="s">
        <v>3649</v>
      </c>
      <c r="AA9" s="52" t="s">
        <v>3650</v>
      </c>
    </row>
    <row r="10" spans="1:27" x14ac:dyDescent="0.25">
      <c r="A10" s="52">
        <v>156</v>
      </c>
      <c r="B10" s="52">
        <v>156</v>
      </c>
      <c r="C10" s="234" t="s">
        <v>3679</v>
      </c>
      <c r="D10" s="52" t="s">
        <v>3639</v>
      </c>
      <c r="E10" s="52" t="s">
        <v>3640</v>
      </c>
      <c r="F10" s="52" t="s">
        <v>3639</v>
      </c>
      <c r="G10" s="52" t="s">
        <v>3640</v>
      </c>
      <c r="H10" s="52" t="s">
        <v>3680</v>
      </c>
      <c r="I10" s="52" t="s">
        <v>3681</v>
      </c>
      <c r="J10" s="52" t="s">
        <v>3641</v>
      </c>
      <c r="K10" s="52" t="s">
        <v>3642</v>
      </c>
      <c r="L10" s="52" t="s">
        <v>3641</v>
      </c>
      <c r="M10" s="52" t="s">
        <v>3642</v>
      </c>
      <c r="N10" s="52" t="s">
        <v>3967</v>
      </c>
      <c r="O10" s="52" t="s">
        <v>3968</v>
      </c>
      <c r="P10" s="52" t="s">
        <v>3645</v>
      </c>
      <c r="Q10" s="52" t="s">
        <v>3646</v>
      </c>
      <c r="R10" s="52" t="s">
        <v>3647</v>
      </c>
      <c r="S10" s="52" t="s">
        <v>3648</v>
      </c>
      <c r="T10" s="52" t="s">
        <v>3647</v>
      </c>
      <c r="U10" s="52" t="s">
        <v>3648</v>
      </c>
      <c r="V10" s="52" t="s">
        <v>3680</v>
      </c>
      <c r="W10" s="52" t="s">
        <v>3682</v>
      </c>
      <c r="X10" s="52" t="s">
        <v>3649</v>
      </c>
      <c r="Y10" s="52" t="s">
        <v>3650</v>
      </c>
      <c r="Z10" s="52" t="s">
        <v>3649</v>
      </c>
      <c r="AA10" s="52" t="s">
        <v>3650</v>
      </c>
    </row>
    <row r="11" spans="1:27" x14ac:dyDescent="0.25">
      <c r="A11" s="52">
        <v>157</v>
      </c>
      <c r="B11" s="52">
        <v>157</v>
      </c>
      <c r="C11" s="234" t="s">
        <v>3683</v>
      </c>
      <c r="D11" s="52" t="s">
        <v>3639</v>
      </c>
      <c r="E11" s="52" t="s">
        <v>3640</v>
      </c>
      <c r="F11" s="52" t="s">
        <v>3639</v>
      </c>
      <c r="G11" s="52" t="s">
        <v>3640</v>
      </c>
      <c r="H11" s="52" t="s">
        <v>4048</v>
      </c>
      <c r="I11" s="52" t="s">
        <v>4049</v>
      </c>
      <c r="J11" s="52" t="s">
        <v>3680</v>
      </c>
      <c r="K11" s="52" t="s">
        <v>3684</v>
      </c>
      <c r="L11" s="52" t="s">
        <v>3641</v>
      </c>
      <c r="M11" s="52" t="s">
        <v>3642</v>
      </c>
      <c r="N11" s="52" t="s">
        <v>3643</v>
      </c>
      <c r="O11" s="52" t="s">
        <v>3644</v>
      </c>
      <c r="P11" s="52" t="s">
        <v>3645</v>
      </c>
      <c r="Q11" s="52" t="s">
        <v>3646</v>
      </c>
      <c r="R11" s="52" t="s">
        <v>3647</v>
      </c>
      <c r="S11" s="52" t="s">
        <v>3648</v>
      </c>
      <c r="T11" s="52" t="s">
        <v>3685</v>
      </c>
      <c r="U11" s="52" t="s">
        <v>3686</v>
      </c>
      <c r="V11" s="52" t="s">
        <v>3649</v>
      </c>
      <c r="W11" s="52" t="s">
        <v>3650</v>
      </c>
      <c r="X11" s="52" t="s">
        <v>3649</v>
      </c>
      <c r="Y11" s="52" t="s">
        <v>3650</v>
      </c>
      <c r="Z11" s="52" t="s">
        <v>3649</v>
      </c>
      <c r="AA11" s="52" t="s">
        <v>3650</v>
      </c>
    </row>
    <row r="12" spans="1:27" x14ac:dyDescent="0.25">
      <c r="A12" s="52">
        <v>158</v>
      </c>
      <c r="B12" s="52">
        <v>158</v>
      </c>
      <c r="C12" s="234" t="s">
        <v>3687</v>
      </c>
      <c r="D12" s="52" t="s">
        <v>3639</v>
      </c>
      <c r="E12" s="52" t="s">
        <v>3640</v>
      </c>
      <c r="F12" s="52" t="s">
        <v>3639</v>
      </c>
      <c r="G12" s="52" t="s">
        <v>3640</v>
      </c>
      <c r="H12" s="52" t="s">
        <v>3958</v>
      </c>
      <c r="I12" s="52" t="s">
        <v>3959</v>
      </c>
      <c r="J12" s="52" t="s">
        <v>3641</v>
      </c>
      <c r="K12" s="52" t="s">
        <v>3642</v>
      </c>
      <c r="L12" s="52" t="s">
        <v>3960</v>
      </c>
      <c r="M12" s="52" t="s">
        <v>3961</v>
      </c>
      <c r="N12" s="52" t="s">
        <v>3643</v>
      </c>
      <c r="O12" s="52" t="s">
        <v>3644</v>
      </c>
      <c r="P12" s="52" t="s">
        <v>3645</v>
      </c>
      <c r="Q12" s="52" t="s">
        <v>3646</v>
      </c>
      <c r="R12" s="52" t="s">
        <v>3960</v>
      </c>
      <c r="S12" s="52" t="s">
        <v>3962</v>
      </c>
      <c r="T12" s="52" t="s">
        <v>3647</v>
      </c>
      <c r="U12" s="52" t="s">
        <v>3648</v>
      </c>
      <c r="V12" s="52" t="s">
        <v>3958</v>
      </c>
      <c r="W12" s="52" t="s">
        <v>3963</v>
      </c>
      <c r="X12" s="52" t="s">
        <v>3649</v>
      </c>
      <c r="Y12" s="52" t="s">
        <v>3650</v>
      </c>
      <c r="Z12" s="52" t="s">
        <v>3649</v>
      </c>
      <c r="AA12" s="52" t="s">
        <v>3650</v>
      </c>
    </row>
    <row r="13" spans="1:27" x14ac:dyDescent="0.25">
      <c r="A13" s="52">
        <v>159</v>
      </c>
      <c r="B13" s="52">
        <v>159</v>
      </c>
      <c r="C13" s="234" t="s">
        <v>3688</v>
      </c>
      <c r="D13" s="52" t="s">
        <v>3639</v>
      </c>
      <c r="E13" s="52" t="s">
        <v>3640</v>
      </c>
      <c r="F13" s="52" t="s">
        <v>3639</v>
      </c>
      <c r="G13" s="52" t="s">
        <v>3640</v>
      </c>
      <c r="H13" s="52" t="s">
        <v>3960</v>
      </c>
      <c r="I13" s="52" t="s">
        <v>3961</v>
      </c>
      <c r="J13" s="52" t="s">
        <v>3995</v>
      </c>
      <c r="K13" s="52" t="s">
        <v>3996</v>
      </c>
      <c r="L13" s="52" t="s">
        <v>3641</v>
      </c>
      <c r="M13" s="52" t="s">
        <v>3642</v>
      </c>
      <c r="N13" s="52" t="s">
        <v>3643</v>
      </c>
      <c r="O13" s="52" t="s">
        <v>3644</v>
      </c>
      <c r="P13" s="52" t="s">
        <v>3645</v>
      </c>
      <c r="Q13" s="52" t="s">
        <v>3646</v>
      </c>
      <c r="R13" s="52" t="s">
        <v>3689</v>
      </c>
      <c r="S13" s="52" t="s">
        <v>3690</v>
      </c>
      <c r="T13" s="52" t="s">
        <v>3691</v>
      </c>
      <c r="U13" s="52" t="s">
        <v>3692</v>
      </c>
      <c r="V13" s="52" t="s">
        <v>3649</v>
      </c>
      <c r="W13" s="52" t="s">
        <v>3650</v>
      </c>
      <c r="X13" s="52" t="s">
        <v>3649</v>
      </c>
      <c r="Y13" s="52" t="s">
        <v>3650</v>
      </c>
      <c r="Z13" s="52" t="s">
        <v>3649</v>
      </c>
      <c r="AA13" s="52" t="s">
        <v>3650</v>
      </c>
    </row>
    <row r="14" spans="1:27" x14ac:dyDescent="0.25">
      <c r="A14" s="52">
        <v>160</v>
      </c>
      <c r="B14" s="52">
        <v>160</v>
      </c>
      <c r="C14" s="234" t="s">
        <v>4053</v>
      </c>
      <c r="D14" s="52" t="s">
        <v>3639</v>
      </c>
      <c r="E14" s="52" t="s">
        <v>3640</v>
      </c>
      <c r="F14" s="52" t="s">
        <v>3639</v>
      </c>
      <c r="G14" s="52" t="s">
        <v>3640</v>
      </c>
      <c r="H14" s="52" t="s">
        <v>3639</v>
      </c>
      <c r="I14" s="52" t="s">
        <v>3640</v>
      </c>
      <c r="J14" s="52" t="s">
        <v>3693</v>
      </c>
      <c r="K14" s="52" t="s">
        <v>3694</v>
      </c>
      <c r="L14" s="52" t="s">
        <v>3641</v>
      </c>
      <c r="M14" s="52" t="s">
        <v>3642</v>
      </c>
      <c r="N14" s="52" t="s">
        <v>3643</v>
      </c>
      <c r="O14" s="52" t="s">
        <v>3644</v>
      </c>
      <c r="P14" s="52" t="s">
        <v>3645</v>
      </c>
      <c r="Q14" s="52" t="s">
        <v>3646</v>
      </c>
      <c r="R14" s="52" t="s">
        <v>3647</v>
      </c>
      <c r="S14" s="52" t="s">
        <v>3648</v>
      </c>
      <c r="T14" s="52" t="s">
        <v>3695</v>
      </c>
      <c r="U14" s="52" t="s">
        <v>3696</v>
      </c>
      <c r="V14" s="52" t="s">
        <v>3649</v>
      </c>
      <c r="W14" s="52" t="s">
        <v>3650</v>
      </c>
      <c r="X14" s="52" t="s">
        <v>3649</v>
      </c>
      <c r="Y14" s="52" t="s">
        <v>3650</v>
      </c>
      <c r="Z14" s="52" t="s">
        <v>3649</v>
      </c>
      <c r="AA14" s="52" t="s">
        <v>3650</v>
      </c>
    </row>
    <row r="15" spans="1:27" x14ac:dyDescent="0.25">
      <c r="A15" s="52">
        <v>161</v>
      </c>
      <c r="B15" s="52">
        <v>161</v>
      </c>
      <c r="C15" s="234" t="s">
        <v>4005</v>
      </c>
      <c r="D15" s="52" t="s">
        <v>3960</v>
      </c>
      <c r="E15" s="52" t="s">
        <v>3964</v>
      </c>
      <c r="F15" s="52" t="s">
        <v>3999</v>
      </c>
      <c r="G15" s="52" t="s">
        <v>4000</v>
      </c>
      <c r="H15" s="52" t="s">
        <v>3699</v>
      </c>
      <c r="I15" s="52" t="s">
        <v>3700</v>
      </c>
      <c r="J15" s="52" t="s">
        <v>3701</v>
      </c>
      <c r="K15" s="52" t="s">
        <v>3702</v>
      </c>
      <c r="L15" s="52" t="s">
        <v>4001</v>
      </c>
      <c r="M15" s="52" t="s">
        <v>4002</v>
      </c>
      <c r="N15" s="52" t="s">
        <v>3703</v>
      </c>
      <c r="O15" s="52" t="s">
        <v>3704</v>
      </c>
      <c r="P15" s="52" t="s">
        <v>3705</v>
      </c>
      <c r="Q15" s="52" t="s">
        <v>3706</v>
      </c>
      <c r="R15" s="52" t="s">
        <v>4003</v>
      </c>
      <c r="S15" s="52" t="s">
        <v>4004</v>
      </c>
      <c r="T15" s="52" t="s">
        <v>3698</v>
      </c>
      <c r="U15" s="52" t="s">
        <v>3698</v>
      </c>
      <c r="V15" s="52" t="s">
        <v>3649</v>
      </c>
      <c r="W15" s="52" t="s">
        <v>3650</v>
      </c>
      <c r="X15" s="52" t="s">
        <v>3649</v>
      </c>
      <c r="Y15" s="52" t="s">
        <v>3650</v>
      </c>
      <c r="Z15" s="52" t="s">
        <v>3649</v>
      </c>
      <c r="AA15" s="52" t="s">
        <v>3650</v>
      </c>
    </row>
    <row r="16" spans="1:27" x14ac:dyDescent="0.25">
      <c r="A16" s="52">
        <v>162</v>
      </c>
      <c r="B16" s="52">
        <v>162</v>
      </c>
      <c r="C16" s="234" t="s">
        <v>4023</v>
      </c>
      <c r="D16" s="52" t="s">
        <v>3639</v>
      </c>
      <c r="E16" s="52" t="s">
        <v>3640</v>
      </c>
      <c r="F16" s="52" t="s">
        <v>3639</v>
      </c>
      <c r="G16" s="52" t="s">
        <v>3640</v>
      </c>
      <c r="H16" s="52" t="s">
        <v>3639</v>
      </c>
      <c r="I16" s="52" t="s">
        <v>3640</v>
      </c>
      <c r="J16" s="52" t="s">
        <v>3641</v>
      </c>
      <c r="K16" s="52" t="s">
        <v>3642</v>
      </c>
      <c r="L16" s="52" t="s">
        <v>4046</v>
      </c>
      <c r="M16" s="52" t="s">
        <v>4047</v>
      </c>
      <c r="N16" s="52" t="s">
        <v>3643</v>
      </c>
      <c r="O16" s="52" t="s">
        <v>3644</v>
      </c>
      <c r="P16" s="52" t="s">
        <v>3645</v>
      </c>
      <c r="Q16" s="52" t="s">
        <v>3646</v>
      </c>
      <c r="R16" s="52" t="s">
        <v>3647</v>
      </c>
      <c r="S16" s="52" t="s">
        <v>3648</v>
      </c>
      <c r="T16" s="52" t="s">
        <v>3647</v>
      </c>
      <c r="U16" s="52" t="s">
        <v>3648</v>
      </c>
      <c r="V16" s="52" t="s">
        <v>3649</v>
      </c>
      <c r="W16" s="52" t="s">
        <v>3650</v>
      </c>
      <c r="X16" s="52" t="s">
        <v>3649</v>
      </c>
      <c r="Y16" s="52" t="s">
        <v>3650</v>
      </c>
      <c r="Z16" s="52" t="s">
        <v>3649</v>
      </c>
      <c r="AA16" s="52" t="s">
        <v>3650</v>
      </c>
    </row>
    <row r="17" spans="1:27" x14ac:dyDescent="0.25">
      <c r="A17" s="52">
        <v>163</v>
      </c>
      <c r="B17" s="52">
        <v>163</v>
      </c>
      <c r="C17" s="406" t="s">
        <v>4054</v>
      </c>
      <c r="D17" s="52" t="s">
        <v>3639</v>
      </c>
      <c r="E17" s="52" t="s">
        <v>3640</v>
      </c>
      <c r="F17" s="52" t="s">
        <v>3639</v>
      </c>
      <c r="G17" s="52" t="s">
        <v>3640</v>
      </c>
      <c r="H17" s="52" t="s">
        <v>3958</v>
      </c>
      <c r="I17" s="52" t="s">
        <v>3959</v>
      </c>
      <c r="J17" s="52" t="s">
        <v>3673</v>
      </c>
      <c r="K17" s="52" t="s">
        <v>3707</v>
      </c>
      <c r="L17" s="52" t="s">
        <v>3960</v>
      </c>
      <c r="M17" s="52" t="s">
        <v>3961</v>
      </c>
      <c r="N17" s="52" t="s">
        <v>3708</v>
      </c>
      <c r="O17" s="52" t="s">
        <v>3709</v>
      </c>
      <c r="P17" s="52" t="s">
        <v>3645</v>
      </c>
      <c r="Q17" s="52" t="s">
        <v>3646</v>
      </c>
      <c r="R17" s="52" t="s">
        <v>3647</v>
      </c>
      <c r="S17" s="52" t="s">
        <v>3648</v>
      </c>
      <c r="T17" s="52" t="s">
        <v>3710</v>
      </c>
      <c r="U17" s="52" t="s">
        <v>3711</v>
      </c>
      <c r="V17" s="52" t="s">
        <v>3649</v>
      </c>
      <c r="W17" s="52" t="s">
        <v>3650</v>
      </c>
      <c r="X17" s="52" t="s">
        <v>3649</v>
      </c>
      <c r="Y17" s="52" t="s">
        <v>3650</v>
      </c>
      <c r="Z17" s="52" t="s">
        <v>3649</v>
      </c>
      <c r="AA17" s="52" t="s">
        <v>3650</v>
      </c>
    </row>
    <row r="18" spans="1:27" x14ac:dyDescent="0.25">
      <c r="A18" s="52">
        <v>164</v>
      </c>
      <c r="B18" s="52">
        <v>164</v>
      </c>
      <c r="C18" s="234" t="s">
        <v>3965</v>
      </c>
      <c r="D18" s="52" t="s">
        <v>3639</v>
      </c>
      <c r="E18" s="52" t="s">
        <v>3640</v>
      </c>
      <c r="F18" s="52" t="s">
        <v>3639</v>
      </c>
      <c r="G18" s="52" t="s">
        <v>3640</v>
      </c>
      <c r="H18" s="52" t="s">
        <v>3639</v>
      </c>
      <c r="I18" s="52" t="s">
        <v>3640</v>
      </c>
      <c r="J18" s="52" t="s">
        <v>3830</v>
      </c>
      <c r="K18" s="52" t="s">
        <v>3712</v>
      </c>
      <c r="L18" s="52" t="s">
        <v>4077</v>
      </c>
      <c r="M18" s="52" t="s">
        <v>4076</v>
      </c>
      <c r="N18" s="52" t="s">
        <v>3829</v>
      </c>
      <c r="O18" s="52" t="s">
        <v>3828</v>
      </c>
      <c r="P18" s="52" t="s">
        <v>3645</v>
      </c>
      <c r="Q18" s="52" t="s">
        <v>3646</v>
      </c>
      <c r="R18" s="52" t="s">
        <v>3647</v>
      </c>
      <c r="S18" s="52" t="s">
        <v>3648</v>
      </c>
      <c r="T18" s="52" t="s">
        <v>3647</v>
      </c>
      <c r="U18" s="52" t="s">
        <v>3648</v>
      </c>
      <c r="V18" s="52" t="s">
        <v>3649</v>
      </c>
      <c r="W18" s="52" t="s">
        <v>3650</v>
      </c>
      <c r="X18" s="52" t="s">
        <v>3649</v>
      </c>
      <c r="Y18" s="52" t="s">
        <v>3650</v>
      </c>
      <c r="Z18" s="52" t="s">
        <v>3649</v>
      </c>
      <c r="AA18" s="52" t="s">
        <v>3650</v>
      </c>
    </row>
    <row r="19" spans="1:27" x14ac:dyDescent="0.25">
      <c r="A19" s="52">
        <v>165</v>
      </c>
      <c r="B19" s="52">
        <v>165</v>
      </c>
      <c r="C19" s="234" t="s">
        <v>3966</v>
      </c>
      <c r="D19" s="52" t="s">
        <v>3639</v>
      </c>
      <c r="E19" s="52" t="s">
        <v>3640</v>
      </c>
      <c r="F19" s="52" t="s">
        <v>3639</v>
      </c>
      <c r="G19" s="52" t="s">
        <v>3640</v>
      </c>
      <c r="H19" s="52" t="s">
        <v>3639</v>
      </c>
      <c r="I19" s="52" t="s">
        <v>3640</v>
      </c>
      <c r="J19" s="52" t="s">
        <v>3641</v>
      </c>
      <c r="K19" s="52" t="s">
        <v>3642</v>
      </c>
      <c r="L19" s="52" t="s">
        <v>3641</v>
      </c>
      <c r="M19" s="52" t="s">
        <v>3642</v>
      </c>
      <c r="N19" s="52" t="s">
        <v>3643</v>
      </c>
      <c r="O19" s="52" t="s">
        <v>3644</v>
      </c>
      <c r="P19" s="52" t="s">
        <v>3975</v>
      </c>
      <c r="Q19" s="52" t="s">
        <v>3976</v>
      </c>
      <c r="R19" s="52" t="s">
        <v>3647</v>
      </c>
      <c r="S19" s="52" t="s">
        <v>3648</v>
      </c>
      <c r="T19" s="52" t="s">
        <v>3713</v>
      </c>
      <c r="U19" s="52" t="s">
        <v>3697</v>
      </c>
      <c r="V19" s="52" t="s">
        <v>3649</v>
      </c>
      <c r="W19" s="52" t="s">
        <v>3963</v>
      </c>
      <c r="X19" s="52" t="s">
        <v>3649</v>
      </c>
      <c r="Y19" s="52" t="s">
        <v>3650</v>
      </c>
      <c r="Z19" s="52" t="s">
        <v>3649</v>
      </c>
      <c r="AA19" s="52" t="s">
        <v>3650</v>
      </c>
    </row>
    <row r="20" spans="1:27" x14ac:dyDescent="0.25">
      <c r="A20" s="52">
        <v>166</v>
      </c>
      <c r="B20" s="52">
        <v>166</v>
      </c>
      <c r="C20" s="406" t="s">
        <v>4055</v>
      </c>
      <c r="D20" s="52" t="s">
        <v>3714</v>
      </c>
      <c r="E20" s="52" t="s">
        <v>3715</v>
      </c>
      <c r="F20" s="52" t="s">
        <v>3716</v>
      </c>
      <c r="G20" s="52" t="s">
        <v>3717</v>
      </c>
      <c r="H20" s="52" t="s">
        <v>3639</v>
      </c>
      <c r="I20" s="52" t="s">
        <v>3640</v>
      </c>
      <c r="J20" s="52" t="s">
        <v>3718</v>
      </c>
      <c r="K20" s="52" t="s">
        <v>3719</v>
      </c>
      <c r="L20" s="52" t="s">
        <v>3641</v>
      </c>
      <c r="M20" s="52" t="s">
        <v>3642</v>
      </c>
      <c r="N20" s="52" t="s">
        <v>3720</v>
      </c>
      <c r="O20" s="52" t="s">
        <v>3721</v>
      </c>
      <c r="P20" s="52" t="s">
        <v>3645</v>
      </c>
      <c r="Q20" s="52" t="s">
        <v>3646</v>
      </c>
      <c r="R20" s="52" t="s">
        <v>3647</v>
      </c>
      <c r="S20" s="52" t="s">
        <v>3648</v>
      </c>
      <c r="T20" s="52" t="s">
        <v>3722</v>
      </c>
      <c r="U20" s="52" t="s">
        <v>3723</v>
      </c>
      <c r="V20" s="52" t="s">
        <v>3724</v>
      </c>
      <c r="W20" s="52" t="s">
        <v>3725</v>
      </c>
      <c r="X20" s="52" t="s">
        <v>3726</v>
      </c>
      <c r="Y20" s="52" t="s">
        <v>3727</v>
      </c>
      <c r="Z20" s="52" t="s">
        <v>3728</v>
      </c>
      <c r="AA20" s="52" t="s">
        <v>3729</v>
      </c>
    </row>
    <row r="21" spans="1:27" x14ac:dyDescent="0.25">
      <c r="A21" s="52">
        <v>167</v>
      </c>
      <c r="B21" s="52">
        <v>167</v>
      </c>
      <c r="C21" s="52" t="s">
        <v>3884</v>
      </c>
      <c r="D21" s="388" t="s">
        <v>3639</v>
      </c>
      <c r="E21" s="388" t="s">
        <v>3640</v>
      </c>
      <c r="F21" s="388" t="s">
        <v>3639</v>
      </c>
      <c r="G21" s="388" t="s">
        <v>3640</v>
      </c>
      <c r="H21" s="388" t="s">
        <v>3639</v>
      </c>
      <c r="I21" s="388" t="s">
        <v>3640</v>
      </c>
      <c r="J21" s="388" t="s">
        <v>3641</v>
      </c>
      <c r="K21" s="388" t="s">
        <v>3642</v>
      </c>
      <c r="L21" s="388" t="s">
        <v>3641</v>
      </c>
      <c r="M21" s="388" t="s">
        <v>3642</v>
      </c>
      <c r="N21" s="388" t="s">
        <v>3643</v>
      </c>
      <c r="O21" s="388" t="s">
        <v>3644</v>
      </c>
      <c r="P21" s="428" t="s">
        <v>4028</v>
      </c>
      <c r="Q21" s="428" t="s">
        <v>4029</v>
      </c>
      <c r="R21" s="388" t="s">
        <v>3647</v>
      </c>
      <c r="S21" s="388" t="s">
        <v>3648</v>
      </c>
      <c r="T21" s="388" t="s">
        <v>3647</v>
      </c>
      <c r="U21" s="388" t="s">
        <v>3648</v>
      </c>
      <c r="V21" s="388" t="s">
        <v>3649</v>
      </c>
      <c r="W21" s="388" t="s">
        <v>3650</v>
      </c>
      <c r="X21" s="388" t="s">
        <v>3649</v>
      </c>
      <c r="Y21" s="388" t="s">
        <v>3650</v>
      </c>
      <c r="Z21" s="388" t="s">
        <v>3649</v>
      </c>
      <c r="AA21" s="388" t="s">
        <v>3650</v>
      </c>
    </row>
    <row r="22" spans="1:27" x14ac:dyDescent="0.25">
      <c r="A22" s="52">
        <v>168</v>
      </c>
      <c r="B22" s="52">
        <v>168</v>
      </c>
      <c r="C22" s="52" t="s">
        <v>3992</v>
      </c>
      <c r="D22" s="52" t="s">
        <v>3639</v>
      </c>
      <c r="E22" s="52" t="s">
        <v>3640</v>
      </c>
      <c r="F22" s="52" t="s">
        <v>3639</v>
      </c>
      <c r="G22" s="52" t="s">
        <v>3640</v>
      </c>
      <c r="H22" s="52" t="s">
        <v>3639</v>
      </c>
      <c r="I22" s="52" t="s">
        <v>3640</v>
      </c>
      <c r="J22" s="52" t="s">
        <v>3641</v>
      </c>
      <c r="K22" s="52" t="s">
        <v>3642</v>
      </c>
      <c r="L22" s="52" t="s">
        <v>3641</v>
      </c>
      <c r="M22" s="52" t="s">
        <v>3642</v>
      </c>
      <c r="N22" s="52" t="s">
        <v>3643</v>
      </c>
      <c r="O22" s="52" t="s">
        <v>3644</v>
      </c>
      <c r="P22" s="52" t="s">
        <v>3645</v>
      </c>
      <c r="Q22" s="52" t="s">
        <v>3646</v>
      </c>
      <c r="R22" s="234" t="s">
        <v>3647</v>
      </c>
      <c r="S22" s="234" t="s">
        <v>3648</v>
      </c>
      <c r="T22" s="52" t="s">
        <v>3993</v>
      </c>
      <c r="U22" s="52" t="s">
        <v>3994</v>
      </c>
      <c r="V22" s="52" t="s">
        <v>3649</v>
      </c>
      <c r="W22" s="52" t="s">
        <v>3650</v>
      </c>
      <c r="X22" s="52" t="s">
        <v>3649</v>
      </c>
      <c r="Y22" s="52" t="s">
        <v>3650</v>
      </c>
      <c r="Z22" s="52" t="s">
        <v>3649</v>
      </c>
      <c r="AA22" s="52" t="s">
        <v>3650</v>
      </c>
    </row>
    <row r="23" spans="1:27" x14ac:dyDescent="0.25">
      <c r="A23" s="52"/>
      <c r="B23" s="52"/>
      <c r="C23" s="52"/>
      <c r="D23" s="52" t="s">
        <v>3639</v>
      </c>
      <c r="E23" s="52" t="s">
        <v>3640</v>
      </c>
      <c r="F23" s="52" t="s">
        <v>3639</v>
      </c>
      <c r="G23" s="52" t="s">
        <v>3640</v>
      </c>
      <c r="H23" s="52" t="s">
        <v>3639</v>
      </c>
      <c r="I23" s="52" t="s">
        <v>3640</v>
      </c>
      <c r="J23" s="52" t="s">
        <v>3641</v>
      </c>
      <c r="K23" s="52" t="s">
        <v>3642</v>
      </c>
      <c r="L23" s="52" t="s">
        <v>3641</v>
      </c>
      <c r="M23" s="52" t="s">
        <v>3642</v>
      </c>
      <c r="N23" s="52" t="s">
        <v>3643</v>
      </c>
      <c r="O23" s="52" t="s">
        <v>3644</v>
      </c>
      <c r="P23" s="52" t="s">
        <v>3645</v>
      </c>
      <c r="Q23" s="52" t="s">
        <v>3646</v>
      </c>
      <c r="R23" s="52" t="s">
        <v>3647</v>
      </c>
      <c r="S23" s="52" t="s">
        <v>3648</v>
      </c>
      <c r="T23" s="52" t="s">
        <v>3647</v>
      </c>
      <c r="U23" s="52" t="s">
        <v>3648</v>
      </c>
      <c r="V23" s="52" t="s">
        <v>3649</v>
      </c>
      <c r="W23" s="52" t="s">
        <v>3650</v>
      </c>
      <c r="X23" s="52" t="s">
        <v>3649</v>
      </c>
      <c r="Y23" s="52" t="s">
        <v>3650</v>
      </c>
      <c r="Z23" s="52" t="s">
        <v>3649</v>
      </c>
      <c r="AA23" s="52" t="s">
        <v>3650</v>
      </c>
    </row>
    <row r="24" spans="1:27" x14ac:dyDescent="0.25">
      <c r="A24" s="52"/>
      <c r="B24" s="52"/>
      <c r="C24" s="52"/>
      <c r="D24" s="52" t="s">
        <v>3639</v>
      </c>
      <c r="E24" s="52" t="s">
        <v>3640</v>
      </c>
      <c r="F24" s="52" t="s">
        <v>3639</v>
      </c>
      <c r="G24" s="52" t="s">
        <v>3640</v>
      </c>
      <c r="H24" s="52" t="s">
        <v>3639</v>
      </c>
      <c r="I24" s="52" t="s">
        <v>3640</v>
      </c>
      <c r="J24" s="52" t="s">
        <v>3641</v>
      </c>
      <c r="K24" s="52" t="s">
        <v>3642</v>
      </c>
      <c r="L24" s="52" t="s">
        <v>3641</v>
      </c>
      <c r="M24" s="52" t="s">
        <v>3642</v>
      </c>
      <c r="N24" s="52" t="s">
        <v>3643</v>
      </c>
      <c r="O24" s="52" t="s">
        <v>3644</v>
      </c>
      <c r="P24" s="52" t="s">
        <v>3645</v>
      </c>
      <c r="Q24" s="52" t="s">
        <v>3646</v>
      </c>
      <c r="R24" s="52" t="s">
        <v>3647</v>
      </c>
      <c r="S24" s="52" t="s">
        <v>3648</v>
      </c>
      <c r="T24" s="52" t="s">
        <v>3647</v>
      </c>
      <c r="U24" s="52" t="s">
        <v>3648</v>
      </c>
      <c r="V24" s="52" t="s">
        <v>3649</v>
      </c>
      <c r="W24" s="52" t="s">
        <v>3650</v>
      </c>
      <c r="X24" s="52" t="s">
        <v>3649</v>
      </c>
      <c r="Y24" s="52" t="s">
        <v>3650</v>
      </c>
      <c r="Z24" s="52" t="s">
        <v>3649</v>
      </c>
      <c r="AA24" s="52" t="s">
        <v>3650</v>
      </c>
    </row>
    <row r="25" spans="1:27" x14ac:dyDescent="0.25">
      <c r="A25" s="52"/>
      <c r="B25" s="52"/>
      <c r="C25" s="52"/>
      <c r="D25" s="52" t="s">
        <v>3639</v>
      </c>
      <c r="E25" s="52" t="s">
        <v>3640</v>
      </c>
      <c r="F25" s="52" t="s">
        <v>3639</v>
      </c>
      <c r="G25" s="52" t="s">
        <v>3640</v>
      </c>
      <c r="H25" s="52" t="s">
        <v>3639</v>
      </c>
      <c r="I25" s="52" t="s">
        <v>3640</v>
      </c>
      <c r="J25" s="52" t="s">
        <v>3641</v>
      </c>
      <c r="K25" s="52" t="s">
        <v>3642</v>
      </c>
      <c r="L25" s="52" t="s">
        <v>3641</v>
      </c>
      <c r="M25" s="52" t="s">
        <v>3642</v>
      </c>
      <c r="N25" s="52" t="s">
        <v>3643</v>
      </c>
      <c r="O25" s="52" t="s">
        <v>3644</v>
      </c>
      <c r="P25" s="52" t="s">
        <v>3645</v>
      </c>
      <c r="Q25" s="52" t="s">
        <v>3646</v>
      </c>
      <c r="R25" s="52" t="s">
        <v>3647</v>
      </c>
      <c r="S25" s="52" t="s">
        <v>3648</v>
      </c>
      <c r="T25" s="52" t="s">
        <v>3647</v>
      </c>
      <c r="U25" s="52" t="s">
        <v>3648</v>
      </c>
      <c r="V25" s="52" t="s">
        <v>3649</v>
      </c>
      <c r="W25" s="52" t="s">
        <v>3650</v>
      </c>
      <c r="X25" s="52" t="s">
        <v>3649</v>
      </c>
      <c r="Y25" s="52" t="s">
        <v>3650</v>
      </c>
      <c r="Z25" s="52" t="s">
        <v>3649</v>
      </c>
      <c r="AA25" s="52" t="s">
        <v>3650</v>
      </c>
    </row>
    <row r="26" spans="1:27" x14ac:dyDescent="0.25">
      <c r="A26" s="52"/>
      <c r="B26" s="52"/>
      <c r="C26" s="52"/>
      <c r="D26" s="52" t="s">
        <v>3639</v>
      </c>
      <c r="E26" s="52" t="s">
        <v>3640</v>
      </c>
      <c r="F26" s="52" t="s">
        <v>3639</v>
      </c>
      <c r="G26" s="52" t="s">
        <v>3640</v>
      </c>
      <c r="H26" s="52" t="s">
        <v>3639</v>
      </c>
      <c r="I26" s="52" t="s">
        <v>3640</v>
      </c>
      <c r="J26" s="52" t="s">
        <v>3641</v>
      </c>
      <c r="K26" s="52" t="s">
        <v>3642</v>
      </c>
      <c r="L26" s="52" t="s">
        <v>3641</v>
      </c>
      <c r="M26" s="52" t="s">
        <v>3642</v>
      </c>
      <c r="N26" s="52" t="s">
        <v>3643</v>
      </c>
      <c r="O26" s="52" t="s">
        <v>3644</v>
      </c>
      <c r="P26" s="52" t="s">
        <v>3645</v>
      </c>
      <c r="Q26" s="52" t="s">
        <v>3646</v>
      </c>
      <c r="R26" s="52" t="s">
        <v>3647</v>
      </c>
      <c r="S26" s="52" t="s">
        <v>3648</v>
      </c>
      <c r="T26" s="52" t="s">
        <v>3647</v>
      </c>
      <c r="U26" s="52" t="s">
        <v>3648</v>
      </c>
      <c r="V26" s="52" t="s">
        <v>3649</v>
      </c>
      <c r="W26" s="52" t="s">
        <v>3650</v>
      </c>
      <c r="X26" s="52" t="s">
        <v>3649</v>
      </c>
      <c r="Y26" s="52" t="s">
        <v>3650</v>
      </c>
      <c r="Z26" s="52" t="s">
        <v>3649</v>
      </c>
      <c r="AA26" s="52" t="s">
        <v>3650</v>
      </c>
    </row>
    <row r="27" spans="1:27" x14ac:dyDescent="0.25">
      <c r="A27" s="52"/>
      <c r="B27" s="52"/>
      <c r="C27" s="52"/>
      <c r="D27" s="52" t="s">
        <v>3639</v>
      </c>
      <c r="E27" s="52" t="s">
        <v>3640</v>
      </c>
      <c r="F27" s="52" t="s">
        <v>3639</v>
      </c>
      <c r="G27" s="52" t="s">
        <v>3640</v>
      </c>
      <c r="H27" s="52" t="s">
        <v>3639</v>
      </c>
      <c r="I27" s="52" t="s">
        <v>3640</v>
      </c>
      <c r="J27" s="52" t="s">
        <v>3641</v>
      </c>
      <c r="K27" s="52" t="s">
        <v>3642</v>
      </c>
      <c r="L27" s="52" t="s">
        <v>3641</v>
      </c>
      <c r="M27" s="52" t="s">
        <v>3642</v>
      </c>
      <c r="N27" s="52" t="s">
        <v>3643</v>
      </c>
      <c r="O27" s="52" t="s">
        <v>3644</v>
      </c>
      <c r="P27" s="52" t="s">
        <v>3645</v>
      </c>
      <c r="Q27" s="52" t="s">
        <v>3646</v>
      </c>
      <c r="R27" s="52" t="s">
        <v>3647</v>
      </c>
      <c r="S27" s="52" t="s">
        <v>3648</v>
      </c>
      <c r="T27" s="52" t="s">
        <v>3647</v>
      </c>
      <c r="U27" s="52" t="s">
        <v>3648</v>
      </c>
      <c r="V27" s="52" t="s">
        <v>3649</v>
      </c>
      <c r="W27" s="52" t="s">
        <v>3650</v>
      </c>
      <c r="X27" s="52" t="s">
        <v>3649</v>
      </c>
      <c r="Y27" s="52" t="s">
        <v>3650</v>
      </c>
      <c r="Z27" s="52" t="s">
        <v>3649</v>
      </c>
      <c r="AA27" s="52" t="s">
        <v>3650</v>
      </c>
    </row>
    <row r="28" spans="1:27" x14ac:dyDescent="0.25">
      <c r="A28" s="52"/>
      <c r="B28" s="52"/>
      <c r="C28" s="52"/>
      <c r="D28" s="52" t="s">
        <v>3639</v>
      </c>
      <c r="E28" s="52" t="s">
        <v>3640</v>
      </c>
      <c r="F28" s="52" t="s">
        <v>3639</v>
      </c>
      <c r="G28" s="52" t="s">
        <v>3640</v>
      </c>
      <c r="H28" s="52" t="s">
        <v>3639</v>
      </c>
      <c r="I28" s="52" t="s">
        <v>3640</v>
      </c>
      <c r="J28" s="52" t="s">
        <v>3641</v>
      </c>
      <c r="K28" s="52" t="s">
        <v>3642</v>
      </c>
      <c r="L28" s="52" t="s">
        <v>3641</v>
      </c>
      <c r="M28" s="52" t="s">
        <v>3642</v>
      </c>
      <c r="N28" s="52" t="s">
        <v>3643</v>
      </c>
      <c r="O28" s="52" t="s">
        <v>3644</v>
      </c>
      <c r="P28" s="52" t="s">
        <v>3645</v>
      </c>
      <c r="Q28" s="52" t="s">
        <v>3646</v>
      </c>
      <c r="R28" s="52" t="s">
        <v>3647</v>
      </c>
      <c r="S28" s="52" t="s">
        <v>3648</v>
      </c>
      <c r="T28" s="52" t="s">
        <v>3647</v>
      </c>
      <c r="U28" s="52" t="s">
        <v>3648</v>
      </c>
      <c r="V28" s="52" t="s">
        <v>3649</v>
      </c>
      <c r="W28" s="52" t="s">
        <v>3650</v>
      </c>
      <c r="X28" s="52" t="s">
        <v>3649</v>
      </c>
      <c r="Y28" s="52" t="s">
        <v>3650</v>
      </c>
      <c r="Z28" s="52" t="s">
        <v>3649</v>
      </c>
      <c r="AA28" s="52" t="s">
        <v>3650</v>
      </c>
    </row>
    <row r="29" spans="1:27" x14ac:dyDescent="0.25">
      <c r="A29" s="52"/>
      <c r="B29" s="52"/>
      <c r="C29" s="52"/>
      <c r="D29" s="52" t="s">
        <v>3639</v>
      </c>
      <c r="E29" s="52" t="s">
        <v>3640</v>
      </c>
      <c r="F29" s="52" t="s">
        <v>3639</v>
      </c>
      <c r="G29" s="52" t="s">
        <v>3640</v>
      </c>
      <c r="H29" s="52" t="s">
        <v>3639</v>
      </c>
      <c r="I29" s="52" t="s">
        <v>3640</v>
      </c>
      <c r="J29" s="52" t="s">
        <v>3641</v>
      </c>
      <c r="K29" s="52" t="s">
        <v>3642</v>
      </c>
      <c r="L29" s="52" t="s">
        <v>3641</v>
      </c>
      <c r="M29" s="52" t="s">
        <v>3642</v>
      </c>
      <c r="N29" s="52" t="s">
        <v>3643</v>
      </c>
      <c r="O29" s="52" t="s">
        <v>3644</v>
      </c>
      <c r="P29" s="52" t="s">
        <v>3645</v>
      </c>
      <c r="Q29" s="52" t="s">
        <v>3646</v>
      </c>
      <c r="R29" s="52" t="s">
        <v>3647</v>
      </c>
      <c r="S29" s="52" t="s">
        <v>3648</v>
      </c>
      <c r="T29" s="52" t="s">
        <v>3647</v>
      </c>
      <c r="U29" s="52" t="s">
        <v>3648</v>
      </c>
      <c r="V29" s="52" t="s">
        <v>3649</v>
      </c>
      <c r="W29" s="52" t="s">
        <v>3650</v>
      </c>
      <c r="X29" s="52" t="s">
        <v>3649</v>
      </c>
      <c r="Y29" s="52" t="s">
        <v>3650</v>
      </c>
      <c r="Z29" s="52" t="s">
        <v>3649</v>
      </c>
      <c r="AA29" s="52" t="s">
        <v>3650</v>
      </c>
    </row>
    <row r="30" spans="1:27" x14ac:dyDescent="0.25">
      <c r="A30" s="52"/>
      <c r="B30" s="52"/>
      <c r="C30" s="52"/>
      <c r="D30" s="52" t="s">
        <v>3639</v>
      </c>
      <c r="E30" s="52" t="s">
        <v>3640</v>
      </c>
      <c r="F30" s="52" t="s">
        <v>3639</v>
      </c>
      <c r="G30" s="52" t="s">
        <v>3640</v>
      </c>
      <c r="H30" s="52" t="s">
        <v>3639</v>
      </c>
      <c r="I30" s="52" t="s">
        <v>3640</v>
      </c>
      <c r="J30" s="52" t="s">
        <v>3641</v>
      </c>
      <c r="K30" s="52" t="s">
        <v>3642</v>
      </c>
      <c r="L30" s="52" t="s">
        <v>3641</v>
      </c>
      <c r="M30" s="52" t="s">
        <v>3642</v>
      </c>
      <c r="N30" s="52" t="s">
        <v>3643</v>
      </c>
      <c r="O30" s="52" t="s">
        <v>3644</v>
      </c>
      <c r="P30" s="52" t="s">
        <v>3645</v>
      </c>
      <c r="Q30" s="52" t="s">
        <v>3646</v>
      </c>
      <c r="R30" s="52" t="s">
        <v>3647</v>
      </c>
      <c r="S30" s="52" t="s">
        <v>3648</v>
      </c>
      <c r="T30" s="52" t="s">
        <v>3647</v>
      </c>
      <c r="U30" s="52" t="s">
        <v>3648</v>
      </c>
      <c r="V30" s="52" t="s">
        <v>3649</v>
      </c>
      <c r="W30" s="52" t="s">
        <v>3650</v>
      </c>
      <c r="X30" s="52" t="s">
        <v>3649</v>
      </c>
      <c r="Y30" s="52" t="s">
        <v>3650</v>
      </c>
      <c r="Z30" s="52" t="s">
        <v>3649</v>
      </c>
      <c r="AA30" s="52" t="s">
        <v>3650</v>
      </c>
    </row>
    <row r="31" spans="1:27" x14ac:dyDescent="0.25">
      <c r="A31" s="52"/>
      <c r="B31" s="52"/>
      <c r="C31" s="52"/>
      <c r="D31" s="52" t="s">
        <v>3639</v>
      </c>
      <c r="E31" s="52" t="s">
        <v>3640</v>
      </c>
      <c r="F31" s="52" t="s">
        <v>3639</v>
      </c>
      <c r="G31" s="52" t="s">
        <v>3640</v>
      </c>
      <c r="H31" s="52" t="s">
        <v>3639</v>
      </c>
      <c r="I31" s="52" t="s">
        <v>3640</v>
      </c>
      <c r="J31" s="52" t="s">
        <v>3641</v>
      </c>
      <c r="K31" s="52" t="s">
        <v>3642</v>
      </c>
      <c r="L31" s="52" t="s">
        <v>3641</v>
      </c>
      <c r="M31" s="52" t="s">
        <v>3642</v>
      </c>
      <c r="N31" s="52" t="s">
        <v>3643</v>
      </c>
      <c r="O31" s="52" t="s">
        <v>3644</v>
      </c>
      <c r="P31" s="52" t="s">
        <v>3645</v>
      </c>
      <c r="Q31" s="52" t="s">
        <v>3646</v>
      </c>
      <c r="R31" s="52" t="s">
        <v>3647</v>
      </c>
      <c r="S31" s="52" t="s">
        <v>3648</v>
      </c>
      <c r="T31" s="52" t="s">
        <v>3647</v>
      </c>
      <c r="U31" s="52" t="s">
        <v>3648</v>
      </c>
      <c r="V31" s="52" t="s">
        <v>3649</v>
      </c>
      <c r="W31" s="52" t="s">
        <v>3650</v>
      </c>
      <c r="X31" s="52" t="s">
        <v>3649</v>
      </c>
      <c r="Y31" s="52" t="s">
        <v>3650</v>
      </c>
      <c r="Z31" s="52" t="s">
        <v>3649</v>
      </c>
      <c r="AA31" s="52" t="s">
        <v>3650</v>
      </c>
    </row>
    <row r="32" spans="1:27" x14ac:dyDescent="0.25">
      <c r="A32" s="52"/>
      <c r="B32" s="52"/>
      <c r="C32" s="52"/>
      <c r="D32" s="52" t="s">
        <v>3639</v>
      </c>
      <c r="E32" s="52" t="s">
        <v>3640</v>
      </c>
      <c r="F32" s="52" t="s">
        <v>3639</v>
      </c>
      <c r="G32" s="52" t="s">
        <v>3640</v>
      </c>
      <c r="H32" s="52" t="s">
        <v>3639</v>
      </c>
      <c r="I32" s="52" t="s">
        <v>3640</v>
      </c>
      <c r="J32" s="52" t="s">
        <v>3641</v>
      </c>
      <c r="K32" s="52" t="s">
        <v>3642</v>
      </c>
      <c r="L32" s="52" t="s">
        <v>3641</v>
      </c>
      <c r="M32" s="52" t="s">
        <v>3642</v>
      </c>
      <c r="N32" s="52" t="s">
        <v>3643</v>
      </c>
      <c r="O32" s="52" t="s">
        <v>3644</v>
      </c>
      <c r="P32" s="52" t="s">
        <v>3645</v>
      </c>
      <c r="Q32" s="52" t="s">
        <v>3646</v>
      </c>
      <c r="R32" s="52" t="s">
        <v>3647</v>
      </c>
      <c r="S32" s="52" t="s">
        <v>3648</v>
      </c>
      <c r="T32" s="52" t="s">
        <v>3647</v>
      </c>
      <c r="U32" s="52" t="s">
        <v>3648</v>
      </c>
      <c r="V32" s="52" t="s">
        <v>3649</v>
      </c>
      <c r="W32" s="52" t="s">
        <v>3650</v>
      </c>
      <c r="X32" s="52" t="s">
        <v>3649</v>
      </c>
      <c r="Y32" s="52" t="s">
        <v>3650</v>
      </c>
      <c r="Z32" s="52" t="s">
        <v>3649</v>
      </c>
      <c r="AA32" s="52" t="s">
        <v>3650</v>
      </c>
    </row>
    <row r="33" spans="1:27" x14ac:dyDescent="0.25">
      <c r="A33" s="52"/>
      <c r="B33" s="52"/>
      <c r="C33" s="52"/>
      <c r="D33" s="52" t="s">
        <v>3639</v>
      </c>
      <c r="E33" s="52" t="s">
        <v>3640</v>
      </c>
      <c r="F33" s="52" t="s">
        <v>3639</v>
      </c>
      <c r="G33" s="52" t="s">
        <v>3640</v>
      </c>
      <c r="H33" s="52" t="s">
        <v>3639</v>
      </c>
      <c r="I33" s="52" t="s">
        <v>3640</v>
      </c>
      <c r="J33" s="52" t="s">
        <v>3641</v>
      </c>
      <c r="K33" s="52" t="s">
        <v>3642</v>
      </c>
      <c r="L33" s="52" t="s">
        <v>3641</v>
      </c>
      <c r="M33" s="52" t="s">
        <v>3642</v>
      </c>
      <c r="N33" s="52" t="s">
        <v>3643</v>
      </c>
      <c r="O33" s="52" t="s">
        <v>3644</v>
      </c>
      <c r="P33" s="52" t="s">
        <v>3645</v>
      </c>
      <c r="Q33" s="52" t="s">
        <v>3646</v>
      </c>
      <c r="R33" s="52" t="s">
        <v>3647</v>
      </c>
      <c r="S33" s="52" t="s">
        <v>3648</v>
      </c>
      <c r="T33" s="52" t="s">
        <v>3647</v>
      </c>
      <c r="U33" s="52" t="s">
        <v>3648</v>
      </c>
      <c r="V33" s="52" t="s">
        <v>3649</v>
      </c>
      <c r="W33" s="52" t="s">
        <v>3650</v>
      </c>
      <c r="X33" s="52" t="s">
        <v>3649</v>
      </c>
      <c r="Y33" s="52" t="s">
        <v>3650</v>
      </c>
      <c r="Z33" s="52" t="s">
        <v>3649</v>
      </c>
      <c r="AA33" s="52" t="s">
        <v>3650</v>
      </c>
    </row>
    <row r="34" spans="1:27" x14ac:dyDescent="0.25">
      <c r="A34" s="52"/>
      <c r="B34" s="52"/>
      <c r="C34" s="52"/>
      <c r="D34" s="52" t="s">
        <v>3639</v>
      </c>
      <c r="E34" s="52" t="s">
        <v>3640</v>
      </c>
      <c r="F34" s="52" t="s">
        <v>3639</v>
      </c>
      <c r="G34" s="52" t="s">
        <v>3640</v>
      </c>
      <c r="H34" s="52" t="s">
        <v>3639</v>
      </c>
      <c r="I34" s="52" t="s">
        <v>3640</v>
      </c>
      <c r="J34" s="52" t="s">
        <v>3641</v>
      </c>
      <c r="K34" s="52" t="s">
        <v>3642</v>
      </c>
      <c r="L34" s="52" t="s">
        <v>3641</v>
      </c>
      <c r="M34" s="52" t="s">
        <v>3642</v>
      </c>
      <c r="N34" s="52" t="s">
        <v>3643</v>
      </c>
      <c r="O34" s="52" t="s">
        <v>3644</v>
      </c>
      <c r="P34" s="52" t="s">
        <v>3645</v>
      </c>
      <c r="Q34" s="52" t="s">
        <v>3646</v>
      </c>
      <c r="R34" s="52" t="s">
        <v>3647</v>
      </c>
      <c r="S34" s="52" t="s">
        <v>3648</v>
      </c>
      <c r="T34" s="52" t="s">
        <v>3647</v>
      </c>
      <c r="U34" s="52" t="s">
        <v>3648</v>
      </c>
      <c r="V34" s="52" t="s">
        <v>3649</v>
      </c>
      <c r="W34" s="52" t="s">
        <v>3650</v>
      </c>
      <c r="X34" s="52" t="s">
        <v>3649</v>
      </c>
      <c r="Y34" s="52" t="s">
        <v>3650</v>
      </c>
      <c r="Z34" s="52" t="s">
        <v>3649</v>
      </c>
      <c r="AA34" s="52" t="s">
        <v>3650</v>
      </c>
    </row>
    <row r="35" spans="1:27" x14ac:dyDescent="0.25">
      <c r="A35" s="52"/>
      <c r="B35" s="52"/>
      <c r="C35" s="52"/>
      <c r="D35" s="52" t="s">
        <v>3639</v>
      </c>
      <c r="E35" s="52" t="s">
        <v>3640</v>
      </c>
      <c r="F35" s="52" t="s">
        <v>3639</v>
      </c>
      <c r="G35" s="52" t="s">
        <v>3640</v>
      </c>
      <c r="H35" s="52" t="s">
        <v>3639</v>
      </c>
      <c r="I35" s="52" t="s">
        <v>3640</v>
      </c>
      <c r="J35" s="52" t="s">
        <v>3641</v>
      </c>
      <c r="K35" s="52" t="s">
        <v>3642</v>
      </c>
      <c r="L35" s="52" t="s">
        <v>3641</v>
      </c>
      <c r="M35" s="52" t="s">
        <v>3642</v>
      </c>
      <c r="N35" s="52" t="s">
        <v>3643</v>
      </c>
      <c r="O35" s="52" t="s">
        <v>3644</v>
      </c>
      <c r="P35" s="52" t="s">
        <v>3645</v>
      </c>
      <c r="Q35" s="52" t="s">
        <v>3646</v>
      </c>
      <c r="R35" s="52" t="s">
        <v>3647</v>
      </c>
      <c r="S35" s="52" t="s">
        <v>3648</v>
      </c>
      <c r="T35" s="52" t="s">
        <v>3647</v>
      </c>
      <c r="U35" s="52" t="s">
        <v>3648</v>
      </c>
      <c r="V35" s="52" t="s">
        <v>3649</v>
      </c>
      <c r="W35" s="52" t="s">
        <v>3650</v>
      </c>
      <c r="X35" s="52" t="s">
        <v>3649</v>
      </c>
      <c r="Y35" s="52" t="s">
        <v>3650</v>
      </c>
      <c r="Z35" s="52" t="s">
        <v>3649</v>
      </c>
      <c r="AA35" s="52" t="s">
        <v>3650</v>
      </c>
    </row>
    <row r="36" spans="1:27" x14ac:dyDescent="0.25">
      <c r="A36" s="52"/>
      <c r="B36" s="52"/>
      <c r="C36" s="52"/>
      <c r="D36" s="52" t="s">
        <v>3639</v>
      </c>
      <c r="E36" s="52" t="s">
        <v>3640</v>
      </c>
      <c r="F36" s="52" t="s">
        <v>3639</v>
      </c>
      <c r="G36" s="52" t="s">
        <v>3640</v>
      </c>
      <c r="H36" s="52" t="s">
        <v>3639</v>
      </c>
      <c r="I36" s="52" t="s">
        <v>3640</v>
      </c>
      <c r="J36" s="52" t="s">
        <v>3641</v>
      </c>
      <c r="K36" s="52" t="s">
        <v>3642</v>
      </c>
      <c r="L36" s="52" t="s">
        <v>3641</v>
      </c>
      <c r="M36" s="52" t="s">
        <v>3642</v>
      </c>
      <c r="N36" s="52" t="s">
        <v>3643</v>
      </c>
      <c r="O36" s="52" t="s">
        <v>3644</v>
      </c>
      <c r="P36" s="52" t="s">
        <v>3645</v>
      </c>
      <c r="Q36" s="52" t="s">
        <v>3646</v>
      </c>
      <c r="R36" s="52" t="s">
        <v>3647</v>
      </c>
      <c r="S36" s="52" t="s">
        <v>3648</v>
      </c>
      <c r="T36" s="52" t="s">
        <v>3647</v>
      </c>
      <c r="U36" s="52" t="s">
        <v>3648</v>
      </c>
      <c r="V36" s="52" t="s">
        <v>3649</v>
      </c>
      <c r="W36" s="52" t="s">
        <v>3650</v>
      </c>
      <c r="X36" s="52" t="s">
        <v>3649</v>
      </c>
      <c r="Y36" s="52" t="s">
        <v>3650</v>
      </c>
      <c r="Z36" s="52" t="s">
        <v>3649</v>
      </c>
      <c r="AA36" s="52" t="s">
        <v>3650</v>
      </c>
    </row>
    <row r="37" spans="1:27" x14ac:dyDescent="0.25">
      <c r="A37" s="52"/>
      <c r="B37" s="52"/>
      <c r="C37" s="52"/>
      <c r="D37" s="52" t="s">
        <v>3639</v>
      </c>
      <c r="E37" s="52" t="s">
        <v>3640</v>
      </c>
      <c r="F37" s="52" t="s">
        <v>3639</v>
      </c>
      <c r="G37" s="52" t="s">
        <v>3640</v>
      </c>
      <c r="H37" s="52" t="s">
        <v>3639</v>
      </c>
      <c r="I37" s="52" t="s">
        <v>3640</v>
      </c>
      <c r="J37" s="52" t="s">
        <v>3641</v>
      </c>
      <c r="K37" s="52" t="s">
        <v>3642</v>
      </c>
      <c r="L37" s="52" t="s">
        <v>3641</v>
      </c>
      <c r="M37" s="52" t="s">
        <v>3642</v>
      </c>
      <c r="N37" s="52" t="s">
        <v>3643</v>
      </c>
      <c r="O37" s="52" t="s">
        <v>3644</v>
      </c>
      <c r="P37" s="52" t="s">
        <v>3645</v>
      </c>
      <c r="Q37" s="52" t="s">
        <v>3646</v>
      </c>
      <c r="R37" s="52" t="s">
        <v>3647</v>
      </c>
      <c r="S37" s="52" t="s">
        <v>3648</v>
      </c>
      <c r="T37" s="52" t="s">
        <v>3647</v>
      </c>
      <c r="U37" s="52" t="s">
        <v>3648</v>
      </c>
      <c r="V37" s="52" t="s">
        <v>3649</v>
      </c>
      <c r="W37" s="52" t="s">
        <v>3650</v>
      </c>
      <c r="X37" s="52" t="s">
        <v>3649</v>
      </c>
      <c r="Y37" s="52" t="s">
        <v>3650</v>
      </c>
      <c r="Z37" s="52" t="s">
        <v>3649</v>
      </c>
      <c r="AA37" s="52" t="s">
        <v>3650</v>
      </c>
    </row>
    <row r="38" spans="1:27" x14ac:dyDescent="0.25">
      <c r="A38" s="52"/>
      <c r="B38" s="52"/>
      <c r="C38" s="52"/>
      <c r="D38" s="52" t="s">
        <v>3639</v>
      </c>
      <c r="E38" s="52" t="s">
        <v>3640</v>
      </c>
      <c r="F38" s="52" t="s">
        <v>3639</v>
      </c>
      <c r="G38" s="52" t="s">
        <v>3640</v>
      </c>
      <c r="H38" s="52" t="s">
        <v>3639</v>
      </c>
      <c r="I38" s="52" t="s">
        <v>3640</v>
      </c>
      <c r="J38" s="52" t="s">
        <v>3641</v>
      </c>
      <c r="K38" s="52" t="s">
        <v>3642</v>
      </c>
      <c r="L38" s="52" t="s">
        <v>3641</v>
      </c>
      <c r="M38" s="52" t="s">
        <v>3642</v>
      </c>
      <c r="N38" s="52" t="s">
        <v>3643</v>
      </c>
      <c r="O38" s="52" t="s">
        <v>3644</v>
      </c>
      <c r="P38" s="52" t="s">
        <v>3645</v>
      </c>
      <c r="Q38" s="52" t="s">
        <v>3646</v>
      </c>
      <c r="R38" s="52" t="s">
        <v>3647</v>
      </c>
      <c r="S38" s="52" t="s">
        <v>3648</v>
      </c>
      <c r="T38" s="52" t="s">
        <v>3647</v>
      </c>
      <c r="U38" s="52" t="s">
        <v>3648</v>
      </c>
      <c r="V38" s="52" t="s">
        <v>3649</v>
      </c>
      <c r="W38" s="52" t="s">
        <v>3650</v>
      </c>
      <c r="X38" s="52" t="s">
        <v>3649</v>
      </c>
      <c r="Y38" s="52" t="s">
        <v>3650</v>
      </c>
      <c r="Z38" s="52" t="s">
        <v>3649</v>
      </c>
      <c r="AA38" s="52" t="s">
        <v>3650</v>
      </c>
    </row>
    <row r="39" spans="1:27" x14ac:dyDescent="0.25">
      <c r="A39" s="52"/>
      <c r="B39" s="52"/>
      <c r="C39" s="52"/>
      <c r="D39" s="52" t="s">
        <v>3639</v>
      </c>
      <c r="E39" s="52" t="s">
        <v>3640</v>
      </c>
      <c r="F39" s="52" t="s">
        <v>3639</v>
      </c>
      <c r="G39" s="52" t="s">
        <v>3640</v>
      </c>
      <c r="H39" s="52" t="s">
        <v>3639</v>
      </c>
      <c r="I39" s="52" t="s">
        <v>3640</v>
      </c>
      <c r="J39" s="52" t="s">
        <v>3641</v>
      </c>
      <c r="K39" s="52" t="s">
        <v>3642</v>
      </c>
      <c r="L39" s="52" t="s">
        <v>3641</v>
      </c>
      <c r="M39" s="52" t="s">
        <v>3642</v>
      </c>
      <c r="N39" s="52" t="s">
        <v>3643</v>
      </c>
      <c r="O39" s="52" t="s">
        <v>3644</v>
      </c>
      <c r="P39" s="52" t="s">
        <v>3645</v>
      </c>
      <c r="Q39" s="52" t="s">
        <v>3646</v>
      </c>
      <c r="R39" s="52" t="s">
        <v>3647</v>
      </c>
      <c r="S39" s="52" t="s">
        <v>3648</v>
      </c>
      <c r="T39" s="52" t="s">
        <v>3647</v>
      </c>
      <c r="U39" s="52" t="s">
        <v>3648</v>
      </c>
      <c r="V39" s="52" t="s">
        <v>3649</v>
      </c>
      <c r="W39" s="52" t="s">
        <v>3650</v>
      </c>
      <c r="X39" s="52" t="s">
        <v>3649</v>
      </c>
      <c r="Y39" s="52" t="s">
        <v>3650</v>
      </c>
      <c r="Z39" s="52" t="s">
        <v>3649</v>
      </c>
      <c r="AA39" s="52" t="s">
        <v>3650</v>
      </c>
    </row>
    <row r="40" spans="1:27" x14ac:dyDescent="0.25">
      <c r="A40" s="52"/>
      <c r="B40" s="52"/>
      <c r="C40" s="52"/>
      <c r="D40" s="52" t="s">
        <v>3639</v>
      </c>
      <c r="E40" s="52" t="s">
        <v>3640</v>
      </c>
      <c r="F40" s="52" t="s">
        <v>3639</v>
      </c>
      <c r="G40" s="52" t="s">
        <v>3640</v>
      </c>
      <c r="H40" s="52" t="s">
        <v>3639</v>
      </c>
      <c r="I40" s="52" t="s">
        <v>3640</v>
      </c>
      <c r="J40" s="52" t="s">
        <v>3641</v>
      </c>
      <c r="K40" s="52" t="s">
        <v>3642</v>
      </c>
      <c r="L40" s="52" t="s">
        <v>3641</v>
      </c>
      <c r="M40" s="52" t="s">
        <v>3642</v>
      </c>
      <c r="N40" s="52" t="s">
        <v>3643</v>
      </c>
      <c r="O40" s="52" t="s">
        <v>3644</v>
      </c>
      <c r="P40" s="52" t="s">
        <v>3645</v>
      </c>
      <c r="Q40" s="52" t="s">
        <v>3646</v>
      </c>
      <c r="R40" s="52" t="s">
        <v>3647</v>
      </c>
      <c r="S40" s="52" t="s">
        <v>3648</v>
      </c>
      <c r="T40" s="52" t="s">
        <v>3647</v>
      </c>
      <c r="U40" s="52" t="s">
        <v>3648</v>
      </c>
      <c r="V40" s="52" t="s">
        <v>3649</v>
      </c>
      <c r="W40" s="52" t="s">
        <v>3650</v>
      </c>
      <c r="X40" s="52" t="s">
        <v>3649</v>
      </c>
      <c r="Y40" s="52" t="s">
        <v>3650</v>
      </c>
      <c r="Z40" s="52" t="s">
        <v>3649</v>
      </c>
      <c r="AA40" s="52" t="s">
        <v>3650</v>
      </c>
    </row>
    <row r="41" spans="1:27" x14ac:dyDescent="0.25">
      <c r="A41" s="52"/>
      <c r="B41" s="52"/>
      <c r="C41" s="52"/>
      <c r="D41" s="52" t="s">
        <v>3639</v>
      </c>
      <c r="E41" s="52" t="s">
        <v>3640</v>
      </c>
      <c r="F41" s="52" t="s">
        <v>3639</v>
      </c>
      <c r="G41" s="52" t="s">
        <v>3640</v>
      </c>
      <c r="H41" s="52" t="s">
        <v>3639</v>
      </c>
      <c r="I41" s="52" t="s">
        <v>3640</v>
      </c>
      <c r="J41" s="52" t="s">
        <v>3641</v>
      </c>
      <c r="K41" s="52" t="s">
        <v>3642</v>
      </c>
      <c r="L41" s="52" t="s">
        <v>3641</v>
      </c>
      <c r="M41" s="52" t="s">
        <v>3642</v>
      </c>
      <c r="N41" s="52" t="s">
        <v>3643</v>
      </c>
      <c r="O41" s="52" t="s">
        <v>3644</v>
      </c>
      <c r="P41" s="52" t="s">
        <v>3645</v>
      </c>
      <c r="Q41" s="52" t="s">
        <v>3646</v>
      </c>
      <c r="R41" s="52" t="s">
        <v>3647</v>
      </c>
      <c r="S41" s="52" t="s">
        <v>3648</v>
      </c>
      <c r="T41" s="52" t="s">
        <v>3647</v>
      </c>
      <c r="U41" s="52" t="s">
        <v>3648</v>
      </c>
      <c r="V41" s="52" t="s">
        <v>3649</v>
      </c>
      <c r="W41" s="52" t="s">
        <v>3650</v>
      </c>
      <c r="X41" s="52" t="s">
        <v>3649</v>
      </c>
      <c r="Y41" s="52" t="s">
        <v>3650</v>
      </c>
      <c r="Z41" s="52" t="s">
        <v>3649</v>
      </c>
      <c r="AA41" s="52" t="s">
        <v>3650</v>
      </c>
    </row>
    <row r="42" spans="1:27" x14ac:dyDescent="0.25">
      <c r="A42" s="52"/>
      <c r="B42" s="52"/>
      <c r="C42" s="52"/>
      <c r="D42" s="52" t="s">
        <v>3639</v>
      </c>
      <c r="E42" s="52" t="s">
        <v>3640</v>
      </c>
      <c r="F42" s="52" t="s">
        <v>3639</v>
      </c>
      <c r="G42" s="52" t="s">
        <v>3640</v>
      </c>
      <c r="H42" s="52" t="s">
        <v>3639</v>
      </c>
      <c r="I42" s="52" t="s">
        <v>3640</v>
      </c>
      <c r="J42" s="52" t="s">
        <v>3641</v>
      </c>
      <c r="K42" s="52" t="s">
        <v>3642</v>
      </c>
      <c r="L42" s="52" t="s">
        <v>3641</v>
      </c>
      <c r="M42" s="52" t="s">
        <v>3642</v>
      </c>
      <c r="N42" s="52" t="s">
        <v>3643</v>
      </c>
      <c r="O42" s="52" t="s">
        <v>3644</v>
      </c>
      <c r="P42" s="52" t="s">
        <v>3645</v>
      </c>
      <c r="Q42" s="52" t="s">
        <v>3646</v>
      </c>
      <c r="R42" s="52" t="s">
        <v>3647</v>
      </c>
      <c r="S42" s="52" t="s">
        <v>3648</v>
      </c>
      <c r="T42" s="52" t="s">
        <v>3647</v>
      </c>
      <c r="U42" s="52" t="s">
        <v>3648</v>
      </c>
      <c r="V42" s="52" t="s">
        <v>3649</v>
      </c>
      <c r="W42" s="52" t="s">
        <v>3650</v>
      </c>
      <c r="X42" s="52" t="s">
        <v>3649</v>
      </c>
      <c r="Y42" s="52" t="s">
        <v>3650</v>
      </c>
      <c r="Z42" s="52" t="s">
        <v>3649</v>
      </c>
      <c r="AA42" s="52" t="s">
        <v>3650</v>
      </c>
    </row>
    <row r="43" spans="1:27" x14ac:dyDescent="0.25">
      <c r="A43" s="52"/>
      <c r="B43" s="52"/>
      <c r="C43" s="52"/>
      <c r="D43" s="52" t="s">
        <v>3639</v>
      </c>
      <c r="E43" s="52" t="s">
        <v>3640</v>
      </c>
      <c r="F43" s="52" t="s">
        <v>3639</v>
      </c>
      <c r="G43" s="52" t="s">
        <v>3640</v>
      </c>
      <c r="H43" s="52" t="s">
        <v>3639</v>
      </c>
      <c r="I43" s="52" t="s">
        <v>3640</v>
      </c>
      <c r="J43" s="52" t="s">
        <v>3641</v>
      </c>
      <c r="K43" s="52" t="s">
        <v>3642</v>
      </c>
      <c r="L43" s="52" t="s">
        <v>3641</v>
      </c>
      <c r="M43" s="52" t="s">
        <v>3642</v>
      </c>
      <c r="N43" s="52" t="s">
        <v>3643</v>
      </c>
      <c r="O43" s="52" t="s">
        <v>3644</v>
      </c>
      <c r="P43" s="52" t="s">
        <v>3645</v>
      </c>
      <c r="Q43" s="52" t="s">
        <v>3646</v>
      </c>
      <c r="R43" s="52" t="s">
        <v>3647</v>
      </c>
      <c r="S43" s="52" t="s">
        <v>3648</v>
      </c>
      <c r="T43" s="52" t="s">
        <v>3647</v>
      </c>
      <c r="U43" s="52" t="s">
        <v>3648</v>
      </c>
      <c r="V43" s="52" t="s">
        <v>3649</v>
      </c>
      <c r="W43" s="52" t="s">
        <v>3650</v>
      </c>
      <c r="X43" s="52" t="s">
        <v>3649</v>
      </c>
      <c r="Y43" s="52" t="s">
        <v>3650</v>
      </c>
      <c r="Z43" s="52" t="s">
        <v>3649</v>
      </c>
      <c r="AA43" s="52" t="s">
        <v>3650</v>
      </c>
    </row>
    <row r="44" spans="1:27" x14ac:dyDescent="0.25">
      <c r="A44" s="52"/>
      <c r="B44" s="52"/>
      <c r="C44" s="52"/>
      <c r="D44" s="52" t="s">
        <v>3639</v>
      </c>
      <c r="E44" s="52" t="s">
        <v>3640</v>
      </c>
      <c r="F44" s="52" t="s">
        <v>3639</v>
      </c>
      <c r="G44" s="52" t="s">
        <v>3640</v>
      </c>
      <c r="H44" s="52" t="s">
        <v>3639</v>
      </c>
      <c r="I44" s="52" t="s">
        <v>3640</v>
      </c>
      <c r="J44" s="52" t="s">
        <v>3641</v>
      </c>
      <c r="K44" s="52" t="s">
        <v>3642</v>
      </c>
      <c r="L44" s="52" t="s">
        <v>3641</v>
      </c>
      <c r="M44" s="52" t="s">
        <v>3642</v>
      </c>
      <c r="N44" s="52" t="s">
        <v>3643</v>
      </c>
      <c r="O44" s="52" t="s">
        <v>3644</v>
      </c>
      <c r="P44" s="52" t="s">
        <v>3645</v>
      </c>
      <c r="Q44" s="52" t="s">
        <v>3646</v>
      </c>
      <c r="R44" s="52" t="s">
        <v>3647</v>
      </c>
      <c r="S44" s="52" t="s">
        <v>3648</v>
      </c>
      <c r="T44" s="52" t="s">
        <v>3647</v>
      </c>
      <c r="U44" s="52" t="s">
        <v>3648</v>
      </c>
      <c r="V44" s="52" t="s">
        <v>3649</v>
      </c>
      <c r="W44" s="52" t="s">
        <v>3650</v>
      </c>
      <c r="X44" s="52" t="s">
        <v>3649</v>
      </c>
      <c r="Y44" s="52" t="s">
        <v>3650</v>
      </c>
      <c r="Z44" s="52" t="s">
        <v>3649</v>
      </c>
      <c r="AA44" s="52" t="s">
        <v>3650</v>
      </c>
    </row>
    <row r="45" spans="1:27" x14ac:dyDescent="0.25">
      <c r="A45" s="52"/>
      <c r="B45" s="52"/>
      <c r="C45" s="52"/>
      <c r="D45" s="52" t="s">
        <v>3639</v>
      </c>
      <c r="E45" s="52" t="s">
        <v>3640</v>
      </c>
      <c r="F45" s="52" t="s">
        <v>3639</v>
      </c>
      <c r="G45" s="52" t="s">
        <v>3640</v>
      </c>
      <c r="H45" s="52" t="s">
        <v>3639</v>
      </c>
      <c r="I45" s="52" t="s">
        <v>3640</v>
      </c>
      <c r="J45" s="52" t="s">
        <v>3641</v>
      </c>
      <c r="K45" s="52" t="s">
        <v>3642</v>
      </c>
      <c r="L45" s="52" t="s">
        <v>3641</v>
      </c>
      <c r="M45" s="52" t="s">
        <v>3642</v>
      </c>
      <c r="N45" s="52" t="s">
        <v>3643</v>
      </c>
      <c r="O45" s="52" t="s">
        <v>3644</v>
      </c>
      <c r="P45" s="52" t="s">
        <v>3645</v>
      </c>
      <c r="Q45" s="52" t="s">
        <v>3646</v>
      </c>
      <c r="R45" s="52" t="s">
        <v>3647</v>
      </c>
      <c r="S45" s="52" t="s">
        <v>3648</v>
      </c>
      <c r="T45" s="52" t="s">
        <v>3647</v>
      </c>
      <c r="U45" s="52" t="s">
        <v>3648</v>
      </c>
      <c r="V45" s="52" t="s">
        <v>3649</v>
      </c>
      <c r="W45" s="52" t="s">
        <v>3650</v>
      </c>
      <c r="X45" s="52" t="s">
        <v>3649</v>
      </c>
      <c r="Y45" s="52" t="s">
        <v>3650</v>
      </c>
      <c r="Z45" s="52" t="s">
        <v>3649</v>
      </c>
      <c r="AA45" s="52" t="s">
        <v>3650</v>
      </c>
    </row>
    <row r="46" spans="1:27" x14ac:dyDescent="0.25">
      <c r="A46" s="52"/>
      <c r="B46" s="52"/>
      <c r="C46" s="52"/>
      <c r="D46" s="52" t="s">
        <v>3639</v>
      </c>
      <c r="E46" s="52" t="s">
        <v>3640</v>
      </c>
      <c r="F46" s="52" t="s">
        <v>3639</v>
      </c>
      <c r="G46" s="52" t="s">
        <v>3640</v>
      </c>
      <c r="H46" s="52" t="s">
        <v>3639</v>
      </c>
      <c r="I46" s="52" t="s">
        <v>3640</v>
      </c>
      <c r="J46" s="52" t="s">
        <v>3641</v>
      </c>
      <c r="K46" s="52" t="s">
        <v>3642</v>
      </c>
      <c r="L46" s="52" t="s">
        <v>3641</v>
      </c>
      <c r="M46" s="52" t="s">
        <v>3642</v>
      </c>
      <c r="N46" s="52" t="s">
        <v>3643</v>
      </c>
      <c r="O46" s="52" t="s">
        <v>3644</v>
      </c>
      <c r="P46" s="52" t="s">
        <v>3645</v>
      </c>
      <c r="Q46" s="52" t="s">
        <v>3646</v>
      </c>
      <c r="R46" s="52" t="s">
        <v>3647</v>
      </c>
      <c r="S46" s="52" t="s">
        <v>3648</v>
      </c>
      <c r="T46" s="52" t="s">
        <v>3647</v>
      </c>
      <c r="U46" s="52" t="s">
        <v>3648</v>
      </c>
      <c r="V46" s="52" t="s">
        <v>3649</v>
      </c>
      <c r="W46" s="52" t="s">
        <v>3650</v>
      </c>
      <c r="X46" s="52" t="s">
        <v>3649</v>
      </c>
      <c r="Y46" s="52" t="s">
        <v>3650</v>
      </c>
      <c r="Z46" s="52" t="s">
        <v>3649</v>
      </c>
      <c r="AA46" s="52" t="s">
        <v>3650</v>
      </c>
    </row>
    <row r="47" spans="1:27" x14ac:dyDescent="0.25">
      <c r="A47" s="52"/>
      <c r="B47" s="52"/>
      <c r="C47" s="52"/>
      <c r="D47" s="52" t="s">
        <v>3639</v>
      </c>
      <c r="E47" s="52" t="s">
        <v>3640</v>
      </c>
      <c r="F47" s="52" t="s">
        <v>3639</v>
      </c>
      <c r="G47" s="52" t="s">
        <v>3640</v>
      </c>
      <c r="H47" s="52" t="s">
        <v>3639</v>
      </c>
      <c r="I47" s="52" t="s">
        <v>3640</v>
      </c>
      <c r="J47" s="52" t="s">
        <v>3641</v>
      </c>
      <c r="K47" s="52" t="s">
        <v>3642</v>
      </c>
      <c r="L47" s="52" t="s">
        <v>3641</v>
      </c>
      <c r="M47" s="52" t="s">
        <v>3642</v>
      </c>
      <c r="N47" s="52" t="s">
        <v>3643</v>
      </c>
      <c r="O47" s="52" t="s">
        <v>3644</v>
      </c>
      <c r="P47" s="52" t="s">
        <v>3645</v>
      </c>
      <c r="Q47" s="52" t="s">
        <v>3646</v>
      </c>
      <c r="R47" s="52" t="s">
        <v>3647</v>
      </c>
      <c r="S47" s="52" t="s">
        <v>3648</v>
      </c>
      <c r="T47" s="52" t="s">
        <v>3647</v>
      </c>
      <c r="U47" s="52" t="s">
        <v>3648</v>
      </c>
      <c r="V47" s="52" t="s">
        <v>3649</v>
      </c>
      <c r="W47" s="52" t="s">
        <v>3650</v>
      </c>
      <c r="X47" s="52" t="s">
        <v>3649</v>
      </c>
      <c r="Y47" s="52" t="s">
        <v>3650</v>
      </c>
      <c r="Z47" s="52" t="s">
        <v>3649</v>
      </c>
      <c r="AA47" s="52" t="s">
        <v>3650</v>
      </c>
    </row>
    <row r="48" spans="1:27" x14ac:dyDescent="0.25">
      <c r="A48" s="52"/>
      <c r="B48" s="52"/>
      <c r="C48" s="52"/>
      <c r="D48" s="52" t="s">
        <v>3639</v>
      </c>
      <c r="E48" s="52" t="s">
        <v>3640</v>
      </c>
      <c r="F48" s="52" t="s">
        <v>3639</v>
      </c>
      <c r="G48" s="52" t="s">
        <v>3640</v>
      </c>
      <c r="H48" s="52" t="s">
        <v>3639</v>
      </c>
      <c r="I48" s="52" t="s">
        <v>3640</v>
      </c>
      <c r="J48" s="52" t="s">
        <v>3641</v>
      </c>
      <c r="K48" s="52" t="s">
        <v>3642</v>
      </c>
      <c r="L48" s="52" t="s">
        <v>3641</v>
      </c>
      <c r="M48" s="52" t="s">
        <v>3642</v>
      </c>
      <c r="N48" s="52" t="s">
        <v>3643</v>
      </c>
      <c r="O48" s="52" t="s">
        <v>3644</v>
      </c>
      <c r="P48" s="52" t="s">
        <v>3645</v>
      </c>
      <c r="Q48" s="52" t="s">
        <v>3646</v>
      </c>
      <c r="R48" s="52" t="s">
        <v>3647</v>
      </c>
      <c r="S48" s="52" t="s">
        <v>3648</v>
      </c>
      <c r="T48" s="52" t="s">
        <v>3647</v>
      </c>
      <c r="U48" s="52" t="s">
        <v>3648</v>
      </c>
      <c r="V48" s="52" t="s">
        <v>3649</v>
      </c>
      <c r="W48" s="52" t="s">
        <v>3650</v>
      </c>
      <c r="X48" s="52" t="s">
        <v>3649</v>
      </c>
      <c r="Y48" s="52" t="s">
        <v>3650</v>
      </c>
      <c r="Z48" s="52" t="s">
        <v>3649</v>
      </c>
      <c r="AA48" s="52" t="s">
        <v>3650</v>
      </c>
    </row>
    <row r="49" spans="1:27" x14ac:dyDescent="0.25">
      <c r="A49" s="52"/>
      <c r="B49" s="52"/>
      <c r="C49" s="52"/>
      <c r="D49" s="52" t="s">
        <v>3639</v>
      </c>
      <c r="E49" s="52" t="s">
        <v>3640</v>
      </c>
      <c r="F49" s="52" t="s">
        <v>3639</v>
      </c>
      <c r="G49" s="52" t="s">
        <v>3640</v>
      </c>
      <c r="H49" s="52" t="s">
        <v>3639</v>
      </c>
      <c r="I49" s="52" t="s">
        <v>3640</v>
      </c>
      <c r="J49" s="52" t="s">
        <v>3641</v>
      </c>
      <c r="K49" s="52" t="s">
        <v>3642</v>
      </c>
      <c r="L49" s="52" t="s">
        <v>3641</v>
      </c>
      <c r="M49" s="52" t="s">
        <v>3642</v>
      </c>
      <c r="N49" s="52" t="s">
        <v>3643</v>
      </c>
      <c r="O49" s="52" t="s">
        <v>3644</v>
      </c>
      <c r="P49" s="52" t="s">
        <v>3645</v>
      </c>
      <c r="Q49" s="52" t="s">
        <v>3646</v>
      </c>
      <c r="R49" s="52" t="s">
        <v>3647</v>
      </c>
      <c r="S49" s="52" t="s">
        <v>3648</v>
      </c>
      <c r="T49" s="52" t="s">
        <v>3647</v>
      </c>
      <c r="U49" s="52" t="s">
        <v>3648</v>
      </c>
      <c r="V49" s="52" t="s">
        <v>3649</v>
      </c>
      <c r="W49" s="52" t="s">
        <v>3650</v>
      </c>
      <c r="X49" s="52" t="s">
        <v>3649</v>
      </c>
      <c r="Y49" s="52" t="s">
        <v>3650</v>
      </c>
      <c r="Z49" s="52" t="s">
        <v>3649</v>
      </c>
      <c r="AA49" s="52" t="s">
        <v>3650</v>
      </c>
    </row>
    <row r="50" spans="1:27" x14ac:dyDescent="0.25">
      <c r="A50" s="52"/>
      <c r="B50" s="52"/>
      <c r="C50" s="52"/>
      <c r="D50" s="52" t="s">
        <v>3639</v>
      </c>
      <c r="E50" s="52" t="s">
        <v>3640</v>
      </c>
      <c r="F50" s="52" t="s">
        <v>3639</v>
      </c>
      <c r="G50" s="52" t="s">
        <v>3640</v>
      </c>
      <c r="H50" s="52" t="s">
        <v>3639</v>
      </c>
      <c r="I50" s="52" t="s">
        <v>3640</v>
      </c>
      <c r="J50" s="52" t="s">
        <v>3641</v>
      </c>
      <c r="K50" s="52" t="s">
        <v>3642</v>
      </c>
      <c r="L50" s="52" t="s">
        <v>3641</v>
      </c>
      <c r="M50" s="52" t="s">
        <v>3642</v>
      </c>
      <c r="N50" s="52" t="s">
        <v>3643</v>
      </c>
      <c r="O50" s="52" t="s">
        <v>3644</v>
      </c>
      <c r="P50" s="52" t="s">
        <v>3645</v>
      </c>
      <c r="Q50" s="52" t="s">
        <v>3646</v>
      </c>
      <c r="R50" s="52" t="s">
        <v>3647</v>
      </c>
      <c r="S50" s="52" t="s">
        <v>3648</v>
      </c>
      <c r="T50" s="52" t="s">
        <v>3647</v>
      </c>
      <c r="U50" s="52" t="s">
        <v>3648</v>
      </c>
      <c r="V50" s="52" t="s">
        <v>3649</v>
      </c>
      <c r="W50" s="52" t="s">
        <v>3650</v>
      </c>
      <c r="X50" s="52" t="s">
        <v>3649</v>
      </c>
      <c r="Y50" s="52" t="s">
        <v>3650</v>
      </c>
      <c r="Z50" s="52" t="s">
        <v>3649</v>
      </c>
      <c r="AA50" s="52" t="s">
        <v>3650</v>
      </c>
    </row>
    <row r="51" spans="1:27" x14ac:dyDescent="0.25">
      <c r="A51" s="52"/>
      <c r="B51" s="52"/>
      <c r="C51" s="52"/>
      <c r="D51" s="52" t="s">
        <v>3639</v>
      </c>
      <c r="E51" s="52" t="s">
        <v>3640</v>
      </c>
      <c r="F51" s="52" t="s">
        <v>3639</v>
      </c>
      <c r="G51" s="52" t="s">
        <v>3640</v>
      </c>
      <c r="H51" s="52" t="s">
        <v>3639</v>
      </c>
      <c r="I51" s="52" t="s">
        <v>3640</v>
      </c>
      <c r="J51" s="52" t="s">
        <v>3641</v>
      </c>
      <c r="K51" s="52" t="s">
        <v>3642</v>
      </c>
      <c r="L51" s="52" t="s">
        <v>3641</v>
      </c>
      <c r="M51" s="52" t="s">
        <v>3642</v>
      </c>
      <c r="N51" s="52" t="s">
        <v>3643</v>
      </c>
      <c r="O51" s="52" t="s">
        <v>3644</v>
      </c>
      <c r="P51" s="52" t="s">
        <v>3645</v>
      </c>
      <c r="Q51" s="52" t="s">
        <v>3646</v>
      </c>
      <c r="R51" s="52" t="s">
        <v>3647</v>
      </c>
      <c r="S51" s="52" t="s">
        <v>3648</v>
      </c>
      <c r="T51" s="52" t="s">
        <v>3647</v>
      </c>
      <c r="U51" s="52" t="s">
        <v>3648</v>
      </c>
      <c r="V51" s="52" t="s">
        <v>3649</v>
      </c>
      <c r="W51" s="52" t="s">
        <v>3650</v>
      </c>
      <c r="X51" s="52" t="s">
        <v>3649</v>
      </c>
      <c r="Y51" s="52" t="s">
        <v>3650</v>
      </c>
      <c r="Z51" s="52" t="s">
        <v>3649</v>
      </c>
      <c r="AA51" s="52" t="s">
        <v>3650</v>
      </c>
    </row>
    <row r="52" spans="1:27" x14ac:dyDescent="0.25">
      <c r="A52" s="52"/>
      <c r="B52" s="52"/>
      <c r="C52" s="52"/>
      <c r="D52" s="52" t="s">
        <v>3639</v>
      </c>
      <c r="E52" s="52" t="s">
        <v>3640</v>
      </c>
      <c r="F52" s="52" t="s">
        <v>3639</v>
      </c>
      <c r="G52" s="52" t="s">
        <v>3640</v>
      </c>
      <c r="H52" s="52" t="s">
        <v>3639</v>
      </c>
      <c r="I52" s="52" t="s">
        <v>3640</v>
      </c>
      <c r="J52" s="52" t="s">
        <v>3641</v>
      </c>
      <c r="K52" s="52" t="s">
        <v>3642</v>
      </c>
      <c r="L52" s="52" t="s">
        <v>3641</v>
      </c>
      <c r="M52" s="52" t="s">
        <v>3642</v>
      </c>
      <c r="N52" s="52" t="s">
        <v>3643</v>
      </c>
      <c r="O52" s="52" t="s">
        <v>3644</v>
      </c>
      <c r="P52" s="52" t="s">
        <v>3645</v>
      </c>
      <c r="Q52" s="52" t="s">
        <v>3646</v>
      </c>
      <c r="R52" s="52" t="s">
        <v>3647</v>
      </c>
      <c r="S52" s="52" t="s">
        <v>3648</v>
      </c>
      <c r="T52" s="52" t="s">
        <v>3647</v>
      </c>
      <c r="U52" s="52" t="s">
        <v>3648</v>
      </c>
      <c r="V52" s="52" t="s">
        <v>3649</v>
      </c>
      <c r="W52" s="52" t="s">
        <v>3650</v>
      </c>
      <c r="X52" s="52" t="s">
        <v>3649</v>
      </c>
      <c r="Y52" s="52" t="s">
        <v>3650</v>
      </c>
      <c r="Z52" s="52" t="s">
        <v>3649</v>
      </c>
      <c r="AA52" s="52" t="s">
        <v>3650</v>
      </c>
    </row>
    <row r="53" spans="1:27" x14ac:dyDescent="0.25">
      <c r="A53" s="52"/>
      <c r="B53" s="52"/>
      <c r="C53" s="52"/>
      <c r="D53" s="52" t="s">
        <v>3639</v>
      </c>
      <c r="E53" s="52" t="s">
        <v>3640</v>
      </c>
      <c r="F53" s="52" t="s">
        <v>3639</v>
      </c>
      <c r="G53" s="52" t="s">
        <v>3640</v>
      </c>
      <c r="H53" s="52" t="s">
        <v>3639</v>
      </c>
      <c r="I53" s="52" t="s">
        <v>3640</v>
      </c>
      <c r="J53" s="52" t="s">
        <v>3641</v>
      </c>
      <c r="K53" s="52" t="s">
        <v>3642</v>
      </c>
      <c r="L53" s="52" t="s">
        <v>3641</v>
      </c>
      <c r="M53" s="52" t="s">
        <v>3642</v>
      </c>
      <c r="N53" s="52" t="s">
        <v>3643</v>
      </c>
      <c r="O53" s="52" t="s">
        <v>3644</v>
      </c>
      <c r="P53" s="52" t="s">
        <v>3645</v>
      </c>
      <c r="Q53" s="52" t="s">
        <v>3646</v>
      </c>
      <c r="R53" s="52" t="s">
        <v>3647</v>
      </c>
      <c r="S53" s="52" t="s">
        <v>3648</v>
      </c>
      <c r="T53" s="52" t="s">
        <v>3647</v>
      </c>
      <c r="U53" s="52" t="s">
        <v>3648</v>
      </c>
      <c r="V53" s="52" t="s">
        <v>3649</v>
      </c>
      <c r="W53" s="52" t="s">
        <v>3650</v>
      </c>
      <c r="X53" s="52" t="s">
        <v>3649</v>
      </c>
      <c r="Y53" s="52" t="s">
        <v>3650</v>
      </c>
      <c r="Z53" s="52" t="s">
        <v>3649</v>
      </c>
      <c r="AA53" s="52" t="s">
        <v>3650</v>
      </c>
    </row>
    <row r="54" spans="1:27" ht="15.75" thickBot="1" x14ac:dyDescent="0.3">
      <c r="A54" s="53"/>
      <c r="B54" s="53"/>
      <c r="C54" s="53"/>
      <c r="D54" s="53" t="s">
        <v>3639</v>
      </c>
      <c r="E54" s="53" t="s">
        <v>3640</v>
      </c>
      <c r="F54" s="53" t="s">
        <v>3639</v>
      </c>
      <c r="G54" s="53" t="s">
        <v>3640</v>
      </c>
      <c r="H54" s="53" t="s">
        <v>3639</v>
      </c>
      <c r="I54" s="53" t="s">
        <v>3640</v>
      </c>
      <c r="J54" s="53" t="s">
        <v>3641</v>
      </c>
      <c r="K54" s="53" t="s">
        <v>3642</v>
      </c>
      <c r="L54" s="53" t="s">
        <v>3641</v>
      </c>
      <c r="M54" s="53" t="s">
        <v>3642</v>
      </c>
      <c r="N54" s="53" t="s">
        <v>3643</v>
      </c>
      <c r="O54" s="53" t="s">
        <v>3644</v>
      </c>
      <c r="P54" s="53" t="s">
        <v>3645</v>
      </c>
      <c r="Q54" s="53" t="s">
        <v>3646</v>
      </c>
      <c r="R54" s="53" t="s">
        <v>3647</v>
      </c>
      <c r="S54" s="53" t="s">
        <v>3648</v>
      </c>
      <c r="T54" s="53" t="s">
        <v>3647</v>
      </c>
      <c r="U54" s="53" t="s">
        <v>3648</v>
      </c>
      <c r="V54" s="53" t="s">
        <v>3649</v>
      </c>
      <c r="W54" s="53" t="s">
        <v>3650</v>
      </c>
      <c r="X54" s="53" t="s">
        <v>3649</v>
      </c>
      <c r="Y54" s="53" t="s">
        <v>3650</v>
      </c>
      <c r="Z54" s="53" t="s">
        <v>3649</v>
      </c>
      <c r="AA54" s="53" t="s">
        <v>3650</v>
      </c>
    </row>
  </sheetData>
  <mergeCells count="27">
    <mergeCell ref="R2:S2"/>
    <mergeCell ref="T2:U2"/>
    <mergeCell ref="V2:W2"/>
    <mergeCell ref="X2:Y2"/>
    <mergeCell ref="Z2:AA2"/>
    <mergeCell ref="V1:W1"/>
    <mergeCell ref="X1:Y1"/>
    <mergeCell ref="Z1:AA1"/>
    <mergeCell ref="D2:E2"/>
    <mergeCell ref="F2:G2"/>
    <mergeCell ref="H2:I2"/>
    <mergeCell ref="J2:K2"/>
    <mergeCell ref="L2:M2"/>
    <mergeCell ref="N2:O2"/>
    <mergeCell ref="P2:Q2"/>
    <mergeCell ref="J1:K1"/>
    <mergeCell ref="L1:M1"/>
    <mergeCell ref="N1:O1"/>
    <mergeCell ref="P1:Q1"/>
    <mergeCell ref="R1:S1"/>
    <mergeCell ref="T1:U1"/>
    <mergeCell ref="H1:I1"/>
    <mergeCell ref="A1:A3"/>
    <mergeCell ref="B1:B3"/>
    <mergeCell ref="C1:C3"/>
    <mergeCell ref="D1:E1"/>
    <mergeCell ref="F1:G1"/>
  </mergeCells>
  <conditionalFormatting sqref="D30:AA54">
    <cfRule type="cellIs" dxfId="6547" priority="10" stopIfTrue="1" operator="notEqual">
      <formula>D$5</formula>
    </cfRule>
  </conditionalFormatting>
  <conditionalFormatting sqref="D22:AA29">
    <cfRule type="cellIs" dxfId="6546" priority="8" stopIfTrue="1" operator="notEqual">
      <formula>D$5</formula>
    </cfRule>
  </conditionalFormatting>
  <conditionalFormatting sqref="D17:AA20 D15:K15 P15:AA16 D16:I16 L16:M16 D6:AA12 D5:Q5 T5:AA5 D14:AA14 T13:AA13 D13:Q13">
    <cfRule type="cellIs" dxfId="6545" priority="7" stopIfTrue="1" operator="notEqual">
      <formula>D$4</formula>
    </cfRule>
  </conditionalFormatting>
  <conditionalFormatting sqref="N15:O15">
    <cfRule type="cellIs" dxfId="6544" priority="4" stopIfTrue="1" operator="notEqual">
      <formula>N$4</formula>
    </cfRule>
  </conditionalFormatting>
  <conditionalFormatting sqref="L15:M15">
    <cfRule type="cellIs" dxfId="6543" priority="5" stopIfTrue="1" operator="notEqual">
      <formula>L$4</formula>
    </cfRule>
  </conditionalFormatting>
  <conditionalFormatting sqref="N16:O16">
    <cfRule type="cellIs" dxfId="6542" priority="2" stopIfTrue="1" operator="notEqual">
      <formula>N$4</formula>
    </cfRule>
  </conditionalFormatting>
  <conditionalFormatting sqref="J16:K16">
    <cfRule type="cellIs" dxfId="6541" priority="1" stopIfTrue="1" operator="notEqual">
      <formula>J$5</formula>
    </cfRule>
  </conditionalFormatting>
  <conditionalFormatting sqref="R13:S13">
    <cfRule type="cellIs" dxfId="6540" priority="9378" stopIfTrue="1" operator="notEqual">
      <formula>P$4</formula>
    </cfRule>
  </conditionalFormatting>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00B050"/>
  </sheetPr>
  <dimension ref="A1:BC513"/>
  <sheetViews>
    <sheetView zoomScale="85" zoomScaleNormal="85" workbookViewId="0">
      <pane xSplit="3" ySplit="2" topLeftCell="AF83" activePane="bottomRight" state="frozen"/>
      <selection activeCell="F126" sqref="F126"/>
      <selection pane="topRight" activeCell="F126" sqref="F126"/>
      <selection pane="bottomLeft" activeCell="F126" sqref="F126"/>
      <selection pane="bottomRight" activeCell="AO3" sqref="AO3:AO97"/>
    </sheetView>
  </sheetViews>
  <sheetFormatPr defaultRowHeight="15" outlineLevelCol="1" x14ac:dyDescent="0.25"/>
  <cols>
    <col min="1" max="1" width="9.140625" style="1"/>
    <col min="2" max="2" width="97.140625" style="582" bestFit="1" customWidth="1"/>
    <col min="3" max="3" width="15.5703125" style="126" customWidth="1"/>
    <col min="4" max="15" width="8.7109375" customWidth="1" outlineLevel="1"/>
    <col min="16" max="16" width="15.28515625" customWidth="1" outlineLevel="1"/>
    <col min="17" max="17" width="11.5703125" customWidth="1" outlineLevel="1"/>
    <col min="18" max="18" width="9.140625" customWidth="1" outlineLevel="1"/>
    <col min="19" max="19" width="11.7109375" style="3" customWidth="1" outlineLevel="1"/>
    <col min="20" max="20" width="9.140625" style="3" customWidth="1" outlineLevel="1"/>
    <col min="21" max="21" width="9.140625" customWidth="1" outlineLevel="1"/>
    <col min="22" max="22" width="24" style="175" customWidth="1" outlineLevel="1"/>
    <col min="23" max="24" width="9.140625" customWidth="1" outlineLevel="1"/>
    <col min="25" max="25" width="9.140625" style="1" customWidth="1" outlineLevel="1"/>
    <col min="26" max="27" width="9.140625" style="782" customWidth="1" outlineLevel="1"/>
    <col min="28" max="40" width="10.7109375" customWidth="1" outlineLevel="1"/>
    <col min="41" max="41" width="17.85546875" style="173" bestFit="1" customWidth="1"/>
    <col min="42" max="42" width="21.7109375" style="3" customWidth="1"/>
    <col min="43" max="43" width="39.140625" style="3" customWidth="1"/>
    <col min="44" max="44" width="13" style="3" customWidth="1"/>
    <col min="45" max="45" width="18.5703125" bestFit="1" customWidth="1"/>
    <col min="46" max="46" width="26.5703125" bestFit="1" customWidth="1"/>
    <col min="47" max="47" width="12.140625" style="1" customWidth="1"/>
    <col min="48" max="48" width="17.42578125" style="1" customWidth="1"/>
    <col min="49" max="49" width="15.42578125" style="1" customWidth="1"/>
    <col min="50" max="50" width="13.28515625" style="1" customWidth="1"/>
    <col min="51" max="51" width="12.140625" style="1" customWidth="1"/>
    <col min="52" max="52" width="19.28515625" style="1" customWidth="1"/>
    <col min="53" max="53" width="16.5703125" style="1" customWidth="1"/>
    <col min="54" max="54" width="40" customWidth="1"/>
    <col min="55" max="55" width="53.28515625" bestFit="1" customWidth="1"/>
  </cols>
  <sheetData>
    <row r="1" spans="1:55" ht="15.75" thickBot="1" x14ac:dyDescent="0.3">
      <c r="D1" s="173">
        <v>1</v>
      </c>
      <c r="E1" s="173">
        <v>2</v>
      </c>
      <c r="F1" s="173">
        <v>3</v>
      </c>
      <c r="G1" s="173">
        <v>4</v>
      </c>
      <c r="H1" s="173">
        <v>5</v>
      </c>
      <c r="I1" s="173">
        <v>6</v>
      </c>
      <c r="J1" s="175">
        <v>8</v>
      </c>
      <c r="K1">
        <v>9</v>
      </c>
      <c r="L1">
        <v>10</v>
      </c>
      <c r="M1">
        <v>11</v>
      </c>
      <c r="N1">
        <v>12</v>
      </c>
      <c r="O1">
        <v>13</v>
      </c>
      <c r="AB1" s="173">
        <v>1</v>
      </c>
      <c r="AC1" s="173">
        <v>2</v>
      </c>
      <c r="AD1" s="173">
        <v>3</v>
      </c>
      <c r="AE1" s="173">
        <v>4</v>
      </c>
      <c r="AF1" s="173">
        <v>5</v>
      </c>
      <c r="AG1" s="173">
        <v>6</v>
      </c>
      <c r="AH1" s="1">
        <v>7</v>
      </c>
      <c r="AI1">
        <v>8</v>
      </c>
      <c r="AJ1">
        <v>9</v>
      </c>
      <c r="AK1">
        <v>10</v>
      </c>
      <c r="AL1">
        <v>11</v>
      </c>
      <c r="AM1">
        <v>12</v>
      </c>
      <c r="AN1">
        <v>13</v>
      </c>
    </row>
    <row r="2" spans="1:55" ht="65.25" customHeight="1" x14ac:dyDescent="0.25">
      <c r="A2" s="206" t="s">
        <v>0</v>
      </c>
      <c r="B2" s="6" t="s">
        <v>1</v>
      </c>
      <c r="C2" s="5" t="s">
        <v>2</v>
      </c>
      <c r="D2" s="137" t="s">
        <v>3</v>
      </c>
      <c r="E2" s="136" t="s">
        <v>4</v>
      </c>
      <c r="F2" s="136" t="s">
        <v>5</v>
      </c>
      <c r="G2" s="23" t="s">
        <v>6</v>
      </c>
      <c r="H2" s="23" t="s">
        <v>7</v>
      </c>
      <c r="I2" s="135" t="s">
        <v>8</v>
      </c>
      <c r="J2" s="135" t="s">
        <v>9</v>
      </c>
      <c r="K2" s="23" t="s">
        <v>10</v>
      </c>
      <c r="L2" s="23" t="s">
        <v>11</v>
      </c>
      <c r="M2" s="136" t="s">
        <v>12</v>
      </c>
      <c r="N2" s="136" t="s">
        <v>13</v>
      </c>
      <c r="O2" s="137" t="s">
        <v>14</v>
      </c>
      <c r="P2" s="14" t="s">
        <v>19</v>
      </c>
      <c r="Q2" s="15" t="s">
        <v>20</v>
      </c>
      <c r="R2" s="16" t="s">
        <v>17</v>
      </c>
      <c r="S2" s="16" t="s">
        <v>3990</v>
      </c>
      <c r="T2" s="16" t="s">
        <v>3991</v>
      </c>
      <c r="U2" s="17" t="s">
        <v>25</v>
      </c>
      <c r="V2" s="2" t="s">
        <v>22</v>
      </c>
      <c r="W2" s="16" t="s">
        <v>23</v>
      </c>
      <c r="X2" s="16" t="s">
        <v>24</v>
      </c>
      <c r="Y2" s="2" t="s">
        <v>21</v>
      </c>
      <c r="Z2" s="15" t="s">
        <v>15</v>
      </c>
      <c r="AA2" s="15" t="s">
        <v>16</v>
      </c>
      <c r="AB2" s="137" t="s">
        <v>3</v>
      </c>
      <c r="AC2" s="136" t="s">
        <v>4</v>
      </c>
      <c r="AD2" s="136" t="s">
        <v>5</v>
      </c>
      <c r="AE2" s="23" t="s">
        <v>6</v>
      </c>
      <c r="AF2" s="23" t="s">
        <v>7</v>
      </c>
      <c r="AG2" s="135" t="s">
        <v>8</v>
      </c>
      <c r="AH2" s="135" t="s">
        <v>45</v>
      </c>
      <c r="AI2" s="135" t="s">
        <v>9</v>
      </c>
      <c r="AJ2" s="23" t="s">
        <v>10</v>
      </c>
      <c r="AK2" s="23" t="s">
        <v>11</v>
      </c>
      <c r="AL2" s="136" t="s">
        <v>12</v>
      </c>
      <c r="AM2" s="136" t="s">
        <v>13</v>
      </c>
      <c r="AN2" s="137" t="s">
        <v>14</v>
      </c>
      <c r="AO2" s="2" t="s">
        <v>382</v>
      </c>
      <c r="AP2" s="209" t="s">
        <v>372</v>
      </c>
      <c r="AQ2" s="209" t="s">
        <v>373</v>
      </c>
      <c r="AR2" s="209" t="s">
        <v>374</v>
      </c>
      <c r="AS2" s="2" t="s">
        <v>383</v>
      </c>
      <c r="AT2" s="210" t="s">
        <v>386</v>
      </c>
      <c r="AU2" s="211" t="s">
        <v>3208</v>
      </c>
      <c r="AV2" s="211" t="s">
        <v>410</v>
      </c>
      <c r="AW2" s="211" t="s">
        <v>411</v>
      </c>
      <c r="AX2" s="211" t="s">
        <v>3597</v>
      </c>
      <c r="AY2" s="211" t="s">
        <v>74</v>
      </c>
      <c r="AZ2" s="5" t="s">
        <v>3831</v>
      </c>
      <c r="BA2" s="5" t="s">
        <v>4072</v>
      </c>
      <c r="BB2" s="211" t="s">
        <v>3986</v>
      </c>
      <c r="BC2" s="211" t="s">
        <v>3987</v>
      </c>
    </row>
    <row r="3" spans="1:55" s="208" customFormat="1" x14ac:dyDescent="0.25">
      <c r="A3" s="264">
        <v>1</v>
      </c>
      <c r="B3" s="804" t="s">
        <v>4868</v>
      </c>
      <c r="C3" s="264" t="s">
        <v>6051</v>
      </c>
      <c r="D3" s="234"/>
      <c r="E3" s="234"/>
      <c r="F3" s="234"/>
      <c r="G3" s="235"/>
      <c r="H3" s="235"/>
      <c r="I3" s="235"/>
      <c r="J3" s="235"/>
      <c r="K3" s="234"/>
      <c r="L3" s="234"/>
      <c r="M3" s="234"/>
      <c r="N3" s="234"/>
      <c r="O3" s="234"/>
      <c r="P3" s="235">
        <v>-20</v>
      </c>
      <c r="Q3" s="235">
        <v>80</v>
      </c>
      <c r="R3" s="235"/>
      <c r="S3" s="570">
        <v>3.7</v>
      </c>
      <c r="T3" s="416">
        <v>20.3</v>
      </c>
      <c r="U3" s="235"/>
      <c r="V3" s="583" t="s">
        <v>449</v>
      </c>
      <c r="W3" s="235"/>
      <c r="X3" s="235"/>
      <c r="Y3" s="463">
        <f t="shared" ref="Y3:Y66" si="0">IFERROR(MATCH(V3,НазваниеДиап,0),0)</f>
        <v>1</v>
      </c>
      <c r="Z3" s="907">
        <v>1</v>
      </c>
      <c r="AA3" s="907">
        <v>0</v>
      </c>
      <c r="AB3" s="908"/>
      <c r="AC3" s="908"/>
      <c r="AD3" s="908"/>
      <c r="AE3" s="908"/>
      <c r="AF3" s="201"/>
      <c r="AG3" s="201"/>
      <c r="AH3" s="235"/>
      <c r="AI3" s="201"/>
      <c r="AJ3" s="201"/>
      <c r="AK3" s="201"/>
      <c r="AL3" s="201"/>
      <c r="AM3" s="201"/>
      <c r="AN3" s="201"/>
      <c r="AO3" s="573" t="s">
        <v>4624</v>
      </c>
      <c r="AP3" s="416" t="s">
        <v>4624</v>
      </c>
      <c r="AQ3" s="778" t="s">
        <v>4113</v>
      </c>
      <c r="AR3" s="778" t="s">
        <v>5560</v>
      </c>
      <c r="AS3" s="245" t="s">
        <v>4090</v>
      </c>
      <c r="AT3" s="462" t="str">
        <f>IF(ISBLANK(AS3),IF(ISBLANK(AZ3),IF(ISBLANK(C3),"",C3),AZ3),IF(ISBLANK(AZ3),CONCATENATE(AS3,".",C3),CONCATENATE(AS3,".",AZ3)))</f>
        <v>DG.KC.CST01_01</v>
      </c>
      <c r="AU3" s="237" t="s">
        <v>6959</v>
      </c>
      <c r="AV3" s="463" t="str">
        <f>IF(AU3="МПа","Popup_OIPp","Popup_OIP")</f>
        <v>Popup_OIP</v>
      </c>
      <c r="AW3" s="237" t="s">
        <v>6960</v>
      </c>
      <c r="AX3" s="383" t="s">
        <v>71</v>
      </c>
      <c r="AY3" s="572">
        <v>150</v>
      </c>
      <c r="AZ3" s="383"/>
      <c r="BA3" s="383">
        <v>1</v>
      </c>
      <c r="BB3" s="464" t="str">
        <f>IF(AND(LEN(B3)&gt;0,LOWER(B3)&lt;&gt;"РЕЗЕРВ"),CONCATENATE(B3,";",CONCATENATE(AT3,".RawValue"),";",CONCATENATE("Channel.MNS.",AT3,".RawValue"),";",AO3,";",AU3,";",P3,";",Q3),"")</f>
        <v>Температура воздуха в шкафу ССН.КЦ;DG.KC.CST01_01.RawValue;Channel.MNS.DG.KC.CST01_01.RawValue;ССН.КЦ;°C;-20;80</v>
      </c>
      <c r="BC3" s="464" t="str">
        <f>IF(AND(LEN(B3)&gt;0,LOWER(B3)&lt;&gt;"РЕЗЕРВ"),CONCATENATE(CONCATENATE("""Channel.MNS.",AT3,".RawValue"""),",1000,0.001,1,"),"")</f>
        <v>"Channel.MNS.DG.KC.CST01_01.RawValue",1000,0.001,1,</v>
      </c>
    </row>
    <row r="4" spans="1:55" s="208" customFormat="1" x14ac:dyDescent="0.25">
      <c r="A4" s="264">
        <v>2</v>
      </c>
      <c r="B4" s="804" t="s">
        <v>4976</v>
      </c>
      <c r="C4" s="264" t="s">
        <v>4664</v>
      </c>
      <c r="D4" s="235"/>
      <c r="E4" s="235"/>
      <c r="F4" s="234"/>
      <c r="G4" s="234">
        <v>430</v>
      </c>
      <c r="H4" s="235"/>
      <c r="I4" s="235"/>
      <c r="J4" s="234"/>
      <c r="K4" s="234"/>
      <c r="L4" s="234">
        <v>500</v>
      </c>
      <c r="M4" s="234"/>
      <c r="N4" s="234"/>
      <c r="O4" s="234"/>
      <c r="P4" s="235">
        <v>100</v>
      </c>
      <c r="Q4" s="235">
        <v>2100</v>
      </c>
      <c r="R4" s="235"/>
      <c r="S4" s="570">
        <v>3.7</v>
      </c>
      <c r="T4" s="416">
        <v>20.3</v>
      </c>
      <c r="U4" s="235"/>
      <c r="V4" s="583" t="s">
        <v>449</v>
      </c>
      <c r="W4" s="235"/>
      <c r="X4" s="235"/>
      <c r="Y4" s="463">
        <f t="shared" si="0"/>
        <v>1</v>
      </c>
      <c r="Z4" s="907">
        <v>2</v>
      </c>
      <c r="AA4" s="907">
        <v>0</v>
      </c>
      <c r="AB4" s="908"/>
      <c r="AC4" s="908"/>
      <c r="AD4" s="908"/>
      <c r="AE4" s="911"/>
      <c r="AF4" s="201"/>
      <c r="AG4" s="201"/>
      <c r="AH4" s="235"/>
      <c r="AI4" s="201"/>
      <c r="AJ4" s="201"/>
      <c r="AK4" s="905"/>
      <c r="AL4" s="201"/>
      <c r="AM4" s="201"/>
      <c r="AN4" s="201"/>
      <c r="AO4" s="573" t="s">
        <v>4091</v>
      </c>
      <c r="AP4" s="416" t="s">
        <v>4625</v>
      </c>
      <c r="AQ4" s="778" t="s">
        <v>4113</v>
      </c>
      <c r="AR4" s="778" t="s">
        <v>4402</v>
      </c>
      <c r="AS4" s="245" t="s">
        <v>6949</v>
      </c>
      <c r="AT4" s="462" t="str">
        <f t="shared" ref="AT4:AT67" si="1">IF(ISBLANK(AS4),IF(ISBLANK(AZ4),IF(ISBLANK(C4),"",C4),AZ4),IF(ISBLANK(AZ4),CONCATENATE(AS4,".",C4),CONCATENATE(AS4,".",AZ4)))</f>
        <v>SOU.LT651</v>
      </c>
      <c r="AU4" s="237" t="s">
        <v>6969</v>
      </c>
      <c r="AV4" s="463" t="str">
        <f t="shared" ref="AV4:AV67" si="2">IF(AU4="МПа","Popup_OIPp","Popup_OIP")</f>
        <v>Popup_OIP</v>
      </c>
      <c r="AW4" s="238" t="s">
        <v>6968</v>
      </c>
      <c r="AX4" s="383" t="s">
        <v>71</v>
      </c>
      <c r="AY4" s="572">
        <v>150</v>
      </c>
      <c r="AZ4" s="383"/>
      <c r="BA4" s="383">
        <v>1</v>
      </c>
      <c r="BB4" s="464" t="str">
        <f t="shared" ref="BB4:BB67" si="3">IF(AND(LEN(B4)&gt;0,LOWER(B4)&lt;&gt;"РЕЗЕРВ"),CONCATENATE(B4,";",CONCATENATE(AT4,".RawValue"),";",CONCATENATE("Channel.MNS.",AT4,".RawValue"),";",AO4,";",AU4,";",P4,";",Q4),"")</f>
        <v>Измерение уровня в емкости 024.1;SOU.LT651.RawValue;Channel.MNS.SOU.LT651.RawValue;СОУ;мм;100;2100</v>
      </c>
      <c r="BC4" s="464" t="str">
        <f t="shared" ref="BC4:BC67" si="4">IF(AND(LEN(B4)&gt;0,LOWER(B4)&lt;&gt;"РЕЗЕРВ"),CONCATENATE(CONCATENATE("""Channel.MNS.",AT4,".RawValue"""),",1000,0.001,1,"),"")</f>
        <v>"Channel.MNS.SOU.LT651.RawValue",1000,0.001,1,</v>
      </c>
    </row>
    <row r="5" spans="1:55" s="208" customFormat="1" x14ac:dyDescent="0.25">
      <c r="A5" s="264">
        <v>3</v>
      </c>
      <c r="B5" s="804" t="s">
        <v>4977</v>
      </c>
      <c r="C5" s="264" t="s">
        <v>4665</v>
      </c>
      <c r="D5" s="235"/>
      <c r="E5" s="235"/>
      <c r="F5" s="234"/>
      <c r="G5" s="234">
        <v>430</v>
      </c>
      <c r="H5" s="235"/>
      <c r="I5" s="235"/>
      <c r="J5" s="234"/>
      <c r="K5" s="234"/>
      <c r="L5" s="234">
        <v>500</v>
      </c>
      <c r="M5" s="234"/>
      <c r="N5" s="234"/>
      <c r="O5" s="234"/>
      <c r="P5" s="235">
        <v>100</v>
      </c>
      <c r="Q5" s="235">
        <v>2100</v>
      </c>
      <c r="R5" s="235"/>
      <c r="S5" s="570">
        <v>3.7</v>
      </c>
      <c r="T5" s="416">
        <v>20.3</v>
      </c>
      <c r="U5" s="235"/>
      <c r="V5" s="583" t="s">
        <v>449</v>
      </c>
      <c r="W5" s="235"/>
      <c r="X5" s="235"/>
      <c r="Y5" s="463">
        <f t="shared" si="0"/>
        <v>1</v>
      </c>
      <c r="Z5" s="907">
        <v>2</v>
      </c>
      <c r="AA5" s="909">
        <v>1</v>
      </c>
      <c r="AB5" s="908"/>
      <c r="AC5" s="908"/>
      <c r="AD5" s="908"/>
      <c r="AE5" s="911"/>
      <c r="AF5" s="201"/>
      <c r="AG5" s="201"/>
      <c r="AH5" s="235"/>
      <c r="AI5" s="201"/>
      <c r="AJ5" s="201"/>
      <c r="AK5" s="905"/>
      <c r="AL5" s="201"/>
      <c r="AM5" s="201"/>
      <c r="AN5" s="201"/>
      <c r="AO5" s="573" t="s">
        <v>4091</v>
      </c>
      <c r="AP5" s="886" t="s">
        <v>4625</v>
      </c>
      <c r="AQ5" s="887" t="s">
        <v>4113</v>
      </c>
      <c r="AR5" s="887" t="s">
        <v>4402</v>
      </c>
      <c r="AS5" s="245" t="s">
        <v>6949</v>
      </c>
      <c r="AT5" s="462" t="str">
        <f t="shared" si="1"/>
        <v>SOU.LT652</v>
      </c>
      <c r="AU5" s="237" t="s">
        <v>6969</v>
      </c>
      <c r="AV5" s="463" t="str">
        <f t="shared" si="2"/>
        <v>Popup_OIP</v>
      </c>
      <c r="AW5" s="238" t="s">
        <v>6968</v>
      </c>
      <c r="AX5" s="383" t="s">
        <v>71</v>
      </c>
      <c r="AY5" s="572">
        <v>150</v>
      </c>
      <c r="AZ5" s="383"/>
      <c r="BA5" s="383">
        <v>1</v>
      </c>
      <c r="BB5" s="464" t="str">
        <f t="shared" si="3"/>
        <v>Измерение уровня в емкости 024.2;SOU.LT652.RawValue;Channel.MNS.SOU.LT652.RawValue;СОУ;мм;100;2100</v>
      </c>
      <c r="BC5" s="464" t="str">
        <f t="shared" si="4"/>
        <v>"Channel.MNS.SOU.LT652.RawValue",1000,0.001,1,</v>
      </c>
    </row>
    <row r="6" spans="1:55" s="208" customFormat="1" x14ac:dyDescent="0.25">
      <c r="A6" s="264">
        <v>4</v>
      </c>
      <c r="B6" s="804" t="s">
        <v>6030</v>
      </c>
      <c r="C6" s="264" t="s">
        <v>4666</v>
      </c>
      <c r="D6" s="655"/>
      <c r="E6" s="655"/>
      <c r="F6" s="655"/>
      <c r="G6" s="655">
        <v>2.5000000000000001E-2</v>
      </c>
      <c r="H6" s="655"/>
      <c r="I6" s="655"/>
      <c r="J6" s="655"/>
      <c r="K6" s="655"/>
      <c r="L6" s="656"/>
      <c r="M6" s="655">
        <v>0.5</v>
      </c>
      <c r="N6" s="655"/>
      <c r="O6" s="655"/>
      <c r="P6" s="235">
        <v>0</v>
      </c>
      <c r="Q6" s="235">
        <v>0.4</v>
      </c>
      <c r="R6" s="234"/>
      <c r="S6" s="570">
        <v>3.7</v>
      </c>
      <c r="T6" s="416">
        <v>20.3</v>
      </c>
      <c r="U6" s="234"/>
      <c r="V6" s="583" t="s">
        <v>449</v>
      </c>
      <c r="W6" s="234"/>
      <c r="X6" s="234"/>
      <c r="Y6" s="463">
        <f t="shared" si="0"/>
        <v>1</v>
      </c>
      <c r="Z6" s="907">
        <v>2</v>
      </c>
      <c r="AA6" s="907">
        <v>4</v>
      </c>
      <c r="AB6" s="908"/>
      <c r="AC6" s="908"/>
      <c r="AD6" s="908"/>
      <c r="AE6" s="911"/>
      <c r="AF6" s="326"/>
      <c r="AG6" s="326"/>
      <c r="AH6" s="234"/>
      <c r="AI6" s="326"/>
      <c r="AJ6" s="326"/>
      <c r="AK6" s="201"/>
      <c r="AL6" s="905"/>
      <c r="AM6" s="201"/>
      <c r="AN6" s="201"/>
      <c r="AO6" s="573" t="s">
        <v>6708</v>
      </c>
      <c r="AP6" s="886" t="s">
        <v>4625</v>
      </c>
      <c r="AQ6" s="887" t="s">
        <v>4113</v>
      </c>
      <c r="AR6" s="887" t="s">
        <v>4402</v>
      </c>
      <c r="AS6" s="245" t="s">
        <v>6707</v>
      </c>
      <c r="AT6" s="462" t="str">
        <f t="shared" si="1"/>
        <v>SAR1.PDT671</v>
      </c>
      <c r="AU6" s="237" t="s">
        <v>6961</v>
      </c>
      <c r="AV6" s="463" t="str">
        <f t="shared" si="2"/>
        <v>Popup_OIPp</v>
      </c>
      <c r="AW6" s="238" t="s">
        <v>6963</v>
      </c>
      <c r="AX6" s="383" t="s">
        <v>71</v>
      </c>
      <c r="AY6" s="237">
        <v>168</v>
      </c>
      <c r="AZ6" s="383"/>
      <c r="BA6" s="383">
        <v>3</v>
      </c>
      <c r="BB6" s="464" t="str">
        <f t="shared" si="3"/>
        <v>Перепад давления на узле регулирования №008.1;SAR1.PDT671.RawValue;Channel.MNS.SAR1.PDT671.RawValue;САР 1;МПа;0;0,4</v>
      </c>
      <c r="BC6" s="464" t="str">
        <f t="shared" si="4"/>
        <v>"Channel.MNS.SAR1.PDT671.RawValue",1000,0.001,1,</v>
      </c>
    </row>
    <row r="7" spans="1:55" s="208" customFormat="1" x14ac:dyDescent="0.25">
      <c r="A7" s="264">
        <v>5</v>
      </c>
      <c r="B7" s="804" t="s">
        <v>6032</v>
      </c>
      <c r="C7" s="264" t="s">
        <v>4667</v>
      </c>
      <c r="D7" s="235"/>
      <c r="E7" s="235"/>
      <c r="F7" s="234"/>
      <c r="G7" s="234">
        <v>2.5000000000000001E-2</v>
      </c>
      <c r="H7" s="235"/>
      <c r="I7" s="235"/>
      <c r="J7" s="234"/>
      <c r="K7" s="234"/>
      <c r="L7" s="234"/>
      <c r="M7" s="234">
        <v>0.5</v>
      </c>
      <c r="N7" s="234"/>
      <c r="O7" s="234"/>
      <c r="P7" s="235">
        <v>0</v>
      </c>
      <c r="Q7" s="235">
        <v>0.4</v>
      </c>
      <c r="R7" s="235"/>
      <c r="S7" s="570">
        <v>3.7</v>
      </c>
      <c r="T7" s="416">
        <v>20.3</v>
      </c>
      <c r="U7" s="235"/>
      <c r="V7" s="583" t="s">
        <v>449</v>
      </c>
      <c r="W7" s="235"/>
      <c r="X7" s="235"/>
      <c r="Y7" s="463">
        <f t="shared" si="0"/>
        <v>1</v>
      </c>
      <c r="Z7" s="907">
        <v>2</v>
      </c>
      <c r="AA7" s="907">
        <v>5</v>
      </c>
      <c r="AB7" s="908"/>
      <c r="AC7" s="908"/>
      <c r="AD7" s="908"/>
      <c r="AE7" s="911"/>
      <c r="AF7" s="201"/>
      <c r="AG7" s="201"/>
      <c r="AH7" s="235"/>
      <c r="AI7" s="201"/>
      <c r="AJ7" s="201"/>
      <c r="AK7" s="201"/>
      <c r="AL7" s="905"/>
      <c r="AM7" s="201"/>
      <c r="AN7" s="201"/>
      <c r="AO7" s="573" t="s">
        <v>6711</v>
      </c>
      <c r="AP7" s="886" t="s">
        <v>4625</v>
      </c>
      <c r="AQ7" s="887" t="s">
        <v>4113</v>
      </c>
      <c r="AR7" s="887" t="s">
        <v>4402</v>
      </c>
      <c r="AS7" s="245" t="s">
        <v>6712</v>
      </c>
      <c r="AT7" s="462" t="str">
        <f t="shared" si="1"/>
        <v>SAR2.PDT672</v>
      </c>
      <c r="AU7" s="237" t="s">
        <v>6961</v>
      </c>
      <c r="AV7" s="463" t="str">
        <f t="shared" si="2"/>
        <v>Popup_OIPp</v>
      </c>
      <c r="AW7" s="238" t="s">
        <v>6963</v>
      </c>
      <c r="AX7" s="383" t="s">
        <v>71</v>
      </c>
      <c r="AY7" s="237">
        <v>168</v>
      </c>
      <c r="AZ7" s="383"/>
      <c r="BA7" s="383">
        <v>3</v>
      </c>
      <c r="BB7" s="464" t="str">
        <f t="shared" si="3"/>
        <v>Перепад давления на узле регулирования №008.2;SAR2.PDT672.RawValue;Channel.MNS.SAR2.PDT672.RawValue;САР 2;МПа;0;0,4</v>
      </c>
      <c r="BC7" s="464" t="str">
        <f t="shared" si="4"/>
        <v>"Channel.MNS.SAR2.PDT672.RawValue",1000,0.001,1,</v>
      </c>
    </row>
    <row r="8" spans="1:55" s="208" customFormat="1" x14ac:dyDescent="0.25">
      <c r="A8" s="264">
        <v>6</v>
      </c>
      <c r="B8" s="804" t="s">
        <v>6033</v>
      </c>
      <c r="C8" s="264" t="s">
        <v>4668</v>
      </c>
      <c r="D8" s="235"/>
      <c r="E8" s="235"/>
      <c r="F8" s="234"/>
      <c r="G8" s="235">
        <v>2.5000000000000001E-2</v>
      </c>
      <c r="H8" s="235"/>
      <c r="I8" s="235"/>
      <c r="J8" s="234"/>
      <c r="K8" s="234"/>
      <c r="L8" s="234"/>
      <c r="M8" s="234">
        <v>0.34499999999999997</v>
      </c>
      <c r="N8" s="234"/>
      <c r="O8" s="234"/>
      <c r="P8" s="235">
        <v>0</v>
      </c>
      <c r="Q8" s="235">
        <v>0.4</v>
      </c>
      <c r="R8" s="235"/>
      <c r="S8" s="570">
        <v>3.7</v>
      </c>
      <c r="T8" s="416">
        <v>20.3</v>
      </c>
      <c r="U8" s="235"/>
      <c r="V8" s="583" t="s">
        <v>449</v>
      </c>
      <c r="W8" s="235"/>
      <c r="X8" s="235"/>
      <c r="Y8" s="463">
        <f t="shared" si="0"/>
        <v>1</v>
      </c>
      <c r="Z8" s="907">
        <v>2</v>
      </c>
      <c r="AA8" s="909">
        <v>6</v>
      </c>
      <c r="AB8" s="908"/>
      <c r="AC8" s="908"/>
      <c r="AD8" s="908"/>
      <c r="AE8" s="911"/>
      <c r="AF8" s="201"/>
      <c r="AG8" s="201"/>
      <c r="AH8" s="235"/>
      <c r="AI8" s="201"/>
      <c r="AJ8" s="201"/>
      <c r="AK8" s="201"/>
      <c r="AL8" s="905"/>
      <c r="AM8" s="201"/>
      <c r="AN8" s="201"/>
      <c r="AO8" s="573" t="s">
        <v>4085</v>
      </c>
      <c r="AP8" s="886" t="s">
        <v>4625</v>
      </c>
      <c r="AQ8" s="887" t="s">
        <v>4113</v>
      </c>
      <c r="AR8" s="887" t="s">
        <v>4402</v>
      </c>
      <c r="AS8" s="245" t="s">
        <v>4579</v>
      </c>
      <c r="AT8" s="462" t="str">
        <f t="shared" si="1"/>
        <v>SARD.PDT673</v>
      </c>
      <c r="AU8" s="237" t="s">
        <v>6961</v>
      </c>
      <c r="AV8" s="463" t="str">
        <f t="shared" si="2"/>
        <v>Popup_OIPp</v>
      </c>
      <c r="AW8" s="238" t="s">
        <v>6963</v>
      </c>
      <c r="AX8" s="383" t="s">
        <v>71</v>
      </c>
      <c r="AY8" s="237">
        <v>168</v>
      </c>
      <c r="AZ8" s="383"/>
      <c r="BA8" s="383">
        <v>3</v>
      </c>
      <c r="BB8" s="464" t="str">
        <f t="shared" si="3"/>
        <v>Перепад давления на регуляторе давления №036.5;SARD.PDT673.RawValue;Channel.MNS.SARD.PDT673.RawValue;САРД;МПа;0;0,4</v>
      </c>
      <c r="BC8" s="464" t="str">
        <f t="shared" si="4"/>
        <v>"Channel.MNS.SARD.PDT673.RawValue",1000,0.001,1,</v>
      </c>
    </row>
    <row r="9" spans="1:55" s="208" customFormat="1" x14ac:dyDescent="0.25">
      <c r="A9" s="264">
        <v>7</v>
      </c>
      <c r="B9" s="804" t="s">
        <v>4978</v>
      </c>
      <c r="C9" s="264" t="s">
        <v>4669</v>
      </c>
      <c r="D9" s="655"/>
      <c r="E9" s="655"/>
      <c r="F9" s="655"/>
      <c r="G9" s="234"/>
      <c r="H9" s="655"/>
      <c r="I9" s="655"/>
      <c r="J9" s="655"/>
      <c r="K9" s="655"/>
      <c r="L9" s="656"/>
      <c r="M9" s="655"/>
      <c r="N9" s="655"/>
      <c r="O9" s="655"/>
      <c r="P9" s="235">
        <v>0</v>
      </c>
      <c r="Q9" s="235">
        <v>4</v>
      </c>
      <c r="R9" s="234"/>
      <c r="S9" s="570">
        <v>3.7</v>
      </c>
      <c r="T9" s="416">
        <v>20.3</v>
      </c>
      <c r="U9" s="234"/>
      <c r="V9" s="583" t="s">
        <v>449</v>
      </c>
      <c r="W9" s="234"/>
      <c r="X9" s="234"/>
      <c r="Y9" s="463">
        <f t="shared" si="0"/>
        <v>1</v>
      </c>
      <c r="Z9" s="910">
        <v>2</v>
      </c>
      <c r="AA9" s="910">
        <v>7</v>
      </c>
      <c r="AB9" s="908"/>
      <c r="AC9" s="908"/>
      <c r="AD9" s="908"/>
      <c r="AE9" s="908"/>
      <c r="AF9" s="326"/>
      <c r="AG9" s="326"/>
      <c r="AH9" s="234"/>
      <c r="AI9" s="326"/>
      <c r="AJ9" s="326"/>
      <c r="AK9" s="201"/>
      <c r="AL9" s="201"/>
      <c r="AM9" s="201"/>
      <c r="AN9" s="201"/>
      <c r="AO9" s="573" t="s">
        <v>6686</v>
      </c>
      <c r="AP9" s="886" t="s">
        <v>4625</v>
      </c>
      <c r="AQ9" s="887" t="s">
        <v>4113</v>
      </c>
      <c r="AR9" s="887" t="s">
        <v>4402</v>
      </c>
      <c r="AS9" s="245" t="s">
        <v>6685</v>
      </c>
      <c r="AT9" s="462" t="str">
        <f t="shared" si="1"/>
        <v>SSN.PT591</v>
      </c>
      <c r="AU9" s="237" t="s">
        <v>6961</v>
      </c>
      <c r="AV9" s="463" t="str">
        <f t="shared" si="2"/>
        <v>Popup_OIPp</v>
      </c>
      <c r="AW9" s="238" t="s">
        <v>6962</v>
      </c>
      <c r="AX9" s="383" t="s">
        <v>71</v>
      </c>
      <c r="AY9" s="237">
        <v>167</v>
      </c>
      <c r="AZ9" s="237"/>
      <c r="BA9" s="383">
        <v>3</v>
      </c>
      <c r="BB9" s="464" t="str">
        <f t="shared" si="3"/>
        <v>Давление нефти на входе ССН;SSN.PT591.RawValue;Channel.MNS.SSN.PT591.RawValue;ССН;МПа;0;4</v>
      </c>
      <c r="BC9" s="464" t="str">
        <f t="shared" si="4"/>
        <v>"Channel.MNS.SSN.PT591.RawValue",1000,0.001,1,</v>
      </c>
    </row>
    <row r="10" spans="1:55" s="208" customFormat="1" x14ac:dyDescent="0.25">
      <c r="A10" s="264">
        <v>8</v>
      </c>
      <c r="B10" s="804" t="s">
        <v>4979</v>
      </c>
      <c r="C10" s="264" t="s">
        <v>4670</v>
      </c>
      <c r="D10" s="234"/>
      <c r="E10" s="234"/>
      <c r="F10" s="234"/>
      <c r="G10" s="234"/>
      <c r="H10" s="234"/>
      <c r="I10" s="234"/>
      <c r="J10" s="234"/>
      <c r="K10" s="234"/>
      <c r="L10" s="234"/>
      <c r="M10" s="234"/>
      <c r="N10" s="234"/>
      <c r="O10" s="234"/>
      <c r="P10" s="235">
        <v>0</v>
      </c>
      <c r="Q10" s="235">
        <v>10</v>
      </c>
      <c r="R10" s="235"/>
      <c r="S10" s="570">
        <v>3.7</v>
      </c>
      <c r="T10" s="416">
        <v>20.3</v>
      </c>
      <c r="U10" s="235"/>
      <c r="V10" s="583" t="s">
        <v>449</v>
      </c>
      <c r="W10" s="235"/>
      <c r="X10" s="235"/>
      <c r="Y10" s="463">
        <f t="shared" si="0"/>
        <v>1</v>
      </c>
      <c r="Z10" s="910">
        <v>3</v>
      </c>
      <c r="AA10" s="910">
        <v>0</v>
      </c>
      <c r="AB10" s="908"/>
      <c r="AC10" s="908"/>
      <c r="AD10" s="908"/>
      <c r="AE10" s="908"/>
      <c r="AF10" s="201"/>
      <c r="AG10" s="201"/>
      <c r="AH10" s="235"/>
      <c r="AI10" s="201"/>
      <c r="AJ10" s="201"/>
      <c r="AK10" s="201"/>
      <c r="AL10" s="201"/>
      <c r="AM10" s="201"/>
      <c r="AN10" s="201"/>
      <c r="AO10" s="573" t="s">
        <v>6686</v>
      </c>
      <c r="AP10" s="886" t="s">
        <v>4625</v>
      </c>
      <c r="AQ10" s="887" t="s">
        <v>4113</v>
      </c>
      <c r="AR10" s="887" t="s">
        <v>4404</v>
      </c>
      <c r="AS10" s="245" t="s">
        <v>6685</v>
      </c>
      <c r="AT10" s="462" t="str">
        <f t="shared" si="1"/>
        <v>SSN.PT592</v>
      </c>
      <c r="AU10" s="237" t="s">
        <v>6961</v>
      </c>
      <c r="AV10" s="463" t="str">
        <f t="shared" si="2"/>
        <v>Popup_OIPp</v>
      </c>
      <c r="AW10" s="238" t="s">
        <v>6962</v>
      </c>
      <c r="AX10" s="383" t="s">
        <v>71</v>
      </c>
      <c r="AY10" s="237">
        <v>151</v>
      </c>
      <c r="AZ10" s="237"/>
      <c r="BA10" s="383">
        <v>3</v>
      </c>
      <c r="BB10" s="464" t="str">
        <f t="shared" si="3"/>
        <v>Давление нефти на выходе ССН;SSN.PT592.RawValue;Channel.MNS.SSN.PT592.RawValue;ССН;МПа;0;10</v>
      </c>
      <c r="BC10" s="464" t="str">
        <f t="shared" si="4"/>
        <v>"Channel.MNS.SSN.PT592.RawValue",1000,0.001,1,</v>
      </c>
    </row>
    <row r="11" spans="1:55" s="208" customFormat="1" x14ac:dyDescent="0.25">
      <c r="A11" s="264">
        <v>9</v>
      </c>
      <c r="B11" s="899" t="s">
        <v>4980</v>
      </c>
      <c r="C11" s="264" t="s">
        <v>4401</v>
      </c>
      <c r="D11" s="655"/>
      <c r="E11" s="655"/>
      <c r="F11" s="655"/>
      <c r="G11" s="655">
        <v>0.28999999999999998</v>
      </c>
      <c r="H11" s="235"/>
      <c r="I11" s="235"/>
      <c r="J11" s="234"/>
      <c r="K11" s="234"/>
      <c r="L11" s="234"/>
      <c r="M11" s="234"/>
      <c r="N11" s="234"/>
      <c r="O11" s="234"/>
      <c r="P11" s="235">
        <v>0</v>
      </c>
      <c r="Q11" s="235">
        <v>1</v>
      </c>
      <c r="R11" s="235"/>
      <c r="S11" s="570">
        <v>3.7</v>
      </c>
      <c r="T11" s="416">
        <v>20.3</v>
      </c>
      <c r="U11" s="235"/>
      <c r="V11" s="583" t="s">
        <v>449</v>
      </c>
      <c r="W11" s="235"/>
      <c r="X11" s="235"/>
      <c r="Y11" s="463">
        <f t="shared" si="0"/>
        <v>1</v>
      </c>
      <c r="Z11" s="907">
        <v>3</v>
      </c>
      <c r="AA11" s="907">
        <v>1</v>
      </c>
      <c r="AB11" s="908"/>
      <c r="AC11" s="908"/>
      <c r="AD11" s="908"/>
      <c r="AE11" s="911"/>
      <c r="AF11" s="201"/>
      <c r="AG11" s="201"/>
      <c r="AH11" s="235"/>
      <c r="AI11" s="201"/>
      <c r="AJ11" s="201"/>
      <c r="AK11" s="201"/>
      <c r="AL11" s="201"/>
      <c r="AM11" s="201"/>
      <c r="AN11" s="201"/>
      <c r="AO11" s="573" t="s">
        <v>4091</v>
      </c>
      <c r="AP11" s="886" t="s">
        <v>4625</v>
      </c>
      <c r="AQ11" s="887" t="s">
        <v>4113</v>
      </c>
      <c r="AR11" s="887" t="s">
        <v>4404</v>
      </c>
      <c r="AS11" s="245" t="s">
        <v>6949</v>
      </c>
      <c r="AT11" s="462" t="str">
        <f t="shared" si="1"/>
        <v>SOU.PT651</v>
      </c>
      <c r="AU11" s="237" t="s">
        <v>6961</v>
      </c>
      <c r="AV11" s="463" t="str">
        <f t="shared" si="2"/>
        <v>Popup_OIPp</v>
      </c>
      <c r="AW11" s="238" t="s">
        <v>6962</v>
      </c>
      <c r="AX11" s="383" t="s">
        <v>72</v>
      </c>
      <c r="AY11" s="237">
        <v>156</v>
      </c>
      <c r="AZ11" s="237"/>
      <c r="BA11" s="383">
        <v>3</v>
      </c>
      <c r="BB11" s="464" t="str">
        <f t="shared" si="3"/>
        <v>Давление на выходе насоса откачки утечек из емкости 024.1;SOU.PT651.RawValue;Channel.MNS.SOU.PT651.RawValue;СОУ;МПа;0;1</v>
      </c>
      <c r="BC11" s="464" t="str">
        <f t="shared" si="4"/>
        <v>"Channel.MNS.SOU.PT651.RawValue",1000,0.001,1,</v>
      </c>
    </row>
    <row r="12" spans="1:55" s="208" customFormat="1" x14ac:dyDescent="0.25">
      <c r="A12" s="264">
        <v>10</v>
      </c>
      <c r="B12" s="899" t="s">
        <v>4981</v>
      </c>
      <c r="C12" s="264" t="s">
        <v>4410</v>
      </c>
      <c r="D12" s="655"/>
      <c r="E12" s="655"/>
      <c r="F12" s="655"/>
      <c r="G12" s="655">
        <v>0.28999999999999998</v>
      </c>
      <c r="H12" s="235"/>
      <c r="I12" s="235"/>
      <c r="J12" s="234"/>
      <c r="K12" s="234"/>
      <c r="L12" s="234"/>
      <c r="M12" s="234"/>
      <c r="N12" s="234"/>
      <c r="O12" s="234"/>
      <c r="P12" s="235">
        <v>0</v>
      </c>
      <c r="Q12" s="235">
        <v>1</v>
      </c>
      <c r="R12" s="235"/>
      <c r="S12" s="570">
        <v>3.7</v>
      </c>
      <c r="T12" s="416">
        <v>20.3</v>
      </c>
      <c r="U12" s="235"/>
      <c r="V12" s="583" t="s">
        <v>449</v>
      </c>
      <c r="W12" s="235"/>
      <c r="X12" s="235"/>
      <c r="Y12" s="463">
        <f t="shared" si="0"/>
        <v>1</v>
      </c>
      <c r="Z12" s="907">
        <v>3</v>
      </c>
      <c r="AA12" s="907">
        <v>2</v>
      </c>
      <c r="AB12" s="908"/>
      <c r="AC12" s="908"/>
      <c r="AD12" s="908"/>
      <c r="AE12" s="911"/>
      <c r="AF12" s="328"/>
      <c r="AG12" s="201"/>
      <c r="AH12" s="235"/>
      <c r="AI12" s="201"/>
      <c r="AJ12" s="201"/>
      <c r="AK12" s="201"/>
      <c r="AL12" s="201"/>
      <c r="AM12" s="201"/>
      <c r="AN12" s="201"/>
      <c r="AO12" s="573" t="s">
        <v>4091</v>
      </c>
      <c r="AP12" s="886" t="s">
        <v>4625</v>
      </c>
      <c r="AQ12" s="887" t="s">
        <v>4113</v>
      </c>
      <c r="AR12" s="887" t="s">
        <v>4404</v>
      </c>
      <c r="AS12" s="245" t="s">
        <v>6949</v>
      </c>
      <c r="AT12" s="462" t="str">
        <f t="shared" si="1"/>
        <v>SOU.PT652</v>
      </c>
      <c r="AU12" s="237" t="s">
        <v>6961</v>
      </c>
      <c r="AV12" s="463" t="str">
        <f t="shared" si="2"/>
        <v>Popup_OIPp</v>
      </c>
      <c r="AW12" s="238" t="s">
        <v>6962</v>
      </c>
      <c r="AX12" s="383" t="s">
        <v>72</v>
      </c>
      <c r="AY12" s="237">
        <v>156</v>
      </c>
      <c r="AZ12" s="237"/>
      <c r="BA12" s="383">
        <v>3</v>
      </c>
      <c r="BB12" s="464" t="str">
        <f t="shared" si="3"/>
        <v>Давление на выходе насоса откачки утечек из емкости 024.2;SOU.PT652.RawValue;Channel.MNS.SOU.PT652.RawValue;СОУ;МПа;0;1</v>
      </c>
      <c r="BC12" s="464" t="str">
        <f t="shared" si="4"/>
        <v>"Channel.MNS.SOU.PT652.RawValue",1000,0.001,1,</v>
      </c>
    </row>
    <row r="13" spans="1:55" s="208" customFormat="1" x14ac:dyDescent="0.25">
      <c r="A13" s="264">
        <v>11</v>
      </c>
      <c r="B13" s="804" t="s">
        <v>4982</v>
      </c>
      <c r="C13" s="264" t="s">
        <v>4671</v>
      </c>
      <c r="D13" s="234"/>
      <c r="E13" s="234"/>
      <c r="F13" s="234"/>
      <c r="G13" s="234"/>
      <c r="H13" s="235"/>
      <c r="I13" s="235"/>
      <c r="J13" s="234"/>
      <c r="K13" s="234">
        <v>0.97</v>
      </c>
      <c r="L13" s="234"/>
      <c r="M13" s="234"/>
      <c r="N13" s="234"/>
      <c r="O13" s="234"/>
      <c r="P13" s="235">
        <v>0</v>
      </c>
      <c r="Q13" s="235">
        <v>4</v>
      </c>
      <c r="R13" s="235"/>
      <c r="S13" s="570">
        <v>3.7</v>
      </c>
      <c r="T13" s="416">
        <v>20.3</v>
      </c>
      <c r="U13" s="235"/>
      <c r="V13" s="583" t="s">
        <v>449</v>
      </c>
      <c r="W13" s="235"/>
      <c r="X13" s="235"/>
      <c r="Y13" s="463">
        <f t="shared" si="0"/>
        <v>1</v>
      </c>
      <c r="Z13" s="907">
        <v>3</v>
      </c>
      <c r="AA13" s="907">
        <v>3</v>
      </c>
      <c r="AB13" s="908"/>
      <c r="AC13" s="908"/>
      <c r="AD13" s="908"/>
      <c r="AE13" s="908"/>
      <c r="AF13" s="201"/>
      <c r="AG13" s="201"/>
      <c r="AH13" s="235"/>
      <c r="AI13" s="201"/>
      <c r="AJ13" s="905"/>
      <c r="AK13" s="201"/>
      <c r="AL13" s="201"/>
      <c r="AM13" s="201"/>
      <c r="AN13" s="201"/>
      <c r="AO13" s="573" t="s">
        <v>6708</v>
      </c>
      <c r="AP13" s="886" t="s">
        <v>4625</v>
      </c>
      <c r="AQ13" s="888" t="s">
        <v>4113</v>
      </c>
      <c r="AR13" s="887" t="s">
        <v>4404</v>
      </c>
      <c r="AS13" s="245" t="s">
        <v>6707</v>
      </c>
      <c r="AT13" s="462" t="str">
        <f t="shared" si="1"/>
        <v>SAR1.PT671</v>
      </c>
      <c r="AU13" s="237" t="s">
        <v>6961</v>
      </c>
      <c r="AV13" s="463" t="str">
        <f t="shared" si="2"/>
        <v>Popup_OIPp</v>
      </c>
      <c r="AW13" s="238" t="s">
        <v>6962</v>
      </c>
      <c r="AX13" s="383" t="s">
        <v>71</v>
      </c>
      <c r="AY13" s="237">
        <v>150</v>
      </c>
      <c r="AZ13" s="237"/>
      <c r="BA13" s="383">
        <v>3</v>
      </c>
      <c r="BB13" s="464" t="str">
        <f t="shared" si="3"/>
        <v>Давление нефти до узла регулирования №008.1;SAR1.PT671.RawValue;Channel.MNS.SAR1.PT671.RawValue;САР 1;МПа;0;4</v>
      </c>
      <c r="BC13" s="464" t="str">
        <f t="shared" si="4"/>
        <v>"Channel.MNS.SAR1.PT671.RawValue",1000,0.001,1,</v>
      </c>
    </row>
    <row r="14" spans="1:55" s="208" customFormat="1" x14ac:dyDescent="0.25">
      <c r="A14" s="264">
        <v>12</v>
      </c>
      <c r="B14" s="804" t="s">
        <v>4983</v>
      </c>
      <c r="C14" s="264" t="s">
        <v>4672</v>
      </c>
      <c r="D14" s="234"/>
      <c r="E14" s="234"/>
      <c r="F14" s="234"/>
      <c r="G14" s="234"/>
      <c r="H14" s="235"/>
      <c r="I14" s="235"/>
      <c r="J14" s="234"/>
      <c r="K14" s="234">
        <v>0.95</v>
      </c>
      <c r="L14" s="234"/>
      <c r="M14" s="234"/>
      <c r="N14" s="234"/>
      <c r="O14" s="234"/>
      <c r="P14" s="235">
        <v>0</v>
      </c>
      <c r="Q14" s="235">
        <v>10</v>
      </c>
      <c r="R14" s="235"/>
      <c r="S14" s="570">
        <v>3.7</v>
      </c>
      <c r="T14" s="416">
        <v>20.3</v>
      </c>
      <c r="U14" s="235"/>
      <c r="V14" s="583" t="s">
        <v>449</v>
      </c>
      <c r="W14" s="235"/>
      <c r="X14" s="235"/>
      <c r="Y14" s="463">
        <f t="shared" si="0"/>
        <v>1</v>
      </c>
      <c r="Z14" s="907">
        <v>3</v>
      </c>
      <c r="AA14" s="907">
        <v>4</v>
      </c>
      <c r="AB14" s="908"/>
      <c r="AC14" s="908"/>
      <c r="AD14" s="908"/>
      <c r="AE14" s="908"/>
      <c r="AF14" s="201"/>
      <c r="AG14" s="201"/>
      <c r="AH14" s="235"/>
      <c r="AI14" s="201"/>
      <c r="AJ14" s="905"/>
      <c r="AK14" s="201"/>
      <c r="AL14" s="201"/>
      <c r="AM14" s="201"/>
      <c r="AN14" s="201"/>
      <c r="AO14" s="573" t="s">
        <v>6708</v>
      </c>
      <c r="AP14" s="886" t="s">
        <v>4625</v>
      </c>
      <c r="AQ14" s="888" t="s">
        <v>4113</v>
      </c>
      <c r="AR14" s="887" t="s">
        <v>4404</v>
      </c>
      <c r="AS14" s="245" t="s">
        <v>6707</v>
      </c>
      <c r="AT14" s="462" t="str">
        <f t="shared" si="1"/>
        <v>SAR1.PT672</v>
      </c>
      <c r="AU14" s="237" t="s">
        <v>6961</v>
      </c>
      <c r="AV14" s="463" t="str">
        <f t="shared" si="2"/>
        <v>Popup_OIPp</v>
      </c>
      <c r="AW14" s="238" t="s">
        <v>6962</v>
      </c>
      <c r="AX14" s="383" t="s">
        <v>71</v>
      </c>
      <c r="AY14" s="237">
        <v>150</v>
      </c>
      <c r="AZ14" s="237"/>
      <c r="BA14" s="383">
        <v>3</v>
      </c>
      <c r="BB14" s="464" t="str">
        <f t="shared" si="3"/>
        <v>Давление нефти после узла регулирования №008.1;SAR1.PT672.RawValue;Channel.MNS.SAR1.PT672.RawValue;САР 1;МПа;0;10</v>
      </c>
      <c r="BC14" s="464" t="str">
        <f t="shared" si="4"/>
        <v>"Channel.MNS.SAR1.PT672.RawValue",1000,0.001,1,</v>
      </c>
    </row>
    <row r="15" spans="1:55" s="208" customFormat="1" x14ac:dyDescent="0.25">
      <c r="A15" s="264">
        <v>13</v>
      </c>
      <c r="B15" s="804" t="s">
        <v>5098</v>
      </c>
      <c r="C15" s="264" t="s">
        <v>6237</v>
      </c>
      <c r="D15" s="655"/>
      <c r="E15" s="655"/>
      <c r="F15" s="655"/>
      <c r="G15" s="655"/>
      <c r="H15" s="655"/>
      <c r="I15" s="655"/>
      <c r="J15" s="655"/>
      <c r="K15" s="655"/>
      <c r="L15" s="656"/>
      <c r="M15" s="655"/>
      <c r="N15" s="655"/>
      <c r="O15" s="655"/>
      <c r="P15" s="235">
        <v>-20</v>
      </c>
      <c r="Q15" s="235">
        <v>80</v>
      </c>
      <c r="R15" s="234"/>
      <c r="S15" s="570">
        <v>3.7</v>
      </c>
      <c r="T15" s="416">
        <v>20.3</v>
      </c>
      <c r="U15" s="234"/>
      <c r="V15" s="583" t="s">
        <v>449</v>
      </c>
      <c r="W15" s="234"/>
      <c r="X15" s="234"/>
      <c r="Y15" s="463">
        <f t="shared" si="0"/>
        <v>1</v>
      </c>
      <c r="Z15" s="907">
        <v>4</v>
      </c>
      <c r="AA15" s="907">
        <v>0</v>
      </c>
      <c r="AB15" s="908"/>
      <c r="AC15" s="908"/>
      <c r="AD15" s="908"/>
      <c r="AE15" s="908"/>
      <c r="AF15" s="201"/>
      <c r="AG15" s="326"/>
      <c r="AH15" s="234"/>
      <c r="AI15" s="326"/>
      <c r="AJ15" s="326"/>
      <c r="AK15" s="201"/>
      <c r="AL15" s="201"/>
      <c r="AM15" s="201"/>
      <c r="AN15" s="201"/>
      <c r="AO15" s="574" t="s">
        <v>4625</v>
      </c>
      <c r="AP15" s="886" t="s">
        <v>4625</v>
      </c>
      <c r="AQ15" s="888" t="s">
        <v>4113</v>
      </c>
      <c r="AR15" s="887" t="s">
        <v>4411</v>
      </c>
      <c r="AS15" s="245" t="s">
        <v>4315</v>
      </c>
      <c r="AT15" s="462" t="str">
        <f t="shared" si="1"/>
        <v>DG.USO2_1.CST01_21</v>
      </c>
      <c r="AU15" s="237" t="s">
        <v>6959</v>
      </c>
      <c r="AV15" s="463" t="str">
        <f t="shared" si="2"/>
        <v>Popup_OIP</v>
      </c>
      <c r="AW15" s="237" t="s">
        <v>6960</v>
      </c>
      <c r="AX15" s="383" t="s">
        <v>71</v>
      </c>
      <c r="AY15" s="237">
        <v>150</v>
      </c>
      <c r="AZ15" s="237"/>
      <c r="BA15" s="383">
        <v>1</v>
      </c>
      <c r="BB15" s="464" t="str">
        <f t="shared" si="3"/>
        <v>Температура воздуха в шкафу ССН.УСО.2(1);DG.USO2_1.CST01_21.RawValue;Channel.MNS.DG.USO2_1.CST01_21.RawValue;ССН.УСО.2(1);°C;-20;80</v>
      </c>
      <c r="BC15" s="464" t="str">
        <f t="shared" si="4"/>
        <v>"Channel.MNS.DG.USO2_1.CST01_21.RawValue",1000,0.001,1,</v>
      </c>
    </row>
    <row r="16" spans="1:55" s="208" customFormat="1" x14ac:dyDescent="0.25">
      <c r="A16" s="264">
        <v>14</v>
      </c>
      <c r="B16" s="899" t="s">
        <v>5099</v>
      </c>
      <c r="C16" s="264" t="s">
        <v>4683</v>
      </c>
      <c r="D16" s="655">
        <v>4</v>
      </c>
      <c r="E16" s="655"/>
      <c r="F16" s="655"/>
      <c r="G16" s="655"/>
      <c r="H16" s="655"/>
      <c r="I16" s="655"/>
      <c r="J16" s="655"/>
      <c r="K16" s="655"/>
      <c r="L16" s="656"/>
      <c r="M16" s="655">
        <v>14</v>
      </c>
      <c r="N16" s="655"/>
      <c r="O16" s="655"/>
      <c r="P16" s="235">
        <v>0</v>
      </c>
      <c r="Q16" s="235">
        <v>20</v>
      </c>
      <c r="R16" s="234"/>
      <c r="S16" s="570">
        <v>3.7</v>
      </c>
      <c r="T16" s="416">
        <v>20.3</v>
      </c>
      <c r="U16" s="234"/>
      <c r="V16" s="583" t="s">
        <v>450</v>
      </c>
      <c r="W16" s="234"/>
      <c r="X16" s="234"/>
      <c r="Y16" s="463">
        <f t="shared" si="0"/>
        <v>2</v>
      </c>
      <c r="Z16" s="907">
        <v>4</v>
      </c>
      <c r="AA16" s="907">
        <v>1</v>
      </c>
      <c r="AB16" s="911"/>
      <c r="AC16" s="908"/>
      <c r="AD16" s="908"/>
      <c r="AE16" s="908"/>
      <c r="AF16" s="326"/>
      <c r="AG16" s="326"/>
      <c r="AH16" s="234"/>
      <c r="AI16" s="326"/>
      <c r="AJ16" s="326"/>
      <c r="AK16" s="201"/>
      <c r="AL16" s="905"/>
      <c r="AM16" s="201"/>
      <c r="AN16" s="201"/>
      <c r="AO16" s="573" t="s">
        <v>6686</v>
      </c>
      <c r="AP16" s="886" t="s">
        <v>4625</v>
      </c>
      <c r="AQ16" s="888" t="s">
        <v>4113</v>
      </c>
      <c r="AR16" s="887" t="s">
        <v>4411</v>
      </c>
      <c r="AS16" s="245" t="s">
        <v>6685</v>
      </c>
      <c r="AT16" s="462" t="str">
        <f t="shared" si="1"/>
        <v>SSN.LC5913</v>
      </c>
      <c r="AU16" s="237" t="s">
        <v>6967</v>
      </c>
      <c r="AV16" s="463" t="str">
        <f t="shared" si="2"/>
        <v>Popup_OIP</v>
      </c>
      <c r="AW16" s="238" t="s">
        <v>6968</v>
      </c>
      <c r="AX16" s="383" t="s">
        <v>72</v>
      </c>
      <c r="AY16" s="237">
        <v>152</v>
      </c>
      <c r="AZ16" s="383"/>
      <c r="BA16" s="383">
        <v>1</v>
      </c>
      <c r="BB16" s="464" t="str">
        <f t="shared" si="3"/>
        <v>Затопление колодца КИП на входе насосной смешения;SSN.LC5913.RawValue;Channel.MNS.SSN.LC5913.RawValue;ССН;мА;0;20</v>
      </c>
      <c r="BC16" s="464" t="str">
        <f t="shared" si="4"/>
        <v>"Channel.MNS.SSN.LC5913.RawValue",1000,0.001,1,</v>
      </c>
    </row>
    <row r="17" spans="1:55" s="208" customFormat="1" x14ac:dyDescent="0.25">
      <c r="A17" s="264">
        <v>15</v>
      </c>
      <c r="B17" s="899" t="s">
        <v>5100</v>
      </c>
      <c r="C17" s="264" t="s">
        <v>4684</v>
      </c>
      <c r="D17" s="655">
        <v>4</v>
      </c>
      <c r="E17" s="655"/>
      <c r="F17" s="655"/>
      <c r="G17" s="655"/>
      <c r="H17" s="655"/>
      <c r="I17" s="655"/>
      <c r="J17" s="655"/>
      <c r="K17" s="655"/>
      <c r="L17" s="656"/>
      <c r="M17" s="655">
        <v>14</v>
      </c>
      <c r="N17" s="655"/>
      <c r="O17" s="655"/>
      <c r="P17" s="235">
        <v>0</v>
      </c>
      <c r="Q17" s="235">
        <v>20</v>
      </c>
      <c r="R17" s="234"/>
      <c r="S17" s="570">
        <v>3.7</v>
      </c>
      <c r="T17" s="416">
        <v>20.3</v>
      </c>
      <c r="U17" s="234"/>
      <c r="V17" s="583" t="s">
        <v>450</v>
      </c>
      <c r="W17" s="234"/>
      <c r="X17" s="234"/>
      <c r="Y17" s="463">
        <f t="shared" si="0"/>
        <v>2</v>
      </c>
      <c r="Z17" s="907">
        <v>4</v>
      </c>
      <c r="AA17" s="909">
        <v>2</v>
      </c>
      <c r="AB17" s="911"/>
      <c r="AC17" s="908"/>
      <c r="AD17" s="908"/>
      <c r="AE17" s="908"/>
      <c r="AF17" s="326"/>
      <c r="AG17" s="326"/>
      <c r="AH17" s="234"/>
      <c r="AI17" s="326"/>
      <c r="AJ17" s="326"/>
      <c r="AK17" s="201"/>
      <c r="AL17" s="905"/>
      <c r="AM17" s="201"/>
      <c r="AN17" s="201"/>
      <c r="AO17" s="573" t="s">
        <v>6686</v>
      </c>
      <c r="AP17" s="886" t="s">
        <v>4625</v>
      </c>
      <c r="AQ17" s="888" t="s">
        <v>4113</v>
      </c>
      <c r="AR17" s="887" t="s">
        <v>4411</v>
      </c>
      <c r="AS17" s="245" t="s">
        <v>6685</v>
      </c>
      <c r="AT17" s="462" t="str">
        <f t="shared" si="1"/>
        <v>SSN.LC5923</v>
      </c>
      <c r="AU17" s="237" t="s">
        <v>6967</v>
      </c>
      <c r="AV17" s="463" t="str">
        <f t="shared" si="2"/>
        <v>Popup_OIP</v>
      </c>
      <c r="AW17" s="238" t="s">
        <v>6968</v>
      </c>
      <c r="AX17" s="383" t="s">
        <v>72</v>
      </c>
      <c r="AY17" s="237">
        <v>152</v>
      </c>
      <c r="AZ17" s="383"/>
      <c r="BA17" s="383">
        <v>1</v>
      </c>
      <c r="BB17" s="464" t="str">
        <f t="shared" si="3"/>
        <v>Затопление колодца КИП на выходе насосной смешения;SSN.LC5923.RawValue;Channel.MNS.SSN.LC5923.RawValue;ССН;мА;0;20</v>
      </c>
      <c r="BC17" s="464" t="str">
        <f t="shared" si="4"/>
        <v>"Channel.MNS.SSN.LC5923.RawValue",1000,0.001,1,</v>
      </c>
    </row>
    <row r="18" spans="1:55" s="208" customFormat="1" ht="14.25" customHeight="1" x14ac:dyDescent="0.25">
      <c r="A18" s="264">
        <v>16</v>
      </c>
      <c r="B18" s="899" t="s">
        <v>5101</v>
      </c>
      <c r="C18" s="264" t="s">
        <v>4685</v>
      </c>
      <c r="D18" s="655">
        <v>4</v>
      </c>
      <c r="E18" s="655"/>
      <c r="F18" s="655"/>
      <c r="G18" s="655"/>
      <c r="H18" s="655"/>
      <c r="I18" s="655"/>
      <c r="J18" s="655"/>
      <c r="K18" s="655"/>
      <c r="L18" s="656"/>
      <c r="M18" s="655">
        <v>14</v>
      </c>
      <c r="N18" s="655"/>
      <c r="O18" s="655"/>
      <c r="P18" s="235">
        <v>0</v>
      </c>
      <c r="Q18" s="235">
        <v>20</v>
      </c>
      <c r="R18" s="235"/>
      <c r="S18" s="570">
        <v>3.7</v>
      </c>
      <c r="T18" s="416">
        <v>20.3</v>
      </c>
      <c r="U18" s="235"/>
      <c r="V18" s="583" t="s">
        <v>450</v>
      </c>
      <c r="W18" s="235"/>
      <c r="X18" s="235"/>
      <c r="Y18" s="463">
        <f t="shared" si="0"/>
        <v>2</v>
      </c>
      <c r="Z18" s="907">
        <v>4</v>
      </c>
      <c r="AA18" s="907">
        <v>3</v>
      </c>
      <c r="AB18" s="911"/>
      <c r="AC18" s="908"/>
      <c r="AD18" s="908"/>
      <c r="AE18" s="908"/>
      <c r="AF18" s="201"/>
      <c r="AG18" s="201"/>
      <c r="AH18" s="235"/>
      <c r="AI18" s="201"/>
      <c r="AJ18" s="201"/>
      <c r="AK18" s="201"/>
      <c r="AL18" s="905"/>
      <c r="AM18" s="201"/>
      <c r="AN18" s="201"/>
      <c r="AO18" s="573" t="s">
        <v>6686</v>
      </c>
      <c r="AP18" s="886" t="s">
        <v>4625</v>
      </c>
      <c r="AQ18" s="888" t="s">
        <v>4113</v>
      </c>
      <c r="AR18" s="887" t="s">
        <v>4411</v>
      </c>
      <c r="AS18" s="245" t="s">
        <v>7254</v>
      </c>
      <c r="AT18" s="462" t="str">
        <f t="shared" si="1"/>
        <v>BIK.LC9513</v>
      </c>
      <c r="AU18" s="237" t="s">
        <v>6967</v>
      </c>
      <c r="AV18" s="463" t="str">
        <f t="shared" si="2"/>
        <v>Popup_OIP</v>
      </c>
      <c r="AW18" s="238" t="s">
        <v>6968</v>
      </c>
      <c r="AX18" s="383" t="s">
        <v>72</v>
      </c>
      <c r="AY18" s="237">
        <v>152</v>
      </c>
      <c r="AZ18" s="383"/>
      <c r="BA18" s="383">
        <v>1</v>
      </c>
      <c r="BB18" s="464" t="str">
        <f t="shared" si="3"/>
        <v>Затопление колодца КИП в зоне отбора БИК;BIK.LC9513.RawValue;Channel.MNS.BIK.LC9513.RawValue;ССН;мА;0;20</v>
      </c>
      <c r="BC18" s="464" t="str">
        <f t="shared" si="4"/>
        <v>"Channel.MNS.BIK.LC9513.RawValue",1000,0.001,1,</v>
      </c>
    </row>
    <row r="19" spans="1:55" s="208" customFormat="1" x14ac:dyDescent="0.25">
      <c r="A19" s="264">
        <v>17</v>
      </c>
      <c r="B19" s="804" t="s">
        <v>5102</v>
      </c>
      <c r="C19" s="264" t="s">
        <v>4686</v>
      </c>
      <c r="D19" s="655"/>
      <c r="E19" s="655"/>
      <c r="F19" s="655"/>
      <c r="G19" s="655"/>
      <c r="H19" s="655"/>
      <c r="I19" s="655"/>
      <c r="J19" s="655"/>
      <c r="K19" s="655">
        <v>0.97</v>
      </c>
      <c r="L19" s="656"/>
      <c r="M19" s="655"/>
      <c r="N19" s="655"/>
      <c r="O19" s="655"/>
      <c r="P19" s="235">
        <v>0</v>
      </c>
      <c r="Q19" s="235">
        <v>4</v>
      </c>
      <c r="R19" s="235"/>
      <c r="S19" s="570">
        <v>3.7</v>
      </c>
      <c r="T19" s="416">
        <v>20.3</v>
      </c>
      <c r="U19" s="235"/>
      <c r="V19" s="583" t="s">
        <v>449</v>
      </c>
      <c r="W19" s="235"/>
      <c r="X19" s="235"/>
      <c r="Y19" s="463">
        <f t="shared" si="0"/>
        <v>1</v>
      </c>
      <c r="Z19" s="907">
        <v>4</v>
      </c>
      <c r="AA19" s="907">
        <v>5</v>
      </c>
      <c r="AB19" s="908"/>
      <c r="AC19" s="908"/>
      <c r="AD19" s="908"/>
      <c r="AE19" s="908"/>
      <c r="AF19" s="201"/>
      <c r="AG19" s="201"/>
      <c r="AH19" s="235"/>
      <c r="AI19" s="201"/>
      <c r="AJ19" s="905"/>
      <c r="AK19" s="201"/>
      <c r="AL19" s="201"/>
      <c r="AM19" s="201"/>
      <c r="AN19" s="201"/>
      <c r="AO19" s="573" t="s">
        <v>6711</v>
      </c>
      <c r="AP19" s="886" t="s">
        <v>4625</v>
      </c>
      <c r="AQ19" s="887" t="s">
        <v>4113</v>
      </c>
      <c r="AR19" s="887" t="s">
        <v>4411</v>
      </c>
      <c r="AS19" s="245" t="s">
        <v>6712</v>
      </c>
      <c r="AT19" s="462" t="str">
        <f t="shared" si="1"/>
        <v>SAR2.PT673</v>
      </c>
      <c r="AU19" s="237" t="s">
        <v>6961</v>
      </c>
      <c r="AV19" s="463" t="str">
        <f t="shared" si="2"/>
        <v>Popup_OIPp</v>
      </c>
      <c r="AW19" s="238" t="s">
        <v>6962</v>
      </c>
      <c r="AX19" s="383" t="s">
        <v>71</v>
      </c>
      <c r="AY19" s="237">
        <v>150</v>
      </c>
      <c r="AZ19" s="383"/>
      <c r="BA19" s="383">
        <v>3</v>
      </c>
      <c r="BB19" s="464" t="str">
        <f t="shared" si="3"/>
        <v>Давление нефти до узла регулирования №008.2;SAR2.PT673.RawValue;Channel.MNS.SAR2.PT673.RawValue;САР 2;МПа;0;4</v>
      </c>
      <c r="BC19" s="464" t="str">
        <f t="shared" si="4"/>
        <v>"Channel.MNS.SAR2.PT673.RawValue",1000,0.001,1,</v>
      </c>
    </row>
    <row r="20" spans="1:55" s="208" customFormat="1" x14ac:dyDescent="0.25">
      <c r="A20" s="264">
        <v>18</v>
      </c>
      <c r="B20" s="804" t="s">
        <v>5103</v>
      </c>
      <c r="C20" s="264" t="s">
        <v>4687</v>
      </c>
      <c r="D20" s="655"/>
      <c r="E20" s="655"/>
      <c r="F20" s="655"/>
      <c r="G20" s="655"/>
      <c r="H20" s="655"/>
      <c r="I20" s="655"/>
      <c r="J20" s="655"/>
      <c r="K20" s="655">
        <v>0.95</v>
      </c>
      <c r="L20" s="656"/>
      <c r="M20" s="655"/>
      <c r="N20" s="655"/>
      <c r="O20" s="655"/>
      <c r="P20" s="235">
        <v>0</v>
      </c>
      <c r="Q20" s="235">
        <v>10</v>
      </c>
      <c r="R20" s="234"/>
      <c r="S20" s="570">
        <v>3.7</v>
      </c>
      <c r="T20" s="416">
        <v>20.3</v>
      </c>
      <c r="U20" s="234"/>
      <c r="V20" s="583" t="s">
        <v>449</v>
      </c>
      <c r="W20" s="234"/>
      <c r="X20" s="234"/>
      <c r="Y20" s="463">
        <f t="shared" si="0"/>
        <v>1</v>
      </c>
      <c r="Z20" s="907">
        <v>4</v>
      </c>
      <c r="AA20" s="907">
        <v>6</v>
      </c>
      <c r="AB20" s="908"/>
      <c r="AC20" s="908"/>
      <c r="AD20" s="908"/>
      <c r="AE20" s="908"/>
      <c r="AF20" s="201"/>
      <c r="AG20" s="326"/>
      <c r="AH20" s="234"/>
      <c r="AI20" s="326"/>
      <c r="AJ20" s="906"/>
      <c r="AK20" s="201"/>
      <c r="AL20" s="201"/>
      <c r="AM20" s="201"/>
      <c r="AN20" s="201"/>
      <c r="AO20" s="573" t="s">
        <v>6711</v>
      </c>
      <c r="AP20" s="886" t="s">
        <v>4625</v>
      </c>
      <c r="AQ20" s="887" t="s">
        <v>4113</v>
      </c>
      <c r="AR20" s="887" t="s">
        <v>4411</v>
      </c>
      <c r="AS20" s="245" t="s">
        <v>6712</v>
      </c>
      <c r="AT20" s="462" t="str">
        <f t="shared" si="1"/>
        <v>SAR2.PT674</v>
      </c>
      <c r="AU20" s="237" t="s">
        <v>6961</v>
      </c>
      <c r="AV20" s="463" t="str">
        <f t="shared" si="2"/>
        <v>Popup_OIPp</v>
      </c>
      <c r="AW20" s="238" t="s">
        <v>6962</v>
      </c>
      <c r="AX20" s="383" t="s">
        <v>71</v>
      </c>
      <c r="AY20" s="237">
        <v>150</v>
      </c>
      <c r="AZ20" s="383"/>
      <c r="BA20" s="383">
        <v>3</v>
      </c>
      <c r="BB20" s="464" t="str">
        <f t="shared" si="3"/>
        <v>Давление нефти после узла регулирования №008.2;SAR2.PT674.RawValue;Channel.MNS.SAR2.PT674.RawValue;САР 2;МПа;0;10</v>
      </c>
      <c r="BC20" s="464" t="str">
        <f t="shared" si="4"/>
        <v>"Channel.MNS.SAR2.PT674.RawValue",1000,0.001,1,</v>
      </c>
    </row>
    <row r="21" spans="1:55" s="208" customFormat="1" x14ac:dyDescent="0.25">
      <c r="A21" s="264">
        <v>19</v>
      </c>
      <c r="B21" s="804" t="s">
        <v>5104</v>
      </c>
      <c r="C21" s="264" t="s">
        <v>4688</v>
      </c>
      <c r="D21" s="235"/>
      <c r="E21" s="235"/>
      <c r="F21" s="234"/>
      <c r="G21" s="235"/>
      <c r="H21" s="235"/>
      <c r="I21" s="235"/>
      <c r="J21" s="234"/>
      <c r="K21" s="234">
        <v>0.97</v>
      </c>
      <c r="L21" s="234"/>
      <c r="M21" s="234"/>
      <c r="N21" s="234"/>
      <c r="O21" s="234"/>
      <c r="P21" s="235">
        <v>0</v>
      </c>
      <c r="Q21" s="235">
        <v>4</v>
      </c>
      <c r="R21" s="235"/>
      <c r="S21" s="570">
        <v>3.7</v>
      </c>
      <c r="T21" s="416">
        <v>20.3</v>
      </c>
      <c r="U21" s="235"/>
      <c r="V21" s="583" t="s">
        <v>449</v>
      </c>
      <c r="W21" s="235"/>
      <c r="X21" s="235"/>
      <c r="Y21" s="463">
        <f t="shared" si="0"/>
        <v>1</v>
      </c>
      <c r="Z21" s="907">
        <v>4</v>
      </c>
      <c r="AA21" s="907">
        <v>7</v>
      </c>
      <c r="AB21" s="908"/>
      <c r="AC21" s="908"/>
      <c r="AD21" s="908"/>
      <c r="AE21" s="908"/>
      <c r="AF21" s="326"/>
      <c r="AG21" s="201"/>
      <c r="AH21" s="235"/>
      <c r="AI21" s="201"/>
      <c r="AJ21" s="905"/>
      <c r="AK21" s="201"/>
      <c r="AL21" s="201"/>
      <c r="AM21" s="201"/>
      <c r="AN21" s="201"/>
      <c r="AO21" s="573" t="s">
        <v>4085</v>
      </c>
      <c r="AP21" s="886" t="s">
        <v>4625</v>
      </c>
      <c r="AQ21" s="887" t="s">
        <v>4113</v>
      </c>
      <c r="AR21" s="887" t="s">
        <v>4411</v>
      </c>
      <c r="AS21" s="245" t="s">
        <v>4579</v>
      </c>
      <c r="AT21" s="462" t="str">
        <f t="shared" si="1"/>
        <v>SARD.PT675</v>
      </c>
      <c r="AU21" s="237" t="s">
        <v>6961</v>
      </c>
      <c r="AV21" s="463" t="str">
        <f t="shared" si="2"/>
        <v>Popup_OIPp</v>
      </c>
      <c r="AW21" s="238" t="s">
        <v>6962</v>
      </c>
      <c r="AX21" s="383" t="s">
        <v>71</v>
      </c>
      <c r="AY21" s="572">
        <v>150</v>
      </c>
      <c r="AZ21" s="383"/>
      <c r="BA21" s="383">
        <v>3</v>
      </c>
      <c r="BB21" s="464" t="str">
        <f t="shared" si="3"/>
        <v>Давление до регулятора давления №036.5;SARD.PT675.RawValue;Channel.MNS.SARD.PT675.RawValue;САРД;МПа;0;4</v>
      </c>
      <c r="BC21" s="464" t="str">
        <f t="shared" si="4"/>
        <v>"Channel.MNS.SARD.PT675.RawValue",1000,0.001,1,</v>
      </c>
    </row>
    <row r="22" spans="1:55" s="208" customFormat="1" x14ac:dyDescent="0.25">
      <c r="A22" s="264">
        <v>20</v>
      </c>
      <c r="B22" s="804" t="s">
        <v>5105</v>
      </c>
      <c r="C22" s="264" t="s">
        <v>4689</v>
      </c>
      <c r="D22" s="235"/>
      <c r="E22" s="235"/>
      <c r="F22" s="234"/>
      <c r="G22" s="234"/>
      <c r="H22" s="235"/>
      <c r="I22" s="235"/>
      <c r="J22" s="234"/>
      <c r="K22" s="234">
        <v>0.64</v>
      </c>
      <c r="L22" s="234"/>
      <c r="M22" s="234"/>
      <c r="N22" s="234"/>
      <c r="O22" s="234"/>
      <c r="P22" s="235">
        <v>0</v>
      </c>
      <c r="Q22" s="235">
        <v>10</v>
      </c>
      <c r="R22" s="235"/>
      <c r="S22" s="570">
        <v>3.7</v>
      </c>
      <c r="T22" s="416">
        <v>20.3</v>
      </c>
      <c r="U22" s="235"/>
      <c r="V22" s="583" t="s">
        <v>449</v>
      </c>
      <c r="W22" s="235"/>
      <c r="X22" s="235"/>
      <c r="Y22" s="463">
        <f t="shared" si="0"/>
        <v>1</v>
      </c>
      <c r="Z22" s="910">
        <v>5</v>
      </c>
      <c r="AA22" s="910">
        <v>0</v>
      </c>
      <c r="AB22" s="908"/>
      <c r="AC22" s="908"/>
      <c r="AD22" s="908"/>
      <c r="AE22" s="908"/>
      <c r="AF22" s="201"/>
      <c r="AG22" s="201"/>
      <c r="AH22" s="235"/>
      <c r="AI22" s="201"/>
      <c r="AJ22" s="905"/>
      <c r="AK22" s="201"/>
      <c r="AL22" s="201"/>
      <c r="AM22" s="201"/>
      <c r="AN22" s="201"/>
      <c r="AO22" s="573" t="s">
        <v>4085</v>
      </c>
      <c r="AP22" s="886" t="s">
        <v>4625</v>
      </c>
      <c r="AQ22" s="887" t="s">
        <v>4113</v>
      </c>
      <c r="AR22" s="887" t="s">
        <v>4413</v>
      </c>
      <c r="AS22" s="245" t="s">
        <v>4579</v>
      </c>
      <c r="AT22" s="462" t="str">
        <f t="shared" si="1"/>
        <v>SARD.PT676</v>
      </c>
      <c r="AU22" s="237" t="s">
        <v>6961</v>
      </c>
      <c r="AV22" s="463" t="str">
        <f t="shared" si="2"/>
        <v>Popup_OIPp</v>
      </c>
      <c r="AW22" s="238" t="s">
        <v>6962</v>
      </c>
      <c r="AX22" s="383" t="s">
        <v>71</v>
      </c>
      <c r="AY22" s="572">
        <v>150</v>
      </c>
      <c r="AZ22" s="383"/>
      <c r="BA22" s="383">
        <v>3</v>
      </c>
      <c r="BB22" s="464" t="str">
        <f t="shared" si="3"/>
        <v>Давление после регулятора давления №036.5;SARD.PT676.RawValue;Channel.MNS.SARD.PT676.RawValue;САРД;МПа;0;10</v>
      </c>
      <c r="BC22" s="464" t="str">
        <f t="shared" si="4"/>
        <v>"Channel.MNS.SARD.PT676.RawValue",1000,0.001,1,</v>
      </c>
    </row>
    <row r="23" spans="1:55" s="208" customFormat="1" x14ac:dyDescent="0.25">
      <c r="A23" s="264">
        <v>21</v>
      </c>
      <c r="B23" s="804" t="s">
        <v>5106</v>
      </c>
      <c r="C23" s="264" t="s">
        <v>4412</v>
      </c>
      <c r="D23" s="235"/>
      <c r="E23" s="235"/>
      <c r="F23" s="234"/>
      <c r="G23" s="234">
        <v>15</v>
      </c>
      <c r="H23" s="235"/>
      <c r="I23" s="235"/>
      <c r="J23" s="234"/>
      <c r="K23" s="234"/>
      <c r="L23" s="234"/>
      <c r="M23" s="234"/>
      <c r="N23" s="234"/>
      <c r="O23" s="234"/>
      <c r="P23" s="235">
        <v>-20</v>
      </c>
      <c r="Q23" s="235">
        <v>80</v>
      </c>
      <c r="R23" s="235"/>
      <c r="S23" s="570">
        <v>3.7</v>
      </c>
      <c r="T23" s="416">
        <v>20.3</v>
      </c>
      <c r="U23" s="235"/>
      <c r="V23" s="583" t="s">
        <v>449</v>
      </c>
      <c r="W23" s="235"/>
      <c r="X23" s="235"/>
      <c r="Y23" s="463">
        <f t="shared" si="0"/>
        <v>1</v>
      </c>
      <c r="Z23" s="907">
        <v>5</v>
      </c>
      <c r="AA23" s="907">
        <v>1</v>
      </c>
      <c r="AB23" s="908"/>
      <c r="AC23" s="908"/>
      <c r="AD23" s="908"/>
      <c r="AE23" s="911"/>
      <c r="AF23" s="201"/>
      <c r="AG23" s="201"/>
      <c r="AH23" s="235"/>
      <c r="AI23" s="201"/>
      <c r="AJ23" s="201"/>
      <c r="AK23" s="201"/>
      <c r="AL23" s="201"/>
      <c r="AM23" s="201"/>
      <c r="AN23" s="201"/>
      <c r="AO23" s="573" t="s">
        <v>6708</v>
      </c>
      <c r="AP23" s="886" t="s">
        <v>4625</v>
      </c>
      <c r="AQ23" s="887" t="s">
        <v>4113</v>
      </c>
      <c r="AR23" s="887" t="s">
        <v>4413</v>
      </c>
      <c r="AS23" s="245" t="s">
        <v>6707</v>
      </c>
      <c r="AT23" s="462" t="str">
        <f t="shared" si="1"/>
        <v>SAR1.TT671</v>
      </c>
      <c r="AU23" s="237" t="s">
        <v>6959</v>
      </c>
      <c r="AV23" s="463" t="str">
        <f t="shared" si="2"/>
        <v>Popup_OIP</v>
      </c>
      <c r="AW23" s="237" t="s">
        <v>6960</v>
      </c>
      <c r="AX23" s="383" t="s">
        <v>71</v>
      </c>
      <c r="AY23" s="237">
        <v>150</v>
      </c>
      <c r="AZ23" s="383"/>
      <c r="BA23" s="383">
        <v>1</v>
      </c>
      <c r="BB23" s="464" t="str">
        <f t="shared" si="3"/>
        <v>Температура воздуха в шкафу приборном №008.3;SAR1.TT671.RawValue;Channel.MNS.SAR1.TT671.RawValue;САР 1;°C;-20;80</v>
      </c>
      <c r="BC23" s="464" t="str">
        <f t="shared" si="4"/>
        <v>"Channel.MNS.SAR1.TT671.RawValue",1000,0.001,1,</v>
      </c>
    </row>
    <row r="24" spans="1:55" s="208" customFormat="1" x14ac:dyDescent="0.25">
      <c r="A24" s="264">
        <v>22</v>
      </c>
      <c r="B24" s="804" t="s">
        <v>5107</v>
      </c>
      <c r="C24" s="264" t="s">
        <v>4690</v>
      </c>
      <c r="D24" s="235"/>
      <c r="E24" s="235"/>
      <c r="F24" s="235"/>
      <c r="G24" s="235">
        <v>15</v>
      </c>
      <c r="H24" s="235"/>
      <c r="I24" s="235"/>
      <c r="J24" s="235"/>
      <c r="K24" s="234"/>
      <c r="L24" s="234"/>
      <c r="M24" s="234"/>
      <c r="N24" s="234"/>
      <c r="O24" s="234"/>
      <c r="P24" s="235">
        <v>-20</v>
      </c>
      <c r="Q24" s="235">
        <v>80</v>
      </c>
      <c r="R24" s="235"/>
      <c r="S24" s="570">
        <v>3.7</v>
      </c>
      <c r="T24" s="416">
        <v>20.3</v>
      </c>
      <c r="U24" s="235"/>
      <c r="V24" s="583" t="s">
        <v>449</v>
      </c>
      <c r="W24" s="235"/>
      <c r="X24" s="235"/>
      <c r="Y24" s="463">
        <f t="shared" si="0"/>
        <v>1</v>
      </c>
      <c r="Z24" s="907">
        <v>5</v>
      </c>
      <c r="AA24" s="907">
        <v>2</v>
      </c>
      <c r="AB24" s="908"/>
      <c r="AC24" s="908"/>
      <c r="AD24" s="908"/>
      <c r="AE24" s="911"/>
      <c r="AF24" s="201"/>
      <c r="AG24" s="201"/>
      <c r="AH24" s="235"/>
      <c r="AI24" s="201"/>
      <c r="AJ24" s="201"/>
      <c r="AK24" s="201"/>
      <c r="AL24" s="201"/>
      <c r="AM24" s="201"/>
      <c r="AN24" s="201"/>
      <c r="AO24" s="573" t="s">
        <v>6711</v>
      </c>
      <c r="AP24" s="886" t="s">
        <v>4625</v>
      </c>
      <c r="AQ24" s="887" t="s">
        <v>4113</v>
      </c>
      <c r="AR24" s="887" t="s">
        <v>4413</v>
      </c>
      <c r="AS24" s="245" t="s">
        <v>6712</v>
      </c>
      <c r="AT24" s="462" t="str">
        <f t="shared" si="1"/>
        <v>SAR2.TT672</v>
      </c>
      <c r="AU24" s="237" t="s">
        <v>6959</v>
      </c>
      <c r="AV24" s="463" t="str">
        <f t="shared" si="2"/>
        <v>Popup_OIP</v>
      </c>
      <c r="AW24" s="237" t="s">
        <v>6960</v>
      </c>
      <c r="AX24" s="383" t="s">
        <v>71</v>
      </c>
      <c r="AY24" s="572">
        <v>150</v>
      </c>
      <c r="AZ24" s="383"/>
      <c r="BA24" s="383">
        <v>1</v>
      </c>
      <c r="BB24" s="464" t="str">
        <f t="shared" si="3"/>
        <v>Температура воздуха в шкафу приборном №008.4;SAR2.TT672.RawValue;Channel.MNS.SAR2.TT672.RawValue;САР 2;°C;-20;80</v>
      </c>
      <c r="BC24" s="464" t="str">
        <f t="shared" si="4"/>
        <v>"Channel.MNS.SAR2.TT672.RawValue",1000,0.001,1,</v>
      </c>
    </row>
    <row r="25" spans="1:55" s="208" customFormat="1" x14ac:dyDescent="0.25">
      <c r="A25" s="264">
        <v>23</v>
      </c>
      <c r="B25" s="899" t="s">
        <v>5152</v>
      </c>
      <c r="C25" s="264" t="s">
        <v>4705</v>
      </c>
      <c r="D25" s="655">
        <v>4</v>
      </c>
      <c r="E25" s="655"/>
      <c r="F25" s="655"/>
      <c r="G25" s="655"/>
      <c r="H25" s="655"/>
      <c r="I25" s="655"/>
      <c r="J25" s="655"/>
      <c r="K25" s="234"/>
      <c r="L25" s="234"/>
      <c r="M25" s="234">
        <v>14</v>
      </c>
      <c r="N25" s="234"/>
      <c r="O25" s="234"/>
      <c r="P25" s="235">
        <v>0</v>
      </c>
      <c r="Q25" s="235">
        <v>20</v>
      </c>
      <c r="R25" s="235"/>
      <c r="S25" s="570">
        <v>3.7</v>
      </c>
      <c r="T25" s="416">
        <v>20.3</v>
      </c>
      <c r="U25" s="235"/>
      <c r="V25" s="583" t="s">
        <v>450</v>
      </c>
      <c r="W25" s="235"/>
      <c r="X25" s="235"/>
      <c r="Y25" s="463">
        <f t="shared" si="0"/>
        <v>2</v>
      </c>
      <c r="Z25" s="907">
        <v>6</v>
      </c>
      <c r="AA25" s="907">
        <v>0</v>
      </c>
      <c r="AB25" s="911"/>
      <c r="AC25" s="908"/>
      <c r="AD25" s="908"/>
      <c r="AE25" s="908"/>
      <c r="AF25" s="326"/>
      <c r="AG25" s="201"/>
      <c r="AH25" s="235"/>
      <c r="AI25" s="201"/>
      <c r="AJ25" s="201"/>
      <c r="AK25" s="201"/>
      <c r="AL25" s="905"/>
      <c r="AM25" s="201"/>
      <c r="AN25" s="201"/>
      <c r="AO25" s="573" t="s">
        <v>4091</v>
      </c>
      <c r="AP25" s="886" t="s">
        <v>4625</v>
      </c>
      <c r="AQ25" s="887" t="s">
        <v>4113</v>
      </c>
      <c r="AR25" s="887" t="s">
        <v>4548</v>
      </c>
      <c r="AS25" s="245" t="s">
        <v>6949</v>
      </c>
      <c r="AT25" s="462" t="str">
        <f t="shared" si="1"/>
        <v>SOU.LC6514</v>
      </c>
      <c r="AU25" s="237" t="s">
        <v>6967</v>
      </c>
      <c r="AV25" s="463" t="str">
        <f t="shared" si="2"/>
        <v>Popup_OIP</v>
      </c>
      <c r="AW25" s="264" t="s">
        <v>6968</v>
      </c>
      <c r="AX25" s="383" t="s">
        <v>72</v>
      </c>
      <c r="AY25" s="572">
        <v>152</v>
      </c>
      <c r="AZ25" s="383"/>
      <c r="BA25" s="383">
        <v>1</v>
      </c>
      <c r="BB25" s="464" t="str">
        <f t="shared" si="3"/>
        <v>Аварийный максимальный уровень в емкости 024.1;SOU.LC6514.RawValue;Channel.MNS.SOU.LC6514.RawValue;СОУ;мА;0;20</v>
      </c>
      <c r="BC25" s="464" t="str">
        <f t="shared" si="4"/>
        <v>"Channel.MNS.SOU.LC6514.RawValue",1000,0.001,1,</v>
      </c>
    </row>
    <row r="26" spans="1:55" s="205" customFormat="1" x14ac:dyDescent="0.25">
      <c r="A26" s="264">
        <v>24</v>
      </c>
      <c r="B26" s="899" t="s">
        <v>5153</v>
      </c>
      <c r="C26" s="847" t="s">
        <v>4706</v>
      </c>
      <c r="D26" s="235">
        <v>4</v>
      </c>
      <c r="E26" s="235"/>
      <c r="F26" s="234"/>
      <c r="G26" s="235"/>
      <c r="H26" s="235"/>
      <c r="I26" s="235"/>
      <c r="J26" s="234"/>
      <c r="K26" s="234"/>
      <c r="L26" s="234"/>
      <c r="M26" s="234">
        <v>14</v>
      </c>
      <c r="N26" s="234"/>
      <c r="O26" s="234"/>
      <c r="P26" s="235">
        <v>0</v>
      </c>
      <c r="Q26" s="235">
        <v>20</v>
      </c>
      <c r="R26" s="235"/>
      <c r="S26" s="570">
        <v>3.7</v>
      </c>
      <c r="T26" s="416">
        <v>20.3</v>
      </c>
      <c r="U26" s="235"/>
      <c r="V26" s="583" t="s">
        <v>450</v>
      </c>
      <c r="W26" s="235"/>
      <c r="X26" s="235"/>
      <c r="Y26" s="463">
        <f t="shared" si="0"/>
        <v>2</v>
      </c>
      <c r="Z26" s="907">
        <v>6</v>
      </c>
      <c r="AA26" s="907">
        <v>1</v>
      </c>
      <c r="AB26" s="911"/>
      <c r="AC26" s="908"/>
      <c r="AD26" s="908"/>
      <c r="AE26" s="908"/>
      <c r="AF26" s="326"/>
      <c r="AG26" s="201"/>
      <c r="AH26" s="235"/>
      <c r="AI26" s="201"/>
      <c r="AJ26" s="201"/>
      <c r="AK26" s="201"/>
      <c r="AL26" s="905"/>
      <c r="AM26" s="201"/>
      <c r="AN26" s="201"/>
      <c r="AO26" s="573" t="s">
        <v>4091</v>
      </c>
      <c r="AP26" s="886" t="s">
        <v>4625</v>
      </c>
      <c r="AQ26" s="887" t="s">
        <v>4113</v>
      </c>
      <c r="AR26" s="887" t="s">
        <v>4548</v>
      </c>
      <c r="AS26" s="245" t="s">
        <v>6949</v>
      </c>
      <c r="AT26" s="462" t="str">
        <f t="shared" si="1"/>
        <v>SOU.LC6524</v>
      </c>
      <c r="AU26" s="237" t="s">
        <v>6967</v>
      </c>
      <c r="AV26" s="463" t="str">
        <f t="shared" si="2"/>
        <v>Popup_OIP</v>
      </c>
      <c r="AW26" s="264" t="s">
        <v>6968</v>
      </c>
      <c r="AX26" s="383" t="s">
        <v>72</v>
      </c>
      <c r="AY26" s="572">
        <v>152</v>
      </c>
      <c r="AZ26" s="383"/>
      <c r="BA26" s="383">
        <v>1</v>
      </c>
      <c r="BB26" s="464" t="str">
        <f t="shared" si="3"/>
        <v>Аварийный максимальный уровень в емкости 024.2;SOU.LC6524.RawValue;Channel.MNS.SOU.LC6524.RawValue;СОУ;мА;0;20</v>
      </c>
      <c r="BC26" s="464" t="str">
        <f t="shared" si="4"/>
        <v>"Channel.MNS.SOU.LC6524.RawValue",1000,0.001,1,</v>
      </c>
    </row>
    <row r="27" spans="1:55" s="205" customFormat="1" x14ac:dyDescent="0.25">
      <c r="A27" s="264">
        <v>25</v>
      </c>
      <c r="B27" s="804" t="s">
        <v>6031</v>
      </c>
      <c r="C27" s="847" t="s">
        <v>4707</v>
      </c>
      <c r="D27" s="235"/>
      <c r="E27" s="235"/>
      <c r="F27" s="234"/>
      <c r="G27" s="234">
        <v>10</v>
      </c>
      <c r="H27" s="234"/>
      <c r="I27" s="234"/>
      <c r="J27" s="234"/>
      <c r="K27" s="234"/>
      <c r="L27" s="234">
        <v>95</v>
      </c>
      <c r="M27" s="234"/>
      <c r="N27" s="234"/>
      <c r="O27" s="234"/>
      <c r="P27" s="235">
        <v>0</v>
      </c>
      <c r="Q27" s="235">
        <v>100</v>
      </c>
      <c r="R27" s="235"/>
      <c r="S27" s="570">
        <v>-1</v>
      </c>
      <c r="T27" s="416">
        <v>100</v>
      </c>
      <c r="U27" s="235"/>
      <c r="V27" s="583" t="s">
        <v>449</v>
      </c>
      <c r="W27" s="234"/>
      <c r="X27" s="234"/>
      <c r="Y27" s="463">
        <f t="shared" si="0"/>
        <v>1</v>
      </c>
      <c r="Z27" s="907">
        <v>6</v>
      </c>
      <c r="AA27" s="907">
        <v>4</v>
      </c>
      <c r="AB27" s="908"/>
      <c r="AC27" s="908"/>
      <c r="AD27" s="908"/>
      <c r="AE27" s="911"/>
      <c r="AF27" s="326"/>
      <c r="AG27" s="201"/>
      <c r="AH27" s="235"/>
      <c r="AI27" s="201"/>
      <c r="AJ27" s="201"/>
      <c r="AK27" s="905"/>
      <c r="AL27" s="201"/>
      <c r="AM27" s="201"/>
      <c r="AN27" s="201"/>
      <c r="AO27" s="573" t="s">
        <v>4085</v>
      </c>
      <c r="AP27" s="886" t="s">
        <v>4625</v>
      </c>
      <c r="AQ27" s="887" t="s">
        <v>4113</v>
      </c>
      <c r="AR27" s="887" t="s">
        <v>4548</v>
      </c>
      <c r="AS27" s="245" t="s">
        <v>4579</v>
      </c>
      <c r="AT27" s="462" t="str">
        <f t="shared" si="1"/>
        <v>SARD.QT675</v>
      </c>
      <c r="AU27" s="237" t="s">
        <v>6970</v>
      </c>
      <c r="AV27" s="463" t="str">
        <f t="shared" si="2"/>
        <v>Popup_OIP</v>
      </c>
      <c r="AW27" s="238" t="s">
        <v>6974</v>
      </c>
      <c r="AX27" s="383" t="s">
        <v>71</v>
      </c>
      <c r="AY27" s="237">
        <v>150</v>
      </c>
      <c r="AZ27" s="383"/>
      <c r="BA27" s="383">
        <v>1</v>
      </c>
      <c r="BB27" s="464" t="str">
        <f t="shared" si="3"/>
        <v>Положение регулирующего органа регулятора №036.5;SARD.QT675.RawValue;Channel.MNS.SARD.QT675.RawValue;САРД;%;0;100</v>
      </c>
      <c r="BC27" s="464" t="str">
        <f t="shared" si="4"/>
        <v>"Channel.MNS.SARD.QT675.RawValue",1000,0.001,1,</v>
      </c>
    </row>
    <row r="28" spans="1:55" s="205" customFormat="1" x14ac:dyDescent="0.25">
      <c r="A28" s="264">
        <v>26</v>
      </c>
      <c r="B28" s="899" t="s">
        <v>5154</v>
      </c>
      <c r="C28" s="847" t="s">
        <v>4708</v>
      </c>
      <c r="D28" s="235">
        <v>4</v>
      </c>
      <c r="E28" s="235"/>
      <c r="F28" s="234"/>
      <c r="G28" s="234"/>
      <c r="H28" s="234"/>
      <c r="I28" s="234"/>
      <c r="J28" s="234"/>
      <c r="K28" s="234"/>
      <c r="L28" s="234"/>
      <c r="M28" s="234">
        <v>14</v>
      </c>
      <c r="N28" s="234"/>
      <c r="O28" s="234"/>
      <c r="P28" s="235">
        <v>0</v>
      </c>
      <c r="Q28" s="235">
        <v>20</v>
      </c>
      <c r="R28" s="235"/>
      <c r="S28" s="570">
        <v>3.7</v>
      </c>
      <c r="T28" s="416">
        <v>20.3</v>
      </c>
      <c r="U28" s="235"/>
      <c r="V28" s="583" t="s">
        <v>450</v>
      </c>
      <c r="W28" s="235"/>
      <c r="X28" s="235"/>
      <c r="Y28" s="463">
        <f t="shared" si="0"/>
        <v>2</v>
      </c>
      <c r="Z28" s="910">
        <v>6</v>
      </c>
      <c r="AA28" s="910">
        <v>6</v>
      </c>
      <c r="AB28" s="911"/>
      <c r="AC28" s="908"/>
      <c r="AD28" s="908"/>
      <c r="AE28" s="908"/>
      <c r="AF28" s="326"/>
      <c r="AG28" s="201"/>
      <c r="AH28" s="235"/>
      <c r="AI28" s="201"/>
      <c r="AJ28" s="201"/>
      <c r="AK28" s="201"/>
      <c r="AL28" s="905"/>
      <c r="AM28" s="201"/>
      <c r="AN28" s="201"/>
      <c r="AO28" s="573" t="s">
        <v>6686</v>
      </c>
      <c r="AP28" s="886" t="s">
        <v>4625</v>
      </c>
      <c r="AQ28" s="887" t="s">
        <v>4113</v>
      </c>
      <c r="AR28" s="887" t="s">
        <v>4548</v>
      </c>
      <c r="AS28" s="245" t="s">
        <v>4585</v>
      </c>
      <c r="AT28" s="462" t="str">
        <f t="shared" si="1"/>
        <v>Fires.DC706a</v>
      </c>
      <c r="AU28" s="237" t="s">
        <v>6967</v>
      </c>
      <c r="AV28" s="463" t="str">
        <f t="shared" si="2"/>
        <v>Popup_OIP</v>
      </c>
      <c r="AW28" s="238" t="s">
        <v>6968</v>
      </c>
      <c r="AX28" s="383" t="s">
        <v>72</v>
      </c>
      <c r="AY28" s="238">
        <v>152</v>
      </c>
      <c r="AZ28" s="383"/>
      <c r="BA28" s="383">
        <v>1</v>
      </c>
      <c r="BB28" s="464" t="str">
        <f t="shared" si="3"/>
        <v>Пожар в насосном зале основной насосной МН «Куйбышев – Унеча – Молзырь-1» (прием из МПСА ПТ);Fires.DC706a.RawValue;Channel.MNS.Fires.DC706a.RawValue;ССН;мА;0;20</v>
      </c>
      <c r="BC28" s="464" t="str">
        <f t="shared" si="4"/>
        <v>"Channel.MNS.Fires.DC706a.RawValue",1000,0.001,1,</v>
      </c>
    </row>
    <row r="29" spans="1:55" s="205" customFormat="1" x14ac:dyDescent="0.25">
      <c r="A29" s="264">
        <v>27</v>
      </c>
      <c r="B29" s="899" t="s">
        <v>5155</v>
      </c>
      <c r="C29" s="847" t="s">
        <v>4709</v>
      </c>
      <c r="D29" s="235">
        <v>4</v>
      </c>
      <c r="E29" s="235"/>
      <c r="F29" s="234"/>
      <c r="G29" s="235"/>
      <c r="H29" s="235"/>
      <c r="I29" s="235"/>
      <c r="J29" s="234"/>
      <c r="K29" s="234"/>
      <c r="L29" s="234"/>
      <c r="M29" s="234">
        <v>14</v>
      </c>
      <c r="N29" s="234"/>
      <c r="O29" s="234"/>
      <c r="P29" s="235">
        <v>0</v>
      </c>
      <c r="Q29" s="235">
        <v>20</v>
      </c>
      <c r="R29" s="235"/>
      <c r="S29" s="570">
        <v>3.7</v>
      </c>
      <c r="T29" s="416">
        <v>20.3</v>
      </c>
      <c r="U29" s="235"/>
      <c r="V29" s="583" t="s">
        <v>450</v>
      </c>
      <c r="W29" s="235"/>
      <c r="X29" s="235"/>
      <c r="Y29" s="463">
        <f t="shared" si="0"/>
        <v>2</v>
      </c>
      <c r="Z29" s="907">
        <v>6</v>
      </c>
      <c r="AA29" s="907">
        <v>7</v>
      </c>
      <c r="AB29" s="911"/>
      <c r="AC29" s="908"/>
      <c r="AD29" s="908"/>
      <c r="AE29" s="908"/>
      <c r="AF29" s="326"/>
      <c r="AG29" s="201"/>
      <c r="AH29" s="235"/>
      <c r="AI29" s="201"/>
      <c r="AJ29" s="201"/>
      <c r="AK29" s="201"/>
      <c r="AL29" s="905"/>
      <c r="AM29" s="201"/>
      <c r="AN29" s="201"/>
      <c r="AO29" s="573" t="s">
        <v>6686</v>
      </c>
      <c r="AP29" s="886" t="s">
        <v>4625</v>
      </c>
      <c r="AQ29" s="887" t="s">
        <v>4113</v>
      </c>
      <c r="AR29" s="887" t="s">
        <v>4548</v>
      </c>
      <c r="AS29" s="245" t="s">
        <v>4585</v>
      </c>
      <c r="AT29" s="462" t="str">
        <f t="shared" si="1"/>
        <v>Fires.DC707a</v>
      </c>
      <c r="AU29" s="237" t="s">
        <v>6967</v>
      </c>
      <c r="AV29" s="463" t="str">
        <f t="shared" si="2"/>
        <v>Popup_OIP</v>
      </c>
      <c r="AW29" s="264" t="s">
        <v>6968</v>
      </c>
      <c r="AX29" s="383" t="s">
        <v>72</v>
      </c>
      <c r="AY29" s="383">
        <v>152</v>
      </c>
      <c r="AZ29" s="383"/>
      <c r="BA29" s="383">
        <v>1</v>
      </c>
      <c r="BB29" s="464" t="str">
        <f t="shared" si="3"/>
        <v>Пожар на площадке ПНС МН «Куйбышев – Унеча – Молзырь-1» (прием из МПСА ПТ);Fires.DC707a.RawValue;Channel.MNS.Fires.DC707a.RawValue;ССН;мА;0;20</v>
      </c>
      <c r="BC29" s="464" t="str">
        <f t="shared" si="4"/>
        <v>"Channel.MNS.Fires.DC707a.RawValue",1000,0.001,1,</v>
      </c>
    </row>
    <row r="30" spans="1:55" s="205" customFormat="1" x14ac:dyDescent="0.25">
      <c r="A30" s="264">
        <v>28</v>
      </c>
      <c r="B30" s="899" t="s">
        <v>5156</v>
      </c>
      <c r="C30" s="847" t="s">
        <v>4710</v>
      </c>
      <c r="D30" s="235">
        <v>4</v>
      </c>
      <c r="E30" s="235"/>
      <c r="F30" s="234"/>
      <c r="G30" s="235"/>
      <c r="H30" s="235"/>
      <c r="I30" s="235"/>
      <c r="J30" s="234"/>
      <c r="K30" s="234"/>
      <c r="L30" s="234"/>
      <c r="M30" s="234">
        <v>14</v>
      </c>
      <c r="N30" s="234"/>
      <c r="O30" s="234"/>
      <c r="P30" s="235">
        <v>0</v>
      </c>
      <c r="Q30" s="235">
        <v>20</v>
      </c>
      <c r="R30" s="235"/>
      <c r="S30" s="570">
        <v>3.7</v>
      </c>
      <c r="T30" s="416">
        <v>20.3</v>
      </c>
      <c r="U30" s="235"/>
      <c r="V30" s="583" t="s">
        <v>450</v>
      </c>
      <c r="W30" s="235"/>
      <c r="X30" s="235"/>
      <c r="Y30" s="463">
        <f t="shared" si="0"/>
        <v>2</v>
      </c>
      <c r="Z30" s="907">
        <v>7</v>
      </c>
      <c r="AA30" s="907">
        <v>0</v>
      </c>
      <c r="AB30" s="911"/>
      <c r="AC30" s="908"/>
      <c r="AD30" s="908"/>
      <c r="AE30" s="908"/>
      <c r="AF30" s="326"/>
      <c r="AG30" s="201"/>
      <c r="AH30" s="235"/>
      <c r="AI30" s="201"/>
      <c r="AJ30" s="201"/>
      <c r="AK30" s="201"/>
      <c r="AL30" s="905"/>
      <c r="AM30" s="201"/>
      <c r="AN30" s="201"/>
      <c r="AO30" s="573" t="s">
        <v>6686</v>
      </c>
      <c r="AP30" s="886" t="s">
        <v>4625</v>
      </c>
      <c r="AQ30" s="887" t="s">
        <v>4113</v>
      </c>
      <c r="AR30" s="887" t="s">
        <v>4549</v>
      </c>
      <c r="AS30" s="245" t="s">
        <v>4585</v>
      </c>
      <c r="AT30" s="462" t="str">
        <f t="shared" si="1"/>
        <v>Fires.DC708a</v>
      </c>
      <c r="AU30" s="237" t="s">
        <v>6967</v>
      </c>
      <c r="AV30" s="463" t="str">
        <f t="shared" si="2"/>
        <v>Popup_OIP</v>
      </c>
      <c r="AW30" s="264" t="s">
        <v>6968</v>
      </c>
      <c r="AX30" s="383" t="s">
        <v>72</v>
      </c>
      <c r="AY30" s="572">
        <v>152</v>
      </c>
      <c r="AZ30" s="383"/>
      <c r="BA30" s="383">
        <v>1</v>
      </c>
      <c r="BB30" s="464" t="str">
        <f t="shared" si="3"/>
        <v>Пожар в РП (прием из МПСА ПТ);Fires.DC708a.RawValue;Channel.MNS.Fires.DC708a.RawValue;ССН;мА;0;20</v>
      </c>
      <c r="BC30" s="464" t="str">
        <f t="shared" si="4"/>
        <v>"Channel.MNS.Fires.DC708a.RawValue",1000,0.001,1,</v>
      </c>
    </row>
    <row r="31" spans="1:55" s="205" customFormat="1" x14ac:dyDescent="0.25">
      <c r="A31" s="264">
        <v>29</v>
      </c>
      <c r="B31" s="899" t="s">
        <v>5157</v>
      </c>
      <c r="C31" s="847" t="s">
        <v>4711</v>
      </c>
      <c r="D31" s="235">
        <v>4</v>
      </c>
      <c r="E31" s="235"/>
      <c r="F31" s="234"/>
      <c r="G31" s="234"/>
      <c r="H31" s="235"/>
      <c r="I31" s="235"/>
      <c r="J31" s="234"/>
      <c r="K31" s="234"/>
      <c r="L31" s="234"/>
      <c r="M31" s="234">
        <v>14</v>
      </c>
      <c r="N31" s="234"/>
      <c r="O31" s="234"/>
      <c r="P31" s="235">
        <v>0</v>
      </c>
      <c r="Q31" s="235">
        <v>20</v>
      </c>
      <c r="R31" s="235"/>
      <c r="S31" s="570">
        <v>3.7</v>
      </c>
      <c r="T31" s="416">
        <v>20.3</v>
      </c>
      <c r="U31" s="235"/>
      <c r="V31" s="583" t="s">
        <v>450</v>
      </c>
      <c r="W31" s="235"/>
      <c r="X31" s="235"/>
      <c r="Y31" s="463">
        <f t="shared" si="0"/>
        <v>2</v>
      </c>
      <c r="Z31" s="910">
        <v>7</v>
      </c>
      <c r="AA31" s="910">
        <v>1</v>
      </c>
      <c r="AB31" s="911"/>
      <c r="AC31" s="908"/>
      <c r="AD31" s="908"/>
      <c r="AE31" s="908"/>
      <c r="AF31" s="201"/>
      <c r="AG31" s="201"/>
      <c r="AH31" s="235"/>
      <c r="AI31" s="201"/>
      <c r="AJ31" s="201"/>
      <c r="AK31" s="201"/>
      <c r="AL31" s="905"/>
      <c r="AM31" s="201"/>
      <c r="AN31" s="201"/>
      <c r="AO31" s="573" t="s">
        <v>6686</v>
      </c>
      <c r="AP31" s="886" t="s">
        <v>4625</v>
      </c>
      <c r="AQ31" s="887" t="s">
        <v>4113</v>
      </c>
      <c r="AR31" s="887" t="s">
        <v>4549</v>
      </c>
      <c r="AS31" s="245" t="s">
        <v>4585</v>
      </c>
      <c r="AT31" s="462" t="str">
        <f t="shared" si="1"/>
        <v>Fires.DC709a</v>
      </c>
      <c r="AU31" s="237" t="s">
        <v>6967</v>
      </c>
      <c r="AV31" s="463" t="str">
        <f t="shared" si="2"/>
        <v>Popup_OIP</v>
      </c>
      <c r="AW31" s="238" t="s">
        <v>6968</v>
      </c>
      <c r="AX31" s="383" t="s">
        <v>72</v>
      </c>
      <c r="AY31" s="238">
        <v>152</v>
      </c>
      <c r="AZ31" s="383"/>
      <c r="BA31" s="383">
        <v>1</v>
      </c>
      <c r="BB31" s="464" t="str">
        <f t="shared" si="3"/>
        <v>Пожар в помещении ЧРП ССН (прием из МПСА ПТ);Fires.DC709a.RawValue;Channel.MNS.Fires.DC709a.RawValue;ССН;мА;0;20</v>
      </c>
      <c r="BC31" s="464" t="str">
        <f t="shared" si="4"/>
        <v>"Channel.MNS.Fires.DC709a.RawValue",1000,0.001,1,</v>
      </c>
    </row>
    <row r="32" spans="1:55" s="208" customFormat="1" x14ac:dyDescent="0.25">
      <c r="A32" s="264">
        <v>30</v>
      </c>
      <c r="B32" s="899" t="s">
        <v>5176</v>
      </c>
      <c r="C32" s="847" t="s">
        <v>4723</v>
      </c>
      <c r="D32" s="235">
        <v>4</v>
      </c>
      <c r="E32" s="235"/>
      <c r="F32" s="235"/>
      <c r="G32" s="235"/>
      <c r="H32" s="235"/>
      <c r="I32" s="235"/>
      <c r="J32" s="234"/>
      <c r="K32" s="234"/>
      <c r="L32" s="234"/>
      <c r="M32" s="234">
        <v>14</v>
      </c>
      <c r="N32" s="234"/>
      <c r="O32" s="234"/>
      <c r="P32" s="235">
        <v>0</v>
      </c>
      <c r="Q32" s="235">
        <v>20</v>
      </c>
      <c r="R32" s="235"/>
      <c r="S32" s="570">
        <v>3.7</v>
      </c>
      <c r="T32" s="416">
        <v>20.3</v>
      </c>
      <c r="U32" s="235"/>
      <c r="V32" s="583" t="s">
        <v>450</v>
      </c>
      <c r="W32" s="235"/>
      <c r="X32" s="235"/>
      <c r="Y32" s="463">
        <f t="shared" si="0"/>
        <v>2</v>
      </c>
      <c r="Z32" s="907">
        <v>8</v>
      </c>
      <c r="AA32" s="907">
        <v>0</v>
      </c>
      <c r="AB32" s="911"/>
      <c r="AC32" s="908"/>
      <c r="AD32" s="908"/>
      <c r="AE32" s="908"/>
      <c r="AF32" s="201"/>
      <c r="AG32" s="201"/>
      <c r="AH32" s="235"/>
      <c r="AI32" s="201"/>
      <c r="AJ32" s="201"/>
      <c r="AK32" s="201"/>
      <c r="AL32" s="905"/>
      <c r="AM32" s="201"/>
      <c r="AN32" s="201"/>
      <c r="AO32" s="573" t="s">
        <v>6686</v>
      </c>
      <c r="AP32" s="886" t="s">
        <v>4625</v>
      </c>
      <c r="AQ32" s="887" t="s">
        <v>4113</v>
      </c>
      <c r="AR32" s="887" t="s">
        <v>4558</v>
      </c>
      <c r="AS32" s="245" t="s">
        <v>4585</v>
      </c>
      <c r="AT32" s="462" t="str">
        <f t="shared" si="1"/>
        <v>Fires.DC710a</v>
      </c>
      <c r="AU32" s="237" t="s">
        <v>6967</v>
      </c>
      <c r="AV32" s="463" t="str">
        <f t="shared" si="2"/>
        <v>Popup_OIP</v>
      </c>
      <c r="AW32" s="238" t="s">
        <v>6968</v>
      </c>
      <c r="AX32" s="383" t="s">
        <v>72</v>
      </c>
      <c r="AY32" s="238">
        <v>152</v>
      </c>
      <c r="AZ32" s="383"/>
      <c r="BA32" s="383">
        <v>1</v>
      </c>
      <c r="BB32" s="464" t="str">
        <f t="shared" si="3"/>
        <v>Пожар на площадке ССН (прием из МПСА ПТ);Fires.DC710a.RawValue;Channel.MNS.Fires.DC710a.RawValue;ССН;мА;0;20</v>
      </c>
      <c r="BC32" s="464" t="str">
        <f t="shared" si="4"/>
        <v>"Channel.MNS.Fires.DC710a.RawValue",1000,0.001,1,</v>
      </c>
    </row>
    <row r="33" spans="1:55" s="208" customFormat="1" x14ac:dyDescent="0.25">
      <c r="A33" s="264">
        <v>31</v>
      </c>
      <c r="B33" s="899" t="s">
        <v>5177</v>
      </c>
      <c r="C33" s="264" t="s">
        <v>4724</v>
      </c>
      <c r="D33" s="234">
        <v>4</v>
      </c>
      <c r="E33" s="234"/>
      <c r="F33" s="235"/>
      <c r="G33" s="235"/>
      <c r="H33" s="235"/>
      <c r="I33" s="235"/>
      <c r="J33" s="234"/>
      <c r="K33" s="234"/>
      <c r="L33" s="234"/>
      <c r="M33" s="234">
        <v>14</v>
      </c>
      <c r="N33" s="234"/>
      <c r="O33" s="234"/>
      <c r="P33" s="235">
        <v>0</v>
      </c>
      <c r="Q33" s="235">
        <v>20</v>
      </c>
      <c r="R33" s="234"/>
      <c r="S33" s="570">
        <v>3.7</v>
      </c>
      <c r="T33" s="416">
        <v>20.3</v>
      </c>
      <c r="U33" s="234"/>
      <c r="V33" s="583" t="s">
        <v>450</v>
      </c>
      <c r="W33" s="235"/>
      <c r="X33" s="234"/>
      <c r="Y33" s="463">
        <f t="shared" si="0"/>
        <v>2</v>
      </c>
      <c r="Z33" s="910">
        <v>8</v>
      </c>
      <c r="AA33" s="910">
        <v>1</v>
      </c>
      <c r="AB33" s="911"/>
      <c r="AC33" s="908"/>
      <c r="AD33" s="908"/>
      <c r="AE33" s="908"/>
      <c r="AF33" s="201"/>
      <c r="AG33" s="326"/>
      <c r="AH33" s="234"/>
      <c r="AI33" s="326"/>
      <c r="AJ33" s="326"/>
      <c r="AK33" s="201"/>
      <c r="AL33" s="905"/>
      <c r="AM33" s="201"/>
      <c r="AN33" s="201"/>
      <c r="AO33" s="573" t="s">
        <v>6686</v>
      </c>
      <c r="AP33" s="886" t="s">
        <v>4625</v>
      </c>
      <c r="AQ33" s="887" t="s">
        <v>4113</v>
      </c>
      <c r="AR33" s="887" t="s">
        <v>4558</v>
      </c>
      <c r="AS33" s="245" t="s">
        <v>4585</v>
      </c>
      <c r="AT33" s="462" t="str">
        <f t="shared" si="1"/>
        <v>Fires.DC711a</v>
      </c>
      <c r="AU33" s="237" t="s">
        <v>6967</v>
      </c>
      <c r="AV33" s="463" t="str">
        <f t="shared" si="2"/>
        <v>Popup_OIP</v>
      </c>
      <c r="AW33" s="238" t="s">
        <v>6968</v>
      </c>
      <c r="AX33" s="383" t="s">
        <v>72</v>
      </c>
      <c r="AY33" s="238">
        <v>152</v>
      </c>
      <c r="AZ33" s="383"/>
      <c r="BA33" s="383">
        <v>1</v>
      </c>
      <c r="BB33" s="464" t="str">
        <f t="shared" si="3"/>
        <v>Пожар в насосном зале насосной «Лопатино-КНПЗ» (прием из МПСА ПТ);Fires.DC711a.RawValue;Channel.MNS.Fires.DC711a.RawValue;ССН;мА;0;20</v>
      </c>
      <c r="BC33" s="464" t="str">
        <f t="shared" si="4"/>
        <v>"Channel.MNS.Fires.DC711a.RawValue",1000,0.001,1,</v>
      </c>
    </row>
    <row r="34" spans="1:55" s="208" customFormat="1" x14ac:dyDescent="0.25">
      <c r="A34" s="264">
        <v>32</v>
      </c>
      <c r="B34" s="899" t="s">
        <v>5178</v>
      </c>
      <c r="C34" s="264" t="s">
        <v>4725</v>
      </c>
      <c r="D34" s="235">
        <v>4</v>
      </c>
      <c r="E34" s="235"/>
      <c r="F34" s="234"/>
      <c r="G34" s="234"/>
      <c r="H34" s="235"/>
      <c r="I34" s="235"/>
      <c r="J34" s="234"/>
      <c r="K34" s="234"/>
      <c r="L34" s="234"/>
      <c r="M34" s="234">
        <v>14</v>
      </c>
      <c r="N34" s="234"/>
      <c r="O34" s="234"/>
      <c r="P34" s="235">
        <v>0</v>
      </c>
      <c r="Q34" s="235">
        <v>20</v>
      </c>
      <c r="R34" s="235"/>
      <c r="S34" s="570">
        <v>3.7</v>
      </c>
      <c r="T34" s="416">
        <v>20.3</v>
      </c>
      <c r="U34" s="235"/>
      <c r="V34" s="583" t="s">
        <v>450</v>
      </c>
      <c r="W34" s="234"/>
      <c r="X34" s="234"/>
      <c r="Y34" s="463">
        <f t="shared" si="0"/>
        <v>2</v>
      </c>
      <c r="Z34" s="910">
        <v>8</v>
      </c>
      <c r="AA34" s="910">
        <v>2</v>
      </c>
      <c r="AB34" s="911"/>
      <c r="AC34" s="908"/>
      <c r="AD34" s="908"/>
      <c r="AE34" s="908"/>
      <c r="AF34" s="201"/>
      <c r="AG34" s="201"/>
      <c r="AH34" s="235"/>
      <c r="AI34" s="201"/>
      <c r="AJ34" s="201"/>
      <c r="AK34" s="201"/>
      <c r="AL34" s="905"/>
      <c r="AM34" s="201"/>
      <c r="AN34" s="201"/>
      <c r="AO34" s="573" t="s">
        <v>6686</v>
      </c>
      <c r="AP34" s="886" t="s">
        <v>4625</v>
      </c>
      <c r="AQ34" s="887" t="s">
        <v>4113</v>
      </c>
      <c r="AR34" s="887" t="s">
        <v>4558</v>
      </c>
      <c r="AS34" s="245" t="s">
        <v>4585</v>
      </c>
      <c r="AT34" s="462" t="str">
        <f t="shared" si="1"/>
        <v>Fires.DC713a</v>
      </c>
      <c r="AU34" s="237" t="s">
        <v>6967</v>
      </c>
      <c r="AV34" s="463" t="str">
        <f t="shared" si="2"/>
        <v>Popup_OIP</v>
      </c>
      <c r="AW34" s="238" t="s">
        <v>6968</v>
      </c>
      <c r="AX34" s="383" t="s">
        <v>72</v>
      </c>
      <c r="AY34" s="238">
        <v>152</v>
      </c>
      <c r="AZ34" s="383"/>
      <c r="BA34" s="383">
        <v>1</v>
      </c>
      <c r="BB34" s="464" t="str">
        <f t="shared" si="3"/>
        <v>Пожар в щитовой КИП (ССН) (прием из МПСА ПТ);Fires.DC713a.RawValue;Channel.MNS.Fires.DC713a.RawValue;ССН;мА;0;20</v>
      </c>
      <c r="BC34" s="464" t="str">
        <f t="shared" si="4"/>
        <v>"Channel.MNS.Fires.DC713a.RawValue",1000,0.001,1,</v>
      </c>
    </row>
    <row r="35" spans="1:55" s="208" customFormat="1" x14ac:dyDescent="0.25">
      <c r="A35" s="264">
        <v>33</v>
      </c>
      <c r="B35" s="899" t="s">
        <v>5179</v>
      </c>
      <c r="C35" s="264" t="s">
        <v>4726</v>
      </c>
      <c r="D35" s="235">
        <v>4</v>
      </c>
      <c r="E35" s="235"/>
      <c r="F35" s="235"/>
      <c r="G35" s="235"/>
      <c r="H35" s="235"/>
      <c r="I35" s="235"/>
      <c r="J35" s="234"/>
      <c r="K35" s="234"/>
      <c r="L35" s="234"/>
      <c r="M35" s="234">
        <v>14</v>
      </c>
      <c r="N35" s="234"/>
      <c r="O35" s="234"/>
      <c r="P35" s="235">
        <v>0</v>
      </c>
      <c r="Q35" s="235">
        <v>20</v>
      </c>
      <c r="R35" s="235"/>
      <c r="S35" s="570">
        <v>3.7</v>
      </c>
      <c r="T35" s="416">
        <v>20.3</v>
      </c>
      <c r="U35" s="235"/>
      <c r="V35" s="583" t="s">
        <v>450</v>
      </c>
      <c r="W35" s="235"/>
      <c r="X35" s="235"/>
      <c r="Y35" s="463">
        <f t="shared" si="0"/>
        <v>2</v>
      </c>
      <c r="Z35" s="910">
        <v>8</v>
      </c>
      <c r="AA35" s="910">
        <v>4</v>
      </c>
      <c r="AB35" s="911"/>
      <c r="AC35" s="908"/>
      <c r="AD35" s="908"/>
      <c r="AE35" s="908"/>
      <c r="AF35" s="201"/>
      <c r="AG35" s="201"/>
      <c r="AH35" s="235"/>
      <c r="AI35" s="201"/>
      <c r="AJ35" s="201"/>
      <c r="AK35" s="201"/>
      <c r="AL35" s="905"/>
      <c r="AM35" s="201"/>
      <c r="AN35" s="201"/>
      <c r="AO35" s="573" t="s">
        <v>6686</v>
      </c>
      <c r="AP35" s="886" t="s">
        <v>4625</v>
      </c>
      <c r="AQ35" s="887" t="s">
        <v>4113</v>
      </c>
      <c r="AR35" s="887" t="s">
        <v>4558</v>
      </c>
      <c r="AS35" s="245" t="s">
        <v>4585</v>
      </c>
      <c r="AT35" s="462" t="str">
        <f t="shared" si="1"/>
        <v>Fires.DC717a</v>
      </c>
      <c r="AU35" s="237" t="s">
        <v>6967</v>
      </c>
      <c r="AV35" s="463" t="str">
        <f t="shared" si="2"/>
        <v>Popup_OIP</v>
      </c>
      <c r="AW35" s="238" t="s">
        <v>6968</v>
      </c>
      <c r="AX35" s="383" t="s">
        <v>72</v>
      </c>
      <c r="AY35" s="238">
        <v>152</v>
      </c>
      <c r="AZ35" s="383"/>
      <c r="BA35" s="383">
        <v>1</v>
      </c>
      <c r="BB35" s="464" t="str">
        <f t="shared" si="3"/>
        <v>Пожар в помещении КИП (прием из МПСА ПТ);Fires.DC717a.RawValue;Channel.MNS.Fires.DC717a.RawValue;ССН;мА;0;20</v>
      </c>
      <c r="BC35" s="464" t="str">
        <f t="shared" si="4"/>
        <v>"Channel.MNS.Fires.DC717a.RawValue",1000,0.001,1,</v>
      </c>
    </row>
    <row r="36" spans="1:55" s="208" customFormat="1" x14ac:dyDescent="0.25">
      <c r="A36" s="264">
        <v>34</v>
      </c>
      <c r="B36" s="804" t="s">
        <v>5224</v>
      </c>
      <c r="C36" s="264" t="s">
        <v>6287</v>
      </c>
      <c r="D36" s="235"/>
      <c r="E36" s="235"/>
      <c r="F36" s="235"/>
      <c r="G36" s="235"/>
      <c r="H36" s="235"/>
      <c r="I36" s="235"/>
      <c r="J36" s="234"/>
      <c r="K36" s="234"/>
      <c r="L36" s="234"/>
      <c r="M36" s="234"/>
      <c r="N36" s="234"/>
      <c r="O36" s="234"/>
      <c r="P36" s="235">
        <v>-20</v>
      </c>
      <c r="Q36" s="235">
        <v>80</v>
      </c>
      <c r="R36" s="235"/>
      <c r="S36" s="570">
        <v>3.7</v>
      </c>
      <c r="T36" s="416">
        <v>20.3</v>
      </c>
      <c r="U36" s="235"/>
      <c r="V36" s="583" t="s">
        <v>449</v>
      </c>
      <c r="W36" s="235"/>
      <c r="X36" s="235"/>
      <c r="Y36" s="463">
        <f t="shared" si="0"/>
        <v>1</v>
      </c>
      <c r="Z36" s="910">
        <v>9</v>
      </c>
      <c r="AA36" s="910">
        <v>0</v>
      </c>
      <c r="AB36" s="908"/>
      <c r="AC36" s="908"/>
      <c r="AD36" s="908"/>
      <c r="AE36" s="908"/>
      <c r="AF36" s="201"/>
      <c r="AG36" s="201"/>
      <c r="AH36" s="235"/>
      <c r="AI36" s="201"/>
      <c r="AJ36" s="201"/>
      <c r="AK36" s="201"/>
      <c r="AL36" s="201"/>
      <c r="AM36" s="201"/>
      <c r="AN36" s="201"/>
      <c r="AO36" s="573" t="s">
        <v>4626</v>
      </c>
      <c r="AP36" s="886" t="s">
        <v>4626</v>
      </c>
      <c r="AQ36" s="887" t="s">
        <v>4113</v>
      </c>
      <c r="AR36" s="887" t="s">
        <v>4399</v>
      </c>
      <c r="AS36" s="245" t="s">
        <v>4316</v>
      </c>
      <c r="AT36" s="462" t="str">
        <f t="shared" si="1"/>
        <v>DG.USO2_2.CST01_22</v>
      </c>
      <c r="AU36" s="237" t="s">
        <v>6959</v>
      </c>
      <c r="AV36" s="463" t="str">
        <f t="shared" si="2"/>
        <v>Popup_OIP</v>
      </c>
      <c r="AW36" s="237" t="s">
        <v>6960</v>
      </c>
      <c r="AX36" s="383" t="s">
        <v>71</v>
      </c>
      <c r="AY36" s="238">
        <v>150</v>
      </c>
      <c r="AZ36" s="383"/>
      <c r="BA36" s="383">
        <v>1</v>
      </c>
      <c r="BB36" s="464" t="str">
        <f t="shared" si="3"/>
        <v>Температура воздуха в шкафу ССН.УСО.2(2);DG.USO2_2.CST01_22.RawValue;Channel.MNS.DG.USO2_2.CST01_22.RawValue;ССН.УСО.2(2);°C;-20;80</v>
      </c>
      <c r="BC36" s="464" t="str">
        <f t="shared" si="4"/>
        <v>"Channel.MNS.DG.USO2_2.CST01_22.RawValue",1000,0.001,1,</v>
      </c>
    </row>
    <row r="37" spans="1:55" s="208" customFormat="1" x14ac:dyDescent="0.25">
      <c r="A37" s="264">
        <v>35</v>
      </c>
      <c r="B37" s="804" t="s">
        <v>5225</v>
      </c>
      <c r="C37" s="264" t="s">
        <v>4735</v>
      </c>
      <c r="D37" s="235"/>
      <c r="E37" s="236"/>
      <c r="F37" s="235"/>
      <c r="G37" s="235"/>
      <c r="H37" s="235"/>
      <c r="I37" s="235"/>
      <c r="J37" s="234"/>
      <c r="K37" s="234"/>
      <c r="L37" s="234">
        <v>65</v>
      </c>
      <c r="M37" s="234">
        <v>75</v>
      </c>
      <c r="N37" s="234"/>
      <c r="O37" s="234"/>
      <c r="P37" s="235">
        <v>-50</v>
      </c>
      <c r="Q37" s="235">
        <v>150</v>
      </c>
      <c r="R37" s="235"/>
      <c r="S37" s="570">
        <v>3.7</v>
      </c>
      <c r="T37" s="416">
        <v>20.3</v>
      </c>
      <c r="U37" s="235"/>
      <c r="V37" s="583" t="s">
        <v>449</v>
      </c>
      <c r="W37" s="235"/>
      <c r="X37" s="235"/>
      <c r="Y37" s="463">
        <f t="shared" si="0"/>
        <v>1</v>
      </c>
      <c r="Z37" s="910">
        <v>9</v>
      </c>
      <c r="AA37" s="910">
        <v>1</v>
      </c>
      <c r="AB37" s="908"/>
      <c r="AC37" s="908"/>
      <c r="AD37" s="908"/>
      <c r="AE37" s="908"/>
      <c r="AF37" s="201"/>
      <c r="AG37" s="201"/>
      <c r="AH37" s="235"/>
      <c r="AI37" s="201"/>
      <c r="AJ37" s="201"/>
      <c r="AK37" s="905"/>
      <c r="AL37" s="905"/>
      <c r="AM37" s="201"/>
      <c r="AN37" s="201"/>
      <c r="AO37" s="573" t="s">
        <v>6926</v>
      </c>
      <c r="AP37" s="886" t="s">
        <v>4626</v>
      </c>
      <c r="AQ37" s="887" t="s">
        <v>4113</v>
      </c>
      <c r="AR37" s="887" t="s">
        <v>4399</v>
      </c>
      <c r="AS37" s="245" t="s">
        <v>6687</v>
      </c>
      <c r="AT37" s="462" t="str">
        <f t="shared" si="1"/>
        <v>PNA036_1.TT553</v>
      </c>
      <c r="AU37" s="237" t="s">
        <v>6959</v>
      </c>
      <c r="AV37" s="463" t="str">
        <f t="shared" si="2"/>
        <v>Popup_OIP</v>
      </c>
      <c r="AW37" s="237" t="s">
        <v>6960</v>
      </c>
      <c r="AX37" s="383" t="s">
        <v>71</v>
      </c>
      <c r="AY37" s="238">
        <v>150</v>
      </c>
      <c r="AZ37" s="383"/>
      <c r="BA37" s="383">
        <v>1</v>
      </c>
      <c r="BB37" s="464" t="str">
        <f t="shared" si="3"/>
        <v>ПНА №036.1 Температура нижнего подшипника ЭД;PNA036_1.TT553.RawValue;Channel.MNS.PNA036_1.TT553.RawValue;ПНА №036.1;°C;-50;150</v>
      </c>
      <c r="BC37" s="464" t="str">
        <f t="shared" si="4"/>
        <v>"Channel.MNS.PNA036_1.TT553.RawValue",1000,0.001,1,</v>
      </c>
    </row>
    <row r="38" spans="1:55" s="208" customFormat="1" x14ac:dyDescent="0.25">
      <c r="A38" s="264">
        <v>36</v>
      </c>
      <c r="B38" s="848" t="s">
        <v>5226</v>
      </c>
      <c r="C38" s="264" t="s">
        <v>6288</v>
      </c>
      <c r="D38" s="234"/>
      <c r="E38" s="234"/>
      <c r="F38" s="234"/>
      <c r="G38" s="234"/>
      <c r="H38" s="235"/>
      <c r="I38" s="235"/>
      <c r="J38" s="234"/>
      <c r="K38" s="234"/>
      <c r="L38" s="234">
        <v>65</v>
      </c>
      <c r="M38" s="234">
        <v>75</v>
      </c>
      <c r="N38" s="234"/>
      <c r="O38" s="234"/>
      <c r="P38" s="235">
        <v>-50</v>
      </c>
      <c r="Q38" s="235">
        <v>150</v>
      </c>
      <c r="R38" s="235"/>
      <c r="S38" s="570">
        <v>3.7</v>
      </c>
      <c r="T38" s="416">
        <v>20.3</v>
      </c>
      <c r="U38" s="235"/>
      <c r="V38" s="583" t="s">
        <v>449</v>
      </c>
      <c r="W38" s="235"/>
      <c r="X38" s="235"/>
      <c r="Y38" s="463">
        <f t="shared" si="0"/>
        <v>1</v>
      </c>
      <c r="Z38" s="910">
        <v>9</v>
      </c>
      <c r="AA38" s="910">
        <v>2</v>
      </c>
      <c r="AB38" s="908"/>
      <c r="AC38" s="908"/>
      <c r="AD38" s="908"/>
      <c r="AE38" s="908"/>
      <c r="AF38" s="201"/>
      <c r="AG38" s="201"/>
      <c r="AH38" s="235"/>
      <c r="AI38" s="201"/>
      <c r="AJ38" s="201"/>
      <c r="AK38" s="905"/>
      <c r="AL38" s="905"/>
      <c r="AM38" s="201"/>
      <c r="AN38" s="201"/>
      <c r="AO38" s="573" t="s">
        <v>6926</v>
      </c>
      <c r="AP38" s="886" t="s">
        <v>4626</v>
      </c>
      <c r="AQ38" s="887" t="s">
        <v>4113</v>
      </c>
      <c r="AR38" s="887" t="s">
        <v>4399</v>
      </c>
      <c r="AS38" s="245" t="s">
        <v>6687</v>
      </c>
      <c r="AT38" s="462" t="str">
        <f t="shared" si="1"/>
        <v>PNA036_1.TT554_1</v>
      </c>
      <c r="AU38" s="237" t="s">
        <v>6959</v>
      </c>
      <c r="AV38" s="463" t="str">
        <f t="shared" si="2"/>
        <v>Popup_OIP</v>
      </c>
      <c r="AW38" s="237" t="s">
        <v>6960</v>
      </c>
      <c r="AX38" s="383" t="s">
        <v>71</v>
      </c>
      <c r="AY38" s="238">
        <v>150</v>
      </c>
      <c r="AZ38" s="383"/>
      <c r="BA38" s="383">
        <v>1</v>
      </c>
      <c r="BB38" s="464" t="str">
        <f t="shared" si="3"/>
        <v>ПНА №036.1 Температура верхнего подшипника ЭД (точка 1);PNA036_1.TT554_1.RawValue;Channel.MNS.PNA036_1.TT554_1.RawValue;ПНА №036.1;°C;-50;150</v>
      </c>
      <c r="BC38" s="464" t="str">
        <f t="shared" si="4"/>
        <v>"Channel.MNS.PNA036_1.TT554_1.RawValue",1000,0.001,1,</v>
      </c>
    </row>
    <row r="39" spans="1:55" s="208" customFormat="1" x14ac:dyDescent="0.25">
      <c r="A39" s="264">
        <v>37</v>
      </c>
      <c r="B39" s="848" t="s">
        <v>5227</v>
      </c>
      <c r="C39" s="264" t="s">
        <v>6289</v>
      </c>
      <c r="D39" s="234"/>
      <c r="E39" s="234"/>
      <c r="F39" s="234"/>
      <c r="G39" s="234"/>
      <c r="H39" s="235"/>
      <c r="I39" s="235"/>
      <c r="J39" s="234"/>
      <c r="K39" s="234"/>
      <c r="L39" s="234">
        <v>65</v>
      </c>
      <c r="M39" s="234">
        <v>75</v>
      </c>
      <c r="N39" s="234"/>
      <c r="O39" s="234"/>
      <c r="P39" s="235">
        <v>-50</v>
      </c>
      <c r="Q39" s="235">
        <v>150</v>
      </c>
      <c r="R39" s="235"/>
      <c r="S39" s="570">
        <v>3.7</v>
      </c>
      <c r="T39" s="416">
        <v>20.3</v>
      </c>
      <c r="U39" s="235"/>
      <c r="V39" s="583" t="s">
        <v>449</v>
      </c>
      <c r="W39" s="235"/>
      <c r="X39" s="235"/>
      <c r="Y39" s="463">
        <f t="shared" si="0"/>
        <v>1</v>
      </c>
      <c r="Z39" s="910">
        <v>9</v>
      </c>
      <c r="AA39" s="910">
        <v>3</v>
      </c>
      <c r="AB39" s="908"/>
      <c r="AC39" s="908"/>
      <c r="AD39" s="908"/>
      <c r="AE39" s="908"/>
      <c r="AF39" s="201"/>
      <c r="AG39" s="201"/>
      <c r="AH39" s="235"/>
      <c r="AI39" s="201"/>
      <c r="AJ39" s="201"/>
      <c r="AK39" s="905"/>
      <c r="AL39" s="905"/>
      <c r="AM39" s="201"/>
      <c r="AN39" s="201"/>
      <c r="AO39" s="573" t="s">
        <v>6926</v>
      </c>
      <c r="AP39" s="886" t="s">
        <v>4626</v>
      </c>
      <c r="AQ39" s="887" t="s">
        <v>4113</v>
      </c>
      <c r="AR39" s="887" t="s">
        <v>4399</v>
      </c>
      <c r="AS39" s="245" t="s">
        <v>6687</v>
      </c>
      <c r="AT39" s="462" t="str">
        <f t="shared" si="1"/>
        <v>PNA036_1.TT554_2</v>
      </c>
      <c r="AU39" s="237" t="s">
        <v>6959</v>
      </c>
      <c r="AV39" s="463" t="str">
        <f t="shared" si="2"/>
        <v>Popup_OIP</v>
      </c>
      <c r="AW39" s="237" t="s">
        <v>6960</v>
      </c>
      <c r="AX39" s="383" t="s">
        <v>71</v>
      </c>
      <c r="AY39" s="238">
        <v>150</v>
      </c>
      <c r="AZ39" s="383"/>
      <c r="BA39" s="383">
        <v>1</v>
      </c>
      <c r="BB39" s="464" t="str">
        <f t="shared" si="3"/>
        <v>ПНА №036.1 Температура верхнего подшипника ЭД (точка 2);PNA036_1.TT554_2.RawValue;Channel.MNS.PNA036_1.TT554_2.RawValue;ПНА №036.1;°C;-50;150</v>
      </c>
      <c r="BC39" s="464" t="str">
        <f t="shared" si="4"/>
        <v>"Channel.MNS.PNA036_1.TT554_2.RawValue",1000,0.001,1,</v>
      </c>
    </row>
    <row r="40" spans="1:55" s="208" customFormat="1" x14ac:dyDescent="0.25">
      <c r="A40" s="264">
        <v>38</v>
      </c>
      <c r="B40" s="804" t="s">
        <v>5228</v>
      </c>
      <c r="C40" s="264" t="s">
        <v>4736</v>
      </c>
      <c r="D40" s="235"/>
      <c r="E40" s="235"/>
      <c r="F40" s="234"/>
      <c r="G40" s="235"/>
      <c r="H40" s="235"/>
      <c r="I40" s="235"/>
      <c r="J40" s="234"/>
      <c r="K40" s="234"/>
      <c r="L40" s="234">
        <v>50</v>
      </c>
      <c r="M40" s="234">
        <v>60</v>
      </c>
      <c r="N40" s="234"/>
      <c r="O40" s="234"/>
      <c r="P40" s="235">
        <v>-50</v>
      </c>
      <c r="Q40" s="235">
        <v>150</v>
      </c>
      <c r="R40" s="235"/>
      <c r="S40" s="570">
        <v>3.7</v>
      </c>
      <c r="T40" s="416">
        <v>20.3</v>
      </c>
      <c r="U40" s="235"/>
      <c r="V40" s="583" t="s">
        <v>449</v>
      </c>
      <c r="W40" s="235"/>
      <c r="X40" s="235"/>
      <c r="Y40" s="463">
        <f t="shared" si="0"/>
        <v>1</v>
      </c>
      <c r="Z40" s="910">
        <v>9</v>
      </c>
      <c r="AA40" s="910">
        <v>4</v>
      </c>
      <c r="AB40" s="908"/>
      <c r="AC40" s="908"/>
      <c r="AD40" s="908"/>
      <c r="AE40" s="908"/>
      <c r="AF40" s="326"/>
      <c r="AG40" s="201"/>
      <c r="AH40" s="235"/>
      <c r="AI40" s="201"/>
      <c r="AJ40" s="201"/>
      <c r="AK40" s="905"/>
      <c r="AL40" s="905"/>
      <c r="AM40" s="201"/>
      <c r="AN40" s="201"/>
      <c r="AO40" s="573" t="s">
        <v>6926</v>
      </c>
      <c r="AP40" s="886" t="s">
        <v>4626</v>
      </c>
      <c r="AQ40" s="887" t="s">
        <v>4113</v>
      </c>
      <c r="AR40" s="887" t="s">
        <v>4399</v>
      </c>
      <c r="AS40" s="245" t="s">
        <v>6687</v>
      </c>
      <c r="AT40" s="462" t="str">
        <f t="shared" si="1"/>
        <v>PNA036_1.TT557</v>
      </c>
      <c r="AU40" s="237" t="s">
        <v>6959</v>
      </c>
      <c r="AV40" s="463" t="str">
        <f t="shared" si="2"/>
        <v>Popup_OIP</v>
      </c>
      <c r="AW40" s="237" t="s">
        <v>6960</v>
      </c>
      <c r="AX40" s="383" t="s">
        <v>71</v>
      </c>
      <c r="AY40" s="238">
        <v>150</v>
      </c>
      <c r="AZ40" s="383"/>
      <c r="BA40" s="383">
        <v>1</v>
      </c>
      <c r="BB40" s="464" t="str">
        <f t="shared" si="3"/>
        <v>ПНА №036.1 Температура нефти на выходе;PNA036_1.TT557.RawValue;Channel.MNS.PNA036_1.TT557.RawValue;ПНА №036.1;°C;-50;150</v>
      </c>
      <c r="BC40" s="464" t="str">
        <f t="shared" si="4"/>
        <v>"Channel.MNS.PNA036_1.TT557.RawValue",1000,0.001,1,</v>
      </c>
    </row>
    <row r="41" spans="1:55" s="208" customFormat="1" x14ac:dyDescent="0.25">
      <c r="A41" s="264">
        <v>39</v>
      </c>
      <c r="B41" s="804" t="s">
        <v>5229</v>
      </c>
      <c r="C41" s="264" t="s">
        <v>6290</v>
      </c>
      <c r="D41" s="235"/>
      <c r="E41" s="235"/>
      <c r="F41" s="234"/>
      <c r="G41" s="234"/>
      <c r="H41" s="235"/>
      <c r="I41" s="235"/>
      <c r="J41" s="234"/>
      <c r="K41" s="234"/>
      <c r="L41" s="234">
        <v>65</v>
      </c>
      <c r="M41" s="234">
        <v>75</v>
      </c>
      <c r="N41" s="234"/>
      <c r="O41" s="234"/>
      <c r="P41" s="235">
        <v>-50</v>
      </c>
      <c r="Q41" s="235">
        <v>150</v>
      </c>
      <c r="R41" s="235"/>
      <c r="S41" s="570">
        <v>3.7</v>
      </c>
      <c r="T41" s="416">
        <v>20.3</v>
      </c>
      <c r="U41" s="235"/>
      <c r="V41" s="583" t="s">
        <v>449</v>
      </c>
      <c r="W41" s="235"/>
      <c r="X41" s="235"/>
      <c r="Y41" s="463">
        <f t="shared" si="0"/>
        <v>1</v>
      </c>
      <c r="Z41" s="910">
        <v>9</v>
      </c>
      <c r="AA41" s="910">
        <v>5</v>
      </c>
      <c r="AB41" s="908"/>
      <c r="AC41" s="908"/>
      <c r="AD41" s="908"/>
      <c r="AE41" s="908"/>
      <c r="AF41" s="201"/>
      <c r="AG41" s="201"/>
      <c r="AH41" s="235"/>
      <c r="AI41" s="201"/>
      <c r="AJ41" s="201"/>
      <c r="AK41" s="905"/>
      <c r="AL41" s="905"/>
      <c r="AM41" s="201"/>
      <c r="AN41" s="201"/>
      <c r="AO41" s="573" t="s">
        <v>6926</v>
      </c>
      <c r="AP41" s="886" t="s">
        <v>4626</v>
      </c>
      <c r="AQ41" s="887" t="s">
        <v>4113</v>
      </c>
      <c r="AR41" s="887" t="s">
        <v>4399</v>
      </c>
      <c r="AS41" s="245" t="s">
        <v>6687</v>
      </c>
      <c r="AT41" s="462" t="str">
        <f t="shared" si="1"/>
        <v>PNA036_1.TT558_1</v>
      </c>
      <c r="AU41" s="237" t="s">
        <v>6959</v>
      </c>
      <c r="AV41" s="463" t="str">
        <f t="shared" si="2"/>
        <v>Popup_OIP</v>
      </c>
      <c r="AW41" s="237" t="s">
        <v>6960</v>
      </c>
      <c r="AX41" s="383" t="s">
        <v>71</v>
      </c>
      <c r="AY41" s="238">
        <v>150</v>
      </c>
      <c r="AZ41" s="383"/>
      <c r="BA41" s="383">
        <v>1</v>
      </c>
      <c r="BB41" s="464" t="str">
        <f t="shared" si="3"/>
        <v>ПНА №036.1 Температура опорно-упорного подшипника насоса (точка 1);PNA036_1.TT558_1.RawValue;Channel.MNS.PNA036_1.TT558_1.RawValue;ПНА №036.1;°C;-50;150</v>
      </c>
      <c r="BC41" s="464" t="str">
        <f t="shared" si="4"/>
        <v>"Channel.MNS.PNA036_1.TT558_1.RawValue",1000,0.001,1,</v>
      </c>
    </row>
    <row r="42" spans="1:55" s="208" customFormat="1" x14ac:dyDescent="0.25">
      <c r="A42" s="264">
        <v>40</v>
      </c>
      <c r="B42" s="804" t="s">
        <v>5230</v>
      </c>
      <c r="C42" s="264" t="s">
        <v>6291</v>
      </c>
      <c r="D42" s="235"/>
      <c r="E42" s="235"/>
      <c r="F42" s="234"/>
      <c r="G42" s="234"/>
      <c r="H42" s="235"/>
      <c r="I42" s="235"/>
      <c r="J42" s="234"/>
      <c r="K42" s="234"/>
      <c r="L42" s="234">
        <v>65</v>
      </c>
      <c r="M42" s="234">
        <v>75</v>
      </c>
      <c r="N42" s="234"/>
      <c r="O42" s="234"/>
      <c r="P42" s="235">
        <v>-50</v>
      </c>
      <c r="Q42" s="235">
        <v>150</v>
      </c>
      <c r="R42" s="235"/>
      <c r="S42" s="570">
        <v>3.7</v>
      </c>
      <c r="T42" s="416">
        <v>20.3</v>
      </c>
      <c r="U42" s="235"/>
      <c r="V42" s="583" t="s">
        <v>449</v>
      </c>
      <c r="W42" s="235"/>
      <c r="X42" s="235"/>
      <c r="Y42" s="463">
        <f t="shared" si="0"/>
        <v>1</v>
      </c>
      <c r="Z42" s="910">
        <v>9</v>
      </c>
      <c r="AA42" s="910">
        <v>6</v>
      </c>
      <c r="AB42" s="908"/>
      <c r="AC42" s="908"/>
      <c r="AD42" s="908"/>
      <c r="AE42" s="908"/>
      <c r="AF42" s="201"/>
      <c r="AG42" s="201"/>
      <c r="AH42" s="235"/>
      <c r="AI42" s="201"/>
      <c r="AJ42" s="201"/>
      <c r="AK42" s="905"/>
      <c r="AL42" s="905"/>
      <c r="AM42" s="201"/>
      <c r="AN42" s="201"/>
      <c r="AO42" s="573" t="s">
        <v>6926</v>
      </c>
      <c r="AP42" s="886" t="s">
        <v>4626</v>
      </c>
      <c r="AQ42" s="887" t="s">
        <v>4113</v>
      </c>
      <c r="AR42" s="887" t="s">
        <v>4399</v>
      </c>
      <c r="AS42" s="245" t="s">
        <v>6687</v>
      </c>
      <c r="AT42" s="462" t="str">
        <f t="shared" si="1"/>
        <v>PNA036_1.TT558_2</v>
      </c>
      <c r="AU42" s="237" t="s">
        <v>6959</v>
      </c>
      <c r="AV42" s="463" t="str">
        <f t="shared" si="2"/>
        <v>Popup_OIP</v>
      </c>
      <c r="AW42" s="237" t="s">
        <v>6960</v>
      </c>
      <c r="AX42" s="383" t="s">
        <v>71</v>
      </c>
      <c r="AY42" s="238">
        <v>150</v>
      </c>
      <c r="AZ42" s="383"/>
      <c r="BA42" s="383">
        <v>1</v>
      </c>
      <c r="BB42" s="464" t="str">
        <f t="shared" si="3"/>
        <v>ПНА №036.1 Температура опорно-упорного подшипника насоса (точка 2);PNA036_1.TT558_2.RawValue;Channel.MNS.PNA036_1.TT558_2.RawValue;ПНА №036.1;°C;-50;150</v>
      </c>
      <c r="BC42" s="464" t="str">
        <f t="shared" si="4"/>
        <v>"Channel.MNS.PNA036_1.TT558_2.RawValue",1000,0.001,1,</v>
      </c>
    </row>
    <row r="43" spans="1:55" s="208" customFormat="1" x14ac:dyDescent="0.25">
      <c r="A43" s="264">
        <v>41</v>
      </c>
      <c r="B43" s="899" t="s">
        <v>6426</v>
      </c>
      <c r="C43" s="264" t="s">
        <v>6292</v>
      </c>
      <c r="D43" s="235"/>
      <c r="E43" s="235"/>
      <c r="F43" s="234"/>
      <c r="G43" s="235"/>
      <c r="H43" s="235"/>
      <c r="I43" s="235"/>
      <c r="J43" s="234"/>
      <c r="K43" s="234"/>
      <c r="L43" s="234"/>
      <c r="M43" s="234"/>
      <c r="N43" s="234"/>
      <c r="O43" s="234"/>
      <c r="P43" s="235">
        <v>0</v>
      </c>
      <c r="Q43" s="235">
        <v>3000</v>
      </c>
      <c r="R43" s="235"/>
      <c r="S43" s="570">
        <v>-30</v>
      </c>
      <c r="T43" s="416">
        <v>3000</v>
      </c>
      <c r="U43" s="235"/>
      <c r="V43" s="583" t="s">
        <v>449</v>
      </c>
      <c r="W43" s="235"/>
      <c r="X43" s="235"/>
      <c r="Y43" s="463">
        <f t="shared" si="0"/>
        <v>1</v>
      </c>
      <c r="Z43" s="910">
        <v>10</v>
      </c>
      <c r="AA43" s="910">
        <v>0</v>
      </c>
      <c r="AB43" s="908"/>
      <c r="AC43" s="908"/>
      <c r="AD43" s="908"/>
      <c r="AE43" s="908"/>
      <c r="AF43" s="326"/>
      <c r="AG43" s="201"/>
      <c r="AH43" s="235"/>
      <c r="AI43" s="201"/>
      <c r="AJ43" s="201"/>
      <c r="AK43" s="201"/>
      <c r="AL43" s="201"/>
      <c r="AM43" s="201"/>
      <c r="AN43" s="201"/>
      <c r="AO43" s="573" t="s">
        <v>6926</v>
      </c>
      <c r="AP43" s="886" t="s">
        <v>4626</v>
      </c>
      <c r="AQ43" s="887" t="s">
        <v>4113</v>
      </c>
      <c r="AR43" s="887" t="s">
        <v>4400</v>
      </c>
      <c r="AS43" s="245" t="s">
        <v>6687</v>
      </c>
      <c r="AT43" s="462" t="str">
        <f t="shared" si="1"/>
        <v>PNA036_1.ST551_1</v>
      </c>
      <c r="AU43" s="264" t="s">
        <v>6971</v>
      </c>
      <c r="AV43" s="463" t="str">
        <f t="shared" si="2"/>
        <v>Popup_OIP</v>
      </c>
      <c r="AW43" s="238" t="s">
        <v>6975</v>
      </c>
      <c r="AX43" s="383" t="s">
        <v>72</v>
      </c>
      <c r="AY43" s="238">
        <v>164</v>
      </c>
      <c r="AZ43" s="383"/>
      <c r="BA43" s="383">
        <v>0</v>
      </c>
      <c r="BB43" s="464" t="str">
        <f t="shared" si="3"/>
        <v>ПНА №036.1 Частота вращения вала ЭД;PNA036_1.ST551_1.RawValue;Channel.MNS.PNA036_1.ST551_1.RawValue;ПНА №036.1;об/мин;0;3000</v>
      </c>
      <c r="BC43" s="464" t="str">
        <f t="shared" si="4"/>
        <v>"Channel.MNS.PNA036_1.ST551_1.RawValue",1000,0.001,1,</v>
      </c>
    </row>
    <row r="44" spans="1:55" s="208" customFormat="1" x14ac:dyDescent="0.25">
      <c r="A44" s="264">
        <v>42</v>
      </c>
      <c r="B44" s="904" t="s">
        <v>5232</v>
      </c>
      <c r="C44" s="264" t="s">
        <v>4737</v>
      </c>
      <c r="D44" s="235"/>
      <c r="E44" s="235"/>
      <c r="F44" s="234">
        <v>6</v>
      </c>
      <c r="G44" s="235">
        <v>8.9</v>
      </c>
      <c r="H44" s="235"/>
      <c r="I44" s="235">
        <v>7.1</v>
      </c>
      <c r="J44" s="234">
        <v>11.2</v>
      </c>
      <c r="K44" s="234"/>
      <c r="L44" s="234">
        <v>18</v>
      </c>
      <c r="M44" s="234"/>
      <c r="N44" s="234"/>
      <c r="O44" s="234"/>
      <c r="P44" s="235">
        <v>0</v>
      </c>
      <c r="Q44" s="235">
        <v>30</v>
      </c>
      <c r="R44" s="234"/>
      <c r="S44" s="570">
        <v>3.7</v>
      </c>
      <c r="T44" s="416">
        <v>20.3</v>
      </c>
      <c r="U44" s="234"/>
      <c r="V44" s="583" t="s">
        <v>449</v>
      </c>
      <c r="W44" s="235"/>
      <c r="X44" s="234"/>
      <c r="Y44" s="463">
        <f t="shared" si="0"/>
        <v>1</v>
      </c>
      <c r="Z44" s="910">
        <v>10</v>
      </c>
      <c r="AA44" s="910">
        <v>1</v>
      </c>
      <c r="AB44" s="908"/>
      <c r="AC44" s="908"/>
      <c r="AD44" s="911"/>
      <c r="AE44" s="911"/>
      <c r="AF44" s="326"/>
      <c r="AG44" s="906"/>
      <c r="AH44" s="234"/>
      <c r="AI44" s="906"/>
      <c r="AJ44" s="326"/>
      <c r="AK44" s="905"/>
      <c r="AL44" s="201"/>
      <c r="AM44" s="201"/>
      <c r="AN44" s="201"/>
      <c r="AO44" s="573" t="s">
        <v>6926</v>
      </c>
      <c r="AP44" s="886" t="s">
        <v>4626</v>
      </c>
      <c r="AQ44" s="887" t="s">
        <v>4113</v>
      </c>
      <c r="AR44" s="887" t="s">
        <v>4400</v>
      </c>
      <c r="AS44" s="245" t="s">
        <v>6687</v>
      </c>
      <c r="AT44" s="462" t="str">
        <f t="shared" si="1"/>
        <v>PNA036_1.XT555</v>
      </c>
      <c r="AU44" s="237" t="s">
        <v>6964</v>
      </c>
      <c r="AV44" s="463" t="str">
        <f t="shared" si="2"/>
        <v>Popup_OIP</v>
      </c>
      <c r="AW44" s="264" t="s">
        <v>6965</v>
      </c>
      <c r="AX44" s="383" t="s">
        <v>71</v>
      </c>
      <c r="AY44" s="238">
        <v>161</v>
      </c>
      <c r="AZ44" s="383"/>
      <c r="BA44" s="383">
        <v>1</v>
      </c>
      <c r="BB44" s="464" t="str">
        <f t="shared" si="3"/>
        <v>ПНА №036.1 Вибрация опорно-упорного подшипника насоса (горизонтальное направление);PNA036_1.XT555.RawValue;Channel.MNS.PNA036_1.XT555.RawValue;ПНА №036.1;мм/с;0;30</v>
      </c>
      <c r="BC44" s="464" t="str">
        <f t="shared" si="4"/>
        <v>"Channel.MNS.PNA036_1.XT555.RawValue",1000,0.001,1,</v>
      </c>
    </row>
    <row r="45" spans="1:55" s="208" customFormat="1" x14ac:dyDescent="0.25">
      <c r="A45" s="264">
        <v>43</v>
      </c>
      <c r="B45" s="904" t="s">
        <v>5233</v>
      </c>
      <c r="C45" s="264" t="s">
        <v>4738</v>
      </c>
      <c r="D45" s="235"/>
      <c r="E45" s="235"/>
      <c r="F45" s="234">
        <v>6</v>
      </c>
      <c r="G45" s="234">
        <v>8.9</v>
      </c>
      <c r="H45" s="235"/>
      <c r="I45" s="235">
        <v>7.1</v>
      </c>
      <c r="J45" s="234">
        <v>11.2</v>
      </c>
      <c r="K45" s="234"/>
      <c r="L45" s="234">
        <v>18</v>
      </c>
      <c r="M45" s="234"/>
      <c r="N45" s="234"/>
      <c r="O45" s="234"/>
      <c r="P45" s="235">
        <v>0</v>
      </c>
      <c r="Q45" s="235">
        <v>30</v>
      </c>
      <c r="R45" s="235"/>
      <c r="S45" s="570">
        <v>3.7</v>
      </c>
      <c r="T45" s="416">
        <v>20.3</v>
      </c>
      <c r="U45" s="235"/>
      <c r="V45" s="583" t="s">
        <v>449</v>
      </c>
      <c r="W45" s="235"/>
      <c r="X45" s="235"/>
      <c r="Y45" s="463">
        <f t="shared" si="0"/>
        <v>1</v>
      </c>
      <c r="Z45" s="910">
        <v>10</v>
      </c>
      <c r="AA45" s="910">
        <v>2</v>
      </c>
      <c r="AB45" s="908"/>
      <c r="AC45" s="908"/>
      <c r="AD45" s="911"/>
      <c r="AE45" s="911"/>
      <c r="AF45" s="201"/>
      <c r="AG45" s="905"/>
      <c r="AH45" s="235"/>
      <c r="AI45" s="905"/>
      <c r="AJ45" s="201"/>
      <c r="AK45" s="905"/>
      <c r="AL45" s="201"/>
      <c r="AM45" s="201"/>
      <c r="AN45" s="201"/>
      <c r="AO45" s="573" t="s">
        <v>6926</v>
      </c>
      <c r="AP45" s="886" t="s">
        <v>4626</v>
      </c>
      <c r="AQ45" s="887" t="s">
        <v>4113</v>
      </c>
      <c r="AR45" s="887" t="s">
        <v>4400</v>
      </c>
      <c r="AS45" s="245" t="s">
        <v>6687</v>
      </c>
      <c r="AT45" s="462" t="str">
        <f t="shared" si="1"/>
        <v>PNA036_1.XT556</v>
      </c>
      <c r="AU45" s="237" t="s">
        <v>6964</v>
      </c>
      <c r="AV45" s="463" t="str">
        <f t="shared" si="2"/>
        <v>Popup_OIP</v>
      </c>
      <c r="AW45" s="264" t="s">
        <v>6966</v>
      </c>
      <c r="AX45" s="383" t="s">
        <v>71</v>
      </c>
      <c r="AY45" s="238">
        <v>161</v>
      </c>
      <c r="AZ45" s="383"/>
      <c r="BA45" s="383">
        <v>1</v>
      </c>
      <c r="BB45" s="464" t="str">
        <f t="shared" si="3"/>
        <v>ПНА №036.1 Вибрация опорно-упорного подшипника насоса (поперечное направление);PNA036_1.XT556.RawValue;Channel.MNS.PNA036_1.XT556.RawValue;ПНА №036.1;мм/с;0;30</v>
      </c>
      <c r="BC45" s="464" t="str">
        <f t="shared" si="4"/>
        <v>"Channel.MNS.PNA036_1.XT556.RawValue",1000,0.001,1,</v>
      </c>
    </row>
    <row r="46" spans="1:55" s="208" customFormat="1" x14ac:dyDescent="0.25">
      <c r="A46" s="264">
        <v>44</v>
      </c>
      <c r="B46" s="899" t="s">
        <v>5234</v>
      </c>
      <c r="C46" s="264" t="s">
        <v>4739</v>
      </c>
      <c r="D46" s="235">
        <v>4</v>
      </c>
      <c r="E46" s="235"/>
      <c r="F46" s="234"/>
      <c r="G46" s="235"/>
      <c r="H46" s="235"/>
      <c r="I46" s="235"/>
      <c r="J46" s="234"/>
      <c r="K46" s="234"/>
      <c r="L46" s="234"/>
      <c r="M46" s="234">
        <v>14</v>
      </c>
      <c r="N46" s="234"/>
      <c r="O46" s="234"/>
      <c r="P46" s="235">
        <v>0</v>
      </c>
      <c r="Q46" s="235">
        <v>20</v>
      </c>
      <c r="R46" s="234"/>
      <c r="S46" s="570">
        <v>3.7</v>
      </c>
      <c r="T46" s="416">
        <v>20.3</v>
      </c>
      <c r="U46" s="234"/>
      <c r="V46" s="583" t="s">
        <v>450</v>
      </c>
      <c r="W46" s="235"/>
      <c r="X46" s="235"/>
      <c r="Y46" s="463">
        <f t="shared" si="0"/>
        <v>2</v>
      </c>
      <c r="Z46" s="907">
        <v>10</v>
      </c>
      <c r="AA46" s="907">
        <v>4</v>
      </c>
      <c r="AB46" s="911"/>
      <c r="AC46" s="908"/>
      <c r="AD46" s="908"/>
      <c r="AE46" s="908"/>
      <c r="AF46" s="201"/>
      <c r="AG46" s="326"/>
      <c r="AH46" s="234"/>
      <c r="AI46" s="326"/>
      <c r="AJ46" s="326"/>
      <c r="AK46" s="201"/>
      <c r="AL46" s="905"/>
      <c r="AM46" s="201"/>
      <c r="AN46" s="201"/>
      <c r="AO46" s="573" t="s">
        <v>6926</v>
      </c>
      <c r="AP46" s="886" t="s">
        <v>4626</v>
      </c>
      <c r="AQ46" s="887" t="s">
        <v>4113</v>
      </c>
      <c r="AR46" s="887" t="s">
        <v>4400</v>
      </c>
      <c r="AS46" s="245" t="s">
        <v>6687</v>
      </c>
      <c r="AT46" s="462" t="str">
        <f t="shared" si="1"/>
        <v>PNA036_1.LC5514</v>
      </c>
      <c r="AU46" s="237" t="s">
        <v>6967</v>
      </c>
      <c r="AV46" s="463" t="str">
        <f t="shared" si="2"/>
        <v>Popup_OIP</v>
      </c>
      <c r="AW46" s="264" t="s">
        <v>6968</v>
      </c>
      <c r="AX46" s="383" t="s">
        <v>72</v>
      </c>
      <c r="AY46" s="238">
        <v>152</v>
      </c>
      <c r="AZ46" s="383"/>
      <c r="BA46" s="383">
        <v>1</v>
      </c>
      <c r="BB46" s="464" t="str">
        <f t="shared" si="3"/>
        <v>ПНА №036.1 Аварийные утечки нефти через торцевое уплотнение насоса;PNA036_1.LC5514.RawValue;Channel.MNS.PNA036_1.LC5514.RawValue;ПНА №036.1;мА;0;20</v>
      </c>
      <c r="BC46" s="464" t="str">
        <f t="shared" si="4"/>
        <v>"Channel.MNS.PNA036_1.LC5514.RawValue",1000,0.001,1,</v>
      </c>
    </row>
    <row r="47" spans="1:55" s="208" customFormat="1" x14ac:dyDescent="0.25">
      <c r="A47" s="264">
        <v>45</v>
      </c>
      <c r="B47" s="804" t="s">
        <v>5235</v>
      </c>
      <c r="C47" s="264" t="s">
        <v>4740</v>
      </c>
      <c r="D47" s="235"/>
      <c r="E47" s="235"/>
      <c r="F47" s="234"/>
      <c r="G47" s="235"/>
      <c r="H47" s="235"/>
      <c r="I47" s="235"/>
      <c r="J47" s="234"/>
      <c r="K47" s="234"/>
      <c r="L47" s="234"/>
      <c r="M47" s="234"/>
      <c r="N47" s="234"/>
      <c r="O47" s="234"/>
      <c r="P47" s="235">
        <v>0</v>
      </c>
      <c r="Q47" s="235">
        <v>4</v>
      </c>
      <c r="R47" s="235"/>
      <c r="S47" s="570">
        <v>3.7</v>
      </c>
      <c r="T47" s="416">
        <v>20.3</v>
      </c>
      <c r="U47" s="235"/>
      <c r="V47" s="583" t="s">
        <v>449</v>
      </c>
      <c r="W47" s="234"/>
      <c r="X47" s="234"/>
      <c r="Y47" s="463">
        <f t="shared" si="0"/>
        <v>1</v>
      </c>
      <c r="Z47" s="907">
        <v>10</v>
      </c>
      <c r="AA47" s="907">
        <v>6</v>
      </c>
      <c r="AB47" s="908"/>
      <c r="AC47" s="908"/>
      <c r="AD47" s="908"/>
      <c r="AE47" s="908"/>
      <c r="AF47" s="201"/>
      <c r="AG47" s="201"/>
      <c r="AH47" s="235"/>
      <c r="AI47" s="201"/>
      <c r="AJ47" s="201"/>
      <c r="AK47" s="201"/>
      <c r="AL47" s="201"/>
      <c r="AM47" s="201"/>
      <c r="AN47" s="201"/>
      <c r="AO47" s="573" t="s">
        <v>6926</v>
      </c>
      <c r="AP47" s="886" t="s">
        <v>4626</v>
      </c>
      <c r="AQ47" s="887" t="s">
        <v>4113</v>
      </c>
      <c r="AR47" s="887" t="s">
        <v>4400</v>
      </c>
      <c r="AS47" s="245" t="s">
        <v>6687</v>
      </c>
      <c r="AT47" s="462" t="str">
        <f t="shared" si="1"/>
        <v>PNA036_1.PT551</v>
      </c>
      <c r="AU47" s="237" t="s">
        <v>6961</v>
      </c>
      <c r="AV47" s="463" t="str">
        <f t="shared" si="2"/>
        <v>Popup_OIPp</v>
      </c>
      <c r="AW47" s="238" t="s">
        <v>6962</v>
      </c>
      <c r="AX47" s="383" t="s">
        <v>71</v>
      </c>
      <c r="AY47" s="238">
        <v>150</v>
      </c>
      <c r="AZ47" s="383"/>
      <c r="BA47" s="383">
        <v>3</v>
      </c>
      <c r="BB47" s="464" t="str">
        <f t="shared" si="3"/>
        <v>ПНА №036.1 Давление нефти на входе;PNA036_1.PT551.RawValue;Channel.MNS.PNA036_1.PT551.RawValue;ПНА №036.1;МПа;0;4</v>
      </c>
      <c r="BC47" s="464" t="str">
        <f t="shared" si="4"/>
        <v>"Channel.MNS.PNA036_1.PT551.RawValue",1000,0.001,1,</v>
      </c>
    </row>
    <row r="48" spans="1:55" s="208" customFormat="1" x14ac:dyDescent="0.25">
      <c r="A48" s="264">
        <v>46</v>
      </c>
      <c r="B48" s="804" t="s">
        <v>5236</v>
      </c>
      <c r="C48" s="264" t="s">
        <v>4741</v>
      </c>
      <c r="D48" s="235"/>
      <c r="E48" s="235"/>
      <c r="F48" s="234"/>
      <c r="G48" s="235"/>
      <c r="H48" s="235"/>
      <c r="I48" s="235"/>
      <c r="J48" s="234"/>
      <c r="K48" s="234"/>
      <c r="L48" s="234"/>
      <c r="M48" s="234"/>
      <c r="N48" s="234"/>
      <c r="O48" s="234"/>
      <c r="P48" s="235">
        <v>0</v>
      </c>
      <c r="Q48" s="235">
        <v>10</v>
      </c>
      <c r="R48" s="235"/>
      <c r="S48" s="570">
        <v>3.7</v>
      </c>
      <c r="T48" s="416">
        <v>20.3</v>
      </c>
      <c r="U48" s="235"/>
      <c r="V48" s="583" t="s">
        <v>449</v>
      </c>
      <c r="W48" s="235"/>
      <c r="X48" s="235"/>
      <c r="Y48" s="463">
        <f t="shared" si="0"/>
        <v>1</v>
      </c>
      <c r="Z48" s="907">
        <v>10</v>
      </c>
      <c r="AA48" s="907">
        <v>7</v>
      </c>
      <c r="AB48" s="908"/>
      <c r="AC48" s="908"/>
      <c r="AD48" s="908"/>
      <c r="AE48" s="908"/>
      <c r="AF48" s="201"/>
      <c r="AG48" s="201"/>
      <c r="AH48" s="235"/>
      <c r="AI48" s="201"/>
      <c r="AJ48" s="201"/>
      <c r="AK48" s="201"/>
      <c r="AL48" s="201"/>
      <c r="AM48" s="201"/>
      <c r="AN48" s="201"/>
      <c r="AO48" s="573" t="s">
        <v>6926</v>
      </c>
      <c r="AP48" s="886" t="s">
        <v>4626</v>
      </c>
      <c r="AQ48" s="887" t="s">
        <v>4113</v>
      </c>
      <c r="AR48" s="887" t="s">
        <v>4400</v>
      </c>
      <c r="AS48" s="245" t="s">
        <v>6687</v>
      </c>
      <c r="AT48" s="462" t="str">
        <f t="shared" si="1"/>
        <v>PNA036_1.PT552</v>
      </c>
      <c r="AU48" s="237" t="s">
        <v>6961</v>
      </c>
      <c r="AV48" s="463" t="str">
        <f t="shared" si="2"/>
        <v>Popup_OIPp</v>
      </c>
      <c r="AW48" s="238" t="s">
        <v>6962</v>
      </c>
      <c r="AX48" s="383" t="s">
        <v>71</v>
      </c>
      <c r="AY48" s="238">
        <v>150</v>
      </c>
      <c r="AZ48" s="383"/>
      <c r="BA48" s="383">
        <v>3</v>
      </c>
      <c r="BB48" s="464" t="str">
        <f t="shared" si="3"/>
        <v>ПНА №036.1 Давление нефти на выходе;PNA036_1.PT552.RawValue;Channel.MNS.PNA036_1.PT552.RawValue;ПНА №036.1;МПа;0;10</v>
      </c>
      <c r="BC48" s="464" t="str">
        <f t="shared" si="4"/>
        <v>"Channel.MNS.PNA036_1.PT552.RawValue",1000,0.001,1,</v>
      </c>
    </row>
    <row r="49" spans="1:55" s="208" customFormat="1" x14ac:dyDescent="0.25">
      <c r="A49" s="264">
        <v>47</v>
      </c>
      <c r="B49" s="804" t="s">
        <v>5237</v>
      </c>
      <c r="C49" s="264" t="s">
        <v>4742</v>
      </c>
      <c r="D49" s="235"/>
      <c r="E49" s="235"/>
      <c r="F49" s="234"/>
      <c r="G49" s="235"/>
      <c r="H49" s="235"/>
      <c r="I49" s="235"/>
      <c r="J49" s="234"/>
      <c r="K49" s="234"/>
      <c r="L49" s="234"/>
      <c r="M49" s="234"/>
      <c r="N49" s="234"/>
      <c r="O49" s="234"/>
      <c r="P49" s="235">
        <v>0</v>
      </c>
      <c r="Q49" s="235">
        <v>0.4</v>
      </c>
      <c r="R49" s="234"/>
      <c r="S49" s="570">
        <v>3.7</v>
      </c>
      <c r="T49" s="416">
        <v>20.3</v>
      </c>
      <c r="U49" s="234"/>
      <c r="V49" s="583" t="s">
        <v>449</v>
      </c>
      <c r="W49" s="234"/>
      <c r="X49" s="234"/>
      <c r="Y49" s="463">
        <f t="shared" si="0"/>
        <v>1</v>
      </c>
      <c r="Z49" s="907">
        <v>11</v>
      </c>
      <c r="AA49" s="907">
        <v>0</v>
      </c>
      <c r="AB49" s="908"/>
      <c r="AC49" s="908"/>
      <c r="AD49" s="908"/>
      <c r="AE49" s="908"/>
      <c r="AF49" s="201"/>
      <c r="AG49" s="326"/>
      <c r="AH49" s="234"/>
      <c r="AI49" s="326"/>
      <c r="AJ49" s="326"/>
      <c r="AK49" s="201"/>
      <c r="AL49" s="201"/>
      <c r="AM49" s="201"/>
      <c r="AN49" s="201"/>
      <c r="AO49" s="573" t="s">
        <v>6926</v>
      </c>
      <c r="AP49" s="886" t="s">
        <v>4626</v>
      </c>
      <c r="AQ49" s="887" t="s">
        <v>4113</v>
      </c>
      <c r="AR49" s="887" t="s">
        <v>4402</v>
      </c>
      <c r="AS49" s="245" t="s">
        <v>6687</v>
      </c>
      <c r="AT49" s="462" t="str">
        <f t="shared" si="1"/>
        <v>PNA036_1.PT553</v>
      </c>
      <c r="AU49" s="237" t="s">
        <v>6961</v>
      </c>
      <c r="AV49" s="463" t="str">
        <f t="shared" si="2"/>
        <v>Popup_OIPp</v>
      </c>
      <c r="AW49" s="238" t="s">
        <v>6963</v>
      </c>
      <c r="AX49" s="383" t="s">
        <v>71</v>
      </c>
      <c r="AY49" s="238">
        <v>168</v>
      </c>
      <c r="AZ49" s="383"/>
      <c r="BA49" s="383">
        <v>3</v>
      </c>
      <c r="BB49" s="464" t="str">
        <f t="shared" si="3"/>
        <v>ПНА №036.1 Перепад давления нефти на фильтр-решетке;PNA036_1.PT553.RawValue;Channel.MNS.PNA036_1.PT553.RawValue;ПНА №036.1;МПа;0;0,4</v>
      </c>
      <c r="BC49" s="464" t="str">
        <f t="shared" si="4"/>
        <v>"Channel.MNS.PNA036_1.PT553.RawValue",1000,0.001,1,</v>
      </c>
    </row>
    <row r="50" spans="1:55" s="208" customFormat="1" x14ac:dyDescent="0.25">
      <c r="A50" s="264">
        <v>48</v>
      </c>
      <c r="B50" s="899" t="s">
        <v>5238</v>
      </c>
      <c r="C50" s="264" t="s">
        <v>4743</v>
      </c>
      <c r="D50" s="235"/>
      <c r="E50" s="235"/>
      <c r="F50" s="234"/>
      <c r="G50" s="235"/>
      <c r="H50" s="235">
        <v>21.7</v>
      </c>
      <c r="I50" s="235"/>
      <c r="J50" s="234"/>
      <c r="K50" s="234"/>
      <c r="L50" s="234"/>
      <c r="M50" s="234"/>
      <c r="N50" s="234"/>
      <c r="O50" s="234"/>
      <c r="P50" s="235">
        <v>0</v>
      </c>
      <c r="Q50" s="235">
        <v>300</v>
      </c>
      <c r="R50" s="235"/>
      <c r="S50" s="570">
        <v>3.7</v>
      </c>
      <c r="T50" s="416">
        <v>20.3</v>
      </c>
      <c r="U50" s="235"/>
      <c r="V50" s="583" t="s">
        <v>449</v>
      </c>
      <c r="W50" s="235"/>
      <c r="X50" s="235"/>
      <c r="Y50" s="463">
        <f t="shared" si="0"/>
        <v>1</v>
      </c>
      <c r="Z50" s="907">
        <v>11</v>
      </c>
      <c r="AA50" s="907">
        <v>2</v>
      </c>
      <c r="AB50" s="908"/>
      <c r="AC50" s="908"/>
      <c r="AD50" s="908"/>
      <c r="AE50" s="908"/>
      <c r="AF50" s="905"/>
      <c r="AG50" s="201"/>
      <c r="AH50" s="235"/>
      <c r="AI50" s="201"/>
      <c r="AJ50" s="201"/>
      <c r="AK50" s="201"/>
      <c r="AL50" s="201"/>
      <c r="AM50" s="201"/>
      <c r="AN50" s="201"/>
      <c r="AO50" s="573" t="s">
        <v>6926</v>
      </c>
      <c r="AP50" s="886" t="s">
        <v>4626</v>
      </c>
      <c r="AQ50" s="887" t="s">
        <v>4113</v>
      </c>
      <c r="AR50" s="887" t="s">
        <v>4402</v>
      </c>
      <c r="AS50" s="245" t="s">
        <v>6687</v>
      </c>
      <c r="AT50" s="462" t="str">
        <f t="shared" si="1"/>
        <v>PNA036_1.CT551</v>
      </c>
      <c r="AU50" s="237" t="s">
        <v>6972</v>
      </c>
      <c r="AV50" s="463" t="str">
        <f t="shared" si="2"/>
        <v>Popup_OIP</v>
      </c>
      <c r="AW50" s="264" t="s">
        <v>6973</v>
      </c>
      <c r="AX50" s="383" t="s">
        <v>72</v>
      </c>
      <c r="AY50" s="238">
        <v>162</v>
      </c>
      <c r="AZ50" s="383"/>
      <c r="BA50" s="383">
        <v>1</v>
      </c>
      <c r="BB50" s="464" t="str">
        <f t="shared" si="3"/>
        <v>ПНА №036.1 Сила тока;PNA036_1.CT551.RawValue;Channel.MNS.PNA036_1.CT551.RawValue;ПНА №036.1;А;0;300</v>
      </c>
      <c r="BC50" s="464" t="str">
        <f t="shared" si="4"/>
        <v>"Channel.MNS.PNA036_1.CT551.RawValue",1000,0.001,1,</v>
      </c>
    </row>
    <row r="51" spans="1:55" s="205" customFormat="1" x14ac:dyDescent="0.25">
      <c r="A51" s="264">
        <v>49</v>
      </c>
      <c r="B51" s="899" t="s">
        <v>5239</v>
      </c>
      <c r="C51" s="264" t="s">
        <v>6293</v>
      </c>
      <c r="D51" s="235"/>
      <c r="E51" s="235"/>
      <c r="F51" s="234"/>
      <c r="G51" s="234"/>
      <c r="H51" s="234"/>
      <c r="I51" s="234"/>
      <c r="J51" s="234"/>
      <c r="K51" s="234"/>
      <c r="L51" s="234"/>
      <c r="M51" s="234"/>
      <c r="N51" s="234"/>
      <c r="O51" s="234"/>
      <c r="P51" s="235">
        <v>0</v>
      </c>
      <c r="Q51" s="235">
        <v>3000</v>
      </c>
      <c r="R51" s="235"/>
      <c r="S51" s="570">
        <v>-30</v>
      </c>
      <c r="T51" s="416">
        <v>3000</v>
      </c>
      <c r="U51" s="235"/>
      <c r="V51" s="583" t="s">
        <v>449</v>
      </c>
      <c r="W51" s="235"/>
      <c r="X51" s="235"/>
      <c r="Y51" s="463">
        <f t="shared" si="0"/>
        <v>1</v>
      </c>
      <c r="Z51" s="907">
        <v>11</v>
      </c>
      <c r="AA51" s="907">
        <v>4</v>
      </c>
      <c r="AB51" s="908"/>
      <c r="AC51" s="908"/>
      <c r="AD51" s="908"/>
      <c r="AE51" s="908"/>
      <c r="AF51" s="201"/>
      <c r="AG51" s="201"/>
      <c r="AH51" s="235"/>
      <c r="AI51" s="201"/>
      <c r="AJ51" s="201"/>
      <c r="AK51" s="201"/>
      <c r="AL51" s="201"/>
      <c r="AM51" s="201"/>
      <c r="AN51" s="201"/>
      <c r="AO51" s="573" t="s">
        <v>6926</v>
      </c>
      <c r="AP51" s="886" t="s">
        <v>4626</v>
      </c>
      <c r="AQ51" s="887" t="s">
        <v>4113</v>
      </c>
      <c r="AR51" s="887" t="s">
        <v>4402</v>
      </c>
      <c r="AS51" s="245" t="s">
        <v>6687</v>
      </c>
      <c r="AT51" s="462" t="str">
        <f t="shared" si="1"/>
        <v>PNA036_1.ST551_2</v>
      </c>
      <c r="AU51" s="264" t="s">
        <v>6971</v>
      </c>
      <c r="AV51" s="463" t="str">
        <f t="shared" si="2"/>
        <v>Popup_OIP</v>
      </c>
      <c r="AW51" s="264" t="s">
        <v>6975</v>
      </c>
      <c r="AX51" s="383" t="s">
        <v>72</v>
      </c>
      <c r="AY51" s="238">
        <v>164</v>
      </c>
      <c r="AZ51" s="383"/>
      <c r="BA51" s="383">
        <v>0</v>
      </c>
      <c r="BB51" s="464" t="str">
        <f t="shared" si="3"/>
        <v>ПНА №036.1 Выходная частота;PNA036_1.ST551_2.RawValue;Channel.MNS.PNA036_1.ST551_2.RawValue;ПНА №036.1;об/мин;0;3000</v>
      </c>
      <c r="BC51" s="464" t="str">
        <f t="shared" si="4"/>
        <v>"Channel.MNS.PNA036_1.ST551_2.RawValue",1000,0.001,1,</v>
      </c>
    </row>
    <row r="52" spans="1:55" s="205" customFormat="1" x14ac:dyDescent="0.25">
      <c r="A52" s="264">
        <v>50</v>
      </c>
      <c r="B52" s="804" t="s">
        <v>5276</v>
      </c>
      <c r="C52" s="264" t="s">
        <v>4753</v>
      </c>
      <c r="D52" s="235"/>
      <c r="E52" s="235"/>
      <c r="F52" s="234"/>
      <c r="G52" s="234"/>
      <c r="H52" s="234"/>
      <c r="I52" s="234"/>
      <c r="J52" s="234"/>
      <c r="K52" s="234"/>
      <c r="L52" s="234">
        <v>65</v>
      </c>
      <c r="M52" s="234">
        <v>75</v>
      </c>
      <c r="N52" s="234"/>
      <c r="O52" s="234"/>
      <c r="P52" s="235">
        <v>-50</v>
      </c>
      <c r="Q52" s="235">
        <v>150</v>
      </c>
      <c r="R52" s="234"/>
      <c r="S52" s="570">
        <v>3.7</v>
      </c>
      <c r="T52" s="416">
        <v>20.3</v>
      </c>
      <c r="U52" s="234"/>
      <c r="V52" s="583" t="s">
        <v>449</v>
      </c>
      <c r="W52" s="234"/>
      <c r="X52" s="234"/>
      <c r="Y52" s="463">
        <f t="shared" si="0"/>
        <v>1</v>
      </c>
      <c r="Z52" s="907">
        <v>12</v>
      </c>
      <c r="AA52" s="907">
        <v>0</v>
      </c>
      <c r="AB52" s="908"/>
      <c r="AC52" s="908"/>
      <c r="AD52" s="908"/>
      <c r="AE52" s="908"/>
      <c r="AF52" s="201"/>
      <c r="AG52" s="326"/>
      <c r="AH52" s="234"/>
      <c r="AI52" s="326"/>
      <c r="AJ52" s="326"/>
      <c r="AK52" s="905"/>
      <c r="AL52" s="905"/>
      <c r="AM52" s="201"/>
      <c r="AN52" s="201"/>
      <c r="AO52" s="573" t="s">
        <v>6928</v>
      </c>
      <c r="AP52" s="886" t="s">
        <v>4626</v>
      </c>
      <c r="AQ52" s="887" t="s">
        <v>4113</v>
      </c>
      <c r="AR52" s="887" t="s">
        <v>4418</v>
      </c>
      <c r="AS52" s="245" t="s">
        <v>6689</v>
      </c>
      <c r="AT52" s="462" t="str">
        <f t="shared" si="1"/>
        <v>PNA036_3.TT573</v>
      </c>
      <c r="AU52" s="237" t="s">
        <v>6959</v>
      </c>
      <c r="AV52" s="463" t="str">
        <f t="shared" si="2"/>
        <v>Popup_OIP</v>
      </c>
      <c r="AW52" s="237" t="s">
        <v>6960</v>
      </c>
      <c r="AX52" s="383" t="s">
        <v>71</v>
      </c>
      <c r="AY52" s="238">
        <v>150</v>
      </c>
      <c r="AZ52" s="383"/>
      <c r="BA52" s="383">
        <v>1</v>
      </c>
      <c r="BB52" s="464" t="str">
        <f t="shared" si="3"/>
        <v>ПНА №036.3 Температура нижнего подшипника ЭД;PNA036_3.TT573.RawValue;Channel.MNS.PNA036_3.TT573.RawValue;ПНА №036.3;°C;-50;150</v>
      </c>
      <c r="BC52" s="464" t="str">
        <f t="shared" si="4"/>
        <v>"Channel.MNS.PNA036_3.TT573.RawValue",1000,0.001,1,</v>
      </c>
    </row>
    <row r="53" spans="1:55" s="205" customFormat="1" x14ac:dyDescent="0.25">
      <c r="A53" s="264">
        <v>51</v>
      </c>
      <c r="B53" s="848" t="s">
        <v>5277</v>
      </c>
      <c r="C53" s="264" t="s">
        <v>6324</v>
      </c>
      <c r="D53" s="235"/>
      <c r="E53" s="235"/>
      <c r="F53" s="234"/>
      <c r="G53" s="234"/>
      <c r="H53" s="234"/>
      <c r="I53" s="234"/>
      <c r="J53" s="234"/>
      <c r="K53" s="234"/>
      <c r="L53" s="234">
        <v>65</v>
      </c>
      <c r="M53" s="234">
        <v>75</v>
      </c>
      <c r="N53" s="234"/>
      <c r="O53" s="234"/>
      <c r="P53" s="235">
        <v>-50</v>
      </c>
      <c r="Q53" s="235">
        <v>150</v>
      </c>
      <c r="R53" s="235"/>
      <c r="S53" s="570">
        <v>3.7</v>
      </c>
      <c r="T53" s="416">
        <v>20.3</v>
      </c>
      <c r="U53" s="235"/>
      <c r="V53" s="583" t="s">
        <v>449</v>
      </c>
      <c r="W53" s="235"/>
      <c r="X53" s="235"/>
      <c r="Y53" s="463">
        <f t="shared" si="0"/>
        <v>1</v>
      </c>
      <c r="Z53" s="907">
        <v>12</v>
      </c>
      <c r="AA53" s="907">
        <v>1</v>
      </c>
      <c r="AB53" s="908"/>
      <c r="AC53" s="908"/>
      <c r="AD53" s="908"/>
      <c r="AE53" s="908"/>
      <c r="AF53" s="201"/>
      <c r="AG53" s="201"/>
      <c r="AH53" s="235"/>
      <c r="AI53" s="201"/>
      <c r="AJ53" s="201"/>
      <c r="AK53" s="905"/>
      <c r="AL53" s="905"/>
      <c r="AM53" s="201"/>
      <c r="AN53" s="201"/>
      <c r="AO53" s="573" t="s">
        <v>6928</v>
      </c>
      <c r="AP53" s="886" t="s">
        <v>4626</v>
      </c>
      <c r="AQ53" s="887" t="s">
        <v>4113</v>
      </c>
      <c r="AR53" s="887" t="s">
        <v>4418</v>
      </c>
      <c r="AS53" s="245" t="s">
        <v>6689</v>
      </c>
      <c r="AT53" s="462" t="str">
        <f t="shared" si="1"/>
        <v>PNA036_3.TT574_1</v>
      </c>
      <c r="AU53" s="237" t="s">
        <v>6959</v>
      </c>
      <c r="AV53" s="463" t="str">
        <f t="shared" si="2"/>
        <v>Popup_OIP</v>
      </c>
      <c r="AW53" s="237" t="s">
        <v>6960</v>
      </c>
      <c r="AX53" s="383" t="s">
        <v>71</v>
      </c>
      <c r="AY53" s="238">
        <v>150</v>
      </c>
      <c r="AZ53" s="383"/>
      <c r="BA53" s="383">
        <v>1</v>
      </c>
      <c r="BB53" s="464" t="str">
        <f t="shared" si="3"/>
        <v>ПНА №036.3 Температура верхнего подшипника ЭД (точка 1);PNA036_3.TT574_1.RawValue;Channel.MNS.PNA036_3.TT574_1.RawValue;ПНА №036.3;°C;-50;150</v>
      </c>
      <c r="BC53" s="464" t="str">
        <f t="shared" si="4"/>
        <v>"Channel.MNS.PNA036_3.TT574_1.RawValue",1000,0.001,1,</v>
      </c>
    </row>
    <row r="54" spans="1:55" s="205" customFormat="1" x14ac:dyDescent="0.25">
      <c r="A54" s="264">
        <v>52</v>
      </c>
      <c r="B54" s="848" t="s">
        <v>5278</v>
      </c>
      <c r="C54" s="264" t="s">
        <v>6325</v>
      </c>
      <c r="D54" s="235"/>
      <c r="E54" s="235"/>
      <c r="F54" s="234"/>
      <c r="G54" s="234"/>
      <c r="H54" s="234"/>
      <c r="I54" s="234"/>
      <c r="J54" s="234"/>
      <c r="K54" s="234"/>
      <c r="L54" s="234">
        <v>65</v>
      </c>
      <c r="M54" s="234">
        <v>75</v>
      </c>
      <c r="N54" s="234"/>
      <c r="O54" s="234"/>
      <c r="P54" s="235">
        <v>-50</v>
      </c>
      <c r="Q54" s="235">
        <v>150</v>
      </c>
      <c r="R54" s="235"/>
      <c r="S54" s="570">
        <v>3.7</v>
      </c>
      <c r="T54" s="416">
        <v>20.3</v>
      </c>
      <c r="U54" s="235"/>
      <c r="V54" s="583" t="s">
        <v>449</v>
      </c>
      <c r="W54" s="235"/>
      <c r="X54" s="235"/>
      <c r="Y54" s="463">
        <f t="shared" si="0"/>
        <v>1</v>
      </c>
      <c r="Z54" s="907">
        <v>12</v>
      </c>
      <c r="AA54" s="907">
        <v>2</v>
      </c>
      <c r="AB54" s="908"/>
      <c r="AC54" s="908"/>
      <c r="AD54" s="908"/>
      <c r="AE54" s="908"/>
      <c r="AF54" s="201"/>
      <c r="AG54" s="201"/>
      <c r="AH54" s="235"/>
      <c r="AI54" s="201"/>
      <c r="AJ54" s="201"/>
      <c r="AK54" s="905"/>
      <c r="AL54" s="905"/>
      <c r="AM54" s="201"/>
      <c r="AN54" s="201"/>
      <c r="AO54" s="573" t="s">
        <v>6928</v>
      </c>
      <c r="AP54" s="886" t="s">
        <v>4626</v>
      </c>
      <c r="AQ54" s="887" t="s">
        <v>4113</v>
      </c>
      <c r="AR54" s="887" t="s">
        <v>4418</v>
      </c>
      <c r="AS54" s="245" t="s">
        <v>6689</v>
      </c>
      <c r="AT54" s="462" t="str">
        <f t="shared" si="1"/>
        <v>PNA036_3.TT574_2</v>
      </c>
      <c r="AU54" s="237" t="s">
        <v>6959</v>
      </c>
      <c r="AV54" s="463" t="str">
        <f t="shared" si="2"/>
        <v>Popup_OIP</v>
      </c>
      <c r="AW54" s="237" t="s">
        <v>6960</v>
      </c>
      <c r="AX54" s="383" t="s">
        <v>71</v>
      </c>
      <c r="AY54" s="238">
        <v>150</v>
      </c>
      <c r="AZ54" s="383"/>
      <c r="BA54" s="383">
        <v>1</v>
      </c>
      <c r="BB54" s="464" t="str">
        <f t="shared" si="3"/>
        <v>ПНА №036.3 Температура верхнего подшипника ЭД (точка 2);PNA036_3.TT574_2.RawValue;Channel.MNS.PNA036_3.TT574_2.RawValue;ПНА №036.3;°C;-50;150</v>
      </c>
      <c r="BC54" s="464" t="str">
        <f t="shared" si="4"/>
        <v>"Channel.MNS.PNA036_3.TT574_2.RawValue",1000,0.001,1,</v>
      </c>
    </row>
    <row r="55" spans="1:55" s="205" customFormat="1" x14ac:dyDescent="0.25">
      <c r="A55" s="264">
        <v>53</v>
      </c>
      <c r="B55" s="804" t="s">
        <v>5279</v>
      </c>
      <c r="C55" s="264" t="s">
        <v>4754</v>
      </c>
      <c r="D55" s="235"/>
      <c r="E55" s="235"/>
      <c r="F55" s="234"/>
      <c r="G55" s="235"/>
      <c r="H55" s="235"/>
      <c r="I55" s="235"/>
      <c r="J55" s="234"/>
      <c r="K55" s="234"/>
      <c r="L55" s="234">
        <v>50</v>
      </c>
      <c r="M55" s="234">
        <v>60</v>
      </c>
      <c r="N55" s="234"/>
      <c r="O55" s="234"/>
      <c r="P55" s="235">
        <v>-50</v>
      </c>
      <c r="Q55" s="235">
        <v>150</v>
      </c>
      <c r="R55" s="235"/>
      <c r="S55" s="570">
        <v>3.7</v>
      </c>
      <c r="T55" s="416">
        <v>20.3</v>
      </c>
      <c r="U55" s="235"/>
      <c r="V55" s="583" t="s">
        <v>449</v>
      </c>
      <c r="W55" s="235"/>
      <c r="X55" s="235"/>
      <c r="Y55" s="463">
        <f t="shared" si="0"/>
        <v>1</v>
      </c>
      <c r="Z55" s="907">
        <v>12</v>
      </c>
      <c r="AA55" s="907">
        <v>3</v>
      </c>
      <c r="AB55" s="908"/>
      <c r="AC55" s="908"/>
      <c r="AD55" s="908"/>
      <c r="AE55" s="908"/>
      <c r="AF55" s="201"/>
      <c r="AG55" s="201"/>
      <c r="AH55" s="235"/>
      <c r="AI55" s="201"/>
      <c r="AJ55" s="201"/>
      <c r="AK55" s="905"/>
      <c r="AL55" s="905"/>
      <c r="AM55" s="201"/>
      <c r="AN55" s="201"/>
      <c r="AO55" s="573" t="s">
        <v>6928</v>
      </c>
      <c r="AP55" s="886" t="s">
        <v>4626</v>
      </c>
      <c r="AQ55" s="887" t="s">
        <v>4113</v>
      </c>
      <c r="AR55" s="887" t="s">
        <v>4418</v>
      </c>
      <c r="AS55" s="245" t="s">
        <v>6689</v>
      </c>
      <c r="AT55" s="462" t="str">
        <f t="shared" si="1"/>
        <v>PNA036_3.TT577</v>
      </c>
      <c r="AU55" s="237" t="s">
        <v>6959</v>
      </c>
      <c r="AV55" s="463" t="str">
        <f t="shared" si="2"/>
        <v>Popup_OIP</v>
      </c>
      <c r="AW55" s="237" t="s">
        <v>6960</v>
      </c>
      <c r="AX55" s="383" t="s">
        <v>71</v>
      </c>
      <c r="AY55" s="238">
        <v>150</v>
      </c>
      <c r="AZ55" s="383"/>
      <c r="BA55" s="383">
        <v>1</v>
      </c>
      <c r="BB55" s="464" t="str">
        <f t="shared" si="3"/>
        <v>ПНА №036.3 Температура нефти на выходе;PNA036_3.TT577.RawValue;Channel.MNS.PNA036_3.TT577.RawValue;ПНА №036.3;°C;-50;150</v>
      </c>
      <c r="BC55" s="464" t="str">
        <f t="shared" si="4"/>
        <v>"Channel.MNS.PNA036_3.TT577.RawValue",1000,0.001,1,</v>
      </c>
    </row>
    <row r="56" spans="1:55" s="205" customFormat="1" x14ac:dyDescent="0.25">
      <c r="A56" s="264">
        <v>54</v>
      </c>
      <c r="B56" s="804" t="s">
        <v>5280</v>
      </c>
      <c r="C56" s="264" t="s">
        <v>6326</v>
      </c>
      <c r="D56" s="235"/>
      <c r="E56" s="235"/>
      <c r="F56" s="235"/>
      <c r="G56" s="235"/>
      <c r="H56" s="235"/>
      <c r="I56" s="235"/>
      <c r="J56" s="234"/>
      <c r="K56" s="234"/>
      <c r="L56" s="234">
        <v>65</v>
      </c>
      <c r="M56" s="234">
        <v>75</v>
      </c>
      <c r="N56" s="234"/>
      <c r="O56" s="234"/>
      <c r="P56" s="235">
        <v>-50</v>
      </c>
      <c r="Q56" s="235">
        <v>150</v>
      </c>
      <c r="R56" s="235"/>
      <c r="S56" s="570">
        <v>3.7</v>
      </c>
      <c r="T56" s="416">
        <v>20.3</v>
      </c>
      <c r="U56" s="235"/>
      <c r="V56" s="583" t="s">
        <v>449</v>
      </c>
      <c r="W56" s="235"/>
      <c r="X56" s="235"/>
      <c r="Y56" s="463">
        <f t="shared" si="0"/>
        <v>1</v>
      </c>
      <c r="Z56" s="907">
        <v>12</v>
      </c>
      <c r="AA56" s="907">
        <v>4</v>
      </c>
      <c r="AB56" s="908"/>
      <c r="AC56" s="908"/>
      <c r="AD56" s="908"/>
      <c r="AE56" s="908"/>
      <c r="AF56" s="201"/>
      <c r="AG56" s="201"/>
      <c r="AH56" s="235"/>
      <c r="AI56" s="201"/>
      <c r="AJ56" s="201"/>
      <c r="AK56" s="905"/>
      <c r="AL56" s="905"/>
      <c r="AM56" s="201"/>
      <c r="AN56" s="201"/>
      <c r="AO56" s="573" t="s">
        <v>6928</v>
      </c>
      <c r="AP56" s="886" t="s">
        <v>4626</v>
      </c>
      <c r="AQ56" s="887" t="s">
        <v>4113</v>
      </c>
      <c r="AR56" s="887" t="s">
        <v>4418</v>
      </c>
      <c r="AS56" s="245" t="s">
        <v>6689</v>
      </c>
      <c r="AT56" s="462" t="str">
        <f t="shared" si="1"/>
        <v>PNA036_3.TT578_1</v>
      </c>
      <c r="AU56" s="237" t="s">
        <v>6959</v>
      </c>
      <c r="AV56" s="463" t="str">
        <f t="shared" si="2"/>
        <v>Popup_OIP</v>
      </c>
      <c r="AW56" s="237" t="s">
        <v>6960</v>
      </c>
      <c r="AX56" s="383" t="s">
        <v>71</v>
      </c>
      <c r="AY56" s="572">
        <v>150</v>
      </c>
      <c r="AZ56" s="383"/>
      <c r="BA56" s="383">
        <v>1</v>
      </c>
      <c r="BB56" s="464" t="str">
        <f t="shared" si="3"/>
        <v>ПНА №036.3 Температура опорно-упорного подшипника насоса (точка 1);PNA036_3.TT578_1.RawValue;Channel.MNS.PNA036_3.TT578_1.RawValue;ПНА №036.3;°C;-50;150</v>
      </c>
      <c r="BC56" s="464" t="str">
        <f t="shared" si="4"/>
        <v>"Channel.MNS.PNA036_3.TT578_1.RawValue",1000,0.001,1,</v>
      </c>
    </row>
    <row r="57" spans="1:55" s="205" customFormat="1" x14ac:dyDescent="0.25">
      <c r="A57" s="264">
        <v>55</v>
      </c>
      <c r="B57" s="804" t="s">
        <v>5281</v>
      </c>
      <c r="C57" s="264" t="s">
        <v>6327</v>
      </c>
      <c r="D57" s="235"/>
      <c r="E57" s="235"/>
      <c r="F57" s="234"/>
      <c r="G57" s="234"/>
      <c r="H57" s="235"/>
      <c r="I57" s="235"/>
      <c r="J57" s="234"/>
      <c r="K57" s="234"/>
      <c r="L57" s="234">
        <v>65</v>
      </c>
      <c r="M57" s="234">
        <v>75</v>
      </c>
      <c r="N57" s="234"/>
      <c r="O57" s="234"/>
      <c r="P57" s="235">
        <v>-50</v>
      </c>
      <c r="Q57" s="235">
        <v>150</v>
      </c>
      <c r="R57" s="235"/>
      <c r="S57" s="570">
        <v>3.7</v>
      </c>
      <c r="T57" s="416">
        <v>20.3</v>
      </c>
      <c r="U57" s="235"/>
      <c r="V57" s="583" t="s">
        <v>449</v>
      </c>
      <c r="W57" s="235"/>
      <c r="X57" s="235"/>
      <c r="Y57" s="463">
        <f t="shared" si="0"/>
        <v>1</v>
      </c>
      <c r="Z57" s="910">
        <v>12</v>
      </c>
      <c r="AA57" s="912">
        <v>5</v>
      </c>
      <c r="AB57" s="908"/>
      <c r="AC57" s="908"/>
      <c r="AD57" s="908"/>
      <c r="AE57" s="908"/>
      <c r="AF57" s="201"/>
      <c r="AG57" s="201"/>
      <c r="AH57" s="235"/>
      <c r="AI57" s="201"/>
      <c r="AJ57" s="201"/>
      <c r="AK57" s="905"/>
      <c r="AL57" s="905"/>
      <c r="AM57" s="201"/>
      <c r="AN57" s="201"/>
      <c r="AO57" s="573" t="s">
        <v>6928</v>
      </c>
      <c r="AP57" s="886" t="s">
        <v>4626</v>
      </c>
      <c r="AQ57" s="887" t="s">
        <v>4113</v>
      </c>
      <c r="AR57" s="887" t="s">
        <v>4418</v>
      </c>
      <c r="AS57" s="245" t="s">
        <v>6689</v>
      </c>
      <c r="AT57" s="462" t="str">
        <f t="shared" si="1"/>
        <v>PNA036_3.TT578_2</v>
      </c>
      <c r="AU57" s="237" t="s">
        <v>6959</v>
      </c>
      <c r="AV57" s="463" t="str">
        <f t="shared" si="2"/>
        <v>Popup_OIP</v>
      </c>
      <c r="AW57" s="237" t="s">
        <v>6960</v>
      </c>
      <c r="AX57" s="383" t="s">
        <v>71</v>
      </c>
      <c r="AY57" s="238">
        <v>150</v>
      </c>
      <c r="AZ57" s="383"/>
      <c r="BA57" s="383">
        <v>1</v>
      </c>
      <c r="BB57" s="464" t="str">
        <f t="shared" si="3"/>
        <v>ПНА №036.3 Температура опорно-упорного подшипника насоса (точка 2);PNA036_3.TT578_2.RawValue;Channel.MNS.PNA036_3.TT578_2.RawValue;ПНА №036.3;°C;-50;150</v>
      </c>
      <c r="BC57" s="464" t="str">
        <f t="shared" si="4"/>
        <v>"Channel.MNS.PNA036_3.TT578_2.RawValue",1000,0.001,1,</v>
      </c>
    </row>
    <row r="58" spans="1:55" s="205" customFormat="1" x14ac:dyDescent="0.25">
      <c r="A58" s="264">
        <v>56</v>
      </c>
      <c r="B58" s="899" t="s">
        <v>6425</v>
      </c>
      <c r="C58" s="264" t="s">
        <v>6328</v>
      </c>
      <c r="D58" s="235"/>
      <c r="E58" s="235"/>
      <c r="F58" s="234"/>
      <c r="G58" s="234"/>
      <c r="H58" s="235"/>
      <c r="I58" s="235"/>
      <c r="J58" s="234"/>
      <c r="K58" s="234"/>
      <c r="L58" s="234"/>
      <c r="M58" s="234"/>
      <c r="N58" s="234"/>
      <c r="O58" s="234"/>
      <c r="P58" s="235">
        <v>0</v>
      </c>
      <c r="Q58" s="235">
        <v>3000</v>
      </c>
      <c r="R58" s="235"/>
      <c r="S58" s="570">
        <v>-30</v>
      </c>
      <c r="T58" s="416">
        <v>3000</v>
      </c>
      <c r="U58" s="235"/>
      <c r="V58" s="583" t="s">
        <v>449</v>
      </c>
      <c r="W58" s="235"/>
      <c r="X58" s="235"/>
      <c r="Y58" s="463">
        <f t="shared" si="0"/>
        <v>1</v>
      </c>
      <c r="Z58" s="910">
        <v>12</v>
      </c>
      <c r="AA58" s="910">
        <v>7</v>
      </c>
      <c r="AB58" s="908"/>
      <c r="AC58" s="908"/>
      <c r="AD58" s="908"/>
      <c r="AE58" s="908"/>
      <c r="AF58" s="326"/>
      <c r="AG58" s="201"/>
      <c r="AH58" s="235"/>
      <c r="AI58" s="201"/>
      <c r="AJ58" s="201"/>
      <c r="AK58" s="201"/>
      <c r="AL58" s="201"/>
      <c r="AM58" s="201"/>
      <c r="AN58" s="201"/>
      <c r="AO58" s="573" t="s">
        <v>6928</v>
      </c>
      <c r="AP58" s="886" t="s">
        <v>4626</v>
      </c>
      <c r="AQ58" s="887" t="s">
        <v>4113</v>
      </c>
      <c r="AR58" s="887" t="s">
        <v>4418</v>
      </c>
      <c r="AS58" s="245" t="s">
        <v>6689</v>
      </c>
      <c r="AT58" s="462" t="str">
        <f t="shared" si="1"/>
        <v>PNA036_3.ST571_1</v>
      </c>
      <c r="AU58" s="264" t="s">
        <v>6971</v>
      </c>
      <c r="AV58" s="463" t="str">
        <f t="shared" si="2"/>
        <v>Popup_OIP</v>
      </c>
      <c r="AW58" s="238" t="s">
        <v>6975</v>
      </c>
      <c r="AX58" s="383" t="s">
        <v>72</v>
      </c>
      <c r="AY58" s="238">
        <v>164</v>
      </c>
      <c r="AZ58" s="383"/>
      <c r="BA58" s="383">
        <v>0</v>
      </c>
      <c r="BB58" s="464" t="str">
        <f t="shared" si="3"/>
        <v>ПНА №036.3 Частота вращения вала ЭД ;PNA036_3.ST571_1.RawValue;Channel.MNS.PNA036_3.ST571_1.RawValue;ПНА №036.3;об/мин;0;3000</v>
      </c>
      <c r="BC58" s="464" t="str">
        <f t="shared" si="4"/>
        <v>"Channel.MNS.PNA036_3.ST571_1.RawValue",1000,0.001,1,</v>
      </c>
    </row>
    <row r="59" spans="1:55" s="205" customFormat="1" x14ac:dyDescent="0.25">
      <c r="A59" s="264">
        <v>57</v>
      </c>
      <c r="B59" s="904" t="s">
        <v>5283</v>
      </c>
      <c r="C59" s="264" t="s">
        <v>4755</v>
      </c>
      <c r="D59" s="235"/>
      <c r="E59" s="235"/>
      <c r="F59" s="234">
        <v>6</v>
      </c>
      <c r="G59" s="234">
        <v>8.9</v>
      </c>
      <c r="H59" s="235"/>
      <c r="I59" s="235">
        <v>7.1</v>
      </c>
      <c r="J59" s="234">
        <v>11.2</v>
      </c>
      <c r="K59" s="234"/>
      <c r="L59" s="234">
        <v>18</v>
      </c>
      <c r="M59" s="234"/>
      <c r="N59" s="234"/>
      <c r="O59" s="234"/>
      <c r="P59" s="235">
        <v>0</v>
      </c>
      <c r="Q59" s="235">
        <v>30</v>
      </c>
      <c r="R59" s="234"/>
      <c r="S59" s="570">
        <v>3.7</v>
      </c>
      <c r="T59" s="416">
        <v>20.3</v>
      </c>
      <c r="U59" s="235"/>
      <c r="V59" s="583" t="s">
        <v>449</v>
      </c>
      <c r="W59" s="235"/>
      <c r="X59" s="235"/>
      <c r="Y59" s="463">
        <f t="shared" si="0"/>
        <v>1</v>
      </c>
      <c r="Z59" s="910">
        <v>13</v>
      </c>
      <c r="AA59" s="910">
        <v>0</v>
      </c>
      <c r="AB59" s="908"/>
      <c r="AC59" s="908"/>
      <c r="AD59" s="911"/>
      <c r="AE59" s="911"/>
      <c r="AF59" s="201"/>
      <c r="AG59" s="905"/>
      <c r="AH59" s="235"/>
      <c r="AI59" s="905"/>
      <c r="AJ59" s="201"/>
      <c r="AK59" s="905"/>
      <c r="AL59" s="201"/>
      <c r="AM59" s="201"/>
      <c r="AN59" s="201"/>
      <c r="AO59" s="573" t="s">
        <v>6928</v>
      </c>
      <c r="AP59" s="886" t="s">
        <v>4626</v>
      </c>
      <c r="AQ59" s="887" t="s">
        <v>4113</v>
      </c>
      <c r="AR59" s="887" t="s">
        <v>4409</v>
      </c>
      <c r="AS59" s="245" t="s">
        <v>6689</v>
      </c>
      <c r="AT59" s="462" t="str">
        <f t="shared" si="1"/>
        <v>PNA036_3.XT575</v>
      </c>
      <c r="AU59" s="237" t="s">
        <v>6964</v>
      </c>
      <c r="AV59" s="463" t="str">
        <f t="shared" si="2"/>
        <v>Popup_OIP</v>
      </c>
      <c r="AW59" s="264" t="s">
        <v>6965</v>
      </c>
      <c r="AX59" s="383" t="s">
        <v>71</v>
      </c>
      <c r="AY59" s="238">
        <v>161</v>
      </c>
      <c r="AZ59" s="383"/>
      <c r="BA59" s="383">
        <v>1</v>
      </c>
      <c r="BB59" s="464" t="str">
        <f t="shared" si="3"/>
        <v>ПНА №036.3 Вибрация опорно-упорного подшипника насоса (горизонтальное направление);PNA036_3.XT575.RawValue;Channel.MNS.PNA036_3.XT575.RawValue;ПНА №036.3;мм/с;0;30</v>
      </c>
      <c r="BC59" s="464" t="str">
        <f t="shared" si="4"/>
        <v>"Channel.MNS.PNA036_3.XT575.RawValue",1000,0.001,1,</v>
      </c>
    </row>
    <row r="60" spans="1:55" s="205" customFormat="1" x14ac:dyDescent="0.25">
      <c r="A60" s="264">
        <v>58</v>
      </c>
      <c r="B60" s="904" t="s">
        <v>5284</v>
      </c>
      <c r="C60" s="264" t="s">
        <v>4756</v>
      </c>
      <c r="D60" s="235"/>
      <c r="E60" s="235"/>
      <c r="F60" s="234">
        <v>6</v>
      </c>
      <c r="G60" s="234">
        <v>8.9</v>
      </c>
      <c r="H60" s="235"/>
      <c r="I60" s="235">
        <v>7.1</v>
      </c>
      <c r="J60" s="234">
        <v>11.2</v>
      </c>
      <c r="K60" s="234"/>
      <c r="L60" s="234">
        <v>18</v>
      </c>
      <c r="M60" s="234"/>
      <c r="N60" s="234"/>
      <c r="O60" s="234"/>
      <c r="P60" s="235">
        <v>0</v>
      </c>
      <c r="Q60" s="235">
        <v>30</v>
      </c>
      <c r="R60" s="235"/>
      <c r="S60" s="570">
        <v>3.7</v>
      </c>
      <c r="T60" s="416">
        <v>20.3</v>
      </c>
      <c r="U60" s="235"/>
      <c r="V60" s="583" t="s">
        <v>449</v>
      </c>
      <c r="W60" s="235"/>
      <c r="X60" s="235"/>
      <c r="Y60" s="463">
        <f t="shared" si="0"/>
        <v>1</v>
      </c>
      <c r="Z60" s="910">
        <v>13</v>
      </c>
      <c r="AA60" s="910">
        <v>1</v>
      </c>
      <c r="AB60" s="908"/>
      <c r="AC60" s="908"/>
      <c r="AD60" s="911"/>
      <c r="AE60" s="911"/>
      <c r="AF60" s="201"/>
      <c r="AG60" s="905"/>
      <c r="AH60" s="235"/>
      <c r="AI60" s="905"/>
      <c r="AJ60" s="201"/>
      <c r="AK60" s="905"/>
      <c r="AL60" s="201"/>
      <c r="AM60" s="201"/>
      <c r="AN60" s="201"/>
      <c r="AO60" s="573" t="s">
        <v>6928</v>
      </c>
      <c r="AP60" s="886" t="s">
        <v>4626</v>
      </c>
      <c r="AQ60" s="887" t="s">
        <v>4113</v>
      </c>
      <c r="AR60" s="887" t="s">
        <v>4409</v>
      </c>
      <c r="AS60" s="245" t="s">
        <v>6689</v>
      </c>
      <c r="AT60" s="462" t="str">
        <f t="shared" si="1"/>
        <v>PNA036_3.XT576</v>
      </c>
      <c r="AU60" s="237" t="s">
        <v>6964</v>
      </c>
      <c r="AV60" s="463" t="str">
        <f t="shared" si="2"/>
        <v>Popup_OIP</v>
      </c>
      <c r="AW60" s="264" t="s">
        <v>6966</v>
      </c>
      <c r="AX60" s="383" t="s">
        <v>71</v>
      </c>
      <c r="AY60" s="238">
        <v>161</v>
      </c>
      <c r="AZ60" s="383"/>
      <c r="BA60" s="383">
        <v>1</v>
      </c>
      <c r="BB60" s="464" t="str">
        <f t="shared" si="3"/>
        <v>ПНА №036.3 Вибрация опорно-упорного подшипника насоса (поперечное направление);PNA036_3.XT576.RawValue;Channel.MNS.PNA036_3.XT576.RawValue;ПНА №036.3;мм/с;0;30</v>
      </c>
      <c r="BC60" s="464" t="str">
        <f t="shared" si="4"/>
        <v>"Channel.MNS.PNA036_3.XT576.RawValue",1000,0.001,1,</v>
      </c>
    </row>
    <row r="61" spans="1:55" s="205" customFormat="1" x14ac:dyDescent="0.25">
      <c r="A61" s="264">
        <v>59</v>
      </c>
      <c r="B61" s="899" t="s">
        <v>5285</v>
      </c>
      <c r="C61" s="264" t="s">
        <v>4757</v>
      </c>
      <c r="D61" s="235">
        <v>4</v>
      </c>
      <c r="E61" s="236"/>
      <c r="F61" s="234"/>
      <c r="G61" s="235"/>
      <c r="H61" s="235"/>
      <c r="I61" s="235"/>
      <c r="J61" s="234"/>
      <c r="K61" s="234"/>
      <c r="L61" s="234"/>
      <c r="M61" s="234">
        <v>14</v>
      </c>
      <c r="N61" s="234"/>
      <c r="O61" s="234"/>
      <c r="P61" s="235">
        <v>0</v>
      </c>
      <c r="Q61" s="235">
        <v>20</v>
      </c>
      <c r="R61" s="235"/>
      <c r="S61" s="570">
        <v>3.7</v>
      </c>
      <c r="T61" s="416">
        <v>20.3</v>
      </c>
      <c r="U61" s="235"/>
      <c r="V61" s="583" t="s">
        <v>450</v>
      </c>
      <c r="W61" s="235"/>
      <c r="X61" s="235"/>
      <c r="Y61" s="463">
        <f t="shared" si="0"/>
        <v>2</v>
      </c>
      <c r="Z61" s="910">
        <v>13</v>
      </c>
      <c r="AA61" s="910">
        <v>3</v>
      </c>
      <c r="AB61" s="911"/>
      <c r="AC61" s="908"/>
      <c r="AD61" s="913"/>
      <c r="AE61" s="922"/>
      <c r="AF61" s="423"/>
      <c r="AG61" s="577"/>
      <c r="AH61" s="789"/>
      <c r="AI61" s="201"/>
      <c r="AJ61" s="201"/>
      <c r="AK61" s="201"/>
      <c r="AL61" s="905"/>
      <c r="AM61" s="201"/>
      <c r="AN61" s="201"/>
      <c r="AO61" s="573" t="s">
        <v>6928</v>
      </c>
      <c r="AP61" s="886" t="s">
        <v>4626</v>
      </c>
      <c r="AQ61" s="887" t="s">
        <v>4113</v>
      </c>
      <c r="AR61" s="887" t="s">
        <v>4409</v>
      </c>
      <c r="AS61" s="245" t="s">
        <v>6689</v>
      </c>
      <c r="AT61" s="462" t="str">
        <f t="shared" si="1"/>
        <v>PNA036_3.LC5714</v>
      </c>
      <c r="AU61" s="237" t="s">
        <v>6967</v>
      </c>
      <c r="AV61" s="463" t="str">
        <f t="shared" si="2"/>
        <v>Popup_OIP</v>
      </c>
      <c r="AW61" s="264" t="s">
        <v>6968</v>
      </c>
      <c r="AX61" s="383" t="s">
        <v>72</v>
      </c>
      <c r="AY61" s="238">
        <v>152</v>
      </c>
      <c r="AZ61" s="383"/>
      <c r="BA61" s="383">
        <v>1</v>
      </c>
      <c r="BB61" s="464" t="str">
        <f t="shared" si="3"/>
        <v>ПНА №036.3 Аварийные утечки нефти через торцевое уплотнение насоса;PNA036_3.LC5714.RawValue;Channel.MNS.PNA036_3.LC5714.RawValue;ПНА №036.3;мА;0;20</v>
      </c>
      <c r="BC61" s="464" t="str">
        <f t="shared" si="4"/>
        <v>"Channel.MNS.PNA036_3.LC5714.RawValue",1000,0.001,1,</v>
      </c>
    </row>
    <row r="62" spans="1:55" s="205" customFormat="1" x14ac:dyDescent="0.25">
      <c r="A62" s="264">
        <v>60</v>
      </c>
      <c r="B62" s="804" t="s">
        <v>5286</v>
      </c>
      <c r="C62" s="264" t="s">
        <v>4758</v>
      </c>
      <c r="D62" s="235"/>
      <c r="E62" s="235"/>
      <c r="F62" s="234"/>
      <c r="G62" s="234"/>
      <c r="H62" s="235"/>
      <c r="I62" s="235"/>
      <c r="J62" s="234"/>
      <c r="K62" s="234"/>
      <c r="L62" s="234"/>
      <c r="M62" s="234"/>
      <c r="N62" s="234"/>
      <c r="O62" s="234"/>
      <c r="P62" s="235">
        <v>0</v>
      </c>
      <c r="Q62" s="235">
        <v>4</v>
      </c>
      <c r="R62" s="235"/>
      <c r="S62" s="570">
        <v>3.7</v>
      </c>
      <c r="T62" s="416">
        <v>20.3</v>
      </c>
      <c r="U62" s="235"/>
      <c r="V62" s="583" t="s">
        <v>449</v>
      </c>
      <c r="W62" s="235"/>
      <c r="X62" s="235"/>
      <c r="Y62" s="463">
        <f t="shared" si="0"/>
        <v>1</v>
      </c>
      <c r="Z62" s="910">
        <v>13</v>
      </c>
      <c r="AA62" s="910">
        <v>5</v>
      </c>
      <c r="AB62" s="908"/>
      <c r="AC62" s="908"/>
      <c r="AD62" s="908"/>
      <c r="AE62" s="908"/>
      <c r="AF62" s="201"/>
      <c r="AG62" s="201"/>
      <c r="AH62" s="235"/>
      <c r="AI62" s="201"/>
      <c r="AJ62" s="201"/>
      <c r="AK62" s="201"/>
      <c r="AL62" s="201"/>
      <c r="AM62" s="201"/>
      <c r="AN62" s="201"/>
      <c r="AO62" s="573" t="s">
        <v>6928</v>
      </c>
      <c r="AP62" s="886" t="s">
        <v>4626</v>
      </c>
      <c r="AQ62" s="887" t="s">
        <v>4113</v>
      </c>
      <c r="AR62" s="887" t="s">
        <v>4409</v>
      </c>
      <c r="AS62" s="245" t="s">
        <v>6689</v>
      </c>
      <c r="AT62" s="462" t="str">
        <f t="shared" si="1"/>
        <v>PNA036_3.PT571</v>
      </c>
      <c r="AU62" s="237" t="s">
        <v>6961</v>
      </c>
      <c r="AV62" s="463" t="str">
        <f t="shared" si="2"/>
        <v>Popup_OIPp</v>
      </c>
      <c r="AW62" s="238" t="s">
        <v>6962</v>
      </c>
      <c r="AX62" s="383" t="s">
        <v>71</v>
      </c>
      <c r="AY62" s="238">
        <v>150</v>
      </c>
      <c r="AZ62" s="383"/>
      <c r="BA62" s="383">
        <v>3</v>
      </c>
      <c r="BB62" s="464" t="str">
        <f t="shared" si="3"/>
        <v>ПНА №036.3 Давление нефти на входе;PNA036_3.PT571.RawValue;Channel.MNS.PNA036_3.PT571.RawValue;ПНА №036.3;МПа;0;4</v>
      </c>
      <c r="BC62" s="464" t="str">
        <f t="shared" si="4"/>
        <v>"Channel.MNS.PNA036_3.PT571.RawValue",1000,0.001,1,</v>
      </c>
    </row>
    <row r="63" spans="1:55" s="205" customFormat="1" x14ac:dyDescent="0.25">
      <c r="A63" s="264">
        <v>61</v>
      </c>
      <c r="B63" s="804" t="s">
        <v>5287</v>
      </c>
      <c r="C63" s="264" t="s">
        <v>4759</v>
      </c>
      <c r="D63" s="235"/>
      <c r="E63" s="235"/>
      <c r="F63" s="234"/>
      <c r="G63" s="235"/>
      <c r="H63" s="235"/>
      <c r="I63" s="235"/>
      <c r="J63" s="234"/>
      <c r="K63" s="234"/>
      <c r="L63" s="234"/>
      <c r="M63" s="234"/>
      <c r="N63" s="234"/>
      <c r="O63" s="234"/>
      <c r="P63" s="235">
        <v>0</v>
      </c>
      <c r="Q63" s="235">
        <v>10</v>
      </c>
      <c r="R63" s="235"/>
      <c r="S63" s="570">
        <v>3.7</v>
      </c>
      <c r="T63" s="416">
        <v>20.3</v>
      </c>
      <c r="U63" s="235"/>
      <c r="V63" s="583" t="s">
        <v>449</v>
      </c>
      <c r="W63" s="235"/>
      <c r="X63" s="235"/>
      <c r="Y63" s="463">
        <f t="shared" si="0"/>
        <v>1</v>
      </c>
      <c r="Z63" s="910">
        <v>13</v>
      </c>
      <c r="AA63" s="910">
        <v>6</v>
      </c>
      <c r="AB63" s="908"/>
      <c r="AC63" s="908"/>
      <c r="AD63" s="908"/>
      <c r="AE63" s="908"/>
      <c r="AF63" s="326"/>
      <c r="AG63" s="201"/>
      <c r="AH63" s="235"/>
      <c r="AI63" s="201"/>
      <c r="AJ63" s="201"/>
      <c r="AK63" s="201"/>
      <c r="AL63" s="201"/>
      <c r="AM63" s="201"/>
      <c r="AN63" s="201"/>
      <c r="AO63" s="573" t="s">
        <v>6928</v>
      </c>
      <c r="AP63" s="886" t="s">
        <v>4626</v>
      </c>
      <c r="AQ63" s="887" t="s">
        <v>4113</v>
      </c>
      <c r="AR63" s="887" t="s">
        <v>4409</v>
      </c>
      <c r="AS63" s="245" t="s">
        <v>6689</v>
      </c>
      <c r="AT63" s="462" t="str">
        <f t="shared" si="1"/>
        <v>PNA036_3.PT572</v>
      </c>
      <c r="AU63" s="237" t="s">
        <v>6961</v>
      </c>
      <c r="AV63" s="463" t="str">
        <f t="shared" si="2"/>
        <v>Popup_OIPp</v>
      </c>
      <c r="AW63" s="238" t="s">
        <v>6962</v>
      </c>
      <c r="AX63" s="383" t="s">
        <v>71</v>
      </c>
      <c r="AY63" s="238">
        <v>150</v>
      </c>
      <c r="AZ63" s="383"/>
      <c r="BA63" s="383">
        <v>3</v>
      </c>
      <c r="BB63" s="464" t="str">
        <f t="shared" si="3"/>
        <v>ПНА №036.3 Давление нефти на выходе;PNA036_3.PT572.RawValue;Channel.MNS.PNA036_3.PT572.RawValue;ПНА №036.3;МПа;0;10</v>
      </c>
      <c r="BC63" s="464" t="str">
        <f t="shared" si="4"/>
        <v>"Channel.MNS.PNA036_3.PT572.RawValue",1000,0.001,1,</v>
      </c>
    </row>
    <row r="64" spans="1:55" s="205" customFormat="1" x14ac:dyDescent="0.25">
      <c r="A64" s="264">
        <v>62</v>
      </c>
      <c r="B64" s="804" t="s">
        <v>5288</v>
      </c>
      <c r="C64" s="264" t="s">
        <v>4760</v>
      </c>
      <c r="D64" s="655"/>
      <c r="E64" s="655"/>
      <c r="F64" s="655"/>
      <c r="G64" s="655"/>
      <c r="H64" s="655"/>
      <c r="I64" s="655"/>
      <c r="J64" s="655"/>
      <c r="K64" s="234"/>
      <c r="L64" s="234"/>
      <c r="M64" s="234"/>
      <c r="N64" s="234"/>
      <c r="O64" s="234"/>
      <c r="P64" s="235">
        <v>0</v>
      </c>
      <c r="Q64" s="235">
        <v>0.4</v>
      </c>
      <c r="R64" s="234"/>
      <c r="S64" s="570">
        <v>3.7</v>
      </c>
      <c r="T64" s="416">
        <v>20.3</v>
      </c>
      <c r="U64" s="234"/>
      <c r="V64" s="583" t="s">
        <v>449</v>
      </c>
      <c r="W64" s="234"/>
      <c r="X64" s="234"/>
      <c r="Y64" s="463">
        <f t="shared" si="0"/>
        <v>1</v>
      </c>
      <c r="Z64" s="907">
        <v>13</v>
      </c>
      <c r="AA64" s="907">
        <v>7</v>
      </c>
      <c r="AB64" s="908"/>
      <c r="AC64" s="908"/>
      <c r="AD64" s="908"/>
      <c r="AE64" s="908"/>
      <c r="AF64" s="326"/>
      <c r="AG64" s="326"/>
      <c r="AH64" s="234"/>
      <c r="AI64" s="326"/>
      <c r="AJ64" s="326"/>
      <c r="AK64" s="201"/>
      <c r="AL64" s="201"/>
      <c r="AM64" s="201"/>
      <c r="AN64" s="201"/>
      <c r="AO64" s="573" t="s">
        <v>6928</v>
      </c>
      <c r="AP64" s="886" t="s">
        <v>4626</v>
      </c>
      <c r="AQ64" s="887" t="s">
        <v>4113</v>
      </c>
      <c r="AR64" s="887" t="s">
        <v>4409</v>
      </c>
      <c r="AS64" s="245" t="s">
        <v>6689</v>
      </c>
      <c r="AT64" s="462" t="str">
        <f t="shared" si="1"/>
        <v>PNA036_3.PT573</v>
      </c>
      <c r="AU64" s="237" t="s">
        <v>6961</v>
      </c>
      <c r="AV64" s="463" t="str">
        <f t="shared" si="2"/>
        <v>Popup_OIPp</v>
      </c>
      <c r="AW64" s="238" t="s">
        <v>6963</v>
      </c>
      <c r="AX64" s="383" t="s">
        <v>71</v>
      </c>
      <c r="AY64" s="572">
        <v>168</v>
      </c>
      <c r="AZ64" s="383"/>
      <c r="BA64" s="383">
        <v>3</v>
      </c>
      <c r="BB64" s="464" t="str">
        <f t="shared" si="3"/>
        <v>ПНА №036.3 Перепад давления нефти на фильтр-решетке;PNA036_3.PT573.RawValue;Channel.MNS.PNA036_3.PT573.RawValue;ПНА №036.3;МПа;0;0,4</v>
      </c>
      <c r="BC64" s="464" t="str">
        <f t="shared" si="4"/>
        <v>"Channel.MNS.PNA036_3.PT573.RawValue",1000,0.001,1,</v>
      </c>
    </row>
    <row r="65" spans="1:55" s="205" customFormat="1" x14ac:dyDescent="0.25">
      <c r="A65" s="264">
        <v>63</v>
      </c>
      <c r="B65" s="899" t="s">
        <v>5289</v>
      </c>
      <c r="C65" s="264" t="s">
        <v>4761</v>
      </c>
      <c r="D65" s="235"/>
      <c r="E65" s="235"/>
      <c r="F65" s="235"/>
      <c r="G65" s="655"/>
      <c r="H65" s="235">
        <v>21.7</v>
      </c>
      <c r="I65" s="235"/>
      <c r="J65" s="234"/>
      <c r="K65" s="234"/>
      <c r="L65" s="234"/>
      <c r="M65" s="234"/>
      <c r="N65" s="234"/>
      <c r="O65" s="234"/>
      <c r="P65" s="235">
        <v>0</v>
      </c>
      <c r="Q65" s="235">
        <v>300</v>
      </c>
      <c r="R65" s="235"/>
      <c r="S65" s="570">
        <v>3.7</v>
      </c>
      <c r="T65" s="416">
        <v>20.3</v>
      </c>
      <c r="U65" s="235"/>
      <c r="V65" s="583" t="s">
        <v>449</v>
      </c>
      <c r="W65" s="235"/>
      <c r="X65" s="235"/>
      <c r="Y65" s="463">
        <f t="shared" si="0"/>
        <v>1</v>
      </c>
      <c r="Z65" s="907">
        <v>14</v>
      </c>
      <c r="AA65" s="909">
        <v>1</v>
      </c>
      <c r="AB65" s="908"/>
      <c r="AC65" s="908"/>
      <c r="AD65" s="908"/>
      <c r="AE65" s="908"/>
      <c r="AF65" s="905"/>
      <c r="AG65" s="201"/>
      <c r="AH65" s="235"/>
      <c r="AI65" s="201"/>
      <c r="AJ65" s="201"/>
      <c r="AK65" s="201"/>
      <c r="AL65" s="201"/>
      <c r="AM65" s="201"/>
      <c r="AN65" s="201"/>
      <c r="AO65" s="573" t="s">
        <v>6928</v>
      </c>
      <c r="AP65" s="886" t="s">
        <v>4626</v>
      </c>
      <c r="AQ65" s="887" t="s">
        <v>4113</v>
      </c>
      <c r="AR65" s="887" t="s">
        <v>4411</v>
      </c>
      <c r="AS65" s="245" t="s">
        <v>6689</v>
      </c>
      <c r="AT65" s="462" t="str">
        <f t="shared" si="1"/>
        <v>PNA036_3.CT571</v>
      </c>
      <c r="AU65" s="237" t="s">
        <v>6972</v>
      </c>
      <c r="AV65" s="463" t="str">
        <f t="shared" si="2"/>
        <v>Popup_OIP</v>
      </c>
      <c r="AW65" s="264" t="s">
        <v>6973</v>
      </c>
      <c r="AX65" s="383" t="s">
        <v>72</v>
      </c>
      <c r="AY65" s="572">
        <v>162</v>
      </c>
      <c r="AZ65" s="374"/>
      <c r="BA65" s="374">
        <v>1</v>
      </c>
      <c r="BB65" s="464" t="str">
        <f t="shared" si="3"/>
        <v>ПНА №036.3 Сила тока;PNA036_3.CT571.RawValue;Channel.MNS.PNA036_3.CT571.RawValue;ПНА №036.3;А;0;300</v>
      </c>
      <c r="BC65" s="464" t="str">
        <f t="shared" si="4"/>
        <v>"Channel.MNS.PNA036_3.CT571.RawValue",1000,0.001,1,</v>
      </c>
    </row>
    <row r="66" spans="1:55" s="205" customFormat="1" x14ac:dyDescent="0.25">
      <c r="A66" s="264">
        <v>64</v>
      </c>
      <c r="B66" s="899" t="s">
        <v>5290</v>
      </c>
      <c r="C66" s="264" t="s">
        <v>6329</v>
      </c>
      <c r="D66" s="235"/>
      <c r="E66" s="235"/>
      <c r="F66" s="234"/>
      <c r="G66" s="234"/>
      <c r="H66" s="234"/>
      <c r="I66" s="234"/>
      <c r="J66" s="234"/>
      <c r="K66" s="234"/>
      <c r="L66" s="234"/>
      <c r="M66" s="234"/>
      <c r="N66" s="234"/>
      <c r="O66" s="234"/>
      <c r="P66" s="235">
        <v>0</v>
      </c>
      <c r="Q66" s="235">
        <v>3000</v>
      </c>
      <c r="R66" s="235"/>
      <c r="S66" s="570">
        <v>-30</v>
      </c>
      <c r="T66" s="416">
        <v>3000</v>
      </c>
      <c r="U66" s="235"/>
      <c r="V66" s="583" t="s">
        <v>449</v>
      </c>
      <c r="W66" s="235"/>
      <c r="X66" s="235"/>
      <c r="Y66" s="463">
        <f t="shared" si="0"/>
        <v>1</v>
      </c>
      <c r="Z66" s="907">
        <v>14</v>
      </c>
      <c r="AA66" s="907">
        <v>3</v>
      </c>
      <c r="AB66" s="908"/>
      <c r="AC66" s="908"/>
      <c r="AD66" s="908"/>
      <c r="AE66" s="908"/>
      <c r="AF66" s="201"/>
      <c r="AG66" s="201"/>
      <c r="AH66" s="235"/>
      <c r="AI66" s="201"/>
      <c r="AJ66" s="201"/>
      <c r="AK66" s="201"/>
      <c r="AL66" s="201"/>
      <c r="AM66" s="201"/>
      <c r="AN66" s="201"/>
      <c r="AO66" s="573" t="s">
        <v>6928</v>
      </c>
      <c r="AP66" s="886" t="s">
        <v>4626</v>
      </c>
      <c r="AQ66" s="887" t="s">
        <v>4113</v>
      </c>
      <c r="AR66" s="887" t="s">
        <v>4411</v>
      </c>
      <c r="AS66" s="245" t="s">
        <v>6689</v>
      </c>
      <c r="AT66" s="462" t="str">
        <f t="shared" si="1"/>
        <v>PNA036_3.ST571_2</v>
      </c>
      <c r="AU66" s="264" t="s">
        <v>6971</v>
      </c>
      <c r="AV66" s="463" t="str">
        <f t="shared" si="2"/>
        <v>Popup_OIP</v>
      </c>
      <c r="AW66" s="238" t="s">
        <v>6975</v>
      </c>
      <c r="AX66" s="383" t="s">
        <v>72</v>
      </c>
      <c r="AY66" s="237">
        <v>164</v>
      </c>
      <c r="AZ66" s="374"/>
      <c r="BA66" s="374">
        <v>0</v>
      </c>
      <c r="BB66" s="464" t="str">
        <f t="shared" si="3"/>
        <v>ПНА №036.3 Выходная частота;PNA036_3.ST571_2.RawValue;Channel.MNS.PNA036_3.ST571_2.RawValue;ПНА №036.3;об/мин;0;3000</v>
      </c>
      <c r="BC66" s="464" t="str">
        <f t="shared" si="4"/>
        <v>"Channel.MNS.PNA036_3.ST571_2.RawValue",1000,0.001,1,</v>
      </c>
    </row>
    <row r="67" spans="1:55" s="205" customFormat="1" x14ac:dyDescent="0.25">
      <c r="A67" s="264">
        <v>65</v>
      </c>
      <c r="B67" s="804" t="s">
        <v>5326</v>
      </c>
      <c r="C67" s="264" t="s">
        <v>6359</v>
      </c>
      <c r="D67" s="235"/>
      <c r="E67" s="235"/>
      <c r="F67" s="235"/>
      <c r="G67" s="235"/>
      <c r="H67" s="235"/>
      <c r="I67" s="235"/>
      <c r="J67" s="234"/>
      <c r="K67" s="234"/>
      <c r="L67" s="234"/>
      <c r="M67" s="234"/>
      <c r="N67" s="234"/>
      <c r="O67" s="234"/>
      <c r="P67" s="235">
        <v>-20</v>
      </c>
      <c r="Q67" s="235">
        <v>80</v>
      </c>
      <c r="R67" s="235"/>
      <c r="S67" s="570">
        <v>3.7</v>
      </c>
      <c r="T67" s="416">
        <v>20.3</v>
      </c>
      <c r="U67" s="235"/>
      <c r="V67" s="583" t="s">
        <v>449</v>
      </c>
      <c r="W67" s="235"/>
      <c r="X67" s="235"/>
      <c r="Y67" s="463">
        <f t="shared" ref="Y67:Y130" si="5">IFERROR(MATCH(V67,НазваниеДиап,0),0)</f>
        <v>1</v>
      </c>
      <c r="Z67" s="910">
        <v>15</v>
      </c>
      <c r="AA67" s="914">
        <v>0</v>
      </c>
      <c r="AB67" s="915"/>
      <c r="AC67" s="908"/>
      <c r="AD67" s="908"/>
      <c r="AE67" s="908"/>
      <c r="AF67" s="201"/>
      <c r="AG67" s="201"/>
      <c r="AH67" s="235"/>
      <c r="AI67" s="201"/>
      <c r="AJ67" s="201"/>
      <c r="AK67" s="201"/>
      <c r="AL67" s="201"/>
      <c r="AM67" s="201"/>
      <c r="AN67" s="201"/>
      <c r="AO67" s="573" t="s">
        <v>4627</v>
      </c>
      <c r="AP67" s="886" t="s">
        <v>4627</v>
      </c>
      <c r="AQ67" s="887" t="s">
        <v>4113</v>
      </c>
      <c r="AR67" s="887" t="s">
        <v>4399</v>
      </c>
      <c r="AS67" s="245" t="s">
        <v>4630</v>
      </c>
      <c r="AT67" s="462" t="str">
        <f t="shared" si="1"/>
        <v>DG.USO2_3.CST01_23</v>
      </c>
      <c r="AU67" s="237" t="s">
        <v>6959</v>
      </c>
      <c r="AV67" s="463" t="str">
        <f t="shared" si="2"/>
        <v>Popup_OIP</v>
      </c>
      <c r="AW67" s="237" t="s">
        <v>6960</v>
      </c>
      <c r="AX67" s="383" t="s">
        <v>71</v>
      </c>
      <c r="AY67" s="238">
        <v>150</v>
      </c>
      <c r="AZ67" s="374"/>
      <c r="BA67" s="383">
        <v>1</v>
      </c>
      <c r="BB67" s="464" t="str">
        <f t="shared" si="3"/>
        <v>Температура воздуха в шкафу ССН.УСО.2(3);DG.USO2_3.CST01_23.RawValue;Channel.MNS.DG.USO2_3.CST01_23.RawValue;ССН.УСО.2(3);°C;-20;80</v>
      </c>
      <c r="BC67" s="464" t="str">
        <f t="shared" si="4"/>
        <v>"Channel.MNS.DG.USO2_3.CST01_23.RawValue",1000,0.001,1,</v>
      </c>
    </row>
    <row r="68" spans="1:55" s="205" customFormat="1" x14ac:dyDescent="0.25">
      <c r="A68" s="264">
        <v>66</v>
      </c>
      <c r="B68" s="804" t="s">
        <v>5327</v>
      </c>
      <c r="C68" s="264" t="s">
        <v>4771</v>
      </c>
      <c r="D68" s="235"/>
      <c r="E68" s="235"/>
      <c r="F68" s="235"/>
      <c r="G68" s="235"/>
      <c r="H68" s="235"/>
      <c r="I68" s="235"/>
      <c r="J68" s="234"/>
      <c r="K68" s="234"/>
      <c r="L68" s="234">
        <v>65</v>
      </c>
      <c r="M68" s="234">
        <v>75</v>
      </c>
      <c r="N68" s="234"/>
      <c r="O68" s="234"/>
      <c r="P68" s="235">
        <v>-50</v>
      </c>
      <c r="Q68" s="235">
        <v>150</v>
      </c>
      <c r="R68" s="235"/>
      <c r="S68" s="570">
        <v>3.7</v>
      </c>
      <c r="T68" s="416">
        <v>20.3</v>
      </c>
      <c r="U68" s="235"/>
      <c r="V68" s="583" t="s">
        <v>449</v>
      </c>
      <c r="W68" s="235"/>
      <c r="X68" s="235"/>
      <c r="Y68" s="463">
        <f t="shared" si="5"/>
        <v>1</v>
      </c>
      <c r="Z68" s="907">
        <v>15</v>
      </c>
      <c r="AA68" s="916">
        <v>1</v>
      </c>
      <c r="AB68" s="915"/>
      <c r="AC68" s="908"/>
      <c r="AD68" s="908"/>
      <c r="AE68" s="908"/>
      <c r="AF68" s="201"/>
      <c r="AG68" s="201"/>
      <c r="AH68" s="235"/>
      <c r="AI68" s="201"/>
      <c r="AJ68" s="201"/>
      <c r="AK68" s="905"/>
      <c r="AL68" s="905"/>
      <c r="AM68" s="201"/>
      <c r="AN68" s="201"/>
      <c r="AO68" s="573" t="s">
        <v>6927</v>
      </c>
      <c r="AP68" s="886" t="s">
        <v>4627</v>
      </c>
      <c r="AQ68" s="887" t="s">
        <v>4113</v>
      </c>
      <c r="AR68" s="887" t="s">
        <v>4399</v>
      </c>
      <c r="AS68" s="245" t="s">
        <v>6688</v>
      </c>
      <c r="AT68" s="462" t="str">
        <f t="shared" ref="AT68:AT131" si="6">IF(ISBLANK(AS68),IF(ISBLANK(AZ68),IF(ISBLANK(C68),"",C68),AZ68),IF(ISBLANK(AZ68),CONCATENATE(AS68,".",C68),CONCATENATE(AS68,".",AZ68)))</f>
        <v>PNA036_2.TT563</v>
      </c>
      <c r="AU68" s="237" t="s">
        <v>6959</v>
      </c>
      <c r="AV68" s="463" t="str">
        <f t="shared" ref="AV68:AV131" si="7">IF(AU68="МПа","Popup_OIPp","Popup_OIP")</f>
        <v>Popup_OIP</v>
      </c>
      <c r="AW68" s="237" t="s">
        <v>6960</v>
      </c>
      <c r="AX68" s="383" t="s">
        <v>71</v>
      </c>
      <c r="AY68" s="383">
        <v>150</v>
      </c>
      <c r="AZ68" s="374"/>
      <c r="BA68" s="383">
        <v>1</v>
      </c>
      <c r="BB68" s="464" t="str">
        <f t="shared" ref="BB68:BB131" si="8">IF(AND(LEN(B68)&gt;0,LOWER(B68)&lt;&gt;"РЕЗЕРВ"),CONCATENATE(B68,";",CONCATENATE(AT68,".RawValue"),";",CONCATENATE("Channel.MNS.",AT68,".RawValue"),";",AO68,";",AU68,";",P68,";",Q68),"")</f>
        <v>ПНА №036.2 Температура нижнего подшипника ЭД;PNA036_2.TT563.RawValue;Channel.MNS.PNA036_2.TT563.RawValue;ПНА №036.2;°C;-50;150</v>
      </c>
      <c r="BC68" s="464" t="str">
        <f t="shared" ref="BC68:BC131" si="9">IF(AND(LEN(B68)&gt;0,LOWER(B68)&lt;&gt;"РЕЗЕРВ"),CONCATENATE(CONCATENATE("""Channel.MNS.",AT68,".RawValue"""),",1000,0.001,1,"),"")</f>
        <v>"Channel.MNS.PNA036_2.TT563.RawValue",1000,0.001,1,</v>
      </c>
    </row>
    <row r="69" spans="1:55" s="205" customFormat="1" x14ac:dyDescent="0.25">
      <c r="A69" s="264">
        <v>67</v>
      </c>
      <c r="B69" s="804" t="s">
        <v>5328</v>
      </c>
      <c r="C69" s="264" t="s">
        <v>6360</v>
      </c>
      <c r="D69" s="235"/>
      <c r="E69" s="234"/>
      <c r="F69" s="235"/>
      <c r="G69" s="235"/>
      <c r="H69" s="235"/>
      <c r="I69" s="235"/>
      <c r="J69" s="234"/>
      <c r="K69" s="234"/>
      <c r="L69" s="234">
        <v>65</v>
      </c>
      <c r="M69" s="234">
        <v>75</v>
      </c>
      <c r="N69" s="234"/>
      <c r="O69" s="234"/>
      <c r="P69" s="235">
        <v>-50</v>
      </c>
      <c r="Q69" s="235">
        <v>150</v>
      </c>
      <c r="R69" s="235"/>
      <c r="S69" s="570">
        <v>3.7</v>
      </c>
      <c r="T69" s="416">
        <v>20.3</v>
      </c>
      <c r="U69" s="235"/>
      <c r="V69" s="583" t="s">
        <v>449</v>
      </c>
      <c r="W69" s="235"/>
      <c r="X69" s="235"/>
      <c r="Y69" s="463">
        <f t="shared" si="5"/>
        <v>1</v>
      </c>
      <c r="Z69" s="907">
        <v>15</v>
      </c>
      <c r="AA69" s="907">
        <v>2</v>
      </c>
      <c r="AB69" s="908"/>
      <c r="AC69" s="908"/>
      <c r="AD69" s="908"/>
      <c r="AE69" s="908"/>
      <c r="AF69" s="201"/>
      <c r="AG69" s="201"/>
      <c r="AH69" s="235"/>
      <c r="AI69" s="201"/>
      <c r="AJ69" s="201"/>
      <c r="AK69" s="905"/>
      <c r="AL69" s="905"/>
      <c r="AM69" s="201"/>
      <c r="AN69" s="201"/>
      <c r="AO69" s="573" t="s">
        <v>6927</v>
      </c>
      <c r="AP69" s="886" t="s">
        <v>4627</v>
      </c>
      <c r="AQ69" s="887" t="s">
        <v>4113</v>
      </c>
      <c r="AR69" s="887" t="s">
        <v>4399</v>
      </c>
      <c r="AS69" s="245" t="s">
        <v>6688</v>
      </c>
      <c r="AT69" s="462" t="str">
        <f t="shared" si="6"/>
        <v>PNA036_2.TT564_1</v>
      </c>
      <c r="AU69" s="237" t="s">
        <v>6959</v>
      </c>
      <c r="AV69" s="463" t="str">
        <f t="shared" si="7"/>
        <v>Popup_OIP</v>
      </c>
      <c r="AW69" s="237" t="s">
        <v>6960</v>
      </c>
      <c r="AX69" s="383" t="s">
        <v>71</v>
      </c>
      <c r="AY69" s="572">
        <v>150</v>
      </c>
      <c r="AZ69" s="383"/>
      <c r="BA69" s="383">
        <v>1</v>
      </c>
      <c r="BB69" s="464" t="str">
        <f t="shared" si="8"/>
        <v>ПНА №036.2 Температура верхнего подшипника ЭД (точка 1);PNA036_2.TT564_1.RawValue;Channel.MNS.PNA036_2.TT564_1.RawValue;ПНА №036.2;°C;-50;150</v>
      </c>
      <c r="BC69" s="464" t="str">
        <f t="shared" si="9"/>
        <v>"Channel.MNS.PNA036_2.TT564_1.RawValue",1000,0.001,1,</v>
      </c>
    </row>
    <row r="70" spans="1:55" s="205" customFormat="1" x14ac:dyDescent="0.25">
      <c r="A70" s="264">
        <v>68</v>
      </c>
      <c r="B70" s="804" t="s">
        <v>5329</v>
      </c>
      <c r="C70" s="264" t="s">
        <v>6361</v>
      </c>
      <c r="D70" s="235"/>
      <c r="E70" s="235"/>
      <c r="F70" s="235"/>
      <c r="G70" s="235"/>
      <c r="H70" s="235"/>
      <c r="I70" s="235"/>
      <c r="J70" s="234"/>
      <c r="K70" s="234"/>
      <c r="L70" s="234">
        <v>65</v>
      </c>
      <c r="M70" s="234">
        <v>75</v>
      </c>
      <c r="N70" s="234"/>
      <c r="O70" s="234"/>
      <c r="P70" s="235">
        <v>-50</v>
      </c>
      <c r="Q70" s="235">
        <v>150</v>
      </c>
      <c r="R70" s="235"/>
      <c r="S70" s="570">
        <v>3.7</v>
      </c>
      <c r="T70" s="416">
        <v>20.3</v>
      </c>
      <c r="U70" s="235"/>
      <c r="V70" s="583" t="s">
        <v>449</v>
      </c>
      <c r="W70" s="235"/>
      <c r="X70" s="235"/>
      <c r="Y70" s="463">
        <f t="shared" si="5"/>
        <v>1</v>
      </c>
      <c r="Z70" s="907">
        <v>15</v>
      </c>
      <c r="AA70" s="907">
        <v>3</v>
      </c>
      <c r="AB70" s="908"/>
      <c r="AC70" s="908"/>
      <c r="AD70" s="908"/>
      <c r="AE70" s="908"/>
      <c r="AF70" s="201"/>
      <c r="AG70" s="201"/>
      <c r="AH70" s="235"/>
      <c r="AI70" s="201"/>
      <c r="AJ70" s="201"/>
      <c r="AK70" s="905"/>
      <c r="AL70" s="905"/>
      <c r="AM70" s="201"/>
      <c r="AN70" s="201"/>
      <c r="AO70" s="573" t="s">
        <v>6927</v>
      </c>
      <c r="AP70" s="886" t="s">
        <v>4627</v>
      </c>
      <c r="AQ70" s="887" t="s">
        <v>4113</v>
      </c>
      <c r="AR70" s="887" t="s">
        <v>4399</v>
      </c>
      <c r="AS70" s="245" t="s">
        <v>6688</v>
      </c>
      <c r="AT70" s="462" t="str">
        <f t="shared" si="6"/>
        <v>PNA036_2.TT564_2</v>
      </c>
      <c r="AU70" s="237" t="s">
        <v>6959</v>
      </c>
      <c r="AV70" s="463" t="str">
        <f t="shared" si="7"/>
        <v>Popup_OIP</v>
      </c>
      <c r="AW70" s="237" t="s">
        <v>6960</v>
      </c>
      <c r="AX70" s="383" t="s">
        <v>71</v>
      </c>
      <c r="AY70" s="572">
        <v>150</v>
      </c>
      <c r="AZ70" s="383"/>
      <c r="BA70" s="383">
        <v>1</v>
      </c>
      <c r="BB70" s="464" t="str">
        <f t="shared" si="8"/>
        <v>ПНА №036.2 Температура верхнего подшипника ЭД (точка 2);PNA036_2.TT564_2.RawValue;Channel.MNS.PNA036_2.TT564_2.RawValue;ПНА №036.2;°C;-50;150</v>
      </c>
      <c r="BC70" s="464" t="str">
        <f t="shared" si="9"/>
        <v>"Channel.MNS.PNA036_2.TT564_2.RawValue",1000,0.001,1,</v>
      </c>
    </row>
    <row r="71" spans="1:55" s="205" customFormat="1" x14ac:dyDescent="0.25">
      <c r="A71" s="264">
        <v>69</v>
      </c>
      <c r="B71" s="804" t="s">
        <v>5330</v>
      </c>
      <c r="C71" s="264" t="s">
        <v>4772</v>
      </c>
      <c r="D71" s="235"/>
      <c r="E71" s="235"/>
      <c r="F71" s="235"/>
      <c r="G71" s="235"/>
      <c r="H71" s="235"/>
      <c r="I71" s="235"/>
      <c r="J71" s="234"/>
      <c r="K71" s="234"/>
      <c r="L71" s="234">
        <v>50</v>
      </c>
      <c r="M71" s="234">
        <v>60</v>
      </c>
      <c r="N71" s="234"/>
      <c r="O71" s="234"/>
      <c r="P71" s="235">
        <v>-50</v>
      </c>
      <c r="Q71" s="235">
        <v>150</v>
      </c>
      <c r="R71" s="235"/>
      <c r="S71" s="570">
        <v>3.7</v>
      </c>
      <c r="T71" s="416">
        <v>20.3</v>
      </c>
      <c r="U71" s="235"/>
      <c r="V71" s="583" t="s">
        <v>449</v>
      </c>
      <c r="W71" s="235"/>
      <c r="X71" s="235"/>
      <c r="Y71" s="463">
        <f t="shared" si="5"/>
        <v>1</v>
      </c>
      <c r="Z71" s="910">
        <v>15</v>
      </c>
      <c r="AA71" s="910">
        <v>4</v>
      </c>
      <c r="AB71" s="908"/>
      <c r="AC71" s="908"/>
      <c r="AD71" s="908"/>
      <c r="AE71" s="908"/>
      <c r="AF71" s="201"/>
      <c r="AG71" s="201"/>
      <c r="AH71" s="235"/>
      <c r="AI71" s="201"/>
      <c r="AJ71" s="201"/>
      <c r="AK71" s="905"/>
      <c r="AL71" s="905"/>
      <c r="AM71" s="201"/>
      <c r="AN71" s="201"/>
      <c r="AO71" s="573" t="s">
        <v>6927</v>
      </c>
      <c r="AP71" s="886" t="s">
        <v>4627</v>
      </c>
      <c r="AQ71" s="887" t="s">
        <v>4113</v>
      </c>
      <c r="AR71" s="887" t="s">
        <v>4399</v>
      </c>
      <c r="AS71" s="245" t="s">
        <v>6688</v>
      </c>
      <c r="AT71" s="462" t="str">
        <f t="shared" si="6"/>
        <v>PNA036_2.TT567</v>
      </c>
      <c r="AU71" s="237" t="s">
        <v>6959</v>
      </c>
      <c r="AV71" s="463" t="str">
        <f t="shared" si="7"/>
        <v>Popup_OIP</v>
      </c>
      <c r="AW71" s="237" t="s">
        <v>6960</v>
      </c>
      <c r="AX71" s="383" t="s">
        <v>71</v>
      </c>
      <c r="AY71" s="238">
        <v>150</v>
      </c>
      <c r="AZ71" s="383"/>
      <c r="BA71" s="383">
        <v>1</v>
      </c>
      <c r="BB71" s="464" t="str">
        <f t="shared" si="8"/>
        <v>ПНА №036.2 Температура нефти на выходе;PNA036_2.TT567.RawValue;Channel.MNS.PNA036_2.TT567.RawValue;ПНА №036.2;°C;-50;150</v>
      </c>
      <c r="BC71" s="464" t="str">
        <f t="shared" si="9"/>
        <v>"Channel.MNS.PNA036_2.TT567.RawValue",1000,0.001,1,</v>
      </c>
    </row>
    <row r="72" spans="1:55" s="205" customFormat="1" x14ac:dyDescent="0.25">
      <c r="A72" s="264">
        <v>70</v>
      </c>
      <c r="B72" s="804" t="s">
        <v>5331</v>
      </c>
      <c r="C72" s="264" t="s">
        <v>6362</v>
      </c>
      <c r="D72" s="234"/>
      <c r="E72" s="234"/>
      <c r="F72" s="234"/>
      <c r="G72" s="234"/>
      <c r="H72" s="235"/>
      <c r="I72" s="235"/>
      <c r="J72" s="234"/>
      <c r="K72" s="234"/>
      <c r="L72" s="234">
        <v>65</v>
      </c>
      <c r="M72" s="234">
        <v>75</v>
      </c>
      <c r="N72" s="234"/>
      <c r="O72" s="234"/>
      <c r="P72" s="235">
        <v>-50</v>
      </c>
      <c r="Q72" s="235">
        <v>150</v>
      </c>
      <c r="R72" s="235"/>
      <c r="S72" s="570">
        <v>3.7</v>
      </c>
      <c r="T72" s="416">
        <v>20.3</v>
      </c>
      <c r="U72" s="235"/>
      <c r="V72" s="583" t="s">
        <v>449</v>
      </c>
      <c r="W72" s="235"/>
      <c r="X72" s="235"/>
      <c r="Y72" s="463">
        <f t="shared" si="5"/>
        <v>1</v>
      </c>
      <c r="Z72" s="910">
        <v>15</v>
      </c>
      <c r="AA72" s="910">
        <v>5</v>
      </c>
      <c r="AB72" s="908"/>
      <c r="AC72" s="908"/>
      <c r="AD72" s="908"/>
      <c r="AE72" s="908"/>
      <c r="AF72" s="201"/>
      <c r="AG72" s="201"/>
      <c r="AH72" s="235"/>
      <c r="AI72" s="201"/>
      <c r="AJ72" s="201"/>
      <c r="AK72" s="905"/>
      <c r="AL72" s="905"/>
      <c r="AM72" s="201"/>
      <c r="AN72" s="201"/>
      <c r="AO72" s="573" t="s">
        <v>6927</v>
      </c>
      <c r="AP72" s="886" t="s">
        <v>4627</v>
      </c>
      <c r="AQ72" s="887" t="s">
        <v>4113</v>
      </c>
      <c r="AR72" s="887" t="s">
        <v>4399</v>
      </c>
      <c r="AS72" s="245" t="s">
        <v>6688</v>
      </c>
      <c r="AT72" s="462" t="str">
        <f t="shared" si="6"/>
        <v>PNA036_2.TT568_1</v>
      </c>
      <c r="AU72" s="237" t="s">
        <v>6959</v>
      </c>
      <c r="AV72" s="463" t="str">
        <f t="shared" si="7"/>
        <v>Popup_OIP</v>
      </c>
      <c r="AW72" s="237" t="s">
        <v>6960</v>
      </c>
      <c r="AX72" s="383" t="s">
        <v>71</v>
      </c>
      <c r="AY72" s="238">
        <v>150</v>
      </c>
      <c r="AZ72" s="383"/>
      <c r="BA72" s="383">
        <v>1</v>
      </c>
      <c r="BB72" s="464" t="str">
        <f t="shared" si="8"/>
        <v>ПНА №036.2 Температура опорно-упорного подшипника насоса (точка 1);PNA036_2.TT568_1.RawValue;Channel.MNS.PNA036_2.TT568_1.RawValue;ПНА №036.2;°C;-50;150</v>
      </c>
      <c r="BC72" s="464" t="str">
        <f t="shared" si="9"/>
        <v>"Channel.MNS.PNA036_2.TT568_1.RawValue",1000,0.001,1,</v>
      </c>
    </row>
    <row r="73" spans="1:55" s="205" customFormat="1" x14ac:dyDescent="0.25">
      <c r="A73" s="264">
        <v>71</v>
      </c>
      <c r="B73" s="804" t="s">
        <v>5332</v>
      </c>
      <c r="C73" s="264" t="s">
        <v>6363</v>
      </c>
      <c r="D73" s="235"/>
      <c r="E73" s="235"/>
      <c r="F73" s="234"/>
      <c r="G73" s="235"/>
      <c r="H73" s="235"/>
      <c r="I73" s="235"/>
      <c r="J73" s="234"/>
      <c r="K73" s="234"/>
      <c r="L73" s="234">
        <v>65</v>
      </c>
      <c r="M73" s="234">
        <v>75</v>
      </c>
      <c r="N73" s="234"/>
      <c r="O73" s="234"/>
      <c r="P73" s="235">
        <v>-50</v>
      </c>
      <c r="Q73" s="235">
        <v>150</v>
      </c>
      <c r="R73" s="235"/>
      <c r="S73" s="570">
        <v>3.7</v>
      </c>
      <c r="T73" s="416">
        <v>20.3</v>
      </c>
      <c r="U73" s="235"/>
      <c r="V73" s="583" t="s">
        <v>449</v>
      </c>
      <c r="W73" s="235"/>
      <c r="X73" s="235"/>
      <c r="Y73" s="463">
        <f t="shared" si="5"/>
        <v>1</v>
      </c>
      <c r="Z73" s="910">
        <v>15</v>
      </c>
      <c r="AA73" s="910">
        <v>6</v>
      </c>
      <c r="AB73" s="908"/>
      <c r="AC73" s="908"/>
      <c r="AD73" s="908"/>
      <c r="AE73" s="908"/>
      <c r="AF73" s="201"/>
      <c r="AG73" s="201"/>
      <c r="AH73" s="235"/>
      <c r="AI73" s="201"/>
      <c r="AJ73" s="201"/>
      <c r="AK73" s="905"/>
      <c r="AL73" s="905"/>
      <c r="AM73" s="201"/>
      <c r="AN73" s="201"/>
      <c r="AO73" s="573" t="s">
        <v>6927</v>
      </c>
      <c r="AP73" s="886" t="s">
        <v>4627</v>
      </c>
      <c r="AQ73" s="887" t="s">
        <v>4113</v>
      </c>
      <c r="AR73" s="887" t="s">
        <v>4399</v>
      </c>
      <c r="AS73" s="245" t="s">
        <v>6688</v>
      </c>
      <c r="AT73" s="462" t="str">
        <f t="shared" si="6"/>
        <v>PNA036_2.TT568_2</v>
      </c>
      <c r="AU73" s="237" t="s">
        <v>6959</v>
      </c>
      <c r="AV73" s="463" t="str">
        <f t="shared" si="7"/>
        <v>Popup_OIP</v>
      </c>
      <c r="AW73" s="237" t="s">
        <v>6960</v>
      </c>
      <c r="AX73" s="383" t="s">
        <v>71</v>
      </c>
      <c r="AY73" s="238">
        <v>150</v>
      </c>
      <c r="AZ73" s="383"/>
      <c r="BA73" s="383">
        <v>1</v>
      </c>
      <c r="BB73" s="464" t="str">
        <f t="shared" si="8"/>
        <v>ПНА №036.2 Температура опорно-упорного подшипника насоса (точка 2);PNA036_2.TT568_2.RawValue;Channel.MNS.PNA036_2.TT568_2.RawValue;ПНА №036.2;°C;-50;150</v>
      </c>
      <c r="BC73" s="464" t="str">
        <f t="shared" si="9"/>
        <v>"Channel.MNS.PNA036_2.TT568_2.RawValue",1000,0.001,1,</v>
      </c>
    </row>
    <row r="74" spans="1:55" s="205" customFormat="1" x14ac:dyDescent="0.25">
      <c r="A74" s="264">
        <v>72</v>
      </c>
      <c r="B74" s="899" t="s">
        <v>6423</v>
      </c>
      <c r="C74" s="264" t="s">
        <v>6364</v>
      </c>
      <c r="D74" s="235"/>
      <c r="E74" s="235"/>
      <c r="F74" s="235"/>
      <c r="G74" s="235"/>
      <c r="H74" s="235"/>
      <c r="I74" s="235"/>
      <c r="J74" s="234"/>
      <c r="K74" s="234"/>
      <c r="L74" s="234"/>
      <c r="M74" s="234"/>
      <c r="N74" s="234"/>
      <c r="O74" s="234"/>
      <c r="P74" s="235">
        <v>0</v>
      </c>
      <c r="Q74" s="235">
        <v>3000</v>
      </c>
      <c r="R74" s="235"/>
      <c r="S74" s="570">
        <v>-30</v>
      </c>
      <c r="T74" s="416">
        <v>3000</v>
      </c>
      <c r="U74" s="235"/>
      <c r="V74" s="583" t="s">
        <v>449</v>
      </c>
      <c r="W74" s="235"/>
      <c r="X74" s="235"/>
      <c r="Y74" s="463">
        <f t="shared" si="5"/>
        <v>1</v>
      </c>
      <c r="Z74" s="910">
        <v>16</v>
      </c>
      <c r="AA74" s="910">
        <v>0</v>
      </c>
      <c r="AB74" s="908"/>
      <c r="AC74" s="908"/>
      <c r="AD74" s="908"/>
      <c r="AE74" s="908"/>
      <c r="AF74" s="201"/>
      <c r="AG74" s="201"/>
      <c r="AH74" s="235"/>
      <c r="AI74" s="201"/>
      <c r="AJ74" s="201"/>
      <c r="AK74" s="201"/>
      <c r="AL74" s="201"/>
      <c r="AM74" s="201"/>
      <c r="AN74" s="201"/>
      <c r="AO74" s="573" t="s">
        <v>6927</v>
      </c>
      <c r="AP74" s="886" t="s">
        <v>4627</v>
      </c>
      <c r="AQ74" s="887" t="s">
        <v>4113</v>
      </c>
      <c r="AR74" s="887" t="s">
        <v>4400</v>
      </c>
      <c r="AS74" s="245" t="s">
        <v>6688</v>
      </c>
      <c r="AT74" s="462" t="str">
        <f t="shared" si="6"/>
        <v>PNA036_2.ST561_1</v>
      </c>
      <c r="AU74" s="264" t="s">
        <v>6971</v>
      </c>
      <c r="AV74" s="463" t="str">
        <f t="shared" si="7"/>
        <v>Popup_OIP</v>
      </c>
      <c r="AW74" s="238" t="s">
        <v>6975</v>
      </c>
      <c r="AX74" s="383" t="s">
        <v>72</v>
      </c>
      <c r="AY74" s="238">
        <v>164</v>
      </c>
      <c r="AZ74" s="383"/>
      <c r="BA74" s="383">
        <v>0</v>
      </c>
      <c r="BB74" s="464" t="str">
        <f t="shared" si="8"/>
        <v>ПНА №036.2 Частота вращения вала ЭД ;PNA036_2.ST561_1.RawValue;Channel.MNS.PNA036_2.ST561_1.RawValue;ПНА №036.2;об/мин;0;3000</v>
      </c>
      <c r="BC74" s="464" t="str">
        <f t="shared" si="9"/>
        <v>"Channel.MNS.PNA036_2.ST561_1.RawValue",1000,0.001,1,</v>
      </c>
    </row>
    <row r="75" spans="1:55" s="205" customFormat="1" x14ac:dyDescent="0.25">
      <c r="A75" s="264">
        <v>73</v>
      </c>
      <c r="B75" s="904" t="s">
        <v>5334</v>
      </c>
      <c r="C75" s="264" t="s">
        <v>4773</v>
      </c>
      <c r="D75" s="235"/>
      <c r="E75" s="235"/>
      <c r="F75" s="235">
        <v>6</v>
      </c>
      <c r="G75" s="235">
        <v>8.9</v>
      </c>
      <c r="H75" s="235"/>
      <c r="I75" s="235">
        <v>7.1</v>
      </c>
      <c r="J75" s="234">
        <v>11.2</v>
      </c>
      <c r="K75" s="234"/>
      <c r="L75" s="234">
        <v>18</v>
      </c>
      <c r="M75" s="234"/>
      <c r="N75" s="234"/>
      <c r="O75" s="234"/>
      <c r="P75" s="235">
        <v>0</v>
      </c>
      <c r="Q75" s="235">
        <v>30</v>
      </c>
      <c r="R75" s="235"/>
      <c r="S75" s="570">
        <v>3.7</v>
      </c>
      <c r="T75" s="416">
        <v>20.3</v>
      </c>
      <c r="U75" s="235"/>
      <c r="V75" s="583" t="s">
        <v>449</v>
      </c>
      <c r="W75" s="235"/>
      <c r="X75" s="235"/>
      <c r="Y75" s="463">
        <f t="shared" si="5"/>
        <v>1</v>
      </c>
      <c r="Z75" s="910">
        <v>16</v>
      </c>
      <c r="AA75" s="910">
        <v>1</v>
      </c>
      <c r="AB75" s="908"/>
      <c r="AC75" s="908"/>
      <c r="AD75" s="911"/>
      <c r="AE75" s="911"/>
      <c r="AF75" s="326"/>
      <c r="AG75" s="905"/>
      <c r="AH75" s="235"/>
      <c r="AI75" s="905"/>
      <c r="AJ75" s="201"/>
      <c r="AK75" s="905"/>
      <c r="AL75" s="201"/>
      <c r="AM75" s="201"/>
      <c r="AN75" s="201"/>
      <c r="AO75" s="573" t="s">
        <v>6927</v>
      </c>
      <c r="AP75" s="886" t="s">
        <v>4627</v>
      </c>
      <c r="AQ75" s="887" t="s">
        <v>4113</v>
      </c>
      <c r="AR75" s="887" t="s">
        <v>4400</v>
      </c>
      <c r="AS75" s="245" t="s">
        <v>6688</v>
      </c>
      <c r="AT75" s="462" t="str">
        <f t="shared" si="6"/>
        <v>PNA036_2.XT565</v>
      </c>
      <c r="AU75" s="237" t="s">
        <v>6964</v>
      </c>
      <c r="AV75" s="463" t="str">
        <f t="shared" si="7"/>
        <v>Popup_OIP</v>
      </c>
      <c r="AW75" s="264" t="s">
        <v>6965</v>
      </c>
      <c r="AX75" s="383" t="s">
        <v>71</v>
      </c>
      <c r="AY75" s="238">
        <v>161</v>
      </c>
      <c r="AZ75" s="383"/>
      <c r="BA75" s="383">
        <v>1</v>
      </c>
      <c r="BB75" s="464" t="str">
        <f t="shared" si="8"/>
        <v>ПНА №036.2 Вибрация опорно-упорного подшипника насоса (горизонтальное направление);PNA036_2.XT565.RawValue;Channel.MNS.PNA036_2.XT565.RawValue;ПНА №036.2;мм/с;0;30</v>
      </c>
      <c r="BC75" s="464" t="str">
        <f t="shared" si="9"/>
        <v>"Channel.MNS.PNA036_2.XT565.RawValue",1000,0.001,1,</v>
      </c>
    </row>
    <row r="76" spans="1:55" s="205" customFormat="1" x14ac:dyDescent="0.25">
      <c r="A76" s="264">
        <v>74</v>
      </c>
      <c r="B76" s="904" t="s">
        <v>5335</v>
      </c>
      <c r="C76" s="264" t="s">
        <v>4774</v>
      </c>
      <c r="D76" s="235"/>
      <c r="E76" s="235"/>
      <c r="F76" s="235">
        <v>6</v>
      </c>
      <c r="G76" s="235">
        <v>8.9</v>
      </c>
      <c r="H76" s="235"/>
      <c r="I76" s="235">
        <v>7.1</v>
      </c>
      <c r="J76" s="234">
        <v>11.2</v>
      </c>
      <c r="K76" s="234"/>
      <c r="L76" s="234">
        <v>18</v>
      </c>
      <c r="M76" s="234"/>
      <c r="N76" s="234"/>
      <c r="O76" s="234"/>
      <c r="P76" s="235">
        <v>0</v>
      </c>
      <c r="Q76" s="235">
        <v>30</v>
      </c>
      <c r="R76" s="235"/>
      <c r="S76" s="570">
        <v>3.7</v>
      </c>
      <c r="T76" s="416">
        <v>20.3</v>
      </c>
      <c r="U76" s="235"/>
      <c r="V76" s="583" t="s">
        <v>449</v>
      </c>
      <c r="W76" s="235"/>
      <c r="X76" s="235"/>
      <c r="Y76" s="463">
        <f t="shared" si="5"/>
        <v>1</v>
      </c>
      <c r="Z76" s="910">
        <v>16</v>
      </c>
      <c r="AA76" s="910">
        <v>2</v>
      </c>
      <c r="AB76" s="908"/>
      <c r="AC76" s="908"/>
      <c r="AD76" s="911"/>
      <c r="AE76" s="911"/>
      <c r="AF76" s="328"/>
      <c r="AG76" s="905"/>
      <c r="AH76" s="235"/>
      <c r="AI76" s="905"/>
      <c r="AJ76" s="201"/>
      <c r="AK76" s="905"/>
      <c r="AL76" s="201"/>
      <c r="AM76" s="201"/>
      <c r="AN76" s="201"/>
      <c r="AO76" s="573" t="s">
        <v>6927</v>
      </c>
      <c r="AP76" s="886" t="s">
        <v>4627</v>
      </c>
      <c r="AQ76" s="887" t="s">
        <v>4113</v>
      </c>
      <c r="AR76" s="887" t="s">
        <v>4400</v>
      </c>
      <c r="AS76" s="245" t="s">
        <v>6688</v>
      </c>
      <c r="AT76" s="462" t="str">
        <f t="shared" si="6"/>
        <v>PNA036_2.XT566</v>
      </c>
      <c r="AU76" s="237" t="s">
        <v>6964</v>
      </c>
      <c r="AV76" s="463" t="str">
        <f t="shared" si="7"/>
        <v>Popup_OIP</v>
      </c>
      <c r="AW76" s="264" t="s">
        <v>6966</v>
      </c>
      <c r="AX76" s="383" t="s">
        <v>71</v>
      </c>
      <c r="AY76" s="238">
        <v>161</v>
      </c>
      <c r="AZ76" s="383"/>
      <c r="BA76" s="383">
        <v>1</v>
      </c>
      <c r="BB76" s="464" t="str">
        <f t="shared" si="8"/>
        <v>ПНА №036.2 Вибрация опорно-упорного подшипника насоса (поперечное направление);PNA036_2.XT566.RawValue;Channel.MNS.PNA036_2.XT566.RawValue;ПНА №036.2;мм/с;0;30</v>
      </c>
      <c r="BC76" s="464" t="str">
        <f t="shared" si="9"/>
        <v>"Channel.MNS.PNA036_2.XT566.RawValue",1000,0.001,1,</v>
      </c>
    </row>
    <row r="77" spans="1:55" s="205" customFormat="1" x14ac:dyDescent="0.25">
      <c r="A77" s="264">
        <v>75</v>
      </c>
      <c r="B77" s="899" t="s">
        <v>5336</v>
      </c>
      <c r="C77" s="264" t="s">
        <v>4775</v>
      </c>
      <c r="D77" s="235">
        <v>4</v>
      </c>
      <c r="E77" s="235"/>
      <c r="F77" s="234"/>
      <c r="G77" s="235"/>
      <c r="H77" s="235"/>
      <c r="I77" s="235"/>
      <c r="J77" s="234"/>
      <c r="K77" s="234"/>
      <c r="L77" s="234"/>
      <c r="M77" s="234">
        <v>14</v>
      </c>
      <c r="N77" s="234"/>
      <c r="O77" s="234"/>
      <c r="P77" s="235">
        <v>0</v>
      </c>
      <c r="Q77" s="235">
        <v>20</v>
      </c>
      <c r="R77" s="235"/>
      <c r="S77" s="570">
        <v>3.7</v>
      </c>
      <c r="T77" s="416">
        <v>20.3</v>
      </c>
      <c r="U77" s="235"/>
      <c r="V77" s="583" t="s">
        <v>450</v>
      </c>
      <c r="W77" s="235"/>
      <c r="X77" s="235"/>
      <c r="Y77" s="463">
        <f t="shared" si="5"/>
        <v>2</v>
      </c>
      <c r="Z77" s="910">
        <v>16</v>
      </c>
      <c r="AA77" s="910">
        <v>4</v>
      </c>
      <c r="AB77" s="911"/>
      <c r="AC77" s="908"/>
      <c r="AD77" s="908"/>
      <c r="AE77" s="908"/>
      <c r="AF77" s="201"/>
      <c r="AG77" s="201"/>
      <c r="AH77" s="235"/>
      <c r="AI77" s="201"/>
      <c r="AJ77" s="201"/>
      <c r="AK77" s="201"/>
      <c r="AL77" s="905"/>
      <c r="AM77" s="201"/>
      <c r="AN77" s="201"/>
      <c r="AO77" s="573" t="s">
        <v>6927</v>
      </c>
      <c r="AP77" s="886" t="s">
        <v>4627</v>
      </c>
      <c r="AQ77" s="887" t="s">
        <v>4113</v>
      </c>
      <c r="AR77" s="887" t="s">
        <v>4400</v>
      </c>
      <c r="AS77" s="245" t="s">
        <v>6688</v>
      </c>
      <c r="AT77" s="462" t="str">
        <f t="shared" si="6"/>
        <v>PNA036_2.LC5614</v>
      </c>
      <c r="AU77" s="237" t="s">
        <v>6967</v>
      </c>
      <c r="AV77" s="463" t="str">
        <f t="shared" si="7"/>
        <v>Popup_OIP</v>
      </c>
      <c r="AW77" s="264" t="s">
        <v>6968</v>
      </c>
      <c r="AX77" s="383" t="s">
        <v>72</v>
      </c>
      <c r="AY77" s="238">
        <v>152</v>
      </c>
      <c r="AZ77" s="383"/>
      <c r="BA77" s="383">
        <v>1</v>
      </c>
      <c r="BB77" s="464" t="str">
        <f t="shared" si="8"/>
        <v>ПНА №036.2 Аварийные утечки нефти через торцевое уплотнение насоса;PNA036_2.LC5614.RawValue;Channel.MNS.PNA036_2.LC5614.RawValue;ПНА №036.2;мА;0;20</v>
      </c>
      <c r="BC77" s="464" t="str">
        <f t="shared" si="9"/>
        <v>"Channel.MNS.PNA036_2.LC5614.RawValue",1000,0.001,1,</v>
      </c>
    </row>
    <row r="78" spans="1:55" s="205" customFormat="1" x14ac:dyDescent="0.25">
      <c r="A78" s="264">
        <v>76</v>
      </c>
      <c r="B78" s="804" t="s">
        <v>5337</v>
      </c>
      <c r="C78" s="264" t="s">
        <v>4776</v>
      </c>
      <c r="D78" s="655"/>
      <c r="E78" s="655"/>
      <c r="F78" s="655"/>
      <c r="G78" s="655"/>
      <c r="H78" s="235"/>
      <c r="I78" s="235"/>
      <c r="J78" s="234"/>
      <c r="K78" s="234"/>
      <c r="L78" s="234"/>
      <c r="M78" s="234"/>
      <c r="N78" s="234"/>
      <c r="O78" s="234"/>
      <c r="P78" s="235">
        <v>0</v>
      </c>
      <c r="Q78" s="235">
        <v>4</v>
      </c>
      <c r="R78" s="244"/>
      <c r="S78" s="570">
        <v>3.7</v>
      </c>
      <c r="T78" s="416">
        <v>20.3</v>
      </c>
      <c r="U78" s="237"/>
      <c r="V78" s="583" t="s">
        <v>449</v>
      </c>
      <c r="W78" s="237"/>
      <c r="X78" s="244"/>
      <c r="Y78" s="463">
        <f t="shared" si="5"/>
        <v>1</v>
      </c>
      <c r="Z78" s="917">
        <v>16</v>
      </c>
      <c r="AA78" s="886">
        <v>6</v>
      </c>
      <c r="AB78" s="918"/>
      <c r="AC78" s="919"/>
      <c r="AD78" s="918"/>
      <c r="AE78" s="919"/>
      <c r="AF78" s="451"/>
      <c r="AG78" s="452"/>
      <c r="AH78" s="244"/>
      <c r="AI78" s="452"/>
      <c r="AJ78" s="451"/>
      <c r="AK78" s="452"/>
      <c r="AL78" s="451"/>
      <c r="AM78" s="452"/>
      <c r="AN78" s="451"/>
      <c r="AO78" s="573" t="s">
        <v>6927</v>
      </c>
      <c r="AP78" s="886" t="s">
        <v>4627</v>
      </c>
      <c r="AQ78" s="887" t="s">
        <v>4113</v>
      </c>
      <c r="AR78" s="887" t="s">
        <v>4400</v>
      </c>
      <c r="AS78" s="245" t="s">
        <v>6688</v>
      </c>
      <c r="AT78" s="462" t="str">
        <f t="shared" si="6"/>
        <v>PNA036_2.PT561</v>
      </c>
      <c r="AU78" s="237" t="s">
        <v>6961</v>
      </c>
      <c r="AV78" s="463" t="str">
        <f t="shared" si="7"/>
        <v>Popup_OIPp</v>
      </c>
      <c r="AW78" s="238" t="s">
        <v>6962</v>
      </c>
      <c r="AX78" s="383" t="s">
        <v>71</v>
      </c>
      <c r="AY78" s="238">
        <v>150</v>
      </c>
      <c r="AZ78" s="383"/>
      <c r="BA78" s="383">
        <v>3</v>
      </c>
      <c r="BB78" s="464" t="str">
        <f t="shared" si="8"/>
        <v>ПНА №036.2 Давление нефти на входе;PNA036_2.PT561.RawValue;Channel.MNS.PNA036_2.PT561.RawValue;ПНА №036.2;МПа;0;4</v>
      </c>
      <c r="BC78" s="464" t="str">
        <f t="shared" si="9"/>
        <v>"Channel.MNS.PNA036_2.PT561.RawValue",1000,0.001,1,</v>
      </c>
    </row>
    <row r="79" spans="1:55" s="205" customFormat="1" x14ac:dyDescent="0.25">
      <c r="A79" s="264">
        <v>77</v>
      </c>
      <c r="B79" s="804" t="s">
        <v>5338</v>
      </c>
      <c r="C79" s="264" t="s">
        <v>4777</v>
      </c>
      <c r="D79" s="235"/>
      <c r="E79" s="235"/>
      <c r="F79" s="235"/>
      <c r="G79" s="235"/>
      <c r="H79" s="235"/>
      <c r="I79" s="235"/>
      <c r="J79" s="234"/>
      <c r="K79" s="234"/>
      <c r="L79" s="234"/>
      <c r="M79" s="234"/>
      <c r="N79" s="234"/>
      <c r="O79" s="234"/>
      <c r="P79" s="235">
        <v>0</v>
      </c>
      <c r="Q79" s="235">
        <v>10</v>
      </c>
      <c r="R79" s="235"/>
      <c r="S79" s="570">
        <v>3.7</v>
      </c>
      <c r="T79" s="416">
        <v>20.3</v>
      </c>
      <c r="U79" s="235"/>
      <c r="V79" s="583" t="s">
        <v>449</v>
      </c>
      <c r="W79" s="288"/>
      <c r="X79" s="288"/>
      <c r="Y79" s="463">
        <f t="shared" si="5"/>
        <v>1</v>
      </c>
      <c r="Z79" s="910">
        <v>16</v>
      </c>
      <c r="AA79" s="914">
        <v>7</v>
      </c>
      <c r="AB79" s="920"/>
      <c r="AC79" s="921"/>
      <c r="AD79" s="921"/>
      <c r="AE79" s="921"/>
      <c r="AF79" s="329"/>
      <c r="AG79" s="201"/>
      <c r="AH79" s="235"/>
      <c r="AI79" s="201"/>
      <c r="AJ79" s="201"/>
      <c r="AK79" s="201"/>
      <c r="AL79" s="201"/>
      <c r="AM79" s="201"/>
      <c r="AN79" s="201"/>
      <c r="AO79" s="573" t="s">
        <v>6927</v>
      </c>
      <c r="AP79" s="886" t="s">
        <v>4627</v>
      </c>
      <c r="AQ79" s="887" t="s">
        <v>4113</v>
      </c>
      <c r="AR79" s="887" t="s">
        <v>4400</v>
      </c>
      <c r="AS79" s="245" t="s">
        <v>6688</v>
      </c>
      <c r="AT79" s="462" t="str">
        <f t="shared" si="6"/>
        <v>PNA036_2.PT562</v>
      </c>
      <c r="AU79" s="237" t="s">
        <v>6961</v>
      </c>
      <c r="AV79" s="463" t="str">
        <f t="shared" si="7"/>
        <v>Popup_OIPp</v>
      </c>
      <c r="AW79" s="238" t="s">
        <v>6962</v>
      </c>
      <c r="AX79" s="383" t="s">
        <v>71</v>
      </c>
      <c r="AY79" s="238">
        <v>150</v>
      </c>
      <c r="AZ79" s="383"/>
      <c r="BA79" s="383">
        <v>3</v>
      </c>
      <c r="BB79" s="464" t="str">
        <f t="shared" si="8"/>
        <v>ПНА №036.2 Давление нефти на выходе;PNA036_2.PT562.RawValue;Channel.MNS.PNA036_2.PT562.RawValue;ПНА №036.2;МПа;0;10</v>
      </c>
      <c r="BC79" s="464" t="str">
        <f t="shared" si="9"/>
        <v>"Channel.MNS.PNA036_2.PT562.RawValue",1000,0.001,1,</v>
      </c>
    </row>
    <row r="80" spans="1:55" s="205" customFormat="1" x14ac:dyDescent="0.25">
      <c r="A80" s="264">
        <v>78</v>
      </c>
      <c r="B80" s="804" t="s">
        <v>5339</v>
      </c>
      <c r="C80" s="264" t="s">
        <v>4778</v>
      </c>
      <c r="D80" s="235"/>
      <c r="E80" s="235"/>
      <c r="F80" s="235"/>
      <c r="G80" s="235"/>
      <c r="H80" s="235"/>
      <c r="I80" s="235"/>
      <c r="J80" s="234"/>
      <c r="K80" s="234"/>
      <c r="L80" s="234"/>
      <c r="M80" s="234"/>
      <c r="N80" s="234"/>
      <c r="O80" s="234"/>
      <c r="P80" s="235">
        <v>0</v>
      </c>
      <c r="Q80" s="235">
        <v>0.4</v>
      </c>
      <c r="R80" s="235"/>
      <c r="S80" s="570">
        <v>3.7</v>
      </c>
      <c r="T80" s="416">
        <v>20.3</v>
      </c>
      <c r="U80" s="235"/>
      <c r="V80" s="583" t="s">
        <v>449</v>
      </c>
      <c r="W80" s="235"/>
      <c r="X80" s="235"/>
      <c r="Y80" s="463">
        <f t="shared" si="5"/>
        <v>1</v>
      </c>
      <c r="Z80" s="910">
        <v>17</v>
      </c>
      <c r="AA80" s="910">
        <v>0</v>
      </c>
      <c r="AB80" s="908"/>
      <c r="AC80" s="908"/>
      <c r="AD80" s="908"/>
      <c r="AE80" s="908"/>
      <c r="AF80" s="201"/>
      <c r="AG80" s="201"/>
      <c r="AH80" s="235"/>
      <c r="AI80" s="201"/>
      <c r="AJ80" s="201"/>
      <c r="AK80" s="201"/>
      <c r="AL80" s="201"/>
      <c r="AM80" s="201"/>
      <c r="AN80" s="201"/>
      <c r="AO80" s="573" t="s">
        <v>6927</v>
      </c>
      <c r="AP80" s="886" t="s">
        <v>4627</v>
      </c>
      <c r="AQ80" s="887" t="s">
        <v>4113</v>
      </c>
      <c r="AR80" s="887" t="s">
        <v>4402</v>
      </c>
      <c r="AS80" s="245" t="s">
        <v>6688</v>
      </c>
      <c r="AT80" s="462" t="str">
        <f t="shared" si="6"/>
        <v>PNA036_2.PT563</v>
      </c>
      <c r="AU80" s="237" t="s">
        <v>6961</v>
      </c>
      <c r="AV80" s="463" t="str">
        <f t="shared" si="7"/>
        <v>Popup_OIPp</v>
      </c>
      <c r="AW80" s="238" t="s">
        <v>6963</v>
      </c>
      <c r="AX80" s="383" t="s">
        <v>71</v>
      </c>
      <c r="AY80" s="238">
        <v>168</v>
      </c>
      <c r="AZ80" s="383"/>
      <c r="BA80" s="383">
        <v>3</v>
      </c>
      <c r="BB80" s="464" t="str">
        <f t="shared" si="8"/>
        <v>ПНА №036.2 Перепад давления нефти на фильтр-решетке;PNA036_2.PT563.RawValue;Channel.MNS.PNA036_2.PT563.RawValue;ПНА №036.2;МПа;0;0,4</v>
      </c>
      <c r="BC80" s="464" t="str">
        <f t="shared" si="9"/>
        <v>"Channel.MNS.PNA036_2.PT563.RawValue",1000,0.001,1,</v>
      </c>
    </row>
    <row r="81" spans="1:55" s="205" customFormat="1" x14ac:dyDescent="0.25">
      <c r="A81" s="264">
        <v>79</v>
      </c>
      <c r="B81" s="899" t="s">
        <v>5340</v>
      </c>
      <c r="C81" s="264" t="s">
        <v>4779</v>
      </c>
      <c r="D81" s="235"/>
      <c r="E81" s="235"/>
      <c r="F81" s="235"/>
      <c r="G81" s="235"/>
      <c r="H81" s="235">
        <v>21.7</v>
      </c>
      <c r="I81" s="235"/>
      <c r="J81" s="234"/>
      <c r="K81" s="234"/>
      <c r="L81" s="234"/>
      <c r="M81" s="234"/>
      <c r="N81" s="234"/>
      <c r="O81" s="234"/>
      <c r="P81" s="235">
        <v>0</v>
      </c>
      <c r="Q81" s="235">
        <v>300</v>
      </c>
      <c r="R81" s="235"/>
      <c r="S81" s="570">
        <v>3.7</v>
      </c>
      <c r="T81" s="416">
        <v>20.3</v>
      </c>
      <c r="U81" s="235"/>
      <c r="V81" s="583" t="s">
        <v>449</v>
      </c>
      <c r="W81" s="235"/>
      <c r="X81" s="235"/>
      <c r="Y81" s="463">
        <f t="shared" si="5"/>
        <v>1</v>
      </c>
      <c r="Z81" s="910">
        <v>17</v>
      </c>
      <c r="AA81" s="910">
        <v>2</v>
      </c>
      <c r="AB81" s="908"/>
      <c r="AC81" s="908"/>
      <c r="AD81" s="908"/>
      <c r="AE81" s="908"/>
      <c r="AF81" s="905"/>
      <c r="AG81" s="201"/>
      <c r="AH81" s="235"/>
      <c r="AI81" s="201"/>
      <c r="AJ81" s="201"/>
      <c r="AK81" s="201"/>
      <c r="AL81" s="201"/>
      <c r="AM81" s="201"/>
      <c r="AN81" s="201"/>
      <c r="AO81" s="573" t="s">
        <v>6927</v>
      </c>
      <c r="AP81" s="886" t="s">
        <v>4627</v>
      </c>
      <c r="AQ81" s="887" t="s">
        <v>4113</v>
      </c>
      <c r="AR81" s="887" t="s">
        <v>4402</v>
      </c>
      <c r="AS81" s="245" t="s">
        <v>6688</v>
      </c>
      <c r="AT81" s="462" t="str">
        <f t="shared" si="6"/>
        <v>PNA036_2.CT561</v>
      </c>
      <c r="AU81" s="237" t="s">
        <v>6972</v>
      </c>
      <c r="AV81" s="463" t="str">
        <f t="shared" si="7"/>
        <v>Popup_OIP</v>
      </c>
      <c r="AW81" s="264" t="s">
        <v>6973</v>
      </c>
      <c r="AX81" s="383" t="s">
        <v>72</v>
      </c>
      <c r="AY81" s="238">
        <v>162</v>
      </c>
      <c r="AZ81" s="383"/>
      <c r="BA81" s="383">
        <v>1</v>
      </c>
      <c r="BB81" s="464" t="str">
        <f t="shared" si="8"/>
        <v>ПНА №036.2 Сила тока;PNA036_2.CT561.RawValue;Channel.MNS.PNA036_2.CT561.RawValue;ПНА №036.2;А;0;300</v>
      </c>
      <c r="BC81" s="464" t="str">
        <f t="shared" si="9"/>
        <v>"Channel.MNS.PNA036_2.CT561.RawValue",1000,0.001,1,</v>
      </c>
    </row>
    <row r="82" spans="1:55" s="205" customFormat="1" x14ac:dyDescent="0.25">
      <c r="A82" s="264">
        <v>80</v>
      </c>
      <c r="B82" s="899" t="s">
        <v>5341</v>
      </c>
      <c r="C82" s="264" t="s">
        <v>6365</v>
      </c>
      <c r="D82" s="235"/>
      <c r="E82" s="235"/>
      <c r="F82" s="235"/>
      <c r="G82" s="235"/>
      <c r="H82" s="235"/>
      <c r="I82" s="235"/>
      <c r="J82" s="234"/>
      <c r="K82" s="234"/>
      <c r="L82" s="234"/>
      <c r="M82" s="234"/>
      <c r="N82" s="234"/>
      <c r="O82" s="234"/>
      <c r="P82" s="235">
        <v>0</v>
      </c>
      <c r="Q82" s="235">
        <v>3000</v>
      </c>
      <c r="R82" s="235"/>
      <c r="S82" s="570">
        <v>-30</v>
      </c>
      <c r="T82" s="416">
        <v>3000</v>
      </c>
      <c r="U82" s="235"/>
      <c r="V82" s="583" t="s">
        <v>449</v>
      </c>
      <c r="W82" s="235"/>
      <c r="X82" s="235"/>
      <c r="Y82" s="463">
        <f t="shared" si="5"/>
        <v>1</v>
      </c>
      <c r="Z82" s="910">
        <v>17</v>
      </c>
      <c r="AA82" s="910">
        <v>4</v>
      </c>
      <c r="AB82" s="908"/>
      <c r="AC82" s="908"/>
      <c r="AD82" s="908"/>
      <c r="AE82" s="908"/>
      <c r="AF82" s="328"/>
      <c r="AG82" s="201"/>
      <c r="AH82" s="235"/>
      <c r="AI82" s="201"/>
      <c r="AJ82" s="201"/>
      <c r="AK82" s="201"/>
      <c r="AL82" s="201"/>
      <c r="AM82" s="201"/>
      <c r="AN82" s="201"/>
      <c r="AO82" s="573" t="s">
        <v>6927</v>
      </c>
      <c r="AP82" s="886" t="s">
        <v>4627</v>
      </c>
      <c r="AQ82" s="887" t="s">
        <v>4113</v>
      </c>
      <c r="AR82" s="887" t="s">
        <v>4402</v>
      </c>
      <c r="AS82" s="245" t="s">
        <v>6688</v>
      </c>
      <c r="AT82" s="462" t="str">
        <f t="shared" si="6"/>
        <v>PNA036_2.ST561_2</v>
      </c>
      <c r="AU82" s="264" t="s">
        <v>6971</v>
      </c>
      <c r="AV82" s="463" t="str">
        <f t="shared" si="7"/>
        <v>Popup_OIP</v>
      </c>
      <c r="AW82" s="238" t="s">
        <v>6975</v>
      </c>
      <c r="AX82" s="383" t="s">
        <v>72</v>
      </c>
      <c r="AY82" s="238">
        <v>164</v>
      </c>
      <c r="AZ82" s="383"/>
      <c r="BA82" s="383">
        <v>0</v>
      </c>
      <c r="BB82" s="464" t="str">
        <f t="shared" si="8"/>
        <v>ПНА №036.2 Выходная частота;PNA036_2.ST561_2.RawValue;Channel.MNS.PNA036_2.ST561_2.RawValue;ПНА №036.2;об/мин;0;3000</v>
      </c>
      <c r="BC82" s="464" t="str">
        <f t="shared" si="9"/>
        <v>"Channel.MNS.PNA036_2.ST561_2.RawValue",1000,0.001,1,</v>
      </c>
    </row>
    <row r="83" spans="1:55" s="205" customFormat="1" x14ac:dyDescent="0.25">
      <c r="A83" s="264">
        <v>81</v>
      </c>
      <c r="B83" s="804" t="s">
        <v>5378</v>
      </c>
      <c r="C83" s="264" t="s">
        <v>4789</v>
      </c>
      <c r="D83" s="234"/>
      <c r="E83" s="234"/>
      <c r="F83" s="234"/>
      <c r="G83" s="234"/>
      <c r="H83" s="235"/>
      <c r="I83" s="235"/>
      <c r="J83" s="234"/>
      <c r="K83" s="234"/>
      <c r="L83" s="234">
        <v>65</v>
      </c>
      <c r="M83" s="234">
        <v>75</v>
      </c>
      <c r="N83" s="234"/>
      <c r="O83" s="234"/>
      <c r="P83" s="235">
        <v>-50</v>
      </c>
      <c r="Q83" s="235">
        <v>150</v>
      </c>
      <c r="R83" s="235"/>
      <c r="S83" s="570">
        <v>3.7</v>
      </c>
      <c r="T83" s="416">
        <v>20.3</v>
      </c>
      <c r="U83" s="235"/>
      <c r="V83" s="583" t="s">
        <v>449</v>
      </c>
      <c r="W83" s="235"/>
      <c r="X83" s="235"/>
      <c r="Y83" s="463">
        <f t="shared" si="5"/>
        <v>1</v>
      </c>
      <c r="Z83" s="910">
        <v>18</v>
      </c>
      <c r="AA83" s="910">
        <v>0</v>
      </c>
      <c r="AB83" s="908"/>
      <c r="AC83" s="908"/>
      <c r="AD83" s="908"/>
      <c r="AE83" s="908"/>
      <c r="AF83" s="326"/>
      <c r="AG83" s="201"/>
      <c r="AH83" s="235"/>
      <c r="AI83" s="201"/>
      <c r="AJ83" s="201"/>
      <c r="AK83" s="905"/>
      <c r="AL83" s="905"/>
      <c r="AM83" s="201"/>
      <c r="AN83" s="201"/>
      <c r="AO83" s="573" t="s">
        <v>6929</v>
      </c>
      <c r="AP83" s="886" t="s">
        <v>4627</v>
      </c>
      <c r="AQ83" s="887" t="s">
        <v>4113</v>
      </c>
      <c r="AR83" s="887" t="s">
        <v>4418</v>
      </c>
      <c r="AS83" s="245" t="s">
        <v>6690</v>
      </c>
      <c r="AT83" s="462" t="str">
        <f t="shared" si="6"/>
        <v>PNA036_4.TT583</v>
      </c>
      <c r="AU83" s="237" t="s">
        <v>6959</v>
      </c>
      <c r="AV83" s="463" t="str">
        <f t="shared" si="7"/>
        <v>Popup_OIP</v>
      </c>
      <c r="AW83" s="237" t="s">
        <v>6960</v>
      </c>
      <c r="AX83" s="383" t="s">
        <v>71</v>
      </c>
      <c r="AY83" s="238">
        <v>150</v>
      </c>
      <c r="AZ83" s="383"/>
      <c r="BA83" s="383">
        <v>1</v>
      </c>
      <c r="BB83" s="464" t="str">
        <f t="shared" si="8"/>
        <v>ПНА №036.4 Температура нижнего подшипника ЭД;PNA036_4.TT583.RawValue;Channel.MNS.PNA036_4.TT583.RawValue;ПНА №036.4;°C;-50;150</v>
      </c>
      <c r="BC83" s="464" t="str">
        <f t="shared" si="9"/>
        <v>"Channel.MNS.PNA036_4.TT583.RawValue",1000,0.001,1,</v>
      </c>
    </row>
    <row r="84" spans="1:55" s="205" customFormat="1" x14ac:dyDescent="0.25">
      <c r="A84" s="264">
        <v>82</v>
      </c>
      <c r="B84" s="804" t="s">
        <v>5379</v>
      </c>
      <c r="C84" s="264" t="s">
        <v>6396</v>
      </c>
      <c r="D84" s="235"/>
      <c r="E84" s="235"/>
      <c r="F84" s="234"/>
      <c r="G84" s="235"/>
      <c r="H84" s="235"/>
      <c r="I84" s="235"/>
      <c r="J84" s="234"/>
      <c r="K84" s="234"/>
      <c r="L84" s="234">
        <v>65</v>
      </c>
      <c r="M84" s="234">
        <v>75</v>
      </c>
      <c r="N84" s="234"/>
      <c r="O84" s="234"/>
      <c r="P84" s="235">
        <v>-50</v>
      </c>
      <c r="Q84" s="235">
        <v>150</v>
      </c>
      <c r="R84" s="234"/>
      <c r="S84" s="570">
        <v>3.7</v>
      </c>
      <c r="T84" s="416">
        <v>20.3</v>
      </c>
      <c r="U84" s="234"/>
      <c r="V84" s="583" t="s">
        <v>449</v>
      </c>
      <c r="W84" s="234"/>
      <c r="X84" s="234"/>
      <c r="Y84" s="463">
        <f t="shared" si="5"/>
        <v>1</v>
      </c>
      <c r="Z84" s="910">
        <v>18</v>
      </c>
      <c r="AA84" s="910">
        <v>1</v>
      </c>
      <c r="AB84" s="908"/>
      <c r="AC84" s="908"/>
      <c r="AD84" s="908"/>
      <c r="AE84" s="908"/>
      <c r="AF84" s="201"/>
      <c r="AG84" s="326"/>
      <c r="AH84" s="234"/>
      <c r="AI84" s="326"/>
      <c r="AJ84" s="326"/>
      <c r="AK84" s="905"/>
      <c r="AL84" s="905"/>
      <c r="AM84" s="201"/>
      <c r="AN84" s="201"/>
      <c r="AO84" s="573" t="s">
        <v>6929</v>
      </c>
      <c r="AP84" s="886" t="s">
        <v>4627</v>
      </c>
      <c r="AQ84" s="887" t="s">
        <v>4113</v>
      </c>
      <c r="AR84" s="887" t="s">
        <v>4418</v>
      </c>
      <c r="AS84" s="245" t="s">
        <v>6690</v>
      </c>
      <c r="AT84" s="462" t="str">
        <f t="shared" si="6"/>
        <v>PNA036_4.TT584_1</v>
      </c>
      <c r="AU84" s="237" t="s">
        <v>6959</v>
      </c>
      <c r="AV84" s="463" t="str">
        <f t="shared" si="7"/>
        <v>Popup_OIP</v>
      </c>
      <c r="AW84" s="237" t="s">
        <v>6960</v>
      </c>
      <c r="AX84" s="383" t="s">
        <v>71</v>
      </c>
      <c r="AY84" s="238">
        <v>150</v>
      </c>
      <c r="AZ84" s="383"/>
      <c r="BA84" s="383">
        <v>1</v>
      </c>
      <c r="BB84" s="464" t="str">
        <f t="shared" si="8"/>
        <v>ПНА №036.4 Температура верхнего подшипника ЭД (точка 1);PNA036_4.TT584_1.RawValue;Channel.MNS.PNA036_4.TT584_1.RawValue;ПНА №036.4;°C;-50;150</v>
      </c>
      <c r="BC84" s="464" t="str">
        <f t="shared" si="9"/>
        <v>"Channel.MNS.PNA036_4.TT584_1.RawValue",1000,0.001,1,</v>
      </c>
    </row>
    <row r="85" spans="1:55" s="205" customFormat="1" x14ac:dyDescent="0.25">
      <c r="A85" s="264">
        <v>83</v>
      </c>
      <c r="B85" s="804" t="s">
        <v>5380</v>
      </c>
      <c r="C85" s="264" t="s">
        <v>6397</v>
      </c>
      <c r="D85" s="235"/>
      <c r="E85" s="235"/>
      <c r="F85" s="234"/>
      <c r="G85" s="235"/>
      <c r="H85" s="235"/>
      <c r="I85" s="235"/>
      <c r="J85" s="234"/>
      <c r="K85" s="234"/>
      <c r="L85" s="234">
        <v>65</v>
      </c>
      <c r="M85" s="234">
        <v>75</v>
      </c>
      <c r="N85" s="234"/>
      <c r="O85" s="234"/>
      <c r="P85" s="235">
        <v>-50</v>
      </c>
      <c r="Q85" s="235">
        <v>150</v>
      </c>
      <c r="R85" s="235"/>
      <c r="S85" s="570">
        <v>3.7</v>
      </c>
      <c r="T85" s="416">
        <v>20.3</v>
      </c>
      <c r="U85" s="235"/>
      <c r="V85" s="583" t="s">
        <v>449</v>
      </c>
      <c r="W85" s="235"/>
      <c r="X85" s="235"/>
      <c r="Y85" s="463">
        <f t="shared" si="5"/>
        <v>1</v>
      </c>
      <c r="Z85" s="907">
        <v>18</v>
      </c>
      <c r="AA85" s="907">
        <v>2</v>
      </c>
      <c r="AB85" s="908"/>
      <c r="AC85" s="908"/>
      <c r="AD85" s="908"/>
      <c r="AE85" s="908"/>
      <c r="AF85" s="201"/>
      <c r="AG85" s="201"/>
      <c r="AH85" s="235"/>
      <c r="AI85" s="201"/>
      <c r="AJ85" s="201"/>
      <c r="AK85" s="905"/>
      <c r="AL85" s="905"/>
      <c r="AM85" s="201"/>
      <c r="AN85" s="201"/>
      <c r="AO85" s="573" t="s">
        <v>6929</v>
      </c>
      <c r="AP85" s="886" t="s">
        <v>4627</v>
      </c>
      <c r="AQ85" s="887" t="s">
        <v>4113</v>
      </c>
      <c r="AR85" s="887" t="s">
        <v>4418</v>
      </c>
      <c r="AS85" s="245" t="s">
        <v>6690</v>
      </c>
      <c r="AT85" s="462" t="str">
        <f t="shared" si="6"/>
        <v>PNA036_4.TT584_2</v>
      </c>
      <c r="AU85" s="237" t="s">
        <v>6959</v>
      </c>
      <c r="AV85" s="463" t="str">
        <f t="shared" si="7"/>
        <v>Popup_OIP</v>
      </c>
      <c r="AW85" s="237" t="s">
        <v>6960</v>
      </c>
      <c r="AX85" s="383" t="s">
        <v>71</v>
      </c>
      <c r="AY85" s="238">
        <v>150</v>
      </c>
      <c r="AZ85" s="383"/>
      <c r="BA85" s="383">
        <v>1</v>
      </c>
      <c r="BB85" s="464" t="str">
        <f t="shared" si="8"/>
        <v>ПНА №036.4 Температура верхнего подшипника ЭД (точка 2);PNA036_4.TT584_2.RawValue;Channel.MNS.PNA036_4.TT584_2.RawValue;ПНА №036.4;°C;-50;150</v>
      </c>
      <c r="BC85" s="464" t="str">
        <f t="shared" si="9"/>
        <v>"Channel.MNS.PNA036_4.TT584_2.RawValue",1000,0.001,1,</v>
      </c>
    </row>
    <row r="86" spans="1:55" s="208" customFormat="1" x14ac:dyDescent="0.25">
      <c r="A86" s="264">
        <v>84</v>
      </c>
      <c r="B86" s="804" t="s">
        <v>5381</v>
      </c>
      <c r="C86" s="264" t="s">
        <v>4790</v>
      </c>
      <c r="D86" s="235"/>
      <c r="E86" s="235"/>
      <c r="F86" s="234"/>
      <c r="G86" s="235"/>
      <c r="H86" s="235"/>
      <c r="I86" s="235"/>
      <c r="J86" s="234"/>
      <c r="K86" s="234"/>
      <c r="L86" s="234">
        <v>50</v>
      </c>
      <c r="M86" s="234">
        <v>60</v>
      </c>
      <c r="N86" s="234"/>
      <c r="O86" s="234"/>
      <c r="P86" s="235">
        <v>-50</v>
      </c>
      <c r="Q86" s="235">
        <v>150</v>
      </c>
      <c r="R86" s="235"/>
      <c r="S86" s="570">
        <v>3.7</v>
      </c>
      <c r="T86" s="416">
        <v>20.3</v>
      </c>
      <c r="U86" s="235"/>
      <c r="V86" s="583" t="s">
        <v>449</v>
      </c>
      <c r="W86" s="235"/>
      <c r="X86" s="235"/>
      <c r="Y86" s="463">
        <f t="shared" si="5"/>
        <v>1</v>
      </c>
      <c r="Z86" s="907">
        <v>18</v>
      </c>
      <c r="AA86" s="907">
        <v>3</v>
      </c>
      <c r="AB86" s="908"/>
      <c r="AC86" s="908"/>
      <c r="AD86" s="908"/>
      <c r="AE86" s="908"/>
      <c r="AF86" s="328"/>
      <c r="AG86" s="201"/>
      <c r="AH86" s="235"/>
      <c r="AI86" s="201"/>
      <c r="AJ86" s="201"/>
      <c r="AK86" s="905"/>
      <c r="AL86" s="905"/>
      <c r="AM86" s="201"/>
      <c r="AN86" s="201"/>
      <c r="AO86" s="573" t="s">
        <v>6929</v>
      </c>
      <c r="AP86" s="886" t="s">
        <v>4627</v>
      </c>
      <c r="AQ86" s="887" t="s">
        <v>4113</v>
      </c>
      <c r="AR86" s="887" t="s">
        <v>4418</v>
      </c>
      <c r="AS86" s="245" t="s">
        <v>6690</v>
      </c>
      <c r="AT86" s="462" t="str">
        <f t="shared" si="6"/>
        <v>PNA036_4.TT587</v>
      </c>
      <c r="AU86" s="237" t="s">
        <v>6959</v>
      </c>
      <c r="AV86" s="463" t="str">
        <f t="shared" si="7"/>
        <v>Popup_OIP</v>
      </c>
      <c r="AW86" s="237" t="s">
        <v>6960</v>
      </c>
      <c r="AX86" s="383" t="s">
        <v>71</v>
      </c>
      <c r="AY86" s="238">
        <v>150</v>
      </c>
      <c r="AZ86" s="374"/>
      <c r="BA86" s="374">
        <v>1</v>
      </c>
      <c r="BB86" s="464" t="str">
        <f t="shared" si="8"/>
        <v>ПНА №036.4 Температура нефти на выходе;PNA036_4.TT587.RawValue;Channel.MNS.PNA036_4.TT587.RawValue;ПНА №036.4;°C;-50;150</v>
      </c>
      <c r="BC86" s="464" t="str">
        <f t="shared" si="9"/>
        <v>"Channel.MNS.PNA036_4.TT587.RawValue",1000,0.001,1,</v>
      </c>
    </row>
    <row r="87" spans="1:55" s="208" customFormat="1" x14ac:dyDescent="0.25">
      <c r="A87" s="264">
        <v>85</v>
      </c>
      <c r="B87" s="804" t="s">
        <v>5382</v>
      </c>
      <c r="C87" s="264" t="s">
        <v>6398</v>
      </c>
      <c r="D87" s="235"/>
      <c r="E87" s="235"/>
      <c r="F87" s="234"/>
      <c r="G87" s="235"/>
      <c r="H87" s="235"/>
      <c r="I87" s="235"/>
      <c r="J87" s="234"/>
      <c r="K87" s="234"/>
      <c r="L87" s="234">
        <v>65</v>
      </c>
      <c r="M87" s="234">
        <v>75</v>
      </c>
      <c r="N87" s="234"/>
      <c r="O87" s="234"/>
      <c r="P87" s="235">
        <v>-50</v>
      </c>
      <c r="Q87" s="235">
        <v>150</v>
      </c>
      <c r="R87" s="235"/>
      <c r="S87" s="570">
        <v>3.7</v>
      </c>
      <c r="T87" s="416">
        <v>20.3</v>
      </c>
      <c r="U87" s="235"/>
      <c r="V87" s="583" t="s">
        <v>449</v>
      </c>
      <c r="W87" s="235"/>
      <c r="X87" s="235"/>
      <c r="Y87" s="463">
        <f t="shared" si="5"/>
        <v>1</v>
      </c>
      <c r="Z87" s="907">
        <v>18</v>
      </c>
      <c r="AA87" s="907">
        <v>4</v>
      </c>
      <c r="AB87" s="908"/>
      <c r="AC87" s="908"/>
      <c r="AD87" s="908"/>
      <c r="AE87" s="908"/>
      <c r="AF87" s="201"/>
      <c r="AG87" s="201"/>
      <c r="AH87" s="235"/>
      <c r="AI87" s="201"/>
      <c r="AJ87" s="201"/>
      <c r="AK87" s="905"/>
      <c r="AL87" s="905"/>
      <c r="AM87" s="201"/>
      <c r="AN87" s="201"/>
      <c r="AO87" s="573" t="s">
        <v>6929</v>
      </c>
      <c r="AP87" s="886" t="s">
        <v>4627</v>
      </c>
      <c r="AQ87" s="887" t="s">
        <v>4113</v>
      </c>
      <c r="AR87" s="887" t="s">
        <v>4418</v>
      </c>
      <c r="AS87" s="245" t="s">
        <v>6690</v>
      </c>
      <c r="AT87" s="462" t="str">
        <f t="shared" si="6"/>
        <v>PNA036_4.TT588_1</v>
      </c>
      <c r="AU87" s="237" t="s">
        <v>6959</v>
      </c>
      <c r="AV87" s="463" t="str">
        <f t="shared" si="7"/>
        <v>Popup_OIP</v>
      </c>
      <c r="AW87" s="237" t="s">
        <v>6960</v>
      </c>
      <c r="AX87" s="383" t="s">
        <v>71</v>
      </c>
      <c r="AY87" s="238">
        <v>150</v>
      </c>
      <c r="AZ87" s="383"/>
      <c r="BA87" s="383">
        <v>1</v>
      </c>
      <c r="BB87" s="464" t="str">
        <f t="shared" si="8"/>
        <v>ПНА №036.4 Температура опорно-упорного подшипника насоса (точка 1);PNA036_4.TT588_1.RawValue;Channel.MNS.PNA036_4.TT588_1.RawValue;ПНА №036.4;°C;-50;150</v>
      </c>
      <c r="BC87" s="464" t="str">
        <f t="shared" si="9"/>
        <v>"Channel.MNS.PNA036_4.TT588_1.RawValue",1000,0.001,1,</v>
      </c>
    </row>
    <row r="88" spans="1:55" s="208" customFormat="1" x14ac:dyDescent="0.25">
      <c r="A88" s="264">
        <v>86</v>
      </c>
      <c r="B88" s="804" t="s">
        <v>5383</v>
      </c>
      <c r="C88" s="264" t="s">
        <v>6399</v>
      </c>
      <c r="D88" s="235"/>
      <c r="E88" s="235"/>
      <c r="F88" s="234"/>
      <c r="G88" s="235"/>
      <c r="H88" s="235"/>
      <c r="I88" s="235"/>
      <c r="J88" s="234"/>
      <c r="K88" s="234"/>
      <c r="L88" s="234">
        <v>65</v>
      </c>
      <c r="M88" s="234">
        <v>75</v>
      </c>
      <c r="N88" s="234"/>
      <c r="O88" s="234"/>
      <c r="P88" s="235">
        <v>-50</v>
      </c>
      <c r="Q88" s="235">
        <v>150</v>
      </c>
      <c r="R88" s="235"/>
      <c r="S88" s="570">
        <v>3.7</v>
      </c>
      <c r="T88" s="416">
        <v>20.3</v>
      </c>
      <c r="U88" s="235"/>
      <c r="V88" s="583" t="s">
        <v>449</v>
      </c>
      <c r="W88" s="235"/>
      <c r="X88" s="235"/>
      <c r="Y88" s="463">
        <f t="shared" si="5"/>
        <v>1</v>
      </c>
      <c r="Z88" s="907">
        <v>18</v>
      </c>
      <c r="AA88" s="907">
        <v>5</v>
      </c>
      <c r="AB88" s="908"/>
      <c r="AC88" s="908"/>
      <c r="AD88" s="908"/>
      <c r="AE88" s="908"/>
      <c r="AF88" s="328"/>
      <c r="AG88" s="201"/>
      <c r="AH88" s="235"/>
      <c r="AI88" s="201"/>
      <c r="AJ88" s="201"/>
      <c r="AK88" s="905"/>
      <c r="AL88" s="905"/>
      <c r="AM88" s="201"/>
      <c r="AN88" s="201"/>
      <c r="AO88" s="573" t="s">
        <v>6929</v>
      </c>
      <c r="AP88" s="886" t="s">
        <v>4627</v>
      </c>
      <c r="AQ88" s="887" t="s">
        <v>4113</v>
      </c>
      <c r="AR88" s="887" t="s">
        <v>4418</v>
      </c>
      <c r="AS88" s="245" t="s">
        <v>6690</v>
      </c>
      <c r="AT88" s="462" t="str">
        <f t="shared" si="6"/>
        <v>PNA036_4.TT588_2</v>
      </c>
      <c r="AU88" s="237" t="s">
        <v>6959</v>
      </c>
      <c r="AV88" s="463" t="str">
        <f t="shared" si="7"/>
        <v>Popup_OIP</v>
      </c>
      <c r="AW88" s="237" t="s">
        <v>6960</v>
      </c>
      <c r="AX88" s="383" t="s">
        <v>71</v>
      </c>
      <c r="AY88" s="238">
        <v>150</v>
      </c>
      <c r="AZ88" s="383"/>
      <c r="BA88" s="383">
        <v>1</v>
      </c>
      <c r="BB88" s="464" t="str">
        <f t="shared" si="8"/>
        <v>ПНА №036.4 Температура опорно-упорного подшипника насоса (точка 2);PNA036_4.TT588_2.RawValue;Channel.MNS.PNA036_4.TT588_2.RawValue;ПНА №036.4;°C;-50;150</v>
      </c>
      <c r="BC88" s="464" t="str">
        <f t="shared" si="9"/>
        <v>"Channel.MNS.PNA036_4.TT588_2.RawValue",1000,0.001,1,</v>
      </c>
    </row>
    <row r="89" spans="1:55" s="208" customFormat="1" x14ac:dyDescent="0.25">
      <c r="A89" s="264">
        <v>87</v>
      </c>
      <c r="B89" s="899" t="s">
        <v>6424</v>
      </c>
      <c r="C89" s="264" t="s">
        <v>6400</v>
      </c>
      <c r="D89" s="235"/>
      <c r="E89" s="235"/>
      <c r="F89" s="234"/>
      <c r="G89" s="235"/>
      <c r="H89" s="235"/>
      <c r="I89" s="235"/>
      <c r="J89" s="234"/>
      <c r="K89" s="234"/>
      <c r="L89" s="234"/>
      <c r="M89" s="234"/>
      <c r="N89" s="234"/>
      <c r="O89" s="234"/>
      <c r="P89" s="235">
        <v>0</v>
      </c>
      <c r="Q89" s="235">
        <v>3000</v>
      </c>
      <c r="R89" s="234"/>
      <c r="S89" s="570">
        <v>-30</v>
      </c>
      <c r="T89" s="416">
        <v>3000</v>
      </c>
      <c r="U89" s="234"/>
      <c r="V89" s="583" t="s">
        <v>449</v>
      </c>
      <c r="W89" s="234"/>
      <c r="X89" s="235"/>
      <c r="Y89" s="463">
        <f t="shared" si="5"/>
        <v>1</v>
      </c>
      <c r="Z89" s="907">
        <v>18</v>
      </c>
      <c r="AA89" s="907">
        <v>7</v>
      </c>
      <c r="AB89" s="908"/>
      <c r="AC89" s="908"/>
      <c r="AD89" s="908"/>
      <c r="AE89" s="908"/>
      <c r="AF89" s="201"/>
      <c r="AG89" s="326"/>
      <c r="AH89" s="234"/>
      <c r="AI89" s="326"/>
      <c r="AJ89" s="326"/>
      <c r="AK89" s="201"/>
      <c r="AL89" s="201"/>
      <c r="AM89" s="201"/>
      <c r="AN89" s="201"/>
      <c r="AO89" s="573" t="s">
        <v>6929</v>
      </c>
      <c r="AP89" s="886" t="s">
        <v>4627</v>
      </c>
      <c r="AQ89" s="887" t="s">
        <v>4113</v>
      </c>
      <c r="AR89" s="887" t="s">
        <v>4418</v>
      </c>
      <c r="AS89" s="245" t="s">
        <v>6690</v>
      </c>
      <c r="AT89" s="462" t="str">
        <f t="shared" si="6"/>
        <v>PNA036_4.ST581_1</v>
      </c>
      <c r="AU89" s="264" t="s">
        <v>6971</v>
      </c>
      <c r="AV89" s="463" t="str">
        <f t="shared" si="7"/>
        <v>Popup_OIP</v>
      </c>
      <c r="AW89" s="264" t="s">
        <v>6975</v>
      </c>
      <c r="AX89" s="383" t="s">
        <v>72</v>
      </c>
      <c r="AY89" s="238">
        <v>164</v>
      </c>
      <c r="AZ89" s="374"/>
      <c r="BA89" s="374">
        <v>0</v>
      </c>
      <c r="BB89" s="464" t="str">
        <f t="shared" si="8"/>
        <v>ПНА №036.4 Частота вращения вала ЭД ;PNA036_4.ST581_1.RawValue;Channel.MNS.PNA036_4.ST581_1.RawValue;ПНА №036.4;об/мин;0;3000</v>
      </c>
      <c r="BC89" s="464" t="str">
        <f t="shared" si="9"/>
        <v>"Channel.MNS.PNA036_4.ST581_1.RawValue",1000,0.001,1,</v>
      </c>
    </row>
    <row r="90" spans="1:55" s="208" customFormat="1" x14ac:dyDescent="0.25">
      <c r="A90" s="264">
        <v>88</v>
      </c>
      <c r="B90" s="904" t="s">
        <v>5385</v>
      </c>
      <c r="C90" s="264" t="s">
        <v>4791</v>
      </c>
      <c r="D90" s="235"/>
      <c r="E90" s="235"/>
      <c r="F90" s="234">
        <v>6</v>
      </c>
      <c r="G90" s="234">
        <v>8.9</v>
      </c>
      <c r="H90" s="234"/>
      <c r="I90" s="234">
        <v>7.1</v>
      </c>
      <c r="J90" s="234">
        <v>11.2</v>
      </c>
      <c r="K90" s="234"/>
      <c r="L90" s="234">
        <v>18</v>
      </c>
      <c r="M90" s="234"/>
      <c r="N90" s="234"/>
      <c r="O90" s="234"/>
      <c r="P90" s="235">
        <v>0</v>
      </c>
      <c r="Q90" s="235">
        <v>30</v>
      </c>
      <c r="R90" s="234"/>
      <c r="S90" s="570">
        <v>3.7</v>
      </c>
      <c r="T90" s="416">
        <v>20.3</v>
      </c>
      <c r="U90" s="234"/>
      <c r="V90" s="583" t="s">
        <v>449</v>
      </c>
      <c r="W90" s="235"/>
      <c r="X90" s="235"/>
      <c r="Y90" s="463">
        <f t="shared" si="5"/>
        <v>1</v>
      </c>
      <c r="Z90" s="907">
        <v>19</v>
      </c>
      <c r="AA90" s="907">
        <v>0</v>
      </c>
      <c r="AB90" s="908"/>
      <c r="AC90" s="908"/>
      <c r="AD90" s="911"/>
      <c r="AE90" s="911"/>
      <c r="AF90" s="201"/>
      <c r="AG90" s="906"/>
      <c r="AH90" s="234"/>
      <c r="AI90" s="906"/>
      <c r="AJ90" s="326"/>
      <c r="AK90" s="905"/>
      <c r="AL90" s="201"/>
      <c r="AM90" s="201"/>
      <c r="AN90" s="201"/>
      <c r="AO90" s="573" t="s">
        <v>6929</v>
      </c>
      <c r="AP90" s="886" t="s">
        <v>4627</v>
      </c>
      <c r="AQ90" s="887" t="s">
        <v>4113</v>
      </c>
      <c r="AR90" s="887" t="s">
        <v>4409</v>
      </c>
      <c r="AS90" s="245" t="s">
        <v>6690</v>
      </c>
      <c r="AT90" s="462" t="str">
        <f t="shared" si="6"/>
        <v>PNA036_4.XT585</v>
      </c>
      <c r="AU90" s="237" t="s">
        <v>6964</v>
      </c>
      <c r="AV90" s="463" t="str">
        <f t="shared" si="7"/>
        <v>Popup_OIP</v>
      </c>
      <c r="AW90" s="264" t="s">
        <v>6965</v>
      </c>
      <c r="AX90" s="383" t="s">
        <v>71</v>
      </c>
      <c r="AY90" s="238">
        <v>161</v>
      </c>
      <c r="AZ90" s="374"/>
      <c r="BA90" s="374">
        <v>1</v>
      </c>
      <c r="BB90" s="464" t="str">
        <f t="shared" si="8"/>
        <v>ПНА №036.4 Вибрация опорно-упорного подшипника насоса (горизонтальное направление);PNA036_4.XT585.RawValue;Channel.MNS.PNA036_4.XT585.RawValue;ПНА №036.4;мм/с;0;30</v>
      </c>
      <c r="BC90" s="464" t="str">
        <f t="shared" si="9"/>
        <v>"Channel.MNS.PNA036_4.XT585.RawValue",1000,0.001,1,</v>
      </c>
    </row>
    <row r="91" spans="1:55" s="205" customFormat="1" x14ac:dyDescent="0.25">
      <c r="A91" s="264">
        <v>89</v>
      </c>
      <c r="B91" s="904" t="s">
        <v>5386</v>
      </c>
      <c r="C91" s="264" t="s">
        <v>4792</v>
      </c>
      <c r="D91" s="235"/>
      <c r="E91" s="235"/>
      <c r="F91" s="234">
        <v>6</v>
      </c>
      <c r="G91" s="234">
        <v>8.9</v>
      </c>
      <c r="H91" s="234"/>
      <c r="I91" s="234">
        <v>7.1</v>
      </c>
      <c r="J91" s="234">
        <v>11.2</v>
      </c>
      <c r="K91" s="234"/>
      <c r="L91" s="234">
        <v>18</v>
      </c>
      <c r="M91" s="234"/>
      <c r="N91" s="234"/>
      <c r="O91" s="234"/>
      <c r="P91" s="235">
        <v>0</v>
      </c>
      <c r="Q91" s="235">
        <v>30</v>
      </c>
      <c r="R91" s="234"/>
      <c r="S91" s="570">
        <v>3.7</v>
      </c>
      <c r="T91" s="416">
        <v>20.3</v>
      </c>
      <c r="U91" s="234"/>
      <c r="V91" s="583" t="s">
        <v>449</v>
      </c>
      <c r="W91" s="234"/>
      <c r="X91" s="235"/>
      <c r="Y91" s="463">
        <f t="shared" si="5"/>
        <v>1</v>
      </c>
      <c r="Z91" s="907">
        <v>19</v>
      </c>
      <c r="AA91" s="907">
        <v>1</v>
      </c>
      <c r="AB91" s="908"/>
      <c r="AC91" s="908"/>
      <c r="AD91" s="911"/>
      <c r="AE91" s="911"/>
      <c r="AF91" s="201"/>
      <c r="AG91" s="906"/>
      <c r="AH91" s="234"/>
      <c r="AI91" s="906"/>
      <c r="AJ91" s="326"/>
      <c r="AK91" s="905"/>
      <c r="AL91" s="201"/>
      <c r="AM91" s="201"/>
      <c r="AN91" s="201"/>
      <c r="AO91" s="573" t="s">
        <v>6929</v>
      </c>
      <c r="AP91" s="886" t="s">
        <v>4627</v>
      </c>
      <c r="AQ91" s="887" t="s">
        <v>4113</v>
      </c>
      <c r="AR91" s="887" t="s">
        <v>4409</v>
      </c>
      <c r="AS91" s="245" t="s">
        <v>6690</v>
      </c>
      <c r="AT91" s="462" t="str">
        <f t="shared" si="6"/>
        <v>PNA036_4.XT586</v>
      </c>
      <c r="AU91" s="237" t="s">
        <v>6964</v>
      </c>
      <c r="AV91" s="463" t="str">
        <f t="shared" si="7"/>
        <v>Popup_OIP</v>
      </c>
      <c r="AW91" s="264" t="s">
        <v>6966</v>
      </c>
      <c r="AX91" s="383" t="s">
        <v>71</v>
      </c>
      <c r="AY91" s="238">
        <v>161</v>
      </c>
      <c r="AZ91" s="374"/>
      <c r="BA91" s="374">
        <v>1</v>
      </c>
      <c r="BB91" s="464" t="str">
        <f t="shared" si="8"/>
        <v>ПНА №036.4 Вибрация опорно-упорного подшипника насоса (поперечное направление);PNA036_4.XT586.RawValue;Channel.MNS.PNA036_4.XT586.RawValue;ПНА №036.4;мм/с;0;30</v>
      </c>
      <c r="BC91" s="464" t="str">
        <f t="shared" si="9"/>
        <v>"Channel.MNS.PNA036_4.XT586.RawValue",1000,0.001,1,</v>
      </c>
    </row>
    <row r="92" spans="1:55" s="205" customFormat="1" x14ac:dyDescent="0.25">
      <c r="A92" s="264">
        <v>90</v>
      </c>
      <c r="B92" s="899" t="s">
        <v>5387</v>
      </c>
      <c r="C92" s="264" t="s">
        <v>4793</v>
      </c>
      <c r="D92" s="235">
        <v>4</v>
      </c>
      <c r="E92" s="235"/>
      <c r="F92" s="234"/>
      <c r="G92" s="234"/>
      <c r="H92" s="234"/>
      <c r="I92" s="234"/>
      <c r="J92" s="234"/>
      <c r="K92" s="234"/>
      <c r="L92" s="234"/>
      <c r="M92" s="234">
        <v>14</v>
      </c>
      <c r="N92" s="234"/>
      <c r="O92" s="234"/>
      <c r="P92" s="235">
        <v>0</v>
      </c>
      <c r="Q92" s="235">
        <v>20</v>
      </c>
      <c r="R92" s="234"/>
      <c r="S92" s="570">
        <v>3.7</v>
      </c>
      <c r="T92" s="416">
        <v>20.3</v>
      </c>
      <c r="U92" s="234"/>
      <c r="V92" s="583" t="s">
        <v>450</v>
      </c>
      <c r="W92" s="235"/>
      <c r="X92" s="235"/>
      <c r="Y92" s="463">
        <f t="shared" si="5"/>
        <v>2</v>
      </c>
      <c r="Z92" s="907">
        <v>19</v>
      </c>
      <c r="AA92" s="907">
        <v>3</v>
      </c>
      <c r="AB92" s="911"/>
      <c r="AC92" s="908"/>
      <c r="AD92" s="908"/>
      <c r="AE92" s="908"/>
      <c r="AF92" s="201"/>
      <c r="AG92" s="326"/>
      <c r="AH92" s="234"/>
      <c r="AI92" s="326"/>
      <c r="AJ92" s="326"/>
      <c r="AK92" s="201"/>
      <c r="AL92" s="905"/>
      <c r="AM92" s="201"/>
      <c r="AN92" s="201"/>
      <c r="AO92" s="573" t="s">
        <v>6929</v>
      </c>
      <c r="AP92" s="886" t="s">
        <v>4627</v>
      </c>
      <c r="AQ92" s="887" t="s">
        <v>4113</v>
      </c>
      <c r="AR92" s="887" t="s">
        <v>4409</v>
      </c>
      <c r="AS92" s="245" t="s">
        <v>6690</v>
      </c>
      <c r="AT92" s="462" t="str">
        <f t="shared" si="6"/>
        <v>PNA036_4.LC5814</v>
      </c>
      <c r="AU92" s="237" t="s">
        <v>6967</v>
      </c>
      <c r="AV92" s="463" t="str">
        <f t="shared" si="7"/>
        <v>Popup_OIP</v>
      </c>
      <c r="AW92" s="264" t="s">
        <v>6968</v>
      </c>
      <c r="AX92" s="383" t="s">
        <v>6954</v>
      </c>
      <c r="AY92" s="238">
        <v>152</v>
      </c>
      <c r="AZ92" s="374"/>
      <c r="BA92" s="374">
        <v>1</v>
      </c>
      <c r="BB92" s="464" t="str">
        <f t="shared" si="8"/>
        <v>ПНА №036.4 Аварийные утечки нефти через торцевое уплотнение насоса;PNA036_4.LC5814.RawValue;Channel.MNS.PNA036_4.LC5814.RawValue;ПНА №036.4;мА;0;20</v>
      </c>
      <c r="BC92" s="464" t="str">
        <f t="shared" si="9"/>
        <v>"Channel.MNS.PNA036_4.LC5814.RawValue",1000,0.001,1,</v>
      </c>
    </row>
    <row r="93" spans="1:55" s="205" customFormat="1" x14ac:dyDescent="0.25">
      <c r="A93" s="264">
        <v>91</v>
      </c>
      <c r="B93" s="804" t="s">
        <v>5388</v>
      </c>
      <c r="C93" s="264" t="s">
        <v>4794</v>
      </c>
      <c r="D93" s="235"/>
      <c r="E93" s="235"/>
      <c r="F93" s="234"/>
      <c r="G93" s="234"/>
      <c r="H93" s="234"/>
      <c r="I93" s="234"/>
      <c r="J93" s="234"/>
      <c r="K93" s="234"/>
      <c r="L93" s="234"/>
      <c r="M93" s="234"/>
      <c r="N93" s="234"/>
      <c r="O93" s="234"/>
      <c r="P93" s="235">
        <v>0</v>
      </c>
      <c r="Q93" s="235">
        <v>4</v>
      </c>
      <c r="R93" s="234"/>
      <c r="S93" s="570">
        <v>3.7</v>
      </c>
      <c r="T93" s="416">
        <v>20.3</v>
      </c>
      <c r="U93" s="234"/>
      <c r="V93" s="583" t="s">
        <v>449</v>
      </c>
      <c r="W93" s="234"/>
      <c r="X93" s="234"/>
      <c r="Y93" s="463">
        <f t="shared" si="5"/>
        <v>1</v>
      </c>
      <c r="Z93" s="907">
        <v>19</v>
      </c>
      <c r="AA93" s="907">
        <v>5</v>
      </c>
      <c r="AB93" s="908"/>
      <c r="AC93" s="908"/>
      <c r="AD93" s="908"/>
      <c r="AE93" s="908"/>
      <c r="AF93" s="201"/>
      <c r="AG93" s="326"/>
      <c r="AH93" s="234"/>
      <c r="AI93" s="326"/>
      <c r="AJ93" s="326"/>
      <c r="AK93" s="201"/>
      <c r="AL93" s="201"/>
      <c r="AM93" s="201"/>
      <c r="AN93" s="201"/>
      <c r="AO93" s="573" t="s">
        <v>6929</v>
      </c>
      <c r="AP93" s="886" t="s">
        <v>4627</v>
      </c>
      <c r="AQ93" s="887" t="s">
        <v>4113</v>
      </c>
      <c r="AR93" s="887" t="s">
        <v>4409</v>
      </c>
      <c r="AS93" s="245" t="s">
        <v>6690</v>
      </c>
      <c r="AT93" s="462" t="str">
        <f t="shared" si="6"/>
        <v>PNA036_4.PT581</v>
      </c>
      <c r="AU93" s="237" t="s">
        <v>6961</v>
      </c>
      <c r="AV93" s="463" t="str">
        <f t="shared" si="7"/>
        <v>Popup_OIPp</v>
      </c>
      <c r="AW93" s="238" t="s">
        <v>6962</v>
      </c>
      <c r="AX93" s="383" t="s">
        <v>71</v>
      </c>
      <c r="AY93" s="238">
        <v>150</v>
      </c>
      <c r="AZ93" s="374"/>
      <c r="BA93" s="374">
        <v>3</v>
      </c>
      <c r="BB93" s="464" t="str">
        <f t="shared" si="8"/>
        <v>ПНА №036.4 Давление нефти на входе;PNA036_4.PT581.RawValue;Channel.MNS.PNA036_4.PT581.RawValue;ПНА №036.4;МПа;0;4</v>
      </c>
      <c r="BC93" s="464" t="str">
        <f t="shared" si="9"/>
        <v>"Channel.MNS.PNA036_4.PT581.RawValue",1000,0.001,1,</v>
      </c>
    </row>
    <row r="94" spans="1:55" s="205" customFormat="1" x14ac:dyDescent="0.25">
      <c r="A94" s="264">
        <v>92</v>
      </c>
      <c r="B94" s="804" t="s">
        <v>5389</v>
      </c>
      <c r="C94" s="264" t="s">
        <v>4795</v>
      </c>
      <c r="D94" s="235"/>
      <c r="E94" s="235"/>
      <c r="F94" s="234"/>
      <c r="G94" s="234"/>
      <c r="H94" s="234"/>
      <c r="I94" s="234"/>
      <c r="J94" s="234"/>
      <c r="K94" s="234"/>
      <c r="L94" s="234"/>
      <c r="M94" s="234"/>
      <c r="N94" s="234"/>
      <c r="O94" s="234"/>
      <c r="P94" s="235">
        <v>0</v>
      </c>
      <c r="Q94" s="235">
        <v>10</v>
      </c>
      <c r="R94" s="234"/>
      <c r="S94" s="570">
        <v>3.7</v>
      </c>
      <c r="T94" s="416">
        <v>20.3</v>
      </c>
      <c r="U94" s="234"/>
      <c r="V94" s="583" t="s">
        <v>449</v>
      </c>
      <c r="W94" s="235"/>
      <c r="X94" s="235"/>
      <c r="Y94" s="463">
        <f t="shared" si="5"/>
        <v>1</v>
      </c>
      <c r="Z94" s="907">
        <v>19</v>
      </c>
      <c r="AA94" s="907">
        <v>6</v>
      </c>
      <c r="AB94" s="908"/>
      <c r="AC94" s="908"/>
      <c r="AD94" s="908"/>
      <c r="AE94" s="908"/>
      <c r="AF94" s="201"/>
      <c r="AG94" s="326"/>
      <c r="AH94" s="234"/>
      <c r="AI94" s="326"/>
      <c r="AJ94" s="326"/>
      <c r="AK94" s="201"/>
      <c r="AL94" s="201"/>
      <c r="AM94" s="201"/>
      <c r="AN94" s="201"/>
      <c r="AO94" s="573" t="s">
        <v>6929</v>
      </c>
      <c r="AP94" s="886" t="s">
        <v>4627</v>
      </c>
      <c r="AQ94" s="887" t="s">
        <v>4113</v>
      </c>
      <c r="AR94" s="887" t="s">
        <v>4409</v>
      </c>
      <c r="AS94" s="245" t="s">
        <v>6690</v>
      </c>
      <c r="AT94" s="462" t="str">
        <f t="shared" si="6"/>
        <v>PNA036_4.PT582</v>
      </c>
      <c r="AU94" s="237" t="s">
        <v>6961</v>
      </c>
      <c r="AV94" s="463" t="str">
        <f t="shared" si="7"/>
        <v>Popup_OIPp</v>
      </c>
      <c r="AW94" s="238" t="s">
        <v>6962</v>
      </c>
      <c r="AX94" s="383" t="s">
        <v>71</v>
      </c>
      <c r="AY94" s="238">
        <v>150</v>
      </c>
      <c r="AZ94" s="383"/>
      <c r="BA94" s="383">
        <v>3</v>
      </c>
      <c r="BB94" s="464" t="str">
        <f t="shared" si="8"/>
        <v>ПНА №036.4 Давление нефти на выходе;PNA036_4.PT582.RawValue;Channel.MNS.PNA036_4.PT582.RawValue;ПНА №036.4;МПа;0;10</v>
      </c>
      <c r="BC94" s="464" t="str">
        <f t="shared" si="9"/>
        <v>"Channel.MNS.PNA036_4.PT582.RawValue",1000,0.001,1,</v>
      </c>
    </row>
    <row r="95" spans="1:55" s="205" customFormat="1" x14ac:dyDescent="0.25">
      <c r="A95" s="264">
        <v>93</v>
      </c>
      <c r="B95" s="804" t="s">
        <v>5390</v>
      </c>
      <c r="C95" s="264" t="s">
        <v>4796</v>
      </c>
      <c r="D95" s="235"/>
      <c r="E95" s="235"/>
      <c r="F95" s="235"/>
      <c r="G95" s="235"/>
      <c r="H95" s="235"/>
      <c r="I95" s="235"/>
      <c r="J95" s="234"/>
      <c r="K95" s="234"/>
      <c r="L95" s="234"/>
      <c r="M95" s="234"/>
      <c r="N95" s="234"/>
      <c r="O95" s="234"/>
      <c r="P95" s="235">
        <v>0</v>
      </c>
      <c r="Q95" s="235">
        <v>0.4</v>
      </c>
      <c r="R95" s="234"/>
      <c r="S95" s="570">
        <v>3.7</v>
      </c>
      <c r="T95" s="416">
        <v>20.3</v>
      </c>
      <c r="U95" s="234"/>
      <c r="V95" s="583" t="s">
        <v>449</v>
      </c>
      <c r="W95" s="235"/>
      <c r="X95" s="235"/>
      <c r="Y95" s="463">
        <f t="shared" si="5"/>
        <v>1</v>
      </c>
      <c r="Z95" s="907">
        <v>19</v>
      </c>
      <c r="AA95" s="907">
        <v>7</v>
      </c>
      <c r="AB95" s="908"/>
      <c r="AC95" s="908"/>
      <c r="AD95" s="908"/>
      <c r="AE95" s="908"/>
      <c r="AF95" s="326"/>
      <c r="AG95" s="326"/>
      <c r="AH95" s="234"/>
      <c r="AI95" s="326"/>
      <c r="AJ95" s="326"/>
      <c r="AK95" s="201"/>
      <c r="AL95" s="201"/>
      <c r="AM95" s="201"/>
      <c r="AN95" s="201"/>
      <c r="AO95" s="573" t="s">
        <v>6929</v>
      </c>
      <c r="AP95" s="886" t="s">
        <v>4627</v>
      </c>
      <c r="AQ95" s="887" t="s">
        <v>4113</v>
      </c>
      <c r="AR95" s="887" t="s">
        <v>4409</v>
      </c>
      <c r="AS95" s="245" t="s">
        <v>6690</v>
      </c>
      <c r="AT95" s="462" t="str">
        <f t="shared" si="6"/>
        <v>PNA036_4.PT583</v>
      </c>
      <c r="AU95" s="237" t="s">
        <v>6961</v>
      </c>
      <c r="AV95" s="463" t="str">
        <f t="shared" si="7"/>
        <v>Popup_OIPp</v>
      </c>
      <c r="AW95" s="238" t="s">
        <v>6963</v>
      </c>
      <c r="AX95" s="383" t="s">
        <v>71</v>
      </c>
      <c r="AY95" s="572">
        <v>168</v>
      </c>
      <c r="AZ95" s="383"/>
      <c r="BA95" s="383">
        <v>3</v>
      </c>
      <c r="BB95" s="464" t="str">
        <f t="shared" si="8"/>
        <v>ПНА №036.4 Перепад давления нефти на фильтр-решетке;PNA036_4.PT583.RawValue;Channel.MNS.PNA036_4.PT583.RawValue;ПНА №036.4;МПа;0;0,4</v>
      </c>
      <c r="BC95" s="464" t="str">
        <f t="shared" si="9"/>
        <v>"Channel.MNS.PNA036_4.PT583.RawValue",1000,0.001,1,</v>
      </c>
    </row>
    <row r="96" spans="1:55" s="205" customFormat="1" x14ac:dyDescent="0.25">
      <c r="A96" s="264">
        <v>94</v>
      </c>
      <c r="B96" s="899" t="s">
        <v>5391</v>
      </c>
      <c r="C96" s="264" t="s">
        <v>4797</v>
      </c>
      <c r="D96" s="235"/>
      <c r="E96" s="235"/>
      <c r="F96" s="235"/>
      <c r="G96" s="235"/>
      <c r="H96" s="235">
        <v>21.7</v>
      </c>
      <c r="I96" s="235"/>
      <c r="J96" s="234"/>
      <c r="K96" s="234"/>
      <c r="L96" s="234"/>
      <c r="M96" s="234"/>
      <c r="N96" s="234"/>
      <c r="O96" s="234"/>
      <c r="P96" s="235">
        <v>0</v>
      </c>
      <c r="Q96" s="235">
        <v>300</v>
      </c>
      <c r="R96" s="234"/>
      <c r="S96" s="570">
        <v>3.7</v>
      </c>
      <c r="T96" s="416">
        <v>20.3</v>
      </c>
      <c r="U96" s="234"/>
      <c r="V96" s="583" t="s">
        <v>449</v>
      </c>
      <c r="W96" s="234"/>
      <c r="X96" s="234"/>
      <c r="Y96" s="463">
        <f t="shared" si="5"/>
        <v>1</v>
      </c>
      <c r="Z96" s="910">
        <v>20</v>
      </c>
      <c r="AA96" s="910">
        <v>1</v>
      </c>
      <c r="AB96" s="908"/>
      <c r="AC96" s="908"/>
      <c r="AD96" s="908"/>
      <c r="AE96" s="908"/>
      <c r="AF96" s="906"/>
      <c r="AG96" s="326"/>
      <c r="AH96" s="234"/>
      <c r="AI96" s="326"/>
      <c r="AJ96" s="326"/>
      <c r="AK96" s="201"/>
      <c r="AL96" s="201"/>
      <c r="AM96" s="201"/>
      <c r="AN96" s="201"/>
      <c r="AO96" s="573" t="s">
        <v>6929</v>
      </c>
      <c r="AP96" s="886" t="s">
        <v>4627</v>
      </c>
      <c r="AQ96" s="887" t="s">
        <v>4113</v>
      </c>
      <c r="AR96" s="887" t="s">
        <v>4411</v>
      </c>
      <c r="AS96" s="245" t="s">
        <v>6690</v>
      </c>
      <c r="AT96" s="462" t="str">
        <f t="shared" si="6"/>
        <v>PNA036_4.CT581</v>
      </c>
      <c r="AU96" s="237" t="s">
        <v>6972</v>
      </c>
      <c r="AV96" s="463" t="str">
        <f t="shared" si="7"/>
        <v>Popup_OIP</v>
      </c>
      <c r="AW96" s="264" t="s">
        <v>6973</v>
      </c>
      <c r="AX96" s="383" t="s">
        <v>72</v>
      </c>
      <c r="AY96" s="238">
        <v>162</v>
      </c>
      <c r="AZ96" s="383"/>
      <c r="BA96" s="383">
        <v>1</v>
      </c>
      <c r="BB96" s="464" t="str">
        <f t="shared" si="8"/>
        <v>ПНА №036.4 Сила тока;PNA036_4.CT581.RawValue;Channel.MNS.PNA036_4.CT581.RawValue;ПНА №036.4;А;0;300</v>
      </c>
      <c r="BC96" s="464" t="str">
        <f t="shared" si="9"/>
        <v>"Channel.MNS.PNA036_4.CT581.RawValue",1000,0.001,1,</v>
      </c>
    </row>
    <row r="97" spans="1:55" s="205" customFormat="1" x14ac:dyDescent="0.25">
      <c r="A97" s="264">
        <v>95</v>
      </c>
      <c r="B97" s="899" t="s">
        <v>5392</v>
      </c>
      <c r="C97" s="264" t="s">
        <v>6401</v>
      </c>
      <c r="D97" s="234"/>
      <c r="E97" s="234"/>
      <c r="F97" s="234"/>
      <c r="G97" s="234"/>
      <c r="H97" s="235"/>
      <c r="I97" s="235"/>
      <c r="J97" s="234"/>
      <c r="K97" s="234"/>
      <c r="L97" s="234"/>
      <c r="M97" s="234"/>
      <c r="N97" s="234"/>
      <c r="O97" s="234"/>
      <c r="P97" s="235">
        <v>0</v>
      </c>
      <c r="Q97" s="235">
        <v>3000</v>
      </c>
      <c r="R97" s="234"/>
      <c r="S97" s="570">
        <v>-30</v>
      </c>
      <c r="T97" s="416">
        <v>3000</v>
      </c>
      <c r="U97" s="234"/>
      <c r="V97" s="583" t="s">
        <v>449</v>
      </c>
      <c r="W97" s="235"/>
      <c r="X97" s="235"/>
      <c r="Y97" s="463">
        <f t="shared" si="5"/>
        <v>1</v>
      </c>
      <c r="Z97" s="910">
        <v>20</v>
      </c>
      <c r="AA97" s="910">
        <v>3</v>
      </c>
      <c r="AB97" s="908"/>
      <c r="AC97" s="908"/>
      <c r="AD97" s="908"/>
      <c r="AE97" s="908"/>
      <c r="AF97" s="201"/>
      <c r="AG97" s="326"/>
      <c r="AH97" s="234"/>
      <c r="AI97" s="326"/>
      <c r="AJ97" s="326"/>
      <c r="AK97" s="201"/>
      <c r="AL97" s="201"/>
      <c r="AM97" s="201"/>
      <c r="AN97" s="201"/>
      <c r="AO97" s="573" t="s">
        <v>6929</v>
      </c>
      <c r="AP97" s="886" t="s">
        <v>4627</v>
      </c>
      <c r="AQ97" s="887" t="s">
        <v>4113</v>
      </c>
      <c r="AR97" s="887" t="s">
        <v>4411</v>
      </c>
      <c r="AS97" s="245" t="s">
        <v>6690</v>
      </c>
      <c r="AT97" s="462" t="str">
        <f t="shared" si="6"/>
        <v>PNA036_4.ST581_2</v>
      </c>
      <c r="AU97" s="264" t="s">
        <v>6971</v>
      </c>
      <c r="AV97" s="463" t="str">
        <f t="shared" si="7"/>
        <v>Popup_OIP</v>
      </c>
      <c r="AW97" s="238" t="s">
        <v>6975</v>
      </c>
      <c r="AX97" s="383" t="s">
        <v>72</v>
      </c>
      <c r="AY97" s="238">
        <v>164</v>
      </c>
      <c r="AZ97" s="383"/>
      <c r="BA97" s="383">
        <v>0</v>
      </c>
      <c r="BB97" s="464" t="str">
        <f t="shared" si="8"/>
        <v>ПНА №036.4 Выходная частота;PNA036_4.ST581_2.RawValue;Channel.MNS.PNA036_4.ST581_2.RawValue;ПНА №036.4;об/мин;0;3000</v>
      </c>
      <c r="BC97" s="464" t="str">
        <f t="shared" si="9"/>
        <v>"Channel.MNS.PNA036_4.ST581_2.RawValue",1000,0.001,1,</v>
      </c>
    </row>
    <row r="98" spans="1:55" s="205" customFormat="1" x14ac:dyDescent="0.25">
      <c r="A98" s="264">
        <v>96</v>
      </c>
      <c r="B98" s="804" t="s">
        <v>5416</v>
      </c>
      <c r="C98" s="264" t="s">
        <v>4813</v>
      </c>
      <c r="D98" s="655"/>
      <c r="E98" s="655"/>
      <c r="F98" s="655"/>
      <c r="G98" s="655"/>
      <c r="H98" s="235"/>
      <c r="I98" s="235"/>
      <c r="J98" s="234"/>
      <c r="K98" s="234"/>
      <c r="L98" s="234"/>
      <c r="M98" s="234"/>
      <c r="N98" s="234"/>
      <c r="O98" s="234"/>
      <c r="P98" s="235">
        <v>0</v>
      </c>
      <c r="Q98" s="235">
        <v>10000</v>
      </c>
      <c r="R98" s="235"/>
      <c r="S98" s="570"/>
      <c r="T98" s="416"/>
      <c r="U98" s="235"/>
      <c r="V98" s="583" t="s">
        <v>451</v>
      </c>
      <c r="W98" s="235"/>
      <c r="X98" s="235"/>
      <c r="Y98" s="463">
        <f t="shared" si="5"/>
        <v>4</v>
      </c>
      <c r="Z98" s="785"/>
      <c r="AA98" s="784"/>
      <c r="AB98" s="201"/>
      <c r="AC98" s="201"/>
      <c r="AD98" s="201"/>
      <c r="AE98" s="908"/>
      <c r="AF98" s="201"/>
      <c r="AG98" s="201"/>
      <c r="AH98" s="235"/>
      <c r="AI98" s="201"/>
      <c r="AJ98" s="201"/>
      <c r="AK98" s="201"/>
      <c r="AL98" s="201"/>
      <c r="AM98" s="201"/>
      <c r="AN98" s="201"/>
      <c r="AO98" s="573" t="s">
        <v>4628</v>
      </c>
      <c r="AP98" s="886"/>
      <c r="AQ98" s="887"/>
      <c r="AR98" s="887"/>
      <c r="AS98" s="245" t="s">
        <v>6707</v>
      </c>
      <c r="AT98" s="462" t="str">
        <f t="shared" si="6"/>
        <v>SAR1.AT671</v>
      </c>
      <c r="AU98" s="237" t="s">
        <v>7469</v>
      </c>
      <c r="AV98" s="463" t="str">
        <f t="shared" si="7"/>
        <v>Popup_OIP</v>
      </c>
      <c r="AW98" s="238" t="s">
        <v>7518</v>
      </c>
      <c r="AX98" s="383" t="s">
        <v>72</v>
      </c>
      <c r="AY98" s="238">
        <v>150</v>
      </c>
      <c r="AZ98" s="383"/>
      <c r="BA98" s="383">
        <v>0</v>
      </c>
      <c r="BB98" s="464" t="str">
        <f t="shared" si="8"/>
        <v>Расход нефти на выходе узла регулирования №008.1;SAR1.AT671.RawValue;Channel.MNS.SAR1.AT671.RawValue;ССН.САР-1;м3/ч;0;10000</v>
      </c>
      <c r="BC98" s="464" t="str">
        <f t="shared" si="9"/>
        <v>"Channel.MNS.SAR1.AT671.RawValue",1000,0.001,1,</v>
      </c>
    </row>
    <row r="99" spans="1:55" s="205" customFormat="1" x14ac:dyDescent="0.25">
      <c r="A99" s="264">
        <v>97</v>
      </c>
      <c r="B99" s="804" t="s">
        <v>5461</v>
      </c>
      <c r="C99" s="264" t="s">
        <v>4847</v>
      </c>
      <c r="D99" s="235"/>
      <c r="E99" s="235"/>
      <c r="F99" s="235"/>
      <c r="G99" s="235"/>
      <c r="H99" s="235"/>
      <c r="I99" s="235"/>
      <c r="J99" s="234"/>
      <c r="K99" s="234"/>
      <c r="L99" s="234"/>
      <c r="M99" s="234"/>
      <c r="N99" s="234"/>
      <c r="O99" s="234"/>
      <c r="P99" s="235">
        <v>0</v>
      </c>
      <c r="Q99" s="235">
        <v>10000</v>
      </c>
      <c r="R99" s="234"/>
      <c r="S99" s="570"/>
      <c r="T99" s="416"/>
      <c r="U99" s="234"/>
      <c r="V99" s="583" t="s">
        <v>451</v>
      </c>
      <c r="W99" s="234"/>
      <c r="X99" s="234"/>
      <c r="Y99" s="463">
        <f t="shared" si="5"/>
        <v>4</v>
      </c>
      <c r="Z99" s="783"/>
      <c r="AA99" s="784"/>
      <c r="AB99" s="326"/>
      <c r="AC99" s="326"/>
      <c r="AD99" s="326"/>
      <c r="AE99" s="908"/>
      <c r="AF99" s="201"/>
      <c r="AG99" s="326"/>
      <c r="AH99" s="234"/>
      <c r="AI99" s="326"/>
      <c r="AJ99" s="326"/>
      <c r="AK99" s="201"/>
      <c r="AL99" s="201"/>
      <c r="AM99" s="201"/>
      <c r="AN99" s="201"/>
      <c r="AO99" s="573" t="s">
        <v>4629</v>
      </c>
      <c r="AP99" s="886"/>
      <c r="AQ99" s="887"/>
      <c r="AR99" s="887"/>
      <c r="AS99" s="245" t="s">
        <v>6712</v>
      </c>
      <c r="AT99" s="462" t="str">
        <f t="shared" si="6"/>
        <v>SAR2.AT672</v>
      </c>
      <c r="AU99" s="237" t="s">
        <v>7469</v>
      </c>
      <c r="AV99" s="463" t="str">
        <f t="shared" si="7"/>
        <v>Popup_OIP</v>
      </c>
      <c r="AW99" s="238" t="s">
        <v>7518</v>
      </c>
      <c r="AX99" s="383" t="s">
        <v>72</v>
      </c>
      <c r="AY99" s="238">
        <v>150</v>
      </c>
      <c r="AZ99" s="383"/>
      <c r="BA99" s="383">
        <v>0</v>
      </c>
      <c r="BB99" s="464" t="str">
        <f t="shared" si="8"/>
        <v>Расход нефти на выходе узла регулирования №008.2;SAR2.AT672.RawValue;Channel.MNS.SAR2.AT672.RawValue;ССН.САР-2;м3/ч;0;10000</v>
      </c>
      <c r="BC99" s="464" t="str">
        <f t="shared" si="9"/>
        <v>"Channel.MNS.SAR2.AT672.RawValue",1000,0.001,1,</v>
      </c>
    </row>
    <row r="100" spans="1:55" s="205" customFormat="1" x14ac:dyDescent="0.25">
      <c r="A100" s="264"/>
      <c r="B100" s="804"/>
      <c r="C100" s="264"/>
      <c r="D100" s="234"/>
      <c r="E100" s="234"/>
      <c r="F100" s="234"/>
      <c r="G100" s="234"/>
      <c r="H100" s="235"/>
      <c r="I100" s="235"/>
      <c r="J100" s="234"/>
      <c r="K100" s="234"/>
      <c r="L100" s="234"/>
      <c r="M100" s="234"/>
      <c r="N100" s="234"/>
      <c r="O100" s="234"/>
      <c r="P100" s="235"/>
      <c r="Q100" s="235"/>
      <c r="R100" s="235"/>
      <c r="S100" s="570"/>
      <c r="T100" s="416"/>
      <c r="U100" s="235"/>
      <c r="V100" s="583"/>
      <c r="W100" s="235"/>
      <c r="X100" s="235"/>
      <c r="Y100" s="463">
        <f t="shared" si="5"/>
        <v>0</v>
      </c>
      <c r="Z100" s="783"/>
      <c r="AA100" s="784"/>
      <c r="AB100" s="326"/>
      <c r="AC100" s="326"/>
      <c r="AD100" s="326"/>
      <c r="AE100" s="908"/>
      <c r="AF100" s="201"/>
      <c r="AG100" s="201"/>
      <c r="AH100" s="235"/>
      <c r="AI100" s="201"/>
      <c r="AJ100" s="201"/>
      <c r="AK100" s="201"/>
      <c r="AL100" s="201"/>
      <c r="AM100" s="201"/>
      <c r="AN100" s="201"/>
      <c r="AO100" s="573"/>
      <c r="AP100" s="886"/>
      <c r="AQ100" s="887"/>
      <c r="AR100" s="887"/>
      <c r="AS100" s="245"/>
      <c r="AT100" s="462" t="str">
        <f t="shared" si="6"/>
        <v/>
      </c>
      <c r="AU100" s="237"/>
      <c r="AV100" s="463" t="str">
        <f t="shared" si="7"/>
        <v>Popup_OIP</v>
      </c>
      <c r="AW100" s="238"/>
      <c r="AX100" s="383"/>
      <c r="AY100" s="238"/>
      <c r="AZ100" s="383"/>
      <c r="BA100" s="383"/>
      <c r="BB100" s="464" t="str">
        <f t="shared" si="8"/>
        <v/>
      </c>
      <c r="BC100" s="464" t="str">
        <f t="shared" si="9"/>
        <v/>
      </c>
    </row>
    <row r="101" spans="1:55" s="205" customFormat="1" x14ac:dyDescent="0.25">
      <c r="A101" s="264"/>
      <c r="B101" s="804"/>
      <c r="C101" s="264"/>
      <c r="D101" s="235"/>
      <c r="E101" s="235"/>
      <c r="F101" s="234"/>
      <c r="G101" s="235"/>
      <c r="H101" s="235"/>
      <c r="I101" s="235"/>
      <c r="J101" s="234"/>
      <c r="K101" s="234"/>
      <c r="L101" s="234"/>
      <c r="M101" s="234"/>
      <c r="N101" s="234"/>
      <c r="O101" s="234"/>
      <c r="P101" s="235"/>
      <c r="Q101" s="235"/>
      <c r="R101" s="235"/>
      <c r="S101" s="570"/>
      <c r="T101" s="416"/>
      <c r="U101" s="235"/>
      <c r="V101" s="583"/>
      <c r="W101" s="235"/>
      <c r="X101" s="235"/>
      <c r="Y101" s="463">
        <f t="shared" si="5"/>
        <v>0</v>
      </c>
      <c r="Z101" s="579"/>
      <c r="AA101" s="744"/>
      <c r="AB101" s="326"/>
      <c r="AC101" s="201"/>
      <c r="AD101" s="201"/>
      <c r="AE101" s="908"/>
      <c r="AF101" s="326"/>
      <c r="AG101" s="201"/>
      <c r="AH101" s="235"/>
      <c r="AI101" s="201"/>
      <c r="AJ101" s="201"/>
      <c r="AK101" s="201"/>
      <c r="AL101" s="201"/>
      <c r="AM101" s="201"/>
      <c r="AN101" s="201"/>
      <c r="AO101" s="573"/>
      <c r="AP101" s="886"/>
      <c r="AQ101" s="887"/>
      <c r="AR101" s="887"/>
      <c r="AS101" s="245"/>
      <c r="AT101" s="462" t="str">
        <f t="shared" si="6"/>
        <v/>
      </c>
      <c r="AU101" s="237"/>
      <c r="AV101" s="463" t="str">
        <f t="shared" si="7"/>
        <v>Popup_OIP</v>
      </c>
      <c r="AW101" s="264"/>
      <c r="AX101" s="383"/>
      <c r="AY101" s="572"/>
      <c r="AZ101" s="383"/>
      <c r="BA101" s="383"/>
      <c r="BB101" s="464" t="str">
        <f t="shared" si="8"/>
        <v/>
      </c>
      <c r="BC101" s="464" t="str">
        <f t="shared" si="9"/>
        <v/>
      </c>
    </row>
    <row r="102" spans="1:55" s="205" customFormat="1" x14ac:dyDescent="0.25">
      <c r="A102" s="264"/>
      <c r="B102" s="804"/>
      <c r="C102" s="264"/>
      <c r="D102" s="235"/>
      <c r="E102" s="235"/>
      <c r="F102" s="234"/>
      <c r="G102" s="235"/>
      <c r="H102" s="235"/>
      <c r="I102" s="235"/>
      <c r="J102" s="234"/>
      <c r="K102" s="234"/>
      <c r="L102" s="234"/>
      <c r="M102" s="234"/>
      <c r="N102" s="234"/>
      <c r="O102" s="234"/>
      <c r="P102" s="235"/>
      <c r="Q102" s="235"/>
      <c r="R102" s="235"/>
      <c r="S102" s="570"/>
      <c r="T102" s="416"/>
      <c r="U102" s="235"/>
      <c r="V102" s="583"/>
      <c r="W102" s="234"/>
      <c r="X102" s="234"/>
      <c r="Y102" s="463">
        <f t="shared" si="5"/>
        <v>0</v>
      </c>
      <c r="Z102" s="579"/>
      <c r="AA102" s="744"/>
      <c r="AB102" s="326"/>
      <c r="AC102" s="201"/>
      <c r="AD102" s="201"/>
      <c r="AE102" s="908"/>
      <c r="AF102" s="326"/>
      <c r="AG102" s="201"/>
      <c r="AH102" s="235"/>
      <c r="AI102" s="201"/>
      <c r="AJ102" s="201"/>
      <c r="AK102" s="201"/>
      <c r="AL102" s="201"/>
      <c r="AM102" s="201"/>
      <c r="AN102" s="201"/>
      <c r="AO102" s="573"/>
      <c r="AP102" s="886"/>
      <c r="AQ102" s="887"/>
      <c r="AR102" s="887"/>
      <c r="AS102" s="245"/>
      <c r="AT102" s="462" t="str">
        <f t="shared" si="6"/>
        <v/>
      </c>
      <c r="AU102" s="237"/>
      <c r="AV102" s="463" t="str">
        <f t="shared" si="7"/>
        <v>Popup_OIP</v>
      </c>
      <c r="AW102" s="264"/>
      <c r="AX102" s="383"/>
      <c r="AY102" s="572"/>
      <c r="AZ102" s="383"/>
      <c r="BA102" s="383"/>
      <c r="BB102" s="464" t="str">
        <f t="shared" si="8"/>
        <v/>
      </c>
      <c r="BC102" s="464" t="str">
        <f t="shared" si="9"/>
        <v/>
      </c>
    </row>
    <row r="103" spans="1:55" s="205" customFormat="1" x14ac:dyDescent="0.25">
      <c r="A103" s="264"/>
      <c r="B103" s="804"/>
      <c r="C103" s="264"/>
      <c r="D103" s="235"/>
      <c r="E103" s="235"/>
      <c r="F103" s="234"/>
      <c r="G103" s="234"/>
      <c r="H103" s="234"/>
      <c r="I103" s="234"/>
      <c r="J103" s="234"/>
      <c r="K103" s="234"/>
      <c r="L103" s="234"/>
      <c r="M103" s="234"/>
      <c r="N103" s="234"/>
      <c r="O103" s="234"/>
      <c r="P103" s="235"/>
      <c r="Q103" s="235"/>
      <c r="R103" s="235"/>
      <c r="S103" s="570"/>
      <c r="T103" s="416"/>
      <c r="U103" s="235"/>
      <c r="V103" s="583"/>
      <c r="W103" s="235"/>
      <c r="X103" s="235"/>
      <c r="Y103" s="463">
        <f t="shared" si="5"/>
        <v>0</v>
      </c>
      <c r="Z103" s="579"/>
      <c r="AA103" s="744"/>
      <c r="AB103" s="326"/>
      <c r="AC103" s="201"/>
      <c r="AD103" s="201"/>
      <c r="AE103" s="908"/>
      <c r="AF103" s="326"/>
      <c r="AG103" s="201"/>
      <c r="AH103" s="235"/>
      <c r="AI103" s="201"/>
      <c r="AJ103" s="201"/>
      <c r="AK103" s="201"/>
      <c r="AL103" s="201"/>
      <c r="AM103" s="201"/>
      <c r="AN103" s="201"/>
      <c r="AO103" s="573"/>
      <c r="AP103" s="886"/>
      <c r="AQ103" s="887"/>
      <c r="AR103" s="887"/>
      <c r="AS103" s="245"/>
      <c r="AT103" s="462" t="str">
        <f t="shared" si="6"/>
        <v/>
      </c>
      <c r="AU103" s="237"/>
      <c r="AV103" s="463" t="str">
        <f t="shared" si="7"/>
        <v>Popup_OIP</v>
      </c>
      <c r="AW103" s="238"/>
      <c r="AX103" s="383"/>
      <c r="AY103" s="572"/>
      <c r="AZ103" s="383"/>
      <c r="BA103" s="383"/>
      <c r="BB103" s="464" t="str">
        <f t="shared" si="8"/>
        <v/>
      </c>
      <c r="BC103" s="464" t="str">
        <f t="shared" si="9"/>
        <v/>
      </c>
    </row>
    <row r="104" spans="1:55" s="205" customFormat="1" x14ac:dyDescent="0.25">
      <c r="A104" s="264"/>
      <c r="B104" s="804"/>
      <c r="C104" s="264"/>
      <c r="D104" s="235"/>
      <c r="E104" s="235"/>
      <c r="F104" s="234"/>
      <c r="G104" s="234"/>
      <c r="H104" s="235"/>
      <c r="I104" s="235"/>
      <c r="J104" s="234"/>
      <c r="K104" s="234"/>
      <c r="L104" s="234"/>
      <c r="M104" s="234"/>
      <c r="N104" s="234"/>
      <c r="O104" s="234"/>
      <c r="P104" s="235"/>
      <c r="Q104" s="235"/>
      <c r="R104" s="235"/>
      <c r="S104" s="570"/>
      <c r="T104" s="416"/>
      <c r="U104" s="235"/>
      <c r="V104" s="583"/>
      <c r="W104" s="235"/>
      <c r="X104" s="235"/>
      <c r="Y104" s="463">
        <f t="shared" si="5"/>
        <v>0</v>
      </c>
      <c r="Z104" s="579"/>
      <c r="AA104" s="744"/>
      <c r="AB104" s="326"/>
      <c r="AC104" s="326"/>
      <c r="AD104" s="326"/>
      <c r="AE104" s="908"/>
      <c r="AF104" s="326"/>
      <c r="AG104" s="201"/>
      <c r="AH104" s="235"/>
      <c r="AI104" s="201"/>
      <c r="AJ104" s="201"/>
      <c r="AK104" s="201"/>
      <c r="AL104" s="201"/>
      <c r="AM104" s="201"/>
      <c r="AN104" s="201"/>
      <c r="AO104" s="573"/>
      <c r="AP104" s="886"/>
      <c r="AQ104" s="887"/>
      <c r="AR104" s="887"/>
      <c r="AS104" s="245"/>
      <c r="AT104" s="462" t="str">
        <f t="shared" si="6"/>
        <v/>
      </c>
      <c r="AU104" s="237"/>
      <c r="AV104" s="463" t="str">
        <f t="shared" si="7"/>
        <v>Popup_OIP</v>
      </c>
      <c r="AW104" s="264"/>
      <c r="AX104" s="383"/>
      <c r="AY104" s="383"/>
      <c r="AZ104" s="383"/>
      <c r="BA104" s="383"/>
      <c r="BB104" s="464" t="str">
        <f t="shared" si="8"/>
        <v/>
      </c>
      <c r="BC104" s="464" t="str">
        <f t="shared" si="9"/>
        <v/>
      </c>
    </row>
    <row r="105" spans="1:55" s="205" customFormat="1" x14ac:dyDescent="0.25">
      <c r="A105" s="264"/>
      <c r="B105" s="804"/>
      <c r="C105" s="264"/>
      <c r="D105" s="235"/>
      <c r="E105" s="235"/>
      <c r="F105" s="234"/>
      <c r="G105" s="235"/>
      <c r="H105" s="235"/>
      <c r="I105" s="235"/>
      <c r="J105" s="234"/>
      <c r="K105" s="234"/>
      <c r="L105" s="234"/>
      <c r="M105" s="234"/>
      <c r="N105" s="234"/>
      <c r="O105" s="234"/>
      <c r="P105" s="235"/>
      <c r="Q105" s="235"/>
      <c r="R105" s="235"/>
      <c r="S105" s="570"/>
      <c r="T105" s="416"/>
      <c r="U105" s="235"/>
      <c r="V105" s="583"/>
      <c r="W105" s="235"/>
      <c r="X105" s="235"/>
      <c r="Y105" s="463">
        <f t="shared" si="5"/>
        <v>0</v>
      </c>
      <c r="Z105" s="579"/>
      <c r="AA105" s="744"/>
      <c r="AB105" s="326"/>
      <c r="AC105" s="201"/>
      <c r="AD105" s="201"/>
      <c r="AE105" s="908"/>
      <c r="AF105" s="326"/>
      <c r="AG105" s="201"/>
      <c r="AH105" s="235"/>
      <c r="AI105" s="201"/>
      <c r="AJ105" s="201"/>
      <c r="AK105" s="201"/>
      <c r="AL105" s="201"/>
      <c r="AM105" s="201"/>
      <c r="AN105" s="201"/>
      <c r="AO105" s="573"/>
      <c r="AP105" s="886"/>
      <c r="AQ105" s="887"/>
      <c r="AR105" s="887"/>
      <c r="AS105" s="245"/>
      <c r="AT105" s="462" t="str">
        <f t="shared" si="6"/>
        <v/>
      </c>
      <c r="AU105" s="237"/>
      <c r="AV105" s="463" t="str">
        <f t="shared" si="7"/>
        <v>Popup_OIP</v>
      </c>
      <c r="AW105" s="264"/>
      <c r="AX105" s="383"/>
      <c r="AY105" s="572"/>
      <c r="AZ105" s="383"/>
      <c r="BA105" s="383"/>
      <c r="BB105" s="464" t="str">
        <f t="shared" si="8"/>
        <v/>
      </c>
      <c r="BC105" s="464" t="str">
        <f t="shared" si="9"/>
        <v/>
      </c>
    </row>
    <row r="106" spans="1:55" s="205" customFormat="1" x14ac:dyDescent="0.25">
      <c r="A106" s="264"/>
      <c r="B106" s="804"/>
      <c r="C106" s="847"/>
      <c r="D106" s="235"/>
      <c r="E106" s="235"/>
      <c r="F106" s="234"/>
      <c r="G106" s="234"/>
      <c r="H106" s="235"/>
      <c r="I106" s="235"/>
      <c r="J106" s="234"/>
      <c r="K106" s="234"/>
      <c r="L106" s="234"/>
      <c r="M106" s="234"/>
      <c r="N106" s="234"/>
      <c r="O106" s="234"/>
      <c r="P106" s="235"/>
      <c r="Q106" s="235"/>
      <c r="R106" s="235"/>
      <c r="S106" s="570"/>
      <c r="T106" s="416"/>
      <c r="U106" s="235"/>
      <c r="V106" s="583"/>
      <c r="W106" s="235"/>
      <c r="X106" s="235"/>
      <c r="Y106" s="463">
        <f t="shared" si="5"/>
        <v>0</v>
      </c>
      <c r="Z106" s="579"/>
      <c r="AA106" s="744"/>
      <c r="AB106" s="326"/>
      <c r="AC106" s="326"/>
      <c r="AD106" s="326"/>
      <c r="AE106" s="908"/>
      <c r="AF106" s="201"/>
      <c r="AG106" s="201"/>
      <c r="AH106" s="235"/>
      <c r="AI106" s="201"/>
      <c r="AJ106" s="201"/>
      <c r="AK106" s="201"/>
      <c r="AL106" s="201"/>
      <c r="AM106" s="201"/>
      <c r="AN106" s="201"/>
      <c r="AO106" s="573"/>
      <c r="AP106" s="416"/>
      <c r="AQ106" s="778"/>
      <c r="AR106" s="778"/>
      <c r="AS106" s="245"/>
      <c r="AT106" s="462" t="str">
        <f t="shared" si="6"/>
        <v/>
      </c>
      <c r="AU106" s="237"/>
      <c r="AV106" s="463" t="str">
        <f t="shared" si="7"/>
        <v>Popup_OIP</v>
      </c>
      <c r="AW106" s="238"/>
      <c r="AX106" s="383"/>
      <c r="AY106" s="572"/>
      <c r="AZ106" s="383"/>
      <c r="BA106" s="383"/>
      <c r="BB106" s="464" t="str">
        <f t="shared" si="8"/>
        <v/>
      </c>
      <c r="BC106" s="464" t="str">
        <f t="shared" si="9"/>
        <v/>
      </c>
    </row>
    <row r="107" spans="1:55" s="205" customFormat="1" x14ac:dyDescent="0.25">
      <c r="A107" s="264"/>
      <c r="B107" s="804"/>
      <c r="C107" s="264"/>
      <c r="D107" s="235"/>
      <c r="E107" s="235"/>
      <c r="F107" s="235"/>
      <c r="G107" s="235"/>
      <c r="H107" s="235"/>
      <c r="I107" s="235"/>
      <c r="J107" s="234"/>
      <c r="K107" s="234"/>
      <c r="L107" s="234"/>
      <c r="M107" s="234"/>
      <c r="N107" s="234"/>
      <c r="O107" s="234"/>
      <c r="P107" s="235"/>
      <c r="Q107" s="235"/>
      <c r="R107" s="234"/>
      <c r="S107" s="570"/>
      <c r="T107" s="416"/>
      <c r="U107" s="234"/>
      <c r="V107" s="583"/>
      <c r="W107" s="234"/>
      <c r="X107" s="234"/>
      <c r="Y107" s="463">
        <f t="shared" si="5"/>
        <v>0</v>
      </c>
      <c r="Z107" s="783"/>
      <c r="AA107" s="784"/>
      <c r="AB107" s="326"/>
      <c r="AC107" s="326"/>
      <c r="AD107" s="326"/>
      <c r="AE107" s="908"/>
      <c r="AF107" s="201"/>
      <c r="AG107" s="326"/>
      <c r="AH107" s="234"/>
      <c r="AI107" s="326"/>
      <c r="AJ107" s="326"/>
      <c r="AK107" s="201"/>
      <c r="AL107" s="201"/>
      <c r="AM107" s="201"/>
      <c r="AN107" s="201"/>
      <c r="AO107" s="573"/>
      <c r="AP107" s="416"/>
      <c r="AQ107" s="778"/>
      <c r="AR107" s="778"/>
      <c r="AS107" s="245"/>
      <c r="AT107" s="462" t="str">
        <f t="shared" si="6"/>
        <v/>
      </c>
      <c r="AU107" s="237"/>
      <c r="AV107" s="463" t="str">
        <f t="shared" si="7"/>
        <v>Popup_OIP</v>
      </c>
      <c r="AW107" s="238"/>
      <c r="AX107" s="383"/>
      <c r="AY107" s="238"/>
      <c r="AZ107" s="383"/>
      <c r="BA107" s="383"/>
      <c r="BB107" s="464" t="str">
        <f t="shared" si="8"/>
        <v/>
      </c>
      <c r="BC107" s="464" t="str">
        <f t="shared" si="9"/>
        <v/>
      </c>
    </row>
    <row r="108" spans="1:55" s="205" customFormat="1" x14ac:dyDescent="0.25">
      <c r="A108" s="264"/>
      <c r="B108" s="804"/>
      <c r="C108" s="264"/>
      <c r="D108" s="234"/>
      <c r="E108" s="234"/>
      <c r="F108" s="235"/>
      <c r="G108" s="235"/>
      <c r="H108" s="235"/>
      <c r="I108" s="235"/>
      <c r="J108" s="234"/>
      <c r="K108" s="234"/>
      <c r="L108" s="234"/>
      <c r="M108" s="234"/>
      <c r="N108" s="234"/>
      <c r="O108" s="234"/>
      <c r="P108" s="235"/>
      <c r="Q108" s="235"/>
      <c r="R108" s="235"/>
      <c r="S108" s="570"/>
      <c r="T108" s="416"/>
      <c r="U108" s="235"/>
      <c r="V108" s="583"/>
      <c r="W108" s="235"/>
      <c r="X108" s="235"/>
      <c r="Y108" s="463">
        <f t="shared" si="5"/>
        <v>0</v>
      </c>
      <c r="Z108" s="785"/>
      <c r="AA108" s="784"/>
      <c r="AB108" s="201"/>
      <c r="AC108" s="201"/>
      <c r="AD108" s="201"/>
      <c r="AE108" s="908"/>
      <c r="AF108" s="201"/>
      <c r="AG108" s="201"/>
      <c r="AH108" s="235"/>
      <c r="AI108" s="201"/>
      <c r="AJ108" s="201"/>
      <c r="AK108" s="201"/>
      <c r="AL108" s="201"/>
      <c r="AM108" s="201"/>
      <c r="AN108" s="201"/>
      <c r="AO108" s="573"/>
      <c r="AP108" s="416"/>
      <c r="AQ108" s="778"/>
      <c r="AR108" s="778"/>
      <c r="AS108" s="245"/>
      <c r="AT108" s="462" t="str">
        <f t="shared" si="6"/>
        <v/>
      </c>
      <c r="AU108" s="237"/>
      <c r="AV108" s="463" t="str">
        <f t="shared" si="7"/>
        <v>Popup_OIP</v>
      </c>
      <c r="AW108" s="238"/>
      <c r="AX108" s="383"/>
      <c r="AY108" s="238"/>
      <c r="AZ108" s="383"/>
      <c r="BA108" s="383"/>
      <c r="BB108" s="464" t="str">
        <f t="shared" si="8"/>
        <v/>
      </c>
      <c r="BC108" s="464" t="str">
        <f t="shared" si="9"/>
        <v/>
      </c>
    </row>
    <row r="109" spans="1:55" s="205" customFormat="1" x14ac:dyDescent="0.25">
      <c r="A109" s="264"/>
      <c r="B109" s="804"/>
      <c r="C109" s="264"/>
      <c r="D109" s="235"/>
      <c r="E109" s="236"/>
      <c r="F109" s="234"/>
      <c r="G109" s="234"/>
      <c r="H109" s="235"/>
      <c r="I109" s="235"/>
      <c r="J109" s="234"/>
      <c r="K109" s="234"/>
      <c r="L109" s="234"/>
      <c r="M109" s="234"/>
      <c r="N109" s="234"/>
      <c r="O109" s="234"/>
      <c r="P109" s="235"/>
      <c r="Q109" s="235"/>
      <c r="R109" s="235"/>
      <c r="S109" s="570"/>
      <c r="T109" s="416"/>
      <c r="U109" s="235"/>
      <c r="V109" s="583"/>
      <c r="W109" s="235"/>
      <c r="X109" s="235"/>
      <c r="Y109" s="463">
        <f t="shared" si="5"/>
        <v>0</v>
      </c>
      <c r="Z109" s="785"/>
      <c r="AA109" s="784"/>
      <c r="AB109" s="201"/>
      <c r="AC109" s="201"/>
      <c r="AD109" s="201"/>
      <c r="AE109" s="908"/>
      <c r="AF109" s="201"/>
      <c r="AG109" s="201"/>
      <c r="AH109" s="235"/>
      <c r="AI109" s="201"/>
      <c r="AJ109" s="201"/>
      <c r="AK109" s="201"/>
      <c r="AL109" s="201"/>
      <c r="AM109" s="201"/>
      <c r="AN109" s="201"/>
      <c r="AO109" s="573"/>
      <c r="AP109" s="416"/>
      <c r="AQ109" s="778"/>
      <c r="AR109" s="778"/>
      <c r="AS109" s="245"/>
      <c r="AT109" s="462" t="str">
        <f t="shared" si="6"/>
        <v/>
      </c>
      <c r="AU109" s="237"/>
      <c r="AV109" s="463" t="str">
        <f t="shared" si="7"/>
        <v>Popup_OIP</v>
      </c>
      <c r="AW109" s="238"/>
      <c r="AX109" s="383"/>
      <c r="AY109" s="238"/>
      <c r="AZ109" s="383"/>
      <c r="BA109" s="383"/>
      <c r="BB109" s="464" t="str">
        <f t="shared" si="8"/>
        <v/>
      </c>
      <c r="BC109" s="464" t="str">
        <f t="shared" si="9"/>
        <v/>
      </c>
    </row>
    <row r="110" spans="1:55" s="205" customFormat="1" x14ac:dyDescent="0.25">
      <c r="A110" s="264"/>
      <c r="B110" s="804"/>
      <c r="C110" s="264"/>
      <c r="D110" s="235"/>
      <c r="E110" s="235"/>
      <c r="F110" s="235"/>
      <c r="G110" s="235"/>
      <c r="H110" s="235"/>
      <c r="I110" s="235"/>
      <c r="J110" s="234"/>
      <c r="K110" s="234"/>
      <c r="L110" s="234"/>
      <c r="M110" s="234"/>
      <c r="N110" s="234"/>
      <c r="O110" s="234"/>
      <c r="P110" s="235"/>
      <c r="Q110" s="235"/>
      <c r="R110" s="235"/>
      <c r="S110" s="570"/>
      <c r="T110" s="416"/>
      <c r="U110" s="235"/>
      <c r="V110" s="583"/>
      <c r="W110" s="235"/>
      <c r="X110" s="235"/>
      <c r="Y110" s="463">
        <f t="shared" si="5"/>
        <v>0</v>
      </c>
      <c r="Z110" s="783"/>
      <c r="AA110" s="784"/>
      <c r="AB110" s="326"/>
      <c r="AC110" s="326"/>
      <c r="AD110" s="326"/>
      <c r="AE110" s="908"/>
      <c r="AF110" s="201"/>
      <c r="AG110" s="201"/>
      <c r="AH110" s="235"/>
      <c r="AI110" s="201"/>
      <c r="AJ110" s="201"/>
      <c r="AK110" s="201"/>
      <c r="AL110" s="201"/>
      <c r="AM110" s="201"/>
      <c r="AN110" s="201"/>
      <c r="AO110" s="573"/>
      <c r="AP110" s="416"/>
      <c r="AQ110" s="778"/>
      <c r="AR110" s="778"/>
      <c r="AS110" s="245"/>
      <c r="AT110" s="462" t="str">
        <f t="shared" si="6"/>
        <v/>
      </c>
      <c r="AU110" s="237"/>
      <c r="AV110" s="463" t="str">
        <f t="shared" si="7"/>
        <v>Popup_OIP</v>
      </c>
      <c r="AW110" s="238"/>
      <c r="AX110" s="383"/>
      <c r="AY110" s="238"/>
      <c r="AZ110" s="383"/>
      <c r="BA110" s="383"/>
      <c r="BB110" s="464" t="str">
        <f t="shared" si="8"/>
        <v/>
      </c>
      <c r="BC110" s="464" t="str">
        <f t="shared" si="9"/>
        <v/>
      </c>
    </row>
    <row r="111" spans="1:55" s="205" customFormat="1" x14ac:dyDescent="0.25">
      <c r="A111" s="264"/>
      <c r="B111" s="804"/>
      <c r="C111" s="264"/>
      <c r="D111" s="235"/>
      <c r="E111" s="235"/>
      <c r="F111" s="235"/>
      <c r="G111" s="235"/>
      <c r="H111" s="235"/>
      <c r="I111" s="235"/>
      <c r="J111" s="234"/>
      <c r="K111" s="234"/>
      <c r="L111" s="234"/>
      <c r="M111" s="234"/>
      <c r="N111" s="234"/>
      <c r="O111" s="234"/>
      <c r="P111" s="235"/>
      <c r="Q111" s="235"/>
      <c r="R111" s="235"/>
      <c r="S111" s="570"/>
      <c r="T111" s="416"/>
      <c r="U111" s="235"/>
      <c r="V111" s="583"/>
      <c r="W111" s="235"/>
      <c r="X111" s="235"/>
      <c r="Y111" s="463">
        <f t="shared" si="5"/>
        <v>0</v>
      </c>
      <c r="Z111" s="783"/>
      <c r="AA111" s="784"/>
      <c r="AB111" s="326"/>
      <c r="AC111" s="326"/>
      <c r="AD111" s="326"/>
      <c r="AE111" s="908"/>
      <c r="AF111" s="201"/>
      <c r="AG111" s="201"/>
      <c r="AH111" s="235"/>
      <c r="AI111" s="201"/>
      <c r="AJ111" s="201"/>
      <c r="AK111" s="201"/>
      <c r="AL111" s="201"/>
      <c r="AM111" s="201"/>
      <c r="AN111" s="201"/>
      <c r="AO111" s="573"/>
      <c r="AP111" s="416"/>
      <c r="AQ111" s="778"/>
      <c r="AR111" s="778"/>
      <c r="AS111" s="245"/>
      <c r="AT111" s="462" t="str">
        <f t="shared" si="6"/>
        <v/>
      </c>
      <c r="AU111" s="237"/>
      <c r="AV111" s="463" t="str">
        <f t="shared" si="7"/>
        <v>Popup_OIP</v>
      </c>
      <c r="AW111" s="238"/>
      <c r="AX111" s="383"/>
      <c r="AY111" s="238"/>
      <c r="AZ111" s="383"/>
      <c r="BA111" s="383"/>
      <c r="BB111" s="464" t="str">
        <f t="shared" si="8"/>
        <v/>
      </c>
      <c r="BC111" s="464" t="str">
        <f t="shared" si="9"/>
        <v/>
      </c>
    </row>
    <row r="112" spans="1:55" s="205" customFormat="1" x14ac:dyDescent="0.25">
      <c r="A112" s="264"/>
      <c r="B112" s="804"/>
      <c r="C112" s="264"/>
      <c r="D112" s="235"/>
      <c r="E112" s="235"/>
      <c r="F112" s="235"/>
      <c r="G112" s="235"/>
      <c r="H112" s="235"/>
      <c r="I112" s="235"/>
      <c r="J112" s="234"/>
      <c r="K112" s="234"/>
      <c r="L112" s="234"/>
      <c r="M112" s="234"/>
      <c r="N112" s="234"/>
      <c r="O112" s="234"/>
      <c r="P112" s="235"/>
      <c r="Q112" s="235"/>
      <c r="R112" s="235"/>
      <c r="S112" s="570"/>
      <c r="T112" s="416"/>
      <c r="U112" s="235"/>
      <c r="V112" s="583"/>
      <c r="W112" s="235"/>
      <c r="X112" s="235"/>
      <c r="Y112" s="463">
        <f t="shared" si="5"/>
        <v>0</v>
      </c>
      <c r="Z112" s="784"/>
      <c r="AA112" s="784"/>
      <c r="AB112" s="201"/>
      <c r="AC112" s="201"/>
      <c r="AD112" s="201"/>
      <c r="AE112" s="908"/>
      <c r="AF112" s="201"/>
      <c r="AG112" s="201"/>
      <c r="AH112" s="235"/>
      <c r="AI112" s="201"/>
      <c r="AJ112" s="201"/>
      <c r="AK112" s="201"/>
      <c r="AL112" s="201"/>
      <c r="AM112" s="201"/>
      <c r="AN112" s="201"/>
      <c r="AO112" s="573"/>
      <c r="AP112" s="416"/>
      <c r="AQ112" s="778"/>
      <c r="AR112" s="779"/>
      <c r="AS112" s="245"/>
      <c r="AT112" s="462" t="str">
        <f t="shared" si="6"/>
        <v/>
      </c>
      <c r="AU112" s="237"/>
      <c r="AV112" s="463" t="str">
        <f t="shared" si="7"/>
        <v>Popup_OIP</v>
      </c>
      <c r="AW112" s="238"/>
      <c r="AX112" s="383"/>
      <c r="AY112" s="238"/>
      <c r="AZ112" s="383"/>
      <c r="BA112" s="383"/>
      <c r="BB112" s="464" t="str">
        <f t="shared" si="8"/>
        <v/>
      </c>
      <c r="BC112" s="464" t="str">
        <f t="shared" si="9"/>
        <v/>
      </c>
    </row>
    <row r="113" spans="1:55" s="205" customFormat="1" x14ac:dyDescent="0.25">
      <c r="A113" s="264"/>
      <c r="B113" s="848"/>
      <c r="C113" s="264"/>
      <c r="D113" s="234"/>
      <c r="E113" s="234"/>
      <c r="F113" s="234"/>
      <c r="G113" s="234"/>
      <c r="H113" s="235"/>
      <c r="I113" s="235"/>
      <c r="J113" s="234"/>
      <c r="K113" s="234"/>
      <c r="L113" s="234"/>
      <c r="M113" s="234"/>
      <c r="N113" s="234"/>
      <c r="O113" s="234"/>
      <c r="P113" s="235"/>
      <c r="Q113" s="235"/>
      <c r="R113" s="235"/>
      <c r="S113" s="570"/>
      <c r="T113" s="416"/>
      <c r="U113" s="235"/>
      <c r="V113" s="583"/>
      <c r="W113" s="235"/>
      <c r="X113" s="235"/>
      <c r="Y113" s="463">
        <f t="shared" si="5"/>
        <v>0</v>
      </c>
      <c r="Z113" s="784"/>
      <c r="AA113" s="784"/>
      <c r="AB113" s="201"/>
      <c r="AC113" s="201"/>
      <c r="AD113" s="201"/>
      <c r="AE113" s="908"/>
      <c r="AF113" s="201"/>
      <c r="AG113" s="201"/>
      <c r="AH113" s="235"/>
      <c r="AI113" s="201"/>
      <c r="AJ113" s="201"/>
      <c r="AK113" s="201"/>
      <c r="AL113" s="201"/>
      <c r="AM113" s="201"/>
      <c r="AN113" s="201"/>
      <c r="AO113" s="573"/>
      <c r="AP113" s="416"/>
      <c r="AQ113" s="778"/>
      <c r="AR113" s="779"/>
      <c r="AS113" s="245"/>
      <c r="AT113" s="462" t="str">
        <f t="shared" si="6"/>
        <v/>
      </c>
      <c r="AU113" s="237"/>
      <c r="AV113" s="463" t="str">
        <f t="shared" si="7"/>
        <v>Popup_OIP</v>
      </c>
      <c r="AW113" s="238"/>
      <c r="AX113" s="383"/>
      <c r="AY113" s="238"/>
      <c r="AZ113" s="383"/>
      <c r="BA113" s="383"/>
      <c r="BB113" s="464" t="str">
        <f t="shared" si="8"/>
        <v/>
      </c>
      <c r="BC113" s="464" t="str">
        <f t="shared" si="9"/>
        <v/>
      </c>
    </row>
    <row r="114" spans="1:55" s="205" customFormat="1" x14ac:dyDescent="0.25">
      <c r="A114" s="264"/>
      <c r="B114" s="804"/>
      <c r="C114" s="264"/>
      <c r="D114" s="235"/>
      <c r="E114" s="235"/>
      <c r="F114" s="234"/>
      <c r="G114" s="235"/>
      <c r="H114" s="235"/>
      <c r="I114" s="235"/>
      <c r="J114" s="234"/>
      <c r="K114" s="234"/>
      <c r="L114" s="234"/>
      <c r="M114" s="234"/>
      <c r="N114" s="234"/>
      <c r="O114" s="234"/>
      <c r="P114" s="235"/>
      <c r="Q114" s="235"/>
      <c r="R114" s="235"/>
      <c r="S114" s="570"/>
      <c r="T114" s="416"/>
      <c r="U114" s="235"/>
      <c r="V114" s="583"/>
      <c r="W114" s="235"/>
      <c r="X114" s="235"/>
      <c r="Y114" s="463">
        <f t="shared" si="5"/>
        <v>0</v>
      </c>
      <c r="Z114" s="785"/>
      <c r="AA114" s="784"/>
      <c r="AB114" s="201"/>
      <c r="AC114" s="201"/>
      <c r="AD114" s="201"/>
      <c r="AE114" s="908"/>
      <c r="AF114" s="326"/>
      <c r="AG114" s="201"/>
      <c r="AH114" s="235"/>
      <c r="AI114" s="201"/>
      <c r="AJ114" s="201"/>
      <c r="AK114" s="201"/>
      <c r="AL114" s="201"/>
      <c r="AM114" s="201"/>
      <c r="AN114" s="201"/>
      <c r="AO114" s="573"/>
      <c r="AP114" s="416"/>
      <c r="AQ114" s="778"/>
      <c r="AR114" s="778"/>
      <c r="AS114" s="245"/>
      <c r="AT114" s="462" t="str">
        <f t="shared" si="6"/>
        <v/>
      </c>
      <c r="AU114" s="237"/>
      <c r="AV114" s="463" t="str">
        <f t="shared" si="7"/>
        <v>Popup_OIP</v>
      </c>
      <c r="AW114" s="238"/>
      <c r="AX114" s="383"/>
      <c r="AY114" s="238"/>
      <c r="AZ114" s="383"/>
      <c r="BA114" s="383"/>
      <c r="BB114" s="464" t="str">
        <f t="shared" si="8"/>
        <v/>
      </c>
      <c r="BC114" s="464" t="str">
        <f t="shared" si="9"/>
        <v/>
      </c>
    </row>
    <row r="115" spans="1:55" s="205" customFormat="1" x14ac:dyDescent="0.25">
      <c r="A115" s="264"/>
      <c r="B115" s="804"/>
      <c r="C115" s="264"/>
      <c r="D115" s="235"/>
      <c r="E115" s="235"/>
      <c r="F115" s="234"/>
      <c r="G115" s="235"/>
      <c r="H115" s="235"/>
      <c r="I115" s="235"/>
      <c r="J115" s="234"/>
      <c r="K115" s="234"/>
      <c r="L115" s="234"/>
      <c r="M115" s="234"/>
      <c r="N115" s="234"/>
      <c r="O115" s="234"/>
      <c r="P115" s="235"/>
      <c r="Q115" s="235"/>
      <c r="R115" s="235"/>
      <c r="S115" s="570"/>
      <c r="T115" s="416"/>
      <c r="U115" s="235"/>
      <c r="V115" s="583"/>
      <c r="W115" s="235"/>
      <c r="X115" s="235"/>
      <c r="Y115" s="463">
        <f t="shared" si="5"/>
        <v>0</v>
      </c>
      <c r="Z115" s="785"/>
      <c r="AA115" s="784"/>
      <c r="AB115" s="201"/>
      <c r="AC115" s="201"/>
      <c r="AD115" s="201"/>
      <c r="AE115" s="908"/>
      <c r="AF115" s="326"/>
      <c r="AG115" s="201"/>
      <c r="AH115" s="235"/>
      <c r="AI115" s="201"/>
      <c r="AJ115" s="201"/>
      <c r="AK115" s="201"/>
      <c r="AL115" s="201"/>
      <c r="AM115" s="201"/>
      <c r="AN115" s="201"/>
      <c r="AO115" s="573"/>
      <c r="AP115" s="416"/>
      <c r="AQ115" s="778"/>
      <c r="AR115" s="778"/>
      <c r="AS115" s="245"/>
      <c r="AT115" s="462" t="str">
        <f t="shared" si="6"/>
        <v/>
      </c>
      <c r="AU115" s="237"/>
      <c r="AV115" s="463" t="str">
        <f t="shared" si="7"/>
        <v>Popup_OIP</v>
      </c>
      <c r="AW115" s="238"/>
      <c r="AX115" s="383"/>
      <c r="AY115" s="238"/>
      <c r="AZ115" s="383"/>
      <c r="BA115" s="383"/>
      <c r="BB115" s="464" t="str">
        <f t="shared" si="8"/>
        <v/>
      </c>
      <c r="BC115" s="464" t="str">
        <f t="shared" si="9"/>
        <v/>
      </c>
    </row>
    <row r="116" spans="1:55" s="205" customFormat="1" x14ac:dyDescent="0.25">
      <c r="A116" s="264"/>
      <c r="B116" s="804"/>
      <c r="C116" s="264"/>
      <c r="D116" s="235"/>
      <c r="E116" s="235"/>
      <c r="F116" s="234"/>
      <c r="G116" s="234"/>
      <c r="H116" s="235"/>
      <c r="I116" s="235"/>
      <c r="J116" s="234"/>
      <c r="K116" s="234"/>
      <c r="L116" s="234"/>
      <c r="M116" s="234"/>
      <c r="N116" s="234"/>
      <c r="O116" s="234"/>
      <c r="P116" s="235"/>
      <c r="Q116" s="235"/>
      <c r="R116" s="235"/>
      <c r="S116" s="570"/>
      <c r="T116" s="416"/>
      <c r="U116" s="235"/>
      <c r="V116" s="583"/>
      <c r="W116" s="235"/>
      <c r="X116" s="235"/>
      <c r="Y116" s="463">
        <f t="shared" si="5"/>
        <v>0</v>
      </c>
      <c r="Z116" s="785"/>
      <c r="AA116" s="784"/>
      <c r="AB116" s="201"/>
      <c r="AC116" s="201"/>
      <c r="AD116" s="201"/>
      <c r="AE116" s="908"/>
      <c r="AF116" s="326"/>
      <c r="AG116" s="201"/>
      <c r="AH116" s="235"/>
      <c r="AI116" s="201"/>
      <c r="AJ116" s="201"/>
      <c r="AK116" s="201"/>
      <c r="AL116" s="201"/>
      <c r="AM116" s="201"/>
      <c r="AN116" s="201"/>
      <c r="AO116" s="573"/>
      <c r="AP116" s="416"/>
      <c r="AQ116" s="778"/>
      <c r="AR116" s="778"/>
      <c r="AS116" s="245"/>
      <c r="AT116" s="462" t="str">
        <f t="shared" si="6"/>
        <v/>
      </c>
      <c r="AU116" s="237"/>
      <c r="AV116" s="463" t="str">
        <f t="shared" si="7"/>
        <v>Popup_OIP</v>
      </c>
      <c r="AW116" s="238"/>
      <c r="AX116" s="383"/>
      <c r="AY116" s="238"/>
      <c r="AZ116" s="383"/>
      <c r="BA116" s="383"/>
      <c r="BB116" s="464" t="str">
        <f t="shared" si="8"/>
        <v/>
      </c>
      <c r="BC116" s="464" t="str">
        <f t="shared" si="9"/>
        <v/>
      </c>
    </row>
    <row r="117" spans="1:55" s="205" customFormat="1" ht="13.5" customHeight="1" x14ac:dyDescent="0.25">
      <c r="A117" s="264"/>
      <c r="B117" s="804"/>
      <c r="C117" s="264"/>
      <c r="D117" s="235"/>
      <c r="E117" s="235"/>
      <c r="F117" s="234"/>
      <c r="G117" s="234"/>
      <c r="H117" s="235"/>
      <c r="I117" s="235"/>
      <c r="J117" s="234"/>
      <c r="K117" s="234"/>
      <c r="L117" s="234"/>
      <c r="M117" s="234"/>
      <c r="N117" s="234"/>
      <c r="O117" s="234"/>
      <c r="P117" s="235"/>
      <c r="Q117" s="235"/>
      <c r="R117" s="235"/>
      <c r="S117" s="570"/>
      <c r="T117" s="416"/>
      <c r="U117" s="235"/>
      <c r="V117" s="583"/>
      <c r="W117" s="235"/>
      <c r="X117" s="235"/>
      <c r="Y117" s="463">
        <f t="shared" si="5"/>
        <v>0</v>
      </c>
      <c r="Z117" s="783"/>
      <c r="AA117" s="784"/>
      <c r="AB117" s="326"/>
      <c r="AC117" s="326"/>
      <c r="AD117" s="326"/>
      <c r="AE117" s="908"/>
      <c r="AF117" s="326"/>
      <c r="AG117" s="201"/>
      <c r="AH117" s="235"/>
      <c r="AI117" s="201"/>
      <c r="AJ117" s="201"/>
      <c r="AK117" s="201"/>
      <c r="AL117" s="201"/>
      <c r="AM117" s="201"/>
      <c r="AN117" s="201"/>
      <c r="AO117" s="573"/>
      <c r="AP117" s="416"/>
      <c r="AQ117" s="778"/>
      <c r="AR117" s="778"/>
      <c r="AS117" s="245"/>
      <c r="AT117" s="462" t="str">
        <f t="shared" si="6"/>
        <v/>
      </c>
      <c r="AU117" s="237"/>
      <c r="AV117" s="463" t="str">
        <f t="shared" si="7"/>
        <v>Popup_OIP</v>
      </c>
      <c r="AW117" s="238"/>
      <c r="AX117" s="383"/>
      <c r="AY117" s="238"/>
      <c r="AZ117" s="383"/>
      <c r="BA117" s="383"/>
      <c r="BB117" s="464" t="str">
        <f t="shared" si="8"/>
        <v/>
      </c>
      <c r="BC117" s="464" t="str">
        <f t="shared" si="9"/>
        <v/>
      </c>
    </row>
    <row r="118" spans="1:55" s="205" customFormat="1" x14ac:dyDescent="0.25">
      <c r="A118" s="264"/>
      <c r="B118" s="804"/>
      <c r="C118" s="264"/>
      <c r="D118" s="235"/>
      <c r="E118" s="235"/>
      <c r="F118" s="234"/>
      <c r="G118" s="235"/>
      <c r="H118" s="235"/>
      <c r="I118" s="235"/>
      <c r="J118" s="234"/>
      <c r="K118" s="234"/>
      <c r="L118" s="234"/>
      <c r="M118" s="234"/>
      <c r="N118" s="234"/>
      <c r="O118" s="234"/>
      <c r="P118" s="235"/>
      <c r="Q118" s="235"/>
      <c r="R118" s="235"/>
      <c r="S118" s="570"/>
      <c r="T118" s="416"/>
      <c r="U118" s="235"/>
      <c r="V118" s="583"/>
      <c r="W118" s="235"/>
      <c r="X118" s="235"/>
      <c r="Y118" s="463">
        <f t="shared" si="5"/>
        <v>0</v>
      </c>
      <c r="Z118" s="785"/>
      <c r="AA118" s="784"/>
      <c r="AB118" s="201"/>
      <c r="AC118" s="201"/>
      <c r="AD118" s="201"/>
      <c r="AE118" s="908"/>
      <c r="AF118" s="326"/>
      <c r="AG118" s="201"/>
      <c r="AH118" s="235"/>
      <c r="AI118" s="201"/>
      <c r="AJ118" s="201"/>
      <c r="AK118" s="201"/>
      <c r="AL118" s="201"/>
      <c r="AM118" s="201"/>
      <c r="AN118" s="201"/>
      <c r="AO118" s="573"/>
      <c r="AP118" s="416"/>
      <c r="AQ118" s="778"/>
      <c r="AR118" s="778"/>
      <c r="AS118" s="245"/>
      <c r="AT118" s="462" t="str">
        <f t="shared" si="6"/>
        <v/>
      </c>
      <c r="AU118" s="237"/>
      <c r="AV118" s="463" t="str">
        <f t="shared" si="7"/>
        <v>Popup_OIP</v>
      </c>
      <c r="AW118" s="238"/>
      <c r="AX118" s="383"/>
      <c r="AY118" s="238"/>
      <c r="AZ118" s="383"/>
      <c r="BA118" s="383"/>
      <c r="BB118" s="464" t="str">
        <f t="shared" si="8"/>
        <v/>
      </c>
      <c r="BC118" s="464" t="str">
        <f t="shared" si="9"/>
        <v/>
      </c>
    </row>
    <row r="119" spans="1:55" s="205" customFormat="1" x14ac:dyDescent="0.25">
      <c r="A119" s="264"/>
      <c r="B119" s="804"/>
      <c r="C119" s="264"/>
      <c r="D119" s="235"/>
      <c r="E119" s="235"/>
      <c r="F119" s="234"/>
      <c r="G119" s="235"/>
      <c r="H119" s="235"/>
      <c r="I119" s="235"/>
      <c r="J119" s="234"/>
      <c r="K119" s="234"/>
      <c r="L119" s="234"/>
      <c r="M119" s="234"/>
      <c r="N119" s="234"/>
      <c r="O119" s="234"/>
      <c r="P119" s="235"/>
      <c r="Q119" s="235"/>
      <c r="R119" s="235"/>
      <c r="S119" s="570"/>
      <c r="T119" s="416"/>
      <c r="U119" s="235"/>
      <c r="V119" s="583"/>
      <c r="W119" s="235"/>
      <c r="X119" s="235"/>
      <c r="Y119" s="463">
        <f t="shared" si="5"/>
        <v>0</v>
      </c>
      <c r="Z119" s="785"/>
      <c r="AA119" s="784"/>
      <c r="AB119" s="201"/>
      <c r="AC119" s="201"/>
      <c r="AD119" s="201"/>
      <c r="AE119" s="201"/>
      <c r="AF119" s="201"/>
      <c r="AG119" s="201"/>
      <c r="AH119" s="235"/>
      <c r="AI119" s="201"/>
      <c r="AJ119" s="201"/>
      <c r="AK119" s="201"/>
      <c r="AL119" s="201"/>
      <c r="AM119" s="201"/>
      <c r="AN119" s="201"/>
      <c r="AO119" s="573"/>
      <c r="AP119" s="416"/>
      <c r="AQ119" s="778"/>
      <c r="AR119" s="778"/>
      <c r="AS119" s="245"/>
      <c r="AT119" s="462" t="str">
        <f t="shared" si="6"/>
        <v/>
      </c>
      <c r="AU119" s="237"/>
      <c r="AV119" s="463" t="str">
        <f t="shared" si="7"/>
        <v>Popup_OIP</v>
      </c>
      <c r="AW119" s="238"/>
      <c r="AX119" s="383"/>
      <c r="AY119" s="238"/>
      <c r="AZ119" s="383"/>
      <c r="BA119" s="383"/>
      <c r="BB119" s="464" t="str">
        <f t="shared" si="8"/>
        <v/>
      </c>
      <c r="BC119" s="464" t="str">
        <f t="shared" si="9"/>
        <v/>
      </c>
    </row>
    <row r="120" spans="1:55" s="205" customFormat="1" x14ac:dyDescent="0.25">
      <c r="A120" s="264"/>
      <c r="B120" s="804"/>
      <c r="C120" s="264"/>
      <c r="D120" s="235"/>
      <c r="E120" s="235"/>
      <c r="F120" s="234"/>
      <c r="G120" s="235"/>
      <c r="H120" s="235"/>
      <c r="I120" s="235"/>
      <c r="J120" s="234"/>
      <c r="K120" s="234"/>
      <c r="L120" s="234"/>
      <c r="M120" s="234"/>
      <c r="N120" s="234"/>
      <c r="O120" s="234"/>
      <c r="P120" s="235"/>
      <c r="Q120" s="235"/>
      <c r="R120" s="235"/>
      <c r="S120" s="570"/>
      <c r="T120" s="416"/>
      <c r="U120" s="235"/>
      <c r="V120" s="583"/>
      <c r="W120" s="235"/>
      <c r="X120" s="235"/>
      <c r="Y120" s="463">
        <f t="shared" si="5"/>
        <v>0</v>
      </c>
      <c r="Z120" s="578"/>
      <c r="AA120" s="744"/>
      <c r="AB120" s="201"/>
      <c r="AC120" s="201"/>
      <c r="AD120" s="201"/>
      <c r="AE120" s="201"/>
      <c r="AF120" s="326"/>
      <c r="AG120" s="201"/>
      <c r="AH120" s="235"/>
      <c r="AI120" s="201"/>
      <c r="AJ120" s="201"/>
      <c r="AK120" s="201"/>
      <c r="AL120" s="201"/>
      <c r="AM120" s="201"/>
      <c r="AN120" s="201"/>
      <c r="AO120" s="573"/>
      <c r="AP120" s="416"/>
      <c r="AQ120" s="778"/>
      <c r="AR120" s="778"/>
      <c r="AS120" s="245"/>
      <c r="AT120" s="462" t="str">
        <f t="shared" si="6"/>
        <v/>
      </c>
      <c r="AU120" s="237"/>
      <c r="AV120" s="463" t="str">
        <f t="shared" si="7"/>
        <v>Popup_OIP</v>
      </c>
      <c r="AW120" s="264"/>
      <c r="AX120" s="383"/>
      <c r="AY120" s="238"/>
      <c r="AZ120" s="383"/>
      <c r="BA120" s="383"/>
      <c r="BB120" s="464" t="str">
        <f t="shared" si="8"/>
        <v/>
      </c>
      <c r="BC120" s="464" t="str">
        <f t="shared" si="9"/>
        <v/>
      </c>
    </row>
    <row r="121" spans="1:55" s="205" customFormat="1" x14ac:dyDescent="0.25">
      <c r="A121" s="264"/>
      <c r="B121" s="804"/>
      <c r="C121" s="264"/>
      <c r="D121" s="235"/>
      <c r="E121" s="235"/>
      <c r="F121" s="234"/>
      <c r="G121" s="235"/>
      <c r="H121" s="235"/>
      <c r="I121" s="235"/>
      <c r="J121" s="234"/>
      <c r="K121" s="234"/>
      <c r="L121" s="234"/>
      <c r="M121" s="234"/>
      <c r="N121" s="234"/>
      <c r="O121" s="234"/>
      <c r="P121" s="235"/>
      <c r="Q121" s="235"/>
      <c r="R121" s="234"/>
      <c r="S121" s="570"/>
      <c r="T121" s="416"/>
      <c r="U121" s="234"/>
      <c r="V121" s="583"/>
      <c r="W121" s="234"/>
      <c r="X121" s="234"/>
      <c r="Y121" s="463">
        <f t="shared" si="5"/>
        <v>0</v>
      </c>
      <c r="Z121" s="578"/>
      <c r="AA121" s="744"/>
      <c r="AB121" s="201"/>
      <c r="AC121" s="326"/>
      <c r="AD121" s="326"/>
      <c r="AE121" s="201"/>
      <c r="AF121" s="201"/>
      <c r="AG121" s="326"/>
      <c r="AH121" s="234"/>
      <c r="AI121" s="326"/>
      <c r="AJ121" s="326"/>
      <c r="AK121" s="201"/>
      <c r="AL121" s="201"/>
      <c r="AM121" s="201"/>
      <c r="AN121" s="201"/>
      <c r="AO121" s="573"/>
      <c r="AP121" s="416"/>
      <c r="AQ121" s="778"/>
      <c r="AR121" s="778"/>
      <c r="AS121" s="245"/>
      <c r="AT121" s="462" t="str">
        <f t="shared" si="6"/>
        <v/>
      </c>
      <c r="AU121" s="237"/>
      <c r="AV121" s="463" t="str">
        <f t="shared" si="7"/>
        <v>Popup_OIP</v>
      </c>
      <c r="AW121" s="264"/>
      <c r="AX121" s="383"/>
      <c r="AY121" s="238"/>
      <c r="AZ121" s="383"/>
      <c r="BA121" s="383"/>
      <c r="BB121" s="464" t="str">
        <f t="shared" si="8"/>
        <v/>
      </c>
      <c r="BC121" s="464" t="str">
        <f t="shared" si="9"/>
        <v/>
      </c>
    </row>
    <row r="122" spans="1:55" s="205" customFormat="1" x14ac:dyDescent="0.25">
      <c r="A122" s="264"/>
      <c r="B122" s="804"/>
      <c r="C122" s="264"/>
      <c r="D122" s="235"/>
      <c r="E122" s="235"/>
      <c r="F122" s="234"/>
      <c r="G122" s="235"/>
      <c r="H122" s="235"/>
      <c r="I122" s="235"/>
      <c r="J122" s="234"/>
      <c r="K122" s="234"/>
      <c r="L122" s="234"/>
      <c r="M122" s="234"/>
      <c r="N122" s="234"/>
      <c r="O122" s="234"/>
      <c r="P122" s="235"/>
      <c r="Q122" s="235"/>
      <c r="R122" s="235"/>
      <c r="S122" s="570"/>
      <c r="T122" s="416"/>
      <c r="U122" s="235"/>
      <c r="V122" s="583"/>
      <c r="W122" s="235"/>
      <c r="X122" s="235"/>
      <c r="Y122" s="463">
        <f t="shared" si="5"/>
        <v>0</v>
      </c>
      <c r="Z122" s="578"/>
      <c r="AA122" s="744"/>
      <c r="AB122" s="201"/>
      <c r="AC122" s="201"/>
      <c r="AD122" s="201"/>
      <c r="AE122" s="201"/>
      <c r="AF122" s="326"/>
      <c r="AG122" s="201"/>
      <c r="AH122" s="235"/>
      <c r="AI122" s="201"/>
      <c r="AJ122" s="201"/>
      <c r="AK122" s="201"/>
      <c r="AL122" s="201"/>
      <c r="AM122" s="201"/>
      <c r="AN122" s="201"/>
      <c r="AO122" s="573"/>
      <c r="AP122" s="416"/>
      <c r="AQ122" s="778"/>
      <c r="AR122" s="778"/>
      <c r="AS122" s="245"/>
      <c r="AT122" s="462" t="str">
        <f t="shared" si="6"/>
        <v/>
      </c>
      <c r="AU122" s="237"/>
      <c r="AV122" s="463" t="str">
        <f t="shared" si="7"/>
        <v>Popup_OIP</v>
      </c>
      <c r="AW122" s="264"/>
      <c r="AX122" s="383"/>
      <c r="AY122" s="238"/>
      <c r="AZ122" s="383"/>
      <c r="BA122" s="383"/>
      <c r="BB122" s="464" t="str">
        <f t="shared" si="8"/>
        <v/>
      </c>
      <c r="BC122" s="464" t="str">
        <f t="shared" si="9"/>
        <v/>
      </c>
    </row>
    <row r="123" spans="1:55" s="205" customFormat="1" x14ac:dyDescent="0.25">
      <c r="A123" s="264"/>
      <c r="B123" s="804"/>
      <c r="C123" s="264"/>
      <c r="D123" s="235"/>
      <c r="E123" s="235"/>
      <c r="F123" s="234"/>
      <c r="G123" s="235"/>
      <c r="H123" s="235"/>
      <c r="I123" s="235"/>
      <c r="J123" s="234"/>
      <c r="K123" s="234"/>
      <c r="L123" s="234"/>
      <c r="M123" s="234"/>
      <c r="N123" s="234"/>
      <c r="O123" s="234"/>
      <c r="P123" s="235"/>
      <c r="Q123" s="235"/>
      <c r="R123" s="235"/>
      <c r="S123" s="570"/>
      <c r="T123" s="416"/>
      <c r="U123" s="235"/>
      <c r="V123" s="583"/>
      <c r="W123" s="235"/>
      <c r="X123" s="235"/>
      <c r="Y123" s="463">
        <f t="shared" si="5"/>
        <v>0</v>
      </c>
      <c r="Z123" s="578"/>
      <c r="AA123" s="744"/>
      <c r="AB123" s="201"/>
      <c r="AC123" s="201"/>
      <c r="AD123" s="201"/>
      <c r="AE123" s="328"/>
      <c r="AF123" s="328"/>
      <c r="AG123" s="201"/>
      <c r="AH123" s="235"/>
      <c r="AI123" s="201"/>
      <c r="AJ123" s="201"/>
      <c r="AK123" s="201"/>
      <c r="AL123" s="201"/>
      <c r="AM123" s="201"/>
      <c r="AN123" s="201"/>
      <c r="AO123" s="573"/>
      <c r="AP123" s="416"/>
      <c r="AQ123" s="778"/>
      <c r="AR123" s="778"/>
      <c r="AS123" s="245"/>
      <c r="AT123" s="462" t="str">
        <f t="shared" si="6"/>
        <v/>
      </c>
      <c r="AU123" s="237"/>
      <c r="AV123" s="463" t="str">
        <f t="shared" si="7"/>
        <v>Popup_OIP</v>
      </c>
      <c r="AW123" s="264"/>
      <c r="AX123" s="383"/>
      <c r="AY123" s="238"/>
      <c r="AZ123" s="383"/>
      <c r="BA123" s="383"/>
      <c r="BB123" s="464" t="str">
        <f t="shared" si="8"/>
        <v/>
      </c>
      <c r="BC123" s="464" t="str">
        <f t="shared" si="9"/>
        <v/>
      </c>
    </row>
    <row r="124" spans="1:55" s="205" customFormat="1" x14ac:dyDescent="0.25">
      <c r="A124" s="264"/>
      <c r="B124" s="804"/>
      <c r="C124" s="264"/>
      <c r="D124" s="235"/>
      <c r="E124" s="235"/>
      <c r="F124" s="234"/>
      <c r="G124" s="235"/>
      <c r="H124" s="235"/>
      <c r="I124" s="235"/>
      <c r="J124" s="234"/>
      <c r="K124" s="234"/>
      <c r="L124" s="234"/>
      <c r="M124" s="234"/>
      <c r="N124" s="234"/>
      <c r="O124" s="234"/>
      <c r="P124" s="235"/>
      <c r="Q124" s="235"/>
      <c r="R124" s="235"/>
      <c r="S124" s="570"/>
      <c r="T124" s="416"/>
      <c r="U124" s="235"/>
      <c r="V124" s="583"/>
      <c r="W124" s="235"/>
      <c r="X124" s="288"/>
      <c r="Y124" s="463">
        <f t="shared" si="5"/>
        <v>0</v>
      </c>
      <c r="Z124" s="578"/>
      <c r="AA124" s="744"/>
      <c r="AB124" s="327"/>
      <c r="AC124" s="327"/>
      <c r="AD124" s="327"/>
      <c r="AE124" s="201"/>
      <c r="AF124" s="201"/>
      <c r="AG124" s="201"/>
      <c r="AH124" s="235"/>
      <c r="AI124" s="201"/>
      <c r="AJ124" s="201"/>
      <c r="AK124" s="201"/>
      <c r="AL124" s="201"/>
      <c r="AM124" s="201"/>
      <c r="AN124" s="201"/>
      <c r="AO124" s="573"/>
      <c r="AP124" s="416"/>
      <c r="AQ124" s="778"/>
      <c r="AR124" s="778"/>
      <c r="AS124" s="245"/>
      <c r="AT124" s="462" t="str">
        <f t="shared" si="6"/>
        <v/>
      </c>
      <c r="AU124" s="237"/>
      <c r="AV124" s="463" t="str">
        <f t="shared" si="7"/>
        <v>Popup_OIP</v>
      </c>
      <c r="AW124" s="264"/>
      <c r="AX124" s="383"/>
      <c r="AY124" s="238"/>
      <c r="AZ124" s="383"/>
      <c r="BA124" s="383"/>
      <c r="BB124" s="464" t="str">
        <f t="shared" si="8"/>
        <v/>
      </c>
      <c r="BC124" s="464" t="str">
        <f t="shared" si="9"/>
        <v/>
      </c>
    </row>
    <row r="125" spans="1:55" s="205" customFormat="1" x14ac:dyDescent="0.25">
      <c r="A125" s="264"/>
      <c r="B125" s="804"/>
      <c r="C125" s="264"/>
      <c r="D125" s="235"/>
      <c r="E125" s="235"/>
      <c r="F125" s="234"/>
      <c r="G125" s="234"/>
      <c r="H125" s="234"/>
      <c r="I125" s="234"/>
      <c r="J125" s="234"/>
      <c r="K125" s="234"/>
      <c r="L125" s="234"/>
      <c r="M125" s="234"/>
      <c r="N125" s="234"/>
      <c r="O125" s="234"/>
      <c r="P125" s="235"/>
      <c r="Q125" s="235"/>
      <c r="R125" s="235"/>
      <c r="S125" s="570"/>
      <c r="T125" s="416"/>
      <c r="U125" s="235"/>
      <c r="V125" s="583"/>
      <c r="W125" s="235"/>
      <c r="X125" s="235"/>
      <c r="Y125" s="463">
        <f t="shared" si="5"/>
        <v>0</v>
      </c>
      <c r="Z125" s="579"/>
      <c r="AA125" s="744"/>
      <c r="AB125" s="326"/>
      <c r="AC125" s="326"/>
      <c r="AD125" s="326"/>
      <c r="AE125" s="201"/>
      <c r="AF125" s="201"/>
      <c r="AG125" s="201"/>
      <c r="AH125" s="235"/>
      <c r="AI125" s="201"/>
      <c r="AJ125" s="201"/>
      <c r="AK125" s="201"/>
      <c r="AL125" s="201"/>
      <c r="AM125" s="201"/>
      <c r="AN125" s="201"/>
      <c r="AO125" s="573"/>
      <c r="AP125" s="416"/>
      <c r="AQ125" s="778"/>
      <c r="AR125" s="778"/>
      <c r="AS125" s="245"/>
      <c r="AT125" s="462" t="str">
        <f t="shared" si="6"/>
        <v/>
      </c>
      <c r="AU125" s="237"/>
      <c r="AV125" s="463" t="str">
        <f t="shared" si="7"/>
        <v>Popup_OIP</v>
      </c>
      <c r="AW125" s="264"/>
      <c r="AX125" s="383"/>
      <c r="AY125" s="238"/>
      <c r="AZ125" s="383"/>
      <c r="BA125" s="383"/>
      <c r="BB125" s="464" t="str">
        <f t="shared" si="8"/>
        <v/>
      </c>
      <c r="BC125" s="464" t="str">
        <f t="shared" si="9"/>
        <v/>
      </c>
    </row>
    <row r="126" spans="1:55" s="205" customFormat="1" x14ac:dyDescent="0.25">
      <c r="A126" s="264"/>
      <c r="B126" s="804"/>
      <c r="C126" s="264"/>
      <c r="D126" s="235"/>
      <c r="E126" s="235"/>
      <c r="F126" s="234"/>
      <c r="G126" s="234"/>
      <c r="H126" s="234"/>
      <c r="I126" s="234"/>
      <c r="J126" s="234"/>
      <c r="K126" s="234"/>
      <c r="L126" s="234"/>
      <c r="M126" s="234"/>
      <c r="N126" s="234"/>
      <c r="O126" s="234"/>
      <c r="P126" s="235"/>
      <c r="Q126" s="235"/>
      <c r="R126" s="235"/>
      <c r="S126" s="570"/>
      <c r="T126" s="416"/>
      <c r="U126" s="235"/>
      <c r="V126" s="583"/>
      <c r="W126" s="234"/>
      <c r="X126" s="234"/>
      <c r="Y126" s="463">
        <f t="shared" si="5"/>
        <v>0</v>
      </c>
      <c r="Z126" s="579"/>
      <c r="AA126" s="744"/>
      <c r="AB126" s="326"/>
      <c r="AC126" s="326"/>
      <c r="AD126" s="326"/>
      <c r="AE126" s="201"/>
      <c r="AF126" s="201"/>
      <c r="AG126" s="201"/>
      <c r="AH126" s="235"/>
      <c r="AI126" s="201"/>
      <c r="AJ126" s="201"/>
      <c r="AK126" s="201"/>
      <c r="AL126" s="201"/>
      <c r="AM126" s="201"/>
      <c r="AN126" s="201"/>
      <c r="AO126" s="573"/>
      <c r="AP126" s="416"/>
      <c r="AQ126" s="778"/>
      <c r="AR126" s="778"/>
      <c r="AS126" s="245"/>
      <c r="AT126" s="462" t="str">
        <f t="shared" si="6"/>
        <v/>
      </c>
      <c r="AU126" s="237"/>
      <c r="AV126" s="463" t="str">
        <f t="shared" si="7"/>
        <v>Popup_OIP</v>
      </c>
      <c r="AW126" s="264"/>
      <c r="AX126" s="383"/>
      <c r="AY126" s="238"/>
      <c r="AZ126" s="383"/>
      <c r="BA126" s="383"/>
      <c r="BB126" s="464" t="str">
        <f t="shared" si="8"/>
        <v/>
      </c>
      <c r="BC126" s="464" t="str">
        <f t="shared" si="9"/>
        <v/>
      </c>
    </row>
    <row r="127" spans="1:55" s="205" customFormat="1" x14ac:dyDescent="0.25">
      <c r="A127" s="264"/>
      <c r="B127" s="804"/>
      <c r="C127" s="264"/>
      <c r="D127" s="235"/>
      <c r="E127" s="235"/>
      <c r="F127" s="234"/>
      <c r="G127" s="234"/>
      <c r="H127" s="234"/>
      <c r="I127" s="234"/>
      <c r="J127" s="234"/>
      <c r="K127" s="234"/>
      <c r="L127" s="234"/>
      <c r="M127" s="234"/>
      <c r="N127" s="234"/>
      <c r="O127" s="234"/>
      <c r="P127" s="235"/>
      <c r="Q127" s="235"/>
      <c r="R127" s="235"/>
      <c r="S127" s="570"/>
      <c r="T127" s="416"/>
      <c r="U127" s="235"/>
      <c r="V127" s="583"/>
      <c r="W127" s="235"/>
      <c r="X127" s="288"/>
      <c r="Y127" s="463">
        <f t="shared" si="5"/>
        <v>0</v>
      </c>
      <c r="Z127" s="578"/>
      <c r="AA127" s="744"/>
      <c r="AB127" s="327"/>
      <c r="AC127" s="327"/>
      <c r="AD127" s="327"/>
      <c r="AE127" s="326"/>
      <c r="AF127" s="326"/>
      <c r="AG127" s="201"/>
      <c r="AH127" s="235"/>
      <c r="AI127" s="201"/>
      <c r="AJ127" s="201"/>
      <c r="AK127" s="201"/>
      <c r="AL127" s="201"/>
      <c r="AM127" s="201"/>
      <c r="AN127" s="201"/>
      <c r="AO127" s="573"/>
      <c r="AP127" s="416"/>
      <c r="AQ127" s="778"/>
      <c r="AR127" s="778"/>
      <c r="AS127" s="245"/>
      <c r="AT127" s="462" t="str">
        <f t="shared" si="6"/>
        <v/>
      </c>
      <c r="AU127" s="237"/>
      <c r="AV127" s="463" t="str">
        <f t="shared" si="7"/>
        <v>Popup_OIP</v>
      </c>
      <c r="AW127" s="264"/>
      <c r="AX127" s="383"/>
      <c r="AY127" s="238"/>
      <c r="AZ127" s="237"/>
      <c r="BA127" s="383"/>
      <c r="BB127" s="464" t="str">
        <f t="shared" si="8"/>
        <v/>
      </c>
      <c r="BC127" s="464" t="str">
        <f t="shared" si="9"/>
        <v/>
      </c>
    </row>
    <row r="128" spans="1:55" s="205" customFormat="1" x14ac:dyDescent="0.25">
      <c r="A128" s="264"/>
      <c r="B128" s="848"/>
      <c r="C128" s="264"/>
      <c r="D128" s="235"/>
      <c r="E128" s="235"/>
      <c r="F128" s="234"/>
      <c r="G128" s="234"/>
      <c r="H128" s="234"/>
      <c r="I128" s="234"/>
      <c r="J128" s="234"/>
      <c r="K128" s="234"/>
      <c r="L128" s="234"/>
      <c r="M128" s="234"/>
      <c r="N128" s="234"/>
      <c r="O128" s="234"/>
      <c r="P128" s="235"/>
      <c r="Q128" s="235"/>
      <c r="R128" s="235"/>
      <c r="S128" s="570"/>
      <c r="T128" s="416"/>
      <c r="U128" s="235"/>
      <c r="V128" s="583"/>
      <c r="W128" s="235"/>
      <c r="X128" s="235"/>
      <c r="Y128" s="463">
        <f t="shared" si="5"/>
        <v>0</v>
      </c>
      <c r="Z128" s="578"/>
      <c r="AA128" s="744"/>
      <c r="AB128" s="201"/>
      <c r="AC128" s="201"/>
      <c r="AD128" s="201"/>
      <c r="AE128" s="201"/>
      <c r="AF128" s="201"/>
      <c r="AG128" s="201"/>
      <c r="AH128" s="235"/>
      <c r="AI128" s="201"/>
      <c r="AJ128" s="201"/>
      <c r="AK128" s="201"/>
      <c r="AL128" s="201"/>
      <c r="AM128" s="201"/>
      <c r="AN128" s="201"/>
      <c r="AO128" s="573"/>
      <c r="AP128" s="416"/>
      <c r="AQ128" s="778"/>
      <c r="AR128" s="778"/>
      <c r="AS128" s="245"/>
      <c r="AT128" s="462" t="str">
        <f t="shared" si="6"/>
        <v/>
      </c>
      <c r="AU128" s="237"/>
      <c r="AV128" s="463" t="str">
        <f t="shared" si="7"/>
        <v>Popup_OIP</v>
      </c>
      <c r="AW128" s="264"/>
      <c r="AX128" s="383"/>
      <c r="AY128" s="238"/>
      <c r="AZ128" s="237"/>
      <c r="BA128" s="383"/>
      <c r="BB128" s="464" t="str">
        <f t="shared" si="8"/>
        <v/>
      </c>
      <c r="BC128" s="464" t="str">
        <f t="shared" si="9"/>
        <v/>
      </c>
    </row>
    <row r="129" spans="1:55" s="205" customFormat="1" x14ac:dyDescent="0.25">
      <c r="A129" s="264"/>
      <c r="B129" s="848"/>
      <c r="C129" s="264"/>
      <c r="D129" s="235"/>
      <c r="E129" s="235"/>
      <c r="F129" s="234"/>
      <c r="G129" s="235"/>
      <c r="H129" s="235"/>
      <c r="I129" s="235"/>
      <c r="J129" s="234"/>
      <c r="K129" s="234"/>
      <c r="L129" s="234"/>
      <c r="M129" s="234"/>
      <c r="N129" s="234"/>
      <c r="O129" s="234"/>
      <c r="P129" s="235"/>
      <c r="Q129" s="235"/>
      <c r="R129" s="235"/>
      <c r="S129" s="570"/>
      <c r="T129" s="416"/>
      <c r="U129" s="235"/>
      <c r="V129" s="583"/>
      <c r="W129" s="235"/>
      <c r="X129" s="235"/>
      <c r="Y129" s="463">
        <f t="shared" si="5"/>
        <v>0</v>
      </c>
      <c r="Z129" s="578"/>
      <c r="AA129" s="744"/>
      <c r="AB129" s="201"/>
      <c r="AC129" s="201"/>
      <c r="AD129" s="201"/>
      <c r="AE129" s="201"/>
      <c r="AF129" s="201"/>
      <c r="AG129" s="201"/>
      <c r="AH129" s="235"/>
      <c r="AI129" s="201"/>
      <c r="AJ129" s="201"/>
      <c r="AK129" s="201"/>
      <c r="AL129" s="201"/>
      <c r="AM129" s="201"/>
      <c r="AN129" s="201"/>
      <c r="AO129" s="573"/>
      <c r="AP129" s="416"/>
      <c r="AQ129" s="778"/>
      <c r="AR129" s="778"/>
      <c r="AS129" s="245"/>
      <c r="AT129" s="462" t="str">
        <f t="shared" si="6"/>
        <v/>
      </c>
      <c r="AU129" s="237"/>
      <c r="AV129" s="463" t="str">
        <f t="shared" si="7"/>
        <v>Popup_OIP</v>
      </c>
      <c r="AW129" s="264"/>
      <c r="AX129" s="383"/>
      <c r="AY129" s="238"/>
      <c r="AZ129" s="237"/>
      <c r="BA129" s="383"/>
      <c r="BB129" s="464" t="str">
        <f t="shared" si="8"/>
        <v/>
      </c>
      <c r="BC129" s="464" t="str">
        <f t="shared" si="9"/>
        <v/>
      </c>
    </row>
    <row r="130" spans="1:55" s="205" customFormat="1" x14ac:dyDescent="0.25">
      <c r="A130" s="264"/>
      <c r="B130" s="804"/>
      <c r="C130" s="264"/>
      <c r="D130" s="235"/>
      <c r="E130" s="235"/>
      <c r="F130" s="235"/>
      <c r="G130" s="235"/>
      <c r="H130" s="235"/>
      <c r="I130" s="235"/>
      <c r="J130" s="234"/>
      <c r="K130" s="234"/>
      <c r="L130" s="234"/>
      <c r="M130" s="234"/>
      <c r="N130" s="234"/>
      <c r="O130" s="234"/>
      <c r="P130" s="235"/>
      <c r="Q130" s="235"/>
      <c r="R130" s="235"/>
      <c r="S130" s="570"/>
      <c r="T130" s="416"/>
      <c r="U130" s="235"/>
      <c r="V130" s="583"/>
      <c r="W130" s="235"/>
      <c r="X130" s="235"/>
      <c r="Y130" s="463">
        <f t="shared" si="5"/>
        <v>0</v>
      </c>
      <c r="Z130" s="579"/>
      <c r="AA130" s="744"/>
      <c r="AB130" s="326"/>
      <c r="AC130" s="326"/>
      <c r="AD130" s="326"/>
      <c r="AE130" s="201"/>
      <c r="AF130" s="201"/>
      <c r="AG130" s="201"/>
      <c r="AH130" s="235"/>
      <c r="AI130" s="201"/>
      <c r="AJ130" s="201"/>
      <c r="AK130" s="201"/>
      <c r="AL130" s="201"/>
      <c r="AM130" s="201"/>
      <c r="AN130" s="201"/>
      <c r="AO130" s="573"/>
      <c r="AP130" s="416"/>
      <c r="AQ130" s="778"/>
      <c r="AR130" s="778"/>
      <c r="AS130" s="245"/>
      <c r="AT130" s="462" t="str">
        <f t="shared" si="6"/>
        <v/>
      </c>
      <c r="AU130" s="237"/>
      <c r="AV130" s="463" t="str">
        <f t="shared" si="7"/>
        <v>Popup_OIP</v>
      </c>
      <c r="AW130" s="264"/>
      <c r="AX130" s="383"/>
      <c r="AY130" s="572"/>
      <c r="AZ130" s="383"/>
      <c r="BA130" s="383"/>
      <c r="BB130" s="464" t="str">
        <f t="shared" si="8"/>
        <v/>
      </c>
      <c r="BC130" s="464" t="str">
        <f t="shared" si="9"/>
        <v/>
      </c>
    </row>
    <row r="131" spans="1:55" s="205" customFormat="1" x14ac:dyDescent="0.25">
      <c r="A131" s="264"/>
      <c r="B131" s="804"/>
      <c r="C131" s="264"/>
      <c r="D131" s="235"/>
      <c r="E131" s="235"/>
      <c r="F131" s="234"/>
      <c r="G131" s="234"/>
      <c r="H131" s="235"/>
      <c r="I131" s="235"/>
      <c r="J131" s="234"/>
      <c r="K131" s="234"/>
      <c r="L131" s="234"/>
      <c r="M131" s="234"/>
      <c r="N131" s="234"/>
      <c r="O131" s="234"/>
      <c r="P131" s="235"/>
      <c r="Q131" s="235"/>
      <c r="R131" s="235"/>
      <c r="S131" s="570"/>
      <c r="T131" s="416"/>
      <c r="U131" s="235"/>
      <c r="V131" s="583"/>
      <c r="W131" s="235"/>
      <c r="X131" s="235"/>
      <c r="Y131" s="463">
        <f t="shared" ref="Y131:Y194" si="10">IFERROR(MATCH(V131,НазваниеДиап,0),0)</f>
        <v>0</v>
      </c>
      <c r="Z131" s="785"/>
      <c r="AA131" s="784"/>
      <c r="AB131" s="201"/>
      <c r="AC131" s="201"/>
      <c r="AD131" s="201"/>
      <c r="AE131" s="201"/>
      <c r="AF131" s="201"/>
      <c r="AG131" s="201"/>
      <c r="AH131" s="235"/>
      <c r="AI131" s="201"/>
      <c r="AJ131" s="201"/>
      <c r="AK131" s="201"/>
      <c r="AL131" s="201"/>
      <c r="AM131" s="201"/>
      <c r="AN131" s="201"/>
      <c r="AO131" s="573"/>
      <c r="AP131" s="416"/>
      <c r="AQ131" s="778"/>
      <c r="AR131" s="778"/>
      <c r="AS131" s="245"/>
      <c r="AT131" s="462" t="str">
        <f t="shared" si="6"/>
        <v/>
      </c>
      <c r="AU131" s="237"/>
      <c r="AV131" s="463" t="str">
        <f t="shared" si="7"/>
        <v>Popup_OIP</v>
      </c>
      <c r="AW131" s="238"/>
      <c r="AX131" s="383"/>
      <c r="AY131" s="238"/>
      <c r="AZ131" s="383"/>
      <c r="BA131" s="383"/>
      <c r="BB131" s="464" t="str">
        <f t="shared" si="8"/>
        <v/>
      </c>
      <c r="BC131" s="464" t="str">
        <f t="shared" si="9"/>
        <v/>
      </c>
    </row>
    <row r="132" spans="1:55" s="205" customFormat="1" x14ac:dyDescent="0.25">
      <c r="A132" s="264"/>
      <c r="B132" s="804"/>
      <c r="C132" s="264"/>
      <c r="D132" s="235"/>
      <c r="E132" s="235"/>
      <c r="F132" s="234"/>
      <c r="G132" s="234"/>
      <c r="H132" s="235"/>
      <c r="I132" s="235"/>
      <c r="J132" s="234"/>
      <c r="K132" s="234"/>
      <c r="L132" s="234"/>
      <c r="M132" s="234"/>
      <c r="N132" s="234"/>
      <c r="O132" s="234"/>
      <c r="P132" s="235"/>
      <c r="Q132" s="235"/>
      <c r="R132" s="235"/>
      <c r="S132" s="570"/>
      <c r="T132" s="416"/>
      <c r="U132" s="235"/>
      <c r="V132" s="583"/>
      <c r="W132" s="235"/>
      <c r="X132" s="235"/>
      <c r="Y132" s="463">
        <f t="shared" si="10"/>
        <v>0</v>
      </c>
      <c r="Z132" s="785"/>
      <c r="AA132" s="784"/>
      <c r="AB132" s="201"/>
      <c r="AC132" s="201"/>
      <c r="AD132" s="201"/>
      <c r="AE132" s="201"/>
      <c r="AF132" s="201"/>
      <c r="AG132" s="201"/>
      <c r="AH132" s="235"/>
      <c r="AI132" s="201"/>
      <c r="AJ132" s="201"/>
      <c r="AK132" s="201"/>
      <c r="AL132" s="201"/>
      <c r="AM132" s="201"/>
      <c r="AN132" s="201"/>
      <c r="AO132" s="573"/>
      <c r="AP132" s="416"/>
      <c r="AQ132" s="778"/>
      <c r="AR132" s="778"/>
      <c r="AS132" s="245"/>
      <c r="AT132" s="462" t="str">
        <f t="shared" ref="AT132:AT195" si="11">IF(ISBLANK(AS132),IF(ISBLANK(AZ132),IF(ISBLANK(C132),"",C132),AZ132),IF(ISBLANK(AZ132),CONCATENATE(AS132,".",C132),CONCATENATE(AS132,".",AZ132)))</f>
        <v/>
      </c>
      <c r="AU132" s="237"/>
      <c r="AV132" s="463" t="str">
        <f t="shared" ref="AV132:AV195" si="12">IF(AU132="МПа","Popup_OIPp","Popup_OIP")</f>
        <v>Popup_OIP</v>
      </c>
      <c r="AW132" s="238"/>
      <c r="AX132" s="383"/>
      <c r="AY132" s="238"/>
      <c r="AZ132" s="383"/>
      <c r="BA132" s="383"/>
      <c r="BB132" s="464" t="str">
        <f t="shared" ref="BB132:BB195" si="13">IF(AND(LEN(B132)&gt;0,LOWER(B132)&lt;&gt;"РЕЗЕРВ"),CONCATENATE(B132,";",CONCATENATE(AT132,".RawValue"),";",CONCATENATE("Channel.MNS.",AT132,".RawValue"),";",AO132,";",AU132,";",P132,";",Q132),"")</f>
        <v/>
      </c>
      <c r="BC132" s="464" t="str">
        <f t="shared" ref="BC132:BC195" si="14">IF(AND(LEN(B132)&gt;0,LOWER(B132)&lt;&gt;"РЕЗЕРВ"),CONCATENATE(CONCATENATE("""Channel.MNS.",AT132,".RawValue"""),",1000,0.001,1,"),"")</f>
        <v/>
      </c>
    </row>
    <row r="133" spans="1:55" s="205" customFormat="1" x14ac:dyDescent="0.25">
      <c r="A133" s="264"/>
      <c r="B133" s="804"/>
      <c r="C133" s="264"/>
      <c r="D133" s="655"/>
      <c r="E133" s="655"/>
      <c r="F133" s="655"/>
      <c r="G133" s="655"/>
      <c r="H133" s="235"/>
      <c r="I133" s="235"/>
      <c r="J133" s="234"/>
      <c r="K133" s="234"/>
      <c r="L133" s="234"/>
      <c r="M133" s="234"/>
      <c r="N133" s="234"/>
      <c r="O133" s="234"/>
      <c r="P133" s="235"/>
      <c r="Q133" s="235"/>
      <c r="R133" s="235"/>
      <c r="S133" s="570"/>
      <c r="T133" s="416"/>
      <c r="U133" s="235"/>
      <c r="V133" s="583"/>
      <c r="W133" s="235"/>
      <c r="X133" s="235"/>
      <c r="Y133" s="463">
        <f t="shared" si="10"/>
        <v>0</v>
      </c>
      <c r="Z133" s="785"/>
      <c r="AA133" s="784"/>
      <c r="AB133" s="201"/>
      <c r="AC133" s="201"/>
      <c r="AD133" s="201"/>
      <c r="AE133" s="201"/>
      <c r="AF133" s="201"/>
      <c r="AG133" s="201"/>
      <c r="AH133" s="235"/>
      <c r="AI133" s="201"/>
      <c r="AJ133" s="201"/>
      <c r="AK133" s="201"/>
      <c r="AL133" s="201"/>
      <c r="AM133" s="201"/>
      <c r="AN133" s="201"/>
      <c r="AO133" s="573"/>
      <c r="AP133" s="416"/>
      <c r="AQ133" s="778"/>
      <c r="AR133" s="778"/>
      <c r="AS133" s="245"/>
      <c r="AT133" s="462" t="str">
        <f t="shared" si="11"/>
        <v/>
      </c>
      <c r="AU133" s="237"/>
      <c r="AV133" s="463" t="str">
        <f t="shared" si="12"/>
        <v>Popup_OIP</v>
      </c>
      <c r="AW133" s="238"/>
      <c r="AX133" s="383"/>
      <c r="AY133" s="238"/>
      <c r="AZ133" s="383"/>
      <c r="BA133" s="383"/>
      <c r="BB133" s="464" t="str">
        <f t="shared" si="13"/>
        <v/>
      </c>
      <c r="BC133" s="464" t="str">
        <f t="shared" si="14"/>
        <v/>
      </c>
    </row>
    <row r="134" spans="1:55" s="205" customFormat="1" x14ac:dyDescent="0.25">
      <c r="A134" s="264"/>
      <c r="B134" s="804"/>
      <c r="C134" s="264"/>
      <c r="D134" s="655"/>
      <c r="E134" s="655"/>
      <c r="F134" s="655"/>
      <c r="G134" s="655"/>
      <c r="H134" s="235"/>
      <c r="I134" s="235"/>
      <c r="J134" s="234"/>
      <c r="K134" s="234"/>
      <c r="L134" s="234"/>
      <c r="M134" s="234"/>
      <c r="N134" s="234"/>
      <c r="O134" s="234"/>
      <c r="P134" s="235"/>
      <c r="Q134" s="235"/>
      <c r="R134" s="235"/>
      <c r="S134" s="570"/>
      <c r="T134" s="416"/>
      <c r="U134" s="235"/>
      <c r="V134" s="583"/>
      <c r="W134" s="235"/>
      <c r="X134" s="235"/>
      <c r="Y134" s="463">
        <f t="shared" si="10"/>
        <v>0</v>
      </c>
      <c r="Z134" s="785"/>
      <c r="AA134" s="784"/>
      <c r="AB134" s="326"/>
      <c r="AC134" s="326"/>
      <c r="AD134" s="326"/>
      <c r="AE134" s="328"/>
      <c r="AF134" s="328"/>
      <c r="AG134" s="201"/>
      <c r="AH134" s="235"/>
      <c r="AI134" s="201"/>
      <c r="AJ134" s="201"/>
      <c r="AK134" s="201"/>
      <c r="AL134" s="201"/>
      <c r="AM134" s="201"/>
      <c r="AN134" s="201"/>
      <c r="AO134" s="573"/>
      <c r="AP134" s="416"/>
      <c r="AQ134" s="778"/>
      <c r="AR134" s="416"/>
      <c r="AS134" s="245"/>
      <c r="AT134" s="462" t="str">
        <f t="shared" si="11"/>
        <v/>
      </c>
      <c r="AU134" s="237"/>
      <c r="AV134" s="463" t="str">
        <f t="shared" si="12"/>
        <v>Popup_OIP</v>
      </c>
      <c r="AW134" s="238"/>
      <c r="AX134" s="383"/>
      <c r="AY134" s="238"/>
      <c r="AZ134" s="383"/>
      <c r="BA134" s="383"/>
      <c r="BB134" s="464" t="str">
        <f t="shared" si="13"/>
        <v/>
      </c>
      <c r="BC134" s="464" t="str">
        <f t="shared" si="14"/>
        <v/>
      </c>
    </row>
    <row r="135" spans="1:55" s="205" customFormat="1" x14ac:dyDescent="0.25">
      <c r="A135" s="264"/>
      <c r="B135" s="804"/>
      <c r="C135" s="264"/>
      <c r="D135" s="235"/>
      <c r="E135" s="235"/>
      <c r="F135" s="235"/>
      <c r="G135" s="655"/>
      <c r="H135" s="235"/>
      <c r="I135" s="235"/>
      <c r="J135" s="234"/>
      <c r="K135" s="234"/>
      <c r="L135" s="234"/>
      <c r="M135" s="234"/>
      <c r="N135" s="234"/>
      <c r="O135" s="234"/>
      <c r="P135" s="235"/>
      <c r="Q135" s="235"/>
      <c r="R135" s="235"/>
      <c r="S135" s="570"/>
      <c r="T135" s="416"/>
      <c r="U135" s="235"/>
      <c r="V135" s="583"/>
      <c r="W135" s="235"/>
      <c r="X135" s="235"/>
      <c r="Y135" s="463">
        <f t="shared" si="10"/>
        <v>0</v>
      </c>
      <c r="Z135" s="785"/>
      <c r="AA135" s="786"/>
      <c r="AB135" s="201"/>
      <c r="AC135" s="201"/>
      <c r="AD135" s="201"/>
      <c r="AE135" s="201"/>
      <c r="AF135" s="201"/>
      <c r="AG135" s="201"/>
      <c r="AH135" s="235"/>
      <c r="AI135" s="201"/>
      <c r="AJ135" s="201"/>
      <c r="AK135" s="201"/>
      <c r="AL135" s="201"/>
      <c r="AM135" s="201"/>
      <c r="AN135" s="201"/>
      <c r="AO135" s="573"/>
      <c r="AP135" s="416"/>
      <c r="AQ135" s="778"/>
      <c r="AR135" s="778"/>
      <c r="AS135" s="245"/>
      <c r="AT135" s="462" t="str">
        <f t="shared" si="11"/>
        <v/>
      </c>
      <c r="AU135" s="237"/>
      <c r="AV135" s="463" t="str">
        <f t="shared" si="12"/>
        <v>Popup_OIP</v>
      </c>
      <c r="AW135" s="238"/>
      <c r="AX135" s="383"/>
      <c r="AY135" s="238"/>
      <c r="AZ135" s="374"/>
      <c r="BA135" s="374"/>
      <c r="BB135" s="464" t="str">
        <f t="shared" si="13"/>
        <v/>
      </c>
      <c r="BC135" s="464" t="str">
        <f t="shared" si="14"/>
        <v/>
      </c>
    </row>
    <row r="136" spans="1:55" s="205" customFormat="1" x14ac:dyDescent="0.25">
      <c r="A136" s="264"/>
      <c r="B136" s="804"/>
      <c r="C136" s="264"/>
      <c r="D136" s="235"/>
      <c r="E136" s="235"/>
      <c r="F136" s="234"/>
      <c r="G136" s="235"/>
      <c r="H136" s="235"/>
      <c r="I136" s="235"/>
      <c r="J136" s="235"/>
      <c r="K136" s="234"/>
      <c r="L136" s="234"/>
      <c r="M136" s="234"/>
      <c r="N136" s="234"/>
      <c r="O136" s="234"/>
      <c r="P136" s="235"/>
      <c r="Q136" s="235"/>
      <c r="R136" s="235"/>
      <c r="S136" s="570"/>
      <c r="T136" s="416"/>
      <c r="U136" s="235"/>
      <c r="V136" s="583"/>
      <c r="W136" s="235"/>
      <c r="X136" s="235"/>
      <c r="Y136" s="463">
        <f t="shared" si="10"/>
        <v>0</v>
      </c>
      <c r="Z136" s="579"/>
      <c r="AA136" s="744"/>
      <c r="AB136" s="326"/>
      <c r="AC136" s="326"/>
      <c r="AD136" s="326"/>
      <c r="AE136" s="201"/>
      <c r="AF136" s="201"/>
      <c r="AG136" s="201"/>
      <c r="AH136" s="235"/>
      <c r="AI136" s="201"/>
      <c r="AJ136" s="201"/>
      <c r="AK136" s="201"/>
      <c r="AL136" s="201"/>
      <c r="AM136" s="201"/>
      <c r="AN136" s="201"/>
      <c r="AO136" s="573"/>
      <c r="AP136" s="416"/>
      <c r="AQ136" s="778"/>
      <c r="AR136" s="778"/>
      <c r="AS136" s="245"/>
      <c r="AT136" s="462" t="str">
        <f t="shared" si="11"/>
        <v/>
      </c>
      <c r="AU136" s="237"/>
      <c r="AV136" s="463" t="str">
        <f t="shared" si="12"/>
        <v>Popup_OIP</v>
      </c>
      <c r="AW136" s="264"/>
      <c r="AX136" s="383"/>
      <c r="AY136" s="572"/>
      <c r="AZ136" s="383"/>
      <c r="BA136" s="383"/>
      <c r="BB136" s="464" t="str">
        <f t="shared" si="13"/>
        <v/>
      </c>
      <c r="BC136" s="464" t="str">
        <f t="shared" si="14"/>
        <v/>
      </c>
    </row>
    <row r="137" spans="1:55" s="205" customFormat="1" x14ac:dyDescent="0.25">
      <c r="A137" s="264"/>
      <c r="B137" s="848"/>
      <c r="C137" s="849"/>
      <c r="D137" s="655"/>
      <c r="E137" s="655"/>
      <c r="F137" s="655"/>
      <c r="G137" s="655"/>
      <c r="H137" s="235"/>
      <c r="I137" s="235"/>
      <c r="J137" s="234"/>
      <c r="K137" s="234"/>
      <c r="L137" s="234"/>
      <c r="M137" s="234"/>
      <c r="N137" s="234"/>
      <c r="O137" s="234"/>
      <c r="P137" s="235"/>
      <c r="Q137" s="235"/>
      <c r="R137" s="235"/>
      <c r="S137" s="570"/>
      <c r="T137" s="416"/>
      <c r="U137" s="235"/>
      <c r="V137" s="583"/>
      <c r="W137" s="235"/>
      <c r="X137" s="235"/>
      <c r="Y137" s="463">
        <f t="shared" si="10"/>
        <v>0</v>
      </c>
      <c r="Z137" s="578"/>
      <c r="AA137" s="744"/>
      <c r="AB137" s="201"/>
      <c r="AC137" s="201"/>
      <c r="AD137" s="201"/>
      <c r="AE137" s="201"/>
      <c r="AF137" s="201"/>
      <c r="AG137" s="201"/>
      <c r="AH137" s="235"/>
      <c r="AI137" s="201"/>
      <c r="AJ137" s="201"/>
      <c r="AK137" s="201"/>
      <c r="AL137" s="201"/>
      <c r="AM137" s="201"/>
      <c r="AN137" s="201"/>
      <c r="AO137" s="573"/>
      <c r="AP137" s="416"/>
      <c r="AQ137" s="778"/>
      <c r="AR137" s="778"/>
      <c r="AS137" s="245"/>
      <c r="AT137" s="462" t="str">
        <f t="shared" si="11"/>
        <v/>
      </c>
      <c r="AU137" s="237"/>
      <c r="AV137" s="463" t="str">
        <f t="shared" si="12"/>
        <v>Popup_OIP</v>
      </c>
      <c r="AW137" s="264"/>
      <c r="AX137" s="383"/>
      <c r="AY137" s="572"/>
      <c r="AZ137" s="383"/>
      <c r="BA137" s="383"/>
      <c r="BB137" s="464" t="str">
        <f t="shared" si="13"/>
        <v/>
      </c>
      <c r="BC137" s="464" t="str">
        <f t="shared" si="14"/>
        <v/>
      </c>
    </row>
    <row r="138" spans="1:55" s="205" customFormat="1" x14ac:dyDescent="0.25">
      <c r="A138" s="264"/>
      <c r="B138" s="848"/>
      <c r="C138" s="849"/>
      <c r="D138" s="655"/>
      <c r="E138" s="655"/>
      <c r="F138" s="234"/>
      <c r="G138" s="234"/>
      <c r="H138" s="234"/>
      <c r="I138" s="234"/>
      <c r="J138" s="234"/>
      <c r="K138" s="234"/>
      <c r="L138" s="234"/>
      <c r="M138" s="234"/>
      <c r="N138" s="234"/>
      <c r="O138" s="234"/>
      <c r="P138" s="235"/>
      <c r="Q138" s="235"/>
      <c r="R138" s="235"/>
      <c r="S138" s="570"/>
      <c r="T138" s="416"/>
      <c r="U138" s="235"/>
      <c r="V138" s="583"/>
      <c r="W138" s="235"/>
      <c r="X138" s="235"/>
      <c r="Y138" s="463">
        <f t="shared" si="10"/>
        <v>0</v>
      </c>
      <c r="Z138" s="578"/>
      <c r="AA138" s="744"/>
      <c r="AB138" s="201"/>
      <c r="AC138" s="201"/>
      <c r="AD138" s="201"/>
      <c r="AE138" s="201"/>
      <c r="AF138" s="201"/>
      <c r="AG138" s="201"/>
      <c r="AH138" s="235"/>
      <c r="AI138" s="201"/>
      <c r="AJ138" s="201"/>
      <c r="AK138" s="201"/>
      <c r="AL138" s="201"/>
      <c r="AM138" s="201"/>
      <c r="AN138" s="201"/>
      <c r="AO138" s="573"/>
      <c r="AP138" s="416"/>
      <c r="AQ138" s="778"/>
      <c r="AR138" s="778"/>
      <c r="AS138" s="245"/>
      <c r="AT138" s="462" t="str">
        <f t="shared" si="11"/>
        <v/>
      </c>
      <c r="AU138" s="237"/>
      <c r="AV138" s="463" t="str">
        <f t="shared" si="12"/>
        <v>Popup_OIP</v>
      </c>
      <c r="AW138" s="238"/>
      <c r="AX138" s="383"/>
      <c r="AY138" s="572"/>
      <c r="AZ138" s="383"/>
      <c r="BA138" s="383"/>
      <c r="BB138" s="464" t="str">
        <f t="shared" si="13"/>
        <v/>
      </c>
      <c r="BC138" s="464" t="str">
        <f t="shared" si="14"/>
        <v/>
      </c>
    </row>
    <row r="139" spans="1:55" s="205" customFormat="1" x14ac:dyDescent="0.25">
      <c r="A139" s="264"/>
      <c r="B139" s="848"/>
      <c r="C139" s="849"/>
      <c r="D139" s="655"/>
      <c r="E139" s="655"/>
      <c r="F139" s="655"/>
      <c r="G139" s="655"/>
      <c r="H139" s="235"/>
      <c r="I139" s="235"/>
      <c r="J139" s="234"/>
      <c r="K139" s="234"/>
      <c r="L139" s="234"/>
      <c r="M139" s="234"/>
      <c r="N139" s="234"/>
      <c r="O139" s="234"/>
      <c r="P139" s="235"/>
      <c r="Q139" s="235"/>
      <c r="R139" s="235"/>
      <c r="S139" s="570"/>
      <c r="T139" s="416"/>
      <c r="U139" s="235"/>
      <c r="V139" s="583"/>
      <c r="W139" s="235"/>
      <c r="X139" s="235"/>
      <c r="Y139" s="463">
        <f t="shared" si="10"/>
        <v>0</v>
      </c>
      <c r="Z139" s="785"/>
      <c r="AA139" s="784"/>
      <c r="AB139" s="201"/>
      <c r="AC139" s="201"/>
      <c r="AD139" s="201"/>
      <c r="AE139" s="201"/>
      <c r="AF139" s="201"/>
      <c r="AG139" s="201"/>
      <c r="AH139" s="235"/>
      <c r="AI139" s="201"/>
      <c r="AJ139" s="201"/>
      <c r="AK139" s="201"/>
      <c r="AL139" s="201"/>
      <c r="AM139" s="201"/>
      <c r="AN139" s="201"/>
      <c r="AO139" s="573"/>
      <c r="AP139" s="416"/>
      <c r="AQ139" s="778"/>
      <c r="AR139" s="778"/>
      <c r="AS139" s="245"/>
      <c r="AT139" s="462" t="str">
        <f t="shared" si="11"/>
        <v/>
      </c>
      <c r="AU139" s="237"/>
      <c r="AV139" s="463" t="str">
        <f t="shared" si="12"/>
        <v>Popup_OIP</v>
      </c>
      <c r="AW139" s="238"/>
      <c r="AX139" s="383"/>
      <c r="AY139" s="238"/>
      <c r="AZ139" s="383"/>
      <c r="BA139" s="383"/>
      <c r="BB139" s="464" t="str">
        <f t="shared" si="13"/>
        <v/>
      </c>
      <c r="BC139" s="464" t="str">
        <f t="shared" si="14"/>
        <v/>
      </c>
    </row>
    <row r="140" spans="1:55" s="205" customFormat="1" x14ac:dyDescent="0.25">
      <c r="A140" s="264"/>
      <c r="B140" s="848"/>
      <c r="C140" s="849"/>
      <c r="D140" s="655"/>
      <c r="E140" s="655"/>
      <c r="F140" s="655"/>
      <c r="G140" s="655"/>
      <c r="H140" s="235"/>
      <c r="I140" s="235"/>
      <c r="J140" s="234"/>
      <c r="K140" s="234"/>
      <c r="L140" s="234"/>
      <c r="M140" s="234"/>
      <c r="N140" s="234"/>
      <c r="O140" s="234"/>
      <c r="P140" s="235"/>
      <c r="Q140" s="235"/>
      <c r="R140" s="235"/>
      <c r="S140" s="570"/>
      <c r="T140" s="416"/>
      <c r="U140" s="235"/>
      <c r="V140" s="583"/>
      <c r="W140" s="235"/>
      <c r="X140" s="235"/>
      <c r="Y140" s="463">
        <f t="shared" si="10"/>
        <v>0</v>
      </c>
      <c r="Z140" s="578"/>
      <c r="AA140" s="744"/>
      <c r="AB140" s="201"/>
      <c r="AC140" s="201"/>
      <c r="AD140" s="201"/>
      <c r="AE140" s="201"/>
      <c r="AF140" s="201"/>
      <c r="AG140" s="201"/>
      <c r="AH140" s="235"/>
      <c r="AI140" s="201"/>
      <c r="AJ140" s="201"/>
      <c r="AK140" s="201"/>
      <c r="AL140" s="201"/>
      <c r="AM140" s="201"/>
      <c r="AN140" s="201"/>
      <c r="AO140" s="573"/>
      <c r="AP140" s="416"/>
      <c r="AQ140" s="778"/>
      <c r="AR140" s="778"/>
      <c r="AS140" s="245"/>
      <c r="AT140" s="462" t="str">
        <f t="shared" si="11"/>
        <v/>
      </c>
      <c r="AU140" s="237"/>
      <c r="AV140" s="463" t="str">
        <f t="shared" si="12"/>
        <v>Popup_OIP</v>
      </c>
      <c r="AW140" s="264"/>
      <c r="AX140" s="383"/>
      <c r="AY140" s="383"/>
      <c r="AZ140" s="383"/>
      <c r="BA140" s="383"/>
      <c r="BB140" s="464" t="str">
        <f t="shared" si="13"/>
        <v/>
      </c>
      <c r="BC140" s="464" t="str">
        <f t="shared" si="14"/>
        <v/>
      </c>
    </row>
    <row r="141" spans="1:55" s="205" customFormat="1" x14ac:dyDescent="0.25">
      <c r="A141" s="264"/>
      <c r="B141" s="848"/>
      <c r="C141" s="850"/>
      <c r="D141" s="234"/>
      <c r="E141" s="234"/>
      <c r="F141" s="234"/>
      <c r="G141" s="234"/>
      <c r="H141" s="235"/>
      <c r="I141" s="235"/>
      <c r="J141" s="234"/>
      <c r="K141" s="234"/>
      <c r="L141" s="234"/>
      <c r="M141" s="234"/>
      <c r="N141" s="234"/>
      <c r="O141" s="234"/>
      <c r="P141" s="235"/>
      <c r="Q141" s="235"/>
      <c r="R141" s="235"/>
      <c r="S141" s="570"/>
      <c r="T141" s="416"/>
      <c r="U141" s="235"/>
      <c r="V141" s="583"/>
      <c r="W141" s="235"/>
      <c r="X141" s="235"/>
      <c r="Y141" s="463">
        <f t="shared" si="10"/>
        <v>0</v>
      </c>
      <c r="Z141" s="578"/>
      <c r="AA141" s="744"/>
      <c r="AB141" s="201"/>
      <c r="AC141" s="201"/>
      <c r="AD141" s="201"/>
      <c r="AE141" s="201"/>
      <c r="AF141" s="201"/>
      <c r="AG141" s="201"/>
      <c r="AH141" s="235"/>
      <c r="AI141" s="201"/>
      <c r="AJ141" s="201"/>
      <c r="AK141" s="201"/>
      <c r="AL141" s="201"/>
      <c r="AM141" s="201"/>
      <c r="AN141" s="201"/>
      <c r="AO141" s="573"/>
      <c r="AP141" s="416"/>
      <c r="AQ141" s="778"/>
      <c r="AR141" s="778"/>
      <c r="AS141" s="245"/>
      <c r="AT141" s="462" t="str">
        <f t="shared" si="11"/>
        <v/>
      </c>
      <c r="AU141" s="237"/>
      <c r="AV141" s="463" t="str">
        <f t="shared" si="12"/>
        <v>Popup_OIP</v>
      </c>
      <c r="AW141" s="264"/>
      <c r="AX141" s="383"/>
      <c r="AY141" s="572"/>
      <c r="AZ141" s="383"/>
      <c r="BA141" s="383"/>
      <c r="BB141" s="464" t="str">
        <f t="shared" si="13"/>
        <v/>
      </c>
      <c r="BC141" s="464" t="str">
        <f t="shared" si="14"/>
        <v/>
      </c>
    </row>
    <row r="142" spans="1:55" s="205" customFormat="1" x14ac:dyDescent="0.25">
      <c r="A142" s="264"/>
      <c r="B142" s="804"/>
      <c r="C142" s="847"/>
      <c r="D142" s="234"/>
      <c r="E142" s="234"/>
      <c r="F142" s="234"/>
      <c r="G142" s="234"/>
      <c r="H142" s="235"/>
      <c r="I142" s="235"/>
      <c r="J142" s="234"/>
      <c r="K142" s="234"/>
      <c r="L142" s="234"/>
      <c r="M142" s="234"/>
      <c r="N142" s="234"/>
      <c r="O142" s="234"/>
      <c r="P142" s="235"/>
      <c r="Q142" s="235"/>
      <c r="R142" s="235"/>
      <c r="S142" s="570"/>
      <c r="T142" s="416"/>
      <c r="U142" s="235"/>
      <c r="V142" s="583"/>
      <c r="W142" s="235"/>
      <c r="X142" s="235"/>
      <c r="Y142" s="463">
        <f t="shared" si="10"/>
        <v>0</v>
      </c>
      <c r="Z142" s="578"/>
      <c r="AA142" s="744"/>
      <c r="AB142" s="201"/>
      <c r="AC142" s="201"/>
      <c r="AD142" s="201"/>
      <c r="AE142" s="201"/>
      <c r="AF142" s="201"/>
      <c r="AG142" s="201"/>
      <c r="AH142" s="235"/>
      <c r="AI142" s="201"/>
      <c r="AJ142" s="201"/>
      <c r="AK142" s="201"/>
      <c r="AL142" s="201"/>
      <c r="AM142" s="201"/>
      <c r="AN142" s="201"/>
      <c r="AO142" s="573"/>
      <c r="AP142" s="416"/>
      <c r="AQ142" s="778"/>
      <c r="AR142" s="778"/>
      <c r="AS142" s="245"/>
      <c r="AT142" s="462" t="str">
        <f t="shared" si="11"/>
        <v/>
      </c>
      <c r="AU142" s="237"/>
      <c r="AV142" s="463" t="str">
        <f t="shared" si="12"/>
        <v>Popup_OIP</v>
      </c>
      <c r="AW142" s="238"/>
      <c r="AX142" s="383"/>
      <c r="AY142" s="572"/>
      <c r="AZ142" s="383"/>
      <c r="BA142" s="383"/>
      <c r="BB142" s="464" t="str">
        <f t="shared" si="13"/>
        <v/>
      </c>
      <c r="BC142" s="464" t="str">
        <f t="shared" si="14"/>
        <v/>
      </c>
    </row>
    <row r="143" spans="1:55" s="205" customFormat="1" x14ac:dyDescent="0.25">
      <c r="A143" s="264"/>
      <c r="B143" s="848"/>
      <c r="C143" s="264"/>
      <c r="D143" s="234"/>
      <c r="E143" s="234"/>
      <c r="F143" s="234"/>
      <c r="G143" s="234"/>
      <c r="H143" s="235"/>
      <c r="I143" s="235"/>
      <c r="J143" s="234"/>
      <c r="K143" s="234"/>
      <c r="L143" s="234"/>
      <c r="M143" s="234"/>
      <c r="N143" s="234"/>
      <c r="O143" s="234"/>
      <c r="P143" s="235"/>
      <c r="Q143" s="235"/>
      <c r="R143" s="235"/>
      <c r="S143" s="570"/>
      <c r="T143" s="416"/>
      <c r="U143" s="235"/>
      <c r="V143" s="583"/>
      <c r="W143" s="235"/>
      <c r="X143" s="235"/>
      <c r="Y143" s="463">
        <f t="shared" si="10"/>
        <v>0</v>
      </c>
      <c r="Z143" s="785"/>
      <c r="AA143" s="784"/>
      <c r="AB143" s="201"/>
      <c r="AC143" s="201"/>
      <c r="AD143" s="201"/>
      <c r="AE143" s="201"/>
      <c r="AF143" s="201"/>
      <c r="AG143" s="201"/>
      <c r="AH143" s="235"/>
      <c r="AI143" s="201"/>
      <c r="AJ143" s="201"/>
      <c r="AK143" s="201"/>
      <c r="AL143" s="201"/>
      <c r="AM143" s="201"/>
      <c r="AN143" s="201"/>
      <c r="AO143" s="573"/>
      <c r="AP143" s="416"/>
      <c r="AQ143" s="778"/>
      <c r="AR143" s="778"/>
      <c r="AS143" s="245"/>
      <c r="AT143" s="462" t="str">
        <f t="shared" si="11"/>
        <v/>
      </c>
      <c r="AU143" s="237"/>
      <c r="AV143" s="463" t="str">
        <f t="shared" si="12"/>
        <v>Popup_OIP</v>
      </c>
      <c r="AW143" s="238"/>
      <c r="AX143" s="383"/>
      <c r="AY143" s="238"/>
      <c r="AZ143" s="383"/>
      <c r="BA143" s="383"/>
      <c r="BB143" s="464" t="str">
        <f t="shared" si="13"/>
        <v/>
      </c>
      <c r="BC143" s="464" t="str">
        <f t="shared" si="14"/>
        <v/>
      </c>
    </row>
    <row r="144" spans="1:55" s="205" customFormat="1" x14ac:dyDescent="0.25">
      <c r="A144" s="264"/>
      <c r="B144" s="848"/>
      <c r="C144" s="264"/>
      <c r="D144" s="234"/>
      <c r="E144" s="234"/>
      <c r="F144" s="234"/>
      <c r="G144" s="234"/>
      <c r="H144" s="235"/>
      <c r="I144" s="235"/>
      <c r="J144" s="234"/>
      <c r="K144" s="234"/>
      <c r="L144" s="234"/>
      <c r="M144" s="234"/>
      <c r="N144" s="234"/>
      <c r="O144" s="234"/>
      <c r="P144" s="235"/>
      <c r="Q144" s="235"/>
      <c r="R144" s="235"/>
      <c r="S144" s="570"/>
      <c r="T144" s="416"/>
      <c r="U144" s="235"/>
      <c r="V144" s="583"/>
      <c r="W144" s="235"/>
      <c r="X144" s="235"/>
      <c r="Y144" s="463">
        <f t="shared" si="10"/>
        <v>0</v>
      </c>
      <c r="Z144" s="785"/>
      <c r="AA144" s="784"/>
      <c r="AB144" s="201"/>
      <c r="AC144" s="201"/>
      <c r="AD144" s="201"/>
      <c r="AE144" s="201"/>
      <c r="AF144" s="201"/>
      <c r="AG144" s="201"/>
      <c r="AH144" s="235"/>
      <c r="AI144" s="201"/>
      <c r="AJ144" s="201"/>
      <c r="AK144" s="201"/>
      <c r="AL144" s="201"/>
      <c r="AM144" s="201"/>
      <c r="AN144" s="201"/>
      <c r="AO144" s="573"/>
      <c r="AP144" s="416"/>
      <c r="AQ144" s="778"/>
      <c r="AR144" s="778"/>
      <c r="AS144" s="245"/>
      <c r="AT144" s="462" t="str">
        <f t="shared" si="11"/>
        <v/>
      </c>
      <c r="AU144" s="237"/>
      <c r="AV144" s="463" t="str">
        <f t="shared" si="12"/>
        <v>Popup_OIP</v>
      </c>
      <c r="AW144" s="238"/>
      <c r="AX144" s="383"/>
      <c r="AY144" s="238"/>
      <c r="AZ144" s="383"/>
      <c r="BA144" s="383"/>
      <c r="BB144" s="464" t="str">
        <f t="shared" si="13"/>
        <v/>
      </c>
      <c r="BC144" s="464" t="str">
        <f t="shared" si="14"/>
        <v/>
      </c>
    </row>
    <row r="145" spans="1:55" s="205" customFormat="1" x14ac:dyDescent="0.25">
      <c r="A145" s="264"/>
      <c r="B145" s="848"/>
      <c r="C145" s="264"/>
      <c r="D145" s="234"/>
      <c r="E145" s="234"/>
      <c r="F145" s="234"/>
      <c r="G145" s="234"/>
      <c r="H145" s="235"/>
      <c r="I145" s="235"/>
      <c r="J145" s="234"/>
      <c r="K145" s="234"/>
      <c r="L145" s="234"/>
      <c r="M145" s="234"/>
      <c r="N145" s="234"/>
      <c r="O145" s="234"/>
      <c r="P145" s="235"/>
      <c r="Q145" s="235"/>
      <c r="R145" s="235"/>
      <c r="S145" s="570"/>
      <c r="T145" s="416"/>
      <c r="U145" s="235"/>
      <c r="V145" s="583"/>
      <c r="W145" s="235"/>
      <c r="X145" s="235"/>
      <c r="Y145" s="463">
        <f t="shared" si="10"/>
        <v>0</v>
      </c>
      <c r="Z145" s="785"/>
      <c r="AA145" s="784"/>
      <c r="AB145" s="201"/>
      <c r="AC145" s="201"/>
      <c r="AD145" s="201"/>
      <c r="AE145" s="328"/>
      <c r="AF145" s="328"/>
      <c r="AG145" s="201"/>
      <c r="AH145" s="235"/>
      <c r="AI145" s="201"/>
      <c r="AJ145" s="201"/>
      <c r="AK145" s="201"/>
      <c r="AL145" s="201"/>
      <c r="AM145" s="201"/>
      <c r="AN145" s="201"/>
      <c r="AO145" s="573"/>
      <c r="AP145" s="416"/>
      <c r="AQ145" s="778"/>
      <c r="AR145" s="778"/>
      <c r="AS145" s="245"/>
      <c r="AT145" s="462" t="str">
        <f t="shared" si="11"/>
        <v/>
      </c>
      <c r="AU145" s="237"/>
      <c r="AV145" s="463" t="str">
        <f t="shared" si="12"/>
        <v>Popup_OIP</v>
      </c>
      <c r="AW145" s="238"/>
      <c r="AX145" s="383"/>
      <c r="AY145" s="238"/>
      <c r="AZ145" s="383"/>
      <c r="BA145" s="383"/>
      <c r="BB145" s="464" t="str">
        <f t="shared" si="13"/>
        <v/>
      </c>
      <c r="BC145" s="464" t="str">
        <f t="shared" si="14"/>
        <v/>
      </c>
    </row>
    <row r="146" spans="1:55" s="205" customFormat="1" x14ac:dyDescent="0.25">
      <c r="A146" s="264"/>
      <c r="B146" s="848"/>
      <c r="C146" s="264"/>
      <c r="D146" s="234"/>
      <c r="E146" s="234"/>
      <c r="F146" s="234"/>
      <c r="G146" s="234"/>
      <c r="H146" s="235"/>
      <c r="I146" s="235"/>
      <c r="J146" s="234"/>
      <c r="K146" s="234"/>
      <c r="L146" s="234"/>
      <c r="M146" s="234"/>
      <c r="N146" s="234"/>
      <c r="O146" s="234"/>
      <c r="P146" s="235"/>
      <c r="Q146" s="235"/>
      <c r="R146" s="235"/>
      <c r="S146" s="570"/>
      <c r="T146" s="416"/>
      <c r="U146" s="235"/>
      <c r="V146" s="583"/>
      <c r="W146" s="235"/>
      <c r="X146" s="235"/>
      <c r="Y146" s="463">
        <f t="shared" si="10"/>
        <v>0</v>
      </c>
      <c r="Z146" s="785"/>
      <c r="AA146" s="784"/>
      <c r="AB146" s="201"/>
      <c r="AC146" s="201"/>
      <c r="AD146" s="201"/>
      <c r="AE146" s="328"/>
      <c r="AF146" s="328"/>
      <c r="AG146" s="201"/>
      <c r="AH146" s="235"/>
      <c r="AI146" s="201"/>
      <c r="AJ146" s="201"/>
      <c r="AK146" s="201"/>
      <c r="AL146" s="201"/>
      <c r="AM146" s="201"/>
      <c r="AN146" s="201"/>
      <c r="AO146" s="573"/>
      <c r="AP146" s="416"/>
      <c r="AQ146" s="778"/>
      <c r="AR146" s="778"/>
      <c r="AS146" s="245"/>
      <c r="AT146" s="462" t="str">
        <f t="shared" si="11"/>
        <v/>
      </c>
      <c r="AU146" s="237"/>
      <c r="AV146" s="463" t="str">
        <f t="shared" si="12"/>
        <v>Popup_OIP</v>
      </c>
      <c r="AW146" s="238"/>
      <c r="AX146" s="383"/>
      <c r="AY146" s="238"/>
      <c r="AZ146" s="383"/>
      <c r="BA146" s="383"/>
      <c r="BB146" s="464" t="str">
        <f t="shared" si="13"/>
        <v/>
      </c>
      <c r="BC146" s="464" t="str">
        <f t="shared" si="14"/>
        <v/>
      </c>
    </row>
    <row r="147" spans="1:55" s="205" customFormat="1" x14ac:dyDescent="0.25">
      <c r="A147" s="264"/>
      <c r="B147" s="848"/>
      <c r="C147" s="264"/>
      <c r="D147" s="234"/>
      <c r="E147" s="234"/>
      <c r="F147" s="234"/>
      <c r="G147" s="235"/>
      <c r="H147" s="235"/>
      <c r="I147" s="235"/>
      <c r="J147" s="234"/>
      <c r="K147" s="234"/>
      <c r="L147" s="234"/>
      <c r="M147" s="234"/>
      <c r="N147" s="234"/>
      <c r="O147" s="234"/>
      <c r="P147" s="235"/>
      <c r="Q147" s="235"/>
      <c r="R147" s="235"/>
      <c r="S147" s="570"/>
      <c r="T147" s="416"/>
      <c r="U147" s="235"/>
      <c r="V147" s="583"/>
      <c r="W147" s="235"/>
      <c r="X147" s="235"/>
      <c r="Y147" s="463">
        <f t="shared" si="10"/>
        <v>0</v>
      </c>
      <c r="Z147" s="785"/>
      <c r="AA147" s="784"/>
      <c r="AB147" s="326"/>
      <c r="AC147" s="326"/>
      <c r="AD147" s="326"/>
      <c r="AE147" s="328"/>
      <c r="AF147" s="328"/>
      <c r="AG147" s="201"/>
      <c r="AH147" s="235"/>
      <c r="AI147" s="201"/>
      <c r="AJ147" s="201"/>
      <c r="AK147" s="201"/>
      <c r="AL147" s="201"/>
      <c r="AM147" s="201"/>
      <c r="AN147" s="201"/>
      <c r="AO147" s="573"/>
      <c r="AP147" s="416"/>
      <c r="AQ147" s="416"/>
      <c r="AR147" s="416"/>
      <c r="AS147" s="245"/>
      <c r="AT147" s="462" t="str">
        <f t="shared" si="11"/>
        <v/>
      </c>
      <c r="AU147" s="237"/>
      <c r="AV147" s="463" t="str">
        <f t="shared" si="12"/>
        <v>Popup_OIP</v>
      </c>
      <c r="AW147" s="238"/>
      <c r="AX147" s="383"/>
      <c r="AY147" s="238"/>
      <c r="AZ147" s="237"/>
      <c r="BA147" s="383"/>
      <c r="BB147" s="464" t="str">
        <f t="shared" si="13"/>
        <v/>
      </c>
      <c r="BC147" s="464" t="str">
        <f t="shared" si="14"/>
        <v/>
      </c>
    </row>
    <row r="148" spans="1:55" s="205" customFormat="1" x14ac:dyDescent="0.25">
      <c r="A148" s="264"/>
      <c r="B148" s="804"/>
      <c r="C148" s="264"/>
      <c r="D148" s="234"/>
      <c r="E148" s="234"/>
      <c r="F148" s="234"/>
      <c r="G148" s="234"/>
      <c r="H148" s="235"/>
      <c r="I148" s="235"/>
      <c r="J148" s="234"/>
      <c r="K148" s="234"/>
      <c r="L148" s="234"/>
      <c r="M148" s="234"/>
      <c r="N148" s="234"/>
      <c r="O148" s="234"/>
      <c r="P148" s="235"/>
      <c r="Q148" s="235"/>
      <c r="R148" s="235"/>
      <c r="S148" s="570"/>
      <c r="T148" s="416"/>
      <c r="U148" s="235"/>
      <c r="V148" s="583"/>
      <c r="W148" s="235"/>
      <c r="X148" s="235"/>
      <c r="Y148" s="463">
        <f t="shared" si="10"/>
        <v>0</v>
      </c>
      <c r="Z148" s="785"/>
      <c r="AA148" s="784"/>
      <c r="AB148" s="201"/>
      <c r="AC148" s="201"/>
      <c r="AD148" s="201"/>
      <c r="AE148" s="201"/>
      <c r="AF148" s="201"/>
      <c r="AG148" s="201"/>
      <c r="AH148" s="235"/>
      <c r="AI148" s="201"/>
      <c r="AJ148" s="201"/>
      <c r="AK148" s="201"/>
      <c r="AL148" s="201"/>
      <c r="AM148" s="201"/>
      <c r="AN148" s="201"/>
      <c r="AO148" s="573"/>
      <c r="AP148" s="416"/>
      <c r="AQ148" s="778"/>
      <c r="AR148" s="778"/>
      <c r="AS148" s="245"/>
      <c r="AT148" s="462" t="str">
        <f t="shared" si="11"/>
        <v/>
      </c>
      <c r="AU148" s="237"/>
      <c r="AV148" s="463" t="str">
        <f t="shared" si="12"/>
        <v>Popup_OIP</v>
      </c>
      <c r="AW148" s="238"/>
      <c r="AX148" s="383"/>
      <c r="AY148" s="238"/>
      <c r="AZ148" s="383"/>
      <c r="BA148" s="383"/>
      <c r="BB148" s="464" t="str">
        <f t="shared" si="13"/>
        <v/>
      </c>
      <c r="BC148" s="464" t="str">
        <f t="shared" si="14"/>
        <v/>
      </c>
    </row>
    <row r="149" spans="1:55" s="205" customFormat="1" x14ac:dyDescent="0.25">
      <c r="A149" s="264"/>
      <c r="B149" s="804"/>
      <c r="C149" s="264"/>
      <c r="D149" s="234"/>
      <c r="E149" s="234"/>
      <c r="F149" s="234"/>
      <c r="G149" s="234"/>
      <c r="H149" s="235"/>
      <c r="I149" s="235"/>
      <c r="J149" s="234"/>
      <c r="K149" s="234"/>
      <c r="L149" s="234"/>
      <c r="M149" s="234"/>
      <c r="N149" s="234"/>
      <c r="O149" s="234"/>
      <c r="P149" s="235"/>
      <c r="Q149" s="235"/>
      <c r="R149" s="235"/>
      <c r="S149" s="570"/>
      <c r="T149" s="416"/>
      <c r="U149" s="235"/>
      <c r="V149" s="583"/>
      <c r="W149" s="235"/>
      <c r="X149" s="235"/>
      <c r="Y149" s="463">
        <f t="shared" si="10"/>
        <v>0</v>
      </c>
      <c r="Z149" s="785"/>
      <c r="AA149" s="784"/>
      <c r="AB149" s="201"/>
      <c r="AC149" s="201"/>
      <c r="AD149" s="201"/>
      <c r="AE149" s="201"/>
      <c r="AF149" s="201"/>
      <c r="AG149" s="201"/>
      <c r="AH149" s="235"/>
      <c r="AI149" s="201"/>
      <c r="AJ149" s="201"/>
      <c r="AK149" s="201"/>
      <c r="AL149" s="201"/>
      <c r="AM149" s="201"/>
      <c r="AN149" s="201"/>
      <c r="AO149" s="573"/>
      <c r="AP149" s="416"/>
      <c r="AQ149" s="778"/>
      <c r="AR149" s="778"/>
      <c r="AS149" s="245"/>
      <c r="AT149" s="462" t="str">
        <f t="shared" si="11"/>
        <v/>
      </c>
      <c r="AU149" s="237"/>
      <c r="AV149" s="463" t="str">
        <f t="shared" si="12"/>
        <v>Popup_OIP</v>
      </c>
      <c r="AW149" s="238"/>
      <c r="AX149" s="383"/>
      <c r="AY149" s="238"/>
      <c r="AZ149" s="383"/>
      <c r="BA149" s="383"/>
      <c r="BB149" s="464" t="str">
        <f t="shared" si="13"/>
        <v/>
      </c>
      <c r="BC149" s="464" t="str">
        <f t="shared" si="14"/>
        <v/>
      </c>
    </row>
    <row r="150" spans="1:55" s="205" customFormat="1" x14ac:dyDescent="0.25">
      <c r="A150" s="264"/>
      <c r="B150" s="804"/>
      <c r="C150" s="264"/>
      <c r="D150" s="234"/>
      <c r="E150" s="234"/>
      <c r="F150" s="234"/>
      <c r="G150" s="234"/>
      <c r="H150" s="235"/>
      <c r="I150" s="235"/>
      <c r="J150" s="234"/>
      <c r="K150" s="234"/>
      <c r="L150" s="234"/>
      <c r="M150" s="234"/>
      <c r="N150" s="234"/>
      <c r="O150" s="234"/>
      <c r="P150" s="235"/>
      <c r="Q150" s="235"/>
      <c r="R150" s="235"/>
      <c r="S150" s="570"/>
      <c r="T150" s="416"/>
      <c r="U150" s="235"/>
      <c r="V150" s="583"/>
      <c r="W150" s="235"/>
      <c r="X150" s="235"/>
      <c r="Y150" s="463">
        <f t="shared" si="10"/>
        <v>0</v>
      </c>
      <c r="Z150" s="785"/>
      <c r="AA150" s="784"/>
      <c r="AB150" s="201"/>
      <c r="AC150" s="201"/>
      <c r="AD150" s="201"/>
      <c r="AE150" s="201"/>
      <c r="AF150" s="201"/>
      <c r="AG150" s="201"/>
      <c r="AH150" s="235"/>
      <c r="AI150" s="201"/>
      <c r="AJ150" s="201"/>
      <c r="AK150" s="201"/>
      <c r="AL150" s="201"/>
      <c r="AM150" s="201"/>
      <c r="AN150" s="201"/>
      <c r="AO150" s="573"/>
      <c r="AP150" s="416"/>
      <c r="AQ150" s="778"/>
      <c r="AR150" s="778"/>
      <c r="AS150" s="245"/>
      <c r="AT150" s="462" t="str">
        <f t="shared" si="11"/>
        <v/>
      </c>
      <c r="AU150" s="237"/>
      <c r="AV150" s="463" t="str">
        <f t="shared" si="12"/>
        <v>Popup_OIP</v>
      </c>
      <c r="AW150" s="238"/>
      <c r="AX150" s="383"/>
      <c r="AY150" s="238"/>
      <c r="AZ150" s="237"/>
      <c r="BA150" s="383"/>
      <c r="BB150" s="464" t="str">
        <f t="shared" si="13"/>
        <v/>
      </c>
      <c r="BC150" s="464" t="str">
        <f t="shared" si="14"/>
        <v/>
      </c>
    </row>
    <row r="151" spans="1:55" s="205" customFormat="1" x14ac:dyDescent="0.25">
      <c r="A151" s="264"/>
      <c r="B151" s="804"/>
      <c r="C151" s="264"/>
      <c r="D151" s="234"/>
      <c r="E151" s="234"/>
      <c r="F151" s="234"/>
      <c r="G151" s="234"/>
      <c r="H151" s="235"/>
      <c r="I151" s="235"/>
      <c r="J151" s="234"/>
      <c r="K151" s="234"/>
      <c r="L151" s="234"/>
      <c r="M151" s="234"/>
      <c r="N151" s="234"/>
      <c r="O151" s="234"/>
      <c r="P151" s="235"/>
      <c r="Q151" s="235"/>
      <c r="R151" s="235"/>
      <c r="S151" s="570"/>
      <c r="T151" s="416"/>
      <c r="U151" s="235"/>
      <c r="V151" s="583"/>
      <c r="W151" s="235"/>
      <c r="X151" s="235"/>
      <c r="Y151" s="463">
        <f t="shared" si="10"/>
        <v>0</v>
      </c>
      <c r="Z151" s="785"/>
      <c r="AA151" s="784"/>
      <c r="AB151" s="201"/>
      <c r="AC151" s="201"/>
      <c r="AD151" s="201"/>
      <c r="AE151" s="201"/>
      <c r="AF151" s="201"/>
      <c r="AG151" s="201"/>
      <c r="AH151" s="235"/>
      <c r="AI151" s="201"/>
      <c r="AJ151" s="201"/>
      <c r="AK151" s="201"/>
      <c r="AL151" s="201"/>
      <c r="AM151" s="201"/>
      <c r="AN151" s="201"/>
      <c r="AO151" s="573"/>
      <c r="AP151" s="416"/>
      <c r="AQ151" s="778"/>
      <c r="AR151" s="778"/>
      <c r="AS151" s="245"/>
      <c r="AT151" s="462" t="str">
        <f t="shared" si="11"/>
        <v/>
      </c>
      <c r="AU151" s="237"/>
      <c r="AV151" s="463" t="str">
        <f t="shared" si="12"/>
        <v>Popup_OIP</v>
      </c>
      <c r="AW151" s="238"/>
      <c r="AX151" s="383"/>
      <c r="AY151" s="238"/>
      <c r="AZ151" s="237"/>
      <c r="BA151" s="383"/>
      <c r="BB151" s="464" t="str">
        <f t="shared" si="13"/>
        <v/>
      </c>
      <c r="BC151" s="464" t="str">
        <f t="shared" si="14"/>
        <v/>
      </c>
    </row>
    <row r="152" spans="1:55" s="205" customFormat="1" x14ac:dyDescent="0.25">
      <c r="A152" s="264"/>
      <c r="B152" s="804"/>
      <c r="C152" s="264"/>
      <c r="D152" s="234"/>
      <c r="E152" s="234"/>
      <c r="F152" s="234"/>
      <c r="G152" s="234"/>
      <c r="H152" s="235"/>
      <c r="I152" s="235"/>
      <c r="J152" s="234"/>
      <c r="K152" s="234"/>
      <c r="L152" s="234"/>
      <c r="M152" s="234"/>
      <c r="N152" s="234"/>
      <c r="O152" s="234"/>
      <c r="P152" s="235"/>
      <c r="Q152" s="235"/>
      <c r="R152" s="235"/>
      <c r="S152" s="570"/>
      <c r="T152" s="416"/>
      <c r="U152" s="235"/>
      <c r="V152" s="583"/>
      <c r="W152" s="235"/>
      <c r="X152" s="235"/>
      <c r="Y152" s="463">
        <f t="shared" si="10"/>
        <v>0</v>
      </c>
      <c r="Z152" s="785"/>
      <c r="AA152" s="785"/>
      <c r="AB152" s="201"/>
      <c r="AC152" s="201"/>
      <c r="AD152" s="201"/>
      <c r="AE152" s="201"/>
      <c r="AF152" s="201"/>
      <c r="AG152" s="201"/>
      <c r="AH152" s="235"/>
      <c r="AI152" s="201"/>
      <c r="AJ152" s="201"/>
      <c r="AK152" s="201"/>
      <c r="AL152" s="201"/>
      <c r="AM152" s="201"/>
      <c r="AN152" s="201"/>
      <c r="AO152" s="573"/>
      <c r="AP152" s="416"/>
      <c r="AQ152" s="778"/>
      <c r="AR152" s="778"/>
      <c r="AS152" s="245"/>
      <c r="AT152" s="462" t="str">
        <f t="shared" si="11"/>
        <v/>
      </c>
      <c r="AU152" s="237"/>
      <c r="AV152" s="463" t="str">
        <f t="shared" si="12"/>
        <v>Popup_OIP</v>
      </c>
      <c r="AW152" s="238"/>
      <c r="AX152" s="383"/>
      <c r="AY152" s="238"/>
      <c r="AZ152" s="237"/>
      <c r="BA152" s="383"/>
      <c r="BB152" s="464" t="str">
        <f t="shared" si="13"/>
        <v/>
      </c>
      <c r="BC152" s="464" t="str">
        <f t="shared" si="14"/>
        <v/>
      </c>
    </row>
    <row r="153" spans="1:55" s="205" customFormat="1" x14ac:dyDescent="0.25">
      <c r="A153" s="264"/>
      <c r="B153" s="804"/>
      <c r="C153" s="264"/>
      <c r="D153" s="234"/>
      <c r="E153" s="234"/>
      <c r="F153" s="234"/>
      <c r="G153" s="234"/>
      <c r="H153" s="235"/>
      <c r="I153" s="235"/>
      <c r="J153" s="234"/>
      <c r="K153" s="234"/>
      <c r="L153" s="234"/>
      <c r="M153" s="234"/>
      <c r="N153" s="234"/>
      <c r="O153" s="234"/>
      <c r="P153" s="235"/>
      <c r="Q153" s="235"/>
      <c r="R153" s="235"/>
      <c r="S153" s="570"/>
      <c r="T153" s="416"/>
      <c r="U153" s="235"/>
      <c r="V153" s="583"/>
      <c r="W153" s="235"/>
      <c r="X153" s="235"/>
      <c r="Y153" s="463">
        <f t="shared" si="10"/>
        <v>0</v>
      </c>
      <c r="Z153" s="785"/>
      <c r="AA153" s="784"/>
      <c r="AB153" s="201"/>
      <c r="AC153" s="201"/>
      <c r="AD153" s="201"/>
      <c r="AE153" s="201"/>
      <c r="AF153" s="201"/>
      <c r="AG153" s="201"/>
      <c r="AH153" s="235"/>
      <c r="AI153" s="201"/>
      <c r="AJ153" s="201"/>
      <c r="AK153" s="201"/>
      <c r="AL153" s="201"/>
      <c r="AM153" s="201"/>
      <c r="AN153" s="201"/>
      <c r="AO153" s="573"/>
      <c r="AP153" s="416"/>
      <c r="AQ153" s="778"/>
      <c r="AR153" s="778"/>
      <c r="AS153" s="245"/>
      <c r="AT153" s="462" t="str">
        <f t="shared" si="11"/>
        <v/>
      </c>
      <c r="AU153" s="237"/>
      <c r="AV153" s="463" t="str">
        <f t="shared" si="12"/>
        <v>Popup_OIP</v>
      </c>
      <c r="AW153" s="238"/>
      <c r="AX153" s="383"/>
      <c r="AY153" s="238"/>
      <c r="AZ153" s="237"/>
      <c r="BA153" s="383"/>
      <c r="BB153" s="464" t="str">
        <f t="shared" si="13"/>
        <v/>
      </c>
      <c r="BC153" s="464" t="str">
        <f t="shared" si="14"/>
        <v/>
      </c>
    </row>
    <row r="154" spans="1:55" s="205" customFormat="1" x14ac:dyDescent="0.25">
      <c r="A154" s="264"/>
      <c r="B154" s="804"/>
      <c r="C154" s="264"/>
      <c r="D154" s="234"/>
      <c r="E154" s="234"/>
      <c r="F154" s="234"/>
      <c r="G154" s="234"/>
      <c r="H154" s="235"/>
      <c r="I154" s="235"/>
      <c r="J154" s="234"/>
      <c r="K154" s="234"/>
      <c r="L154" s="234"/>
      <c r="M154" s="234"/>
      <c r="N154" s="234"/>
      <c r="O154" s="234"/>
      <c r="P154" s="235"/>
      <c r="Q154" s="235"/>
      <c r="R154" s="235"/>
      <c r="S154" s="570"/>
      <c r="T154" s="416"/>
      <c r="U154" s="235"/>
      <c r="V154" s="583"/>
      <c r="W154" s="235"/>
      <c r="X154" s="235"/>
      <c r="Y154" s="463">
        <f t="shared" si="10"/>
        <v>0</v>
      </c>
      <c r="Z154" s="785"/>
      <c r="AA154" s="784"/>
      <c r="AB154" s="201"/>
      <c r="AC154" s="201"/>
      <c r="AD154" s="201"/>
      <c r="AE154" s="201"/>
      <c r="AF154" s="201"/>
      <c r="AG154" s="201"/>
      <c r="AH154" s="235"/>
      <c r="AI154" s="201"/>
      <c r="AJ154" s="201"/>
      <c r="AK154" s="201"/>
      <c r="AL154" s="201"/>
      <c r="AM154" s="201"/>
      <c r="AN154" s="201"/>
      <c r="AO154" s="573"/>
      <c r="AP154" s="416"/>
      <c r="AQ154" s="778"/>
      <c r="AR154" s="778"/>
      <c r="AS154" s="245"/>
      <c r="AT154" s="462" t="str">
        <f t="shared" si="11"/>
        <v/>
      </c>
      <c r="AU154" s="237"/>
      <c r="AV154" s="463" t="str">
        <f t="shared" si="12"/>
        <v>Popup_OIP</v>
      </c>
      <c r="AW154" s="238"/>
      <c r="AX154" s="383"/>
      <c r="AY154" s="238"/>
      <c r="AZ154" s="237"/>
      <c r="BA154" s="383"/>
      <c r="BB154" s="464" t="str">
        <f t="shared" si="13"/>
        <v/>
      </c>
      <c r="BC154" s="464" t="str">
        <f t="shared" si="14"/>
        <v/>
      </c>
    </row>
    <row r="155" spans="1:55" s="205" customFormat="1" x14ac:dyDescent="0.25">
      <c r="A155" s="264"/>
      <c r="B155" s="804"/>
      <c r="C155" s="264"/>
      <c r="D155" s="234"/>
      <c r="E155" s="234"/>
      <c r="F155" s="234"/>
      <c r="G155" s="234"/>
      <c r="H155" s="235"/>
      <c r="I155" s="235"/>
      <c r="J155" s="234"/>
      <c r="K155" s="234"/>
      <c r="L155" s="234"/>
      <c r="M155" s="234"/>
      <c r="N155" s="234"/>
      <c r="O155" s="234"/>
      <c r="P155" s="235"/>
      <c r="Q155" s="235"/>
      <c r="R155" s="235"/>
      <c r="S155" s="570"/>
      <c r="T155" s="416"/>
      <c r="U155" s="235"/>
      <c r="V155" s="583"/>
      <c r="W155" s="235"/>
      <c r="X155" s="235"/>
      <c r="Y155" s="463">
        <f t="shared" si="10"/>
        <v>0</v>
      </c>
      <c r="Z155" s="785"/>
      <c r="AA155" s="784"/>
      <c r="AB155" s="201"/>
      <c r="AC155" s="201"/>
      <c r="AD155" s="201"/>
      <c r="AE155" s="201"/>
      <c r="AF155" s="201"/>
      <c r="AG155" s="201"/>
      <c r="AH155" s="235"/>
      <c r="AI155" s="201"/>
      <c r="AJ155" s="201"/>
      <c r="AK155" s="201"/>
      <c r="AL155" s="201"/>
      <c r="AM155" s="201"/>
      <c r="AN155" s="201"/>
      <c r="AO155" s="573"/>
      <c r="AP155" s="416"/>
      <c r="AQ155" s="778"/>
      <c r="AR155" s="778"/>
      <c r="AS155" s="245"/>
      <c r="AT155" s="462" t="str">
        <f t="shared" si="11"/>
        <v/>
      </c>
      <c r="AU155" s="237"/>
      <c r="AV155" s="463" t="str">
        <f t="shared" si="12"/>
        <v>Popup_OIP</v>
      </c>
      <c r="AW155" s="238"/>
      <c r="AX155" s="383"/>
      <c r="AY155" s="238"/>
      <c r="AZ155" s="383"/>
      <c r="BA155" s="383"/>
      <c r="BB155" s="464" t="str">
        <f t="shared" si="13"/>
        <v/>
      </c>
      <c r="BC155" s="464" t="str">
        <f t="shared" si="14"/>
        <v/>
      </c>
    </row>
    <row r="156" spans="1:55" s="205" customFormat="1" x14ac:dyDescent="0.25">
      <c r="A156" s="264"/>
      <c r="B156" s="804"/>
      <c r="C156" s="264"/>
      <c r="D156" s="234"/>
      <c r="E156" s="234"/>
      <c r="F156" s="234"/>
      <c r="G156" s="234"/>
      <c r="H156" s="235"/>
      <c r="I156" s="235"/>
      <c r="J156" s="234"/>
      <c r="K156" s="234"/>
      <c r="L156" s="234"/>
      <c r="M156" s="234"/>
      <c r="N156" s="234"/>
      <c r="O156" s="234"/>
      <c r="P156" s="235"/>
      <c r="Q156" s="235"/>
      <c r="R156" s="235"/>
      <c r="S156" s="570"/>
      <c r="T156" s="416"/>
      <c r="U156" s="235"/>
      <c r="V156" s="583"/>
      <c r="W156" s="235"/>
      <c r="X156" s="235"/>
      <c r="Y156" s="463">
        <f t="shared" si="10"/>
        <v>0</v>
      </c>
      <c r="Z156" s="785"/>
      <c r="AA156" s="784"/>
      <c r="AB156" s="201"/>
      <c r="AC156" s="201"/>
      <c r="AD156" s="201"/>
      <c r="AE156" s="201"/>
      <c r="AF156" s="201"/>
      <c r="AG156" s="201"/>
      <c r="AH156" s="235"/>
      <c r="AI156" s="201"/>
      <c r="AJ156" s="201"/>
      <c r="AK156" s="201"/>
      <c r="AL156" s="201"/>
      <c r="AM156" s="201"/>
      <c r="AN156" s="201"/>
      <c r="AO156" s="573"/>
      <c r="AP156" s="416"/>
      <c r="AQ156" s="778"/>
      <c r="AR156" s="778"/>
      <c r="AS156" s="245"/>
      <c r="AT156" s="462" t="str">
        <f t="shared" si="11"/>
        <v/>
      </c>
      <c r="AU156" s="237"/>
      <c r="AV156" s="463" t="str">
        <f t="shared" si="12"/>
        <v>Popup_OIP</v>
      </c>
      <c r="AW156" s="238"/>
      <c r="AX156" s="383"/>
      <c r="AY156" s="238"/>
      <c r="AZ156" s="383"/>
      <c r="BA156" s="383"/>
      <c r="BB156" s="464" t="str">
        <f t="shared" si="13"/>
        <v/>
      </c>
      <c r="BC156" s="464" t="str">
        <f t="shared" si="14"/>
        <v/>
      </c>
    </row>
    <row r="157" spans="1:55" s="205" customFormat="1" x14ac:dyDescent="0.25">
      <c r="A157" s="264"/>
      <c r="B157" s="804"/>
      <c r="C157" s="264"/>
      <c r="D157" s="235"/>
      <c r="E157" s="235"/>
      <c r="F157" s="234"/>
      <c r="G157" s="235"/>
      <c r="H157" s="235"/>
      <c r="I157" s="235"/>
      <c r="J157" s="234"/>
      <c r="K157" s="234"/>
      <c r="L157" s="234"/>
      <c r="M157" s="234"/>
      <c r="N157" s="234"/>
      <c r="O157" s="234"/>
      <c r="P157" s="235"/>
      <c r="Q157" s="235"/>
      <c r="R157" s="235"/>
      <c r="S157" s="570"/>
      <c r="T157" s="416"/>
      <c r="U157" s="235"/>
      <c r="V157" s="583"/>
      <c r="W157" s="235"/>
      <c r="X157" s="235"/>
      <c r="Y157" s="463">
        <f t="shared" si="10"/>
        <v>0</v>
      </c>
      <c r="Z157" s="578"/>
      <c r="AA157" s="744"/>
      <c r="AB157" s="201"/>
      <c r="AC157" s="201"/>
      <c r="AD157" s="201"/>
      <c r="AE157" s="201"/>
      <c r="AF157" s="201"/>
      <c r="AG157" s="201"/>
      <c r="AH157" s="235"/>
      <c r="AI157" s="201"/>
      <c r="AJ157" s="201"/>
      <c r="AK157" s="201"/>
      <c r="AL157" s="201"/>
      <c r="AM157" s="201"/>
      <c r="AN157" s="201"/>
      <c r="AO157" s="573"/>
      <c r="AP157" s="416"/>
      <c r="AQ157" s="778"/>
      <c r="AR157" s="778"/>
      <c r="AS157" s="245"/>
      <c r="AT157" s="462" t="str">
        <f t="shared" si="11"/>
        <v/>
      </c>
      <c r="AU157" s="237"/>
      <c r="AV157" s="463" t="str">
        <f t="shared" si="12"/>
        <v>Popup_OIP</v>
      </c>
      <c r="AW157" s="264"/>
      <c r="AX157" s="383"/>
      <c r="AY157" s="238"/>
      <c r="AZ157" s="383"/>
      <c r="BA157" s="383"/>
      <c r="BB157" s="464" t="str">
        <f t="shared" si="13"/>
        <v/>
      </c>
      <c r="BC157" s="464" t="str">
        <f t="shared" si="14"/>
        <v/>
      </c>
    </row>
    <row r="158" spans="1:55" s="205" customFormat="1" x14ac:dyDescent="0.25">
      <c r="A158" s="264"/>
      <c r="B158" s="804"/>
      <c r="C158" s="264"/>
      <c r="D158" s="235"/>
      <c r="E158" s="235"/>
      <c r="F158" s="234"/>
      <c r="G158" s="235"/>
      <c r="H158" s="235"/>
      <c r="I158" s="235"/>
      <c r="J158" s="234"/>
      <c r="K158" s="234"/>
      <c r="L158" s="234"/>
      <c r="M158" s="234"/>
      <c r="N158" s="234"/>
      <c r="O158" s="234"/>
      <c r="P158" s="235"/>
      <c r="Q158" s="235"/>
      <c r="R158" s="235"/>
      <c r="S158" s="570"/>
      <c r="T158" s="416"/>
      <c r="U158" s="235"/>
      <c r="V158" s="583"/>
      <c r="W158" s="235"/>
      <c r="X158" s="235"/>
      <c r="Y158" s="463">
        <f t="shared" si="10"/>
        <v>0</v>
      </c>
      <c r="Z158" s="578"/>
      <c r="AA158" s="744"/>
      <c r="AB158" s="201"/>
      <c r="AC158" s="201"/>
      <c r="AD158" s="201"/>
      <c r="AE158" s="201"/>
      <c r="AF158" s="201"/>
      <c r="AG158" s="201"/>
      <c r="AH158" s="235"/>
      <c r="AI158" s="201"/>
      <c r="AJ158" s="201"/>
      <c r="AK158" s="201"/>
      <c r="AL158" s="201"/>
      <c r="AM158" s="201"/>
      <c r="AN158" s="201"/>
      <c r="AO158" s="573"/>
      <c r="AP158" s="416"/>
      <c r="AQ158" s="778"/>
      <c r="AR158" s="778"/>
      <c r="AS158" s="245"/>
      <c r="AT158" s="462" t="str">
        <f t="shared" si="11"/>
        <v/>
      </c>
      <c r="AU158" s="237"/>
      <c r="AV158" s="463" t="str">
        <f t="shared" si="12"/>
        <v>Popup_OIP</v>
      </c>
      <c r="AW158" s="264"/>
      <c r="AX158" s="383"/>
      <c r="AY158" s="238"/>
      <c r="AZ158" s="383"/>
      <c r="BA158" s="383"/>
      <c r="BB158" s="464" t="str">
        <f t="shared" si="13"/>
        <v/>
      </c>
      <c r="BC158" s="464" t="str">
        <f t="shared" si="14"/>
        <v/>
      </c>
    </row>
    <row r="159" spans="1:55" s="205" customFormat="1" x14ac:dyDescent="0.25">
      <c r="A159" s="264"/>
      <c r="B159" s="804"/>
      <c r="C159" s="264"/>
      <c r="D159" s="235"/>
      <c r="E159" s="235"/>
      <c r="F159" s="234"/>
      <c r="G159" s="235"/>
      <c r="H159" s="235"/>
      <c r="I159" s="235"/>
      <c r="J159" s="234"/>
      <c r="K159" s="234"/>
      <c r="L159" s="234"/>
      <c r="M159" s="234"/>
      <c r="N159" s="234"/>
      <c r="O159" s="234"/>
      <c r="P159" s="235"/>
      <c r="Q159" s="235"/>
      <c r="R159" s="235"/>
      <c r="S159" s="570"/>
      <c r="T159" s="416"/>
      <c r="U159" s="235"/>
      <c r="V159" s="583"/>
      <c r="W159" s="235"/>
      <c r="X159" s="235"/>
      <c r="Y159" s="463">
        <f t="shared" si="10"/>
        <v>0</v>
      </c>
      <c r="Z159" s="578"/>
      <c r="AA159" s="744"/>
      <c r="AB159" s="201"/>
      <c r="AC159" s="201"/>
      <c r="AD159" s="201"/>
      <c r="AE159" s="201"/>
      <c r="AF159" s="201"/>
      <c r="AG159" s="201"/>
      <c r="AH159" s="235"/>
      <c r="AI159" s="201"/>
      <c r="AJ159" s="201"/>
      <c r="AK159" s="201"/>
      <c r="AL159" s="201"/>
      <c r="AM159" s="201"/>
      <c r="AN159" s="201"/>
      <c r="AO159" s="573"/>
      <c r="AP159" s="416"/>
      <c r="AQ159" s="778"/>
      <c r="AR159" s="778"/>
      <c r="AS159" s="245"/>
      <c r="AT159" s="462" t="str">
        <f t="shared" si="11"/>
        <v/>
      </c>
      <c r="AU159" s="237"/>
      <c r="AV159" s="463" t="str">
        <f t="shared" si="12"/>
        <v>Popup_OIP</v>
      </c>
      <c r="AW159" s="264"/>
      <c r="AX159" s="383"/>
      <c r="AY159" s="238"/>
      <c r="AZ159" s="383"/>
      <c r="BA159" s="383"/>
      <c r="BB159" s="464" t="str">
        <f t="shared" si="13"/>
        <v/>
      </c>
      <c r="BC159" s="464" t="str">
        <f t="shared" si="14"/>
        <v/>
      </c>
    </row>
    <row r="160" spans="1:55" s="205" customFormat="1" x14ac:dyDescent="0.25">
      <c r="A160" s="264"/>
      <c r="B160" s="804"/>
      <c r="C160" s="264"/>
      <c r="D160" s="235"/>
      <c r="E160" s="235"/>
      <c r="F160" s="234"/>
      <c r="G160" s="235"/>
      <c r="H160" s="235"/>
      <c r="I160" s="235"/>
      <c r="J160" s="234"/>
      <c r="K160" s="234"/>
      <c r="L160" s="234"/>
      <c r="M160" s="234"/>
      <c r="N160" s="234"/>
      <c r="O160" s="234"/>
      <c r="P160" s="235"/>
      <c r="Q160" s="235"/>
      <c r="R160" s="235"/>
      <c r="S160" s="570"/>
      <c r="T160" s="416"/>
      <c r="U160" s="235"/>
      <c r="V160" s="583"/>
      <c r="W160" s="235"/>
      <c r="X160" s="235"/>
      <c r="Y160" s="463">
        <f t="shared" si="10"/>
        <v>0</v>
      </c>
      <c r="Z160" s="578"/>
      <c r="AA160" s="744"/>
      <c r="AB160" s="201"/>
      <c r="AC160" s="201"/>
      <c r="AD160" s="201"/>
      <c r="AE160" s="201"/>
      <c r="AF160" s="201"/>
      <c r="AG160" s="201"/>
      <c r="AH160" s="235"/>
      <c r="AI160" s="201"/>
      <c r="AJ160" s="201"/>
      <c r="AK160" s="201"/>
      <c r="AL160" s="201"/>
      <c r="AM160" s="201"/>
      <c r="AN160" s="201"/>
      <c r="AO160" s="573"/>
      <c r="AP160" s="416"/>
      <c r="AQ160" s="778"/>
      <c r="AR160" s="778"/>
      <c r="AS160" s="245"/>
      <c r="AT160" s="462" t="str">
        <f t="shared" si="11"/>
        <v/>
      </c>
      <c r="AU160" s="237"/>
      <c r="AV160" s="463" t="str">
        <f t="shared" si="12"/>
        <v>Popup_OIP</v>
      </c>
      <c r="AW160" s="264"/>
      <c r="AX160" s="383"/>
      <c r="AY160" s="238"/>
      <c r="AZ160" s="383"/>
      <c r="BA160" s="383"/>
      <c r="BB160" s="464" t="str">
        <f t="shared" si="13"/>
        <v/>
      </c>
      <c r="BC160" s="464" t="str">
        <f t="shared" si="14"/>
        <v/>
      </c>
    </row>
    <row r="161" spans="1:55" s="205" customFormat="1" x14ac:dyDescent="0.25">
      <c r="A161" s="264"/>
      <c r="B161" s="804"/>
      <c r="C161" s="264"/>
      <c r="D161" s="235"/>
      <c r="E161" s="235"/>
      <c r="F161" s="234"/>
      <c r="G161" s="235"/>
      <c r="H161" s="235"/>
      <c r="I161" s="235"/>
      <c r="J161" s="234"/>
      <c r="K161" s="234"/>
      <c r="L161" s="234"/>
      <c r="M161" s="234"/>
      <c r="N161" s="234"/>
      <c r="O161" s="234"/>
      <c r="P161" s="235"/>
      <c r="Q161" s="235"/>
      <c r="R161" s="235"/>
      <c r="S161" s="570"/>
      <c r="T161" s="416"/>
      <c r="U161" s="235"/>
      <c r="V161" s="583"/>
      <c r="W161" s="235"/>
      <c r="X161" s="235"/>
      <c r="Y161" s="463">
        <f t="shared" si="10"/>
        <v>0</v>
      </c>
      <c r="Z161" s="578"/>
      <c r="AA161" s="578"/>
      <c r="AB161" s="201"/>
      <c r="AC161" s="201"/>
      <c r="AD161" s="201"/>
      <c r="AE161" s="201"/>
      <c r="AF161" s="201"/>
      <c r="AG161" s="201"/>
      <c r="AH161" s="235"/>
      <c r="AI161" s="201"/>
      <c r="AJ161" s="201"/>
      <c r="AK161" s="201"/>
      <c r="AL161" s="201"/>
      <c r="AM161" s="201"/>
      <c r="AN161" s="201"/>
      <c r="AO161" s="573"/>
      <c r="AP161" s="416"/>
      <c r="AQ161" s="778"/>
      <c r="AR161" s="778"/>
      <c r="AS161" s="245"/>
      <c r="AT161" s="462" t="str">
        <f t="shared" si="11"/>
        <v/>
      </c>
      <c r="AU161" s="237"/>
      <c r="AV161" s="463" t="str">
        <f t="shared" si="12"/>
        <v>Popup_OIP</v>
      </c>
      <c r="AW161" s="264"/>
      <c r="AX161" s="383"/>
      <c r="AY161" s="238"/>
      <c r="AZ161" s="383"/>
      <c r="BA161" s="383"/>
      <c r="BB161" s="464" t="str">
        <f t="shared" si="13"/>
        <v/>
      </c>
      <c r="BC161" s="464" t="str">
        <f t="shared" si="14"/>
        <v/>
      </c>
    </row>
    <row r="162" spans="1:55" s="205" customFormat="1" x14ac:dyDescent="0.25">
      <c r="A162" s="264"/>
      <c r="B162" s="804"/>
      <c r="C162" s="841"/>
      <c r="D162" s="235"/>
      <c r="E162" s="235"/>
      <c r="F162" s="234"/>
      <c r="G162" s="234"/>
      <c r="H162" s="234"/>
      <c r="I162" s="234"/>
      <c r="J162" s="234"/>
      <c r="K162" s="234"/>
      <c r="L162" s="234"/>
      <c r="M162" s="234"/>
      <c r="N162" s="234"/>
      <c r="O162" s="234"/>
      <c r="P162" s="235"/>
      <c r="Q162" s="235"/>
      <c r="R162" s="235"/>
      <c r="S162" s="570"/>
      <c r="T162" s="416"/>
      <c r="U162" s="235"/>
      <c r="V162" s="583"/>
      <c r="W162" s="235"/>
      <c r="X162" s="235"/>
      <c r="Y162" s="463">
        <f t="shared" si="10"/>
        <v>0</v>
      </c>
      <c r="Z162" s="578"/>
      <c r="AA162" s="744"/>
      <c r="AB162" s="201"/>
      <c r="AC162" s="201"/>
      <c r="AD162" s="201"/>
      <c r="AE162" s="201"/>
      <c r="AF162" s="201"/>
      <c r="AG162" s="201"/>
      <c r="AH162" s="235"/>
      <c r="AI162" s="201"/>
      <c r="AJ162" s="201"/>
      <c r="AK162" s="201"/>
      <c r="AL162" s="201"/>
      <c r="AM162" s="201"/>
      <c r="AN162" s="201"/>
      <c r="AO162" s="573"/>
      <c r="AP162" s="416"/>
      <c r="AQ162" s="778"/>
      <c r="AR162" s="778"/>
      <c r="AS162" s="245"/>
      <c r="AT162" s="462" t="str">
        <f t="shared" si="11"/>
        <v/>
      </c>
      <c r="AU162" s="237"/>
      <c r="AV162" s="463" t="str">
        <f t="shared" si="12"/>
        <v>Popup_OIP</v>
      </c>
      <c r="AW162" s="264"/>
      <c r="AX162" s="383"/>
      <c r="AY162" s="238"/>
      <c r="AZ162" s="383"/>
      <c r="BA162" s="383"/>
      <c r="BB162" s="464" t="str">
        <f t="shared" si="13"/>
        <v/>
      </c>
      <c r="BC162" s="464" t="str">
        <f t="shared" si="14"/>
        <v/>
      </c>
    </row>
    <row r="163" spans="1:55" s="205" customFormat="1" x14ac:dyDescent="0.25">
      <c r="A163" s="264"/>
      <c r="B163" s="804"/>
      <c r="C163" s="841"/>
      <c r="D163" s="235"/>
      <c r="E163" s="235"/>
      <c r="F163" s="234"/>
      <c r="G163" s="234"/>
      <c r="H163" s="234"/>
      <c r="I163" s="234"/>
      <c r="J163" s="234"/>
      <c r="K163" s="234"/>
      <c r="L163" s="234"/>
      <c r="M163" s="234"/>
      <c r="N163" s="234"/>
      <c r="O163" s="234"/>
      <c r="P163" s="235"/>
      <c r="Q163" s="235"/>
      <c r="R163" s="235"/>
      <c r="S163" s="570"/>
      <c r="T163" s="416"/>
      <c r="U163" s="235"/>
      <c r="V163" s="583"/>
      <c r="W163" s="235"/>
      <c r="X163" s="235"/>
      <c r="Y163" s="463">
        <f t="shared" si="10"/>
        <v>0</v>
      </c>
      <c r="Z163" s="578"/>
      <c r="AA163" s="744"/>
      <c r="AB163" s="201"/>
      <c r="AC163" s="201"/>
      <c r="AD163" s="201"/>
      <c r="AE163" s="201"/>
      <c r="AF163" s="201"/>
      <c r="AG163" s="201"/>
      <c r="AH163" s="235"/>
      <c r="AI163" s="201"/>
      <c r="AJ163" s="201"/>
      <c r="AK163" s="201"/>
      <c r="AL163" s="201"/>
      <c r="AM163" s="201"/>
      <c r="AN163" s="201"/>
      <c r="AO163" s="573"/>
      <c r="AP163" s="416"/>
      <c r="AQ163" s="778"/>
      <c r="AR163" s="778"/>
      <c r="AS163" s="245"/>
      <c r="AT163" s="462" t="str">
        <f t="shared" si="11"/>
        <v/>
      </c>
      <c r="AU163" s="237"/>
      <c r="AV163" s="463" t="str">
        <f t="shared" si="12"/>
        <v>Popup_OIP</v>
      </c>
      <c r="AW163" s="264"/>
      <c r="AX163" s="383"/>
      <c r="AY163" s="238"/>
      <c r="AZ163" s="383"/>
      <c r="BA163" s="383"/>
      <c r="BB163" s="464" t="str">
        <f t="shared" si="13"/>
        <v/>
      </c>
      <c r="BC163" s="464" t="str">
        <f t="shared" si="14"/>
        <v/>
      </c>
    </row>
    <row r="164" spans="1:55" s="205" customFormat="1" x14ac:dyDescent="0.25">
      <c r="A164" s="264"/>
      <c r="B164" s="804"/>
      <c r="C164" s="841"/>
      <c r="D164" s="235"/>
      <c r="E164" s="235"/>
      <c r="F164" s="234"/>
      <c r="G164" s="234"/>
      <c r="H164" s="234"/>
      <c r="I164" s="234"/>
      <c r="J164" s="234"/>
      <c r="K164" s="234"/>
      <c r="L164" s="234"/>
      <c r="M164" s="234"/>
      <c r="N164" s="234"/>
      <c r="O164" s="234"/>
      <c r="P164" s="235"/>
      <c r="Q164" s="235"/>
      <c r="R164" s="235"/>
      <c r="S164" s="570"/>
      <c r="T164" s="416"/>
      <c r="U164" s="235"/>
      <c r="V164" s="583"/>
      <c r="W164" s="235"/>
      <c r="X164" s="235"/>
      <c r="Y164" s="463">
        <f t="shared" si="10"/>
        <v>0</v>
      </c>
      <c r="Z164" s="578"/>
      <c r="AA164" s="578"/>
      <c r="AB164" s="201"/>
      <c r="AC164" s="201"/>
      <c r="AD164" s="201"/>
      <c r="AE164" s="201"/>
      <c r="AF164" s="201"/>
      <c r="AG164" s="201"/>
      <c r="AH164" s="235"/>
      <c r="AI164" s="201"/>
      <c r="AJ164" s="201"/>
      <c r="AK164" s="201"/>
      <c r="AL164" s="201"/>
      <c r="AM164" s="201"/>
      <c r="AN164" s="201"/>
      <c r="AO164" s="573"/>
      <c r="AP164" s="416"/>
      <c r="AQ164" s="778"/>
      <c r="AR164" s="778"/>
      <c r="AS164" s="245"/>
      <c r="AT164" s="462" t="str">
        <f t="shared" si="11"/>
        <v/>
      </c>
      <c r="AU164" s="237"/>
      <c r="AV164" s="463" t="str">
        <f t="shared" si="12"/>
        <v>Popup_OIP</v>
      </c>
      <c r="AW164" s="264"/>
      <c r="AX164" s="383"/>
      <c r="AY164" s="238"/>
      <c r="AZ164" s="383"/>
      <c r="BA164" s="383"/>
      <c r="BB164" s="464" t="str">
        <f t="shared" si="13"/>
        <v/>
      </c>
      <c r="BC164" s="464" t="str">
        <f t="shared" si="14"/>
        <v/>
      </c>
    </row>
    <row r="165" spans="1:55" s="205" customFormat="1" x14ac:dyDescent="0.25">
      <c r="A165" s="264"/>
      <c r="B165" s="804"/>
      <c r="C165" s="841"/>
      <c r="D165" s="235"/>
      <c r="E165" s="235"/>
      <c r="F165" s="234"/>
      <c r="G165" s="234"/>
      <c r="H165" s="234"/>
      <c r="I165" s="234"/>
      <c r="J165" s="234"/>
      <c r="K165" s="234"/>
      <c r="L165" s="234"/>
      <c r="M165" s="234"/>
      <c r="N165" s="234"/>
      <c r="O165" s="234"/>
      <c r="P165" s="235"/>
      <c r="Q165" s="235"/>
      <c r="R165" s="235"/>
      <c r="S165" s="570"/>
      <c r="T165" s="416"/>
      <c r="U165" s="235"/>
      <c r="V165" s="583"/>
      <c r="W165" s="235"/>
      <c r="X165" s="235"/>
      <c r="Y165" s="463">
        <f t="shared" si="10"/>
        <v>0</v>
      </c>
      <c r="Z165" s="578"/>
      <c r="AA165" s="578"/>
      <c r="AB165" s="201"/>
      <c r="AC165" s="201"/>
      <c r="AD165" s="201"/>
      <c r="AE165" s="201"/>
      <c r="AF165" s="201"/>
      <c r="AG165" s="201"/>
      <c r="AH165" s="235"/>
      <c r="AI165" s="201"/>
      <c r="AJ165" s="201"/>
      <c r="AK165" s="201"/>
      <c r="AL165" s="201"/>
      <c r="AM165" s="201"/>
      <c r="AN165" s="201"/>
      <c r="AO165" s="573"/>
      <c r="AP165" s="416"/>
      <c r="AQ165" s="778"/>
      <c r="AR165" s="778"/>
      <c r="AS165" s="245"/>
      <c r="AT165" s="462" t="str">
        <f t="shared" si="11"/>
        <v/>
      </c>
      <c r="AU165" s="237"/>
      <c r="AV165" s="463" t="str">
        <f t="shared" si="12"/>
        <v>Popup_OIP</v>
      </c>
      <c r="AW165" s="264"/>
      <c r="AX165" s="383"/>
      <c r="AY165" s="238"/>
      <c r="AZ165" s="383"/>
      <c r="BA165" s="383"/>
      <c r="BB165" s="464" t="str">
        <f t="shared" si="13"/>
        <v/>
      </c>
      <c r="BC165" s="464" t="str">
        <f t="shared" si="14"/>
        <v/>
      </c>
    </row>
    <row r="166" spans="1:55" s="205" customFormat="1" x14ac:dyDescent="0.25">
      <c r="A166" s="264"/>
      <c r="B166" s="804"/>
      <c r="C166" s="841"/>
      <c r="D166" s="235"/>
      <c r="E166" s="235"/>
      <c r="F166" s="234"/>
      <c r="G166" s="234"/>
      <c r="H166" s="234"/>
      <c r="I166" s="234"/>
      <c r="J166" s="234"/>
      <c r="K166" s="234"/>
      <c r="L166" s="234"/>
      <c r="M166" s="234"/>
      <c r="N166" s="234"/>
      <c r="O166" s="234"/>
      <c r="P166" s="235"/>
      <c r="Q166" s="235"/>
      <c r="R166" s="235"/>
      <c r="S166" s="570"/>
      <c r="T166" s="416"/>
      <c r="U166" s="235"/>
      <c r="V166" s="583"/>
      <c r="W166" s="235"/>
      <c r="X166" s="235"/>
      <c r="Y166" s="463">
        <f t="shared" si="10"/>
        <v>0</v>
      </c>
      <c r="Z166" s="578"/>
      <c r="AA166" s="744"/>
      <c r="AB166" s="201"/>
      <c r="AC166" s="201"/>
      <c r="AD166" s="201"/>
      <c r="AE166" s="201"/>
      <c r="AF166" s="201"/>
      <c r="AG166" s="201"/>
      <c r="AH166" s="235"/>
      <c r="AI166" s="201"/>
      <c r="AJ166" s="201"/>
      <c r="AK166" s="201"/>
      <c r="AL166" s="201"/>
      <c r="AM166" s="201"/>
      <c r="AN166" s="201"/>
      <c r="AO166" s="573"/>
      <c r="AP166" s="416"/>
      <c r="AQ166" s="778"/>
      <c r="AR166" s="778"/>
      <c r="AS166" s="245"/>
      <c r="AT166" s="462" t="str">
        <f t="shared" si="11"/>
        <v/>
      </c>
      <c r="AU166" s="237"/>
      <c r="AV166" s="463" t="str">
        <f t="shared" si="12"/>
        <v>Popup_OIP</v>
      </c>
      <c r="AW166" s="264"/>
      <c r="AX166" s="383"/>
      <c r="AY166" s="238"/>
      <c r="AZ166" s="383"/>
      <c r="BA166" s="383"/>
      <c r="BB166" s="464" t="str">
        <f t="shared" si="13"/>
        <v/>
      </c>
      <c r="BC166" s="464" t="str">
        <f t="shared" si="14"/>
        <v/>
      </c>
    </row>
    <row r="167" spans="1:55" s="205" customFormat="1" x14ac:dyDescent="0.25">
      <c r="A167" s="264"/>
      <c r="B167" s="804"/>
      <c r="C167" s="841"/>
      <c r="D167" s="234"/>
      <c r="E167" s="234"/>
      <c r="F167" s="235"/>
      <c r="G167" s="235"/>
      <c r="H167" s="235"/>
      <c r="I167" s="235"/>
      <c r="J167" s="234"/>
      <c r="K167" s="234"/>
      <c r="L167" s="234"/>
      <c r="M167" s="234"/>
      <c r="N167" s="234"/>
      <c r="O167" s="234"/>
      <c r="P167" s="235"/>
      <c r="Q167" s="235"/>
      <c r="R167" s="235"/>
      <c r="S167" s="570"/>
      <c r="T167" s="416"/>
      <c r="U167" s="235"/>
      <c r="V167" s="583"/>
      <c r="W167" s="235"/>
      <c r="X167" s="235"/>
      <c r="Y167" s="463">
        <f t="shared" si="10"/>
        <v>0</v>
      </c>
      <c r="Z167" s="578"/>
      <c r="AA167" s="744"/>
      <c r="AB167" s="201"/>
      <c r="AC167" s="201"/>
      <c r="AD167" s="201"/>
      <c r="AE167" s="201"/>
      <c r="AF167" s="201"/>
      <c r="AG167" s="201"/>
      <c r="AH167" s="235"/>
      <c r="AI167" s="201"/>
      <c r="AJ167" s="201"/>
      <c r="AK167" s="201"/>
      <c r="AL167" s="201"/>
      <c r="AM167" s="201"/>
      <c r="AN167" s="201"/>
      <c r="AO167" s="573"/>
      <c r="AP167" s="416"/>
      <c r="AQ167" s="778"/>
      <c r="AR167" s="778"/>
      <c r="AS167" s="245"/>
      <c r="AT167" s="462" t="str">
        <f t="shared" si="11"/>
        <v/>
      </c>
      <c r="AU167" s="264"/>
      <c r="AV167" s="463" t="str">
        <f t="shared" si="12"/>
        <v>Popup_OIP</v>
      </c>
      <c r="AW167" s="264"/>
      <c r="AX167" s="383"/>
      <c r="AY167" s="572"/>
      <c r="AZ167" s="383"/>
      <c r="BA167" s="383"/>
      <c r="BB167" s="464" t="str">
        <f t="shared" si="13"/>
        <v/>
      </c>
      <c r="BC167" s="464" t="str">
        <f t="shared" si="14"/>
        <v/>
      </c>
    </row>
    <row r="168" spans="1:55" s="205" customFormat="1" x14ac:dyDescent="0.25">
      <c r="A168" s="264"/>
      <c r="B168" s="804"/>
      <c r="C168" s="264"/>
      <c r="D168" s="234"/>
      <c r="E168" s="234"/>
      <c r="F168" s="234"/>
      <c r="G168" s="234"/>
      <c r="H168" s="234"/>
      <c r="I168" s="234"/>
      <c r="J168" s="234"/>
      <c r="K168" s="234"/>
      <c r="L168" s="234"/>
      <c r="M168" s="234"/>
      <c r="N168" s="234"/>
      <c r="O168" s="234"/>
      <c r="P168" s="235"/>
      <c r="Q168" s="235"/>
      <c r="R168" s="235"/>
      <c r="S168" s="570"/>
      <c r="T168" s="416"/>
      <c r="U168" s="235"/>
      <c r="V168" s="583"/>
      <c r="W168" s="235"/>
      <c r="X168" s="235"/>
      <c r="Y168" s="463">
        <f t="shared" si="10"/>
        <v>0</v>
      </c>
      <c r="Z168" s="785"/>
      <c r="AA168" s="784"/>
      <c r="AB168" s="201"/>
      <c r="AC168" s="201"/>
      <c r="AD168" s="201"/>
      <c r="AE168" s="201"/>
      <c r="AF168" s="201"/>
      <c r="AG168" s="201"/>
      <c r="AH168" s="235"/>
      <c r="AI168" s="201"/>
      <c r="AJ168" s="201"/>
      <c r="AK168" s="201"/>
      <c r="AL168" s="201"/>
      <c r="AM168" s="201"/>
      <c r="AN168" s="201"/>
      <c r="AO168" s="573"/>
      <c r="AP168" s="416"/>
      <c r="AQ168" s="778"/>
      <c r="AR168" s="778"/>
      <c r="AS168" s="245"/>
      <c r="AT168" s="462" t="str">
        <f t="shared" si="11"/>
        <v/>
      </c>
      <c r="AU168" s="237"/>
      <c r="AV168" s="463" t="str">
        <f t="shared" si="12"/>
        <v>Popup_OIP</v>
      </c>
      <c r="AW168" s="238"/>
      <c r="AX168" s="383"/>
      <c r="AY168" s="238"/>
      <c r="AZ168" s="383"/>
      <c r="BA168" s="383"/>
      <c r="BB168" s="464" t="str">
        <f t="shared" si="13"/>
        <v/>
      </c>
      <c r="BC168" s="464" t="str">
        <f t="shared" si="14"/>
        <v/>
      </c>
    </row>
    <row r="169" spans="1:55" s="205" customFormat="1" x14ac:dyDescent="0.25">
      <c r="A169" s="264"/>
      <c r="B169" s="804"/>
      <c r="C169" s="264"/>
      <c r="D169" s="234"/>
      <c r="E169" s="234"/>
      <c r="F169" s="234"/>
      <c r="G169" s="234"/>
      <c r="H169" s="234"/>
      <c r="I169" s="234"/>
      <c r="J169" s="234"/>
      <c r="K169" s="234"/>
      <c r="L169" s="234"/>
      <c r="M169" s="234"/>
      <c r="N169" s="234"/>
      <c r="O169" s="234"/>
      <c r="P169" s="235"/>
      <c r="Q169" s="235"/>
      <c r="R169" s="235"/>
      <c r="S169" s="570"/>
      <c r="T169" s="416"/>
      <c r="U169" s="235"/>
      <c r="V169" s="583"/>
      <c r="W169" s="235"/>
      <c r="X169" s="235"/>
      <c r="Y169" s="463">
        <f t="shared" si="10"/>
        <v>0</v>
      </c>
      <c r="Z169" s="785"/>
      <c r="AA169" s="784"/>
      <c r="AB169" s="201"/>
      <c r="AC169" s="201"/>
      <c r="AD169" s="201"/>
      <c r="AE169" s="201"/>
      <c r="AF169" s="201"/>
      <c r="AG169" s="201"/>
      <c r="AH169" s="235"/>
      <c r="AI169" s="201"/>
      <c r="AJ169" s="201"/>
      <c r="AK169" s="201"/>
      <c r="AL169" s="201"/>
      <c r="AM169" s="201"/>
      <c r="AN169" s="201"/>
      <c r="AO169" s="573"/>
      <c r="AP169" s="416"/>
      <c r="AQ169" s="778"/>
      <c r="AR169" s="778"/>
      <c r="AS169" s="245"/>
      <c r="AT169" s="462" t="str">
        <f t="shared" si="11"/>
        <v/>
      </c>
      <c r="AU169" s="237"/>
      <c r="AV169" s="463" t="str">
        <f t="shared" si="12"/>
        <v>Popup_OIP</v>
      </c>
      <c r="AW169" s="238"/>
      <c r="AX169" s="383"/>
      <c r="AY169" s="238"/>
      <c r="AZ169" s="383"/>
      <c r="BA169" s="383"/>
      <c r="BB169" s="464" t="str">
        <f t="shared" si="13"/>
        <v/>
      </c>
      <c r="BC169" s="464" t="str">
        <f t="shared" si="14"/>
        <v/>
      </c>
    </row>
    <row r="170" spans="1:55" s="205" customFormat="1" x14ac:dyDescent="0.25">
      <c r="A170" s="264"/>
      <c r="B170" s="804"/>
      <c r="C170" s="264"/>
      <c r="D170" s="234"/>
      <c r="E170" s="234"/>
      <c r="F170" s="234"/>
      <c r="G170" s="234"/>
      <c r="H170" s="234"/>
      <c r="I170" s="234"/>
      <c r="J170" s="234"/>
      <c r="K170" s="234"/>
      <c r="L170" s="234"/>
      <c r="M170" s="234"/>
      <c r="N170" s="234"/>
      <c r="O170" s="234"/>
      <c r="P170" s="235"/>
      <c r="Q170" s="235"/>
      <c r="R170" s="235"/>
      <c r="S170" s="570"/>
      <c r="T170" s="416"/>
      <c r="U170" s="235"/>
      <c r="V170" s="583"/>
      <c r="W170" s="235"/>
      <c r="X170" s="235"/>
      <c r="Y170" s="463">
        <f t="shared" si="10"/>
        <v>0</v>
      </c>
      <c r="Z170" s="785"/>
      <c r="AA170" s="784"/>
      <c r="AB170" s="201"/>
      <c r="AC170" s="201"/>
      <c r="AD170" s="201"/>
      <c r="AE170" s="201"/>
      <c r="AF170" s="201"/>
      <c r="AG170" s="201"/>
      <c r="AH170" s="235"/>
      <c r="AI170" s="201"/>
      <c r="AJ170" s="201"/>
      <c r="AK170" s="201"/>
      <c r="AL170" s="201"/>
      <c r="AM170" s="201"/>
      <c r="AN170" s="201"/>
      <c r="AO170" s="573"/>
      <c r="AP170" s="416"/>
      <c r="AQ170" s="778"/>
      <c r="AR170" s="778"/>
      <c r="AS170" s="245"/>
      <c r="AT170" s="462" t="str">
        <f t="shared" si="11"/>
        <v/>
      </c>
      <c r="AU170" s="237"/>
      <c r="AV170" s="463" t="str">
        <f t="shared" si="12"/>
        <v>Popup_OIP</v>
      </c>
      <c r="AW170" s="238"/>
      <c r="AX170" s="383"/>
      <c r="AY170" s="238"/>
      <c r="AZ170" s="383"/>
      <c r="BA170" s="383"/>
      <c r="BB170" s="464" t="str">
        <f t="shared" si="13"/>
        <v/>
      </c>
      <c r="BC170" s="464" t="str">
        <f t="shared" si="14"/>
        <v/>
      </c>
    </row>
    <row r="171" spans="1:55" s="205" customFormat="1" x14ac:dyDescent="0.25">
      <c r="A171" s="264"/>
      <c r="B171" s="804"/>
      <c r="C171" s="264"/>
      <c r="D171" s="234"/>
      <c r="E171" s="234"/>
      <c r="F171" s="234"/>
      <c r="G171" s="234"/>
      <c r="H171" s="234"/>
      <c r="I171" s="234"/>
      <c r="J171" s="234"/>
      <c r="K171" s="234"/>
      <c r="L171" s="234"/>
      <c r="M171" s="234"/>
      <c r="N171" s="234"/>
      <c r="O171" s="234"/>
      <c r="P171" s="235"/>
      <c r="Q171" s="235"/>
      <c r="R171" s="235"/>
      <c r="S171" s="570"/>
      <c r="T171" s="416"/>
      <c r="U171" s="235"/>
      <c r="V171" s="583"/>
      <c r="W171" s="235"/>
      <c r="X171" s="235"/>
      <c r="Y171" s="463">
        <f t="shared" si="10"/>
        <v>0</v>
      </c>
      <c r="Z171" s="785"/>
      <c r="AA171" s="784"/>
      <c r="AB171" s="201"/>
      <c r="AC171" s="201"/>
      <c r="AD171" s="201"/>
      <c r="AE171" s="201"/>
      <c r="AF171" s="201"/>
      <c r="AG171" s="201"/>
      <c r="AH171" s="235"/>
      <c r="AI171" s="201"/>
      <c r="AJ171" s="201"/>
      <c r="AK171" s="201"/>
      <c r="AL171" s="201"/>
      <c r="AM171" s="201"/>
      <c r="AN171" s="201"/>
      <c r="AO171" s="573"/>
      <c r="AP171" s="416"/>
      <c r="AQ171" s="778"/>
      <c r="AR171" s="778"/>
      <c r="AS171" s="245"/>
      <c r="AT171" s="462" t="str">
        <f t="shared" si="11"/>
        <v/>
      </c>
      <c r="AU171" s="237"/>
      <c r="AV171" s="463" t="str">
        <f t="shared" si="12"/>
        <v>Popup_OIP</v>
      </c>
      <c r="AW171" s="238"/>
      <c r="AX171" s="383"/>
      <c r="AY171" s="238"/>
      <c r="AZ171" s="383"/>
      <c r="BA171" s="383"/>
      <c r="BB171" s="464" t="str">
        <f t="shared" si="13"/>
        <v/>
      </c>
      <c r="BC171" s="464" t="str">
        <f t="shared" si="14"/>
        <v/>
      </c>
    </row>
    <row r="172" spans="1:55" s="205" customFormat="1" x14ac:dyDescent="0.25">
      <c r="A172" s="264"/>
      <c r="B172" s="804"/>
      <c r="C172" s="264"/>
      <c r="D172" s="234"/>
      <c r="E172" s="234"/>
      <c r="F172" s="234"/>
      <c r="G172" s="234"/>
      <c r="H172" s="234"/>
      <c r="I172" s="234"/>
      <c r="J172" s="234"/>
      <c r="K172" s="234"/>
      <c r="L172" s="234"/>
      <c r="M172" s="234"/>
      <c r="N172" s="234"/>
      <c r="O172" s="234"/>
      <c r="P172" s="235"/>
      <c r="Q172" s="235"/>
      <c r="R172" s="235"/>
      <c r="S172" s="570"/>
      <c r="T172" s="416"/>
      <c r="U172" s="235"/>
      <c r="V172" s="583"/>
      <c r="W172" s="235"/>
      <c r="X172" s="235"/>
      <c r="Y172" s="463">
        <f t="shared" si="10"/>
        <v>0</v>
      </c>
      <c r="Z172" s="785"/>
      <c r="AA172" s="784"/>
      <c r="AB172" s="201"/>
      <c r="AC172" s="201"/>
      <c r="AD172" s="201"/>
      <c r="AE172" s="201"/>
      <c r="AF172" s="201"/>
      <c r="AG172" s="201"/>
      <c r="AH172" s="235"/>
      <c r="AI172" s="201"/>
      <c r="AJ172" s="201"/>
      <c r="AK172" s="201"/>
      <c r="AL172" s="201"/>
      <c r="AM172" s="201"/>
      <c r="AN172" s="201"/>
      <c r="AO172" s="573"/>
      <c r="AP172" s="416"/>
      <c r="AQ172" s="778"/>
      <c r="AR172" s="778"/>
      <c r="AS172" s="245"/>
      <c r="AT172" s="462" t="str">
        <f t="shared" si="11"/>
        <v/>
      </c>
      <c r="AU172" s="237"/>
      <c r="AV172" s="463" t="str">
        <f t="shared" si="12"/>
        <v>Popup_OIP</v>
      </c>
      <c r="AW172" s="238"/>
      <c r="AX172" s="383"/>
      <c r="AY172" s="238"/>
      <c r="AZ172" s="383"/>
      <c r="BA172" s="383"/>
      <c r="BB172" s="464" t="str">
        <f t="shared" si="13"/>
        <v/>
      </c>
      <c r="BC172" s="464" t="str">
        <f t="shared" si="14"/>
        <v/>
      </c>
    </row>
    <row r="173" spans="1:55" s="205" customFormat="1" x14ac:dyDescent="0.25">
      <c r="A173" s="264"/>
      <c r="B173" s="804"/>
      <c r="C173" s="264"/>
      <c r="D173" s="655"/>
      <c r="E173" s="655"/>
      <c r="F173" s="655"/>
      <c r="G173" s="655"/>
      <c r="H173" s="655"/>
      <c r="I173" s="655"/>
      <c r="J173" s="655"/>
      <c r="K173" s="234"/>
      <c r="L173" s="234"/>
      <c r="M173" s="234"/>
      <c r="N173" s="234"/>
      <c r="O173" s="234"/>
      <c r="P173" s="235"/>
      <c r="Q173" s="235"/>
      <c r="R173" s="234"/>
      <c r="S173" s="570"/>
      <c r="T173" s="416"/>
      <c r="U173" s="234"/>
      <c r="V173" s="583"/>
      <c r="W173" s="234"/>
      <c r="X173" s="234"/>
      <c r="Y173" s="463">
        <f t="shared" si="10"/>
        <v>0</v>
      </c>
      <c r="Z173" s="579"/>
      <c r="AA173" s="744"/>
      <c r="AB173" s="326"/>
      <c r="AC173" s="326"/>
      <c r="AD173" s="326"/>
      <c r="AE173" s="326"/>
      <c r="AF173" s="326"/>
      <c r="AG173" s="326"/>
      <c r="AH173" s="234"/>
      <c r="AI173" s="326"/>
      <c r="AJ173" s="326"/>
      <c r="AK173" s="201"/>
      <c r="AL173" s="201"/>
      <c r="AM173" s="201"/>
      <c r="AN173" s="201"/>
      <c r="AO173" s="573"/>
      <c r="AP173" s="416"/>
      <c r="AQ173" s="778"/>
      <c r="AR173" s="778"/>
      <c r="AS173" s="245"/>
      <c r="AT173" s="462" t="str">
        <f t="shared" si="11"/>
        <v/>
      </c>
      <c r="AU173" s="237"/>
      <c r="AV173" s="463" t="str">
        <f t="shared" si="12"/>
        <v>Popup_OIP</v>
      </c>
      <c r="AW173" s="264"/>
      <c r="AX173" s="383"/>
      <c r="AY173" s="572"/>
      <c r="AZ173" s="383"/>
      <c r="BA173" s="383"/>
      <c r="BB173" s="464" t="str">
        <f t="shared" si="13"/>
        <v/>
      </c>
      <c r="BC173" s="464" t="str">
        <f t="shared" si="14"/>
        <v/>
      </c>
    </row>
    <row r="174" spans="1:55" s="205" customFormat="1" x14ac:dyDescent="0.25">
      <c r="A174" s="264"/>
      <c r="B174" s="804"/>
      <c r="C174" s="264"/>
      <c r="D174" s="655"/>
      <c r="E174" s="655"/>
      <c r="F174" s="655"/>
      <c r="G174" s="655"/>
      <c r="H174" s="655"/>
      <c r="I174" s="655"/>
      <c r="J174" s="655"/>
      <c r="K174" s="655"/>
      <c r="L174" s="656"/>
      <c r="M174" s="655"/>
      <c r="N174" s="655"/>
      <c r="O174" s="655"/>
      <c r="P174" s="235"/>
      <c r="Q174" s="235"/>
      <c r="R174" s="235"/>
      <c r="S174" s="570"/>
      <c r="T174" s="416"/>
      <c r="U174" s="235"/>
      <c r="V174" s="583"/>
      <c r="W174" s="235"/>
      <c r="X174" s="235"/>
      <c r="Y174" s="463">
        <f t="shared" si="10"/>
        <v>0</v>
      </c>
      <c r="Z174" s="579"/>
      <c r="AA174" s="744"/>
      <c r="AB174" s="326"/>
      <c r="AC174" s="326"/>
      <c r="AD174" s="326"/>
      <c r="AE174" s="201"/>
      <c r="AF174" s="201"/>
      <c r="AG174" s="201"/>
      <c r="AH174" s="235"/>
      <c r="AI174" s="201"/>
      <c r="AJ174" s="201"/>
      <c r="AK174" s="201"/>
      <c r="AL174" s="201"/>
      <c r="AM174" s="201"/>
      <c r="AN174" s="201"/>
      <c r="AO174" s="573"/>
      <c r="AP174" s="416"/>
      <c r="AQ174" s="778"/>
      <c r="AR174" s="778"/>
      <c r="AS174" s="245"/>
      <c r="AT174" s="462" t="str">
        <f t="shared" si="11"/>
        <v/>
      </c>
      <c r="AU174" s="237"/>
      <c r="AV174" s="463" t="str">
        <f t="shared" si="12"/>
        <v>Popup_OIP</v>
      </c>
      <c r="AW174" s="238"/>
      <c r="AX174" s="383"/>
      <c r="AY174" s="572"/>
      <c r="AZ174" s="383"/>
      <c r="BA174" s="383"/>
      <c r="BB174" s="464" t="str">
        <f t="shared" si="13"/>
        <v/>
      </c>
      <c r="BC174" s="464" t="str">
        <f t="shared" si="14"/>
        <v/>
      </c>
    </row>
    <row r="175" spans="1:55" s="205" customFormat="1" x14ac:dyDescent="0.25">
      <c r="A175" s="264"/>
      <c r="B175" s="804"/>
      <c r="C175" s="264"/>
      <c r="D175" s="235"/>
      <c r="E175" s="235"/>
      <c r="F175" s="234"/>
      <c r="G175" s="234"/>
      <c r="H175" s="235"/>
      <c r="I175" s="235"/>
      <c r="J175" s="234"/>
      <c r="K175" s="234"/>
      <c r="L175" s="234"/>
      <c r="M175" s="234"/>
      <c r="N175" s="234"/>
      <c r="O175" s="234"/>
      <c r="P175" s="235"/>
      <c r="Q175" s="235"/>
      <c r="R175" s="234"/>
      <c r="S175" s="570"/>
      <c r="T175" s="416"/>
      <c r="U175" s="234"/>
      <c r="V175" s="583"/>
      <c r="W175" s="235"/>
      <c r="X175" s="235"/>
      <c r="Y175" s="463">
        <f t="shared" si="10"/>
        <v>0</v>
      </c>
      <c r="Z175" s="783"/>
      <c r="AA175" s="784"/>
      <c r="AB175" s="326"/>
      <c r="AC175" s="326"/>
      <c r="AD175" s="326"/>
      <c r="AE175" s="201"/>
      <c r="AF175" s="201"/>
      <c r="AG175" s="326"/>
      <c r="AH175" s="234"/>
      <c r="AI175" s="326"/>
      <c r="AJ175" s="326"/>
      <c r="AK175" s="201"/>
      <c r="AL175" s="201"/>
      <c r="AM175" s="201"/>
      <c r="AN175" s="201"/>
      <c r="AO175" s="573"/>
      <c r="AP175" s="416"/>
      <c r="AQ175" s="778"/>
      <c r="AR175" s="778"/>
      <c r="AS175" s="245"/>
      <c r="AT175" s="462" t="str">
        <f t="shared" si="11"/>
        <v/>
      </c>
      <c r="AU175" s="237"/>
      <c r="AV175" s="463" t="str">
        <f t="shared" si="12"/>
        <v>Popup_OIP</v>
      </c>
      <c r="AW175" s="238"/>
      <c r="AX175" s="383"/>
      <c r="AY175" s="572"/>
      <c r="AZ175" s="383"/>
      <c r="BA175" s="383"/>
      <c r="BB175" s="464" t="str">
        <f t="shared" si="13"/>
        <v/>
      </c>
      <c r="BC175" s="464" t="str">
        <f t="shared" si="14"/>
        <v/>
      </c>
    </row>
    <row r="176" spans="1:55" s="205" customFormat="1" x14ac:dyDescent="0.25">
      <c r="A176" s="264"/>
      <c r="B176" s="804"/>
      <c r="C176" s="264"/>
      <c r="D176" s="235"/>
      <c r="E176" s="235"/>
      <c r="F176" s="234"/>
      <c r="G176" s="234"/>
      <c r="H176" s="235"/>
      <c r="I176" s="235"/>
      <c r="J176" s="234"/>
      <c r="K176" s="234"/>
      <c r="L176" s="234"/>
      <c r="M176" s="234"/>
      <c r="N176" s="234"/>
      <c r="O176" s="234"/>
      <c r="P176" s="235"/>
      <c r="Q176" s="235"/>
      <c r="R176" s="235"/>
      <c r="S176" s="570"/>
      <c r="T176" s="416"/>
      <c r="U176" s="235"/>
      <c r="V176" s="583"/>
      <c r="W176" s="235"/>
      <c r="X176" s="235"/>
      <c r="Y176" s="463">
        <f t="shared" si="10"/>
        <v>0</v>
      </c>
      <c r="Z176" s="579"/>
      <c r="AA176" s="744"/>
      <c r="AB176" s="326"/>
      <c r="AC176" s="326"/>
      <c r="AD176" s="326"/>
      <c r="AE176" s="201"/>
      <c r="AF176" s="201"/>
      <c r="AG176" s="201"/>
      <c r="AH176" s="235"/>
      <c r="AI176" s="201"/>
      <c r="AJ176" s="201"/>
      <c r="AK176" s="201"/>
      <c r="AL176" s="201"/>
      <c r="AM176" s="201"/>
      <c r="AN176" s="201"/>
      <c r="AO176" s="573"/>
      <c r="AP176" s="416"/>
      <c r="AQ176" s="778"/>
      <c r="AR176" s="778"/>
      <c r="AS176" s="245"/>
      <c r="AT176" s="462" t="str">
        <f t="shared" si="11"/>
        <v/>
      </c>
      <c r="AU176" s="237"/>
      <c r="AV176" s="463" t="str">
        <f t="shared" si="12"/>
        <v>Popup_OIP</v>
      </c>
      <c r="AW176" s="238"/>
      <c r="AX176" s="383"/>
      <c r="AY176" s="572"/>
      <c r="AZ176" s="383"/>
      <c r="BA176" s="383"/>
      <c r="BB176" s="464" t="str">
        <f t="shared" si="13"/>
        <v/>
      </c>
      <c r="BC176" s="464" t="str">
        <f t="shared" si="14"/>
        <v/>
      </c>
    </row>
    <row r="177" spans="1:55" s="205" customFormat="1" x14ac:dyDescent="0.25">
      <c r="A177" s="264"/>
      <c r="B177" s="804"/>
      <c r="C177" s="264"/>
      <c r="D177" s="235"/>
      <c r="E177" s="235"/>
      <c r="F177" s="234"/>
      <c r="G177" s="234"/>
      <c r="H177" s="235"/>
      <c r="I177" s="235"/>
      <c r="J177" s="234"/>
      <c r="K177" s="234"/>
      <c r="L177" s="234"/>
      <c r="M177" s="234"/>
      <c r="N177" s="234"/>
      <c r="O177" s="234"/>
      <c r="P177" s="235"/>
      <c r="Q177" s="235"/>
      <c r="R177" s="234"/>
      <c r="S177" s="570"/>
      <c r="T177" s="416"/>
      <c r="U177" s="234"/>
      <c r="V177" s="583"/>
      <c r="W177" s="234"/>
      <c r="X177" s="234"/>
      <c r="Y177" s="463">
        <f t="shared" si="10"/>
        <v>0</v>
      </c>
      <c r="Z177" s="578"/>
      <c r="AA177" s="744"/>
      <c r="AB177" s="201"/>
      <c r="AC177" s="201"/>
      <c r="AD177" s="201"/>
      <c r="AE177" s="201"/>
      <c r="AF177" s="201"/>
      <c r="AG177" s="326"/>
      <c r="AH177" s="234"/>
      <c r="AI177" s="326"/>
      <c r="AJ177" s="326"/>
      <c r="AK177" s="201"/>
      <c r="AL177" s="201"/>
      <c r="AM177" s="201"/>
      <c r="AN177" s="201"/>
      <c r="AO177" s="573"/>
      <c r="AP177" s="416"/>
      <c r="AQ177" s="778"/>
      <c r="AR177" s="778"/>
      <c r="AS177" s="245"/>
      <c r="AT177" s="462" t="str">
        <f t="shared" si="11"/>
        <v/>
      </c>
      <c r="AU177" s="237"/>
      <c r="AV177" s="463" t="str">
        <f t="shared" si="12"/>
        <v>Popup_OIP</v>
      </c>
      <c r="AW177" s="238"/>
      <c r="AX177" s="383"/>
      <c r="AY177" s="572"/>
      <c r="AZ177" s="383"/>
      <c r="BA177" s="383"/>
      <c r="BB177" s="464" t="str">
        <f t="shared" si="13"/>
        <v/>
      </c>
      <c r="BC177" s="464" t="str">
        <f t="shared" si="14"/>
        <v/>
      </c>
    </row>
    <row r="178" spans="1:55" s="205" customFormat="1" x14ac:dyDescent="0.25">
      <c r="A178" s="264"/>
      <c r="B178" s="804"/>
      <c r="C178" s="264"/>
      <c r="D178" s="235"/>
      <c r="E178" s="235"/>
      <c r="F178" s="234"/>
      <c r="G178" s="235"/>
      <c r="H178" s="235"/>
      <c r="I178" s="235"/>
      <c r="J178" s="234"/>
      <c r="K178" s="234"/>
      <c r="L178" s="234"/>
      <c r="M178" s="234"/>
      <c r="N178" s="234"/>
      <c r="O178" s="234"/>
      <c r="P178" s="235"/>
      <c r="Q178" s="235"/>
      <c r="R178" s="234"/>
      <c r="S178" s="570"/>
      <c r="T178" s="416"/>
      <c r="U178" s="234"/>
      <c r="V178" s="583"/>
      <c r="W178" s="234"/>
      <c r="X178" s="234"/>
      <c r="Y178" s="463">
        <f t="shared" si="10"/>
        <v>0</v>
      </c>
      <c r="Z178" s="579"/>
      <c r="AA178" s="744"/>
      <c r="AB178" s="326"/>
      <c r="AC178" s="326"/>
      <c r="AD178" s="326"/>
      <c r="AE178" s="326"/>
      <c r="AF178" s="326"/>
      <c r="AG178" s="326"/>
      <c r="AH178" s="234"/>
      <c r="AI178" s="326"/>
      <c r="AJ178" s="326"/>
      <c r="AK178" s="201"/>
      <c r="AL178" s="201"/>
      <c r="AM178" s="201"/>
      <c r="AN178" s="201"/>
      <c r="AO178" s="573"/>
      <c r="AP178" s="416"/>
      <c r="AQ178" s="778"/>
      <c r="AR178" s="778"/>
      <c r="AS178" s="245"/>
      <c r="AT178" s="462" t="str">
        <f t="shared" si="11"/>
        <v/>
      </c>
      <c r="AU178" s="237"/>
      <c r="AV178" s="463" t="str">
        <f t="shared" si="12"/>
        <v>Popup_OIP</v>
      </c>
      <c r="AW178" s="238"/>
      <c r="AX178" s="383"/>
      <c r="AY178" s="572"/>
      <c r="AZ178" s="383"/>
      <c r="BA178" s="383"/>
      <c r="BB178" s="464" t="str">
        <f t="shared" si="13"/>
        <v/>
      </c>
      <c r="BC178" s="464" t="str">
        <f t="shared" si="14"/>
        <v/>
      </c>
    </row>
    <row r="179" spans="1:55" s="205" customFormat="1" x14ac:dyDescent="0.25">
      <c r="A179" s="264"/>
      <c r="B179" s="804"/>
      <c r="C179" s="264"/>
      <c r="D179" s="235"/>
      <c r="E179" s="235"/>
      <c r="F179" s="235"/>
      <c r="G179" s="235"/>
      <c r="H179" s="235"/>
      <c r="I179" s="235"/>
      <c r="J179" s="234"/>
      <c r="K179" s="234"/>
      <c r="L179" s="234"/>
      <c r="M179" s="234"/>
      <c r="N179" s="234"/>
      <c r="O179" s="234"/>
      <c r="P179" s="235"/>
      <c r="Q179" s="235"/>
      <c r="R179" s="235"/>
      <c r="S179" s="570"/>
      <c r="T179" s="416"/>
      <c r="U179" s="235"/>
      <c r="V179" s="583"/>
      <c r="W179" s="235"/>
      <c r="X179" s="235"/>
      <c r="Y179" s="463">
        <f t="shared" si="10"/>
        <v>0</v>
      </c>
      <c r="Z179" s="783"/>
      <c r="AA179" s="783"/>
      <c r="AB179" s="326"/>
      <c r="AC179" s="326"/>
      <c r="AD179" s="326"/>
      <c r="AE179" s="201"/>
      <c r="AF179" s="201"/>
      <c r="AG179" s="201"/>
      <c r="AH179" s="235"/>
      <c r="AI179" s="201"/>
      <c r="AJ179" s="201"/>
      <c r="AK179" s="201"/>
      <c r="AL179" s="201"/>
      <c r="AM179" s="201"/>
      <c r="AN179" s="201"/>
      <c r="AO179" s="573"/>
      <c r="AP179" s="416"/>
      <c r="AQ179" s="778"/>
      <c r="AR179" s="778"/>
      <c r="AS179" s="245"/>
      <c r="AT179" s="462" t="str">
        <f t="shared" si="11"/>
        <v/>
      </c>
      <c r="AU179" s="237"/>
      <c r="AV179" s="463" t="str">
        <f t="shared" si="12"/>
        <v>Popup_OIP</v>
      </c>
      <c r="AW179" s="238"/>
      <c r="AX179" s="383"/>
      <c r="AY179" s="572"/>
      <c r="AZ179" s="383"/>
      <c r="BA179" s="383"/>
      <c r="BB179" s="464" t="str">
        <f t="shared" si="13"/>
        <v/>
      </c>
      <c r="BC179" s="464" t="str">
        <f t="shared" si="14"/>
        <v/>
      </c>
    </row>
    <row r="180" spans="1:55" s="205" customFormat="1" x14ac:dyDescent="0.25">
      <c r="A180" s="264"/>
      <c r="B180" s="804"/>
      <c r="C180" s="264"/>
      <c r="D180" s="235"/>
      <c r="E180" s="235"/>
      <c r="F180" s="234"/>
      <c r="G180" s="234"/>
      <c r="H180" s="235"/>
      <c r="I180" s="235"/>
      <c r="J180" s="234"/>
      <c r="K180" s="234"/>
      <c r="L180" s="234"/>
      <c r="M180" s="234"/>
      <c r="N180" s="234"/>
      <c r="O180" s="234"/>
      <c r="P180" s="235"/>
      <c r="Q180" s="235"/>
      <c r="R180" s="235"/>
      <c r="S180" s="570"/>
      <c r="T180" s="416"/>
      <c r="U180" s="235"/>
      <c r="V180" s="583"/>
      <c r="W180" s="235"/>
      <c r="X180" s="235"/>
      <c r="Y180" s="463">
        <f t="shared" si="10"/>
        <v>0</v>
      </c>
      <c r="Z180" s="579"/>
      <c r="AA180" s="744"/>
      <c r="AB180" s="326"/>
      <c r="AC180" s="326"/>
      <c r="AD180" s="326"/>
      <c r="AE180" s="201"/>
      <c r="AF180" s="201"/>
      <c r="AG180" s="201"/>
      <c r="AH180" s="235"/>
      <c r="AI180" s="201"/>
      <c r="AJ180" s="201"/>
      <c r="AK180" s="201"/>
      <c r="AL180" s="201"/>
      <c r="AM180" s="201"/>
      <c r="AN180" s="201"/>
      <c r="AO180" s="573"/>
      <c r="AP180" s="416"/>
      <c r="AQ180" s="778"/>
      <c r="AR180" s="778"/>
      <c r="AS180" s="245"/>
      <c r="AT180" s="462" t="str">
        <f t="shared" si="11"/>
        <v/>
      </c>
      <c r="AU180" s="237"/>
      <c r="AV180" s="463" t="str">
        <f t="shared" si="12"/>
        <v>Popup_OIP</v>
      </c>
      <c r="AW180" s="264"/>
      <c r="AX180" s="383"/>
      <c r="AY180" s="572"/>
      <c r="AZ180" s="383"/>
      <c r="BA180" s="383"/>
      <c r="BB180" s="464" t="str">
        <f t="shared" si="13"/>
        <v/>
      </c>
      <c r="BC180" s="464" t="str">
        <f t="shared" si="14"/>
        <v/>
      </c>
    </row>
    <row r="181" spans="1:55" s="205" customFormat="1" x14ac:dyDescent="0.25">
      <c r="A181" s="264"/>
      <c r="B181" s="804"/>
      <c r="C181" s="264"/>
      <c r="D181" s="235"/>
      <c r="E181" s="235"/>
      <c r="F181" s="234"/>
      <c r="G181" s="235"/>
      <c r="H181" s="235"/>
      <c r="I181" s="235"/>
      <c r="J181" s="234"/>
      <c r="K181" s="234"/>
      <c r="L181" s="234"/>
      <c r="M181" s="234"/>
      <c r="N181" s="234"/>
      <c r="O181" s="234"/>
      <c r="P181" s="235"/>
      <c r="Q181" s="235"/>
      <c r="R181" s="235"/>
      <c r="S181" s="570"/>
      <c r="T181" s="416"/>
      <c r="U181" s="235"/>
      <c r="V181" s="583"/>
      <c r="W181" s="235"/>
      <c r="X181" s="235"/>
      <c r="Y181" s="463">
        <f t="shared" si="10"/>
        <v>0</v>
      </c>
      <c r="Z181" s="578"/>
      <c r="AA181" s="744"/>
      <c r="AB181" s="201"/>
      <c r="AC181" s="201"/>
      <c r="AD181" s="201"/>
      <c r="AE181" s="201"/>
      <c r="AF181" s="201"/>
      <c r="AG181" s="201"/>
      <c r="AH181" s="235"/>
      <c r="AI181" s="201"/>
      <c r="AJ181" s="201"/>
      <c r="AK181" s="201"/>
      <c r="AL181" s="201"/>
      <c r="AM181" s="201"/>
      <c r="AN181" s="201"/>
      <c r="AO181" s="573"/>
      <c r="AP181" s="416"/>
      <c r="AQ181" s="778"/>
      <c r="AR181" s="778"/>
      <c r="AS181" s="245"/>
      <c r="AT181" s="462" t="str">
        <f t="shared" si="11"/>
        <v/>
      </c>
      <c r="AU181" s="237"/>
      <c r="AV181" s="463" t="str">
        <f t="shared" si="12"/>
        <v>Popup_OIP</v>
      </c>
      <c r="AW181" s="238"/>
      <c r="AX181" s="383"/>
      <c r="AY181" s="572"/>
      <c r="AZ181" s="383"/>
      <c r="BA181" s="383"/>
      <c r="BB181" s="464" t="str">
        <f t="shared" si="13"/>
        <v/>
      </c>
      <c r="BC181" s="464" t="str">
        <f t="shared" si="14"/>
        <v/>
      </c>
    </row>
    <row r="182" spans="1:55" s="205" customFormat="1" x14ac:dyDescent="0.25">
      <c r="A182" s="264"/>
      <c r="B182" s="804"/>
      <c r="C182" s="264"/>
      <c r="D182" s="234"/>
      <c r="E182" s="234"/>
      <c r="F182" s="234"/>
      <c r="G182" s="234"/>
      <c r="H182" s="235"/>
      <c r="I182" s="235"/>
      <c r="J182" s="234"/>
      <c r="K182" s="234"/>
      <c r="L182" s="234"/>
      <c r="M182" s="234"/>
      <c r="N182" s="234"/>
      <c r="O182" s="234"/>
      <c r="P182" s="235"/>
      <c r="Q182" s="235"/>
      <c r="R182" s="235"/>
      <c r="S182" s="570"/>
      <c r="T182" s="416"/>
      <c r="U182" s="235"/>
      <c r="V182" s="583"/>
      <c r="W182" s="235"/>
      <c r="X182" s="235"/>
      <c r="Y182" s="463">
        <f t="shared" si="10"/>
        <v>0</v>
      </c>
      <c r="Z182" s="785"/>
      <c r="AA182" s="784"/>
      <c r="AB182" s="201"/>
      <c r="AC182" s="201"/>
      <c r="AD182" s="201"/>
      <c r="AE182" s="201"/>
      <c r="AF182" s="201"/>
      <c r="AG182" s="201"/>
      <c r="AH182" s="235"/>
      <c r="AI182" s="201"/>
      <c r="AJ182" s="201"/>
      <c r="AK182" s="201"/>
      <c r="AL182" s="201"/>
      <c r="AM182" s="201"/>
      <c r="AN182" s="201"/>
      <c r="AO182" s="573"/>
      <c r="AP182" s="416"/>
      <c r="AQ182" s="778"/>
      <c r="AR182" s="778"/>
      <c r="AS182" s="245"/>
      <c r="AT182" s="462" t="str">
        <f t="shared" si="11"/>
        <v/>
      </c>
      <c r="AU182" s="237"/>
      <c r="AV182" s="463" t="str">
        <f t="shared" si="12"/>
        <v>Popup_OIP</v>
      </c>
      <c r="AW182" s="238"/>
      <c r="AX182" s="383"/>
      <c r="AY182" s="572"/>
      <c r="AZ182" s="383"/>
      <c r="BA182" s="383"/>
      <c r="BB182" s="464" t="str">
        <f t="shared" si="13"/>
        <v/>
      </c>
      <c r="BC182" s="464" t="str">
        <f t="shared" si="14"/>
        <v/>
      </c>
    </row>
    <row r="183" spans="1:55" s="205" customFormat="1" x14ac:dyDescent="0.25">
      <c r="A183" s="264"/>
      <c r="B183" s="804"/>
      <c r="C183" s="264"/>
      <c r="D183" s="234"/>
      <c r="E183" s="234"/>
      <c r="F183" s="234"/>
      <c r="G183" s="234"/>
      <c r="H183" s="234"/>
      <c r="I183" s="234"/>
      <c r="J183" s="234"/>
      <c r="K183" s="234"/>
      <c r="L183" s="234"/>
      <c r="M183" s="234"/>
      <c r="N183" s="234"/>
      <c r="O183" s="234"/>
      <c r="P183" s="235"/>
      <c r="Q183" s="235"/>
      <c r="R183" s="235"/>
      <c r="S183" s="570"/>
      <c r="T183" s="416"/>
      <c r="U183" s="235"/>
      <c r="V183" s="583"/>
      <c r="W183" s="235"/>
      <c r="X183" s="235"/>
      <c r="Y183" s="463">
        <f t="shared" si="10"/>
        <v>0</v>
      </c>
      <c r="Z183" s="785"/>
      <c r="AA183" s="784"/>
      <c r="AB183" s="201"/>
      <c r="AC183" s="201"/>
      <c r="AD183" s="201"/>
      <c r="AE183" s="201"/>
      <c r="AF183" s="201"/>
      <c r="AG183" s="201"/>
      <c r="AH183" s="235"/>
      <c r="AI183" s="201"/>
      <c r="AJ183" s="201"/>
      <c r="AK183" s="201"/>
      <c r="AL183" s="201"/>
      <c r="AM183" s="201"/>
      <c r="AN183" s="201"/>
      <c r="AO183" s="573"/>
      <c r="AP183" s="416"/>
      <c r="AQ183" s="778"/>
      <c r="AR183" s="778"/>
      <c r="AS183" s="245"/>
      <c r="AT183" s="462" t="str">
        <f t="shared" si="11"/>
        <v/>
      </c>
      <c r="AU183" s="237"/>
      <c r="AV183" s="463" t="str">
        <f t="shared" si="12"/>
        <v>Popup_OIP</v>
      </c>
      <c r="AW183" s="238"/>
      <c r="AX183" s="383"/>
      <c r="AY183" s="572"/>
      <c r="AZ183" s="383"/>
      <c r="BA183" s="383"/>
      <c r="BB183" s="464" t="str">
        <f t="shared" si="13"/>
        <v/>
      </c>
      <c r="BC183" s="464" t="str">
        <f t="shared" si="14"/>
        <v/>
      </c>
    </row>
    <row r="184" spans="1:55" s="205" customFormat="1" x14ac:dyDescent="0.25">
      <c r="A184" s="264"/>
      <c r="B184" s="851"/>
      <c r="C184" s="264"/>
      <c r="D184" s="234"/>
      <c r="E184" s="234"/>
      <c r="F184" s="235"/>
      <c r="G184" s="234"/>
      <c r="H184" s="234"/>
      <c r="I184" s="234"/>
      <c r="J184" s="234"/>
      <c r="K184" s="234"/>
      <c r="L184" s="234"/>
      <c r="M184" s="234"/>
      <c r="N184" s="234"/>
      <c r="O184" s="234"/>
      <c r="P184" s="235"/>
      <c r="Q184" s="235"/>
      <c r="R184" s="235"/>
      <c r="S184" s="570"/>
      <c r="T184" s="416"/>
      <c r="U184" s="235"/>
      <c r="V184" s="583"/>
      <c r="W184" s="235"/>
      <c r="X184" s="235"/>
      <c r="Y184" s="463">
        <f t="shared" si="10"/>
        <v>0</v>
      </c>
      <c r="Z184" s="785"/>
      <c r="AA184" s="785"/>
      <c r="AB184" s="201"/>
      <c r="AC184" s="201"/>
      <c r="AD184" s="201"/>
      <c r="AE184" s="201"/>
      <c r="AF184" s="201"/>
      <c r="AG184" s="201"/>
      <c r="AH184" s="235"/>
      <c r="AI184" s="201"/>
      <c r="AJ184" s="201"/>
      <c r="AK184" s="201"/>
      <c r="AL184" s="201"/>
      <c r="AM184" s="201"/>
      <c r="AN184" s="201"/>
      <c r="AO184" s="573"/>
      <c r="AP184" s="416"/>
      <c r="AQ184" s="778"/>
      <c r="AR184" s="778"/>
      <c r="AS184" s="245"/>
      <c r="AT184" s="462" t="str">
        <f t="shared" si="11"/>
        <v/>
      </c>
      <c r="AU184" s="237"/>
      <c r="AV184" s="463" t="str">
        <f t="shared" si="12"/>
        <v>Popup_OIP</v>
      </c>
      <c r="AW184" s="238"/>
      <c r="AX184" s="383"/>
      <c r="AY184" s="572"/>
      <c r="AZ184" s="383"/>
      <c r="BA184" s="383"/>
      <c r="BB184" s="464" t="str">
        <f t="shared" si="13"/>
        <v/>
      </c>
      <c r="BC184" s="464" t="str">
        <f t="shared" si="14"/>
        <v/>
      </c>
    </row>
    <row r="185" spans="1:55" s="205" customFormat="1" x14ac:dyDescent="0.25">
      <c r="A185" s="264"/>
      <c r="B185" s="804"/>
      <c r="C185" s="264"/>
      <c r="D185" s="655"/>
      <c r="E185" s="655"/>
      <c r="F185" s="655"/>
      <c r="G185" s="655"/>
      <c r="H185" s="655"/>
      <c r="I185" s="655"/>
      <c r="J185" s="655"/>
      <c r="K185" s="655"/>
      <c r="L185" s="656"/>
      <c r="M185" s="655"/>
      <c r="N185" s="655"/>
      <c r="O185" s="655"/>
      <c r="P185" s="235"/>
      <c r="Q185" s="235"/>
      <c r="R185" s="235"/>
      <c r="S185" s="570"/>
      <c r="T185" s="416"/>
      <c r="U185" s="235"/>
      <c r="V185" s="583"/>
      <c r="W185" s="235"/>
      <c r="X185" s="235"/>
      <c r="Y185" s="463">
        <f t="shared" si="10"/>
        <v>0</v>
      </c>
      <c r="Z185" s="578"/>
      <c r="AA185" s="578"/>
      <c r="AB185" s="201"/>
      <c r="AC185" s="201"/>
      <c r="AD185" s="201"/>
      <c r="AE185" s="201"/>
      <c r="AF185" s="201"/>
      <c r="AG185" s="201"/>
      <c r="AH185" s="235"/>
      <c r="AI185" s="201"/>
      <c r="AJ185" s="201"/>
      <c r="AK185" s="201"/>
      <c r="AL185" s="201"/>
      <c r="AM185" s="201"/>
      <c r="AN185" s="201"/>
      <c r="AO185" s="573"/>
      <c r="AP185" s="416"/>
      <c r="AQ185" s="778"/>
      <c r="AR185" s="778"/>
      <c r="AS185" s="245"/>
      <c r="AT185" s="462" t="str">
        <f t="shared" si="11"/>
        <v/>
      </c>
      <c r="AU185" s="237"/>
      <c r="AV185" s="463" t="str">
        <f t="shared" si="12"/>
        <v>Popup_OIP</v>
      </c>
      <c r="AW185" s="264"/>
      <c r="AX185" s="237"/>
      <c r="AY185" s="237"/>
      <c r="AZ185" s="383"/>
      <c r="BA185" s="383"/>
      <c r="BB185" s="464" t="str">
        <f t="shared" si="13"/>
        <v/>
      </c>
      <c r="BC185" s="464" t="str">
        <f t="shared" si="14"/>
        <v/>
      </c>
    </row>
    <row r="186" spans="1:55" s="205" customFormat="1" x14ac:dyDescent="0.25">
      <c r="A186" s="264"/>
      <c r="B186" s="804"/>
      <c r="C186" s="264"/>
      <c r="D186" s="655"/>
      <c r="E186" s="655"/>
      <c r="F186" s="655"/>
      <c r="G186" s="655"/>
      <c r="H186" s="655"/>
      <c r="I186" s="655"/>
      <c r="J186" s="655"/>
      <c r="K186" s="655"/>
      <c r="L186" s="656"/>
      <c r="M186" s="655"/>
      <c r="N186" s="655"/>
      <c r="O186" s="655"/>
      <c r="P186" s="235"/>
      <c r="Q186" s="235"/>
      <c r="R186" s="235"/>
      <c r="S186" s="570"/>
      <c r="T186" s="416"/>
      <c r="U186" s="235"/>
      <c r="V186" s="583"/>
      <c r="W186" s="235"/>
      <c r="X186" s="235"/>
      <c r="Y186" s="463">
        <f t="shared" si="10"/>
        <v>0</v>
      </c>
      <c r="Z186" s="578"/>
      <c r="AA186" s="578"/>
      <c r="AB186" s="201"/>
      <c r="AC186" s="201"/>
      <c r="AD186" s="201"/>
      <c r="AE186" s="201"/>
      <c r="AF186" s="201"/>
      <c r="AG186" s="201"/>
      <c r="AH186" s="235"/>
      <c r="AI186" s="201"/>
      <c r="AJ186" s="201"/>
      <c r="AK186" s="201"/>
      <c r="AL186" s="201"/>
      <c r="AM186" s="201"/>
      <c r="AN186" s="201"/>
      <c r="AO186" s="573"/>
      <c r="AP186" s="416"/>
      <c r="AQ186" s="778"/>
      <c r="AR186" s="778"/>
      <c r="AS186" s="245"/>
      <c r="AT186" s="462" t="str">
        <f t="shared" si="11"/>
        <v/>
      </c>
      <c r="AU186" s="237"/>
      <c r="AV186" s="463" t="str">
        <f t="shared" si="12"/>
        <v>Popup_OIP</v>
      </c>
      <c r="AW186" s="264"/>
      <c r="AX186" s="237"/>
      <c r="AY186" s="237"/>
      <c r="AZ186" s="383"/>
      <c r="BA186" s="383"/>
      <c r="BB186" s="464" t="str">
        <f t="shared" si="13"/>
        <v/>
      </c>
      <c r="BC186" s="464" t="str">
        <f t="shared" si="14"/>
        <v/>
      </c>
    </row>
    <row r="187" spans="1:55" s="205" customFormat="1" x14ac:dyDescent="0.25">
      <c r="A187" s="264"/>
      <c r="B187" s="804"/>
      <c r="C187" s="264"/>
      <c r="D187" s="655"/>
      <c r="E187" s="655"/>
      <c r="F187" s="655"/>
      <c r="G187" s="655"/>
      <c r="H187" s="655"/>
      <c r="I187" s="655"/>
      <c r="J187" s="655"/>
      <c r="K187" s="655"/>
      <c r="L187" s="656"/>
      <c r="M187" s="655"/>
      <c r="N187" s="655"/>
      <c r="O187" s="655"/>
      <c r="P187" s="235"/>
      <c r="Q187" s="235"/>
      <c r="R187" s="235"/>
      <c r="S187" s="570"/>
      <c r="T187" s="416"/>
      <c r="U187" s="235"/>
      <c r="V187" s="583"/>
      <c r="W187" s="235"/>
      <c r="X187" s="235"/>
      <c r="Y187" s="463">
        <f t="shared" si="10"/>
        <v>0</v>
      </c>
      <c r="Z187" s="578"/>
      <c r="AA187" s="578"/>
      <c r="AB187" s="201"/>
      <c r="AC187" s="201"/>
      <c r="AD187" s="201"/>
      <c r="AE187" s="201"/>
      <c r="AF187" s="201"/>
      <c r="AG187" s="201"/>
      <c r="AH187" s="235"/>
      <c r="AI187" s="201"/>
      <c r="AJ187" s="201"/>
      <c r="AK187" s="201"/>
      <c r="AL187" s="201"/>
      <c r="AM187" s="201"/>
      <c r="AN187" s="201"/>
      <c r="AO187" s="573"/>
      <c r="AP187" s="416"/>
      <c r="AQ187" s="778"/>
      <c r="AR187" s="778"/>
      <c r="AS187" s="245"/>
      <c r="AT187" s="462" t="str">
        <f t="shared" si="11"/>
        <v/>
      </c>
      <c r="AU187" s="237"/>
      <c r="AV187" s="463" t="str">
        <f t="shared" si="12"/>
        <v>Popup_OIP</v>
      </c>
      <c r="AW187" s="264"/>
      <c r="AX187" s="237"/>
      <c r="AY187" s="237"/>
      <c r="AZ187" s="383"/>
      <c r="BA187" s="383"/>
      <c r="BB187" s="464" t="str">
        <f t="shared" si="13"/>
        <v/>
      </c>
      <c r="BC187" s="464" t="str">
        <f t="shared" si="14"/>
        <v/>
      </c>
    </row>
    <row r="188" spans="1:55" s="205" customFormat="1" x14ac:dyDescent="0.25">
      <c r="A188" s="264"/>
      <c r="B188" s="804"/>
      <c r="C188" s="264"/>
      <c r="D188" s="655"/>
      <c r="E188" s="655"/>
      <c r="F188" s="655"/>
      <c r="G188" s="655"/>
      <c r="H188" s="655"/>
      <c r="I188" s="655"/>
      <c r="J188" s="655"/>
      <c r="K188" s="655"/>
      <c r="L188" s="656"/>
      <c r="M188" s="655"/>
      <c r="N188" s="655"/>
      <c r="O188" s="655"/>
      <c r="P188" s="235"/>
      <c r="Q188" s="235"/>
      <c r="R188" s="235"/>
      <c r="S188" s="570"/>
      <c r="T188" s="416"/>
      <c r="U188" s="235"/>
      <c r="V188" s="583"/>
      <c r="W188" s="235"/>
      <c r="X188" s="235"/>
      <c r="Y188" s="463">
        <f t="shared" si="10"/>
        <v>0</v>
      </c>
      <c r="Z188" s="578"/>
      <c r="AA188" s="578"/>
      <c r="AB188" s="201"/>
      <c r="AC188" s="201"/>
      <c r="AD188" s="201"/>
      <c r="AE188" s="201"/>
      <c r="AF188" s="201"/>
      <c r="AG188" s="201"/>
      <c r="AH188" s="235"/>
      <c r="AI188" s="201"/>
      <c r="AJ188" s="201"/>
      <c r="AK188" s="201"/>
      <c r="AL188" s="201"/>
      <c r="AM188" s="201"/>
      <c r="AN188" s="201"/>
      <c r="AO188" s="573"/>
      <c r="AP188" s="416"/>
      <c r="AQ188" s="778"/>
      <c r="AR188" s="778"/>
      <c r="AS188" s="245"/>
      <c r="AT188" s="462" t="str">
        <f t="shared" si="11"/>
        <v/>
      </c>
      <c r="AU188" s="237"/>
      <c r="AV188" s="463" t="str">
        <f t="shared" si="12"/>
        <v>Popup_OIP</v>
      </c>
      <c r="AW188" s="264"/>
      <c r="AX188" s="237"/>
      <c r="AY188" s="237"/>
      <c r="AZ188" s="383"/>
      <c r="BA188" s="383"/>
      <c r="BB188" s="464" t="str">
        <f t="shared" si="13"/>
        <v/>
      </c>
      <c r="BC188" s="464" t="str">
        <f t="shared" si="14"/>
        <v/>
      </c>
    </row>
    <row r="189" spans="1:55" s="205" customFormat="1" x14ac:dyDescent="0.25">
      <c r="A189" s="264"/>
      <c r="B189" s="804"/>
      <c r="C189" s="264"/>
      <c r="D189" s="655"/>
      <c r="E189" s="655"/>
      <c r="F189" s="655"/>
      <c r="G189" s="655"/>
      <c r="H189" s="655"/>
      <c r="I189" s="655"/>
      <c r="J189" s="655"/>
      <c r="K189" s="655"/>
      <c r="L189" s="656"/>
      <c r="M189" s="655"/>
      <c r="N189" s="655"/>
      <c r="O189" s="655"/>
      <c r="P189" s="235"/>
      <c r="Q189" s="235"/>
      <c r="R189" s="235"/>
      <c r="S189" s="570"/>
      <c r="T189" s="416"/>
      <c r="U189" s="235"/>
      <c r="V189" s="583"/>
      <c r="W189" s="235"/>
      <c r="X189" s="235"/>
      <c r="Y189" s="463">
        <f t="shared" si="10"/>
        <v>0</v>
      </c>
      <c r="Z189" s="744"/>
      <c r="AA189" s="744"/>
      <c r="AB189" s="201"/>
      <c r="AC189" s="201"/>
      <c r="AD189" s="201"/>
      <c r="AE189" s="201"/>
      <c r="AF189" s="201"/>
      <c r="AG189" s="201"/>
      <c r="AH189" s="235"/>
      <c r="AI189" s="201"/>
      <c r="AJ189" s="201"/>
      <c r="AK189" s="201"/>
      <c r="AL189" s="201"/>
      <c r="AM189" s="201"/>
      <c r="AN189" s="201"/>
      <c r="AO189" s="573"/>
      <c r="AP189" s="775"/>
      <c r="AQ189" s="778"/>
      <c r="AR189" s="779"/>
      <c r="AS189" s="245"/>
      <c r="AT189" s="462" t="str">
        <f t="shared" si="11"/>
        <v/>
      </c>
      <c r="AU189" s="237"/>
      <c r="AV189" s="463" t="str">
        <f t="shared" si="12"/>
        <v>Popup_OIP</v>
      </c>
      <c r="AW189" s="264"/>
      <c r="AX189" s="237"/>
      <c r="AY189" s="237"/>
      <c r="AZ189" s="383"/>
      <c r="BA189" s="383"/>
      <c r="BB189" s="464" t="str">
        <f t="shared" si="13"/>
        <v/>
      </c>
      <c r="BC189" s="464" t="str">
        <f t="shared" si="14"/>
        <v/>
      </c>
    </row>
    <row r="190" spans="1:55" s="205" customFormat="1" x14ac:dyDescent="0.25">
      <c r="A190" s="264"/>
      <c r="B190" s="804"/>
      <c r="C190" s="264"/>
      <c r="D190" s="655"/>
      <c r="E190" s="655"/>
      <c r="F190" s="655"/>
      <c r="G190" s="655"/>
      <c r="H190" s="655"/>
      <c r="I190" s="655"/>
      <c r="J190" s="655"/>
      <c r="K190" s="234"/>
      <c r="L190" s="234"/>
      <c r="M190" s="234"/>
      <c r="N190" s="234"/>
      <c r="O190" s="234"/>
      <c r="P190" s="235"/>
      <c r="Q190" s="235"/>
      <c r="R190" s="235"/>
      <c r="S190" s="570"/>
      <c r="T190" s="416"/>
      <c r="U190" s="235"/>
      <c r="V190" s="583"/>
      <c r="W190" s="235"/>
      <c r="X190" s="235"/>
      <c r="Y190" s="463">
        <f t="shared" si="10"/>
        <v>0</v>
      </c>
      <c r="Z190" s="579"/>
      <c r="AA190" s="744"/>
      <c r="AB190" s="326"/>
      <c r="AC190" s="326"/>
      <c r="AD190" s="326"/>
      <c r="AE190" s="201"/>
      <c r="AF190" s="201"/>
      <c r="AG190" s="201"/>
      <c r="AH190" s="235"/>
      <c r="AI190" s="201"/>
      <c r="AJ190" s="201"/>
      <c r="AK190" s="201"/>
      <c r="AL190" s="201"/>
      <c r="AM190" s="201"/>
      <c r="AN190" s="201"/>
      <c r="AO190" s="573"/>
      <c r="AP190" s="416"/>
      <c r="AQ190" s="778"/>
      <c r="AR190" s="778"/>
      <c r="AS190" s="245"/>
      <c r="AT190" s="462" t="str">
        <f t="shared" si="11"/>
        <v/>
      </c>
      <c r="AU190" s="237"/>
      <c r="AV190" s="463" t="str">
        <f t="shared" si="12"/>
        <v>Popup_OIP</v>
      </c>
      <c r="AW190" s="264"/>
      <c r="AX190" s="383"/>
      <c r="AY190" s="572"/>
      <c r="AZ190" s="383"/>
      <c r="BA190" s="383"/>
      <c r="BB190" s="464" t="str">
        <f t="shared" si="13"/>
        <v/>
      </c>
      <c r="BC190" s="464" t="str">
        <f t="shared" si="14"/>
        <v/>
      </c>
    </row>
    <row r="191" spans="1:55" s="205" customFormat="1" x14ac:dyDescent="0.25">
      <c r="A191" s="264"/>
      <c r="B191" s="804"/>
      <c r="C191" s="264"/>
      <c r="D191" s="235"/>
      <c r="E191" s="235"/>
      <c r="F191" s="235"/>
      <c r="G191" s="235"/>
      <c r="H191" s="235"/>
      <c r="I191" s="235"/>
      <c r="J191" s="234"/>
      <c r="K191" s="234"/>
      <c r="L191" s="234"/>
      <c r="M191" s="234"/>
      <c r="N191" s="234"/>
      <c r="O191" s="234"/>
      <c r="P191" s="235"/>
      <c r="Q191" s="235"/>
      <c r="R191" s="235"/>
      <c r="S191" s="570"/>
      <c r="T191" s="416"/>
      <c r="U191" s="235"/>
      <c r="V191" s="583"/>
      <c r="W191" s="235"/>
      <c r="X191" s="235"/>
      <c r="Y191" s="463">
        <f t="shared" si="10"/>
        <v>0</v>
      </c>
      <c r="Z191" s="578"/>
      <c r="AA191" s="744"/>
      <c r="AB191" s="201"/>
      <c r="AC191" s="201"/>
      <c r="AD191" s="201"/>
      <c r="AE191" s="201"/>
      <c r="AF191" s="201"/>
      <c r="AG191" s="201"/>
      <c r="AH191" s="235"/>
      <c r="AI191" s="201"/>
      <c r="AJ191" s="201"/>
      <c r="AK191" s="201"/>
      <c r="AL191" s="201"/>
      <c r="AM191" s="201"/>
      <c r="AN191" s="201"/>
      <c r="AO191" s="573"/>
      <c r="AP191" s="416"/>
      <c r="AQ191" s="778"/>
      <c r="AR191" s="778"/>
      <c r="AS191" s="245"/>
      <c r="AT191" s="462" t="str">
        <f t="shared" si="11"/>
        <v/>
      </c>
      <c r="AU191" s="237"/>
      <c r="AV191" s="463" t="str">
        <f t="shared" si="12"/>
        <v>Popup_OIP</v>
      </c>
      <c r="AW191" s="238"/>
      <c r="AX191" s="383"/>
      <c r="AY191" s="572"/>
      <c r="AZ191" s="383"/>
      <c r="BA191" s="383"/>
      <c r="BB191" s="464" t="str">
        <f t="shared" si="13"/>
        <v/>
      </c>
      <c r="BC191" s="464" t="str">
        <f t="shared" si="14"/>
        <v/>
      </c>
    </row>
    <row r="192" spans="1:55" s="205" customFormat="1" x14ac:dyDescent="0.25">
      <c r="A192" s="264"/>
      <c r="B192" s="804"/>
      <c r="C192" s="264"/>
      <c r="D192" s="655"/>
      <c r="E192" s="655"/>
      <c r="F192" s="655"/>
      <c r="G192" s="655"/>
      <c r="H192" s="655"/>
      <c r="I192" s="655"/>
      <c r="J192" s="655"/>
      <c r="K192" s="655"/>
      <c r="L192" s="656"/>
      <c r="M192" s="655"/>
      <c r="N192" s="655"/>
      <c r="O192" s="655"/>
      <c r="P192" s="235"/>
      <c r="Q192" s="235"/>
      <c r="R192" s="235"/>
      <c r="S192" s="570"/>
      <c r="T192" s="416"/>
      <c r="U192" s="235"/>
      <c r="V192" s="583"/>
      <c r="W192" s="235"/>
      <c r="X192" s="235"/>
      <c r="Y192" s="463">
        <f t="shared" si="10"/>
        <v>0</v>
      </c>
      <c r="Z192" s="579"/>
      <c r="AA192" s="744"/>
      <c r="AB192" s="326"/>
      <c r="AC192" s="326"/>
      <c r="AD192" s="326"/>
      <c r="AE192" s="201"/>
      <c r="AF192" s="201"/>
      <c r="AG192" s="201"/>
      <c r="AH192" s="235"/>
      <c r="AI192" s="201"/>
      <c r="AJ192" s="201"/>
      <c r="AK192" s="201"/>
      <c r="AL192" s="201"/>
      <c r="AM192" s="201"/>
      <c r="AN192" s="201"/>
      <c r="AO192" s="573"/>
      <c r="AP192" s="416"/>
      <c r="AQ192" s="778"/>
      <c r="AR192" s="778"/>
      <c r="AS192" s="245"/>
      <c r="AT192" s="462" t="str">
        <f t="shared" si="11"/>
        <v/>
      </c>
      <c r="AU192" s="237"/>
      <c r="AV192" s="463" t="str">
        <f t="shared" si="12"/>
        <v>Popup_OIP</v>
      </c>
      <c r="AW192" s="238"/>
      <c r="AX192" s="237"/>
      <c r="AY192" s="237"/>
      <c r="AZ192" s="383"/>
      <c r="BA192" s="383"/>
      <c r="BB192" s="464" t="str">
        <f t="shared" si="13"/>
        <v/>
      </c>
      <c r="BC192" s="464" t="str">
        <f t="shared" si="14"/>
        <v/>
      </c>
    </row>
    <row r="193" spans="1:55" s="205" customFormat="1" x14ac:dyDescent="0.25">
      <c r="A193" s="264"/>
      <c r="B193" s="804"/>
      <c r="C193" s="264"/>
      <c r="D193" s="235"/>
      <c r="E193" s="235"/>
      <c r="F193" s="235"/>
      <c r="G193" s="235"/>
      <c r="H193" s="235"/>
      <c r="I193" s="235"/>
      <c r="J193" s="234"/>
      <c r="K193" s="234"/>
      <c r="L193" s="234"/>
      <c r="M193" s="234"/>
      <c r="N193" s="234"/>
      <c r="O193" s="234"/>
      <c r="P193" s="235"/>
      <c r="Q193" s="235"/>
      <c r="R193" s="235"/>
      <c r="S193" s="570"/>
      <c r="T193" s="416"/>
      <c r="U193" s="235"/>
      <c r="V193" s="583"/>
      <c r="W193" s="234"/>
      <c r="X193" s="234"/>
      <c r="Y193" s="463">
        <f t="shared" si="10"/>
        <v>0</v>
      </c>
      <c r="Z193" s="744"/>
      <c r="AA193" s="744"/>
      <c r="AB193" s="326"/>
      <c r="AC193" s="326"/>
      <c r="AD193" s="326"/>
      <c r="AE193" s="201"/>
      <c r="AF193" s="201"/>
      <c r="AG193" s="201"/>
      <c r="AH193" s="235"/>
      <c r="AI193" s="201"/>
      <c r="AJ193" s="201"/>
      <c r="AK193" s="201"/>
      <c r="AL193" s="201"/>
      <c r="AM193" s="201"/>
      <c r="AN193" s="201"/>
      <c r="AO193" s="573"/>
      <c r="AP193" s="416"/>
      <c r="AQ193" s="778"/>
      <c r="AR193" s="779"/>
      <c r="AS193" s="245"/>
      <c r="AT193" s="462" t="str">
        <f t="shared" si="11"/>
        <v/>
      </c>
      <c r="AU193" s="237"/>
      <c r="AV193" s="463" t="str">
        <f t="shared" si="12"/>
        <v>Popup_OIP</v>
      </c>
      <c r="AW193" s="238"/>
      <c r="AX193" s="383"/>
      <c r="AY193" s="572"/>
      <c r="AZ193" s="383"/>
      <c r="BA193" s="383"/>
      <c r="BB193" s="464" t="str">
        <f t="shared" si="13"/>
        <v/>
      </c>
      <c r="BC193" s="464" t="str">
        <f t="shared" si="14"/>
        <v/>
      </c>
    </row>
    <row r="194" spans="1:55" s="205" customFormat="1" x14ac:dyDescent="0.25">
      <c r="A194" s="264"/>
      <c r="B194" s="804"/>
      <c r="C194" s="264"/>
      <c r="D194" s="235"/>
      <c r="E194" s="235"/>
      <c r="F194" s="235"/>
      <c r="G194" s="235"/>
      <c r="H194" s="235"/>
      <c r="I194" s="235"/>
      <c r="J194" s="234"/>
      <c r="K194" s="234"/>
      <c r="L194" s="234"/>
      <c r="M194" s="234"/>
      <c r="N194" s="234"/>
      <c r="O194" s="234"/>
      <c r="P194" s="235"/>
      <c r="Q194" s="235"/>
      <c r="R194" s="234"/>
      <c r="S194" s="570"/>
      <c r="T194" s="416"/>
      <c r="U194" s="234"/>
      <c r="V194" s="583"/>
      <c r="W194" s="234"/>
      <c r="X194" s="234"/>
      <c r="Y194" s="463">
        <f t="shared" si="10"/>
        <v>0</v>
      </c>
      <c r="Z194" s="579"/>
      <c r="AA194" s="744"/>
      <c r="AB194" s="326"/>
      <c r="AC194" s="326"/>
      <c r="AD194" s="326"/>
      <c r="AE194" s="201"/>
      <c r="AF194" s="201"/>
      <c r="AG194" s="326"/>
      <c r="AH194" s="234"/>
      <c r="AI194" s="326"/>
      <c r="AJ194" s="326"/>
      <c r="AK194" s="201"/>
      <c r="AL194" s="201"/>
      <c r="AM194" s="201"/>
      <c r="AN194" s="201"/>
      <c r="AO194" s="573"/>
      <c r="AP194" s="416"/>
      <c r="AQ194" s="778"/>
      <c r="AR194" s="778"/>
      <c r="AS194" s="245"/>
      <c r="AT194" s="462" t="str">
        <f t="shared" si="11"/>
        <v/>
      </c>
      <c r="AU194" s="237"/>
      <c r="AV194" s="463" t="str">
        <f t="shared" si="12"/>
        <v>Popup_OIP</v>
      </c>
      <c r="AW194" s="238"/>
      <c r="AX194" s="383"/>
      <c r="AY194" s="572"/>
      <c r="AZ194" s="383"/>
      <c r="BA194" s="383"/>
      <c r="BB194" s="464" t="str">
        <f t="shared" si="13"/>
        <v/>
      </c>
      <c r="BC194" s="464" t="str">
        <f t="shared" si="14"/>
        <v/>
      </c>
    </row>
    <row r="195" spans="1:55" s="205" customFormat="1" x14ac:dyDescent="0.25">
      <c r="A195" s="264"/>
      <c r="B195" s="804"/>
      <c r="C195" s="264"/>
      <c r="D195" s="655"/>
      <c r="E195" s="655"/>
      <c r="F195" s="655"/>
      <c r="G195" s="655"/>
      <c r="H195" s="655"/>
      <c r="I195" s="655"/>
      <c r="J195" s="655"/>
      <c r="K195" s="655"/>
      <c r="L195" s="656"/>
      <c r="M195" s="655"/>
      <c r="N195" s="655"/>
      <c r="O195" s="655"/>
      <c r="P195" s="235"/>
      <c r="Q195" s="235"/>
      <c r="R195" s="235"/>
      <c r="S195" s="570"/>
      <c r="T195" s="416"/>
      <c r="U195" s="235"/>
      <c r="V195" s="583"/>
      <c r="W195" s="235"/>
      <c r="X195" s="235"/>
      <c r="Y195" s="463">
        <f t="shared" ref="Y195:Y258" si="15">IFERROR(MATCH(V195,НазваниеДиап,0),0)</f>
        <v>0</v>
      </c>
      <c r="Z195" s="578"/>
      <c r="AA195" s="744"/>
      <c r="AB195" s="201"/>
      <c r="AC195" s="201"/>
      <c r="AD195" s="201"/>
      <c r="AE195" s="201"/>
      <c r="AF195" s="201"/>
      <c r="AG195" s="201"/>
      <c r="AH195" s="235"/>
      <c r="AI195" s="201"/>
      <c r="AJ195" s="201"/>
      <c r="AK195" s="201"/>
      <c r="AL195" s="201"/>
      <c r="AM195" s="201"/>
      <c r="AN195" s="201"/>
      <c r="AO195" s="573"/>
      <c r="AP195" s="416"/>
      <c r="AQ195" s="778"/>
      <c r="AR195" s="778"/>
      <c r="AS195" s="245"/>
      <c r="AT195" s="462" t="str">
        <f t="shared" si="11"/>
        <v/>
      </c>
      <c r="AU195" s="237"/>
      <c r="AV195" s="463" t="str">
        <f t="shared" si="12"/>
        <v>Popup_OIP</v>
      </c>
      <c r="AW195" s="238"/>
      <c r="AX195" s="237"/>
      <c r="AY195" s="237"/>
      <c r="AZ195" s="383"/>
      <c r="BA195" s="383"/>
      <c r="BB195" s="464" t="str">
        <f t="shared" si="13"/>
        <v/>
      </c>
      <c r="BC195" s="464" t="str">
        <f t="shared" si="14"/>
        <v/>
      </c>
    </row>
    <row r="196" spans="1:55" s="205" customFormat="1" x14ac:dyDescent="0.25">
      <c r="A196" s="264"/>
      <c r="B196" s="848"/>
      <c r="C196" s="264"/>
      <c r="D196" s="234"/>
      <c r="E196" s="234"/>
      <c r="F196" s="234"/>
      <c r="G196" s="235"/>
      <c r="H196" s="235"/>
      <c r="I196" s="235"/>
      <c r="J196" s="234"/>
      <c r="K196" s="234"/>
      <c r="L196" s="234"/>
      <c r="M196" s="234"/>
      <c r="N196" s="234"/>
      <c r="O196" s="234"/>
      <c r="P196" s="235"/>
      <c r="Q196" s="235"/>
      <c r="R196" s="235"/>
      <c r="S196" s="570"/>
      <c r="T196" s="416"/>
      <c r="U196" s="235"/>
      <c r="V196" s="583"/>
      <c r="W196" s="235"/>
      <c r="X196" s="235"/>
      <c r="Y196" s="463">
        <f t="shared" si="15"/>
        <v>0</v>
      </c>
      <c r="Z196" s="578"/>
      <c r="AA196" s="744"/>
      <c r="AB196" s="201"/>
      <c r="AC196" s="201"/>
      <c r="AD196" s="201"/>
      <c r="AE196" s="201"/>
      <c r="AF196" s="201"/>
      <c r="AG196" s="201"/>
      <c r="AH196" s="235"/>
      <c r="AI196" s="201"/>
      <c r="AJ196" s="201"/>
      <c r="AK196" s="201"/>
      <c r="AL196" s="201"/>
      <c r="AM196" s="201"/>
      <c r="AN196" s="201"/>
      <c r="AO196" s="573"/>
      <c r="AP196" s="416"/>
      <c r="AQ196" s="778"/>
      <c r="AR196" s="778"/>
      <c r="AS196" s="245"/>
      <c r="AT196" s="462" t="str">
        <f t="shared" ref="AT196:AT259" si="16">IF(ISBLANK(AS196),IF(ISBLANK(AZ196),IF(ISBLANK(C196),"",C196),AZ196),IF(ISBLANK(AZ196),CONCATENATE(AS196,".",C196),CONCATENATE(AS196,".",AZ196)))</f>
        <v/>
      </c>
      <c r="AU196" s="237"/>
      <c r="AV196" s="463" t="str">
        <f t="shared" ref="AV196:AV259" si="17">IF(AU196="МПа","Popup_OIPp","Popup_OIP")</f>
        <v>Popup_OIP</v>
      </c>
      <c r="AW196" s="238"/>
      <c r="AX196" s="383"/>
      <c r="AY196" s="572"/>
      <c r="AZ196" s="383"/>
      <c r="BA196" s="383"/>
      <c r="BB196" s="464" t="str">
        <f t="shared" ref="BB196:BB259" si="18">IF(AND(LEN(B196)&gt;0,LOWER(B196)&lt;&gt;"РЕЗЕРВ"),CONCATENATE(B196,";",CONCATENATE(AT196,".RawValue"),";",CONCATENATE("Channel.MNS.",AT196,".RawValue"),";",AO196,";",AU196,";",P196,";",Q196),"")</f>
        <v/>
      </c>
      <c r="BC196" s="464" t="str">
        <f t="shared" ref="BC196:BC259" si="19">IF(AND(LEN(B196)&gt;0,LOWER(B196)&lt;&gt;"РЕЗЕРВ"),CONCATENATE(CONCATENATE("""Channel.MNS.",AT196,".RawValue"""),",1000,0.001,1,"),"")</f>
        <v/>
      </c>
    </row>
    <row r="197" spans="1:55" s="205" customFormat="1" x14ac:dyDescent="0.25">
      <c r="A197" s="264"/>
      <c r="B197" s="804"/>
      <c r="C197" s="264"/>
      <c r="D197" s="235"/>
      <c r="E197" s="235"/>
      <c r="F197" s="234"/>
      <c r="G197" s="234"/>
      <c r="H197" s="235"/>
      <c r="I197" s="235"/>
      <c r="J197" s="234"/>
      <c r="K197" s="234"/>
      <c r="L197" s="234"/>
      <c r="M197" s="234"/>
      <c r="N197" s="234"/>
      <c r="O197" s="234"/>
      <c r="P197" s="235"/>
      <c r="Q197" s="235"/>
      <c r="R197" s="235"/>
      <c r="S197" s="570"/>
      <c r="T197" s="416"/>
      <c r="U197" s="235"/>
      <c r="V197" s="583"/>
      <c r="W197" s="235"/>
      <c r="X197" s="235"/>
      <c r="Y197" s="463">
        <f t="shared" si="15"/>
        <v>0</v>
      </c>
      <c r="Z197" s="578"/>
      <c r="AA197" s="744"/>
      <c r="AB197" s="201"/>
      <c r="AC197" s="201"/>
      <c r="AD197" s="201"/>
      <c r="AE197" s="201"/>
      <c r="AF197" s="201"/>
      <c r="AG197" s="201"/>
      <c r="AH197" s="235"/>
      <c r="AI197" s="201"/>
      <c r="AJ197" s="201"/>
      <c r="AK197" s="201"/>
      <c r="AL197" s="201"/>
      <c r="AM197" s="201"/>
      <c r="AN197" s="201"/>
      <c r="AO197" s="573"/>
      <c r="AP197" s="416"/>
      <c r="AQ197" s="778"/>
      <c r="AR197" s="778"/>
      <c r="AS197" s="245"/>
      <c r="AT197" s="462" t="str">
        <f t="shared" si="16"/>
        <v/>
      </c>
      <c r="AU197" s="237"/>
      <c r="AV197" s="463" t="str">
        <f t="shared" si="17"/>
        <v>Popup_OIP</v>
      </c>
      <c r="AW197" s="264"/>
      <c r="AX197" s="383"/>
      <c r="AY197" s="572"/>
      <c r="AZ197" s="383"/>
      <c r="BA197" s="383"/>
      <c r="BB197" s="464" t="str">
        <f t="shared" si="18"/>
        <v/>
      </c>
      <c r="BC197" s="464" t="str">
        <f t="shared" si="19"/>
        <v/>
      </c>
    </row>
    <row r="198" spans="1:55" s="205" customFormat="1" x14ac:dyDescent="0.25">
      <c r="A198" s="264"/>
      <c r="B198" s="804"/>
      <c r="C198" s="264"/>
      <c r="D198" s="655"/>
      <c r="E198" s="655"/>
      <c r="F198" s="655"/>
      <c r="G198" s="655"/>
      <c r="H198" s="655"/>
      <c r="I198" s="655"/>
      <c r="J198" s="655"/>
      <c r="K198" s="655"/>
      <c r="L198" s="656"/>
      <c r="M198" s="655"/>
      <c r="N198" s="655"/>
      <c r="O198" s="655"/>
      <c r="P198" s="235"/>
      <c r="Q198" s="235"/>
      <c r="R198" s="235"/>
      <c r="S198" s="570"/>
      <c r="T198" s="416"/>
      <c r="U198" s="235"/>
      <c r="V198" s="583"/>
      <c r="W198" s="235"/>
      <c r="X198" s="235"/>
      <c r="Y198" s="463">
        <f t="shared" si="15"/>
        <v>0</v>
      </c>
      <c r="Z198" s="578"/>
      <c r="AA198" s="744"/>
      <c r="AB198" s="201"/>
      <c r="AC198" s="201"/>
      <c r="AD198" s="201"/>
      <c r="AE198" s="201"/>
      <c r="AF198" s="201"/>
      <c r="AG198" s="201"/>
      <c r="AH198" s="235"/>
      <c r="AI198" s="201"/>
      <c r="AJ198" s="201"/>
      <c r="AK198" s="201"/>
      <c r="AL198" s="201"/>
      <c r="AM198" s="201"/>
      <c r="AN198" s="201"/>
      <c r="AO198" s="573"/>
      <c r="AP198" s="416"/>
      <c r="AQ198" s="778"/>
      <c r="AR198" s="778"/>
      <c r="AS198" s="245"/>
      <c r="AT198" s="462" t="str">
        <f t="shared" si="16"/>
        <v/>
      </c>
      <c r="AU198" s="237"/>
      <c r="AV198" s="463" t="str">
        <f t="shared" si="17"/>
        <v>Popup_OIP</v>
      </c>
      <c r="AW198" s="238"/>
      <c r="AX198" s="237"/>
      <c r="AY198" s="237"/>
      <c r="AZ198" s="251"/>
      <c r="BA198" s="383"/>
      <c r="BB198" s="464" t="str">
        <f t="shared" si="18"/>
        <v/>
      </c>
      <c r="BC198" s="464" t="str">
        <f t="shared" si="19"/>
        <v/>
      </c>
    </row>
    <row r="199" spans="1:55" s="205" customFormat="1" x14ac:dyDescent="0.25">
      <c r="A199" s="264"/>
      <c r="B199" s="804"/>
      <c r="C199" s="264"/>
      <c r="D199" s="655"/>
      <c r="E199" s="655"/>
      <c r="F199" s="655"/>
      <c r="G199" s="655"/>
      <c r="H199" s="655"/>
      <c r="I199" s="655"/>
      <c r="J199" s="655"/>
      <c r="K199" s="655"/>
      <c r="L199" s="656"/>
      <c r="M199" s="655"/>
      <c r="N199" s="655"/>
      <c r="O199" s="655"/>
      <c r="P199" s="235"/>
      <c r="Q199" s="235"/>
      <c r="R199" s="235"/>
      <c r="S199" s="570"/>
      <c r="T199" s="416"/>
      <c r="U199" s="235"/>
      <c r="V199" s="583"/>
      <c r="W199" s="235"/>
      <c r="X199" s="235"/>
      <c r="Y199" s="463">
        <f t="shared" si="15"/>
        <v>0</v>
      </c>
      <c r="Z199" s="578"/>
      <c r="AA199" s="744"/>
      <c r="AB199" s="201"/>
      <c r="AC199" s="201"/>
      <c r="AD199" s="201"/>
      <c r="AE199" s="201"/>
      <c r="AF199" s="201"/>
      <c r="AG199" s="201"/>
      <c r="AH199" s="235"/>
      <c r="AI199" s="201"/>
      <c r="AJ199" s="201"/>
      <c r="AK199" s="201"/>
      <c r="AL199" s="201"/>
      <c r="AM199" s="201"/>
      <c r="AN199" s="201"/>
      <c r="AO199" s="573"/>
      <c r="AP199" s="416"/>
      <c r="AQ199" s="778"/>
      <c r="AR199" s="778"/>
      <c r="AS199" s="245"/>
      <c r="AT199" s="462" t="str">
        <f t="shared" si="16"/>
        <v/>
      </c>
      <c r="AU199" s="237"/>
      <c r="AV199" s="463" t="str">
        <f t="shared" si="17"/>
        <v>Popup_OIP</v>
      </c>
      <c r="AW199" s="238"/>
      <c r="AX199" s="237"/>
      <c r="AY199" s="237"/>
      <c r="AZ199" s="383"/>
      <c r="BA199" s="383"/>
      <c r="BB199" s="464" t="str">
        <f t="shared" si="18"/>
        <v/>
      </c>
      <c r="BC199" s="464" t="str">
        <f t="shared" si="19"/>
        <v/>
      </c>
    </row>
    <row r="200" spans="1:55" s="205" customFormat="1" x14ac:dyDescent="0.25">
      <c r="A200" s="264"/>
      <c r="B200" s="804"/>
      <c r="C200" s="264"/>
      <c r="D200" s="234"/>
      <c r="E200" s="234"/>
      <c r="F200" s="234"/>
      <c r="G200" s="234"/>
      <c r="H200" s="235"/>
      <c r="I200" s="235"/>
      <c r="J200" s="234"/>
      <c r="K200" s="234"/>
      <c r="L200" s="234"/>
      <c r="N200" s="234"/>
      <c r="O200" s="234"/>
      <c r="P200" s="235"/>
      <c r="Q200" s="235"/>
      <c r="R200" s="235"/>
      <c r="S200" s="570"/>
      <c r="T200" s="416"/>
      <c r="U200" s="235"/>
      <c r="V200" s="583"/>
      <c r="W200" s="235"/>
      <c r="X200" s="235"/>
      <c r="Y200" s="463">
        <f t="shared" si="15"/>
        <v>0</v>
      </c>
      <c r="Z200" s="785"/>
      <c r="AA200" s="784"/>
      <c r="AB200" s="201"/>
      <c r="AC200" s="201"/>
      <c r="AD200" s="201"/>
      <c r="AE200" s="328"/>
      <c r="AF200" s="328"/>
      <c r="AG200" s="201"/>
      <c r="AH200" s="235"/>
      <c r="AI200" s="201"/>
      <c r="AJ200" s="201"/>
      <c r="AK200" s="201"/>
      <c r="AL200" s="201"/>
      <c r="AM200" s="201"/>
      <c r="AN200" s="201"/>
      <c r="AO200" s="573"/>
      <c r="AP200" s="416"/>
      <c r="AQ200" s="778"/>
      <c r="AR200" s="778"/>
      <c r="AS200" s="245"/>
      <c r="AT200" s="462" t="str">
        <f t="shared" si="16"/>
        <v/>
      </c>
      <c r="AU200" s="237"/>
      <c r="AV200" s="463" t="str">
        <f t="shared" si="17"/>
        <v>Popup_OIP</v>
      </c>
      <c r="AW200" s="238"/>
      <c r="AX200" s="383"/>
      <c r="AY200" s="572"/>
      <c r="AZ200" s="383"/>
      <c r="BA200" s="383"/>
      <c r="BB200" s="464" t="str">
        <f t="shared" si="18"/>
        <v/>
      </c>
      <c r="BC200" s="464" t="str">
        <f t="shared" si="19"/>
        <v/>
      </c>
    </row>
    <row r="201" spans="1:55" s="205" customFormat="1" x14ac:dyDescent="0.25">
      <c r="A201" s="264"/>
      <c r="B201" s="848"/>
      <c r="C201" s="264"/>
      <c r="D201" s="234"/>
      <c r="E201" s="234"/>
      <c r="F201" s="234"/>
      <c r="G201" s="234"/>
      <c r="H201" s="235"/>
      <c r="I201" s="235"/>
      <c r="J201" s="234"/>
      <c r="K201" s="234"/>
      <c r="L201" s="234"/>
      <c r="M201" s="234"/>
      <c r="N201" s="234"/>
      <c r="O201" s="234"/>
      <c r="P201" s="235"/>
      <c r="Q201" s="235"/>
      <c r="R201" s="235"/>
      <c r="S201" s="570"/>
      <c r="T201" s="416"/>
      <c r="U201" s="235"/>
      <c r="V201" s="583"/>
      <c r="W201" s="235"/>
      <c r="X201" s="235"/>
      <c r="Y201" s="463">
        <f t="shared" si="15"/>
        <v>0</v>
      </c>
      <c r="Z201" s="785"/>
      <c r="AA201" s="784"/>
      <c r="AB201" s="201"/>
      <c r="AC201" s="201"/>
      <c r="AD201" s="201"/>
      <c r="AE201" s="201"/>
      <c r="AF201" s="201"/>
      <c r="AG201" s="201"/>
      <c r="AH201" s="235"/>
      <c r="AI201" s="201"/>
      <c r="AJ201" s="201"/>
      <c r="AK201" s="201"/>
      <c r="AL201" s="201"/>
      <c r="AM201" s="201"/>
      <c r="AN201" s="201"/>
      <c r="AO201" s="573"/>
      <c r="AP201" s="416"/>
      <c r="AQ201" s="778"/>
      <c r="AR201" s="778"/>
      <c r="AS201" s="245"/>
      <c r="AT201" s="462" t="str">
        <f t="shared" si="16"/>
        <v/>
      </c>
      <c r="AU201" s="237"/>
      <c r="AV201" s="463" t="str">
        <f t="shared" si="17"/>
        <v>Popup_OIP</v>
      </c>
      <c r="AW201" s="238"/>
      <c r="AX201" s="383"/>
      <c r="AY201" s="572"/>
      <c r="AZ201" s="383"/>
      <c r="BA201" s="383"/>
      <c r="BB201" s="464" t="str">
        <f t="shared" si="18"/>
        <v/>
      </c>
      <c r="BC201" s="464" t="str">
        <f t="shared" si="19"/>
        <v/>
      </c>
    </row>
    <row r="202" spans="1:55" s="205" customFormat="1" x14ac:dyDescent="0.25">
      <c r="A202" s="264"/>
      <c r="B202" s="848"/>
      <c r="C202" s="264"/>
      <c r="D202" s="234"/>
      <c r="E202" s="234"/>
      <c r="F202" s="234"/>
      <c r="G202" s="234"/>
      <c r="H202" s="235"/>
      <c r="I202" s="235"/>
      <c r="J202" s="234"/>
      <c r="K202" s="234"/>
      <c r="L202" s="234"/>
      <c r="M202" s="234"/>
      <c r="N202" s="234"/>
      <c r="O202" s="234"/>
      <c r="P202" s="235"/>
      <c r="Q202" s="235"/>
      <c r="R202" s="235"/>
      <c r="S202" s="570"/>
      <c r="T202" s="416"/>
      <c r="U202" s="235"/>
      <c r="V202" s="583"/>
      <c r="W202" s="235"/>
      <c r="X202" s="235"/>
      <c r="Y202" s="463">
        <f t="shared" si="15"/>
        <v>0</v>
      </c>
      <c r="Z202" s="785"/>
      <c r="AA202" s="784"/>
      <c r="AB202" s="201"/>
      <c r="AC202" s="201"/>
      <c r="AD202" s="201"/>
      <c r="AE202" s="201"/>
      <c r="AF202" s="201"/>
      <c r="AG202" s="201"/>
      <c r="AH202" s="235"/>
      <c r="AI202" s="201"/>
      <c r="AJ202" s="201"/>
      <c r="AK202" s="201"/>
      <c r="AL202" s="201"/>
      <c r="AM202" s="201"/>
      <c r="AN202" s="201"/>
      <c r="AO202" s="573"/>
      <c r="AP202" s="416"/>
      <c r="AQ202" s="778"/>
      <c r="AR202" s="778"/>
      <c r="AS202" s="245"/>
      <c r="AT202" s="462" t="str">
        <f t="shared" si="16"/>
        <v/>
      </c>
      <c r="AU202" s="237"/>
      <c r="AV202" s="463" t="str">
        <f t="shared" si="17"/>
        <v>Popup_OIP</v>
      </c>
      <c r="AW202" s="238"/>
      <c r="AX202" s="383"/>
      <c r="AY202" s="572"/>
      <c r="AZ202" s="383"/>
      <c r="BA202" s="383"/>
      <c r="BB202" s="464" t="str">
        <f t="shared" si="18"/>
        <v/>
      </c>
      <c r="BC202" s="464" t="str">
        <f t="shared" si="19"/>
        <v/>
      </c>
    </row>
    <row r="203" spans="1:55" s="205" customFormat="1" x14ac:dyDescent="0.25">
      <c r="A203" s="264"/>
      <c r="B203" s="804"/>
      <c r="C203" s="264"/>
      <c r="D203" s="235"/>
      <c r="E203" s="235"/>
      <c r="F203" s="234"/>
      <c r="G203" s="235"/>
      <c r="H203" s="235"/>
      <c r="I203" s="235"/>
      <c r="J203" s="235"/>
      <c r="K203" s="234"/>
      <c r="L203" s="234"/>
      <c r="M203" s="234"/>
      <c r="N203" s="235"/>
      <c r="O203" s="235"/>
      <c r="P203" s="235"/>
      <c r="Q203" s="235"/>
      <c r="R203" s="235"/>
      <c r="S203" s="570"/>
      <c r="T203" s="416"/>
      <c r="U203" s="235"/>
      <c r="V203" s="583"/>
      <c r="W203" s="235"/>
      <c r="X203" s="235"/>
      <c r="Y203" s="463">
        <f t="shared" si="15"/>
        <v>0</v>
      </c>
      <c r="Z203" s="578"/>
      <c r="AA203" s="744"/>
      <c r="AB203" s="326"/>
      <c r="AC203" s="201"/>
      <c r="AD203" s="201"/>
      <c r="AE203" s="201"/>
      <c r="AF203" s="201"/>
      <c r="AG203" s="201"/>
      <c r="AH203" s="235"/>
      <c r="AI203" s="201"/>
      <c r="AJ203" s="201"/>
      <c r="AK203" s="201"/>
      <c r="AL203" s="201"/>
      <c r="AM203" s="201"/>
      <c r="AN203" s="201"/>
      <c r="AO203" s="573"/>
      <c r="AP203" s="416"/>
      <c r="AQ203" s="778"/>
      <c r="AR203" s="778"/>
      <c r="AS203" s="245"/>
      <c r="AT203" s="462" t="str">
        <f t="shared" si="16"/>
        <v/>
      </c>
      <c r="AU203" s="237"/>
      <c r="AV203" s="463" t="str">
        <f t="shared" si="17"/>
        <v>Popup_OIP</v>
      </c>
      <c r="AW203" s="264"/>
      <c r="AX203" s="383"/>
      <c r="AY203" s="572"/>
      <c r="AZ203" s="383"/>
      <c r="BA203" s="383"/>
      <c r="BB203" s="464" t="str">
        <f t="shared" si="18"/>
        <v/>
      </c>
      <c r="BC203" s="464" t="str">
        <f t="shared" si="19"/>
        <v/>
      </c>
    </row>
    <row r="204" spans="1:55" s="205" customFormat="1" x14ac:dyDescent="0.25">
      <c r="A204" s="264"/>
      <c r="B204" s="804"/>
      <c r="C204" s="264"/>
      <c r="D204" s="655"/>
      <c r="E204" s="655"/>
      <c r="F204" s="655"/>
      <c r="G204" s="655"/>
      <c r="H204" s="655"/>
      <c r="I204" s="655"/>
      <c r="J204" s="655"/>
      <c r="K204" s="655"/>
      <c r="L204" s="656"/>
      <c r="M204" s="655"/>
      <c r="N204" s="655"/>
      <c r="O204" s="655"/>
      <c r="P204" s="235"/>
      <c r="Q204" s="235"/>
      <c r="R204" s="235"/>
      <c r="S204" s="570"/>
      <c r="T204" s="416"/>
      <c r="U204" s="235"/>
      <c r="V204" s="583"/>
      <c r="W204" s="235"/>
      <c r="X204" s="235"/>
      <c r="Y204" s="463">
        <f t="shared" si="15"/>
        <v>0</v>
      </c>
      <c r="Z204" s="579"/>
      <c r="AA204" s="744"/>
      <c r="AB204" s="326"/>
      <c r="AC204" s="326"/>
      <c r="AD204" s="326"/>
      <c r="AE204" s="201"/>
      <c r="AF204" s="201"/>
      <c r="AG204" s="201"/>
      <c r="AH204" s="235"/>
      <c r="AI204" s="201"/>
      <c r="AJ204" s="201"/>
      <c r="AK204" s="201"/>
      <c r="AL204" s="201"/>
      <c r="AM204" s="201"/>
      <c r="AN204" s="201"/>
      <c r="AO204" s="573"/>
      <c r="AP204" s="416"/>
      <c r="AQ204" s="778"/>
      <c r="AR204" s="778"/>
      <c r="AS204" s="245"/>
      <c r="AT204" s="462" t="str">
        <f t="shared" si="16"/>
        <v/>
      </c>
      <c r="AU204" s="237"/>
      <c r="AV204" s="463" t="str">
        <f t="shared" si="17"/>
        <v>Popup_OIP</v>
      </c>
      <c r="AW204" s="238"/>
      <c r="AX204" s="383"/>
      <c r="AY204" s="572"/>
      <c r="AZ204" s="383"/>
      <c r="BA204" s="383"/>
      <c r="BB204" s="464" t="str">
        <f t="shared" si="18"/>
        <v/>
      </c>
      <c r="BC204" s="464" t="str">
        <f t="shared" si="19"/>
        <v/>
      </c>
    </row>
    <row r="205" spans="1:55" s="205" customFormat="1" x14ac:dyDescent="0.25">
      <c r="A205" s="264"/>
      <c r="B205" s="851"/>
      <c r="C205" s="264"/>
      <c r="D205" s="655"/>
      <c r="E205" s="655"/>
      <c r="F205" s="655"/>
      <c r="G205" s="655"/>
      <c r="H205" s="655"/>
      <c r="I205" s="655"/>
      <c r="J205" s="655"/>
      <c r="K205" s="655"/>
      <c r="L205" s="656"/>
      <c r="M205" s="655"/>
      <c r="N205" s="655"/>
      <c r="O205" s="655"/>
      <c r="P205" s="235"/>
      <c r="Q205" s="235"/>
      <c r="R205" s="235"/>
      <c r="S205" s="570"/>
      <c r="T205" s="416"/>
      <c r="U205" s="235"/>
      <c r="V205" s="583"/>
      <c r="W205" s="235"/>
      <c r="X205" s="235"/>
      <c r="Y205" s="463">
        <f t="shared" si="15"/>
        <v>0</v>
      </c>
      <c r="Z205" s="578"/>
      <c r="AA205" s="578"/>
      <c r="AB205" s="201"/>
      <c r="AC205" s="201"/>
      <c r="AD205" s="201"/>
      <c r="AE205" s="201"/>
      <c r="AF205" s="201"/>
      <c r="AG205" s="201"/>
      <c r="AH205" s="235"/>
      <c r="AI205" s="201"/>
      <c r="AJ205" s="201"/>
      <c r="AK205" s="201"/>
      <c r="AL205" s="201"/>
      <c r="AM205" s="201"/>
      <c r="AN205" s="201"/>
      <c r="AO205" s="573"/>
      <c r="AP205" s="416"/>
      <c r="AQ205" s="778"/>
      <c r="AR205" s="778"/>
      <c r="AS205" s="245"/>
      <c r="AT205" s="462" t="str">
        <f t="shared" si="16"/>
        <v/>
      </c>
      <c r="AU205" s="264"/>
      <c r="AV205" s="463" t="str">
        <f t="shared" si="17"/>
        <v>Popup_OIP</v>
      </c>
      <c r="AW205" s="264"/>
      <c r="AX205" s="383"/>
      <c r="AY205" s="572"/>
      <c r="AZ205" s="383"/>
      <c r="BA205" s="383"/>
      <c r="BB205" s="464" t="str">
        <f t="shared" si="18"/>
        <v/>
      </c>
      <c r="BC205" s="464" t="str">
        <f t="shared" si="19"/>
        <v/>
      </c>
    </row>
    <row r="206" spans="1:55" s="205" customFormat="1" x14ac:dyDescent="0.25">
      <c r="A206" s="264"/>
      <c r="B206" s="851"/>
      <c r="C206" s="264"/>
      <c r="D206" s="655"/>
      <c r="E206" s="655"/>
      <c r="F206" s="655"/>
      <c r="G206" s="655"/>
      <c r="H206" s="655"/>
      <c r="I206" s="655"/>
      <c r="J206" s="655"/>
      <c r="K206" s="655"/>
      <c r="L206" s="656"/>
      <c r="M206" s="655"/>
      <c r="N206" s="655"/>
      <c r="O206" s="655"/>
      <c r="P206" s="235"/>
      <c r="Q206" s="235"/>
      <c r="R206" s="235"/>
      <c r="S206" s="570"/>
      <c r="T206" s="416"/>
      <c r="U206" s="235"/>
      <c r="V206" s="583"/>
      <c r="W206" s="235"/>
      <c r="X206" s="235"/>
      <c r="Y206" s="463">
        <f t="shared" si="15"/>
        <v>0</v>
      </c>
      <c r="Z206" s="578"/>
      <c r="AA206" s="578"/>
      <c r="AB206" s="201"/>
      <c r="AC206" s="201"/>
      <c r="AD206" s="201"/>
      <c r="AE206" s="201"/>
      <c r="AF206" s="201"/>
      <c r="AG206" s="201"/>
      <c r="AH206" s="235"/>
      <c r="AI206" s="201"/>
      <c r="AJ206" s="201"/>
      <c r="AK206" s="201"/>
      <c r="AL206" s="201"/>
      <c r="AM206" s="201"/>
      <c r="AN206" s="201"/>
      <c r="AO206" s="573"/>
      <c r="AP206" s="416"/>
      <c r="AQ206" s="778"/>
      <c r="AR206" s="778"/>
      <c r="AS206" s="245"/>
      <c r="AT206" s="462" t="str">
        <f t="shared" si="16"/>
        <v/>
      </c>
      <c r="AU206" s="264"/>
      <c r="AV206" s="463" t="str">
        <f t="shared" si="17"/>
        <v>Popup_OIP</v>
      </c>
      <c r="AW206" s="264"/>
      <c r="AX206" s="383"/>
      <c r="AY206" s="572"/>
      <c r="AZ206" s="383"/>
      <c r="BA206" s="383"/>
      <c r="BB206" s="464" t="str">
        <f t="shared" si="18"/>
        <v/>
      </c>
      <c r="BC206" s="464" t="str">
        <f t="shared" si="19"/>
        <v/>
      </c>
    </row>
    <row r="207" spans="1:55" s="205" customFormat="1" x14ac:dyDescent="0.25">
      <c r="A207" s="264"/>
      <c r="B207" s="851"/>
      <c r="C207" s="264"/>
      <c r="D207" s="655"/>
      <c r="E207" s="655"/>
      <c r="F207" s="655"/>
      <c r="G207" s="655"/>
      <c r="H207" s="655"/>
      <c r="I207" s="655"/>
      <c r="J207" s="655"/>
      <c r="K207" s="655"/>
      <c r="L207" s="656"/>
      <c r="M207" s="655"/>
      <c r="N207" s="655"/>
      <c r="O207" s="655"/>
      <c r="P207" s="235"/>
      <c r="Q207" s="235"/>
      <c r="R207" s="235"/>
      <c r="S207" s="570"/>
      <c r="T207" s="416"/>
      <c r="U207" s="235"/>
      <c r="V207" s="583"/>
      <c r="W207" s="235"/>
      <c r="X207" s="235"/>
      <c r="Y207" s="463">
        <f t="shared" si="15"/>
        <v>0</v>
      </c>
      <c r="Z207" s="578"/>
      <c r="AA207" s="578"/>
      <c r="AB207" s="201"/>
      <c r="AC207" s="201"/>
      <c r="AD207" s="201"/>
      <c r="AE207" s="201"/>
      <c r="AF207" s="201"/>
      <c r="AG207" s="201"/>
      <c r="AH207" s="235"/>
      <c r="AI207" s="201"/>
      <c r="AJ207" s="201"/>
      <c r="AK207" s="201"/>
      <c r="AL207" s="201"/>
      <c r="AM207" s="201"/>
      <c r="AN207" s="201"/>
      <c r="AO207" s="573"/>
      <c r="AP207" s="416"/>
      <c r="AQ207" s="778"/>
      <c r="AR207" s="778"/>
      <c r="AS207" s="245"/>
      <c r="AT207" s="462" t="str">
        <f t="shared" si="16"/>
        <v/>
      </c>
      <c r="AU207" s="264"/>
      <c r="AV207" s="463" t="str">
        <f t="shared" si="17"/>
        <v>Popup_OIP</v>
      </c>
      <c r="AW207" s="264"/>
      <c r="AX207" s="383"/>
      <c r="AY207" s="572"/>
      <c r="AZ207" s="383"/>
      <c r="BA207" s="383"/>
      <c r="BB207" s="464" t="str">
        <f t="shared" si="18"/>
        <v/>
      </c>
      <c r="BC207" s="464" t="str">
        <f t="shared" si="19"/>
        <v/>
      </c>
    </row>
    <row r="208" spans="1:55" s="205" customFormat="1" x14ac:dyDescent="0.25">
      <c r="A208" s="264"/>
      <c r="B208" s="804"/>
      <c r="C208" s="264"/>
      <c r="D208" s="235"/>
      <c r="E208" s="235"/>
      <c r="F208" s="235"/>
      <c r="G208" s="235"/>
      <c r="H208" s="235"/>
      <c r="I208" s="235"/>
      <c r="J208" s="235"/>
      <c r="K208" s="235"/>
      <c r="L208" s="235"/>
      <c r="M208" s="235"/>
      <c r="N208" s="235"/>
      <c r="O208" s="235"/>
      <c r="P208" s="235"/>
      <c r="Q208" s="235"/>
      <c r="R208" s="235"/>
      <c r="S208" s="570"/>
      <c r="T208" s="416"/>
      <c r="U208" s="235"/>
      <c r="V208" s="583"/>
      <c r="W208" s="235"/>
      <c r="X208" s="235"/>
      <c r="Y208" s="463">
        <f t="shared" si="15"/>
        <v>0</v>
      </c>
      <c r="Z208" s="578"/>
      <c r="AA208" s="578"/>
      <c r="AB208" s="201"/>
      <c r="AC208" s="201"/>
      <c r="AD208" s="201"/>
      <c r="AE208" s="201"/>
      <c r="AF208" s="201"/>
      <c r="AG208" s="201"/>
      <c r="AH208" s="235"/>
      <c r="AI208" s="201"/>
      <c r="AJ208" s="201"/>
      <c r="AK208" s="201"/>
      <c r="AL208" s="201"/>
      <c r="AM208" s="201"/>
      <c r="AN208" s="201"/>
      <c r="AO208" s="573"/>
      <c r="AP208" s="416"/>
      <c r="AQ208" s="778"/>
      <c r="AR208" s="778"/>
      <c r="AS208" s="245"/>
      <c r="AT208" s="462" t="str">
        <f t="shared" si="16"/>
        <v/>
      </c>
      <c r="AU208" s="237"/>
      <c r="AV208" s="463" t="str">
        <f t="shared" si="17"/>
        <v>Popup_OIP</v>
      </c>
      <c r="AW208" s="238"/>
      <c r="AX208" s="383"/>
      <c r="AY208" s="572"/>
      <c r="AZ208" s="383"/>
      <c r="BA208" s="383"/>
      <c r="BB208" s="464" t="str">
        <f t="shared" si="18"/>
        <v/>
      </c>
      <c r="BC208" s="464" t="str">
        <f t="shared" si="19"/>
        <v/>
      </c>
    </row>
    <row r="209" spans="1:55" s="205" customFormat="1" x14ac:dyDescent="0.25">
      <c r="A209" s="264"/>
      <c r="B209" s="804"/>
      <c r="C209" s="264"/>
      <c r="D209" s="235"/>
      <c r="E209" s="235"/>
      <c r="F209" s="234"/>
      <c r="G209" s="235"/>
      <c r="H209" s="235"/>
      <c r="I209" s="235"/>
      <c r="J209" s="234"/>
      <c r="K209" s="235"/>
      <c r="L209" s="235"/>
      <c r="M209" s="235"/>
      <c r="N209" s="234"/>
      <c r="O209" s="234"/>
      <c r="P209" s="235"/>
      <c r="Q209" s="235"/>
      <c r="R209" s="235"/>
      <c r="S209" s="570"/>
      <c r="T209" s="416"/>
      <c r="U209" s="235"/>
      <c r="V209" s="583"/>
      <c r="W209" s="235"/>
      <c r="X209" s="235"/>
      <c r="Y209" s="463">
        <f t="shared" si="15"/>
        <v>0</v>
      </c>
      <c r="Z209" s="578"/>
      <c r="AA209" s="578"/>
      <c r="AB209" s="201"/>
      <c r="AC209" s="201"/>
      <c r="AD209" s="201"/>
      <c r="AE209" s="201"/>
      <c r="AF209" s="201"/>
      <c r="AG209" s="201"/>
      <c r="AH209" s="235"/>
      <c r="AI209" s="201"/>
      <c r="AJ209" s="201"/>
      <c r="AK209" s="201"/>
      <c r="AL209" s="201"/>
      <c r="AM209" s="201"/>
      <c r="AN209" s="201"/>
      <c r="AO209" s="573"/>
      <c r="AP209" s="416"/>
      <c r="AQ209" s="778"/>
      <c r="AR209" s="778"/>
      <c r="AS209" s="245"/>
      <c r="AT209" s="462" t="str">
        <f t="shared" si="16"/>
        <v/>
      </c>
      <c r="AU209" s="237"/>
      <c r="AV209" s="463" t="str">
        <f t="shared" si="17"/>
        <v>Popup_OIP</v>
      </c>
      <c r="AW209" s="238"/>
      <c r="AX209" s="383"/>
      <c r="AY209" s="572"/>
      <c r="AZ209" s="383"/>
      <c r="BA209" s="383"/>
      <c r="BB209" s="464" t="str">
        <f t="shared" si="18"/>
        <v/>
      </c>
      <c r="BC209" s="464" t="str">
        <f t="shared" si="19"/>
        <v/>
      </c>
    </row>
    <row r="210" spans="1:55" s="205" customFormat="1" x14ac:dyDescent="0.25">
      <c r="A210" s="264"/>
      <c r="B210" s="804"/>
      <c r="C210" s="264"/>
      <c r="D210" s="655"/>
      <c r="E210" s="655"/>
      <c r="F210" s="655"/>
      <c r="G210" s="655"/>
      <c r="H210" s="655"/>
      <c r="I210" s="655"/>
      <c r="J210" s="655"/>
      <c r="K210" s="655"/>
      <c r="L210" s="656"/>
      <c r="M210" s="655"/>
      <c r="N210" s="655"/>
      <c r="O210" s="655"/>
      <c r="P210" s="235"/>
      <c r="Q210" s="235"/>
      <c r="R210" s="235"/>
      <c r="S210" s="570"/>
      <c r="T210" s="416"/>
      <c r="U210" s="235"/>
      <c r="V210" s="583"/>
      <c r="W210" s="235"/>
      <c r="X210" s="235"/>
      <c r="Y210" s="463">
        <f t="shared" si="15"/>
        <v>0</v>
      </c>
      <c r="Z210" s="579"/>
      <c r="AA210" s="744"/>
      <c r="AB210" s="326"/>
      <c r="AC210" s="326"/>
      <c r="AD210" s="326"/>
      <c r="AE210" s="201"/>
      <c r="AF210" s="201"/>
      <c r="AG210" s="201"/>
      <c r="AH210" s="235"/>
      <c r="AI210" s="201"/>
      <c r="AJ210" s="201"/>
      <c r="AK210" s="201"/>
      <c r="AL210" s="201"/>
      <c r="AM210" s="201"/>
      <c r="AN210" s="201"/>
      <c r="AO210" s="573"/>
      <c r="AP210" s="416"/>
      <c r="AQ210" s="778"/>
      <c r="AR210" s="778"/>
      <c r="AS210" s="245"/>
      <c r="AT210" s="462" t="str">
        <f t="shared" si="16"/>
        <v/>
      </c>
      <c r="AU210" s="237"/>
      <c r="AV210" s="463" t="str">
        <f t="shared" si="17"/>
        <v>Popup_OIP</v>
      </c>
      <c r="AW210" s="238"/>
      <c r="AX210" s="383"/>
      <c r="AY210" s="572"/>
      <c r="AZ210" s="383"/>
      <c r="BA210" s="383"/>
      <c r="BB210" s="464" t="str">
        <f t="shared" si="18"/>
        <v/>
      </c>
      <c r="BC210" s="464" t="str">
        <f t="shared" si="19"/>
        <v/>
      </c>
    </row>
    <row r="211" spans="1:55" s="205" customFormat="1" x14ac:dyDescent="0.25">
      <c r="A211" s="264"/>
      <c r="B211" s="804"/>
      <c r="C211" s="264"/>
      <c r="D211" s="235"/>
      <c r="E211" s="235"/>
      <c r="F211" s="234"/>
      <c r="G211" s="235"/>
      <c r="H211" s="235"/>
      <c r="I211" s="235"/>
      <c r="J211" s="234"/>
      <c r="K211" s="234"/>
      <c r="L211" s="234"/>
      <c r="M211" s="234"/>
      <c r="N211" s="234"/>
      <c r="O211" s="234"/>
      <c r="P211" s="235"/>
      <c r="Q211" s="235"/>
      <c r="R211" s="235"/>
      <c r="S211" s="570"/>
      <c r="T211" s="416"/>
      <c r="U211" s="235"/>
      <c r="V211" s="583"/>
      <c r="W211" s="235"/>
      <c r="X211" s="235"/>
      <c r="Y211" s="463">
        <f t="shared" si="15"/>
        <v>0</v>
      </c>
      <c r="Z211" s="578"/>
      <c r="AA211" s="578"/>
      <c r="AB211" s="201"/>
      <c r="AC211" s="201"/>
      <c r="AD211" s="201"/>
      <c r="AE211" s="201"/>
      <c r="AF211" s="201"/>
      <c r="AG211" s="201"/>
      <c r="AH211" s="235"/>
      <c r="AI211" s="201"/>
      <c r="AJ211" s="201"/>
      <c r="AK211" s="201"/>
      <c r="AL211" s="201"/>
      <c r="AM211" s="201"/>
      <c r="AN211" s="201"/>
      <c r="AO211" s="573"/>
      <c r="AP211" s="416"/>
      <c r="AQ211" s="778"/>
      <c r="AR211" s="778"/>
      <c r="AS211" s="245"/>
      <c r="AT211" s="462" t="str">
        <f t="shared" si="16"/>
        <v/>
      </c>
      <c r="AU211" s="237"/>
      <c r="AV211" s="463" t="str">
        <f t="shared" si="17"/>
        <v>Popup_OIP</v>
      </c>
      <c r="AW211" s="238"/>
      <c r="AX211" s="383"/>
      <c r="AY211" s="572"/>
      <c r="AZ211" s="383"/>
      <c r="BA211" s="383"/>
      <c r="BB211" s="464" t="str">
        <f t="shared" si="18"/>
        <v/>
      </c>
      <c r="BC211" s="464" t="str">
        <f t="shared" si="19"/>
        <v/>
      </c>
    </row>
    <row r="212" spans="1:55" s="205" customFormat="1" x14ac:dyDescent="0.25">
      <c r="A212" s="264"/>
      <c r="B212" s="804"/>
      <c r="C212" s="264"/>
      <c r="D212" s="234"/>
      <c r="E212" s="234"/>
      <c r="F212" s="234"/>
      <c r="G212" s="234"/>
      <c r="H212" s="234"/>
      <c r="I212" s="234"/>
      <c r="J212" s="234"/>
      <c r="K212" s="234"/>
      <c r="L212" s="234"/>
      <c r="M212" s="234"/>
      <c r="N212" s="234"/>
      <c r="O212" s="234"/>
      <c r="P212" s="235"/>
      <c r="Q212" s="235"/>
      <c r="R212" s="235"/>
      <c r="S212" s="570"/>
      <c r="T212" s="416"/>
      <c r="U212" s="235"/>
      <c r="V212" s="583"/>
      <c r="W212" s="235"/>
      <c r="X212" s="235"/>
      <c r="Y212" s="463">
        <f t="shared" si="15"/>
        <v>0</v>
      </c>
      <c r="Z212" s="785"/>
      <c r="AA212" s="784"/>
      <c r="AB212" s="201"/>
      <c r="AC212" s="201"/>
      <c r="AD212" s="201"/>
      <c r="AE212" s="201"/>
      <c r="AF212" s="201"/>
      <c r="AG212" s="201"/>
      <c r="AH212" s="235"/>
      <c r="AI212" s="201"/>
      <c r="AJ212" s="201"/>
      <c r="AK212" s="201"/>
      <c r="AL212" s="201"/>
      <c r="AM212" s="201"/>
      <c r="AN212" s="201"/>
      <c r="AO212" s="573"/>
      <c r="AP212" s="416"/>
      <c r="AQ212" s="778"/>
      <c r="AR212" s="778"/>
      <c r="AS212" s="245"/>
      <c r="AT212" s="462" t="str">
        <f t="shared" si="16"/>
        <v/>
      </c>
      <c r="AU212" s="237"/>
      <c r="AV212" s="463" t="str">
        <f t="shared" si="17"/>
        <v>Popup_OIP</v>
      </c>
      <c r="AW212" s="238"/>
      <c r="AX212" s="383"/>
      <c r="AY212" s="572"/>
      <c r="AZ212" s="383"/>
      <c r="BA212" s="383"/>
      <c r="BB212" s="464" t="str">
        <f t="shared" si="18"/>
        <v/>
      </c>
      <c r="BC212" s="464" t="str">
        <f t="shared" si="19"/>
        <v/>
      </c>
    </row>
    <row r="213" spans="1:55" s="205" customFormat="1" x14ac:dyDescent="0.25">
      <c r="A213" s="264"/>
      <c r="B213" s="804"/>
      <c r="C213" s="264"/>
      <c r="D213" s="234"/>
      <c r="E213" s="234"/>
      <c r="F213" s="234"/>
      <c r="G213" s="235"/>
      <c r="H213" s="235"/>
      <c r="I213" s="235"/>
      <c r="J213" s="234"/>
      <c r="K213" s="234"/>
      <c r="L213" s="234"/>
      <c r="M213" s="234"/>
      <c r="N213" s="234"/>
      <c r="O213" s="234"/>
      <c r="P213" s="235"/>
      <c r="Q213" s="235"/>
      <c r="R213" s="235"/>
      <c r="S213" s="570"/>
      <c r="T213" s="416"/>
      <c r="U213" s="235"/>
      <c r="V213" s="583"/>
      <c r="W213" s="235"/>
      <c r="X213" s="235"/>
      <c r="Y213" s="463">
        <f t="shared" si="15"/>
        <v>0</v>
      </c>
      <c r="Z213" s="578"/>
      <c r="AA213" s="744"/>
      <c r="AB213" s="201"/>
      <c r="AC213" s="201"/>
      <c r="AD213" s="201"/>
      <c r="AE213" s="201"/>
      <c r="AF213" s="201"/>
      <c r="AG213" s="201"/>
      <c r="AH213" s="235"/>
      <c r="AI213" s="201"/>
      <c r="AJ213" s="201"/>
      <c r="AK213" s="201"/>
      <c r="AL213" s="201"/>
      <c r="AM213" s="201"/>
      <c r="AN213" s="201"/>
      <c r="AO213" s="573"/>
      <c r="AP213" s="416"/>
      <c r="AQ213" s="778"/>
      <c r="AR213" s="778"/>
      <c r="AS213" s="245"/>
      <c r="AT213" s="462" t="str">
        <f t="shared" si="16"/>
        <v/>
      </c>
      <c r="AU213" s="237"/>
      <c r="AV213" s="463" t="str">
        <f t="shared" si="17"/>
        <v>Popup_OIP</v>
      </c>
      <c r="AW213" s="238"/>
      <c r="AX213" s="383"/>
      <c r="AY213" s="572"/>
      <c r="AZ213" s="383"/>
      <c r="BA213" s="383"/>
      <c r="BB213" s="464" t="str">
        <f t="shared" si="18"/>
        <v/>
      </c>
      <c r="BC213" s="464" t="str">
        <f t="shared" si="19"/>
        <v/>
      </c>
    </row>
    <row r="214" spans="1:55" s="205" customFormat="1" x14ac:dyDescent="0.25">
      <c r="A214" s="264"/>
      <c r="B214" s="804"/>
      <c r="C214" s="264"/>
      <c r="D214" s="234"/>
      <c r="E214" s="234"/>
      <c r="F214" s="234"/>
      <c r="G214" s="234"/>
      <c r="H214" s="235"/>
      <c r="I214" s="235"/>
      <c r="J214" s="234"/>
      <c r="K214" s="234"/>
      <c r="L214" s="234"/>
      <c r="M214" s="234"/>
      <c r="N214" s="234"/>
      <c r="O214" s="234"/>
      <c r="P214" s="235"/>
      <c r="Q214" s="235"/>
      <c r="R214" s="235"/>
      <c r="S214" s="570"/>
      <c r="T214" s="416"/>
      <c r="U214" s="235"/>
      <c r="V214" s="583"/>
      <c r="W214" s="235"/>
      <c r="X214" s="235"/>
      <c r="Y214" s="463">
        <f t="shared" si="15"/>
        <v>0</v>
      </c>
      <c r="Z214" s="578"/>
      <c r="AA214" s="578"/>
      <c r="AB214" s="201"/>
      <c r="AC214" s="201"/>
      <c r="AD214" s="201"/>
      <c r="AE214" s="201"/>
      <c r="AF214" s="201"/>
      <c r="AG214" s="201"/>
      <c r="AH214" s="235"/>
      <c r="AI214" s="201"/>
      <c r="AJ214" s="201"/>
      <c r="AK214" s="201"/>
      <c r="AL214" s="201"/>
      <c r="AM214" s="201"/>
      <c r="AN214" s="201"/>
      <c r="AO214" s="573"/>
      <c r="AP214" s="416"/>
      <c r="AQ214" s="778"/>
      <c r="AR214" s="778"/>
      <c r="AS214" s="245"/>
      <c r="AT214" s="462" t="str">
        <f t="shared" si="16"/>
        <v/>
      </c>
      <c r="AU214" s="237"/>
      <c r="AV214" s="463" t="str">
        <f t="shared" si="17"/>
        <v>Popup_OIP</v>
      </c>
      <c r="AW214" s="238"/>
      <c r="AX214" s="383"/>
      <c r="AY214" s="572"/>
      <c r="AZ214" s="383"/>
      <c r="BA214" s="383"/>
      <c r="BB214" s="464" t="str">
        <f t="shared" si="18"/>
        <v/>
      </c>
      <c r="BC214" s="464" t="str">
        <f t="shared" si="19"/>
        <v/>
      </c>
    </row>
    <row r="215" spans="1:55" s="205" customFormat="1" x14ac:dyDescent="0.25">
      <c r="A215" s="264"/>
      <c r="B215" s="804"/>
      <c r="C215" s="264"/>
      <c r="D215" s="235"/>
      <c r="E215" s="235"/>
      <c r="F215" s="234"/>
      <c r="G215" s="235"/>
      <c r="H215" s="235"/>
      <c r="I215" s="235"/>
      <c r="J215" s="234"/>
      <c r="K215" s="234"/>
      <c r="L215" s="234"/>
      <c r="M215" s="234"/>
      <c r="N215" s="234"/>
      <c r="O215" s="234"/>
      <c r="P215" s="235"/>
      <c r="Q215" s="235"/>
      <c r="R215" s="235"/>
      <c r="S215" s="570"/>
      <c r="T215" s="416"/>
      <c r="U215" s="235"/>
      <c r="V215" s="583"/>
      <c r="W215" s="235"/>
      <c r="X215" s="235"/>
      <c r="Y215" s="463">
        <f t="shared" si="15"/>
        <v>0</v>
      </c>
      <c r="Z215" s="578"/>
      <c r="AA215" s="744"/>
      <c r="AB215" s="201"/>
      <c r="AC215" s="201"/>
      <c r="AD215" s="201"/>
      <c r="AE215" s="328"/>
      <c r="AF215" s="328"/>
      <c r="AG215" s="201"/>
      <c r="AH215" s="235"/>
      <c r="AI215" s="201"/>
      <c r="AJ215" s="201"/>
      <c r="AK215" s="201"/>
      <c r="AL215" s="201"/>
      <c r="AM215" s="201"/>
      <c r="AN215" s="201"/>
      <c r="AO215" s="573"/>
      <c r="AP215" s="416"/>
      <c r="AQ215" s="778"/>
      <c r="AR215" s="778"/>
      <c r="AS215" s="245"/>
      <c r="AT215" s="462" t="str">
        <f t="shared" si="16"/>
        <v/>
      </c>
      <c r="AU215" s="237"/>
      <c r="AV215" s="463" t="str">
        <f t="shared" si="17"/>
        <v>Popup_OIP</v>
      </c>
      <c r="AW215" s="238"/>
      <c r="AX215" s="383"/>
      <c r="AY215" s="572"/>
      <c r="AZ215" s="383"/>
      <c r="BA215" s="383"/>
      <c r="BB215" s="464" t="str">
        <f t="shared" si="18"/>
        <v/>
      </c>
      <c r="BC215" s="464" t="str">
        <f t="shared" si="19"/>
        <v/>
      </c>
    </row>
    <row r="216" spans="1:55" s="205" customFormat="1" x14ac:dyDescent="0.25">
      <c r="A216" s="264"/>
      <c r="B216" s="804"/>
      <c r="C216" s="264"/>
      <c r="D216" s="234"/>
      <c r="E216" s="234"/>
      <c r="F216" s="234"/>
      <c r="G216" s="234"/>
      <c r="H216" s="235"/>
      <c r="I216" s="235"/>
      <c r="J216" s="234"/>
      <c r="K216" s="234"/>
      <c r="L216" s="234"/>
      <c r="M216" s="234"/>
      <c r="N216" s="234"/>
      <c r="O216" s="234"/>
      <c r="P216" s="235"/>
      <c r="Q216" s="235"/>
      <c r="R216" s="235"/>
      <c r="S216" s="570"/>
      <c r="T216" s="416"/>
      <c r="U216" s="235"/>
      <c r="V216" s="583"/>
      <c r="W216" s="235"/>
      <c r="X216" s="235"/>
      <c r="Y216" s="463">
        <f t="shared" si="15"/>
        <v>0</v>
      </c>
      <c r="Z216" s="578"/>
      <c r="AA216" s="578"/>
      <c r="AB216" s="201"/>
      <c r="AC216" s="201"/>
      <c r="AD216" s="201"/>
      <c r="AE216" s="201"/>
      <c r="AF216" s="201"/>
      <c r="AG216" s="201"/>
      <c r="AH216" s="235"/>
      <c r="AI216" s="201"/>
      <c r="AJ216" s="201"/>
      <c r="AK216" s="201"/>
      <c r="AL216" s="201"/>
      <c r="AM216" s="201"/>
      <c r="AN216" s="201"/>
      <c r="AO216" s="573"/>
      <c r="AP216" s="416"/>
      <c r="AQ216" s="778"/>
      <c r="AR216" s="778"/>
      <c r="AS216" s="245"/>
      <c r="AT216" s="462" t="str">
        <f t="shared" si="16"/>
        <v/>
      </c>
      <c r="AU216" s="237"/>
      <c r="AV216" s="463" t="str">
        <f t="shared" si="17"/>
        <v>Popup_OIP</v>
      </c>
      <c r="AW216" s="238"/>
      <c r="AX216" s="383"/>
      <c r="AY216" s="572"/>
      <c r="AZ216" s="383"/>
      <c r="BA216" s="383"/>
      <c r="BB216" s="464" t="str">
        <f t="shared" si="18"/>
        <v/>
      </c>
      <c r="BC216" s="464" t="str">
        <f t="shared" si="19"/>
        <v/>
      </c>
    </row>
    <row r="217" spans="1:55" s="205" customFormat="1" x14ac:dyDescent="0.25">
      <c r="A217" s="264"/>
      <c r="B217" s="804"/>
      <c r="C217" s="264"/>
      <c r="D217" s="234"/>
      <c r="E217" s="234"/>
      <c r="F217" s="234"/>
      <c r="G217" s="234"/>
      <c r="H217" s="235"/>
      <c r="I217" s="235"/>
      <c r="J217" s="234"/>
      <c r="K217" s="234"/>
      <c r="L217" s="234"/>
      <c r="M217" s="234"/>
      <c r="N217" s="234"/>
      <c r="O217" s="234"/>
      <c r="P217" s="235"/>
      <c r="Q217" s="235"/>
      <c r="R217" s="235"/>
      <c r="S217" s="570"/>
      <c r="T217" s="416"/>
      <c r="U217" s="235"/>
      <c r="V217" s="583"/>
      <c r="W217" s="235"/>
      <c r="X217" s="235"/>
      <c r="Y217" s="463">
        <f t="shared" si="15"/>
        <v>0</v>
      </c>
      <c r="Z217" s="578"/>
      <c r="AA217" s="744"/>
      <c r="AB217" s="201"/>
      <c r="AC217" s="201"/>
      <c r="AD217" s="201"/>
      <c r="AE217" s="201"/>
      <c r="AF217" s="201"/>
      <c r="AG217" s="201"/>
      <c r="AH217" s="235"/>
      <c r="AI217" s="201"/>
      <c r="AJ217" s="201"/>
      <c r="AK217" s="201"/>
      <c r="AL217" s="201"/>
      <c r="AM217" s="201"/>
      <c r="AN217" s="201"/>
      <c r="AO217" s="573"/>
      <c r="AP217" s="416"/>
      <c r="AQ217" s="778"/>
      <c r="AR217" s="778"/>
      <c r="AS217" s="245"/>
      <c r="AT217" s="462" t="str">
        <f t="shared" si="16"/>
        <v/>
      </c>
      <c r="AU217" s="237"/>
      <c r="AV217" s="463" t="str">
        <f t="shared" si="17"/>
        <v>Popup_OIP</v>
      </c>
      <c r="AW217" s="238"/>
      <c r="AX217" s="383"/>
      <c r="AY217" s="572"/>
      <c r="AZ217" s="383"/>
      <c r="BA217" s="383"/>
      <c r="BB217" s="464" t="str">
        <f t="shared" si="18"/>
        <v/>
      </c>
      <c r="BC217" s="464" t="str">
        <f t="shared" si="19"/>
        <v/>
      </c>
    </row>
    <row r="218" spans="1:55" s="205" customFormat="1" x14ac:dyDescent="0.25">
      <c r="A218" s="264"/>
      <c r="B218" s="804"/>
      <c r="C218" s="264"/>
      <c r="D218" s="234"/>
      <c r="E218" s="234"/>
      <c r="F218" s="234"/>
      <c r="G218" s="234"/>
      <c r="H218" s="235"/>
      <c r="I218" s="235"/>
      <c r="J218" s="234"/>
      <c r="K218" s="234"/>
      <c r="L218" s="234"/>
      <c r="M218" s="234"/>
      <c r="N218" s="234"/>
      <c r="O218" s="234"/>
      <c r="P218" s="235"/>
      <c r="Q218" s="235"/>
      <c r="R218" s="235"/>
      <c r="S218" s="570"/>
      <c r="T218" s="416"/>
      <c r="U218" s="235"/>
      <c r="V218" s="583"/>
      <c r="W218" s="235"/>
      <c r="X218" s="235"/>
      <c r="Y218" s="463">
        <f t="shared" si="15"/>
        <v>0</v>
      </c>
      <c r="Z218" s="578"/>
      <c r="AA218" s="744"/>
      <c r="AB218" s="201"/>
      <c r="AC218" s="201"/>
      <c r="AD218" s="201"/>
      <c r="AE218" s="201"/>
      <c r="AF218" s="201"/>
      <c r="AG218" s="201"/>
      <c r="AH218" s="235"/>
      <c r="AI218" s="201"/>
      <c r="AJ218" s="201"/>
      <c r="AK218" s="201"/>
      <c r="AL218" s="201"/>
      <c r="AM218" s="201"/>
      <c r="AN218" s="201"/>
      <c r="AO218" s="573"/>
      <c r="AP218" s="416"/>
      <c r="AQ218" s="778"/>
      <c r="AR218" s="778"/>
      <c r="AS218" s="245"/>
      <c r="AT218" s="462" t="str">
        <f t="shared" si="16"/>
        <v/>
      </c>
      <c r="AU218" s="237"/>
      <c r="AV218" s="463" t="str">
        <f t="shared" si="17"/>
        <v>Popup_OIP</v>
      </c>
      <c r="AW218" s="238"/>
      <c r="AX218" s="383"/>
      <c r="AY218" s="572"/>
      <c r="AZ218" s="383"/>
      <c r="BA218" s="383"/>
      <c r="BB218" s="464" t="str">
        <f t="shared" si="18"/>
        <v/>
      </c>
      <c r="BC218" s="464" t="str">
        <f t="shared" si="19"/>
        <v/>
      </c>
    </row>
    <row r="219" spans="1:55" s="205" customFormat="1" x14ac:dyDescent="0.25">
      <c r="A219" s="264"/>
      <c r="B219" s="804"/>
      <c r="C219" s="264"/>
      <c r="D219" s="235"/>
      <c r="E219" s="235"/>
      <c r="F219" s="234"/>
      <c r="G219" s="234"/>
      <c r="H219" s="235"/>
      <c r="I219" s="235"/>
      <c r="J219" s="234"/>
      <c r="K219" s="234"/>
      <c r="L219" s="234"/>
      <c r="M219" s="234"/>
      <c r="N219" s="234"/>
      <c r="O219" s="234"/>
      <c r="P219" s="235"/>
      <c r="Q219" s="235"/>
      <c r="R219" s="235"/>
      <c r="S219" s="570"/>
      <c r="T219" s="416"/>
      <c r="U219" s="235"/>
      <c r="V219" s="583"/>
      <c r="W219" s="235"/>
      <c r="X219" s="235"/>
      <c r="Y219" s="463">
        <f t="shared" si="15"/>
        <v>0</v>
      </c>
      <c r="Z219" s="578"/>
      <c r="AA219" s="744"/>
      <c r="AB219" s="201"/>
      <c r="AC219" s="201"/>
      <c r="AD219" s="201"/>
      <c r="AE219" s="201"/>
      <c r="AF219" s="201"/>
      <c r="AG219" s="201"/>
      <c r="AH219" s="235"/>
      <c r="AI219" s="201"/>
      <c r="AJ219" s="201"/>
      <c r="AK219" s="201"/>
      <c r="AL219" s="201"/>
      <c r="AM219" s="201"/>
      <c r="AN219" s="201"/>
      <c r="AO219" s="573"/>
      <c r="AP219" s="416"/>
      <c r="AQ219" s="778"/>
      <c r="AR219" s="778"/>
      <c r="AS219" s="573"/>
      <c r="AT219" s="462" t="str">
        <f t="shared" si="16"/>
        <v/>
      </c>
      <c r="AU219" s="237"/>
      <c r="AV219" s="463" t="str">
        <f t="shared" si="17"/>
        <v>Popup_OIP</v>
      </c>
      <c r="AW219" s="264"/>
      <c r="AX219" s="383"/>
      <c r="AY219" s="572"/>
      <c r="AZ219" s="383"/>
      <c r="BA219" s="383"/>
      <c r="BB219" s="464" t="str">
        <f t="shared" si="18"/>
        <v/>
      </c>
      <c r="BC219" s="464" t="str">
        <f t="shared" si="19"/>
        <v/>
      </c>
    </row>
    <row r="220" spans="1:55" s="205" customFormat="1" x14ac:dyDescent="0.25">
      <c r="A220" s="264"/>
      <c r="B220" s="804"/>
      <c r="C220" s="264"/>
      <c r="D220" s="235"/>
      <c r="E220" s="235"/>
      <c r="F220" s="234"/>
      <c r="G220" s="234"/>
      <c r="H220" s="235"/>
      <c r="I220" s="235"/>
      <c r="J220" s="234"/>
      <c r="K220" s="234"/>
      <c r="L220" s="234"/>
      <c r="M220" s="234"/>
      <c r="N220" s="234"/>
      <c r="O220" s="234"/>
      <c r="P220" s="235"/>
      <c r="Q220" s="235"/>
      <c r="R220" s="234"/>
      <c r="S220" s="570"/>
      <c r="T220" s="416"/>
      <c r="U220" s="234"/>
      <c r="V220" s="583"/>
      <c r="W220" s="235"/>
      <c r="X220" s="235"/>
      <c r="Y220" s="463">
        <f t="shared" si="15"/>
        <v>0</v>
      </c>
      <c r="Z220" s="579"/>
      <c r="AA220" s="744"/>
      <c r="AB220" s="326"/>
      <c r="AC220" s="201"/>
      <c r="AD220" s="201"/>
      <c r="AE220" s="326"/>
      <c r="AF220" s="326"/>
      <c r="AG220" s="326"/>
      <c r="AH220" s="234"/>
      <c r="AI220" s="326"/>
      <c r="AJ220" s="326"/>
      <c r="AK220" s="201"/>
      <c r="AL220" s="201"/>
      <c r="AM220" s="201"/>
      <c r="AN220" s="201"/>
      <c r="AO220" s="573"/>
      <c r="AP220" s="416"/>
      <c r="AQ220" s="778"/>
      <c r="AR220" s="778"/>
      <c r="AS220" s="573"/>
      <c r="AT220" s="462" t="str">
        <f t="shared" si="16"/>
        <v/>
      </c>
      <c r="AU220" s="237"/>
      <c r="AV220" s="463" t="str">
        <f t="shared" si="17"/>
        <v>Popup_OIP</v>
      </c>
      <c r="AW220" s="264"/>
      <c r="AX220" s="383"/>
      <c r="AY220" s="572"/>
      <c r="AZ220" s="383"/>
      <c r="BA220" s="383"/>
      <c r="BB220" s="464" t="str">
        <f t="shared" si="18"/>
        <v/>
      </c>
      <c r="BC220" s="464" t="str">
        <f t="shared" si="19"/>
        <v/>
      </c>
    </row>
    <row r="221" spans="1:55" s="205" customFormat="1" x14ac:dyDescent="0.25">
      <c r="A221" s="264"/>
      <c r="B221" s="851"/>
      <c r="C221" s="264"/>
      <c r="D221" s="235"/>
      <c r="E221" s="235"/>
      <c r="F221" s="234"/>
      <c r="G221" s="235"/>
      <c r="H221" s="235"/>
      <c r="I221" s="235"/>
      <c r="J221" s="235"/>
      <c r="K221" s="234"/>
      <c r="L221" s="234"/>
      <c r="M221" s="234"/>
      <c r="N221" s="235"/>
      <c r="O221" s="235"/>
      <c r="P221" s="234"/>
      <c r="Q221" s="234"/>
      <c r="R221" s="235"/>
      <c r="S221" s="416"/>
      <c r="T221" s="416"/>
      <c r="U221" s="235"/>
      <c r="V221" s="583"/>
      <c r="W221" s="235"/>
      <c r="X221" s="235"/>
      <c r="Y221" s="463">
        <f t="shared" si="15"/>
        <v>0</v>
      </c>
      <c r="Z221" s="578"/>
      <c r="AA221" s="578"/>
      <c r="AB221" s="201"/>
      <c r="AC221" s="201"/>
      <c r="AD221" s="201"/>
      <c r="AE221" s="201"/>
      <c r="AF221" s="201"/>
      <c r="AG221" s="201"/>
      <c r="AH221" s="235"/>
      <c r="AI221" s="201"/>
      <c r="AJ221" s="201"/>
      <c r="AK221" s="201"/>
      <c r="AL221" s="201"/>
      <c r="AM221" s="201"/>
      <c r="AN221" s="201"/>
      <c r="AO221" s="573"/>
      <c r="AP221" s="416"/>
      <c r="AQ221" s="778"/>
      <c r="AR221" s="778"/>
      <c r="AS221" s="245"/>
      <c r="AT221" s="462" t="str">
        <f t="shared" si="16"/>
        <v/>
      </c>
      <c r="AU221" s="237"/>
      <c r="AV221" s="463" t="str">
        <f t="shared" si="17"/>
        <v>Popup_OIP</v>
      </c>
      <c r="AW221" s="237"/>
      <c r="AX221" s="237"/>
      <c r="AY221" s="238"/>
      <c r="AZ221" s="383"/>
      <c r="BA221" s="383"/>
      <c r="BB221" s="464" t="str">
        <f t="shared" si="18"/>
        <v/>
      </c>
      <c r="BC221" s="464" t="str">
        <f t="shared" si="19"/>
        <v/>
      </c>
    </row>
    <row r="222" spans="1:55" s="205" customFormat="1" x14ac:dyDescent="0.25">
      <c r="A222" s="264"/>
      <c r="B222" s="851"/>
      <c r="C222" s="264"/>
      <c r="D222" s="235"/>
      <c r="E222" s="235"/>
      <c r="F222" s="234"/>
      <c r="G222" s="235"/>
      <c r="H222" s="235"/>
      <c r="I222" s="235"/>
      <c r="J222" s="235"/>
      <c r="K222" s="234"/>
      <c r="L222" s="234"/>
      <c r="M222" s="234"/>
      <c r="N222" s="235"/>
      <c r="O222" s="235"/>
      <c r="P222" s="234"/>
      <c r="Q222" s="234"/>
      <c r="R222" s="235"/>
      <c r="S222" s="416"/>
      <c r="T222" s="416"/>
      <c r="U222" s="235"/>
      <c r="V222" s="583"/>
      <c r="W222" s="235"/>
      <c r="X222" s="235"/>
      <c r="Y222" s="463">
        <f t="shared" si="15"/>
        <v>0</v>
      </c>
      <c r="Z222" s="578"/>
      <c r="AA222" s="578"/>
      <c r="AB222" s="201"/>
      <c r="AC222" s="201"/>
      <c r="AD222" s="201"/>
      <c r="AE222" s="201"/>
      <c r="AF222" s="201"/>
      <c r="AG222" s="201"/>
      <c r="AH222" s="235"/>
      <c r="AI222" s="201"/>
      <c r="AJ222" s="201"/>
      <c r="AK222" s="201"/>
      <c r="AL222" s="201"/>
      <c r="AM222" s="201"/>
      <c r="AN222" s="201"/>
      <c r="AO222" s="573"/>
      <c r="AP222" s="416"/>
      <c r="AQ222" s="778"/>
      <c r="AR222" s="778"/>
      <c r="AS222" s="245"/>
      <c r="AT222" s="462" t="str">
        <f t="shared" si="16"/>
        <v/>
      </c>
      <c r="AU222" s="237"/>
      <c r="AV222" s="463" t="str">
        <f t="shared" si="17"/>
        <v>Popup_OIP</v>
      </c>
      <c r="AW222" s="237"/>
      <c r="AX222" s="237"/>
      <c r="AY222" s="238"/>
      <c r="AZ222" s="383"/>
      <c r="BA222" s="383"/>
      <c r="BB222" s="464" t="str">
        <f t="shared" si="18"/>
        <v/>
      </c>
      <c r="BC222" s="464" t="str">
        <f t="shared" si="19"/>
        <v/>
      </c>
    </row>
    <row r="223" spans="1:55" s="205" customFormat="1" x14ac:dyDescent="0.25">
      <c r="A223" s="264"/>
      <c r="B223" s="804"/>
      <c r="C223" s="264"/>
      <c r="D223" s="235"/>
      <c r="E223" s="235"/>
      <c r="F223" s="235"/>
      <c r="G223" s="235"/>
      <c r="H223" s="235"/>
      <c r="I223" s="235"/>
      <c r="J223" s="235"/>
      <c r="K223" s="234"/>
      <c r="L223" s="234"/>
      <c r="M223" s="234"/>
      <c r="N223" s="235"/>
      <c r="O223" s="235"/>
      <c r="P223" s="234"/>
      <c r="Q223" s="234"/>
      <c r="R223" s="235"/>
      <c r="S223" s="416"/>
      <c r="T223" s="416"/>
      <c r="U223" s="235"/>
      <c r="V223" s="584"/>
      <c r="W223" s="235"/>
      <c r="X223" s="235"/>
      <c r="Y223" s="463">
        <f t="shared" si="15"/>
        <v>0</v>
      </c>
      <c r="Z223" s="578"/>
      <c r="AA223" s="578"/>
      <c r="AB223" s="201"/>
      <c r="AC223" s="201"/>
      <c r="AD223" s="201"/>
      <c r="AE223" s="201"/>
      <c r="AF223" s="201"/>
      <c r="AG223" s="201"/>
      <c r="AH223" s="235"/>
      <c r="AI223" s="201"/>
      <c r="AJ223" s="201"/>
      <c r="AK223" s="201"/>
      <c r="AL223" s="201"/>
      <c r="AM223" s="201"/>
      <c r="AN223" s="201"/>
      <c r="AO223" s="573"/>
      <c r="AP223" s="416"/>
      <c r="AQ223" s="778"/>
      <c r="AR223" s="778"/>
      <c r="AS223" s="245"/>
      <c r="AT223" s="462" t="str">
        <f t="shared" si="16"/>
        <v/>
      </c>
      <c r="AU223" s="237"/>
      <c r="AV223" s="463" t="str">
        <f t="shared" si="17"/>
        <v>Popup_OIP</v>
      </c>
      <c r="AW223" s="237"/>
      <c r="AX223" s="237"/>
      <c r="AY223" s="238"/>
      <c r="AZ223" s="383"/>
      <c r="BA223" s="383"/>
      <c r="BB223" s="464" t="str">
        <f t="shared" si="18"/>
        <v/>
      </c>
      <c r="BC223" s="464" t="str">
        <f t="shared" si="19"/>
        <v/>
      </c>
    </row>
    <row r="224" spans="1:55" s="205" customFormat="1" x14ac:dyDescent="0.25">
      <c r="A224" s="264"/>
      <c r="B224" s="851"/>
      <c r="C224" s="264"/>
      <c r="D224" s="235"/>
      <c r="E224" s="235"/>
      <c r="F224" s="235"/>
      <c r="G224" s="235"/>
      <c r="H224" s="235"/>
      <c r="I224" s="235"/>
      <c r="J224" s="235"/>
      <c r="K224" s="234"/>
      <c r="L224" s="234"/>
      <c r="M224" s="234"/>
      <c r="N224" s="235"/>
      <c r="O224" s="235"/>
      <c r="P224" s="234"/>
      <c r="Q224" s="234"/>
      <c r="R224" s="235"/>
      <c r="S224" s="416"/>
      <c r="T224" s="416"/>
      <c r="U224" s="235"/>
      <c r="V224" s="583"/>
      <c r="W224" s="235"/>
      <c r="X224" s="235"/>
      <c r="Y224" s="463">
        <f t="shared" si="15"/>
        <v>0</v>
      </c>
      <c r="Z224" s="578"/>
      <c r="AA224" s="578"/>
      <c r="AB224" s="201"/>
      <c r="AC224" s="201"/>
      <c r="AD224" s="201"/>
      <c r="AE224" s="201"/>
      <c r="AF224" s="201"/>
      <c r="AG224" s="201"/>
      <c r="AH224" s="235"/>
      <c r="AI224" s="201"/>
      <c r="AJ224" s="201"/>
      <c r="AK224" s="201"/>
      <c r="AL224" s="201"/>
      <c r="AM224" s="201"/>
      <c r="AN224" s="201"/>
      <c r="AO224" s="573"/>
      <c r="AP224" s="416"/>
      <c r="AQ224" s="778"/>
      <c r="AR224" s="778"/>
      <c r="AS224" s="245"/>
      <c r="AT224" s="462" t="str">
        <f t="shared" si="16"/>
        <v/>
      </c>
      <c r="AU224" s="237"/>
      <c r="AV224" s="463" t="str">
        <f t="shared" si="17"/>
        <v>Popup_OIP</v>
      </c>
      <c r="AW224" s="237"/>
      <c r="AX224" s="237"/>
      <c r="AY224" s="238"/>
      <c r="AZ224" s="383"/>
      <c r="BA224" s="383"/>
      <c r="BB224" s="464" t="str">
        <f t="shared" si="18"/>
        <v/>
      </c>
      <c r="BC224" s="464" t="str">
        <f t="shared" si="19"/>
        <v/>
      </c>
    </row>
    <row r="225" spans="1:55" s="205" customFormat="1" x14ac:dyDescent="0.25">
      <c r="A225" s="264"/>
      <c r="B225" s="851"/>
      <c r="C225" s="264"/>
      <c r="D225" s="235"/>
      <c r="E225" s="235"/>
      <c r="F225" s="235"/>
      <c r="G225" s="234"/>
      <c r="H225" s="235"/>
      <c r="I225" s="235"/>
      <c r="J225" s="235"/>
      <c r="K225" s="234"/>
      <c r="L225" s="234"/>
      <c r="M225" s="234"/>
      <c r="N225" s="235"/>
      <c r="O225" s="235"/>
      <c r="P225" s="234"/>
      <c r="Q225" s="234"/>
      <c r="R225" s="235"/>
      <c r="S225" s="416"/>
      <c r="T225" s="416"/>
      <c r="U225" s="235"/>
      <c r="V225" s="583"/>
      <c r="W225" s="235"/>
      <c r="X225" s="235"/>
      <c r="Y225" s="463">
        <f t="shared" si="15"/>
        <v>0</v>
      </c>
      <c r="Z225" s="578"/>
      <c r="AA225" s="578"/>
      <c r="AB225" s="201"/>
      <c r="AC225" s="201"/>
      <c r="AD225" s="201"/>
      <c r="AE225" s="201"/>
      <c r="AF225" s="201"/>
      <c r="AG225" s="201"/>
      <c r="AH225" s="235"/>
      <c r="AI225" s="201"/>
      <c r="AJ225" s="201"/>
      <c r="AK225" s="201"/>
      <c r="AL225" s="201"/>
      <c r="AM225" s="201"/>
      <c r="AN225" s="201"/>
      <c r="AO225" s="573"/>
      <c r="AP225" s="416"/>
      <c r="AQ225" s="778"/>
      <c r="AR225" s="778"/>
      <c r="AS225" s="245"/>
      <c r="AT225" s="462" t="str">
        <f t="shared" si="16"/>
        <v/>
      </c>
      <c r="AU225" s="237"/>
      <c r="AV225" s="463" t="str">
        <f t="shared" si="17"/>
        <v>Popup_OIP</v>
      </c>
      <c r="AW225" s="237"/>
      <c r="AX225" s="237"/>
      <c r="AY225" s="238"/>
      <c r="AZ225" s="383"/>
      <c r="BA225" s="383"/>
      <c r="BB225" s="464" t="str">
        <f t="shared" si="18"/>
        <v/>
      </c>
      <c r="BC225" s="464" t="str">
        <f t="shared" si="19"/>
        <v/>
      </c>
    </row>
    <row r="226" spans="1:55" s="205" customFormat="1" x14ac:dyDescent="0.25">
      <c r="A226" s="264"/>
      <c r="B226" s="804"/>
      <c r="C226" s="264"/>
      <c r="D226" s="235"/>
      <c r="E226" s="235"/>
      <c r="F226" s="235"/>
      <c r="G226" s="234"/>
      <c r="H226" s="235"/>
      <c r="I226" s="235"/>
      <c r="J226" s="235"/>
      <c r="K226" s="234"/>
      <c r="L226" s="234"/>
      <c r="M226" s="234"/>
      <c r="N226" s="235"/>
      <c r="O226" s="235"/>
      <c r="P226" s="234"/>
      <c r="Q226" s="234"/>
      <c r="R226" s="235"/>
      <c r="S226" s="416"/>
      <c r="T226" s="416"/>
      <c r="U226" s="235"/>
      <c r="V226" s="583"/>
      <c r="W226" s="235"/>
      <c r="X226" s="235"/>
      <c r="Y226" s="463">
        <f t="shared" si="15"/>
        <v>0</v>
      </c>
      <c r="Z226" s="578"/>
      <c r="AA226" s="578"/>
      <c r="AB226" s="201"/>
      <c r="AC226" s="201"/>
      <c r="AD226" s="201"/>
      <c r="AE226" s="201"/>
      <c r="AF226" s="201"/>
      <c r="AG226" s="201"/>
      <c r="AH226" s="235"/>
      <c r="AI226" s="201"/>
      <c r="AJ226" s="201"/>
      <c r="AK226" s="201"/>
      <c r="AL226" s="201"/>
      <c r="AM226" s="201"/>
      <c r="AN226" s="201"/>
      <c r="AO226" s="573"/>
      <c r="AP226" s="416"/>
      <c r="AQ226" s="778"/>
      <c r="AR226" s="778"/>
      <c r="AS226" s="245"/>
      <c r="AT226" s="462" t="str">
        <f t="shared" si="16"/>
        <v/>
      </c>
      <c r="AU226" s="237"/>
      <c r="AV226" s="463" t="str">
        <f t="shared" si="17"/>
        <v>Popup_OIP</v>
      </c>
      <c r="AW226" s="237"/>
      <c r="AX226" s="237"/>
      <c r="AY226" s="238"/>
      <c r="AZ226" s="383"/>
      <c r="BA226" s="383"/>
      <c r="BB226" s="464" t="str">
        <f t="shared" si="18"/>
        <v/>
      </c>
      <c r="BC226" s="464" t="str">
        <f t="shared" si="19"/>
        <v/>
      </c>
    </row>
    <row r="227" spans="1:55" s="205" customFormat="1" x14ac:dyDescent="0.25">
      <c r="A227" s="264"/>
      <c r="B227" s="804"/>
      <c r="C227" s="264"/>
      <c r="D227" s="235"/>
      <c r="E227" s="235"/>
      <c r="F227" s="235"/>
      <c r="G227" s="234"/>
      <c r="H227" s="235"/>
      <c r="I227" s="235"/>
      <c r="J227" s="235"/>
      <c r="K227" s="234"/>
      <c r="L227" s="234"/>
      <c r="M227" s="234"/>
      <c r="N227" s="234"/>
      <c r="O227" s="234"/>
      <c r="P227" s="234"/>
      <c r="Q227" s="234"/>
      <c r="R227" s="235"/>
      <c r="S227" s="416"/>
      <c r="T227" s="416"/>
      <c r="U227" s="235"/>
      <c r="V227" s="583"/>
      <c r="W227" s="235"/>
      <c r="X227" s="235"/>
      <c r="Y227" s="463">
        <f t="shared" si="15"/>
        <v>0</v>
      </c>
      <c r="Z227" s="578"/>
      <c r="AA227" s="578"/>
      <c r="AB227" s="201"/>
      <c r="AC227" s="201"/>
      <c r="AD227" s="201"/>
      <c r="AE227" s="201"/>
      <c r="AF227" s="201"/>
      <c r="AG227" s="201"/>
      <c r="AH227" s="235"/>
      <c r="AI227" s="201"/>
      <c r="AJ227" s="201"/>
      <c r="AK227" s="201"/>
      <c r="AL227" s="201"/>
      <c r="AM227" s="201"/>
      <c r="AN227" s="201"/>
      <c r="AO227" s="573"/>
      <c r="AP227" s="416"/>
      <c r="AQ227" s="778"/>
      <c r="AR227" s="778"/>
      <c r="AS227" s="245"/>
      <c r="AT227" s="462" t="str">
        <f t="shared" si="16"/>
        <v/>
      </c>
      <c r="AU227" s="237"/>
      <c r="AV227" s="463" t="str">
        <f t="shared" si="17"/>
        <v>Popup_OIP</v>
      </c>
      <c r="AW227" s="237"/>
      <c r="AX227" s="237"/>
      <c r="AY227" s="238"/>
      <c r="AZ227" s="383"/>
      <c r="BA227" s="383"/>
      <c r="BB227" s="464" t="str">
        <f t="shared" si="18"/>
        <v/>
      </c>
      <c r="BC227" s="464" t="str">
        <f t="shared" si="19"/>
        <v/>
      </c>
    </row>
    <row r="228" spans="1:55" s="205" customFormat="1" x14ac:dyDescent="0.25">
      <c r="A228" s="264"/>
      <c r="B228" s="804"/>
      <c r="C228" s="264"/>
      <c r="D228" s="235"/>
      <c r="E228" s="235"/>
      <c r="F228" s="235"/>
      <c r="G228" s="235"/>
      <c r="H228" s="235"/>
      <c r="I228" s="235"/>
      <c r="J228" s="234"/>
      <c r="K228" s="234"/>
      <c r="L228" s="234"/>
      <c r="M228" s="234"/>
      <c r="N228" s="234"/>
      <c r="O228" s="234"/>
      <c r="P228" s="234"/>
      <c r="Q228" s="234"/>
      <c r="R228" s="235"/>
      <c r="S228" s="416"/>
      <c r="T228" s="416"/>
      <c r="U228" s="235"/>
      <c r="V228" s="583"/>
      <c r="W228" s="235"/>
      <c r="X228" s="235"/>
      <c r="Y228" s="463">
        <f t="shared" si="15"/>
        <v>0</v>
      </c>
      <c r="Z228" s="578"/>
      <c r="AA228" s="578"/>
      <c r="AB228" s="201"/>
      <c r="AC228" s="201"/>
      <c r="AD228" s="201"/>
      <c r="AE228" s="201"/>
      <c r="AF228" s="201"/>
      <c r="AG228" s="201"/>
      <c r="AH228" s="235"/>
      <c r="AI228" s="201"/>
      <c r="AJ228" s="201"/>
      <c r="AK228" s="201"/>
      <c r="AL228" s="201"/>
      <c r="AM228" s="201"/>
      <c r="AN228" s="201"/>
      <c r="AO228" s="573"/>
      <c r="AP228" s="416"/>
      <c r="AQ228" s="778"/>
      <c r="AR228" s="778"/>
      <c r="AS228" s="245"/>
      <c r="AT228" s="462" t="str">
        <f t="shared" si="16"/>
        <v/>
      </c>
      <c r="AU228" s="237"/>
      <c r="AV228" s="463" t="str">
        <f t="shared" si="17"/>
        <v>Popup_OIP</v>
      </c>
      <c r="AW228" s="264"/>
      <c r="AX228" s="237"/>
      <c r="AY228" s="238"/>
      <c r="AZ228" s="383"/>
      <c r="BA228" s="383"/>
      <c r="BB228" s="464" t="str">
        <f t="shared" si="18"/>
        <v/>
      </c>
      <c r="BC228" s="464" t="str">
        <f t="shared" si="19"/>
        <v/>
      </c>
    </row>
    <row r="229" spans="1:55" s="205" customFormat="1" x14ac:dyDescent="0.25">
      <c r="A229" s="264"/>
      <c r="B229" s="804"/>
      <c r="C229" s="264"/>
      <c r="D229" s="235"/>
      <c r="E229" s="235"/>
      <c r="F229" s="235"/>
      <c r="G229" s="235"/>
      <c r="H229" s="235"/>
      <c r="I229" s="235"/>
      <c r="J229" s="234"/>
      <c r="K229" s="234"/>
      <c r="L229" s="234"/>
      <c r="M229" s="234"/>
      <c r="N229" s="234"/>
      <c r="O229" s="234"/>
      <c r="P229" s="235"/>
      <c r="Q229" s="235"/>
      <c r="R229" s="235"/>
      <c r="S229" s="416"/>
      <c r="T229" s="416"/>
      <c r="U229" s="235"/>
      <c r="V229" s="583"/>
      <c r="W229" s="235"/>
      <c r="X229" s="235"/>
      <c r="Y229" s="463">
        <f t="shared" si="15"/>
        <v>0</v>
      </c>
      <c r="Z229" s="578"/>
      <c r="AA229" s="578"/>
      <c r="AB229" s="201"/>
      <c r="AC229" s="201"/>
      <c r="AD229" s="201"/>
      <c r="AE229" s="201"/>
      <c r="AF229" s="201"/>
      <c r="AG229" s="201"/>
      <c r="AH229" s="235"/>
      <c r="AI229" s="201"/>
      <c r="AJ229" s="201"/>
      <c r="AK229" s="201"/>
      <c r="AL229" s="201"/>
      <c r="AM229" s="201"/>
      <c r="AN229" s="201"/>
      <c r="AO229" s="573"/>
      <c r="AP229" s="416"/>
      <c r="AQ229" s="778"/>
      <c r="AR229" s="778"/>
      <c r="AS229" s="245"/>
      <c r="AT229" s="462" t="str">
        <f t="shared" si="16"/>
        <v/>
      </c>
      <c r="AU229" s="264"/>
      <c r="AV229" s="463" t="str">
        <f t="shared" si="17"/>
        <v>Popup_OIP</v>
      </c>
      <c r="AW229" s="264"/>
      <c r="AX229" s="237"/>
      <c r="AY229" s="238"/>
      <c r="AZ229" s="383"/>
      <c r="BA229" s="383"/>
      <c r="BB229" s="464" t="str">
        <f t="shared" si="18"/>
        <v/>
      </c>
      <c r="BC229" s="464" t="str">
        <f t="shared" si="19"/>
        <v/>
      </c>
    </row>
    <row r="230" spans="1:55" s="205" customFormat="1" x14ac:dyDescent="0.25">
      <c r="A230" s="264"/>
      <c r="B230" s="804"/>
      <c r="C230" s="264"/>
      <c r="D230" s="235"/>
      <c r="E230" s="235"/>
      <c r="F230" s="235"/>
      <c r="G230" s="235"/>
      <c r="H230" s="235"/>
      <c r="I230" s="235"/>
      <c r="J230" s="235"/>
      <c r="K230" s="235"/>
      <c r="L230" s="235"/>
      <c r="M230" s="235"/>
      <c r="N230" s="235"/>
      <c r="O230" s="235"/>
      <c r="P230" s="235"/>
      <c r="Q230" s="235"/>
      <c r="R230" s="235"/>
      <c r="S230" s="416"/>
      <c r="T230" s="416"/>
      <c r="U230" s="235"/>
      <c r="V230" s="583"/>
      <c r="W230" s="235"/>
      <c r="X230" s="235"/>
      <c r="Y230" s="463">
        <f t="shared" si="15"/>
        <v>0</v>
      </c>
      <c r="Z230" s="578"/>
      <c r="AA230" s="578"/>
      <c r="AB230" s="201"/>
      <c r="AC230" s="201"/>
      <c r="AD230" s="201"/>
      <c r="AE230" s="201"/>
      <c r="AF230" s="201"/>
      <c r="AG230" s="201"/>
      <c r="AH230" s="235"/>
      <c r="AI230" s="201"/>
      <c r="AJ230" s="201"/>
      <c r="AK230" s="201"/>
      <c r="AL230" s="201"/>
      <c r="AM230" s="201"/>
      <c r="AN230" s="201"/>
      <c r="AO230" s="573"/>
      <c r="AP230" s="416"/>
      <c r="AQ230" s="778"/>
      <c r="AR230" s="778"/>
      <c r="AS230" s="245"/>
      <c r="AT230" s="462" t="str">
        <f t="shared" si="16"/>
        <v/>
      </c>
      <c r="AU230" s="237"/>
      <c r="AV230" s="463" t="str">
        <f t="shared" si="17"/>
        <v>Popup_OIP</v>
      </c>
      <c r="AW230" s="237"/>
      <c r="AX230" s="237"/>
      <c r="AY230" s="238"/>
      <c r="AZ230" s="383"/>
      <c r="BA230" s="383"/>
      <c r="BB230" s="464" t="str">
        <f t="shared" si="18"/>
        <v/>
      </c>
      <c r="BC230" s="464" t="str">
        <f t="shared" si="19"/>
        <v/>
      </c>
    </row>
    <row r="231" spans="1:55" s="205" customFormat="1" x14ac:dyDescent="0.25">
      <c r="A231" s="264"/>
      <c r="B231" s="848"/>
      <c r="C231" s="761"/>
      <c r="D231" s="235"/>
      <c r="E231" s="235"/>
      <c r="F231" s="235"/>
      <c r="G231" s="235"/>
      <c r="H231" s="235"/>
      <c r="I231" s="235"/>
      <c r="J231" s="235"/>
      <c r="K231" s="235"/>
      <c r="L231" s="235"/>
      <c r="M231" s="235"/>
      <c r="N231" s="235"/>
      <c r="O231" s="235"/>
      <c r="P231" s="235"/>
      <c r="Q231" s="235"/>
      <c r="R231" s="235"/>
      <c r="S231" s="416"/>
      <c r="T231" s="416"/>
      <c r="U231" s="235"/>
      <c r="V231" s="583"/>
      <c r="W231" s="235"/>
      <c r="X231" s="235"/>
      <c r="Y231" s="463">
        <f t="shared" si="15"/>
        <v>0</v>
      </c>
      <c r="Z231" s="578"/>
      <c r="AA231" s="578"/>
      <c r="AB231" s="201"/>
      <c r="AC231" s="201"/>
      <c r="AD231" s="201"/>
      <c r="AE231" s="201"/>
      <c r="AF231" s="201"/>
      <c r="AG231" s="201"/>
      <c r="AH231" s="235"/>
      <c r="AI231" s="201"/>
      <c r="AJ231" s="201"/>
      <c r="AK231" s="201"/>
      <c r="AL231" s="201"/>
      <c r="AM231" s="201"/>
      <c r="AN231" s="201"/>
      <c r="AO231" s="573"/>
      <c r="AP231" s="416"/>
      <c r="AQ231" s="778"/>
      <c r="AR231" s="778"/>
      <c r="AS231" s="245"/>
      <c r="AT231" s="462" t="str">
        <f t="shared" si="16"/>
        <v/>
      </c>
      <c r="AU231" s="237"/>
      <c r="AV231" s="463" t="str">
        <f t="shared" si="17"/>
        <v>Popup_OIP</v>
      </c>
      <c r="AW231" s="237"/>
      <c r="AX231" s="237"/>
      <c r="AY231" s="238"/>
      <c r="AZ231" s="383"/>
      <c r="BA231" s="383"/>
      <c r="BB231" s="464" t="str">
        <f t="shared" si="18"/>
        <v/>
      </c>
      <c r="BC231" s="464" t="str">
        <f t="shared" si="19"/>
        <v/>
      </c>
    </row>
    <row r="232" spans="1:55" s="205" customFormat="1" x14ac:dyDescent="0.25">
      <c r="A232" s="264"/>
      <c r="B232" s="848"/>
      <c r="C232" s="264"/>
      <c r="D232" s="235"/>
      <c r="E232" s="235"/>
      <c r="F232" s="235"/>
      <c r="G232" s="235"/>
      <c r="H232" s="235"/>
      <c r="I232" s="235"/>
      <c r="J232" s="235"/>
      <c r="K232" s="235"/>
      <c r="L232" s="235"/>
      <c r="M232" s="235"/>
      <c r="N232" s="235"/>
      <c r="O232" s="235"/>
      <c r="P232" s="235"/>
      <c r="Q232" s="235"/>
      <c r="R232" s="235"/>
      <c r="S232" s="416"/>
      <c r="T232" s="416"/>
      <c r="U232" s="235"/>
      <c r="V232" s="583"/>
      <c r="W232" s="235"/>
      <c r="X232" s="235"/>
      <c r="Y232" s="463">
        <f t="shared" si="15"/>
        <v>0</v>
      </c>
      <c r="Z232" s="578"/>
      <c r="AA232" s="578"/>
      <c r="AB232" s="201"/>
      <c r="AC232" s="201"/>
      <c r="AD232" s="201"/>
      <c r="AE232" s="201"/>
      <c r="AF232" s="201"/>
      <c r="AG232" s="201"/>
      <c r="AH232" s="235"/>
      <c r="AI232" s="201"/>
      <c r="AJ232" s="201"/>
      <c r="AK232" s="201"/>
      <c r="AL232" s="201"/>
      <c r="AM232" s="201"/>
      <c r="AN232" s="201"/>
      <c r="AO232" s="573"/>
      <c r="AP232" s="416"/>
      <c r="AQ232" s="778"/>
      <c r="AR232" s="778"/>
      <c r="AS232" s="245"/>
      <c r="AT232" s="462" t="str">
        <f t="shared" si="16"/>
        <v/>
      </c>
      <c r="AU232" s="264"/>
      <c r="AV232" s="463" t="str">
        <f t="shared" si="17"/>
        <v>Popup_OIP</v>
      </c>
      <c r="AW232" s="264"/>
      <c r="AX232" s="237"/>
      <c r="AY232" s="238"/>
      <c r="AZ232" s="383"/>
      <c r="BA232" s="383"/>
      <c r="BB232" s="464" t="str">
        <f t="shared" si="18"/>
        <v/>
      </c>
      <c r="BC232" s="464" t="str">
        <f t="shared" si="19"/>
        <v/>
      </c>
    </row>
    <row r="233" spans="1:55" s="205" customFormat="1" x14ac:dyDescent="0.25">
      <c r="A233" s="264"/>
      <c r="B233" s="848"/>
      <c r="C233" s="264"/>
      <c r="D233" s="235"/>
      <c r="E233" s="235"/>
      <c r="F233" s="235"/>
      <c r="G233" s="235"/>
      <c r="H233" s="235"/>
      <c r="I233" s="235"/>
      <c r="J233" s="235"/>
      <c r="K233" s="235"/>
      <c r="L233" s="235"/>
      <c r="M233" s="235"/>
      <c r="N233" s="235"/>
      <c r="O233" s="235"/>
      <c r="P233" s="235"/>
      <c r="Q233" s="235"/>
      <c r="R233" s="235"/>
      <c r="S233" s="416"/>
      <c r="T233" s="416"/>
      <c r="U233" s="235"/>
      <c r="V233" s="583"/>
      <c r="W233" s="235"/>
      <c r="X233" s="235"/>
      <c r="Y233" s="463">
        <f t="shared" si="15"/>
        <v>0</v>
      </c>
      <c r="Z233" s="578"/>
      <c r="AA233" s="578"/>
      <c r="AB233" s="201"/>
      <c r="AC233" s="201"/>
      <c r="AD233" s="201"/>
      <c r="AE233" s="201"/>
      <c r="AF233" s="201"/>
      <c r="AG233" s="201"/>
      <c r="AH233" s="235"/>
      <c r="AI233" s="201"/>
      <c r="AJ233" s="201"/>
      <c r="AK233" s="201"/>
      <c r="AL233" s="201"/>
      <c r="AM233" s="201"/>
      <c r="AN233" s="201"/>
      <c r="AO233" s="573"/>
      <c r="AP233" s="416"/>
      <c r="AQ233" s="778"/>
      <c r="AR233" s="778"/>
      <c r="AS233" s="245"/>
      <c r="AT233" s="462" t="str">
        <f t="shared" si="16"/>
        <v/>
      </c>
      <c r="AU233" s="264"/>
      <c r="AV233" s="463" t="str">
        <f t="shared" si="17"/>
        <v>Popup_OIP</v>
      </c>
      <c r="AW233" s="264"/>
      <c r="AX233" s="237"/>
      <c r="AY233" s="238"/>
      <c r="AZ233" s="383"/>
      <c r="BA233" s="383"/>
      <c r="BB233" s="464" t="str">
        <f t="shared" si="18"/>
        <v/>
      </c>
      <c r="BC233" s="464" t="str">
        <f t="shared" si="19"/>
        <v/>
      </c>
    </row>
    <row r="234" spans="1:55" s="205" customFormat="1" x14ac:dyDescent="0.25">
      <c r="A234" s="264"/>
      <c r="B234" s="851"/>
      <c r="C234" s="264"/>
      <c r="D234" s="235"/>
      <c r="E234" s="235"/>
      <c r="F234" s="235"/>
      <c r="G234" s="235"/>
      <c r="H234" s="235"/>
      <c r="I234" s="235"/>
      <c r="J234" s="235"/>
      <c r="K234" s="235"/>
      <c r="L234" s="235"/>
      <c r="M234" s="235"/>
      <c r="N234" s="235"/>
      <c r="O234" s="235"/>
      <c r="P234" s="235"/>
      <c r="Q234" s="235"/>
      <c r="R234" s="235"/>
      <c r="S234" s="416"/>
      <c r="T234" s="416"/>
      <c r="U234" s="235"/>
      <c r="V234" s="583"/>
      <c r="W234" s="235"/>
      <c r="X234" s="235"/>
      <c r="Y234" s="463">
        <f t="shared" si="15"/>
        <v>0</v>
      </c>
      <c r="Z234" s="578"/>
      <c r="AA234" s="578"/>
      <c r="AB234" s="201"/>
      <c r="AC234" s="201"/>
      <c r="AD234" s="201"/>
      <c r="AE234" s="201"/>
      <c r="AF234" s="201"/>
      <c r="AG234" s="201"/>
      <c r="AH234" s="235"/>
      <c r="AI234" s="201"/>
      <c r="AJ234" s="201"/>
      <c r="AK234" s="201"/>
      <c r="AL234" s="201"/>
      <c r="AM234" s="201"/>
      <c r="AN234" s="201"/>
      <c r="AO234" s="573"/>
      <c r="AP234" s="416"/>
      <c r="AQ234" s="778"/>
      <c r="AR234" s="778"/>
      <c r="AS234" s="245"/>
      <c r="AT234" s="462" t="str">
        <f t="shared" si="16"/>
        <v/>
      </c>
      <c r="AU234" s="237"/>
      <c r="AV234" s="463" t="str">
        <f t="shared" si="17"/>
        <v>Popup_OIP</v>
      </c>
      <c r="AW234" s="264"/>
      <c r="AX234" s="237"/>
      <c r="AY234" s="238"/>
      <c r="AZ234" s="383"/>
      <c r="BA234" s="383"/>
      <c r="BB234" s="464" t="str">
        <f t="shared" si="18"/>
        <v/>
      </c>
      <c r="BC234" s="464" t="str">
        <f t="shared" si="19"/>
        <v/>
      </c>
    </row>
    <row r="235" spans="1:55" s="205" customFormat="1" x14ac:dyDescent="0.25">
      <c r="A235" s="264"/>
      <c r="B235" s="851"/>
      <c r="C235" s="264"/>
      <c r="D235" s="235"/>
      <c r="E235" s="235"/>
      <c r="F235" s="235"/>
      <c r="G235" s="235"/>
      <c r="H235" s="235"/>
      <c r="I235" s="235"/>
      <c r="J235" s="235"/>
      <c r="K235" s="235"/>
      <c r="L235" s="235"/>
      <c r="M235" s="235"/>
      <c r="N235" s="235"/>
      <c r="O235" s="235"/>
      <c r="P235" s="235"/>
      <c r="Q235" s="235"/>
      <c r="R235" s="235"/>
      <c r="S235" s="416"/>
      <c r="T235" s="416"/>
      <c r="U235" s="235"/>
      <c r="V235" s="583"/>
      <c r="W235" s="235"/>
      <c r="X235" s="235"/>
      <c r="Y235" s="463">
        <f t="shared" si="15"/>
        <v>0</v>
      </c>
      <c r="Z235" s="578"/>
      <c r="AA235" s="578"/>
      <c r="AB235" s="201"/>
      <c r="AC235" s="201"/>
      <c r="AD235" s="201"/>
      <c r="AE235" s="201"/>
      <c r="AF235" s="201"/>
      <c r="AG235" s="201"/>
      <c r="AH235" s="235"/>
      <c r="AI235" s="201"/>
      <c r="AJ235" s="201"/>
      <c r="AK235" s="201"/>
      <c r="AL235" s="201"/>
      <c r="AM235" s="201"/>
      <c r="AN235" s="201"/>
      <c r="AO235" s="573"/>
      <c r="AP235" s="416"/>
      <c r="AQ235" s="778"/>
      <c r="AR235" s="778"/>
      <c r="AS235" s="245"/>
      <c r="AT235" s="462" t="str">
        <f t="shared" si="16"/>
        <v/>
      </c>
      <c r="AU235" s="237"/>
      <c r="AV235" s="463" t="str">
        <f t="shared" si="17"/>
        <v>Popup_OIP</v>
      </c>
      <c r="AW235" s="264"/>
      <c r="AX235" s="237"/>
      <c r="AY235" s="238"/>
      <c r="AZ235" s="383"/>
      <c r="BA235" s="383"/>
      <c r="BB235" s="464" t="str">
        <f t="shared" si="18"/>
        <v/>
      </c>
      <c r="BC235" s="464" t="str">
        <f t="shared" si="19"/>
        <v/>
      </c>
    </row>
    <row r="236" spans="1:55" s="205" customFormat="1" x14ac:dyDescent="0.25">
      <c r="A236" s="264"/>
      <c r="B236" s="851"/>
      <c r="C236" s="264"/>
      <c r="D236" s="235"/>
      <c r="E236" s="235"/>
      <c r="F236" s="235"/>
      <c r="G236" s="235"/>
      <c r="H236" s="235"/>
      <c r="I236" s="235"/>
      <c r="J236" s="235"/>
      <c r="K236" s="235"/>
      <c r="L236" s="235"/>
      <c r="M236" s="235"/>
      <c r="N236" s="235"/>
      <c r="O236" s="235"/>
      <c r="P236" s="235"/>
      <c r="Q236" s="235"/>
      <c r="R236" s="235"/>
      <c r="S236" s="416"/>
      <c r="T236" s="416"/>
      <c r="U236" s="235"/>
      <c r="V236" s="583"/>
      <c r="W236" s="235"/>
      <c r="X236" s="235"/>
      <c r="Y236" s="463">
        <f t="shared" si="15"/>
        <v>0</v>
      </c>
      <c r="Z236" s="578"/>
      <c r="AA236" s="578"/>
      <c r="AB236" s="201"/>
      <c r="AC236" s="201"/>
      <c r="AD236" s="201"/>
      <c r="AE236" s="201"/>
      <c r="AF236" s="201"/>
      <c r="AG236" s="201"/>
      <c r="AH236" s="235"/>
      <c r="AI236" s="201"/>
      <c r="AJ236" s="201"/>
      <c r="AK236" s="201"/>
      <c r="AL236" s="201"/>
      <c r="AM236" s="201"/>
      <c r="AN236" s="201"/>
      <c r="AO236" s="573"/>
      <c r="AP236" s="416"/>
      <c r="AQ236" s="778"/>
      <c r="AR236" s="778"/>
      <c r="AS236" s="245"/>
      <c r="AT236" s="462" t="str">
        <f t="shared" si="16"/>
        <v/>
      </c>
      <c r="AU236" s="237"/>
      <c r="AV236" s="463" t="str">
        <f t="shared" si="17"/>
        <v>Popup_OIP</v>
      </c>
      <c r="AW236" s="237"/>
      <c r="AX236" s="237"/>
      <c r="AY236" s="238"/>
      <c r="AZ236" s="383"/>
      <c r="BA236" s="383"/>
      <c r="BB236" s="464" t="str">
        <f t="shared" si="18"/>
        <v/>
      </c>
      <c r="BC236" s="464" t="str">
        <f t="shared" si="19"/>
        <v/>
      </c>
    </row>
    <row r="237" spans="1:55" s="205" customFormat="1" x14ac:dyDescent="0.25">
      <c r="A237" s="264"/>
      <c r="B237" s="851"/>
      <c r="C237" s="264"/>
      <c r="D237" s="235"/>
      <c r="E237" s="235"/>
      <c r="F237" s="235"/>
      <c r="G237" s="235"/>
      <c r="H237" s="235"/>
      <c r="I237" s="235"/>
      <c r="J237" s="235"/>
      <c r="K237" s="235"/>
      <c r="L237" s="235"/>
      <c r="M237" s="235"/>
      <c r="N237" s="235"/>
      <c r="O237" s="235"/>
      <c r="P237" s="235"/>
      <c r="Q237" s="235"/>
      <c r="R237" s="235"/>
      <c r="S237" s="416"/>
      <c r="T237" s="416"/>
      <c r="U237" s="235"/>
      <c r="V237" s="583"/>
      <c r="W237" s="235"/>
      <c r="X237" s="235"/>
      <c r="Y237" s="463">
        <f t="shared" si="15"/>
        <v>0</v>
      </c>
      <c r="Z237" s="578"/>
      <c r="AA237" s="578"/>
      <c r="AB237" s="201"/>
      <c r="AC237" s="201"/>
      <c r="AD237" s="201"/>
      <c r="AE237" s="201"/>
      <c r="AF237" s="201"/>
      <c r="AG237" s="201"/>
      <c r="AH237" s="235"/>
      <c r="AI237" s="201"/>
      <c r="AJ237" s="201"/>
      <c r="AK237" s="201"/>
      <c r="AL237" s="201"/>
      <c r="AM237" s="201"/>
      <c r="AN237" s="201"/>
      <c r="AO237" s="573"/>
      <c r="AP237" s="416"/>
      <c r="AQ237" s="778"/>
      <c r="AR237" s="778"/>
      <c r="AS237" s="245"/>
      <c r="AT237" s="462" t="str">
        <f t="shared" si="16"/>
        <v/>
      </c>
      <c r="AU237" s="237"/>
      <c r="AV237" s="463" t="str">
        <f t="shared" si="17"/>
        <v>Popup_OIP</v>
      </c>
      <c r="AW237" s="237"/>
      <c r="AX237" s="237"/>
      <c r="AY237" s="238"/>
      <c r="AZ237" s="383"/>
      <c r="BA237" s="383"/>
      <c r="BB237" s="464" t="str">
        <f t="shared" si="18"/>
        <v/>
      </c>
      <c r="BC237" s="464" t="str">
        <f t="shared" si="19"/>
        <v/>
      </c>
    </row>
    <row r="238" spans="1:55" s="205" customFormat="1" ht="15.75" customHeight="1" x14ac:dyDescent="0.25">
      <c r="A238" s="264"/>
      <c r="B238" s="804"/>
      <c r="C238" s="264"/>
      <c r="D238" s="235"/>
      <c r="E238" s="235"/>
      <c r="F238" s="235"/>
      <c r="G238" s="235"/>
      <c r="H238" s="235"/>
      <c r="I238" s="235"/>
      <c r="J238" s="235"/>
      <c r="K238" s="235"/>
      <c r="L238" s="235"/>
      <c r="M238" s="235"/>
      <c r="N238" s="235"/>
      <c r="O238" s="235"/>
      <c r="P238" s="235"/>
      <c r="Q238" s="235"/>
      <c r="R238" s="235"/>
      <c r="S238" s="416"/>
      <c r="T238" s="416"/>
      <c r="U238" s="235"/>
      <c r="V238" s="583"/>
      <c r="W238" s="235"/>
      <c r="X238" s="235"/>
      <c r="Y238" s="463">
        <f t="shared" si="15"/>
        <v>0</v>
      </c>
      <c r="Z238" s="578"/>
      <c r="AA238" s="578"/>
      <c r="AB238" s="201"/>
      <c r="AC238" s="201"/>
      <c r="AD238" s="201"/>
      <c r="AE238" s="201"/>
      <c r="AF238" s="201"/>
      <c r="AG238" s="201"/>
      <c r="AH238" s="235"/>
      <c r="AI238" s="201"/>
      <c r="AJ238" s="201"/>
      <c r="AK238" s="201"/>
      <c r="AL238" s="201"/>
      <c r="AM238" s="201"/>
      <c r="AN238" s="201"/>
      <c r="AO238" s="573"/>
      <c r="AP238" s="416"/>
      <c r="AQ238" s="778"/>
      <c r="AR238" s="778"/>
      <c r="AS238" s="245"/>
      <c r="AT238" s="462" t="str">
        <f t="shared" si="16"/>
        <v/>
      </c>
      <c r="AU238" s="237"/>
      <c r="AV238" s="463" t="str">
        <f t="shared" si="17"/>
        <v>Popup_OIP</v>
      </c>
      <c r="AW238" s="237"/>
      <c r="AX238" s="237"/>
      <c r="AY238" s="238"/>
      <c r="AZ238" s="383"/>
      <c r="BA238" s="383"/>
      <c r="BB238" s="464" t="str">
        <f t="shared" si="18"/>
        <v/>
      </c>
      <c r="BC238" s="464" t="str">
        <f t="shared" si="19"/>
        <v/>
      </c>
    </row>
    <row r="239" spans="1:55" s="205" customFormat="1" x14ac:dyDescent="0.25">
      <c r="A239" s="264"/>
      <c r="B239" s="804"/>
      <c r="C239" s="264"/>
      <c r="D239" s="235"/>
      <c r="E239" s="235"/>
      <c r="F239" s="235"/>
      <c r="G239" s="235"/>
      <c r="H239" s="235"/>
      <c r="I239" s="235"/>
      <c r="J239" s="235"/>
      <c r="K239" s="235"/>
      <c r="L239" s="235"/>
      <c r="M239" s="235"/>
      <c r="N239" s="235"/>
      <c r="O239" s="235"/>
      <c r="P239" s="235"/>
      <c r="Q239" s="235"/>
      <c r="R239" s="235"/>
      <c r="S239" s="416"/>
      <c r="T239" s="416"/>
      <c r="U239" s="235"/>
      <c r="V239" s="583"/>
      <c r="W239" s="235"/>
      <c r="X239" s="235"/>
      <c r="Y239" s="463">
        <f t="shared" si="15"/>
        <v>0</v>
      </c>
      <c r="Z239" s="578"/>
      <c r="AA239" s="578"/>
      <c r="AB239" s="201"/>
      <c r="AC239" s="201"/>
      <c r="AD239" s="201"/>
      <c r="AE239" s="201"/>
      <c r="AF239" s="201"/>
      <c r="AG239" s="201"/>
      <c r="AH239" s="235"/>
      <c r="AI239" s="201"/>
      <c r="AJ239" s="201"/>
      <c r="AK239" s="201"/>
      <c r="AL239" s="201"/>
      <c r="AM239" s="201"/>
      <c r="AN239" s="201"/>
      <c r="AO239" s="575"/>
      <c r="AP239" s="416"/>
      <c r="AQ239" s="778"/>
      <c r="AR239" s="778"/>
      <c r="AS239" s="245"/>
      <c r="AT239" s="462" t="str">
        <f t="shared" si="16"/>
        <v/>
      </c>
      <c r="AU239" s="237"/>
      <c r="AV239" s="463" t="str">
        <f t="shared" si="17"/>
        <v>Popup_OIP</v>
      </c>
      <c r="AW239" s="237"/>
      <c r="AX239" s="237"/>
      <c r="AY239" s="238"/>
      <c r="AZ239" s="383"/>
      <c r="BA239" s="383"/>
      <c r="BB239" s="464" t="str">
        <f t="shared" si="18"/>
        <v/>
      </c>
      <c r="BC239" s="464" t="str">
        <f t="shared" si="19"/>
        <v/>
      </c>
    </row>
    <row r="240" spans="1:55" s="205" customFormat="1" x14ac:dyDescent="0.25">
      <c r="A240" s="264"/>
      <c r="B240" s="804"/>
      <c r="C240" s="264"/>
      <c r="D240" s="235"/>
      <c r="E240" s="235"/>
      <c r="F240" s="235"/>
      <c r="G240" s="235"/>
      <c r="H240" s="235"/>
      <c r="I240" s="235"/>
      <c r="J240" s="235"/>
      <c r="K240" s="235"/>
      <c r="L240" s="235"/>
      <c r="M240" s="235"/>
      <c r="N240" s="235"/>
      <c r="O240" s="235"/>
      <c r="P240" s="235"/>
      <c r="Q240" s="235"/>
      <c r="R240" s="235"/>
      <c r="S240" s="416"/>
      <c r="T240" s="416"/>
      <c r="U240" s="235"/>
      <c r="V240" s="583"/>
      <c r="W240" s="235"/>
      <c r="X240" s="235"/>
      <c r="Y240" s="463">
        <f t="shared" si="15"/>
        <v>0</v>
      </c>
      <c r="Z240" s="578"/>
      <c r="AA240" s="578"/>
      <c r="AB240" s="201"/>
      <c r="AC240" s="201"/>
      <c r="AD240" s="201"/>
      <c r="AE240" s="201"/>
      <c r="AF240" s="201"/>
      <c r="AG240" s="201"/>
      <c r="AH240" s="235"/>
      <c r="AI240" s="201"/>
      <c r="AJ240" s="201"/>
      <c r="AK240" s="201"/>
      <c r="AL240" s="201"/>
      <c r="AM240" s="201"/>
      <c r="AN240" s="201"/>
      <c r="AO240" s="573"/>
      <c r="AP240" s="416"/>
      <c r="AQ240" s="778"/>
      <c r="AR240" s="778"/>
      <c r="AS240" s="245"/>
      <c r="AT240" s="462" t="str">
        <f t="shared" si="16"/>
        <v/>
      </c>
      <c r="AU240" s="237"/>
      <c r="AV240" s="463" t="str">
        <f t="shared" si="17"/>
        <v>Popup_OIP</v>
      </c>
      <c r="AW240" s="237"/>
      <c r="AX240" s="237"/>
      <c r="AY240" s="238"/>
      <c r="AZ240" s="383"/>
      <c r="BA240" s="383"/>
      <c r="BB240" s="464" t="str">
        <f t="shared" si="18"/>
        <v/>
      </c>
      <c r="BC240" s="464" t="str">
        <f t="shared" si="19"/>
        <v/>
      </c>
    </row>
    <row r="241" spans="1:55" s="205" customFormat="1" x14ac:dyDescent="0.25">
      <c r="A241" s="264"/>
      <c r="B241" s="804"/>
      <c r="C241" s="264"/>
      <c r="D241" s="235"/>
      <c r="E241" s="235"/>
      <c r="F241" s="235"/>
      <c r="G241" s="235"/>
      <c r="H241" s="235"/>
      <c r="I241" s="235"/>
      <c r="J241" s="235"/>
      <c r="K241" s="235"/>
      <c r="L241" s="235"/>
      <c r="M241" s="235"/>
      <c r="N241" s="235"/>
      <c r="O241" s="235"/>
      <c r="P241" s="235"/>
      <c r="Q241" s="235"/>
      <c r="R241" s="235"/>
      <c r="S241" s="416"/>
      <c r="T241" s="416"/>
      <c r="U241" s="235"/>
      <c r="V241" s="583"/>
      <c r="W241" s="235"/>
      <c r="X241" s="235"/>
      <c r="Y241" s="463">
        <f t="shared" si="15"/>
        <v>0</v>
      </c>
      <c r="Z241" s="578"/>
      <c r="AA241" s="578"/>
      <c r="AB241" s="201"/>
      <c r="AC241" s="201"/>
      <c r="AD241" s="201"/>
      <c r="AE241" s="201"/>
      <c r="AF241" s="201"/>
      <c r="AG241" s="201"/>
      <c r="AH241" s="235"/>
      <c r="AI241" s="201"/>
      <c r="AJ241" s="201"/>
      <c r="AK241" s="201"/>
      <c r="AL241" s="201"/>
      <c r="AM241" s="201"/>
      <c r="AN241" s="201"/>
      <c r="AO241" s="573"/>
      <c r="AP241" s="416"/>
      <c r="AQ241" s="778"/>
      <c r="AR241" s="778"/>
      <c r="AS241" s="245"/>
      <c r="AT241" s="462" t="str">
        <f t="shared" si="16"/>
        <v/>
      </c>
      <c r="AU241" s="237"/>
      <c r="AV241" s="463" t="str">
        <f t="shared" si="17"/>
        <v>Popup_OIP</v>
      </c>
      <c r="AW241" s="237"/>
      <c r="AX241" s="237"/>
      <c r="AY241" s="238"/>
      <c r="AZ241" s="383"/>
      <c r="BA241" s="383"/>
      <c r="BB241" s="464" t="str">
        <f t="shared" si="18"/>
        <v/>
      </c>
      <c r="BC241" s="464" t="str">
        <f t="shared" si="19"/>
        <v/>
      </c>
    </row>
    <row r="242" spans="1:55" s="205" customFormat="1" x14ac:dyDescent="0.25">
      <c r="A242" s="264"/>
      <c r="B242" s="804"/>
      <c r="C242" s="264"/>
      <c r="D242" s="235"/>
      <c r="E242" s="235"/>
      <c r="F242" s="235"/>
      <c r="G242" s="235"/>
      <c r="H242" s="235"/>
      <c r="I242" s="235"/>
      <c r="J242" s="235"/>
      <c r="K242" s="235"/>
      <c r="L242" s="235"/>
      <c r="M242" s="235"/>
      <c r="N242" s="235"/>
      <c r="O242" s="235"/>
      <c r="P242" s="235"/>
      <c r="Q242" s="235"/>
      <c r="R242" s="235"/>
      <c r="S242" s="416"/>
      <c r="T242" s="416"/>
      <c r="U242" s="235"/>
      <c r="V242" s="583"/>
      <c r="W242" s="235"/>
      <c r="X242" s="235"/>
      <c r="Y242" s="463">
        <f t="shared" si="15"/>
        <v>0</v>
      </c>
      <c r="Z242" s="578"/>
      <c r="AA242" s="578"/>
      <c r="AB242" s="201"/>
      <c r="AC242" s="201"/>
      <c r="AD242" s="201"/>
      <c r="AE242" s="201"/>
      <c r="AF242" s="201"/>
      <c r="AG242" s="201"/>
      <c r="AH242" s="235"/>
      <c r="AI242" s="201"/>
      <c r="AJ242" s="201"/>
      <c r="AK242" s="201"/>
      <c r="AL242" s="201"/>
      <c r="AM242" s="201"/>
      <c r="AN242" s="201"/>
      <c r="AO242" s="573"/>
      <c r="AP242" s="416"/>
      <c r="AQ242" s="778"/>
      <c r="AR242" s="778"/>
      <c r="AS242" s="245"/>
      <c r="AT242" s="462" t="str">
        <f t="shared" si="16"/>
        <v/>
      </c>
      <c r="AU242" s="237"/>
      <c r="AV242" s="463" t="str">
        <f t="shared" si="17"/>
        <v>Popup_OIP</v>
      </c>
      <c r="AW242" s="237"/>
      <c r="AX242" s="237"/>
      <c r="AY242" s="238"/>
      <c r="AZ242" s="383"/>
      <c r="BA242" s="383"/>
      <c r="BB242" s="464" t="str">
        <f t="shared" si="18"/>
        <v/>
      </c>
      <c r="BC242" s="464" t="str">
        <f t="shared" si="19"/>
        <v/>
      </c>
    </row>
    <row r="243" spans="1:55" s="205" customFormat="1" x14ac:dyDescent="0.25">
      <c r="A243" s="264"/>
      <c r="B243" s="804"/>
      <c r="C243" s="264"/>
      <c r="D243" s="235"/>
      <c r="E243" s="235"/>
      <c r="F243" s="235"/>
      <c r="G243" s="235"/>
      <c r="H243" s="235"/>
      <c r="I243" s="235"/>
      <c r="J243" s="235"/>
      <c r="K243" s="235"/>
      <c r="L243" s="235"/>
      <c r="M243" s="235"/>
      <c r="N243" s="235"/>
      <c r="O243" s="235"/>
      <c r="P243" s="235"/>
      <c r="Q243" s="235"/>
      <c r="R243" s="235"/>
      <c r="S243" s="416"/>
      <c r="T243" s="416"/>
      <c r="U243" s="235"/>
      <c r="V243" s="583"/>
      <c r="W243" s="235"/>
      <c r="X243" s="235"/>
      <c r="Y243" s="463">
        <f t="shared" si="15"/>
        <v>0</v>
      </c>
      <c r="Z243" s="578"/>
      <c r="AA243" s="578"/>
      <c r="AB243" s="201"/>
      <c r="AC243" s="201"/>
      <c r="AD243" s="201"/>
      <c r="AE243" s="201"/>
      <c r="AF243" s="201"/>
      <c r="AG243" s="201"/>
      <c r="AH243" s="235"/>
      <c r="AI243" s="201"/>
      <c r="AJ243" s="201"/>
      <c r="AK243" s="201"/>
      <c r="AL243" s="201"/>
      <c r="AM243" s="201"/>
      <c r="AN243" s="201"/>
      <c r="AO243" s="573"/>
      <c r="AP243" s="416"/>
      <c r="AQ243" s="778"/>
      <c r="AR243" s="778"/>
      <c r="AS243" s="245"/>
      <c r="AT243" s="462" t="str">
        <f t="shared" si="16"/>
        <v/>
      </c>
      <c r="AU243" s="237"/>
      <c r="AV243" s="463" t="str">
        <f t="shared" si="17"/>
        <v>Popup_OIP</v>
      </c>
      <c r="AW243" s="237"/>
      <c r="AX243" s="237"/>
      <c r="AY243" s="238"/>
      <c r="AZ243" s="383"/>
      <c r="BA243" s="383"/>
      <c r="BB243" s="464" t="str">
        <f t="shared" si="18"/>
        <v/>
      </c>
      <c r="BC243" s="464" t="str">
        <f t="shared" si="19"/>
        <v/>
      </c>
    </row>
    <row r="244" spans="1:55" s="205" customFormat="1" x14ac:dyDescent="0.25">
      <c r="A244" s="264"/>
      <c r="B244" s="804"/>
      <c r="C244" s="264"/>
      <c r="D244" s="235"/>
      <c r="E244" s="235"/>
      <c r="F244" s="235"/>
      <c r="G244" s="235"/>
      <c r="H244" s="235"/>
      <c r="I244" s="235"/>
      <c r="J244" s="235"/>
      <c r="K244" s="235"/>
      <c r="L244" s="235"/>
      <c r="M244" s="235"/>
      <c r="N244" s="235"/>
      <c r="O244" s="235"/>
      <c r="P244" s="235"/>
      <c r="Q244" s="235"/>
      <c r="R244" s="235"/>
      <c r="S244" s="416"/>
      <c r="T244" s="416"/>
      <c r="U244" s="235"/>
      <c r="V244" s="583"/>
      <c r="W244" s="235"/>
      <c r="X244" s="235"/>
      <c r="Y244" s="463">
        <f t="shared" si="15"/>
        <v>0</v>
      </c>
      <c r="Z244" s="578"/>
      <c r="AA244" s="578"/>
      <c r="AB244" s="201"/>
      <c r="AC244" s="201"/>
      <c r="AD244" s="201"/>
      <c r="AE244" s="201"/>
      <c r="AF244" s="201"/>
      <c r="AG244" s="201"/>
      <c r="AH244" s="235"/>
      <c r="AI244" s="201"/>
      <c r="AJ244" s="201"/>
      <c r="AK244" s="201"/>
      <c r="AL244" s="201"/>
      <c r="AM244" s="201"/>
      <c r="AN244" s="201"/>
      <c r="AO244" s="573"/>
      <c r="AP244" s="416"/>
      <c r="AQ244" s="778"/>
      <c r="AR244" s="778"/>
      <c r="AS244" s="245"/>
      <c r="AT244" s="462" t="str">
        <f t="shared" si="16"/>
        <v/>
      </c>
      <c r="AU244" s="237"/>
      <c r="AV244" s="463" t="str">
        <f t="shared" si="17"/>
        <v>Popup_OIP</v>
      </c>
      <c r="AW244" s="237"/>
      <c r="AX244" s="237"/>
      <c r="AY244" s="238"/>
      <c r="AZ244" s="383"/>
      <c r="BA244" s="383"/>
      <c r="BB244" s="464" t="str">
        <f t="shared" si="18"/>
        <v/>
      </c>
      <c r="BC244" s="464" t="str">
        <f t="shared" si="19"/>
        <v/>
      </c>
    </row>
    <row r="245" spans="1:55" s="205" customFormat="1" x14ac:dyDescent="0.25">
      <c r="A245" s="264"/>
      <c r="B245" s="851"/>
      <c r="C245" s="264"/>
      <c r="D245" s="235"/>
      <c r="E245" s="235"/>
      <c r="F245" s="235"/>
      <c r="G245" s="235"/>
      <c r="H245" s="235"/>
      <c r="I245" s="235"/>
      <c r="J245" s="235"/>
      <c r="K245" s="235"/>
      <c r="L245" s="235"/>
      <c r="M245" s="235"/>
      <c r="N245" s="235"/>
      <c r="O245" s="235"/>
      <c r="P245" s="235"/>
      <c r="Q245" s="235"/>
      <c r="R245" s="235"/>
      <c r="S245" s="416"/>
      <c r="T245" s="416"/>
      <c r="U245" s="235"/>
      <c r="V245" s="583"/>
      <c r="W245" s="235"/>
      <c r="X245" s="235"/>
      <c r="Y245" s="463">
        <f t="shared" si="15"/>
        <v>0</v>
      </c>
      <c r="Z245" s="578"/>
      <c r="AA245" s="578"/>
      <c r="AB245" s="201"/>
      <c r="AC245" s="201"/>
      <c r="AD245" s="201"/>
      <c r="AE245" s="201"/>
      <c r="AF245" s="201"/>
      <c r="AG245" s="201"/>
      <c r="AH245" s="235"/>
      <c r="AI245" s="201"/>
      <c r="AJ245" s="201"/>
      <c r="AK245" s="201"/>
      <c r="AL245" s="201"/>
      <c r="AM245" s="201"/>
      <c r="AN245" s="201"/>
      <c r="AO245" s="573"/>
      <c r="AP245" s="416"/>
      <c r="AQ245" s="778"/>
      <c r="AR245" s="778"/>
      <c r="AS245" s="245"/>
      <c r="AT245" s="462" t="str">
        <f t="shared" si="16"/>
        <v/>
      </c>
      <c r="AU245" s="237"/>
      <c r="AV245" s="463" t="str">
        <f t="shared" si="17"/>
        <v>Popup_OIP</v>
      </c>
      <c r="AW245" s="237"/>
      <c r="AX245" s="237"/>
      <c r="AY245" s="238"/>
      <c r="AZ245" s="383"/>
      <c r="BA245" s="383"/>
      <c r="BB245" s="464" t="str">
        <f t="shared" si="18"/>
        <v/>
      </c>
      <c r="BC245" s="464" t="str">
        <f t="shared" si="19"/>
        <v/>
      </c>
    </row>
    <row r="246" spans="1:55" s="205" customFormat="1" x14ac:dyDescent="0.25">
      <c r="A246" s="264"/>
      <c r="B246" s="851"/>
      <c r="C246" s="264"/>
      <c r="D246" s="235"/>
      <c r="E246" s="235"/>
      <c r="F246" s="235"/>
      <c r="G246" s="235"/>
      <c r="H246" s="235"/>
      <c r="I246" s="235"/>
      <c r="J246" s="235"/>
      <c r="K246" s="235"/>
      <c r="L246" s="235"/>
      <c r="M246" s="235"/>
      <c r="N246" s="235"/>
      <c r="O246" s="235"/>
      <c r="P246" s="235"/>
      <c r="Q246" s="235"/>
      <c r="R246" s="235"/>
      <c r="S246" s="416"/>
      <c r="T246" s="416"/>
      <c r="U246" s="235"/>
      <c r="V246" s="583"/>
      <c r="W246" s="235"/>
      <c r="X246" s="235"/>
      <c r="Y246" s="463">
        <f t="shared" si="15"/>
        <v>0</v>
      </c>
      <c r="Z246" s="578"/>
      <c r="AA246" s="578"/>
      <c r="AB246" s="201"/>
      <c r="AC246" s="201"/>
      <c r="AD246" s="201"/>
      <c r="AE246" s="201"/>
      <c r="AF246" s="201"/>
      <c r="AG246" s="201"/>
      <c r="AH246" s="235"/>
      <c r="AI246" s="201"/>
      <c r="AJ246" s="201"/>
      <c r="AK246" s="201"/>
      <c r="AL246" s="201"/>
      <c r="AM246" s="201"/>
      <c r="AN246" s="201"/>
      <c r="AO246" s="573"/>
      <c r="AP246" s="416"/>
      <c r="AQ246" s="778"/>
      <c r="AR246" s="778"/>
      <c r="AS246" s="245"/>
      <c r="AT246" s="462" t="str">
        <f t="shared" si="16"/>
        <v/>
      </c>
      <c r="AU246" s="237"/>
      <c r="AV246" s="463" t="str">
        <f t="shared" si="17"/>
        <v>Popup_OIP</v>
      </c>
      <c r="AW246" s="237"/>
      <c r="AX246" s="237"/>
      <c r="AY246" s="238"/>
      <c r="AZ246" s="383"/>
      <c r="BA246" s="383"/>
      <c r="BB246" s="464" t="str">
        <f t="shared" si="18"/>
        <v/>
      </c>
      <c r="BC246" s="464" t="str">
        <f t="shared" si="19"/>
        <v/>
      </c>
    </row>
    <row r="247" spans="1:55" s="205" customFormat="1" x14ac:dyDescent="0.25">
      <c r="A247" s="264"/>
      <c r="B247" s="851"/>
      <c r="C247" s="264"/>
      <c r="D247" s="235"/>
      <c r="E247" s="235"/>
      <c r="F247" s="235"/>
      <c r="G247" s="235"/>
      <c r="H247" s="235"/>
      <c r="I247" s="235"/>
      <c r="J247" s="235"/>
      <c r="K247" s="235"/>
      <c r="L247" s="235"/>
      <c r="M247" s="235"/>
      <c r="N247" s="235"/>
      <c r="O247" s="235"/>
      <c r="P247" s="235"/>
      <c r="Q247" s="235"/>
      <c r="R247" s="235"/>
      <c r="S247" s="416"/>
      <c r="T247" s="416"/>
      <c r="U247" s="235"/>
      <c r="V247" s="583"/>
      <c r="W247" s="235"/>
      <c r="X247" s="235"/>
      <c r="Y247" s="463">
        <f t="shared" si="15"/>
        <v>0</v>
      </c>
      <c r="Z247" s="578"/>
      <c r="AA247" s="578"/>
      <c r="AB247" s="201"/>
      <c r="AC247" s="201"/>
      <c r="AD247" s="201"/>
      <c r="AE247" s="201"/>
      <c r="AF247" s="201"/>
      <c r="AG247" s="201"/>
      <c r="AH247" s="235"/>
      <c r="AI247" s="201"/>
      <c r="AJ247" s="201"/>
      <c r="AK247" s="201"/>
      <c r="AL247" s="201"/>
      <c r="AM247" s="201"/>
      <c r="AN247" s="201"/>
      <c r="AO247" s="573"/>
      <c r="AP247" s="416"/>
      <c r="AQ247" s="778"/>
      <c r="AR247" s="778"/>
      <c r="AS247" s="245"/>
      <c r="AT247" s="462" t="str">
        <f t="shared" si="16"/>
        <v/>
      </c>
      <c r="AU247" s="237"/>
      <c r="AV247" s="463" t="str">
        <f t="shared" si="17"/>
        <v>Popup_OIP</v>
      </c>
      <c r="AW247" s="237"/>
      <c r="AX247" s="237"/>
      <c r="AY247" s="238"/>
      <c r="AZ247" s="383"/>
      <c r="BA247" s="383"/>
      <c r="BB247" s="464" t="str">
        <f t="shared" si="18"/>
        <v/>
      </c>
      <c r="BC247" s="464" t="str">
        <f t="shared" si="19"/>
        <v/>
      </c>
    </row>
    <row r="248" spans="1:55" s="205" customFormat="1" x14ac:dyDescent="0.25">
      <c r="A248" s="264"/>
      <c r="B248" s="851"/>
      <c r="C248" s="264"/>
      <c r="D248" s="235"/>
      <c r="E248" s="235"/>
      <c r="F248" s="235"/>
      <c r="G248" s="235"/>
      <c r="H248" s="235"/>
      <c r="I248" s="235"/>
      <c r="J248" s="235"/>
      <c r="K248" s="235"/>
      <c r="L248" s="235"/>
      <c r="M248" s="235"/>
      <c r="N248" s="235"/>
      <c r="O248" s="235"/>
      <c r="P248" s="235"/>
      <c r="Q248" s="235"/>
      <c r="R248" s="235"/>
      <c r="S248" s="416"/>
      <c r="T248" s="416"/>
      <c r="U248" s="235"/>
      <c r="V248" s="583"/>
      <c r="W248" s="235"/>
      <c r="X248" s="235"/>
      <c r="Y248" s="463">
        <f t="shared" si="15"/>
        <v>0</v>
      </c>
      <c r="Z248" s="578"/>
      <c r="AA248" s="578"/>
      <c r="AB248" s="201"/>
      <c r="AC248" s="201"/>
      <c r="AD248" s="201"/>
      <c r="AE248" s="201"/>
      <c r="AF248" s="201"/>
      <c r="AG248" s="201"/>
      <c r="AH248" s="235"/>
      <c r="AI248" s="201"/>
      <c r="AJ248" s="201"/>
      <c r="AK248" s="201"/>
      <c r="AL248" s="201"/>
      <c r="AM248" s="201"/>
      <c r="AN248" s="201"/>
      <c r="AO248" s="573"/>
      <c r="AP248" s="416"/>
      <c r="AQ248" s="778"/>
      <c r="AR248" s="778"/>
      <c r="AS248" s="245"/>
      <c r="AT248" s="462" t="str">
        <f t="shared" si="16"/>
        <v/>
      </c>
      <c r="AU248" s="237"/>
      <c r="AV248" s="463" t="str">
        <f t="shared" si="17"/>
        <v>Popup_OIP</v>
      </c>
      <c r="AW248" s="237"/>
      <c r="AX248" s="237"/>
      <c r="AY248" s="238"/>
      <c r="AZ248" s="383"/>
      <c r="BA248" s="383"/>
      <c r="BB248" s="464" t="str">
        <f t="shared" si="18"/>
        <v/>
      </c>
      <c r="BC248" s="464" t="str">
        <f t="shared" si="19"/>
        <v/>
      </c>
    </row>
    <row r="249" spans="1:55" s="205" customFormat="1" x14ac:dyDescent="0.25">
      <c r="A249" s="264"/>
      <c r="B249" s="851"/>
      <c r="C249" s="264"/>
      <c r="D249" s="235"/>
      <c r="E249" s="235"/>
      <c r="F249" s="235"/>
      <c r="G249" s="235"/>
      <c r="H249" s="235"/>
      <c r="I249" s="235"/>
      <c r="J249" s="235"/>
      <c r="K249" s="235"/>
      <c r="L249" s="235"/>
      <c r="M249" s="235"/>
      <c r="N249" s="235"/>
      <c r="O249" s="235"/>
      <c r="P249" s="235"/>
      <c r="Q249" s="235"/>
      <c r="R249" s="235"/>
      <c r="S249" s="416"/>
      <c r="T249" s="416"/>
      <c r="U249" s="235"/>
      <c r="V249" s="583"/>
      <c r="W249" s="235"/>
      <c r="X249" s="235"/>
      <c r="Y249" s="463">
        <f t="shared" si="15"/>
        <v>0</v>
      </c>
      <c r="Z249" s="578"/>
      <c r="AA249" s="578"/>
      <c r="AB249" s="201"/>
      <c r="AC249" s="201"/>
      <c r="AD249" s="201"/>
      <c r="AE249" s="201"/>
      <c r="AF249" s="201"/>
      <c r="AG249" s="201"/>
      <c r="AH249" s="235"/>
      <c r="AI249" s="201"/>
      <c r="AJ249" s="201"/>
      <c r="AK249" s="201"/>
      <c r="AL249" s="201"/>
      <c r="AM249" s="201"/>
      <c r="AN249" s="201"/>
      <c r="AO249" s="573"/>
      <c r="AP249" s="416"/>
      <c r="AQ249" s="778"/>
      <c r="AR249" s="778"/>
      <c r="AS249" s="245"/>
      <c r="AT249" s="462" t="str">
        <f t="shared" si="16"/>
        <v/>
      </c>
      <c r="AU249" s="237"/>
      <c r="AV249" s="463" t="str">
        <f t="shared" si="17"/>
        <v>Popup_OIP</v>
      </c>
      <c r="AW249" s="237"/>
      <c r="AX249" s="237"/>
      <c r="AY249" s="238"/>
      <c r="AZ249" s="383"/>
      <c r="BA249" s="383"/>
      <c r="BB249" s="464" t="str">
        <f t="shared" si="18"/>
        <v/>
      </c>
      <c r="BC249" s="464" t="str">
        <f t="shared" si="19"/>
        <v/>
      </c>
    </row>
    <row r="250" spans="1:55" s="205" customFormat="1" ht="14.25" customHeight="1" x14ac:dyDescent="0.25">
      <c r="A250" s="264"/>
      <c r="B250" s="804"/>
      <c r="C250" s="264"/>
      <c r="D250" s="235"/>
      <c r="E250" s="235"/>
      <c r="F250" s="235"/>
      <c r="G250" s="235"/>
      <c r="H250" s="235"/>
      <c r="I250" s="235"/>
      <c r="J250" s="235"/>
      <c r="K250" s="235"/>
      <c r="L250" s="235"/>
      <c r="M250" s="235"/>
      <c r="N250" s="235"/>
      <c r="O250" s="235"/>
      <c r="P250" s="235"/>
      <c r="Q250" s="235"/>
      <c r="R250" s="235"/>
      <c r="S250" s="416"/>
      <c r="T250" s="416"/>
      <c r="U250" s="235"/>
      <c r="V250" s="583"/>
      <c r="W250" s="235"/>
      <c r="X250" s="235"/>
      <c r="Y250" s="463">
        <f t="shared" si="15"/>
        <v>0</v>
      </c>
      <c r="Z250" s="578"/>
      <c r="AA250" s="578"/>
      <c r="AB250" s="201"/>
      <c r="AC250" s="201"/>
      <c r="AD250" s="201"/>
      <c r="AE250" s="201"/>
      <c r="AF250" s="201"/>
      <c r="AG250" s="201"/>
      <c r="AH250" s="235"/>
      <c r="AI250" s="201"/>
      <c r="AJ250" s="201"/>
      <c r="AK250" s="201"/>
      <c r="AL250" s="201"/>
      <c r="AM250" s="201"/>
      <c r="AN250" s="201"/>
      <c r="AO250" s="573"/>
      <c r="AP250" s="416"/>
      <c r="AQ250" s="778"/>
      <c r="AR250" s="778"/>
      <c r="AS250" s="245"/>
      <c r="AT250" s="462" t="str">
        <f t="shared" si="16"/>
        <v/>
      </c>
      <c r="AU250" s="237"/>
      <c r="AV250" s="463" t="str">
        <f t="shared" si="17"/>
        <v>Popup_OIP</v>
      </c>
      <c r="AW250" s="237"/>
      <c r="AX250" s="237"/>
      <c r="AY250" s="238"/>
      <c r="AZ250" s="383"/>
      <c r="BA250" s="383"/>
      <c r="BB250" s="464" t="str">
        <f t="shared" si="18"/>
        <v/>
      </c>
      <c r="BC250" s="464" t="str">
        <f t="shared" si="19"/>
        <v/>
      </c>
    </row>
    <row r="251" spans="1:55" s="205" customFormat="1" x14ac:dyDescent="0.25">
      <c r="A251" s="264"/>
      <c r="B251" s="804"/>
      <c r="C251" s="264"/>
      <c r="D251" s="235"/>
      <c r="E251" s="235"/>
      <c r="F251" s="235"/>
      <c r="G251" s="235"/>
      <c r="H251" s="235"/>
      <c r="I251" s="235"/>
      <c r="J251" s="235"/>
      <c r="K251" s="235"/>
      <c r="L251" s="235"/>
      <c r="M251" s="235"/>
      <c r="N251" s="235"/>
      <c r="O251" s="235"/>
      <c r="P251" s="235"/>
      <c r="Q251" s="235"/>
      <c r="R251" s="235"/>
      <c r="S251" s="416"/>
      <c r="T251" s="416"/>
      <c r="U251" s="235"/>
      <c r="V251" s="583"/>
      <c r="W251" s="235"/>
      <c r="X251" s="235"/>
      <c r="Y251" s="463">
        <f t="shared" si="15"/>
        <v>0</v>
      </c>
      <c r="Z251" s="578"/>
      <c r="AA251" s="578"/>
      <c r="AB251" s="201"/>
      <c r="AC251" s="201"/>
      <c r="AD251" s="201"/>
      <c r="AE251" s="201"/>
      <c r="AF251" s="201"/>
      <c r="AG251" s="201"/>
      <c r="AH251" s="235"/>
      <c r="AI251" s="201"/>
      <c r="AJ251" s="201"/>
      <c r="AK251" s="201"/>
      <c r="AL251" s="201"/>
      <c r="AM251" s="201"/>
      <c r="AN251" s="201"/>
      <c r="AO251" s="573"/>
      <c r="AP251" s="416"/>
      <c r="AQ251" s="778"/>
      <c r="AR251" s="778"/>
      <c r="AS251" s="245"/>
      <c r="AT251" s="462" t="str">
        <f t="shared" si="16"/>
        <v/>
      </c>
      <c r="AU251" s="237"/>
      <c r="AV251" s="463" t="str">
        <f t="shared" si="17"/>
        <v>Popup_OIP</v>
      </c>
      <c r="AW251" s="237"/>
      <c r="AX251" s="237"/>
      <c r="AY251" s="238"/>
      <c r="AZ251" s="383"/>
      <c r="BA251" s="383"/>
      <c r="BB251" s="464" t="str">
        <f t="shared" si="18"/>
        <v/>
      </c>
      <c r="BC251" s="464" t="str">
        <f t="shared" si="19"/>
        <v/>
      </c>
    </row>
    <row r="252" spans="1:55" s="205" customFormat="1" x14ac:dyDescent="0.25">
      <c r="A252" s="264"/>
      <c r="B252" s="804"/>
      <c r="C252" s="264"/>
      <c r="D252" s="235"/>
      <c r="E252" s="235"/>
      <c r="F252" s="235"/>
      <c r="G252" s="235"/>
      <c r="H252" s="235"/>
      <c r="I252" s="235"/>
      <c r="J252" s="235"/>
      <c r="K252" s="235"/>
      <c r="L252" s="235"/>
      <c r="M252" s="235"/>
      <c r="N252" s="235"/>
      <c r="O252" s="235"/>
      <c r="P252" s="235"/>
      <c r="Q252" s="235"/>
      <c r="R252" s="235"/>
      <c r="S252" s="416"/>
      <c r="T252" s="416"/>
      <c r="U252" s="235"/>
      <c r="V252" s="583"/>
      <c r="W252" s="235"/>
      <c r="X252" s="235"/>
      <c r="Y252" s="463">
        <f t="shared" si="15"/>
        <v>0</v>
      </c>
      <c r="Z252" s="578"/>
      <c r="AA252" s="578"/>
      <c r="AB252" s="201"/>
      <c r="AC252" s="201"/>
      <c r="AD252" s="201"/>
      <c r="AE252" s="201"/>
      <c r="AF252" s="201"/>
      <c r="AG252" s="201"/>
      <c r="AH252" s="235"/>
      <c r="AI252" s="201"/>
      <c r="AJ252" s="201"/>
      <c r="AK252" s="201"/>
      <c r="AL252" s="201"/>
      <c r="AM252" s="201"/>
      <c r="AN252" s="201"/>
      <c r="AO252" s="573"/>
      <c r="AP252" s="416"/>
      <c r="AQ252" s="778"/>
      <c r="AR252" s="778"/>
      <c r="AS252" s="245"/>
      <c r="AT252" s="462" t="str">
        <f t="shared" si="16"/>
        <v/>
      </c>
      <c r="AU252" s="237"/>
      <c r="AV252" s="463" t="str">
        <f t="shared" si="17"/>
        <v>Popup_OIP</v>
      </c>
      <c r="AW252" s="237"/>
      <c r="AX252" s="237"/>
      <c r="AY252" s="238"/>
      <c r="AZ252" s="383"/>
      <c r="BA252" s="383"/>
      <c r="BB252" s="464" t="str">
        <f t="shared" si="18"/>
        <v/>
      </c>
      <c r="BC252" s="464" t="str">
        <f t="shared" si="19"/>
        <v/>
      </c>
    </row>
    <row r="253" spans="1:55" s="205" customFormat="1" x14ac:dyDescent="0.25">
      <c r="A253" s="264"/>
      <c r="B253" s="804"/>
      <c r="C253" s="264"/>
      <c r="D253" s="235"/>
      <c r="E253" s="235"/>
      <c r="F253" s="235"/>
      <c r="G253" s="235"/>
      <c r="H253" s="235"/>
      <c r="I253" s="235"/>
      <c r="J253" s="235"/>
      <c r="K253" s="235"/>
      <c r="L253" s="235"/>
      <c r="M253" s="235"/>
      <c r="N253" s="235"/>
      <c r="O253" s="235"/>
      <c r="P253" s="235"/>
      <c r="Q253" s="235"/>
      <c r="R253" s="235"/>
      <c r="S253" s="416"/>
      <c r="T253" s="416"/>
      <c r="U253" s="235"/>
      <c r="V253" s="583"/>
      <c r="W253" s="235"/>
      <c r="X253" s="235"/>
      <c r="Y253" s="463">
        <f t="shared" si="15"/>
        <v>0</v>
      </c>
      <c r="Z253" s="578"/>
      <c r="AA253" s="578"/>
      <c r="AB253" s="201"/>
      <c r="AC253" s="201"/>
      <c r="AD253" s="201"/>
      <c r="AE253" s="201"/>
      <c r="AF253" s="201"/>
      <c r="AG253" s="201"/>
      <c r="AH253" s="235"/>
      <c r="AI253" s="201"/>
      <c r="AJ253" s="201"/>
      <c r="AK253" s="201"/>
      <c r="AL253" s="201"/>
      <c r="AM253" s="201"/>
      <c r="AN253" s="201"/>
      <c r="AO253" s="573"/>
      <c r="AP253" s="416"/>
      <c r="AQ253" s="778"/>
      <c r="AR253" s="778"/>
      <c r="AS253" s="245"/>
      <c r="AT253" s="462" t="str">
        <f t="shared" si="16"/>
        <v/>
      </c>
      <c r="AU253" s="237"/>
      <c r="AV253" s="463" t="str">
        <f t="shared" si="17"/>
        <v>Popup_OIP</v>
      </c>
      <c r="AW253" s="237"/>
      <c r="AX253" s="237"/>
      <c r="AY253" s="238"/>
      <c r="AZ253" s="383"/>
      <c r="BA253" s="383"/>
      <c r="BB253" s="464" t="str">
        <f t="shared" si="18"/>
        <v/>
      </c>
      <c r="BC253" s="464" t="str">
        <f t="shared" si="19"/>
        <v/>
      </c>
    </row>
    <row r="254" spans="1:55" s="205" customFormat="1" x14ac:dyDescent="0.25">
      <c r="A254" s="264"/>
      <c r="B254" s="804"/>
      <c r="C254" s="264"/>
      <c r="D254" s="235"/>
      <c r="E254" s="235"/>
      <c r="F254" s="235"/>
      <c r="G254" s="235"/>
      <c r="H254" s="235"/>
      <c r="I254" s="235"/>
      <c r="J254" s="235"/>
      <c r="K254" s="235"/>
      <c r="L254" s="235"/>
      <c r="M254" s="235"/>
      <c r="N254" s="235"/>
      <c r="O254" s="235"/>
      <c r="P254" s="235"/>
      <c r="Q254" s="235"/>
      <c r="R254" s="235"/>
      <c r="S254" s="416"/>
      <c r="T254" s="416"/>
      <c r="U254" s="235"/>
      <c r="V254" s="583"/>
      <c r="W254" s="235"/>
      <c r="X254" s="235"/>
      <c r="Y254" s="463">
        <f t="shared" si="15"/>
        <v>0</v>
      </c>
      <c r="Z254" s="578"/>
      <c r="AA254" s="578"/>
      <c r="AB254" s="201"/>
      <c r="AC254" s="201"/>
      <c r="AD254" s="201"/>
      <c r="AE254" s="201"/>
      <c r="AF254" s="201"/>
      <c r="AG254" s="201"/>
      <c r="AH254" s="235"/>
      <c r="AI254" s="201"/>
      <c r="AJ254" s="201"/>
      <c r="AK254" s="201"/>
      <c r="AL254" s="201"/>
      <c r="AM254" s="201"/>
      <c r="AN254" s="201"/>
      <c r="AO254" s="573"/>
      <c r="AP254" s="416"/>
      <c r="AQ254" s="778"/>
      <c r="AR254" s="778"/>
      <c r="AS254" s="245"/>
      <c r="AT254" s="462" t="str">
        <f t="shared" si="16"/>
        <v/>
      </c>
      <c r="AU254" s="237"/>
      <c r="AV254" s="463" t="str">
        <f t="shared" si="17"/>
        <v>Popup_OIP</v>
      </c>
      <c r="AW254" s="237"/>
      <c r="AX254" s="237"/>
      <c r="AY254" s="238"/>
      <c r="AZ254" s="383"/>
      <c r="BA254" s="383"/>
      <c r="BB254" s="464" t="str">
        <f t="shared" si="18"/>
        <v/>
      </c>
      <c r="BC254" s="464" t="str">
        <f t="shared" si="19"/>
        <v/>
      </c>
    </row>
    <row r="255" spans="1:55" s="205" customFormat="1" x14ac:dyDescent="0.25">
      <c r="A255" s="264"/>
      <c r="B255" s="804"/>
      <c r="C255" s="264"/>
      <c r="D255" s="235"/>
      <c r="E255" s="235"/>
      <c r="F255" s="235"/>
      <c r="G255" s="235"/>
      <c r="H255" s="235"/>
      <c r="I255" s="235"/>
      <c r="J255" s="235"/>
      <c r="K255" s="235"/>
      <c r="L255" s="235"/>
      <c r="M255" s="235"/>
      <c r="N255" s="235"/>
      <c r="O255" s="235"/>
      <c r="P255" s="235"/>
      <c r="Q255" s="235"/>
      <c r="R255" s="235"/>
      <c r="S255" s="416"/>
      <c r="T255" s="416"/>
      <c r="U255" s="235"/>
      <c r="V255" s="584"/>
      <c r="W255" s="235"/>
      <c r="X255" s="235"/>
      <c r="Y255" s="463">
        <f t="shared" si="15"/>
        <v>0</v>
      </c>
      <c r="Z255" s="578"/>
      <c r="AA255" s="578"/>
      <c r="AB255" s="201"/>
      <c r="AC255" s="201"/>
      <c r="AD255" s="201"/>
      <c r="AE255" s="201"/>
      <c r="AF255" s="201"/>
      <c r="AG255" s="201"/>
      <c r="AH255" s="235"/>
      <c r="AI255" s="201"/>
      <c r="AJ255" s="201"/>
      <c r="AK255" s="201"/>
      <c r="AL255" s="201"/>
      <c r="AM255" s="201"/>
      <c r="AN255" s="201"/>
      <c r="AO255" s="573"/>
      <c r="AP255" s="416"/>
      <c r="AQ255" s="778"/>
      <c r="AR255" s="778"/>
      <c r="AS255" s="245"/>
      <c r="AT255" s="462" t="str">
        <f t="shared" si="16"/>
        <v/>
      </c>
      <c r="AU255" s="237"/>
      <c r="AV255" s="463" t="str">
        <f t="shared" si="17"/>
        <v>Popup_OIP</v>
      </c>
      <c r="AW255" s="237"/>
      <c r="AX255" s="237"/>
      <c r="AY255" s="238"/>
      <c r="AZ255" s="383"/>
      <c r="BA255" s="383"/>
      <c r="BB255" s="464" t="str">
        <f t="shared" si="18"/>
        <v/>
      </c>
      <c r="BC255" s="464" t="str">
        <f t="shared" si="19"/>
        <v/>
      </c>
    </row>
    <row r="256" spans="1:55" s="205" customFormat="1" ht="15" customHeight="1" x14ac:dyDescent="0.25">
      <c r="A256" s="264"/>
      <c r="B256" s="804"/>
      <c r="C256" s="264"/>
      <c r="D256" s="235"/>
      <c r="E256" s="235"/>
      <c r="F256" s="235"/>
      <c r="G256" s="235"/>
      <c r="H256" s="235"/>
      <c r="I256" s="235"/>
      <c r="J256" s="235"/>
      <c r="K256" s="235"/>
      <c r="L256" s="235"/>
      <c r="M256" s="235"/>
      <c r="N256" s="235"/>
      <c r="O256" s="235"/>
      <c r="P256" s="235"/>
      <c r="Q256" s="235"/>
      <c r="R256" s="235"/>
      <c r="S256" s="416"/>
      <c r="T256" s="416"/>
      <c r="U256" s="235"/>
      <c r="V256" s="584"/>
      <c r="W256" s="235"/>
      <c r="X256" s="235"/>
      <c r="Y256" s="463">
        <f t="shared" si="15"/>
        <v>0</v>
      </c>
      <c r="Z256" s="578"/>
      <c r="AA256" s="578"/>
      <c r="AB256" s="201"/>
      <c r="AC256" s="201"/>
      <c r="AD256" s="201"/>
      <c r="AE256" s="201"/>
      <c r="AF256" s="201"/>
      <c r="AG256" s="201"/>
      <c r="AH256" s="235"/>
      <c r="AI256" s="201"/>
      <c r="AJ256" s="201"/>
      <c r="AK256" s="201"/>
      <c r="AL256" s="201"/>
      <c r="AM256" s="201"/>
      <c r="AN256" s="201"/>
      <c r="AO256" s="573"/>
      <c r="AP256" s="416"/>
      <c r="AQ256" s="778"/>
      <c r="AR256" s="778"/>
      <c r="AS256" s="245"/>
      <c r="AT256" s="462" t="str">
        <f t="shared" si="16"/>
        <v/>
      </c>
      <c r="AU256" s="237"/>
      <c r="AV256" s="463" t="str">
        <f t="shared" si="17"/>
        <v>Popup_OIP</v>
      </c>
      <c r="AW256" s="237"/>
      <c r="AX256" s="237"/>
      <c r="AY256" s="238"/>
      <c r="AZ256" s="383"/>
      <c r="BA256" s="383"/>
      <c r="BB256" s="464" t="str">
        <f t="shared" si="18"/>
        <v/>
      </c>
      <c r="BC256" s="464" t="str">
        <f t="shared" si="19"/>
        <v/>
      </c>
    </row>
    <row r="257" spans="1:55" s="205" customFormat="1" x14ac:dyDescent="0.25">
      <c r="A257" s="264"/>
      <c r="B257" s="804"/>
      <c r="C257" s="264"/>
      <c r="D257" s="235"/>
      <c r="E257" s="235"/>
      <c r="F257" s="235"/>
      <c r="G257" s="235"/>
      <c r="H257" s="235"/>
      <c r="I257" s="235"/>
      <c r="J257" s="235"/>
      <c r="K257" s="235"/>
      <c r="L257" s="235"/>
      <c r="M257" s="235"/>
      <c r="N257" s="235"/>
      <c r="O257" s="235"/>
      <c r="P257" s="235"/>
      <c r="Q257" s="235"/>
      <c r="R257" s="235"/>
      <c r="S257" s="416"/>
      <c r="T257" s="416"/>
      <c r="U257" s="235"/>
      <c r="V257" s="583"/>
      <c r="W257" s="235"/>
      <c r="X257" s="235"/>
      <c r="Y257" s="463">
        <f t="shared" si="15"/>
        <v>0</v>
      </c>
      <c r="Z257" s="578"/>
      <c r="AA257" s="578"/>
      <c r="AB257" s="201"/>
      <c r="AC257" s="201"/>
      <c r="AD257" s="201"/>
      <c r="AE257" s="201"/>
      <c r="AF257" s="201"/>
      <c r="AG257" s="201"/>
      <c r="AH257" s="235"/>
      <c r="AI257" s="201"/>
      <c r="AJ257" s="201"/>
      <c r="AK257" s="201"/>
      <c r="AL257" s="201"/>
      <c r="AM257" s="201"/>
      <c r="AN257" s="201"/>
      <c r="AO257" s="573"/>
      <c r="AP257" s="416"/>
      <c r="AQ257" s="778"/>
      <c r="AR257" s="778"/>
      <c r="AS257" s="245"/>
      <c r="AT257" s="462" t="str">
        <f t="shared" si="16"/>
        <v/>
      </c>
      <c r="AU257" s="237"/>
      <c r="AV257" s="463" t="str">
        <f t="shared" si="17"/>
        <v>Popup_OIP</v>
      </c>
      <c r="AW257" s="238"/>
      <c r="AX257" s="237"/>
      <c r="AY257" s="238"/>
      <c r="AZ257" s="383"/>
      <c r="BA257" s="383"/>
      <c r="BB257" s="464" t="str">
        <f t="shared" si="18"/>
        <v/>
      </c>
      <c r="BC257" s="464" t="str">
        <f t="shared" si="19"/>
        <v/>
      </c>
    </row>
    <row r="258" spans="1:55" s="205" customFormat="1" x14ac:dyDescent="0.25">
      <c r="A258" s="264"/>
      <c r="B258" s="804"/>
      <c r="C258" s="264"/>
      <c r="D258" s="235"/>
      <c r="E258" s="235"/>
      <c r="F258" s="235"/>
      <c r="G258" s="235"/>
      <c r="H258" s="235"/>
      <c r="I258" s="235"/>
      <c r="J258" s="235"/>
      <c r="K258" s="235"/>
      <c r="L258" s="235"/>
      <c r="M258" s="235"/>
      <c r="N258" s="235"/>
      <c r="O258" s="235"/>
      <c r="P258" s="235"/>
      <c r="Q258" s="235"/>
      <c r="R258" s="235"/>
      <c r="S258" s="416"/>
      <c r="T258" s="416"/>
      <c r="U258" s="235"/>
      <c r="V258" s="584"/>
      <c r="W258" s="235"/>
      <c r="X258" s="235"/>
      <c r="Y258" s="463">
        <f t="shared" si="15"/>
        <v>0</v>
      </c>
      <c r="Z258" s="578"/>
      <c r="AA258" s="578"/>
      <c r="AB258" s="201"/>
      <c r="AC258" s="201"/>
      <c r="AD258" s="201"/>
      <c r="AE258" s="201"/>
      <c r="AF258" s="201"/>
      <c r="AG258" s="201"/>
      <c r="AH258" s="235"/>
      <c r="AI258" s="201"/>
      <c r="AJ258" s="201"/>
      <c r="AK258" s="201"/>
      <c r="AL258" s="201"/>
      <c r="AM258" s="201"/>
      <c r="AN258" s="201"/>
      <c r="AO258" s="573"/>
      <c r="AP258" s="416"/>
      <c r="AQ258" s="778"/>
      <c r="AR258" s="778"/>
      <c r="AS258" s="245"/>
      <c r="AT258" s="462" t="str">
        <f t="shared" si="16"/>
        <v/>
      </c>
      <c r="AU258" s="237"/>
      <c r="AV258" s="463" t="str">
        <f t="shared" si="17"/>
        <v>Popup_OIP</v>
      </c>
      <c r="AW258" s="238"/>
      <c r="AX258" s="237"/>
      <c r="AY258" s="238"/>
      <c r="AZ258" s="383"/>
      <c r="BA258" s="383"/>
      <c r="BB258" s="464" t="str">
        <f t="shared" si="18"/>
        <v/>
      </c>
      <c r="BC258" s="464" t="str">
        <f t="shared" si="19"/>
        <v/>
      </c>
    </row>
    <row r="259" spans="1:55" s="205" customFormat="1" x14ac:dyDescent="0.25">
      <c r="A259" s="264"/>
      <c r="B259" s="804"/>
      <c r="C259" s="264"/>
      <c r="D259" s="235"/>
      <c r="E259" s="235"/>
      <c r="F259" s="235"/>
      <c r="G259" s="235"/>
      <c r="H259" s="235"/>
      <c r="I259" s="235"/>
      <c r="J259" s="235"/>
      <c r="K259" s="235"/>
      <c r="L259" s="235"/>
      <c r="M259" s="235"/>
      <c r="N259" s="235"/>
      <c r="O259" s="235"/>
      <c r="P259" s="235"/>
      <c r="Q259" s="235"/>
      <c r="R259" s="235"/>
      <c r="S259" s="416"/>
      <c r="T259" s="416"/>
      <c r="U259" s="235"/>
      <c r="V259" s="585"/>
      <c r="W259" s="235"/>
      <c r="X259" s="235"/>
      <c r="Y259" s="463">
        <f t="shared" ref="Y259:Y322" si="20">IFERROR(MATCH(V259,НазваниеДиап,0),0)</f>
        <v>0</v>
      </c>
      <c r="Z259" s="578"/>
      <c r="AA259" s="578"/>
      <c r="AB259" s="201"/>
      <c r="AC259" s="201"/>
      <c r="AD259" s="201"/>
      <c r="AE259" s="201"/>
      <c r="AF259" s="201"/>
      <c r="AG259" s="201"/>
      <c r="AH259" s="235"/>
      <c r="AI259" s="201"/>
      <c r="AJ259" s="201"/>
      <c r="AK259" s="201"/>
      <c r="AL259" s="201"/>
      <c r="AM259" s="201"/>
      <c r="AN259" s="201"/>
      <c r="AO259" s="573"/>
      <c r="AP259" s="416"/>
      <c r="AQ259" s="778"/>
      <c r="AR259" s="778"/>
      <c r="AS259" s="245"/>
      <c r="AT259" s="462" t="str">
        <f t="shared" si="16"/>
        <v/>
      </c>
      <c r="AU259" s="237"/>
      <c r="AV259" s="463" t="str">
        <f t="shared" si="17"/>
        <v>Popup_OIP</v>
      </c>
      <c r="AW259" s="237"/>
      <c r="AX259" s="237"/>
      <c r="AY259" s="238"/>
      <c r="AZ259" s="383"/>
      <c r="BA259" s="383"/>
      <c r="BB259" s="464" t="str">
        <f t="shared" si="18"/>
        <v/>
      </c>
      <c r="BC259" s="464" t="str">
        <f t="shared" si="19"/>
        <v/>
      </c>
    </row>
    <row r="260" spans="1:55" s="205" customFormat="1" x14ac:dyDescent="0.25">
      <c r="A260" s="264"/>
      <c r="B260" s="804"/>
      <c r="C260" s="264"/>
      <c r="D260" s="235"/>
      <c r="E260" s="235"/>
      <c r="F260" s="235"/>
      <c r="G260" s="235"/>
      <c r="H260" s="235"/>
      <c r="I260" s="235"/>
      <c r="J260" s="235"/>
      <c r="K260" s="235"/>
      <c r="L260" s="235"/>
      <c r="M260" s="235"/>
      <c r="N260" s="235"/>
      <c r="O260" s="235"/>
      <c r="P260" s="235"/>
      <c r="Q260" s="235"/>
      <c r="R260" s="235"/>
      <c r="S260" s="416"/>
      <c r="T260" s="416"/>
      <c r="U260" s="235"/>
      <c r="V260" s="585"/>
      <c r="W260" s="235"/>
      <c r="X260" s="235"/>
      <c r="Y260" s="463">
        <f t="shared" si="20"/>
        <v>0</v>
      </c>
      <c r="Z260" s="578"/>
      <c r="AA260" s="578"/>
      <c r="AB260" s="201"/>
      <c r="AC260" s="201"/>
      <c r="AD260" s="201"/>
      <c r="AE260" s="201"/>
      <c r="AF260" s="201"/>
      <c r="AG260" s="201"/>
      <c r="AH260" s="235"/>
      <c r="AI260" s="201"/>
      <c r="AJ260" s="201"/>
      <c r="AK260" s="201"/>
      <c r="AL260" s="201"/>
      <c r="AM260" s="201"/>
      <c r="AN260" s="201"/>
      <c r="AO260" s="573"/>
      <c r="AP260" s="416"/>
      <c r="AQ260" s="778"/>
      <c r="AR260" s="778"/>
      <c r="AS260" s="245"/>
      <c r="AT260" s="462" t="str">
        <f t="shared" ref="AT260:AT323" si="21">IF(ISBLANK(AS260),IF(ISBLANK(AZ260),IF(ISBLANK(C260),"",C260),AZ260),IF(ISBLANK(AZ260),CONCATENATE(AS260,".",C260),CONCATENATE(AS260,".",AZ260)))</f>
        <v/>
      </c>
      <c r="AU260" s="237"/>
      <c r="AV260" s="463" t="str">
        <f t="shared" ref="AV260:AV323" si="22">IF(AU260="МПа","Popup_OIPp","Popup_OIP")</f>
        <v>Popup_OIP</v>
      </c>
      <c r="AW260" s="237"/>
      <c r="AX260" s="237"/>
      <c r="AY260" s="238"/>
      <c r="AZ260" s="383"/>
      <c r="BA260" s="383"/>
      <c r="BB260" s="464" t="str">
        <f t="shared" ref="BB260:BB323" si="23">IF(AND(LEN(B260)&gt;0,LOWER(B260)&lt;&gt;"РЕЗЕРВ"),CONCATENATE(B260,";",CONCATENATE(AT260,".RawValue"),";",CONCATENATE("Channel.MNS.",AT260,".RawValue"),";",AO260,";",AU260,";",P260,";",Q260),"")</f>
        <v/>
      </c>
      <c r="BC260" s="464" t="str">
        <f t="shared" ref="BC260:BC323" si="24">IF(AND(LEN(B260)&gt;0,LOWER(B260)&lt;&gt;"РЕЗЕРВ"),CONCATENATE(CONCATENATE("""Channel.MNS.",AT260,".RawValue"""),",1000,0.001,1,"),"")</f>
        <v/>
      </c>
    </row>
    <row r="261" spans="1:55" s="205" customFormat="1" x14ac:dyDescent="0.25">
      <c r="A261" s="264"/>
      <c r="B261" s="804"/>
      <c r="C261" s="264"/>
      <c r="D261" s="235"/>
      <c r="E261" s="235"/>
      <c r="F261" s="235"/>
      <c r="G261" s="235"/>
      <c r="H261" s="235"/>
      <c r="I261" s="235"/>
      <c r="J261" s="235"/>
      <c r="K261" s="235"/>
      <c r="L261" s="235"/>
      <c r="M261" s="235"/>
      <c r="N261" s="235"/>
      <c r="O261" s="235"/>
      <c r="P261" s="235"/>
      <c r="Q261" s="235"/>
      <c r="R261" s="235"/>
      <c r="S261" s="416"/>
      <c r="T261" s="416"/>
      <c r="U261" s="235"/>
      <c r="V261" s="585"/>
      <c r="W261" s="235"/>
      <c r="X261" s="235"/>
      <c r="Y261" s="463">
        <f t="shared" si="20"/>
        <v>0</v>
      </c>
      <c r="Z261" s="578"/>
      <c r="AA261" s="578"/>
      <c r="AB261" s="201"/>
      <c r="AC261" s="201"/>
      <c r="AD261" s="201"/>
      <c r="AE261" s="201"/>
      <c r="AF261" s="201"/>
      <c r="AG261" s="201"/>
      <c r="AH261" s="235"/>
      <c r="AI261" s="201"/>
      <c r="AJ261" s="201"/>
      <c r="AK261" s="201"/>
      <c r="AL261" s="201"/>
      <c r="AM261" s="201"/>
      <c r="AN261" s="201"/>
      <c r="AO261" s="573"/>
      <c r="AP261" s="416"/>
      <c r="AQ261" s="778"/>
      <c r="AR261" s="778"/>
      <c r="AS261" s="245"/>
      <c r="AT261" s="462" t="str">
        <f t="shared" si="21"/>
        <v/>
      </c>
      <c r="AU261" s="237"/>
      <c r="AV261" s="463" t="str">
        <f t="shared" si="22"/>
        <v>Popup_OIP</v>
      </c>
      <c r="AW261" s="237"/>
      <c r="AX261" s="237"/>
      <c r="AY261" s="238"/>
      <c r="AZ261" s="383"/>
      <c r="BA261" s="383"/>
      <c r="BB261" s="464" t="str">
        <f t="shared" si="23"/>
        <v/>
      </c>
      <c r="BC261" s="464" t="str">
        <f t="shared" si="24"/>
        <v/>
      </c>
    </row>
    <row r="262" spans="1:55" s="205" customFormat="1" x14ac:dyDescent="0.25">
      <c r="A262" s="264"/>
      <c r="B262" s="804"/>
      <c r="C262" s="264"/>
      <c r="D262" s="235"/>
      <c r="E262" s="235"/>
      <c r="F262" s="235"/>
      <c r="G262" s="235"/>
      <c r="H262" s="235"/>
      <c r="I262" s="235"/>
      <c r="J262" s="235"/>
      <c r="K262" s="235"/>
      <c r="L262" s="235"/>
      <c r="M262" s="235"/>
      <c r="N262" s="235"/>
      <c r="O262" s="235"/>
      <c r="P262" s="235"/>
      <c r="Q262" s="235"/>
      <c r="R262" s="235"/>
      <c r="S262" s="416"/>
      <c r="T262" s="416"/>
      <c r="U262" s="235"/>
      <c r="V262" s="585"/>
      <c r="W262" s="235"/>
      <c r="X262" s="235"/>
      <c r="Y262" s="463">
        <f t="shared" si="20"/>
        <v>0</v>
      </c>
      <c r="Z262" s="578"/>
      <c r="AA262" s="578"/>
      <c r="AB262" s="201"/>
      <c r="AC262" s="201"/>
      <c r="AD262" s="201"/>
      <c r="AE262" s="201"/>
      <c r="AF262" s="201"/>
      <c r="AG262" s="201"/>
      <c r="AH262" s="235"/>
      <c r="AI262" s="201"/>
      <c r="AJ262" s="201"/>
      <c r="AK262" s="201"/>
      <c r="AL262" s="201"/>
      <c r="AM262" s="201"/>
      <c r="AN262" s="201"/>
      <c r="AO262" s="573"/>
      <c r="AP262" s="416"/>
      <c r="AQ262" s="778"/>
      <c r="AR262" s="778"/>
      <c r="AS262" s="245"/>
      <c r="AT262" s="462" t="str">
        <f t="shared" si="21"/>
        <v/>
      </c>
      <c r="AU262" s="237"/>
      <c r="AV262" s="463" t="str">
        <f t="shared" si="22"/>
        <v>Popup_OIP</v>
      </c>
      <c r="AW262" s="237"/>
      <c r="AX262" s="237"/>
      <c r="AY262" s="238"/>
      <c r="AZ262" s="383"/>
      <c r="BA262" s="383"/>
      <c r="BB262" s="464" t="str">
        <f t="shared" si="23"/>
        <v/>
      </c>
      <c r="BC262" s="464" t="str">
        <f t="shared" si="24"/>
        <v/>
      </c>
    </row>
    <row r="263" spans="1:55" s="205" customFormat="1" x14ac:dyDescent="0.25">
      <c r="A263" s="264"/>
      <c r="B263" s="804"/>
      <c r="C263" s="264"/>
      <c r="D263" s="235"/>
      <c r="E263" s="235"/>
      <c r="F263" s="235"/>
      <c r="G263" s="235"/>
      <c r="H263" s="235"/>
      <c r="I263" s="235"/>
      <c r="J263" s="235"/>
      <c r="K263" s="235"/>
      <c r="L263" s="235"/>
      <c r="M263" s="235"/>
      <c r="N263" s="235"/>
      <c r="O263" s="235"/>
      <c r="P263" s="235"/>
      <c r="Q263" s="235"/>
      <c r="R263" s="235"/>
      <c r="S263" s="416"/>
      <c r="T263" s="416"/>
      <c r="U263" s="235"/>
      <c r="V263" s="584"/>
      <c r="W263" s="235"/>
      <c r="X263" s="235"/>
      <c r="Y263" s="463">
        <f t="shared" si="20"/>
        <v>0</v>
      </c>
      <c r="Z263" s="578"/>
      <c r="AA263" s="578"/>
      <c r="AB263" s="201"/>
      <c r="AC263" s="201"/>
      <c r="AD263" s="201"/>
      <c r="AE263" s="201"/>
      <c r="AF263" s="201"/>
      <c r="AG263" s="201"/>
      <c r="AH263" s="235"/>
      <c r="AI263" s="201"/>
      <c r="AJ263" s="201"/>
      <c r="AK263" s="201"/>
      <c r="AL263" s="201"/>
      <c r="AM263" s="201"/>
      <c r="AN263" s="201"/>
      <c r="AO263" s="573"/>
      <c r="AP263" s="416"/>
      <c r="AQ263" s="778"/>
      <c r="AR263" s="780"/>
      <c r="AS263" s="245"/>
      <c r="AT263" s="462" t="str">
        <f t="shared" si="21"/>
        <v/>
      </c>
      <c r="AU263" s="237"/>
      <c r="AV263" s="463" t="str">
        <f t="shared" si="22"/>
        <v>Popup_OIP</v>
      </c>
      <c r="AW263" s="237"/>
      <c r="AX263" s="237"/>
      <c r="AY263" s="238"/>
      <c r="AZ263" s="383"/>
      <c r="BA263" s="383"/>
      <c r="BB263" s="464" t="str">
        <f t="shared" si="23"/>
        <v/>
      </c>
      <c r="BC263" s="464" t="str">
        <f t="shared" si="24"/>
        <v/>
      </c>
    </row>
    <row r="264" spans="1:55" s="205" customFormat="1" x14ac:dyDescent="0.25">
      <c r="A264" s="264"/>
      <c r="B264" s="804"/>
      <c r="C264" s="264"/>
      <c r="D264" s="235"/>
      <c r="E264" s="235"/>
      <c r="F264" s="235"/>
      <c r="G264" s="235"/>
      <c r="H264" s="235"/>
      <c r="I264" s="235"/>
      <c r="J264" s="235"/>
      <c r="K264" s="235"/>
      <c r="L264" s="235"/>
      <c r="M264" s="235"/>
      <c r="N264" s="235"/>
      <c r="O264" s="235"/>
      <c r="P264" s="235"/>
      <c r="Q264" s="235"/>
      <c r="R264" s="235"/>
      <c r="S264" s="416"/>
      <c r="T264" s="416"/>
      <c r="U264" s="235"/>
      <c r="V264" s="583"/>
      <c r="W264" s="235"/>
      <c r="X264" s="235"/>
      <c r="Y264" s="463">
        <f t="shared" si="20"/>
        <v>0</v>
      </c>
      <c r="Z264" s="578"/>
      <c r="AA264" s="578"/>
      <c r="AB264" s="201"/>
      <c r="AC264" s="201"/>
      <c r="AD264" s="201"/>
      <c r="AE264" s="201"/>
      <c r="AF264" s="201"/>
      <c r="AG264" s="201"/>
      <c r="AH264" s="235"/>
      <c r="AI264" s="201"/>
      <c r="AJ264" s="201"/>
      <c r="AK264" s="201"/>
      <c r="AL264" s="201"/>
      <c r="AM264" s="201"/>
      <c r="AN264" s="201"/>
      <c r="AO264" s="573"/>
      <c r="AP264" s="774"/>
      <c r="AQ264" s="776"/>
      <c r="AR264" s="777"/>
      <c r="AS264" s="245"/>
      <c r="AT264" s="462" t="str">
        <f t="shared" si="21"/>
        <v/>
      </c>
      <c r="AU264" s="237"/>
      <c r="AV264" s="463" t="str">
        <f t="shared" si="22"/>
        <v>Popup_OIP</v>
      </c>
      <c r="AW264" s="237"/>
      <c r="AX264" s="237"/>
      <c r="AY264" s="238"/>
      <c r="AZ264" s="383"/>
      <c r="BA264" s="383"/>
      <c r="BB264" s="464" t="str">
        <f t="shared" si="23"/>
        <v/>
      </c>
      <c r="BC264" s="464" t="str">
        <f t="shared" si="24"/>
        <v/>
      </c>
    </row>
    <row r="265" spans="1:55" s="205" customFormat="1" x14ac:dyDescent="0.25">
      <c r="A265" s="264"/>
      <c r="B265" s="804"/>
      <c r="C265" s="264"/>
      <c r="D265" s="235"/>
      <c r="E265" s="235"/>
      <c r="F265" s="235"/>
      <c r="G265" s="235"/>
      <c r="H265" s="235"/>
      <c r="I265" s="235"/>
      <c r="J265" s="235"/>
      <c r="K265" s="235"/>
      <c r="L265" s="235"/>
      <c r="M265" s="235"/>
      <c r="N265" s="235"/>
      <c r="O265" s="235"/>
      <c r="P265" s="235"/>
      <c r="Q265" s="235"/>
      <c r="R265" s="235"/>
      <c r="S265" s="416"/>
      <c r="T265" s="416"/>
      <c r="U265" s="235"/>
      <c r="V265" s="583"/>
      <c r="W265" s="235"/>
      <c r="X265" s="235"/>
      <c r="Y265" s="463">
        <f t="shared" si="20"/>
        <v>0</v>
      </c>
      <c r="Z265" s="578"/>
      <c r="AA265" s="578"/>
      <c r="AB265" s="201"/>
      <c r="AC265" s="201"/>
      <c r="AD265" s="201"/>
      <c r="AE265" s="201"/>
      <c r="AF265" s="201"/>
      <c r="AG265" s="201"/>
      <c r="AH265" s="235"/>
      <c r="AI265" s="201"/>
      <c r="AJ265" s="201"/>
      <c r="AK265" s="201"/>
      <c r="AL265" s="201"/>
      <c r="AM265" s="201"/>
      <c r="AN265" s="201"/>
      <c r="AO265" s="573"/>
      <c r="AP265" s="774"/>
      <c r="AQ265" s="776"/>
      <c r="AR265" s="777"/>
      <c r="AS265" s="245"/>
      <c r="AT265" s="462" t="str">
        <f t="shared" si="21"/>
        <v/>
      </c>
      <c r="AU265" s="237"/>
      <c r="AV265" s="463" t="str">
        <f t="shared" si="22"/>
        <v>Popup_OIP</v>
      </c>
      <c r="AW265" s="237"/>
      <c r="AX265" s="237"/>
      <c r="AY265" s="238"/>
      <c r="AZ265" s="383"/>
      <c r="BA265" s="383"/>
      <c r="BB265" s="464" t="str">
        <f t="shared" si="23"/>
        <v/>
      </c>
      <c r="BC265" s="464" t="str">
        <f t="shared" si="24"/>
        <v/>
      </c>
    </row>
    <row r="266" spans="1:55" s="205" customFormat="1" x14ac:dyDescent="0.25">
      <c r="A266" s="264"/>
      <c r="B266" s="804"/>
      <c r="C266" s="264"/>
      <c r="D266" s="235"/>
      <c r="E266" s="235"/>
      <c r="F266" s="235"/>
      <c r="G266" s="235"/>
      <c r="H266" s="235"/>
      <c r="I266" s="235"/>
      <c r="J266" s="235"/>
      <c r="K266" s="235"/>
      <c r="L266" s="235"/>
      <c r="M266" s="235"/>
      <c r="N266" s="235"/>
      <c r="O266" s="235"/>
      <c r="P266" s="235"/>
      <c r="Q266" s="235"/>
      <c r="R266" s="235"/>
      <c r="S266" s="416"/>
      <c r="T266" s="416"/>
      <c r="U266" s="235"/>
      <c r="V266" s="583"/>
      <c r="W266" s="235"/>
      <c r="X266" s="235"/>
      <c r="Y266" s="463">
        <f t="shared" si="20"/>
        <v>0</v>
      </c>
      <c r="Z266" s="578"/>
      <c r="AA266" s="578"/>
      <c r="AB266" s="201"/>
      <c r="AC266" s="201"/>
      <c r="AD266" s="201"/>
      <c r="AE266" s="201"/>
      <c r="AF266" s="201"/>
      <c r="AG266" s="201"/>
      <c r="AH266" s="235"/>
      <c r="AI266" s="201"/>
      <c r="AJ266" s="201"/>
      <c r="AK266" s="201"/>
      <c r="AL266" s="201"/>
      <c r="AM266" s="201"/>
      <c r="AN266" s="201"/>
      <c r="AO266" s="573"/>
      <c r="AP266" s="774"/>
      <c r="AQ266" s="776"/>
      <c r="AR266" s="777"/>
      <c r="AS266" s="245"/>
      <c r="AT266" s="462" t="str">
        <f t="shared" si="21"/>
        <v/>
      </c>
      <c r="AU266" s="237"/>
      <c r="AV266" s="463" t="str">
        <f t="shared" si="22"/>
        <v>Popup_OIP</v>
      </c>
      <c r="AW266" s="237"/>
      <c r="AX266" s="237"/>
      <c r="AY266" s="238"/>
      <c r="AZ266" s="383"/>
      <c r="BA266" s="383"/>
      <c r="BB266" s="464" t="str">
        <f t="shared" si="23"/>
        <v/>
      </c>
      <c r="BC266" s="464" t="str">
        <f t="shared" si="24"/>
        <v/>
      </c>
    </row>
    <row r="267" spans="1:55" s="205" customFormat="1" x14ac:dyDescent="0.25">
      <c r="A267" s="264"/>
      <c r="B267" s="804"/>
      <c r="C267" s="264"/>
      <c r="D267" s="235"/>
      <c r="E267" s="235"/>
      <c r="F267" s="235"/>
      <c r="G267" s="235"/>
      <c r="H267" s="235"/>
      <c r="I267" s="235"/>
      <c r="J267" s="235"/>
      <c r="K267" s="235"/>
      <c r="L267" s="235"/>
      <c r="M267" s="235"/>
      <c r="N267" s="235"/>
      <c r="O267" s="235"/>
      <c r="P267" s="235"/>
      <c r="Q267" s="235"/>
      <c r="R267" s="235"/>
      <c r="S267" s="416"/>
      <c r="T267" s="416"/>
      <c r="U267" s="235"/>
      <c r="V267" s="583"/>
      <c r="W267" s="235"/>
      <c r="X267" s="235"/>
      <c r="Y267" s="463">
        <f t="shared" si="20"/>
        <v>0</v>
      </c>
      <c r="Z267" s="578"/>
      <c r="AA267" s="578"/>
      <c r="AB267" s="201"/>
      <c r="AC267" s="201"/>
      <c r="AD267" s="201"/>
      <c r="AE267" s="201"/>
      <c r="AF267" s="201"/>
      <c r="AG267" s="201"/>
      <c r="AH267" s="235"/>
      <c r="AI267" s="201"/>
      <c r="AJ267" s="201"/>
      <c r="AK267" s="201"/>
      <c r="AL267" s="201"/>
      <c r="AM267" s="201"/>
      <c r="AN267" s="201"/>
      <c r="AO267" s="573"/>
      <c r="AP267" s="774"/>
      <c r="AQ267" s="776"/>
      <c r="AR267" s="777"/>
      <c r="AS267" s="245"/>
      <c r="AT267" s="462" t="str">
        <f t="shared" si="21"/>
        <v/>
      </c>
      <c r="AU267" s="237"/>
      <c r="AV267" s="463" t="str">
        <f t="shared" si="22"/>
        <v>Popup_OIP</v>
      </c>
      <c r="AW267" s="237"/>
      <c r="AX267" s="237"/>
      <c r="AY267" s="238"/>
      <c r="AZ267" s="383"/>
      <c r="BA267" s="383"/>
      <c r="BB267" s="464" t="str">
        <f t="shared" si="23"/>
        <v/>
      </c>
      <c r="BC267" s="464" t="str">
        <f t="shared" si="24"/>
        <v/>
      </c>
    </row>
    <row r="268" spans="1:55" s="205" customFormat="1" ht="16.899999999999999" customHeight="1" x14ac:dyDescent="0.25">
      <c r="A268" s="264"/>
      <c r="B268" s="804"/>
      <c r="C268" s="264"/>
      <c r="D268" s="235"/>
      <c r="E268" s="235"/>
      <c r="F268" s="235"/>
      <c r="G268" s="235"/>
      <c r="H268" s="235"/>
      <c r="I268" s="235"/>
      <c r="J268" s="235"/>
      <c r="K268" s="235"/>
      <c r="L268" s="235"/>
      <c r="M268" s="235"/>
      <c r="N268" s="235"/>
      <c r="O268" s="235"/>
      <c r="P268" s="235"/>
      <c r="Q268" s="235"/>
      <c r="R268" s="235"/>
      <c r="S268" s="416"/>
      <c r="T268" s="416"/>
      <c r="U268" s="235"/>
      <c r="V268" s="583"/>
      <c r="W268" s="235"/>
      <c r="X268" s="235"/>
      <c r="Y268" s="463">
        <f t="shared" si="20"/>
        <v>0</v>
      </c>
      <c r="Z268" s="578"/>
      <c r="AA268" s="578"/>
      <c r="AB268" s="201"/>
      <c r="AC268" s="201"/>
      <c r="AD268" s="201"/>
      <c r="AE268" s="201"/>
      <c r="AF268" s="201"/>
      <c r="AG268" s="201"/>
      <c r="AH268" s="235"/>
      <c r="AI268" s="201"/>
      <c r="AJ268" s="201"/>
      <c r="AK268" s="201"/>
      <c r="AL268" s="201"/>
      <c r="AM268" s="201"/>
      <c r="AN268" s="201"/>
      <c r="AO268" s="573"/>
      <c r="AP268" s="416"/>
      <c r="AQ268" s="416"/>
      <c r="AR268" s="781"/>
      <c r="AS268" s="235"/>
      <c r="AT268" s="462" t="str">
        <f t="shared" si="21"/>
        <v/>
      </c>
      <c r="AU268" s="237"/>
      <c r="AV268" s="463" t="str">
        <f t="shared" si="22"/>
        <v>Popup_OIP</v>
      </c>
      <c r="AW268" s="237"/>
      <c r="AX268" s="237"/>
      <c r="AY268" s="238"/>
      <c r="AZ268" s="383"/>
      <c r="BA268" s="383"/>
      <c r="BB268" s="464" t="str">
        <f t="shared" si="23"/>
        <v/>
      </c>
      <c r="BC268" s="464" t="str">
        <f t="shared" si="24"/>
        <v/>
      </c>
    </row>
    <row r="269" spans="1:55" s="205" customFormat="1" x14ac:dyDescent="0.25">
      <c r="A269" s="264"/>
      <c r="B269" s="804"/>
      <c r="C269" s="264"/>
      <c r="D269" s="235"/>
      <c r="E269" s="235"/>
      <c r="F269" s="235"/>
      <c r="G269" s="235"/>
      <c r="H269" s="235"/>
      <c r="I269" s="235"/>
      <c r="J269" s="235"/>
      <c r="K269" s="235"/>
      <c r="L269" s="235"/>
      <c r="M269" s="235"/>
      <c r="N269" s="235"/>
      <c r="O269" s="235"/>
      <c r="P269" s="235"/>
      <c r="Q269" s="235"/>
      <c r="R269" s="235"/>
      <c r="S269" s="416"/>
      <c r="T269" s="416"/>
      <c r="U269" s="235"/>
      <c r="V269" s="583"/>
      <c r="W269" s="235"/>
      <c r="X269" s="235"/>
      <c r="Y269" s="463">
        <f t="shared" si="20"/>
        <v>0</v>
      </c>
      <c r="Z269" s="578"/>
      <c r="AA269" s="578"/>
      <c r="AB269" s="201"/>
      <c r="AC269" s="201"/>
      <c r="AD269" s="201"/>
      <c r="AE269" s="201"/>
      <c r="AF269" s="201"/>
      <c r="AG269" s="201"/>
      <c r="AH269" s="235"/>
      <c r="AI269" s="201"/>
      <c r="AJ269" s="201"/>
      <c r="AK269" s="201"/>
      <c r="AL269" s="201"/>
      <c r="AM269" s="201"/>
      <c r="AN269" s="201"/>
      <c r="AO269" s="573"/>
      <c r="AP269" s="416"/>
      <c r="AQ269" s="416"/>
      <c r="AR269" s="416"/>
      <c r="AS269" s="235"/>
      <c r="AT269" s="462" t="str">
        <f t="shared" si="21"/>
        <v/>
      </c>
      <c r="AU269" s="237"/>
      <c r="AV269" s="463" t="str">
        <f t="shared" si="22"/>
        <v>Popup_OIP</v>
      </c>
      <c r="AW269" s="237"/>
      <c r="AX269" s="237"/>
      <c r="AY269" s="238"/>
      <c r="AZ269" s="383"/>
      <c r="BA269" s="383"/>
      <c r="BB269" s="464" t="str">
        <f t="shared" si="23"/>
        <v/>
      </c>
      <c r="BC269" s="464" t="str">
        <f t="shared" si="24"/>
        <v/>
      </c>
    </row>
    <row r="270" spans="1:55" s="205" customFormat="1" x14ac:dyDescent="0.25">
      <c r="A270" s="264"/>
      <c r="B270" s="804"/>
      <c r="C270" s="264"/>
      <c r="D270" s="235"/>
      <c r="E270" s="235"/>
      <c r="F270" s="235"/>
      <c r="G270" s="235"/>
      <c r="H270" s="235"/>
      <c r="I270" s="235"/>
      <c r="J270" s="235"/>
      <c r="K270" s="235"/>
      <c r="L270" s="235"/>
      <c r="M270" s="235"/>
      <c r="N270" s="235"/>
      <c r="O270" s="235"/>
      <c r="P270" s="235"/>
      <c r="Q270" s="235"/>
      <c r="R270" s="235"/>
      <c r="S270" s="416"/>
      <c r="T270" s="416"/>
      <c r="U270" s="235"/>
      <c r="V270" s="583"/>
      <c r="W270" s="235"/>
      <c r="X270" s="235"/>
      <c r="Y270" s="463">
        <f t="shared" si="20"/>
        <v>0</v>
      </c>
      <c r="Z270" s="578"/>
      <c r="AA270" s="578"/>
      <c r="AB270" s="201"/>
      <c r="AC270" s="201"/>
      <c r="AD270" s="201"/>
      <c r="AE270" s="201"/>
      <c r="AF270" s="201"/>
      <c r="AG270" s="201"/>
      <c r="AH270" s="235"/>
      <c r="AI270" s="201"/>
      <c r="AJ270" s="201"/>
      <c r="AK270" s="201"/>
      <c r="AL270" s="201"/>
      <c r="AM270" s="201"/>
      <c r="AN270" s="201"/>
      <c r="AO270" s="573"/>
      <c r="AP270" s="416"/>
      <c r="AQ270" s="416"/>
      <c r="AR270" s="416"/>
      <c r="AS270" s="235"/>
      <c r="AT270" s="462" t="str">
        <f t="shared" si="21"/>
        <v/>
      </c>
      <c r="AU270" s="237"/>
      <c r="AV270" s="463" t="str">
        <f t="shared" si="22"/>
        <v>Popup_OIP</v>
      </c>
      <c r="AW270" s="237"/>
      <c r="AX270" s="237"/>
      <c r="AY270" s="238"/>
      <c r="AZ270" s="383"/>
      <c r="BA270" s="383"/>
      <c r="BB270" s="464" t="str">
        <f t="shared" si="23"/>
        <v/>
      </c>
      <c r="BC270" s="464" t="str">
        <f t="shared" si="24"/>
        <v/>
      </c>
    </row>
    <row r="271" spans="1:55" s="205" customFormat="1" x14ac:dyDescent="0.25">
      <c r="A271" s="264"/>
      <c r="B271" s="804"/>
      <c r="C271" s="264"/>
      <c r="D271" s="235"/>
      <c r="E271" s="235"/>
      <c r="F271" s="235"/>
      <c r="G271" s="235"/>
      <c r="H271" s="235"/>
      <c r="I271" s="235"/>
      <c r="J271" s="235"/>
      <c r="K271" s="235"/>
      <c r="L271" s="235"/>
      <c r="M271" s="235"/>
      <c r="N271" s="235"/>
      <c r="O271" s="235"/>
      <c r="P271" s="235"/>
      <c r="Q271" s="235"/>
      <c r="R271" s="235"/>
      <c r="S271" s="416"/>
      <c r="T271" s="416"/>
      <c r="U271" s="235"/>
      <c r="V271" s="583"/>
      <c r="W271" s="235"/>
      <c r="X271" s="235"/>
      <c r="Y271" s="463">
        <f t="shared" si="20"/>
        <v>0</v>
      </c>
      <c r="Z271" s="578"/>
      <c r="AA271" s="578"/>
      <c r="AB271" s="201"/>
      <c r="AC271" s="201"/>
      <c r="AD271" s="201"/>
      <c r="AE271" s="201"/>
      <c r="AF271" s="201"/>
      <c r="AG271" s="201"/>
      <c r="AH271" s="235"/>
      <c r="AI271" s="201"/>
      <c r="AJ271" s="201"/>
      <c r="AK271" s="201"/>
      <c r="AL271" s="201"/>
      <c r="AM271" s="201"/>
      <c r="AN271" s="201"/>
      <c r="AO271" s="573"/>
      <c r="AP271" s="416"/>
      <c r="AQ271" s="416"/>
      <c r="AR271" s="416"/>
      <c r="AS271" s="235"/>
      <c r="AT271" s="462" t="str">
        <f t="shared" si="21"/>
        <v/>
      </c>
      <c r="AU271" s="237"/>
      <c r="AV271" s="463" t="str">
        <f t="shared" si="22"/>
        <v>Popup_OIP</v>
      </c>
      <c r="AW271" s="237"/>
      <c r="AX271" s="237"/>
      <c r="AY271" s="238"/>
      <c r="AZ271" s="383"/>
      <c r="BA271" s="383"/>
      <c r="BB271" s="464" t="str">
        <f t="shared" si="23"/>
        <v/>
      </c>
      <c r="BC271" s="464" t="str">
        <f t="shared" si="24"/>
        <v/>
      </c>
    </row>
    <row r="272" spans="1:55" s="205" customFormat="1" x14ac:dyDescent="0.25">
      <c r="A272" s="264"/>
      <c r="B272" s="804"/>
      <c r="C272" s="264"/>
      <c r="D272" s="235"/>
      <c r="E272" s="235"/>
      <c r="F272" s="235"/>
      <c r="G272" s="235"/>
      <c r="H272" s="235"/>
      <c r="I272" s="235"/>
      <c r="J272" s="235"/>
      <c r="K272" s="235"/>
      <c r="L272" s="235"/>
      <c r="M272" s="235"/>
      <c r="N272" s="235"/>
      <c r="O272" s="235"/>
      <c r="P272" s="235"/>
      <c r="Q272" s="235"/>
      <c r="R272" s="235"/>
      <c r="S272" s="416"/>
      <c r="T272" s="416"/>
      <c r="U272" s="235"/>
      <c r="V272" s="583"/>
      <c r="W272" s="235"/>
      <c r="X272" s="235"/>
      <c r="Y272" s="463">
        <f t="shared" si="20"/>
        <v>0</v>
      </c>
      <c r="Z272" s="578"/>
      <c r="AA272" s="578"/>
      <c r="AB272" s="389"/>
      <c r="AC272" s="389"/>
      <c r="AD272" s="389"/>
      <c r="AE272" s="389"/>
      <c r="AF272" s="389"/>
      <c r="AG272" s="389"/>
      <c r="AH272" s="190"/>
      <c r="AI272" s="389"/>
      <c r="AJ272" s="389"/>
      <c r="AK272" s="389"/>
      <c r="AL272" s="389"/>
      <c r="AM272" s="389"/>
      <c r="AN272" s="389"/>
      <c r="AO272" s="573"/>
      <c r="AP272" s="659"/>
      <c r="AQ272" s="659"/>
      <c r="AR272" s="659"/>
      <c r="AS272" s="251"/>
      <c r="AT272" s="462" t="str">
        <f t="shared" si="21"/>
        <v/>
      </c>
      <c r="AU272" s="237"/>
      <c r="AV272" s="463" t="str">
        <f t="shared" si="22"/>
        <v>Popup_OIP</v>
      </c>
      <c r="AW272" s="237"/>
      <c r="AX272" s="237"/>
      <c r="AY272" s="238"/>
      <c r="AZ272" s="383"/>
      <c r="BA272" s="383"/>
      <c r="BB272" s="464" t="str">
        <f t="shared" si="23"/>
        <v/>
      </c>
      <c r="BC272" s="464" t="str">
        <f t="shared" si="24"/>
        <v/>
      </c>
    </row>
    <row r="273" spans="1:55" s="208" customFormat="1" x14ac:dyDescent="0.25">
      <c r="A273" s="264"/>
      <c r="B273" s="804"/>
      <c r="C273" s="264"/>
      <c r="D273" s="235"/>
      <c r="E273" s="235"/>
      <c r="F273" s="235"/>
      <c r="G273" s="235"/>
      <c r="H273" s="235"/>
      <c r="I273" s="235"/>
      <c r="J273" s="235"/>
      <c r="K273" s="235"/>
      <c r="L273" s="235"/>
      <c r="M273" s="235"/>
      <c r="N273" s="235"/>
      <c r="O273" s="235"/>
      <c r="P273" s="235"/>
      <c r="Q273" s="235"/>
      <c r="R273" s="235"/>
      <c r="S273" s="416"/>
      <c r="T273" s="416"/>
      <c r="U273" s="235"/>
      <c r="V273" s="583"/>
      <c r="W273" s="235"/>
      <c r="X273" s="235"/>
      <c r="Y273" s="463">
        <f t="shared" si="20"/>
        <v>0</v>
      </c>
      <c r="Z273" s="578"/>
      <c r="AA273" s="578"/>
      <c r="AB273" s="201"/>
      <c r="AC273" s="201"/>
      <c r="AD273" s="201"/>
      <c r="AE273" s="201"/>
      <c r="AF273" s="201"/>
      <c r="AG273" s="201"/>
      <c r="AH273" s="235"/>
      <c r="AI273" s="201"/>
      <c r="AJ273" s="201"/>
      <c r="AK273" s="201"/>
      <c r="AL273" s="201"/>
      <c r="AM273" s="201"/>
      <c r="AN273" s="201"/>
      <c r="AO273" s="573"/>
      <c r="AP273" s="416"/>
      <c r="AQ273" s="416"/>
      <c r="AR273" s="416"/>
      <c r="AS273" s="235"/>
      <c r="AT273" s="462" t="str">
        <f t="shared" si="21"/>
        <v/>
      </c>
      <c r="AU273" s="237"/>
      <c r="AV273" s="463" t="str">
        <f t="shared" si="22"/>
        <v>Popup_OIP</v>
      </c>
      <c r="AW273" s="237"/>
      <c r="AX273" s="237"/>
      <c r="AY273" s="238"/>
      <c r="AZ273" s="383"/>
      <c r="BA273" s="383"/>
      <c r="BB273" s="464" t="str">
        <f t="shared" si="23"/>
        <v/>
      </c>
      <c r="BC273" s="464" t="str">
        <f t="shared" si="24"/>
        <v/>
      </c>
    </row>
    <row r="274" spans="1:55" s="208" customFormat="1" x14ac:dyDescent="0.25">
      <c r="A274" s="264"/>
      <c r="B274" s="804"/>
      <c r="C274" s="264"/>
      <c r="D274" s="235"/>
      <c r="E274" s="235"/>
      <c r="F274" s="235"/>
      <c r="G274" s="235"/>
      <c r="H274" s="235"/>
      <c r="I274" s="235"/>
      <c r="J274" s="235"/>
      <c r="K274" s="235"/>
      <c r="L274" s="235"/>
      <c r="M274" s="235"/>
      <c r="N274" s="235"/>
      <c r="O274" s="235"/>
      <c r="P274" s="235"/>
      <c r="Q274" s="235"/>
      <c r="R274" s="235"/>
      <c r="S274" s="416"/>
      <c r="T274" s="416"/>
      <c r="U274" s="235"/>
      <c r="V274" s="583"/>
      <c r="W274" s="235"/>
      <c r="X274" s="235"/>
      <c r="Y274" s="463">
        <f t="shared" si="20"/>
        <v>0</v>
      </c>
      <c r="Z274" s="578"/>
      <c r="AA274" s="578"/>
      <c r="AB274" s="201"/>
      <c r="AC274" s="201"/>
      <c r="AD274" s="201"/>
      <c r="AE274" s="201"/>
      <c r="AF274" s="201"/>
      <c r="AG274" s="201"/>
      <c r="AH274" s="235"/>
      <c r="AI274" s="201"/>
      <c r="AJ274" s="201"/>
      <c r="AK274" s="201"/>
      <c r="AL274" s="201"/>
      <c r="AM274" s="201"/>
      <c r="AN274" s="201"/>
      <c r="AO274" s="573"/>
      <c r="AP274" s="416"/>
      <c r="AQ274" s="416"/>
      <c r="AR274" s="416"/>
      <c r="AS274" s="235"/>
      <c r="AT274" s="462" t="str">
        <f t="shared" si="21"/>
        <v/>
      </c>
      <c r="AU274" s="237"/>
      <c r="AV274" s="463" t="str">
        <f t="shared" si="22"/>
        <v>Popup_OIP</v>
      </c>
      <c r="AW274" s="237"/>
      <c r="AX274" s="237"/>
      <c r="AY274" s="238"/>
      <c r="AZ274" s="383"/>
      <c r="BA274" s="383"/>
      <c r="BB274" s="464" t="str">
        <f t="shared" si="23"/>
        <v/>
      </c>
      <c r="BC274" s="464" t="str">
        <f t="shared" si="24"/>
        <v/>
      </c>
    </row>
    <row r="275" spans="1:55" s="205" customFormat="1" x14ac:dyDescent="0.25">
      <c r="A275" s="264"/>
      <c r="B275" s="804"/>
      <c r="C275" s="264"/>
      <c r="D275" s="235"/>
      <c r="E275" s="235"/>
      <c r="F275" s="235"/>
      <c r="G275" s="235"/>
      <c r="H275" s="235"/>
      <c r="I275" s="235"/>
      <c r="J275" s="235"/>
      <c r="K275" s="235"/>
      <c r="L275" s="235"/>
      <c r="M275" s="235"/>
      <c r="N275" s="235"/>
      <c r="O275" s="235"/>
      <c r="P275" s="235"/>
      <c r="Q275" s="235"/>
      <c r="R275" s="235"/>
      <c r="S275" s="416"/>
      <c r="T275" s="416"/>
      <c r="U275" s="235"/>
      <c r="V275" s="583"/>
      <c r="W275" s="235"/>
      <c r="X275" s="235"/>
      <c r="Y275" s="463">
        <f t="shared" si="20"/>
        <v>0</v>
      </c>
      <c r="Z275" s="578"/>
      <c r="AA275" s="578"/>
      <c r="AB275" s="201"/>
      <c r="AC275" s="201"/>
      <c r="AD275" s="201"/>
      <c r="AE275" s="201"/>
      <c r="AF275" s="201"/>
      <c r="AG275" s="201"/>
      <c r="AH275" s="235"/>
      <c r="AI275" s="201"/>
      <c r="AJ275" s="201"/>
      <c r="AK275" s="201"/>
      <c r="AL275" s="201"/>
      <c r="AM275" s="201"/>
      <c r="AN275" s="201"/>
      <c r="AO275" s="573"/>
      <c r="AP275" s="416"/>
      <c r="AQ275" s="416"/>
      <c r="AR275" s="416"/>
      <c r="AS275" s="235"/>
      <c r="AT275" s="462" t="str">
        <f t="shared" si="21"/>
        <v/>
      </c>
      <c r="AU275" s="237"/>
      <c r="AV275" s="463" t="str">
        <f t="shared" si="22"/>
        <v>Popup_OIP</v>
      </c>
      <c r="AW275" s="237"/>
      <c r="AX275" s="237"/>
      <c r="AY275" s="238"/>
      <c r="AZ275" s="383"/>
      <c r="BA275" s="383"/>
      <c r="BB275" s="464" t="str">
        <f t="shared" si="23"/>
        <v/>
      </c>
      <c r="BC275" s="464" t="str">
        <f t="shared" si="24"/>
        <v/>
      </c>
    </row>
    <row r="276" spans="1:55" s="205" customFormat="1" x14ac:dyDescent="0.25">
      <c r="A276" s="264"/>
      <c r="B276" s="804"/>
      <c r="C276" s="264"/>
      <c r="D276" s="235"/>
      <c r="E276" s="235"/>
      <c r="F276" s="235"/>
      <c r="G276" s="235"/>
      <c r="H276" s="235"/>
      <c r="I276" s="235"/>
      <c r="J276" s="235"/>
      <c r="K276" s="235"/>
      <c r="L276" s="235"/>
      <c r="M276" s="235"/>
      <c r="N276" s="235"/>
      <c r="O276" s="235"/>
      <c r="P276" s="235"/>
      <c r="Q276" s="235"/>
      <c r="R276" s="235"/>
      <c r="S276" s="416"/>
      <c r="T276" s="416"/>
      <c r="U276" s="235"/>
      <c r="V276" s="583"/>
      <c r="W276" s="235"/>
      <c r="X276" s="235"/>
      <c r="Y276" s="463">
        <f t="shared" si="20"/>
        <v>0</v>
      </c>
      <c r="Z276" s="578"/>
      <c r="AA276" s="578"/>
      <c r="AB276" s="201"/>
      <c r="AC276" s="201"/>
      <c r="AD276" s="201"/>
      <c r="AE276" s="201"/>
      <c r="AF276" s="201"/>
      <c r="AG276" s="201"/>
      <c r="AH276" s="235"/>
      <c r="AI276" s="201"/>
      <c r="AJ276" s="201"/>
      <c r="AK276" s="201"/>
      <c r="AL276" s="201"/>
      <c r="AM276" s="201"/>
      <c r="AN276" s="201"/>
      <c r="AO276" s="573"/>
      <c r="AP276" s="416"/>
      <c r="AQ276" s="416"/>
      <c r="AR276" s="416"/>
      <c r="AS276" s="235"/>
      <c r="AT276" s="462" t="str">
        <f t="shared" si="21"/>
        <v/>
      </c>
      <c r="AU276" s="237"/>
      <c r="AV276" s="463" t="str">
        <f t="shared" si="22"/>
        <v>Popup_OIP</v>
      </c>
      <c r="AW276" s="237"/>
      <c r="AX276" s="237"/>
      <c r="AY276" s="238"/>
      <c r="AZ276" s="383"/>
      <c r="BA276" s="331"/>
      <c r="BB276" s="464" t="str">
        <f t="shared" si="23"/>
        <v/>
      </c>
      <c r="BC276" s="464" t="str">
        <f t="shared" si="24"/>
        <v/>
      </c>
    </row>
    <row r="277" spans="1:55" s="205" customFormat="1" x14ac:dyDescent="0.25">
      <c r="A277" s="264"/>
      <c r="B277" s="804"/>
      <c r="C277" s="264"/>
      <c r="D277" s="235"/>
      <c r="E277" s="235"/>
      <c r="F277" s="235"/>
      <c r="G277" s="235"/>
      <c r="H277" s="235"/>
      <c r="I277" s="235"/>
      <c r="J277" s="235"/>
      <c r="K277" s="235"/>
      <c r="L277" s="235"/>
      <c r="M277" s="235"/>
      <c r="N277" s="235"/>
      <c r="O277" s="235"/>
      <c r="P277" s="235"/>
      <c r="Q277" s="235"/>
      <c r="R277" s="235"/>
      <c r="S277" s="416"/>
      <c r="T277" s="416"/>
      <c r="U277" s="235"/>
      <c r="V277" s="583"/>
      <c r="W277" s="235"/>
      <c r="X277" s="235"/>
      <c r="Y277" s="463">
        <f t="shared" si="20"/>
        <v>0</v>
      </c>
      <c r="Z277" s="578"/>
      <c r="AA277" s="578"/>
      <c r="AB277" s="201"/>
      <c r="AC277" s="201"/>
      <c r="AD277" s="201"/>
      <c r="AE277" s="201"/>
      <c r="AF277" s="201"/>
      <c r="AG277" s="201"/>
      <c r="AH277" s="235"/>
      <c r="AI277" s="201"/>
      <c r="AJ277" s="201"/>
      <c r="AK277" s="201"/>
      <c r="AL277" s="201"/>
      <c r="AM277" s="201"/>
      <c r="AN277" s="201"/>
      <c r="AO277" s="573"/>
      <c r="AP277" s="416"/>
      <c r="AQ277" s="416"/>
      <c r="AR277" s="416"/>
      <c r="AS277" s="235"/>
      <c r="AT277" s="462" t="str">
        <f t="shared" si="21"/>
        <v/>
      </c>
      <c r="AU277" s="237"/>
      <c r="AV277" s="463" t="str">
        <f t="shared" si="22"/>
        <v>Popup_OIP</v>
      </c>
      <c r="AW277" s="237"/>
      <c r="AX277" s="237"/>
      <c r="AY277" s="238"/>
      <c r="AZ277" s="383"/>
      <c r="BA277" s="331"/>
      <c r="BB277" s="464" t="str">
        <f t="shared" si="23"/>
        <v/>
      </c>
      <c r="BC277" s="464" t="str">
        <f t="shared" si="24"/>
        <v/>
      </c>
    </row>
    <row r="278" spans="1:55" s="205" customFormat="1" x14ac:dyDescent="0.25">
      <c r="A278" s="264"/>
      <c r="B278" s="804"/>
      <c r="C278" s="264"/>
      <c r="D278" s="235"/>
      <c r="E278" s="235"/>
      <c r="F278" s="235"/>
      <c r="G278" s="235"/>
      <c r="H278" s="235"/>
      <c r="I278" s="235"/>
      <c r="J278" s="235"/>
      <c r="K278" s="235"/>
      <c r="L278" s="235"/>
      <c r="M278" s="235"/>
      <c r="N278" s="235"/>
      <c r="O278" s="235"/>
      <c r="P278" s="235"/>
      <c r="Q278" s="235"/>
      <c r="R278" s="235"/>
      <c r="S278" s="416"/>
      <c r="T278" s="416"/>
      <c r="U278" s="235"/>
      <c r="V278" s="583"/>
      <c r="W278" s="235"/>
      <c r="X278" s="235"/>
      <c r="Y278" s="463">
        <f t="shared" si="20"/>
        <v>0</v>
      </c>
      <c r="Z278" s="578"/>
      <c r="AA278" s="578"/>
      <c r="AB278" s="201"/>
      <c r="AC278" s="201"/>
      <c r="AD278" s="201"/>
      <c r="AE278" s="201"/>
      <c r="AF278" s="201"/>
      <c r="AG278" s="201"/>
      <c r="AH278" s="235"/>
      <c r="AI278" s="201"/>
      <c r="AJ278" s="201"/>
      <c r="AK278" s="201"/>
      <c r="AL278" s="201"/>
      <c r="AM278" s="201"/>
      <c r="AN278" s="201"/>
      <c r="AO278" s="573"/>
      <c r="AP278" s="416"/>
      <c r="AQ278" s="416"/>
      <c r="AR278" s="416"/>
      <c r="AS278" s="235"/>
      <c r="AT278" s="462" t="str">
        <f t="shared" si="21"/>
        <v/>
      </c>
      <c r="AU278" s="237"/>
      <c r="AV278" s="463" t="str">
        <f t="shared" si="22"/>
        <v>Popup_OIP</v>
      </c>
      <c r="AW278" s="237"/>
      <c r="AX278" s="237"/>
      <c r="AY278" s="238"/>
      <c r="AZ278" s="383"/>
      <c r="BA278" s="331"/>
      <c r="BB278" s="464" t="str">
        <f t="shared" si="23"/>
        <v/>
      </c>
      <c r="BC278" s="464" t="str">
        <f t="shared" si="24"/>
        <v/>
      </c>
    </row>
    <row r="279" spans="1:55" s="205" customFormat="1" x14ac:dyDescent="0.25">
      <c r="A279" s="264"/>
      <c r="B279" s="804"/>
      <c r="C279" s="264"/>
      <c r="D279" s="235"/>
      <c r="E279" s="235"/>
      <c r="F279" s="235"/>
      <c r="G279" s="235"/>
      <c r="H279" s="235"/>
      <c r="I279" s="235"/>
      <c r="J279" s="235"/>
      <c r="K279" s="235"/>
      <c r="L279" s="235"/>
      <c r="M279" s="235"/>
      <c r="N279" s="235"/>
      <c r="O279" s="235"/>
      <c r="P279" s="235"/>
      <c r="Q279" s="235"/>
      <c r="R279" s="235"/>
      <c r="S279" s="416"/>
      <c r="T279" s="416"/>
      <c r="U279" s="235"/>
      <c r="V279" s="583"/>
      <c r="W279" s="235"/>
      <c r="X279" s="235"/>
      <c r="Y279" s="463">
        <f t="shared" si="20"/>
        <v>0</v>
      </c>
      <c r="Z279" s="578"/>
      <c r="AA279" s="578"/>
      <c r="AB279" s="201"/>
      <c r="AC279" s="201"/>
      <c r="AD279" s="201"/>
      <c r="AE279" s="201"/>
      <c r="AF279" s="201"/>
      <c r="AG279" s="201"/>
      <c r="AH279" s="235"/>
      <c r="AI279" s="201"/>
      <c r="AJ279" s="201"/>
      <c r="AK279" s="201"/>
      <c r="AL279" s="201"/>
      <c r="AM279" s="201"/>
      <c r="AN279" s="201"/>
      <c r="AO279" s="573"/>
      <c r="AP279" s="416"/>
      <c r="AQ279" s="416"/>
      <c r="AR279" s="416"/>
      <c r="AS279" s="235"/>
      <c r="AT279" s="462" t="str">
        <f t="shared" si="21"/>
        <v/>
      </c>
      <c r="AU279" s="237"/>
      <c r="AV279" s="463" t="str">
        <f t="shared" si="22"/>
        <v>Popup_OIP</v>
      </c>
      <c r="AW279" s="237"/>
      <c r="AX279" s="237"/>
      <c r="AY279" s="238"/>
      <c r="AZ279" s="383"/>
      <c r="BA279" s="331"/>
      <c r="BB279" s="464" t="str">
        <f t="shared" si="23"/>
        <v/>
      </c>
      <c r="BC279" s="464" t="str">
        <f t="shared" si="24"/>
        <v/>
      </c>
    </row>
    <row r="280" spans="1:55" s="205" customFormat="1" x14ac:dyDescent="0.25">
      <c r="A280" s="264"/>
      <c r="B280" s="804"/>
      <c r="C280" s="264"/>
      <c r="D280" s="235"/>
      <c r="E280" s="235"/>
      <c r="F280" s="235"/>
      <c r="G280" s="235"/>
      <c r="H280" s="235"/>
      <c r="I280" s="235"/>
      <c r="J280" s="235"/>
      <c r="K280" s="235"/>
      <c r="L280" s="235"/>
      <c r="M280" s="235"/>
      <c r="N280" s="235"/>
      <c r="O280" s="235"/>
      <c r="P280" s="235"/>
      <c r="Q280" s="235"/>
      <c r="R280" s="235"/>
      <c r="S280" s="416"/>
      <c r="T280" s="416"/>
      <c r="U280" s="235"/>
      <c r="V280" s="583"/>
      <c r="W280" s="235"/>
      <c r="X280" s="235"/>
      <c r="Y280" s="463">
        <f t="shared" si="20"/>
        <v>0</v>
      </c>
      <c r="Z280" s="578"/>
      <c r="AA280" s="578"/>
      <c r="AB280" s="201"/>
      <c r="AC280" s="201"/>
      <c r="AD280" s="201"/>
      <c r="AE280" s="201"/>
      <c r="AF280" s="201"/>
      <c r="AG280" s="201"/>
      <c r="AH280" s="235"/>
      <c r="AI280" s="201"/>
      <c r="AJ280" s="201"/>
      <c r="AK280" s="201"/>
      <c r="AL280" s="201"/>
      <c r="AM280" s="201"/>
      <c r="AN280" s="201"/>
      <c r="AO280" s="573"/>
      <c r="AP280" s="416"/>
      <c r="AQ280" s="416"/>
      <c r="AR280" s="416"/>
      <c r="AS280" s="235"/>
      <c r="AT280" s="462" t="str">
        <f t="shared" si="21"/>
        <v/>
      </c>
      <c r="AU280" s="237"/>
      <c r="AV280" s="463" t="str">
        <f t="shared" si="22"/>
        <v>Popup_OIP</v>
      </c>
      <c r="AW280" s="237"/>
      <c r="AX280" s="237"/>
      <c r="AY280" s="238"/>
      <c r="AZ280" s="383"/>
      <c r="BA280" s="331"/>
      <c r="BB280" s="464" t="str">
        <f t="shared" si="23"/>
        <v/>
      </c>
      <c r="BC280" s="464" t="str">
        <f t="shared" si="24"/>
        <v/>
      </c>
    </row>
    <row r="281" spans="1:55" s="205" customFormat="1" ht="14.45" customHeight="1" x14ac:dyDescent="0.25">
      <c r="A281" s="264"/>
      <c r="B281" s="804"/>
      <c r="C281" s="264"/>
      <c r="D281" s="235"/>
      <c r="E281" s="235"/>
      <c r="F281" s="235"/>
      <c r="G281" s="235"/>
      <c r="H281" s="235"/>
      <c r="I281" s="235"/>
      <c r="J281" s="235"/>
      <c r="K281" s="235"/>
      <c r="L281" s="235"/>
      <c r="M281" s="235"/>
      <c r="N281" s="235"/>
      <c r="O281" s="235"/>
      <c r="P281" s="235"/>
      <c r="Q281" s="235"/>
      <c r="R281" s="235"/>
      <c r="S281" s="416"/>
      <c r="T281" s="416"/>
      <c r="U281" s="235"/>
      <c r="V281" s="583"/>
      <c r="W281" s="235"/>
      <c r="X281" s="235"/>
      <c r="Y281" s="463">
        <f t="shared" si="20"/>
        <v>0</v>
      </c>
      <c r="Z281" s="578"/>
      <c r="AA281" s="578"/>
      <c r="AB281" s="201"/>
      <c r="AC281" s="201"/>
      <c r="AD281" s="201"/>
      <c r="AE281" s="201"/>
      <c r="AF281" s="201"/>
      <c r="AG281" s="201"/>
      <c r="AH281" s="235"/>
      <c r="AI281" s="201"/>
      <c r="AJ281" s="201"/>
      <c r="AK281" s="201"/>
      <c r="AL281" s="201"/>
      <c r="AM281" s="201"/>
      <c r="AN281" s="201"/>
      <c r="AO281" s="573"/>
      <c r="AP281" s="416"/>
      <c r="AQ281" s="416"/>
      <c r="AR281" s="416"/>
      <c r="AS281" s="235"/>
      <c r="AT281" s="462" t="str">
        <f t="shared" si="21"/>
        <v/>
      </c>
      <c r="AU281" s="237"/>
      <c r="AV281" s="463" t="str">
        <f t="shared" si="22"/>
        <v>Popup_OIP</v>
      </c>
      <c r="AW281" s="237"/>
      <c r="AX281" s="237"/>
      <c r="AY281" s="238"/>
      <c r="AZ281" s="383"/>
      <c r="BA281" s="331"/>
      <c r="BB281" s="464" t="str">
        <f t="shared" si="23"/>
        <v/>
      </c>
      <c r="BC281" s="464" t="str">
        <f t="shared" si="24"/>
        <v/>
      </c>
    </row>
    <row r="282" spans="1:55" s="205" customFormat="1" x14ac:dyDescent="0.25">
      <c r="A282" s="264"/>
      <c r="B282" s="804"/>
      <c r="C282" s="264"/>
      <c r="D282" s="235"/>
      <c r="E282" s="235"/>
      <c r="F282" s="235"/>
      <c r="G282" s="235"/>
      <c r="H282" s="235"/>
      <c r="I282" s="235"/>
      <c r="J282" s="235"/>
      <c r="K282" s="235"/>
      <c r="L282" s="235"/>
      <c r="M282" s="235"/>
      <c r="N282" s="235"/>
      <c r="O282" s="235"/>
      <c r="P282" s="235"/>
      <c r="Q282" s="235"/>
      <c r="R282" s="235"/>
      <c r="S282" s="416"/>
      <c r="T282" s="416"/>
      <c r="U282" s="235"/>
      <c r="V282" s="583"/>
      <c r="W282" s="235"/>
      <c r="X282" s="235"/>
      <c r="Y282" s="463">
        <f t="shared" si="20"/>
        <v>0</v>
      </c>
      <c r="Z282" s="578"/>
      <c r="AA282" s="578"/>
      <c r="AB282" s="201"/>
      <c r="AC282" s="201"/>
      <c r="AD282" s="201"/>
      <c r="AE282" s="201"/>
      <c r="AF282" s="201"/>
      <c r="AG282" s="201"/>
      <c r="AH282" s="235"/>
      <c r="AI282" s="201"/>
      <c r="AJ282" s="201"/>
      <c r="AK282" s="201"/>
      <c r="AL282" s="201"/>
      <c r="AM282" s="201"/>
      <c r="AN282" s="201"/>
      <c r="AO282" s="573"/>
      <c r="AP282" s="416"/>
      <c r="AQ282" s="416"/>
      <c r="AR282" s="416"/>
      <c r="AS282" s="235"/>
      <c r="AT282" s="462" t="str">
        <f t="shared" si="21"/>
        <v/>
      </c>
      <c r="AU282" s="237"/>
      <c r="AV282" s="463" t="str">
        <f t="shared" si="22"/>
        <v>Popup_OIP</v>
      </c>
      <c r="AW282" s="237"/>
      <c r="AX282" s="237"/>
      <c r="AY282" s="238"/>
      <c r="AZ282" s="383"/>
      <c r="BA282" s="331"/>
      <c r="BB282" s="464" t="str">
        <f t="shared" si="23"/>
        <v/>
      </c>
      <c r="BC282" s="464" t="str">
        <f t="shared" si="24"/>
        <v/>
      </c>
    </row>
    <row r="283" spans="1:55" s="205" customFormat="1" x14ac:dyDescent="0.25">
      <c r="A283" s="264"/>
      <c r="B283" s="804"/>
      <c r="C283" s="264"/>
      <c r="D283" s="235"/>
      <c r="E283" s="235"/>
      <c r="F283" s="235"/>
      <c r="G283" s="235"/>
      <c r="H283" s="235"/>
      <c r="I283" s="235"/>
      <c r="J283" s="235"/>
      <c r="K283" s="235"/>
      <c r="L283" s="235"/>
      <c r="M283" s="235"/>
      <c r="N283" s="235"/>
      <c r="O283" s="235"/>
      <c r="P283" s="235"/>
      <c r="Q283" s="235"/>
      <c r="R283" s="235"/>
      <c r="S283" s="416"/>
      <c r="T283" s="416"/>
      <c r="U283" s="235"/>
      <c r="V283" s="583"/>
      <c r="W283" s="235"/>
      <c r="X283" s="235"/>
      <c r="Y283" s="463">
        <f t="shared" si="20"/>
        <v>0</v>
      </c>
      <c r="Z283" s="578"/>
      <c r="AA283" s="578"/>
      <c r="AB283" s="201"/>
      <c r="AC283" s="201"/>
      <c r="AD283" s="201"/>
      <c r="AE283" s="201"/>
      <c r="AF283" s="201"/>
      <c r="AG283" s="201"/>
      <c r="AH283" s="235"/>
      <c r="AI283" s="201"/>
      <c r="AJ283" s="201"/>
      <c r="AK283" s="201"/>
      <c r="AL283" s="201"/>
      <c r="AM283" s="201"/>
      <c r="AN283" s="201"/>
      <c r="AO283" s="573"/>
      <c r="AP283" s="416"/>
      <c r="AQ283" s="416"/>
      <c r="AR283" s="416"/>
      <c r="AS283" s="235"/>
      <c r="AT283" s="462" t="str">
        <f t="shared" si="21"/>
        <v/>
      </c>
      <c r="AU283" s="237"/>
      <c r="AV283" s="463" t="str">
        <f t="shared" si="22"/>
        <v>Popup_OIP</v>
      </c>
      <c r="AW283" s="237"/>
      <c r="AX283" s="237"/>
      <c r="AY283" s="238"/>
      <c r="AZ283" s="383"/>
      <c r="BA283" s="331"/>
      <c r="BB283" s="464" t="str">
        <f t="shared" si="23"/>
        <v/>
      </c>
      <c r="BC283" s="464" t="str">
        <f t="shared" si="24"/>
        <v/>
      </c>
    </row>
    <row r="284" spans="1:55" s="205" customFormat="1" x14ac:dyDescent="0.25">
      <c r="A284" s="264"/>
      <c r="B284" s="804"/>
      <c r="C284" s="264"/>
      <c r="D284" s="235"/>
      <c r="E284" s="235"/>
      <c r="F284" s="235"/>
      <c r="G284" s="235"/>
      <c r="H284" s="235"/>
      <c r="I284" s="235"/>
      <c r="J284" s="235"/>
      <c r="K284" s="235"/>
      <c r="L284" s="235"/>
      <c r="M284" s="235"/>
      <c r="N284" s="235"/>
      <c r="O284" s="235"/>
      <c r="P284" s="235"/>
      <c r="Q284" s="235"/>
      <c r="R284" s="235"/>
      <c r="S284" s="416"/>
      <c r="T284" s="416"/>
      <c r="U284" s="235"/>
      <c r="V284" s="583"/>
      <c r="W284" s="235"/>
      <c r="X284" s="235"/>
      <c r="Y284" s="463">
        <f t="shared" si="20"/>
        <v>0</v>
      </c>
      <c r="Z284" s="578"/>
      <c r="AA284" s="578"/>
      <c r="AB284" s="201"/>
      <c r="AC284" s="201"/>
      <c r="AD284" s="201"/>
      <c r="AE284" s="201"/>
      <c r="AF284" s="201"/>
      <c r="AG284" s="201"/>
      <c r="AH284" s="235"/>
      <c r="AI284" s="201"/>
      <c r="AJ284" s="201"/>
      <c r="AK284" s="201"/>
      <c r="AL284" s="201"/>
      <c r="AM284" s="201"/>
      <c r="AN284" s="201"/>
      <c r="AO284" s="573"/>
      <c r="AP284" s="416"/>
      <c r="AQ284" s="416"/>
      <c r="AR284" s="416"/>
      <c r="AS284" s="235"/>
      <c r="AT284" s="462" t="str">
        <f t="shared" si="21"/>
        <v/>
      </c>
      <c r="AU284" s="237"/>
      <c r="AV284" s="463" t="str">
        <f t="shared" si="22"/>
        <v>Popup_OIP</v>
      </c>
      <c r="AW284" s="237"/>
      <c r="AX284" s="237"/>
      <c r="AY284" s="238"/>
      <c r="AZ284" s="383"/>
      <c r="BA284" s="331"/>
      <c r="BB284" s="464" t="str">
        <f t="shared" si="23"/>
        <v/>
      </c>
      <c r="BC284" s="464" t="str">
        <f t="shared" si="24"/>
        <v/>
      </c>
    </row>
    <row r="285" spans="1:55" s="205" customFormat="1" x14ac:dyDescent="0.25">
      <c r="A285" s="264"/>
      <c r="B285" s="804"/>
      <c r="C285" s="264"/>
      <c r="D285" s="235"/>
      <c r="E285" s="235"/>
      <c r="F285" s="235"/>
      <c r="G285" s="235"/>
      <c r="H285" s="235"/>
      <c r="I285" s="235"/>
      <c r="J285" s="235"/>
      <c r="K285" s="235"/>
      <c r="L285" s="235"/>
      <c r="M285" s="235"/>
      <c r="N285" s="235"/>
      <c r="O285" s="235"/>
      <c r="P285" s="235"/>
      <c r="Q285" s="235"/>
      <c r="R285" s="235"/>
      <c r="S285" s="416"/>
      <c r="T285" s="416"/>
      <c r="U285" s="235"/>
      <c r="V285" s="583"/>
      <c r="W285" s="235"/>
      <c r="X285" s="235"/>
      <c r="Y285" s="463">
        <f t="shared" si="20"/>
        <v>0</v>
      </c>
      <c r="Z285" s="578"/>
      <c r="AA285" s="578"/>
      <c r="AB285" s="201"/>
      <c r="AC285" s="201"/>
      <c r="AD285" s="201"/>
      <c r="AE285" s="201"/>
      <c r="AF285" s="201"/>
      <c r="AG285" s="201"/>
      <c r="AH285" s="235"/>
      <c r="AI285" s="201"/>
      <c r="AJ285" s="201"/>
      <c r="AK285" s="201"/>
      <c r="AL285" s="201"/>
      <c r="AM285" s="201"/>
      <c r="AN285" s="201"/>
      <c r="AO285" s="573"/>
      <c r="AP285" s="416"/>
      <c r="AQ285" s="416"/>
      <c r="AR285" s="416"/>
      <c r="AS285" s="235"/>
      <c r="AT285" s="462" t="str">
        <f t="shared" si="21"/>
        <v/>
      </c>
      <c r="AU285" s="237"/>
      <c r="AV285" s="463" t="str">
        <f t="shared" si="22"/>
        <v>Popup_OIP</v>
      </c>
      <c r="AW285" s="237"/>
      <c r="AX285" s="237"/>
      <c r="AY285" s="238"/>
      <c r="AZ285" s="383"/>
      <c r="BA285" s="331"/>
      <c r="BB285" s="464" t="str">
        <f t="shared" si="23"/>
        <v/>
      </c>
      <c r="BC285" s="464" t="str">
        <f t="shared" si="24"/>
        <v/>
      </c>
    </row>
    <row r="286" spans="1:55" s="205" customFormat="1" x14ac:dyDescent="0.25">
      <c r="A286" s="264"/>
      <c r="B286" s="852"/>
      <c r="C286" s="264"/>
      <c r="D286" s="235"/>
      <c r="E286" s="235"/>
      <c r="F286" s="235"/>
      <c r="G286" s="235"/>
      <c r="H286" s="235"/>
      <c r="I286" s="235"/>
      <c r="J286" s="235"/>
      <c r="K286" s="235"/>
      <c r="L286" s="235"/>
      <c r="M286" s="235"/>
      <c r="N286" s="235"/>
      <c r="O286" s="235"/>
      <c r="P286" s="235"/>
      <c r="Q286" s="235"/>
      <c r="R286" s="235"/>
      <c r="S286" s="416"/>
      <c r="T286" s="416"/>
      <c r="U286" s="235"/>
      <c r="V286" s="583"/>
      <c r="W286" s="235"/>
      <c r="X286" s="235"/>
      <c r="Y286" s="463">
        <f t="shared" si="20"/>
        <v>0</v>
      </c>
      <c r="Z286" s="578"/>
      <c r="AA286" s="578"/>
      <c r="AB286" s="201"/>
      <c r="AC286" s="201"/>
      <c r="AD286" s="201"/>
      <c r="AE286" s="201"/>
      <c r="AF286" s="201"/>
      <c r="AG286" s="201"/>
      <c r="AH286" s="235"/>
      <c r="AI286" s="201"/>
      <c r="AJ286" s="201"/>
      <c r="AK286" s="201"/>
      <c r="AL286" s="201"/>
      <c r="AM286" s="201"/>
      <c r="AN286" s="201"/>
      <c r="AO286" s="573"/>
      <c r="AP286" s="416"/>
      <c r="AQ286" s="416"/>
      <c r="AR286" s="416"/>
      <c r="AS286" s="235"/>
      <c r="AT286" s="462" t="str">
        <f t="shared" si="21"/>
        <v/>
      </c>
      <c r="AU286" s="237"/>
      <c r="AV286" s="463" t="str">
        <f t="shared" si="22"/>
        <v>Popup_OIP</v>
      </c>
      <c r="AW286" s="237"/>
      <c r="AX286" s="237"/>
      <c r="AY286" s="238"/>
      <c r="AZ286" s="383"/>
      <c r="BA286" s="331"/>
      <c r="BB286" s="464" t="str">
        <f t="shared" si="23"/>
        <v/>
      </c>
      <c r="BC286" s="464" t="str">
        <f t="shared" si="24"/>
        <v/>
      </c>
    </row>
    <row r="287" spans="1:55" s="205" customFormat="1" x14ac:dyDescent="0.25">
      <c r="A287" s="264"/>
      <c r="B287" s="853"/>
      <c r="C287" s="264"/>
      <c r="D287" s="235"/>
      <c r="E287" s="235"/>
      <c r="F287" s="235"/>
      <c r="G287" s="235"/>
      <c r="H287" s="235"/>
      <c r="I287" s="235"/>
      <c r="J287" s="235"/>
      <c r="K287" s="235"/>
      <c r="L287" s="235"/>
      <c r="M287" s="235"/>
      <c r="N287" s="235"/>
      <c r="O287" s="235"/>
      <c r="P287" s="235"/>
      <c r="Q287" s="235"/>
      <c r="R287" s="235"/>
      <c r="S287" s="416"/>
      <c r="T287" s="416"/>
      <c r="U287" s="235"/>
      <c r="V287" s="583"/>
      <c r="W287" s="235"/>
      <c r="X287" s="235"/>
      <c r="Y287" s="463">
        <f t="shared" si="20"/>
        <v>0</v>
      </c>
      <c r="Z287" s="578"/>
      <c r="AA287" s="578"/>
      <c r="AB287" s="201"/>
      <c r="AC287" s="201"/>
      <c r="AD287" s="201"/>
      <c r="AE287" s="201"/>
      <c r="AF287" s="201"/>
      <c r="AG287" s="201"/>
      <c r="AH287" s="235"/>
      <c r="AI287" s="201"/>
      <c r="AJ287" s="201"/>
      <c r="AK287" s="201"/>
      <c r="AL287" s="201"/>
      <c r="AM287" s="201"/>
      <c r="AN287" s="201"/>
      <c r="AO287" s="573"/>
      <c r="AP287" s="416"/>
      <c r="AQ287" s="416"/>
      <c r="AR287" s="416"/>
      <c r="AS287" s="235"/>
      <c r="AT287" s="462" t="str">
        <f t="shared" si="21"/>
        <v/>
      </c>
      <c r="AU287" s="237"/>
      <c r="AV287" s="463" t="str">
        <f t="shared" si="22"/>
        <v>Popup_OIP</v>
      </c>
      <c r="AW287" s="237"/>
      <c r="AX287" s="237"/>
      <c r="AY287" s="238"/>
      <c r="AZ287" s="383"/>
      <c r="BA287" s="331"/>
      <c r="BB287" s="464" t="str">
        <f t="shared" si="23"/>
        <v/>
      </c>
      <c r="BC287" s="464" t="str">
        <f t="shared" si="24"/>
        <v/>
      </c>
    </row>
    <row r="288" spans="1:55" s="205" customFormat="1" x14ac:dyDescent="0.25">
      <c r="A288" s="264"/>
      <c r="B288" s="853"/>
      <c r="C288" s="264"/>
      <c r="D288" s="235"/>
      <c r="E288" s="235"/>
      <c r="F288" s="235"/>
      <c r="G288" s="235"/>
      <c r="H288" s="235"/>
      <c r="I288" s="235"/>
      <c r="J288" s="235"/>
      <c r="K288" s="235"/>
      <c r="L288" s="235"/>
      <c r="M288" s="235"/>
      <c r="N288" s="235"/>
      <c r="O288" s="235"/>
      <c r="P288" s="235"/>
      <c r="Q288" s="235"/>
      <c r="R288" s="235"/>
      <c r="S288" s="416"/>
      <c r="T288" s="416"/>
      <c r="U288" s="235"/>
      <c r="V288" s="583"/>
      <c r="W288" s="235"/>
      <c r="X288" s="235"/>
      <c r="Y288" s="463">
        <f t="shared" si="20"/>
        <v>0</v>
      </c>
      <c r="Z288" s="578"/>
      <c r="AA288" s="578"/>
      <c r="AB288" s="201"/>
      <c r="AC288" s="201"/>
      <c r="AD288" s="201"/>
      <c r="AE288" s="201"/>
      <c r="AF288" s="201"/>
      <c r="AG288" s="201"/>
      <c r="AH288" s="235"/>
      <c r="AI288" s="201"/>
      <c r="AJ288" s="201"/>
      <c r="AK288" s="201"/>
      <c r="AL288" s="201"/>
      <c r="AM288" s="201"/>
      <c r="AN288" s="201"/>
      <c r="AO288" s="576"/>
      <c r="AP288" s="416"/>
      <c r="AQ288" s="416"/>
      <c r="AR288" s="416"/>
      <c r="AS288" s="235"/>
      <c r="AT288" s="462" t="str">
        <f t="shared" si="21"/>
        <v/>
      </c>
      <c r="AU288" s="237"/>
      <c r="AV288" s="463" t="str">
        <f t="shared" si="22"/>
        <v>Popup_OIP</v>
      </c>
      <c r="AW288" s="237"/>
      <c r="AX288" s="237"/>
      <c r="AY288" s="238"/>
      <c r="AZ288" s="383"/>
      <c r="BA288" s="331"/>
      <c r="BB288" s="464" t="str">
        <f t="shared" si="23"/>
        <v/>
      </c>
      <c r="BC288" s="464" t="str">
        <f t="shared" si="24"/>
        <v/>
      </c>
    </row>
    <row r="289" spans="1:55" s="205" customFormat="1" x14ac:dyDescent="0.25">
      <c r="A289" s="264"/>
      <c r="B289" s="853"/>
      <c r="C289" s="264"/>
      <c r="D289" s="235"/>
      <c r="E289" s="235"/>
      <c r="F289" s="235"/>
      <c r="G289" s="235"/>
      <c r="H289" s="235"/>
      <c r="I289" s="235"/>
      <c r="J289" s="235"/>
      <c r="K289" s="235"/>
      <c r="L289" s="235"/>
      <c r="M289" s="235"/>
      <c r="N289" s="235"/>
      <c r="O289" s="235"/>
      <c r="P289" s="235"/>
      <c r="Q289" s="235"/>
      <c r="R289" s="235"/>
      <c r="S289" s="416"/>
      <c r="T289" s="416"/>
      <c r="U289" s="235"/>
      <c r="V289" s="583"/>
      <c r="W289" s="235"/>
      <c r="X289" s="235"/>
      <c r="Y289" s="463">
        <f t="shared" si="20"/>
        <v>0</v>
      </c>
      <c r="Z289" s="578"/>
      <c r="AA289" s="578"/>
      <c r="AB289" s="201"/>
      <c r="AC289" s="201"/>
      <c r="AD289" s="201"/>
      <c r="AE289" s="201"/>
      <c r="AF289" s="201"/>
      <c r="AG289" s="201"/>
      <c r="AH289" s="235"/>
      <c r="AI289" s="201"/>
      <c r="AJ289" s="201"/>
      <c r="AK289" s="201"/>
      <c r="AL289" s="201"/>
      <c r="AM289" s="201"/>
      <c r="AN289" s="201"/>
      <c r="AO289" s="573"/>
      <c r="AP289" s="416"/>
      <c r="AQ289" s="416"/>
      <c r="AR289" s="416"/>
      <c r="AS289" s="235"/>
      <c r="AT289" s="462" t="str">
        <f t="shared" si="21"/>
        <v/>
      </c>
      <c r="AU289" s="237"/>
      <c r="AV289" s="463" t="str">
        <f t="shared" si="22"/>
        <v>Popup_OIP</v>
      </c>
      <c r="AW289" s="237"/>
      <c r="AX289" s="237"/>
      <c r="AY289" s="238"/>
      <c r="AZ289" s="383"/>
      <c r="BA289" s="331"/>
      <c r="BB289" s="464" t="str">
        <f t="shared" si="23"/>
        <v/>
      </c>
      <c r="BC289" s="464" t="str">
        <f t="shared" si="24"/>
        <v/>
      </c>
    </row>
    <row r="290" spans="1:55" s="205" customFormat="1" x14ac:dyDescent="0.25">
      <c r="A290" s="264"/>
      <c r="B290" s="853"/>
      <c r="C290" s="264"/>
      <c r="D290" s="235"/>
      <c r="E290" s="235"/>
      <c r="F290" s="235"/>
      <c r="G290" s="235"/>
      <c r="H290" s="235"/>
      <c r="I290" s="235"/>
      <c r="J290" s="235"/>
      <c r="K290" s="235"/>
      <c r="L290" s="235"/>
      <c r="M290" s="235"/>
      <c r="N290" s="235"/>
      <c r="O290" s="235"/>
      <c r="P290" s="235"/>
      <c r="Q290" s="235"/>
      <c r="R290" s="235"/>
      <c r="S290" s="416"/>
      <c r="T290" s="416"/>
      <c r="U290" s="235"/>
      <c r="V290" s="583"/>
      <c r="W290" s="235"/>
      <c r="X290" s="235"/>
      <c r="Y290" s="463">
        <f t="shared" si="20"/>
        <v>0</v>
      </c>
      <c r="Z290" s="578"/>
      <c r="AA290" s="578"/>
      <c r="AB290" s="201"/>
      <c r="AC290" s="201"/>
      <c r="AD290" s="201"/>
      <c r="AE290" s="201"/>
      <c r="AF290" s="201"/>
      <c r="AG290" s="201"/>
      <c r="AH290" s="235"/>
      <c r="AI290" s="201"/>
      <c r="AJ290" s="201"/>
      <c r="AK290" s="201"/>
      <c r="AL290" s="201"/>
      <c r="AM290" s="201"/>
      <c r="AN290" s="201"/>
      <c r="AO290" s="573"/>
      <c r="AP290" s="416"/>
      <c r="AQ290" s="416"/>
      <c r="AR290" s="416"/>
      <c r="AS290" s="235"/>
      <c r="AT290" s="462" t="str">
        <f t="shared" si="21"/>
        <v/>
      </c>
      <c r="AU290" s="237"/>
      <c r="AV290" s="463" t="str">
        <f t="shared" si="22"/>
        <v>Popup_OIP</v>
      </c>
      <c r="AW290" s="237"/>
      <c r="AX290" s="237"/>
      <c r="AY290" s="238"/>
      <c r="AZ290" s="383"/>
      <c r="BA290" s="331"/>
      <c r="BB290" s="464" t="str">
        <f t="shared" si="23"/>
        <v/>
      </c>
      <c r="BC290" s="464" t="str">
        <f t="shared" si="24"/>
        <v/>
      </c>
    </row>
    <row r="291" spans="1:55" s="205" customFormat="1" x14ac:dyDescent="0.25">
      <c r="A291" s="264"/>
      <c r="B291" s="853"/>
      <c r="C291" s="264"/>
      <c r="D291" s="235"/>
      <c r="E291" s="235"/>
      <c r="F291" s="235"/>
      <c r="G291" s="235"/>
      <c r="H291" s="235"/>
      <c r="I291" s="235"/>
      <c r="J291" s="235"/>
      <c r="K291" s="235"/>
      <c r="L291" s="235"/>
      <c r="M291" s="235"/>
      <c r="N291" s="235"/>
      <c r="O291" s="235"/>
      <c r="P291" s="235"/>
      <c r="Q291" s="235"/>
      <c r="R291" s="235"/>
      <c r="S291" s="416"/>
      <c r="T291" s="416"/>
      <c r="U291" s="235"/>
      <c r="V291" s="583"/>
      <c r="W291" s="235"/>
      <c r="X291" s="235"/>
      <c r="Y291" s="463">
        <f t="shared" si="20"/>
        <v>0</v>
      </c>
      <c r="Z291" s="578"/>
      <c r="AA291" s="578"/>
      <c r="AB291" s="201"/>
      <c r="AC291" s="201"/>
      <c r="AD291" s="201"/>
      <c r="AE291" s="201"/>
      <c r="AF291" s="201"/>
      <c r="AG291" s="201"/>
      <c r="AH291" s="235"/>
      <c r="AI291" s="201"/>
      <c r="AJ291" s="201"/>
      <c r="AK291" s="201"/>
      <c r="AL291" s="201"/>
      <c r="AM291" s="201"/>
      <c r="AN291" s="201"/>
      <c r="AO291" s="573"/>
      <c r="AP291" s="416"/>
      <c r="AQ291" s="416"/>
      <c r="AR291" s="416"/>
      <c r="AS291" s="235"/>
      <c r="AT291" s="462" t="str">
        <f t="shared" si="21"/>
        <v/>
      </c>
      <c r="AU291" s="237"/>
      <c r="AV291" s="463" t="str">
        <f t="shared" si="22"/>
        <v>Popup_OIP</v>
      </c>
      <c r="AW291" s="237"/>
      <c r="AX291" s="237"/>
      <c r="AY291" s="238"/>
      <c r="AZ291" s="383"/>
      <c r="BA291" s="331"/>
      <c r="BB291" s="464" t="str">
        <f t="shared" si="23"/>
        <v/>
      </c>
      <c r="BC291" s="464" t="str">
        <f t="shared" si="24"/>
        <v/>
      </c>
    </row>
    <row r="292" spans="1:55" s="205" customFormat="1" x14ac:dyDescent="0.25">
      <c r="A292" s="264"/>
      <c r="B292" s="853"/>
      <c r="C292" s="264"/>
      <c r="D292" s="235"/>
      <c r="E292" s="235"/>
      <c r="F292" s="235"/>
      <c r="G292" s="235"/>
      <c r="H292" s="235"/>
      <c r="I292" s="235"/>
      <c r="J292" s="235"/>
      <c r="K292" s="235"/>
      <c r="L292" s="235"/>
      <c r="M292" s="235"/>
      <c r="N292" s="235"/>
      <c r="O292" s="235"/>
      <c r="P292" s="235"/>
      <c r="Q292" s="235"/>
      <c r="R292" s="235"/>
      <c r="S292" s="416"/>
      <c r="T292" s="416"/>
      <c r="U292" s="235"/>
      <c r="V292" s="583"/>
      <c r="W292" s="235"/>
      <c r="X292" s="235"/>
      <c r="Y292" s="463">
        <f t="shared" si="20"/>
        <v>0</v>
      </c>
      <c r="Z292" s="578"/>
      <c r="AA292" s="578"/>
      <c r="AB292" s="201"/>
      <c r="AC292" s="201"/>
      <c r="AD292" s="201"/>
      <c r="AE292" s="201"/>
      <c r="AF292" s="201"/>
      <c r="AG292" s="201"/>
      <c r="AH292" s="235"/>
      <c r="AI292" s="201"/>
      <c r="AJ292" s="201"/>
      <c r="AK292" s="201"/>
      <c r="AL292" s="201"/>
      <c r="AM292" s="201"/>
      <c r="AN292" s="201"/>
      <c r="AO292" s="573"/>
      <c r="AP292" s="416"/>
      <c r="AQ292" s="416"/>
      <c r="AR292" s="416"/>
      <c r="AS292" s="235"/>
      <c r="AT292" s="462" t="str">
        <f t="shared" si="21"/>
        <v/>
      </c>
      <c r="AU292" s="237"/>
      <c r="AV292" s="463" t="str">
        <f t="shared" si="22"/>
        <v>Popup_OIP</v>
      </c>
      <c r="AW292" s="237"/>
      <c r="AX292" s="237"/>
      <c r="AY292" s="238"/>
      <c r="AZ292" s="383"/>
      <c r="BA292" s="331"/>
      <c r="BB292" s="464" t="str">
        <f t="shared" si="23"/>
        <v/>
      </c>
      <c r="BC292" s="464" t="str">
        <f t="shared" si="24"/>
        <v/>
      </c>
    </row>
    <row r="293" spans="1:55" s="205" customFormat="1" x14ac:dyDescent="0.25">
      <c r="A293" s="264"/>
      <c r="B293" s="804"/>
      <c r="C293" s="264"/>
      <c r="D293" s="235"/>
      <c r="E293" s="235"/>
      <c r="F293" s="235"/>
      <c r="G293" s="235"/>
      <c r="H293" s="235"/>
      <c r="I293" s="235"/>
      <c r="J293" s="235"/>
      <c r="K293" s="235"/>
      <c r="L293" s="235"/>
      <c r="M293" s="235"/>
      <c r="N293" s="235"/>
      <c r="O293" s="235"/>
      <c r="P293" s="235"/>
      <c r="Q293" s="235"/>
      <c r="R293" s="235"/>
      <c r="S293" s="416"/>
      <c r="T293" s="416"/>
      <c r="U293" s="235"/>
      <c r="V293" s="583"/>
      <c r="W293" s="235"/>
      <c r="X293" s="235"/>
      <c r="Y293" s="463">
        <f t="shared" si="20"/>
        <v>0</v>
      </c>
      <c r="Z293" s="578"/>
      <c r="AA293" s="578"/>
      <c r="AB293" s="201"/>
      <c r="AC293" s="201"/>
      <c r="AD293" s="201"/>
      <c r="AE293" s="201"/>
      <c r="AF293" s="201"/>
      <c r="AG293" s="201"/>
      <c r="AH293" s="235"/>
      <c r="AI293" s="201"/>
      <c r="AJ293" s="201"/>
      <c r="AK293" s="201"/>
      <c r="AL293" s="201"/>
      <c r="AM293" s="201"/>
      <c r="AN293" s="201"/>
      <c r="AO293" s="573"/>
      <c r="AP293" s="416"/>
      <c r="AQ293" s="416"/>
      <c r="AR293" s="416"/>
      <c r="AS293" s="235"/>
      <c r="AT293" s="462" t="str">
        <f t="shared" si="21"/>
        <v/>
      </c>
      <c r="AU293" s="237"/>
      <c r="AV293" s="463" t="str">
        <f t="shared" si="22"/>
        <v>Popup_OIP</v>
      </c>
      <c r="AW293" s="237"/>
      <c r="AX293" s="237"/>
      <c r="AY293" s="238"/>
      <c r="AZ293" s="383"/>
      <c r="BA293" s="331"/>
      <c r="BB293" s="464" t="str">
        <f t="shared" si="23"/>
        <v/>
      </c>
      <c r="BC293" s="464" t="str">
        <f t="shared" si="24"/>
        <v/>
      </c>
    </row>
    <row r="294" spans="1:55" s="205" customFormat="1" x14ac:dyDescent="0.25">
      <c r="A294" s="264"/>
      <c r="B294" s="854"/>
      <c r="C294" s="264"/>
      <c r="D294" s="235"/>
      <c r="E294" s="235"/>
      <c r="F294" s="235"/>
      <c r="G294" s="235"/>
      <c r="H294" s="235"/>
      <c r="I294" s="235"/>
      <c r="J294" s="235"/>
      <c r="K294" s="235"/>
      <c r="L294" s="235"/>
      <c r="M294" s="235"/>
      <c r="N294" s="235"/>
      <c r="O294" s="235"/>
      <c r="P294" s="235"/>
      <c r="Q294" s="235"/>
      <c r="R294" s="235"/>
      <c r="S294" s="416"/>
      <c r="T294" s="416"/>
      <c r="U294" s="235"/>
      <c r="V294" s="583"/>
      <c r="W294" s="235"/>
      <c r="X294" s="235"/>
      <c r="Y294" s="463">
        <f t="shared" si="20"/>
        <v>0</v>
      </c>
      <c r="Z294" s="578"/>
      <c r="AA294" s="578"/>
      <c r="AB294" s="201"/>
      <c r="AC294" s="201"/>
      <c r="AD294" s="201"/>
      <c r="AE294" s="201"/>
      <c r="AF294" s="201"/>
      <c r="AG294" s="201"/>
      <c r="AH294" s="235"/>
      <c r="AI294" s="201"/>
      <c r="AJ294" s="201"/>
      <c r="AK294" s="201"/>
      <c r="AL294" s="201"/>
      <c r="AM294" s="201"/>
      <c r="AN294" s="201"/>
      <c r="AO294" s="573"/>
      <c r="AP294" s="416"/>
      <c r="AQ294" s="416"/>
      <c r="AR294" s="416"/>
      <c r="AS294" s="235"/>
      <c r="AT294" s="462" t="str">
        <f t="shared" si="21"/>
        <v/>
      </c>
      <c r="AU294" s="237"/>
      <c r="AV294" s="463" t="str">
        <f t="shared" si="22"/>
        <v>Popup_OIP</v>
      </c>
      <c r="AW294" s="237"/>
      <c r="AX294" s="237"/>
      <c r="AY294" s="238"/>
      <c r="AZ294" s="383"/>
      <c r="BA294" s="331"/>
      <c r="BB294" s="464" t="str">
        <f t="shared" si="23"/>
        <v/>
      </c>
      <c r="BC294" s="464" t="str">
        <f t="shared" si="24"/>
        <v/>
      </c>
    </row>
    <row r="295" spans="1:55" s="205" customFormat="1" x14ac:dyDescent="0.25">
      <c r="A295" s="264"/>
      <c r="B295" s="854"/>
      <c r="C295" s="264"/>
      <c r="D295" s="235"/>
      <c r="E295" s="235"/>
      <c r="F295" s="235"/>
      <c r="G295" s="235"/>
      <c r="H295" s="235"/>
      <c r="I295" s="235"/>
      <c r="J295" s="235"/>
      <c r="K295" s="235"/>
      <c r="L295" s="235"/>
      <c r="M295" s="235"/>
      <c r="N295" s="235"/>
      <c r="O295" s="235"/>
      <c r="P295" s="235"/>
      <c r="Q295" s="235"/>
      <c r="R295" s="235"/>
      <c r="S295" s="416"/>
      <c r="T295" s="416"/>
      <c r="U295" s="235"/>
      <c r="V295" s="583"/>
      <c r="W295" s="235"/>
      <c r="X295" s="235"/>
      <c r="Y295" s="463">
        <f t="shared" si="20"/>
        <v>0</v>
      </c>
      <c r="Z295" s="578"/>
      <c r="AA295" s="578"/>
      <c r="AB295" s="201"/>
      <c r="AC295" s="201"/>
      <c r="AD295" s="201"/>
      <c r="AE295" s="201"/>
      <c r="AF295" s="201"/>
      <c r="AG295" s="201"/>
      <c r="AH295" s="235"/>
      <c r="AI295" s="201"/>
      <c r="AJ295" s="201"/>
      <c r="AK295" s="201"/>
      <c r="AL295" s="201"/>
      <c r="AM295" s="201"/>
      <c r="AN295" s="201"/>
      <c r="AO295" s="573"/>
      <c r="AP295" s="416"/>
      <c r="AQ295" s="416"/>
      <c r="AR295" s="416"/>
      <c r="AS295" s="235"/>
      <c r="AT295" s="462" t="str">
        <f t="shared" si="21"/>
        <v/>
      </c>
      <c r="AU295" s="237"/>
      <c r="AV295" s="463" t="str">
        <f t="shared" si="22"/>
        <v>Popup_OIP</v>
      </c>
      <c r="AW295" s="237"/>
      <c r="AX295" s="237"/>
      <c r="AY295" s="238"/>
      <c r="AZ295" s="383"/>
      <c r="BA295" s="331"/>
      <c r="BB295" s="464" t="str">
        <f t="shared" si="23"/>
        <v/>
      </c>
      <c r="BC295" s="464" t="str">
        <f t="shared" si="24"/>
        <v/>
      </c>
    </row>
    <row r="296" spans="1:55" s="205" customFormat="1" x14ac:dyDescent="0.25">
      <c r="A296" s="264"/>
      <c r="B296" s="854"/>
      <c r="C296" s="264"/>
      <c r="D296" s="235"/>
      <c r="E296" s="235"/>
      <c r="F296" s="235"/>
      <c r="G296" s="235"/>
      <c r="H296" s="235"/>
      <c r="I296" s="235"/>
      <c r="J296" s="235"/>
      <c r="K296" s="235"/>
      <c r="L296" s="235"/>
      <c r="M296" s="235"/>
      <c r="N296" s="235"/>
      <c r="O296" s="235"/>
      <c r="P296" s="235"/>
      <c r="Q296" s="235"/>
      <c r="R296" s="235"/>
      <c r="S296" s="416"/>
      <c r="T296" s="416"/>
      <c r="U296" s="235"/>
      <c r="V296" s="583"/>
      <c r="W296" s="235"/>
      <c r="X296" s="235"/>
      <c r="Y296" s="463">
        <f t="shared" si="20"/>
        <v>0</v>
      </c>
      <c r="Z296" s="578"/>
      <c r="AA296" s="578"/>
      <c r="AB296" s="201"/>
      <c r="AC296" s="201"/>
      <c r="AD296" s="201"/>
      <c r="AE296" s="201"/>
      <c r="AF296" s="201"/>
      <c r="AG296" s="201"/>
      <c r="AH296" s="235"/>
      <c r="AI296" s="201"/>
      <c r="AJ296" s="201"/>
      <c r="AK296" s="201"/>
      <c r="AL296" s="201"/>
      <c r="AM296" s="201"/>
      <c r="AN296" s="201"/>
      <c r="AO296" s="573"/>
      <c r="AP296" s="416"/>
      <c r="AQ296" s="416"/>
      <c r="AR296" s="416"/>
      <c r="AS296" s="235"/>
      <c r="AT296" s="462" t="str">
        <f t="shared" si="21"/>
        <v/>
      </c>
      <c r="AU296" s="237"/>
      <c r="AV296" s="463" t="str">
        <f t="shared" si="22"/>
        <v>Popup_OIP</v>
      </c>
      <c r="AW296" s="237"/>
      <c r="AX296" s="237"/>
      <c r="AY296" s="238"/>
      <c r="AZ296" s="383"/>
      <c r="BA296" s="331"/>
      <c r="BB296" s="464" t="str">
        <f t="shared" si="23"/>
        <v/>
      </c>
      <c r="BC296" s="464" t="str">
        <f t="shared" si="24"/>
        <v/>
      </c>
    </row>
    <row r="297" spans="1:55" s="205" customFormat="1" x14ac:dyDescent="0.25">
      <c r="A297" s="264"/>
      <c r="B297" s="854"/>
      <c r="C297" s="264"/>
      <c r="D297" s="235"/>
      <c r="E297" s="235"/>
      <c r="F297" s="235"/>
      <c r="G297" s="235"/>
      <c r="H297" s="235"/>
      <c r="I297" s="235"/>
      <c r="J297" s="235"/>
      <c r="K297" s="235"/>
      <c r="L297" s="235"/>
      <c r="M297" s="235"/>
      <c r="N297" s="235"/>
      <c r="O297" s="235"/>
      <c r="P297" s="235"/>
      <c r="Q297" s="235"/>
      <c r="R297" s="235"/>
      <c r="S297" s="416"/>
      <c r="T297" s="416"/>
      <c r="U297" s="235"/>
      <c r="V297" s="583"/>
      <c r="W297" s="235"/>
      <c r="X297" s="235"/>
      <c r="Y297" s="463">
        <f t="shared" si="20"/>
        <v>0</v>
      </c>
      <c r="Z297" s="578"/>
      <c r="AA297" s="578"/>
      <c r="AB297" s="201"/>
      <c r="AC297" s="201"/>
      <c r="AD297" s="201"/>
      <c r="AE297" s="201"/>
      <c r="AF297" s="201"/>
      <c r="AG297" s="201"/>
      <c r="AH297" s="235"/>
      <c r="AI297" s="201"/>
      <c r="AJ297" s="201"/>
      <c r="AK297" s="201"/>
      <c r="AL297" s="201"/>
      <c r="AM297" s="201"/>
      <c r="AN297" s="201"/>
      <c r="AO297" s="573"/>
      <c r="AP297" s="416"/>
      <c r="AQ297" s="416"/>
      <c r="AR297" s="416"/>
      <c r="AS297" s="235"/>
      <c r="AT297" s="462" t="str">
        <f t="shared" si="21"/>
        <v/>
      </c>
      <c r="AU297" s="237"/>
      <c r="AV297" s="463" t="str">
        <f t="shared" si="22"/>
        <v>Popup_OIP</v>
      </c>
      <c r="AW297" s="237"/>
      <c r="AX297" s="237"/>
      <c r="AY297" s="238"/>
      <c r="AZ297" s="383"/>
      <c r="BA297" s="331"/>
      <c r="BB297" s="464" t="str">
        <f t="shared" si="23"/>
        <v/>
      </c>
      <c r="BC297" s="464" t="str">
        <f t="shared" si="24"/>
        <v/>
      </c>
    </row>
    <row r="298" spans="1:55" s="205" customFormat="1" x14ac:dyDescent="0.25">
      <c r="A298" s="264"/>
      <c r="B298" s="804"/>
      <c r="C298" s="264"/>
      <c r="D298" s="235"/>
      <c r="E298" s="235"/>
      <c r="F298" s="235"/>
      <c r="G298" s="235"/>
      <c r="H298" s="235"/>
      <c r="I298" s="235"/>
      <c r="J298" s="235"/>
      <c r="K298" s="235"/>
      <c r="L298" s="235"/>
      <c r="M298" s="235"/>
      <c r="N298" s="235"/>
      <c r="O298" s="235"/>
      <c r="P298" s="235"/>
      <c r="Q298" s="235"/>
      <c r="R298" s="235"/>
      <c r="S298" s="416"/>
      <c r="T298" s="416"/>
      <c r="U298" s="235"/>
      <c r="V298" s="583"/>
      <c r="W298" s="235"/>
      <c r="X298" s="235"/>
      <c r="Y298" s="463">
        <f t="shared" si="20"/>
        <v>0</v>
      </c>
      <c r="Z298" s="578"/>
      <c r="AA298" s="578"/>
      <c r="AB298" s="201"/>
      <c r="AC298" s="201"/>
      <c r="AD298" s="201"/>
      <c r="AE298" s="201"/>
      <c r="AF298" s="201"/>
      <c r="AG298" s="201"/>
      <c r="AH298" s="235"/>
      <c r="AI298" s="201"/>
      <c r="AJ298" s="201"/>
      <c r="AK298" s="201"/>
      <c r="AL298" s="201"/>
      <c r="AM298" s="201"/>
      <c r="AN298" s="201"/>
      <c r="AO298" s="573"/>
      <c r="AP298" s="416"/>
      <c r="AQ298" s="416"/>
      <c r="AR298" s="416"/>
      <c r="AS298" s="235"/>
      <c r="AT298" s="462" t="str">
        <f t="shared" si="21"/>
        <v/>
      </c>
      <c r="AU298" s="237"/>
      <c r="AV298" s="463" t="str">
        <f t="shared" si="22"/>
        <v>Popup_OIP</v>
      </c>
      <c r="AW298" s="237"/>
      <c r="AX298" s="237"/>
      <c r="AY298" s="238"/>
      <c r="AZ298" s="383"/>
      <c r="BA298" s="331"/>
      <c r="BB298" s="464" t="str">
        <f t="shared" si="23"/>
        <v/>
      </c>
      <c r="BC298" s="464" t="str">
        <f t="shared" si="24"/>
        <v/>
      </c>
    </row>
    <row r="299" spans="1:55" s="205" customFormat="1" x14ac:dyDescent="0.25">
      <c r="A299" s="264"/>
      <c r="B299" s="804"/>
      <c r="C299" s="264"/>
      <c r="D299" s="235"/>
      <c r="E299" s="235"/>
      <c r="F299" s="235"/>
      <c r="G299" s="235"/>
      <c r="H299" s="235"/>
      <c r="I299" s="235"/>
      <c r="J299" s="235"/>
      <c r="K299" s="235"/>
      <c r="L299" s="235"/>
      <c r="M299" s="235"/>
      <c r="N299" s="235"/>
      <c r="O299" s="235"/>
      <c r="P299" s="235"/>
      <c r="Q299" s="235"/>
      <c r="R299" s="235"/>
      <c r="S299" s="416"/>
      <c r="T299" s="416"/>
      <c r="U299" s="235"/>
      <c r="V299" s="583"/>
      <c r="W299" s="235"/>
      <c r="X299" s="235"/>
      <c r="Y299" s="463">
        <f t="shared" si="20"/>
        <v>0</v>
      </c>
      <c r="Z299" s="578"/>
      <c r="AA299" s="578"/>
      <c r="AB299" s="201"/>
      <c r="AC299" s="201"/>
      <c r="AD299" s="201"/>
      <c r="AE299" s="201"/>
      <c r="AF299" s="201"/>
      <c r="AG299" s="201"/>
      <c r="AH299" s="235"/>
      <c r="AI299" s="201"/>
      <c r="AJ299" s="201"/>
      <c r="AK299" s="201"/>
      <c r="AL299" s="201"/>
      <c r="AM299" s="201"/>
      <c r="AN299" s="201"/>
      <c r="AO299" s="573"/>
      <c r="AP299" s="416"/>
      <c r="AQ299" s="416"/>
      <c r="AR299" s="416"/>
      <c r="AS299" s="235"/>
      <c r="AT299" s="462" t="str">
        <f t="shared" si="21"/>
        <v/>
      </c>
      <c r="AU299" s="237"/>
      <c r="AV299" s="463" t="str">
        <f t="shared" si="22"/>
        <v>Popup_OIP</v>
      </c>
      <c r="AW299" s="237"/>
      <c r="AX299" s="237"/>
      <c r="AY299" s="238"/>
      <c r="AZ299" s="383"/>
      <c r="BA299" s="331"/>
      <c r="BB299" s="464" t="str">
        <f t="shared" si="23"/>
        <v/>
      </c>
      <c r="BC299" s="464" t="str">
        <f t="shared" si="24"/>
        <v/>
      </c>
    </row>
    <row r="300" spans="1:55" s="205" customFormat="1" x14ac:dyDescent="0.25">
      <c r="A300" s="264"/>
      <c r="B300" s="804"/>
      <c r="C300" s="264"/>
      <c r="D300" s="235"/>
      <c r="E300" s="235"/>
      <c r="F300" s="235"/>
      <c r="G300" s="235"/>
      <c r="H300" s="235"/>
      <c r="I300" s="235"/>
      <c r="J300" s="235"/>
      <c r="K300" s="235"/>
      <c r="L300" s="235"/>
      <c r="M300" s="235"/>
      <c r="N300" s="235"/>
      <c r="O300" s="235"/>
      <c r="P300" s="235"/>
      <c r="Q300" s="235"/>
      <c r="R300" s="235"/>
      <c r="S300" s="416"/>
      <c r="T300" s="416"/>
      <c r="U300" s="235"/>
      <c r="V300" s="583"/>
      <c r="W300" s="235"/>
      <c r="X300" s="235"/>
      <c r="Y300" s="463">
        <f t="shared" si="20"/>
        <v>0</v>
      </c>
      <c r="Z300" s="578"/>
      <c r="AA300" s="578"/>
      <c r="AB300" s="201"/>
      <c r="AC300" s="201"/>
      <c r="AD300" s="201"/>
      <c r="AE300" s="201"/>
      <c r="AF300" s="201"/>
      <c r="AG300" s="201"/>
      <c r="AH300" s="235"/>
      <c r="AI300" s="201"/>
      <c r="AJ300" s="201"/>
      <c r="AK300" s="201"/>
      <c r="AL300" s="201"/>
      <c r="AM300" s="201"/>
      <c r="AN300" s="201"/>
      <c r="AO300" s="573"/>
      <c r="AP300" s="416"/>
      <c r="AQ300" s="416"/>
      <c r="AR300" s="416"/>
      <c r="AS300" s="235"/>
      <c r="AT300" s="462" t="str">
        <f t="shared" si="21"/>
        <v/>
      </c>
      <c r="AU300" s="237"/>
      <c r="AV300" s="463" t="str">
        <f t="shared" si="22"/>
        <v>Popup_OIP</v>
      </c>
      <c r="AW300" s="237"/>
      <c r="AX300" s="237"/>
      <c r="AY300" s="238"/>
      <c r="AZ300" s="383"/>
      <c r="BA300" s="331"/>
      <c r="BB300" s="464" t="str">
        <f t="shared" si="23"/>
        <v/>
      </c>
      <c r="BC300" s="464" t="str">
        <f t="shared" si="24"/>
        <v/>
      </c>
    </row>
    <row r="301" spans="1:55" s="205" customFormat="1" x14ac:dyDescent="0.25">
      <c r="A301" s="264"/>
      <c r="B301" s="804"/>
      <c r="C301" s="264"/>
      <c r="D301" s="235"/>
      <c r="E301" s="235"/>
      <c r="F301" s="235"/>
      <c r="G301" s="235"/>
      <c r="H301" s="235"/>
      <c r="I301" s="235"/>
      <c r="J301" s="235"/>
      <c r="K301" s="235"/>
      <c r="L301" s="235"/>
      <c r="M301" s="235"/>
      <c r="N301" s="235"/>
      <c r="O301" s="235"/>
      <c r="P301" s="235"/>
      <c r="Q301" s="235"/>
      <c r="R301" s="235"/>
      <c r="S301" s="416"/>
      <c r="T301" s="416"/>
      <c r="U301" s="235"/>
      <c r="V301" s="583"/>
      <c r="W301" s="235"/>
      <c r="X301" s="235"/>
      <c r="Y301" s="463">
        <f t="shared" si="20"/>
        <v>0</v>
      </c>
      <c r="Z301" s="578"/>
      <c r="AA301" s="578"/>
      <c r="AB301" s="201"/>
      <c r="AC301" s="201"/>
      <c r="AD301" s="201"/>
      <c r="AE301" s="201"/>
      <c r="AF301" s="201"/>
      <c r="AG301" s="201"/>
      <c r="AH301" s="235"/>
      <c r="AI301" s="201"/>
      <c r="AJ301" s="201"/>
      <c r="AK301" s="201"/>
      <c r="AL301" s="201"/>
      <c r="AM301" s="201"/>
      <c r="AN301" s="201"/>
      <c r="AO301" s="573"/>
      <c r="AP301" s="416"/>
      <c r="AQ301" s="416"/>
      <c r="AR301" s="416"/>
      <c r="AS301" s="235"/>
      <c r="AT301" s="462" t="str">
        <f t="shared" si="21"/>
        <v/>
      </c>
      <c r="AU301" s="237"/>
      <c r="AV301" s="463" t="str">
        <f t="shared" si="22"/>
        <v>Popup_OIP</v>
      </c>
      <c r="AW301" s="237"/>
      <c r="AX301" s="237"/>
      <c r="AY301" s="238"/>
      <c r="AZ301" s="383"/>
      <c r="BA301" s="331"/>
      <c r="BB301" s="464" t="str">
        <f t="shared" si="23"/>
        <v/>
      </c>
      <c r="BC301" s="464" t="str">
        <f t="shared" si="24"/>
        <v/>
      </c>
    </row>
    <row r="302" spans="1:55" s="208" customFormat="1" x14ac:dyDescent="0.25">
      <c r="A302" s="264"/>
      <c r="B302" s="855"/>
      <c r="C302" s="856"/>
      <c r="D302" s="190"/>
      <c r="E302" s="190"/>
      <c r="F302" s="190"/>
      <c r="G302" s="190"/>
      <c r="H302" s="190"/>
      <c r="I302" s="190"/>
      <c r="J302" s="190"/>
      <c r="K302" s="190"/>
      <c r="L302" s="190"/>
      <c r="M302" s="190"/>
      <c r="N302" s="190"/>
      <c r="O302" s="190"/>
      <c r="P302" s="251"/>
      <c r="Q302" s="251"/>
      <c r="R302" s="251"/>
      <c r="S302" s="374"/>
      <c r="T302" s="374"/>
      <c r="U302" s="251"/>
      <c r="V302" s="586"/>
      <c r="W302" s="190"/>
      <c r="X302" s="190"/>
      <c r="Y302" s="463">
        <f t="shared" si="20"/>
        <v>0</v>
      </c>
      <c r="Z302" s="580"/>
      <c r="AA302" s="581"/>
      <c r="AB302" s="389"/>
      <c r="AC302" s="389"/>
      <c r="AD302" s="389"/>
      <c r="AE302" s="389"/>
      <c r="AF302" s="389"/>
      <c r="AG302" s="389"/>
      <c r="AH302" s="190"/>
      <c r="AI302" s="389"/>
      <c r="AJ302" s="389"/>
      <c r="AK302" s="389"/>
      <c r="AL302" s="389"/>
      <c r="AM302" s="389"/>
      <c r="AN302" s="389"/>
      <c r="AO302" s="573"/>
      <c r="AP302" s="659"/>
      <c r="AQ302" s="659"/>
      <c r="AR302" s="659"/>
      <c r="AS302" s="235"/>
      <c r="AT302" s="462" t="str">
        <f t="shared" si="21"/>
        <v/>
      </c>
      <c r="AU302" s="237"/>
      <c r="AV302" s="463" t="str">
        <f t="shared" si="22"/>
        <v>Popup_OIP</v>
      </c>
      <c r="AW302" s="237"/>
      <c r="AX302" s="237"/>
      <c r="AY302" s="237"/>
      <c r="AZ302" s="383"/>
      <c r="BA302" s="331"/>
      <c r="BB302" s="464" t="str">
        <f t="shared" si="23"/>
        <v/>
      </c>
      <c r="BC302" s="464" t="str">
        <f t="shared" si="24"/>
        <v/>
      </c>
    </row>
    <row r="303" spans="1:55" s="208" customFormat="1" x14ac:dyDescent="0.25">
      <c r="A303" s="264"/>
      <c r="B303" s="804"/>
      <c r="C303" s="264"/>
      <c r="D303" s="235"/>
      <c r="E303" s="235"/>
      <c r="F303" s="235"/>
      <c r="G303" s="235"/>
      <c r="H303" s="235"/>
      <c r="I303" s="235"/>
      <c r="J303" s="235"/>
      <c r="K303" s="235"/>
      <c r="L303" s="235"/>
      <c r="M303" s="235"/>
      <c r="N303" s="235"/>
      <c r="O303" s="235"/>
      <c r="P303" s="235"/>
      <c r="Q303" s="235"/>
      <c r="R303" s="235"/>
      <c r="S303" s="416"/>
      <c r="T303" s="416"/>
      <c r="U303" s="235"/>
      <c r="V303" s="583"/>
      <c r="W303" s="235"/>
      <c r="X303" s="235"/>
      <c r="Y303" s="463">
        <f t="shared" si="20"/>
        <v>0</v>
      </c>
      <c r="Z303" s="578"/>
      <c r="AA303" s="578"/>
      <c r="AB303" s="201"/>
      <c r="AC303" s="201"/>
      <c r="AD303" s="201"/>
      <c r="AE303" s="201"/>
      <c r="AF303" s="201"/>
      <c r="AG303" s="201"/>
      <c r="AH303" s="235"/>
      <c r="AI303" s="201"/>
      <c r="AJ303" s="201"/>
      <c r="AK303" s="201"/>
      <c r="AL303" s="201"/>
      <c r="AM303" s="201"/>
      <c r="AN303" s="201"/>
      <c r="AO303" s="573"/>
      <c r="AP303" s="416"/>
      <c r="AQ303" s="416"/>
      <c r="AR303" s="416"/>
      <c r="AS303" s="235"/>
      <c r="AT303" s="462" t="str">
        <f t="shared" si="21"/>
        <v/>
      </c>
      <c r="AU303" s="237"/>
      <c r="AV303" s="463" t="str">
        <f t="shared" si="22"/>
        <v>Popup_OIP</v>
      </c>
      <c r="AW303" s="237"/>
      <c r="AX303" s="237"/>
      <c r="AY303" s="237"/>
      <c r="AZ303" s="383"/>
      <c r="BA303" s="331"/>
      <c r="BB303" s="464" t="str">
        <f t="shared" si="23"/>
        <v/>
      </c>
      <c r="BC303" s="464" t="str">
        <f t="shared" si="24"/>
        <v/>
      </c>
    </row>
    <row r="304" spans="1:55" s="208" customFormat="1" x14ac:dyDescent="0.25">
      <c r="A304" s="264"/>
      <c r="B304" s="804"/>
      <c r="C304" s="264"/>
      <c r="D304" s="235"/>
      <c r="E304" s="235"/>
      <c r="F304" s="235"/>
      <c r="G304" s="235"/>
      <c r="H304" s="235"/>
      <c r="I304" s="235"/>
      <c r="J304" s="235"/>
      <c r="K304" s="235"/>
      <c r="L304" s="235"/>
      <c r="M304" s="235"/>
      <c r="N304" s="235"/>
      <c r="O304" s="235"/>
      <c r="P304" s="235"/>
      <c r="Q304" s="235"/>
      <c r="R304" s="235"/>
      <c r="S304" s="416"/>
      <c r="T304" s="416"/>
      <c r="U304" s="235"/>
      <c r="V304" s="583"/>
      <c r="W304" s="235"/>
      <c r="X304" s="235"/>
      <c r="Y304" s="463">
        <f t="shared" si="20"/>
        <v>0</v>
      </c>
      <c r="Z304" s="578"/>
      <c r="AA304" s="578"/>
      <c r="AB304" s="201"/>
      <c r="AC304" s="201"/>
      <c r="AD304" s="201"/>
      <c r="AE304" s="201"/>
      <c r="AF304" s="201"/>
      <c r="AG304" s="201"/>
      <c r="AH304" s="235"/>
      <c r="AI304" s="201"/>
      <c r="AJ304" s="201"/>
      <c r="AK304" s="201"/>
      <c r="AL304" s="201"/>
      <c r="AM304" s="201"/>
      <c r="AN304" s="201"/>
      <c r="AO304" s="573"/>
      <c r="AP304" s="416"/>
      <c r="AQ304" s="416"/>
      <c r="AR304" s="416"/>
      <c r="AS304" s="235"/>
      <c r="AT304" s="462" t="str">
        <f t="shared" si="21"/>
        <v/>
      </c>
      <c r="AU304" s="237"/>
      <c r="AV304" s="463" t="str">
        <f t="shared" si="22"/>
        <v>Popup_OIP</v>
      </c>
      <c r="AW304" s="237"/>
      <c r="AX304" s="237"/>
      <c r="AY304" s="237"/>
      <c r="AZ304" s="383"/>
      <c r="BA304" s="331"/>
      <c r="BB304" s="464" t="str">
        <f t="shared" si="23"/>
        <v/>
      </c>
      <c r="BC304" s="464" t="str">
        <f t="shared" si="24"/>
        <v/>
      </c>
    </row>
    <row r="305" spans="1:55" s="205" customFormat="1" x14ac:dyDescent="0.25">
      <c r="A305" s="264"/>
      <c r="B305" s="804"/>
      <c r="C305" s="264"/>
      <c r="D305" s="235"/>
      <c r="E305" s="235"/>
      <c r="F305" s="235"/>
      <c r="G305" s="235"/>
      <c r="H305" s="235"/>
      <c r="I305" s="235"/>
      <c r="J305" s="235"/>
      <c r="K305" s="235"/>
      <c r="L305" s="235"/>
      <c r="M305" s="235"/>
      <c r="N305" s="235"/>
      <c r="O305" s="235"/>
      <c r="P305" s="235"/>
      <c r="Q305" s="235"/>
      <c r="R305" s="235"/>
      <c r="S305" s="416"/>
      <c r="T305" s="416"/>
      <c r="U305" s="235"/>
      <c r="V305" s="583"/>
      <c r="W305" s="235"/>
      <c r="X305" s="235"/>
      <c r="Y305" s="463">
        <f t="shared" si="20"/>
        <v>0</v>
      </c>
      <c r="Z305" s="578"/>
      <c r="AA305" s="578"/>
      <c r="AB305" s="201"/>
      <c r="AC305" s="201"/>
      <c r="AD305" s="201"/>
      <c r="AE305" s="201"/>
      <c r="AF305" s="201"/>
      <c r="AG305" s="201"/>
      <c r="AH305" s="235"/>
      <c r="AI305" s="201"/>
      <c r="AJ305" s="201"/>
      <c r="AK305" s="201"/>
      <c r="AL305" s="201"/>
      <c r="AM305" s="201"/>
      <c r="AN305" s="201"/>
      <c r="AO305" s="573"/>
      <c r="AP305" s="416"/>
      <c r="AQ305" s="416"/>
      <c r="AR305" s="416"/>
      <c r="AS305" s="235"/>
      <c r="AT305" s="462" t="str">
        <f t="shared" si="21"/>
        <v/>
      </c>
      <c r="AU305" s="237"/>
      <c r="AV305" s="463" t="str">
        <f t="shared" si="22"/>
        <v>Popup_OIP</v>
      </c>
      <c r="AW305" s="237"/>
      <c r="AX305" s="237"/>
      <c r="AY305" s="238"/>
      <c r="AZ305" s="383"/>
      <c r="BA305" s="331"/>
      <c r="BB305" s="464" t="str">
        <f t="shared" si="23"/>
        <v/>
      </c>
      <c r="BC305" s="464" t="str">
        <f t="shared" si="24"/>
        <v/>
      </c>
    </row>
    <row r="306" spans="1:55" s="205" customFormat="1" x14ac:dyDescent="0.25">
      <c r="A306" s="264"/>
      <c r="B306" s="804"/>
      <c r="C306" s="264"/>
      <c r="D306" s="235"/>
      <c r="E306" s="235"/>
      <c r="F306" s="235"/>
      <c r="G306" s="235"/>
      <c r="H306" s="235"/>
      <c r="I306" s="235"/>
      <c r="J306" s="235"/>
      <c r="K306" s="235"/>
      <c r="L306" s="235"/>
      <c r="M306" s="235"/>
      <c r="N306" s="235"/>
      <c r="O306" s="235"/>
      <c r="P306" s="235"/>
      <c r="Q306" s="235"/>
      <c r="R306" s="235"/>
      <c r="S306" s="416"/>
      <c r="T306" s="416"/>
      <c r="U306" s="235"/>
      <c r="V306" s="583"/>
      <c r="W306" s="235"/>
      <c r="X306" s="235"/>
      <c r="Y306" s="463">
        <f t="shared" si="20"/>
        <v>0</v>
      </c>
      <c r="Z306" s="578"/>
      <c r="AA306" s="578"/>
      <c r="AB306" s="201"/>
      <c r="AC306" s="201"/>
      <c r="AD306" s="201"/>
      <c r="AE306" s="201"/>
      <c r="AF306" s="201"/>
      <c r="AG306" s="201"/>
      <c r="AH306" s="235"/>
      <c r="AI306" s="201"/>
      <c r="AJ306" s="201"/>
      <c r="AK306" s="201"/>
      <c r="AL306" s="201"/>
      <c r="AM306" s="201"/>
      <c r="AN306" s="201"/>
      <c r="AO306" s="573"/>
      <c r="AP306" s="416"/>
      <c r="AQ306" s="416"/>
      <c r="AR306" s="416"/>
      <c r="AS306" s="235"/>
      <c r="AT306" s="462" t="str">
        <f t="shared" si="21"/>
        <v/>
      </c>
      <c r="AU306" s="237"/>
      <c r="AV306" s="463" t="str">
        <f t="shared" si="22"/>
        <v>Popup_OIP</v>
      </c>
      <c r="AW306" s="237"/>
      <c r="AX306" s="237"/>
      <c r="AY306" s="238"/>
      <c r="AZ306" s="383"/>
      <c r="BA306" s="331"/>
      <c r="BB306" s="464" t="str">
        <f t="shared" si="23"/>
        <v/>
      </c>
      <c r="BC306" s="464" t="str">
        <f t="shared" si="24"/>
        <v/>
      </c>
    </row>
    <row r="307" spans="1:55" s="205" customFormat="1" x14ac:dyDescent="0.25">
      <c r="A307" s="264"/>
      <c r="B307" s="804"/>
      <c r="C307" s="264"/>
      <c r="D307" s="235"/>
      <c r="E307" s="235"/>
      <c r="F307" s="235"/>
      <c r="G307" s="235"/>
      <c r="H307" s="235"/>
      <c r="I307" s="235"/>
      <c r="J307" s="235"/>
      <c r="K307" s="235"/>
      <c r="L307" s="235"/>
      <c r="M307" s="235"/>
      <c r="N307" s="235"/>
      <c r="O307" s="235"/>
      <c r="P307" s="235"/>
      <c r="Q307" s="235"/>
      <c r="R307" s="235"/>
      <c r="S307" s="416"/>
      <c r="T307" s="416"/>
      <c r="U307" s="235"/>
      <c r="V307" s="583"/>
      <c r="W307" s="235"/>
      <c r="X307" s="235"/>
      <c r="Y307" s="463">
        <f t="shared" si="20"/>
        <v>0</v>
      </c>
      <c r="Z307" s="578"/>
      <c r="AA307" s="578"/>
      <c r="AB307" s="201"/>
      <c r="AC307" s="201"/>
      <c r="AD307" s="201"/>
      <c r="AE307" s="201"/>
      <c r="AF307" s="201"/>
      <c r="AG307" s="201"/>
      <c r="AH307" s="235"/>
      <c r="AI307" s="201"/>
      <c r="AJ307" s="201"/>
      <c r="AK307" s="201"/>
      <c r="AL307" s="201"/>
      <c r="AM307" s="201"/>
      <c r="AN307" s="201"/>
      <c r="AO307" s="573"/>
      <c r="AP307" s="416"/>
      <c r="AQ307" s="416"/>
      <c r="AR307" s="416"/>
      <c r="AS307" s="235"/>
      <c r="AT307" s="462" t="str">
        <f t="shared" si="21"/>
        <v/>
      </c>
      <c r="AU307" s="237"/>
      <c r="AV307" s="463" t="str">
        <f t="shared" si="22"/>
        <v>Popup_OIP</v>
      </c>
      <c r="AW307" s="237"/>
      <c r="AX307" s="237"/>
      <c r="AY307" s="238"/>
      <c r="AZ307" s="383"/>
      <c r="BA307" s="331"/>
      <c r="BB307" s="464" t="str">
        <f t="shared" si="23"/>
        <v/>
      </c>
      <c r="BC307" s="464" t="str">
        <f t="shared" si="24"/>
        <v/>
      </c>
    </row>
    <row r="308" spans="1:55" s="205" customFormat="1" x14ac:dyDescent="0.25">
      <c r="A308" s="264"/>
      <c r="B308" s="804"/>
      <c r="C308" s="264"/>
      <c r="D308" s="235"/>
      <c r="E308" s="235"/>
      <c r="F308" s="235"/>
      <c r="G308" s="235"/>
      <c r="H308" s="235"/>
      <c r="I308" s="235"/>
      <c r="J308" s="235"/>
      <c r="K308" s="235"/>
      <c r="L308" s="235"/>
      <c r="M308" s="235"/>
      <c r="N308" s="235"/>
      <c r="O308" s="235"/>
      <c r="P308" s="235"/>
      <c r="Q308" s="235"/>
      <c r="R308" s="235"/>
      <c r="S308" s="416"/>
      <c r="T308" s="416"/>
      <c r="U308" s="235"/>
      <c r="V308" s="583"/>
      <c r="W308" s="235"/>
      <c r="X308" s="235"/>
      <c r="Y308" s="463">
        <f t="shared" si="20"/>
        <v>0</v>
      </c>
      <c r="Z308" s="578"/>
      <c r="AA308" s="578"/>
      <c r="AB308" s="201"/>
      <c r="AC308" s="201"/>
      <c r="AD308" s="201"/>
      <c r="AE308" s="201"/>
      <c r="AF308" s="201"/>
      <c r="AG308" s="201"/>
      <c r="AH308" s="235"/>
      <c r="AI308" s="201"/>
      <c r="AJ308" s="201"/>
      <c r="AK308" s="201"/>
      <c r="AL308" s="201"/>
      <c r="AM308" s="201"/>
      <c r="AN308" s="201"/>
      <c r="AO308" s="573"/>
      <c r="AP308" s="416"/>
      <c r="AQ308" s="416"/>
      <c r="AR308" s="416"/>
      <c r="AS308" s="235"/>
      <c r="AT308" s="462" t="str">
        <f t="shared" si="21"/>
        <v/>
      </c>
      <c r="AU308" s="237"/>
      <c r="AV308" s="463" t="str">
        <f t="shared" si="22"/>
        <v>Popup_OIP</v>
      </c>
      <c r="AW308" s="237"/>
      <c r="AX308" s="237"/>
      <c r="AY308" s="238"/>
      <c r="AZ308" s="383"/>
      <c r="BA308" s="331"/>
      <c r="BB308" s="464" t="str">
        <f t="shared" si="23"/>
        <v/>
      </c>
      <c r="BC308" s="464" t="str">
        <f t="shared" si="24"/>
        <v/>
      </c>
    </row>
    <row r="309" spans="1:55" s="205" customFormat="1" x14ac:dyDescent="0.25">
      <c r="A309" s="264"/>
      <c r="B309" s="804"/>
      <c r="C309" s="264"/>
      <c r="D309" s="235"/>
      <c r="E309" s="235"/>
      <c r="F309" s="235"/>
      <c r="G309" s="235"/>
      <c r="H309" s="235"/>
      <c r="I309" s="235"/>
      <c r="J309" s="235"/>
      <c r="K309" s="235"/>
      <c r="L309" s="235"/>
      <c r="M309" s="235"/>
      <c r="N309" s="235"/>
      <c r="O309" s="235"/>
      <c r="P309" s="235"/>
      <c r="Q309" s="235"/>
      <c r="R309" s="235"/>
      <c r="S309" s="416"/>
      <c r="T309" s="416"/>
      <c r="U309" s="235"/>
      <c r="V309" s="583"/>
      <c r="W309" s="235"/>
      <c r="X309" s="235"/>
      <c r="Y309" s="463">
        <f t="shared" si="20"/>
        <v>0</v>
      </c>
      <c r="Z309" s="578"/>
      <c r="AA309" s="578"/>
      <c r="AB309" s="201"/>
      <c r="AC309" s="201"/>
      <c r="AD309" s="201"/>
      <c r="AE309" s="201"/>
      <c r="AF309" s="201"/>
      <c r="AG309" s="201"/>
      <c r="AH309" s="235"/>
      <c r="AI309" s="201"/>
      <c r="AJ309" s="201"/>
      <c r="AK309" s="201"/>
      <c r="AL309" s="201"/>
      <c r="AM309" s="201"/>
      <c r="AN309" s="201"/>
      <c r="AO309" s="573"/>
      <c r="AP309" s="416"/>
      <c r="AQ309" s="416"/>
      <c r="AR309" s="416"/>
      <c r="AS309" s="235"/>
      <c r="AT309" s="462" t="str">
        <f t="shared" si="21"/>
        <v/>
      </c>
      <c r="AU309" s="237"/>
      <c r="AV309" s="463" t="str">
        <f t="shared" si="22"/>
        <v>Popup_OIP</v>
      </c>
      <c r="AW309" s="237"/>
      <c r="AX309" s="237"/>
      <c r="AY309" s="238"/>
      <c r="AZ309" s="383"/>
      <c r="BA309" s="331"/>
      <c r="BB309" s="464" t="str">
        <f t="shared" si="23"/>
        <v/>
      </c>
      <c r="BC309" s="464" t="str">
        <f t="shared" si="24"/>
        <v/>
      </c>
    </row>
    <row r="310" spans="1:55" s="205" customFormat="1" x14ac:dyDescent="0.25">
      <c r="A310" s="264"/>
      <c r="B310" s="804"/>
      <c r="C310" s="264"/>
      <c r="D310" s="235"/>
      <c r="E310" s="235"/>
      <c r="F310" s="235"/>
      <c r="G310" s="235"/>
      <c r="H310" s="235"/>
      <c r="I310" s="235"/>
      <c r="J310" s="235"/>
      <c r="K310" s="235"/>
      <c r="L310" s="235"/>
      <c r="M310" s="235"/>
      <c r="N310" s="235"/>
      <c r="O310" s="235"/>
      <c r="P310" s="235"/>
      <c r="Q310" s="235"/>
      <c r="R310" s="235"/>
      <c r="S310" s="416"/>
      <c r="T310" s="416"/>
      <c r="U310" s="235"/>
      <c r="V310" s="583"/>
      <c r="W310" s="235"/>
      <c r="X310" s="235"/>
      <c r="Y310" s="463">
        <f t="shared" si="20"/>
        <v>0</v>
      </c>
      <c r="Z310" s="578"/>
      <c r="AA310" s="578"/>
      <c r="AB310" s="201"/>
      <c r="AC310" s="201"/>
      <c r="AD310" s="201"/>
      <c r="AE310" s="201"/>
      <c r="AF310" s="201"/>
      <c r="AG310" s="201"/>
      <c r="AH310" s="235"/>
      <c r="AI310" s="201"/>
      <c r="AJ310" s="201"/>
      <c r="AK310" s="201"/>
      <c r="AL310" s="201"/>
      <c r="AM310" s="201"/>
      <c r="AN310" s="201"/>
      <c r="AO310" s="573"/>
      <c r="AP310" s="416"/>
      <c r="AQ310" s="416"/>
      <c r="AR310" s="416"/>
      <c r="AS310" s="235"/>
      <c r="AT310" s="462" t="str">
        <f t="shared" si="21"/>
        <v/>
      </c>
      <c r="AU310" s="237"/>
      <c r="AV310" s="463" t="str">
        <f t="shared" si="22"/>
        <v>Popup_OIP</v>
      </c>
      <c r="AW310" s="237"/>
      <c r="AX310" s="237"/>
      <c r="AY310" s="238"/>
      <c r="AZ310" s="383"/>
      <c r="BA310" s="331"/>
      <c r="BB310" s="464" t="str">
        <f t="shared" si="23"/>
        <v/>
      </c>
      <c r="BC310" s="464" t="str">
        <f t="shared" si="24"/>
        <v/>
      </c>
    </row>
    <row r="311" spans="1:55" s="205" customFormat="1" x14ac:dyDescent="0.25">
      <c r="A311" s="264"/>
      <c r="B311" s="804"/>
      <c r="C311" s="264"/>
      <c r="D311" s="235"/>
      <c r="E311" s="235"/>
      <c r="F311" s="235"/>
      <c r="G311" s="235"/>
      <c r="H311" s="235"/>
      <c r="I311" s="235"/>
      <c r="J311" s="235"/>
      <c r="K311" s="235"/>
      <c r="L311" s="235"/>
      <c r="M311" s="235"/>
      <c r="N311" s="235"/>
      <c r="O311" s="235"/>
      <c r="P311" s="235"/>
      <c r="Q311" s="235"/>
      <c r="R311" s="235"/>
      <c r="S311" s="416"/>
      <c r="T311" s="416"/>
      <c r="U311" s="235"/>
      <c r="V311" s="583"/>
      <c r="W311" s="235"/>
      <c r="X311" s="235"/>
      <c r="Y311" s="463">
        <f t="shared" si="20"/>
        <v>0</v>
      </c>
      <c r="Z311" s="578"/>
      <c r="AA311" s="578"/>
      <c r="AB311" s="201"/>
      <c r="AC311" s="201"/>
      <c r="AD311" s="201"/>
      <c r="AE311" s="201"/>
      <c r="AF311" s="201"/>
      <c r="AG311" s="201"/>
      <c r="AH311" s="235"/>
      <c r="AI311" s="201"/>
      <c r="AJ311" s="201"/>
      <c r="AK311" s="201"/>
      <c r="AL311" s="201"/>
      <c r="AM311" s="201"/>
      <c r="AN311" s="201"/>
      <c r="AO311" s="573"/>
      <c r="AP311" s="416"/>
      <c r="AQ311" s="416"/>
      <c r="AR311" s="416"/>
      <c r="AS311" s="235"/>
      <c r="AT311" s="462" t="str">
        <f t="shared" si="21"/>
        <v/>
      </c>
      <c r="AU311" s="237"/>
      <c r="AV311" s="463" t="str">
        <f t="shared" si="22"/>
        <v>Popup_OIP</v>
      </c>
      <c r="AW311" s="237"/>
      <c r="AX311" s="237"/>
      <c r="AY311" s="238"/>
      <c r="AZ311" s="383"/>
      <c r="BA311" s="331"/>
      <c r="BB311" s="464" t="str">
        <f t="shared" si="23"/>
        <v/>
      </c>
      <c r="BC311" s="464" t="str">
        <f t="shared" si="24"/>
        <v/>
      </c>
    </row>
    <row r="312" spans="1:55" s="205" customFormat="1" x14ac:dyDescent="0.25">
      <c r="A312" s="264"/>
      <c r="B312" s="804"/>
      <c r="C312" s="264"/>
      <c r="D312" s="235"/>
      <c r="E312" s="235"/>
      <c r="F312" s="235"/>
      <c r="G312" s="235"/>
      <c r="H312" s="235"/>
      <c r="I312" s="235"/>
      <c r="J312" s="235"/>
      <c r="K312" s="235"/>
      <c r="L312" s="235"/>
      <c r="M312" s="235"/>
      <c r="N312" s="235"/>
      <c r="O312" s="235"/>
      <c r="P312" s="235"/>
      <c r="Q312" s="235"/>
      <c r="R312" s="235"/>
      <c r="S312" s="416"/>
      <c r="T312" s="416"/>
      <c r="U312" s="235"/>
      <c r="V312" s="583"/>
      <c r="W312" s="235"/>
      <c r="X312" s="235"/>
      <c r="Y312" s="463">
        <f t="shared" si="20"/>
        <v>0</v>
      </c>
      <c r="Z312" s="578"/>
      <c r="AA312" s="578"/>
      <c r="AB312" s="201"/>
      <c r="AC312" s="201"/>
      <c r="AD312" s="201"/>
      <c r="AE312" s="201"/>
      <c r="AF312" s="201"/>
      <c r="AG312" s="201"/>
      <c r="AH312" s="235"/>
      <c r="AI312" s="201"/>
      <c r="AJ312" s="201"/>
      <c r="AK312" s="201"/>
      <c r="AL312" s="201"/>
      <c r="AM312" s="201"/>
      <c r="AN312" s="201"/>
      <c r="AO312" s="573"/>
      <c r="AP312" s="416"/>
      <c r="AQ312" s="416"/>
      <c r="AR312" s="416"/>
      <c r="AS312" s="235"/>
      <c r="AT312" s="462" t="str">
        <f t="shared" si="21"/>
        <v/>
      </c>
      <c r="AU312" s="237"/>
      <c r="AV312" s="463" t="str">
        <f t="shared" si="22"/>
        <v>Popup_OIP</v>
      </c>
      <c r="AW312" s="237"/>
      <c r="AX312" s="237"/>
      <c r="AY312" s="238"/>
      <c r="AZ312" s="383"/>
      <c r="BA312" s="331"/>
      <c r="BB312" s="464" t="str">
        <f t="shared" si="23"/>
        <v/>
      </c>
      <c r="BC312" s="464" t="str">
        <f t="shared" si="24"/>
        <v/>
      </c>
    </row>
    <row r="313" spans="1:55" s="205" customFormat="1" x14ac:dyDescent="0.25">
      <c r="A313" s="264"/>
      <c r="B313" s="804"/>
      <c r="C313" s="264"/>
      <c r="D313" s="235"/>
      <c r="E313" s="235"/>
      <c r="F313" s="235"/>
      <c r="G313" s="235"/>
      <c r="H313" s="235"/>
      <c r="I313" s="235"/>
      <c r="J313" s="235"/>
      <c r="K313" s="235"/>
      <c r="L313" s="235"/>
      <c r="M313" s="235"/>
      <c r="N313" s="235"/>
      <c r="O313" s="235"/>
      <c r="P313" s="235"/>
      <c r="Q313" s="235"/>
      <c r="R313" s="235"/>
      <c r="S313" s="416"/>
      <c r="T313" s="416"/>
      <c r="U313" s="235"/>
      <c r="V313" s="583"/>
      <c r="W313" s="235"/>
      <c r="X313" s="235"/>
      <c r="Y313" s="463">
        <f t="shared" si="20"/>
        <v>0</v>
      </c>
      <c r="Z313" s="578"/>
      <c r="AA313" s="578"/>
      <c r="AB313" s="201"/>
      <c r="AC313" s="201"/>
      <c r="AD313" s="201"/>
      <c r="AE313" s="201"/>
      <c r="AF313" s="201"/>
      <c r="AG313" s="201"/>
      <c r="AH313" s="235"/>
      <c r="AI313" s="201"/>
      <c r="AJ313" s="201"/>
      <c r="AK313" s="201"/>
      <c r="AL313" s="201"/>
      <c r="AM313" s="201"/>
      <c r="AN313" s="201"/>
      <c r="AO313" s="573"/>
      <c r="AP313" s="416"/>
      <c r="AQ313" s="416"/>
      <c r="AR313" s="416"/>
      <c r="AS313" s="235"/>
      <c r="AT313" s="462" t="str">
        <f t="shared" si="21"/>
        <v/>
      </c>
      <c r="AU313" s="237"/>
      <c r="AV313" s="463" t="str">
        <f t="shared" si="22"/>
        <v>Popup_OIP</v>
      </c>
      <c r="AW313" s="237"/>
      <c r="AX313" s="237"/>
      <c r="AY313" s="238"/>
      <c r="AZ313" s="383"/>
      <c r="BA313" s="331"/>
      <c r="BB313" s="464" t="str">
        <f t="shared" si="23"/>
        <v/>
      </c>
      <c r="BC313" s="464" t="str">
        <f t="shared" si="24"/>
        <v/>
      </c>
    </row>
    <row r="314" spans="1:55" s="205" customFormat="1" x14ac:dyDescent="0.25">
      <c r="A314" s="264"/>
      <c r="B314" s="804"/>
      <c r="C314" s="264"/>
      <c r="D314" s="235"/>
      <c r="E314" s="235"/>
      <c r="F314" s="235"/>
      <c r="G314" s="235"/>
      <c r="H314" s="235"/>
      <c r="I314" s="235"/>
      <c r="J314" s="235"/>
      <c r="K314" s="235"/>
      <c r="L314" s="235"/>
      <c r="M314" s="235"/>
      <c r="N314" s="235"/>
      <c r="O314" s="235"/>
      <c r="P314" s="235"/>
      <c r="Q314" s="235"/>
      <c r="R314" s="235"/>
      <c r="S314" s="416"/>
      <c r="T314" s="416"/>
      <c r="U314" s="235"/>
      <c r="V314" s="583"/>
      <c r="W314" s="235"/>
      <c r="X314" s="235"/>
      <c r="Y314" s="463">
        <f t="shared" si="20"/>
        <v>0</v>
      </c>
      <c r="Z314" s="578"/>
      <c r="AA314" s="578"/>
      <c r="AB314" s="201"/>
      <c r="AC314" s="201"/>
      <c r="AD314" s="201"/>
      <c r="AE314" s="201"/>
      <c r="AF314" s="201"/>
      <c r="AG314" s="201"/>
      <c r="AH314" s="235"/>
      <c r="AI314" s="201"/>
      <c r="AJ314" s="201"/>
      <c r="AK314" s="201"/>
      <c r="AL314" s="201"/>
      <c r="AM314" s="201"/>
      <c r="AN314" s="201"/>
      <c r="AO314" s="573"/>
      <c r="AP314" s="416"/>
      <c r="AQ314" s="416"/>
      <c r="AR314" s="416"/>
      <c r="AS314" s="235"/>
      <c r="AT314" s="462" t="str">
        <f t="shared" si="21"/>
        <v/>
      </c>
      <c r="AU314" s="237"/>
      <c r="AV314" s="463" t="str">
        <f t="shared" si="22"/>
        <v>Popup_OIP</v>
      </c>
      <c r="AW314" s="237"/>
      <c r="AX314" s="237"/>
      <c r="AY314" s="238"/>
      <c r="AZ314" s="383"/>
      <c r="BA314" s="331"/>
      <c r="BB314" s="464" t="str">
        <f t="shared" si="23"/>
        <v/>
      </c>
      <c r="BC314" s="464" t="str">
        <f t="shared" si="24"/>
        <v/>
      </c>
    </row>
    <row r="315" spans="1:55" s="205" customFormat="1" x14ac:dyDescent="0.25">
      <c r="A315" s="264"/>
      <c r="B315" s="804"/>
      <c r="C315" s="264"/>
      <c r="D315" s="235"/>
      <c r="E315" s="235"/>
      <c r="F315" s="235"/>
      <c r="G315" s="235"/>
      <c r="H315" s="235"/>
      <c r="I315" s="235"/>
      <c r="J315" s="235"/>
      <c r="K315" s="235"/>
      <c r="L315" s="235"/>
      <c r="M315" s="235"/>
      <c r="N315" s="235"/>
      <c r="O315" s="235"/>
      <c r="P315" s="235"/>
      <c r="Q315" s="235"/>
      <c r="R315" s="235"/>
      <c r="S315" s="416"/>
      <c r="T315" s="416"/>
      <c r="U315" s="235"/>
      <c r="V315" s="583"/>
      <c r="W315" s="235"/>
      <c r="X315" s="235"/>
      <c r="Y315" s="463">
        <f t="shared" si="20"/>
        <v>0</v>
      </c>
      <c r="Z315" s="578"/>
      <c r="AA315" s="578"/>
      <c r="AB315" s="201"/>
      <c r="AC315" s="201"/>
      <c r="AD315" s="201"/>
      <c r="AE315" s="201"/>
      <c r="AF315" s="201"/>
      <c r="AG315" s="201"/>
      <c r="AH315" s="235"/>
      <c r="AI315" s="201"/>
      <c r="AJ315" s="201"/>
      <c r="AK315" s="201"/>
      <c r="AL315" s="201"/>
      <c r="AM315" s="201"/>
      <c r="AN315" s="201"/>
      <c r="AO315" s="573"/>
      <c r="AP315" s="416"/>
      <c r="AQ315" s="416"/>
      <c r="AR315" s="416"/>
      <c r="AS315" s="235"/>
      <c r="AT315" s="462" t="str">
        <f t="shared" si="21"/>
        <v/>
      </c>
      <c r="AU315" s="237"/>
      <c r="AV315" s="463" t="str">
        <f t="shared" si="22"/>
        <v>Popup_OIP</v>
      </c>
      <c r="AW315" s="237"/>
      <c r="AX315" s="237"/>
      <c r="AY315" s="238"/>
      <c r="AZ315" s="383"/>
      <c r="BA315" s="331"/>
      <c r="BB315" s="464" t="str">
        <f t="shared" si="23"/>
        <v/>
      </c>
      <c r="BC315" s="464" t="str">
        <f t="shared" si="24"/>
        <v/>
      </c>
    </row>
    <row r="316" spans="1:55" s="205" customFormat="1" x14ac:dyDescent="0.25">
      <c r="A316" s="264"/>
      <c r="B316" s="804"/>
      <c r="C316" s="264"/>
      <c r="D316" s="235"/>
      <c r="E316" s="235"/>
      <c r="F316" s="235"/>
      <c r="G316" s="235"/>
      <c r="H316" s="235"/>
      <c r="I316" s="235"/>
      <c r="J316" s="235"/>
      <c r="K316" s="235"/>
      <c r="L316" s="235"/>
      <c r="M316" s="235"/>
      <c r="N316" s="235"/>
      <c r="O316" s="235"/>
      <c r="P316" s="235"/>
      <c r="Q316" s="235"/>
      <c r="R316" s="235"/>
      <c r="S316" s="416"/>
      <c r="T316" s="416"/>
      <c r="U316" s="235"/>
      <c r="V316" s="583"/>
      <c r="W316" s="235"/>
      <c r="X316" s="235"/>
      <c r="Y316" s="463">
        <f t="shared" si="20"/>
        <v>0</v>
      </c>
      <c r="Z316" s="578"/>
      <c r="AA316" s="578"/>
      <c r="AB316" s="201"/>
      <c r="AC316" s="201"/>
      <c r="AD316" s="201"/>
      <c r="AE316" s="201"/>
      <c r="AF316" s="201"/>
      <c r="AG316" s="201"/>
      <c r="AH316" s="235"/>
      <c r="AI316" s="201"/>
      <c r="AJ316" s="201"/>
      <c r="AK316" s="201"/>
      <c r="AL316" s="201"/>
      <c r="AM316" s="201"/>
      <c r="AN316" s="201"/>
      <c r="AO316" s="573"/>
      <c r="AP316" s="416"/>
      <c r="AQ316" s="416"/>
      <c r="AR316" s="416"/>
      <c r="AS316" s="245"/>
      <c r="AT316" s="462" t="str">
        <f t="shared" si="21"/>
        <v/>
      </c>
      <c r="AU316" s="237"/>
      <c r="AV316" s="463" t="str">
        <f t="shared" si="22"/>
        <v>Popup_OIP</v>
      </c>
      <c r="AW316" s="237"/>
      <c r="AX316" s="238"/>
      <c r="AY316" s="238"/>
      <c r="AZ316" s="383"/>
      <c r="BA316" s="331"/>
      <c r="BB316" s="464" t="str">
        <f t="shared" si="23"/>
        <v/>
      </c>
      <c r="BC316" s="464" t="str">
        <f t="shared" si="24"/>
        <v/>
      </c>
    </row>
    <row r="317" spans="1:55" s="205" customFormat="1" x14ac:dyDescent="0.25">
      <c r="A317" s="264"/>
      <c r="B317" s="804"/>
      <c r="C317" s="264"/>
      <c r="D317" s="235"/>
      <c r="E317" s="235"/>
      <c r="F317" s="235"/>
      <c r="G317" s="235"/>
      <c r="H317" s="235"/>
      <c r="I317" s="235"/>
      <c r="J317" s="235"/>
      <c r="K317" s="235"/>
      <c r="L317" s="235"/>
      <c r="M317" s="235"/>
      <c r="N317" s="235"/>
      <c r="O317" s="235"/>
      <c r="P317" s="235"/>
      <c r="Q317" s="235"/>
      <c r="R317" s="235"/>
      <c r="S317" s="416"/>
      <c r="T317" s="416"/>
      <c r="U317" s="235"/>
      <c r="V317" s="583"/>
      <c r="W317" s="235"/>
      <c r="X317" s="235"/>
      <c r="Y317" s="463">
        <f t="shared" si="20"/>
        <v>0</v>
      </c>
      <c r="Z317" s="578"/>
      <c r="AA317" s="578"/>
      <c r="AB317" s="201"/>
      <c r="AC317" s="201"/>
      <c r="AD317" s="201"/>
      <c r="AE317" s="201"/>
      <c r="AF317" s="201"/>
      <c r="AG317" s="201"/>
      <c r="AH317" s="235"/>
      <c r="AI317" s="201"/>
      <c r="AJ317" s="201"/>
      <c r="AK317" s="201"/>
      <c r="AL317" s="201"/>
      <c r="AM317" s="201"/>
      <c r="AN317" s="201"/>
      <c r="AO317" s="573"/>
      <c r="AP317" s="416"/>
      <c r="AQ317" s="416"/>
      <c r="AR317" s="416"/>
      <c r="AS317" s="245"/>
      <c r="AT317" s="462" t="str">
        <f t="shared" si="21"/>
        <v/>
      </c>
      <c r="AU317" s="237"/>
      <c r="AV317" s="463" t="str">
        <f t="shared" si="22"/>
        <v>Popup_OIP</v>
      </c>
      <c r="AW317" s="237"/>
      <c r="AX317" s="238"/>
      <c r="AY317" s="238"/>
      <c r="AZ317" s="383"/>
      <c r="BA317" s="331"/>
      <c r="BB317" s="464" t="str">
        <f t="shared" si="23"/>
        <v/>
      </c>
      <c r="BC317" s="464" t="str">
        <f t="shared" si="24"/>
        <v/>
      </c>
    </row>
    <row r="318" spans="1:55" s="205" customFormat="1" x14ac:dyDescent="0.25">
      <c r="A318" s="264"/>
      <c r="B318" s="804"/>
      <c r="C318" s="264"/>
      <c r="D318" s="235"/>
      <c r="E318" s="235"/>
      <c r="F318" s="235"/>
      <c r="G318" s="235"/>
      <c r="H318" s="235"/>
      <c r="I318" s="235"/>
      <c r="J318" s="235"/>
      <c r="K318" s="235"/>
      <c r="L318" s="235"/>
      <c r="M318" s="235"/>
      <c r="N318" s="235"/>
      <c r="O318" s="235"/>
      <c r="P318" s="235"/>
      <c r="Q318" s="235"/>
      <c r="R318" s="235"/>
      <c r="S318" s="416"/>
      <c r="T318" s="416"/>
      <c r="U318" s="235"/>
      <c r="V318" s="583"/>
      <c r="W318" s="235"/>
      <c r="X318" s="235"/>
      <c r="Y318" s="463">
        <f t="shared" si="20"/>
        <v>0</v>
      </c>
      <c r="Z318" s="578"/>
      <c r="AA318" s="578"/>
      <c r="AB318" s="201"/>
      <c r="AC318" s="201"/>
      <c r="AD318" s="201"/>
      <c r="AE318" s="201"/>
      <c r="AF318" s="201"/>
      <c r="AG318" s="201"/>
      <c r="AH318" s="235"/>
      <c r="AI318" s="201"/>
      <c r="AJ318" s="201"/>
      <c r="AK318" s="201"/>
      <c r="AL318" s="201"/>
      <c r="AM318" s="201"/>
      <c r="AN318" s="201"/>
      <c r="AO318" s="573"/>
      <c r="AP318" s="416"/>
      <c r="AQ318" s="416"/>
      <c r="AR318" s="416"/>
      <c r="AS318" s="245"/>
      <c r="AT318" s="462" t="str">
        <f t="shared" si="21"/>
        <v/>
      </c>
      <c r="AU318" s="237"/>
      <c r="AV318" s="463" t="str">
        <f t="shared" si="22"/>
        <v>Popup_OIP</v>
      </c>
      <c r="AW318" s="237"/>
      <c r="AX318" s="238"/>
      <c r="AY318" s="238"/>
      <c r="AZ318" s="383"/>
      <c r="BA318" s="331"/>
      <c r="BB318" s="464" t="str">
        <f t="shared" si="23"/>
        <v/>
      </c>
      <c r="BC318" s="464" t="str">
        <f t="shared" si="24"/>
        <v/>
      </c>
    </row>
    <row r="319" spans="1:55" s="205" customFormat="1" x14ac:dyDescent="0.25">
      <c r="A319" s="264"/>
      <c r="B319" s="804"/>
      <c r="C319" s="264"/>
      <c r="D319" s="235"/>
      <c r="E319" s="235"/>
      <c r="F319" s="235"/>
      <c r="G319" s="235"/>
      <c r="H319" s="235"/>
      <c r="I319" s="235"/>
      <c r="J319" s="235"/>
      <c r="K319" s="235"/>
      <c r="L319" s="235"/>
      <c r="M319" s="235"/>
      <c r="N319" s="235"/>
      <c r="O319" s="235"/>
      <c r="P319" s="235"/>
      <c r="Q319" s="235"/>
      <c r="R319" s="235"/>
      <c r="S319" s="416"/>
      <c r="T319" s="416"/>
      <c r="U319" s="235"/>
      <c r="V319" s="583"/>
      <c r="W319" s="235"/>
      <c r="X319" s="235"/>
      <c r="Y319" s="463">
        <f t="shared" si="20"/>
        <v>0</v>
      </c>
      <c r="Z319" s="578"/>
      <c r="AA319" s="578"/>
      <c r="AB319" s="201"/>
      <c r="AC319" s="201"/>
      <c r="AD319" s="201"/>
      <c r="AE319" s="201"/>
      <c r="AF319" s="201"/>
      <c r="AG319" s="201"/>
      <c r="AH319" s="235"/>
      <c r="AI319" s="201"/>
      <c r="AJ319" s="201"/>
      <c r="AK319" s="201"/>
      <c r="AL319" s="201"/>
      <c r="AM319" s="201"/>
      <c r="AN319" s="201"/>
      <c r="AO319" s="573"/>
      <c r="AP319" s="416"/>
      <c r="AQ319" s="416"/>
      <c r="AR319" s="416"/>
      <c r="AS319" s="245"/>
      <c r="AT319" s="462" t="str">
        <f t="shared" si="21"/>
        <v/>
      </c>
      <c r="AU319" s="237"/>
      <c r="AV319" s="463" t="str">
        <f t="shared" si="22"/>
        <v>Popup_OIP</v>
      </c>
      <c r="AW319" s="237"/>
      <c r="AX319" s="238"/>
      <c r="AY319" s="238"/>
      <c r="AZ319" s="383"/>
      <c r="BA319" s="331"/>
      <c r="BB319" s="464" t="str">
        <f t="shared" si="23"/>
        <v/>
      </c>
      <c r="BC319" s="464" t="str">
        <f t="shared" si="24"/>
        <v/>
      </c>
    </row>
    <row r="320" spans="1:55" s="205" customFormat="1" x14ac:dyDescent="0.25">
      <c r="A320" s="264"/>
      <c r="B320" s="804"/>
      <c r="C320" s="264"/>
      <c r="D320" s="235"/>
      <c r="E320" s="235"/>
      <c r="F320" s="235"/>
      <c r="G320" s="235"/>
      <c r="H320" s="235"/>
      <c r="I320" s="235"/>
      <c r="J320" s="235"/>
      <c r="K320" s="235"/>
      <c r="L320" s="235"/>
      <c r="M320" s="235"/>
      <c r="N320" s="235"/>
      <c r="O320" s="235"/>
      <c r="P320" s="235"/>
      <c r="Q320" s="235"/>
      <c r="R320" s="235"/>
      <c r="S320" s="416"/>
      <c r="T320" s="416"/>
      <c r="U320" s="235"/>
      <c r="V320" s="583"/>
      <c r="W320" s="235"/>
      <c r="X320" s="235"/>
      <c r="Y320" s="463">
        <f t="shared" si="20"/>
        <v>0</v>
      </c>
      <c r="Z320" s="578"/>
      <c r="AA320" s="578"/>
      <c r="AB320" s="201"/>
      <c r="AC320" s="201"/>
      <c r="AD320" s="201"/>
      <c r="AE320" s="201"/>
      <c r="AF320" s="201"/>
      <c r="AG320" s="201"/>
      <c r="AH320" s="235"/>
      <c r="AI320" s="201"/>
      <c r="AJ320" s="201"/>
      <c r="AK320" s="201"/>
      <c r="AL320" s="201"/>
      <c r="AM320" s="201"/>
      <c r="AN320" s="201"/>
      <c r="AO320" s="573"/>
      <c r="AP320" s="416"/>
      <c r="AQ320" s="416"/>
      <c r="AR320" s="416"/>
      <c r="AS320" s="245"/>
      <c r="AT320" s="462" t="str">
        <f t="shared" si="21"/>
        <v/>
      </c>
      <c r="AU320" s="237"/>
      <c r="AV320" s="463" t="str">
        <f t="shared" si="22"/>
        <v>Popup_OIP</v>
      </c>
      <c r="AW320" s="237"/>
      <c r="AX320" s="238"/>
      <c r="AY320" s="238"/>
      <c r="AZ320" s="383"/>
      <c r="BA320" s="331"/>
      <c r="BB320" s="464" t="str">
        <f t="shared" si="23"/>
        <v/>
      </c>
      <c r="BC320" s="464" t="str">
        <f t="shared" si="24"/>
        <v/>
      </c>
    </row>
    <row r="321" spans="1:55" s="205" customFormat="1" x14ac:dyDescent="0.25">
      <c r="A321" s="264"/>
      <c r="B321" s="804"/>
      <c r="C321" s="264"/>
      <c r="D321" s="235"/>
      <c r="E321" s="235"/>
      <c r="F321" s="235"/>
      <c r="G321" s="235"/>
      <c r="H321" s="235"/>
      <c r="I321" s="235"/>
      <c r="J321" s="235"/>
      <c r="K321" s="235"/>
      <c r="L321" s="235"/>
      <c r="M321" s="235"/>
      <c r="N321" s="235"/>
      <c r="O321" s="235"/>
      <c r="P321" s="235"/>
      <c r="Q321" s="235"/>
      <c r="R321" s="235"/>
      <c r="S321" s="416"/>
      <c r="T321" s="416"/>
      <c r="U321" s="235"/>
      <c r="V321" s="583"/>
      <c r="W321" s="235"/>
      <c r="X321" s="235"/>
      <c r="Y321" s="463">
        <f t="shared" si="20"/>
        <v>0</v>
      </c>
      <c r="Z321" s="578"/>
      <c r="AA321" s="578"/>
      <c r="AB321" s="201"/>
      <c r="AC321" s="201"/>
      <c r="AD321" s="201"/>
      <c r="AE321" s="201"/>
      <c r="AF321" s="201"/>
      <c r="AG321" s="201"/>
      <c r="AH321" s="235"/>
      <c r="AI321" s="201"/>
      <c r="AJ321" s="201"/>
      <c r="AK321" s="201"/>
      <c r="AL321" s="201"/>
      <c r="AM321" s="201"/>
      <c r="AN321" s="201"/>
      <c r="AO321" s="573"/>
      <c r="AP321" s="416"/>
      <c r="AQ321" s="416"/>
      <c r="AR321" s="416"/>
      <c r="AS321" s="245"/>
      <c r="AT321" s="462" t="str">
        <f t="shared" si="21"/>
        <v/>
      </c>
      <c r="AU321" s="237"/>
      <c r="AV321" s="463" t="str">
        <f t="shared" si="22"/>
        <v>Popup_OIP</v>
      </c>
      <c r="AW321" s="237"/>
      <c r="AX321" s="238"/>
      <c r="AY321" s="238"/>
      <c r="AZ321" s="383"/>
      <c r="BA321" s="331"/>
      <c r="BB321" s="464" t="str">
        <f t="shared" si="23"/>
        <v/>
      </c>
      <c r="BC321" s="464" t="str">
        <f t="shared" si="24"/>
        <v/>
      </c>
    </row>
    <row r="322" spans="1:55" s="205" customFormat="1" x14ac:dyDescent="0.25">
      <c r="A322" s="264"/>
      <c r="B322" s="804"/>
      <c r="C322" s="264"/>
      <c r="D322" s="235"/>
      <c r="E322" s="235"/>
      <c r="F322" s="235"/>
      <c r="G322" s="235"/>
      <c r="H322" s="235"/>
      <c r="I322" s="235"/>
      <c r="J322" s="235"/>
      <c r="K322" s="235"/>
      <c r="L322" s="235"/>
      <c r="M322" s="235"/>
      <c r="N322" s="235"/>
      <c r="O322" s="235"/>
      <c r="P322" s="235"/>
      <c r="Q322" s="235"/>
      <c r="R322" s="235"/>
      <c r="S322" s="416"/>
      <c r="T322" s="416"/>
      <c r="U322" s="235"/>
      <c r="V322" s="583"/>
      <c r="W322" s="235"/>
      <c r="X322" s="235"/>
      <c r="Y322" s="463">
        <f t="shared" si="20"/>
        <v>0</v>
      </c>
      <c r="Z322" s="578"/>
      <c r="AA322" s="578"/>
      <c r="AB322" s="201"/>
      <c r="AC322" s="201"/>
      <c r="AD322" s="201"/>
      <c r="AE322" s="201"/>
      <c r="AF322" s="201"/>
      <c r="AG322" s="201"/>
      <c r="AH322" s="235"/>
      <c r="AI322" s="201"/>
      <c r="AJ322" s="201"/>
      <c r="AK322" s="201"/>
      <c r="AL322" s="201"/>
      <c r="AM322" s="201"/>
      <c r="AN322" s="201"/>
      <c r="AO322" s="573"/>
      <c r="AP322" s="416"/>
      <c r="AQ322" s="416"/>
      <c r="AR322" s="416"/>
      <c r="AS322" s="245"/>
      <c r="AT322" s="462" t="str">
        <f t="shared" si="21"/>
        <v/>
      </c>
      <c r="AU322" s="237"/>
      <c r="AV322" s="463" t="str">
        <f t="shared" si="22"/>
        <v>Popup_OIP</v>
      </c>
      <c r="AW322" s="237"/>
      <c r="AX322" s="238"/>
      <c r="AY322" s="238"/>
      <c r="AZ322" s="383"/>
      <c r="BA322" s="331"/>
      <c r="BB322" s="464" t="str">
        <f t="shared" si="23"/>
        <v/>
      </c>
      <c r="BC322" s="464" t="str">
        <f t="shared" si="24"/>
        <v/>
      </c>
    </row>
    <row r="323" spans="1:55" s="205" customFormat="1" x14ac:dyDescent="0.25">
      <c r="A323" s="264"/>
      <c r="B323" s="804"/>
      <c r="C323" s="264"/>
      <c r="D323" s="235"/>
      <c r="E323" s="235"/>
      <c r="F323" s="235"/>
      <c r="G323" s="235"/>
      <c r="H323" s="235"/>
      <c r="I323" s="235"/>
      <c r="J323" s="235"/>
      <c r="K323" s="235"/>
      <c r="L323" s="235"/>
      <c r="M323" s="235"/>
      <c r="N323" s="235"/>
      <c r="O323" s="235"/>
      <c r="P323" s="235"/>
      <c r="Q323" s="235"/>
      <c r="R323" s="235"/>
      <c r="S323" s="416"/>
      <c r="T323" s="416"/>
      <c r="U323" s="235"/>
      <c r="V323" s="583"/>
      <c r="W323" s="235"/>
      <c r="X323" s="235"/>
      <c r="Y323" s="463">
        <f t="shared" ref="Y323:Y386" si="25">IFERROR(MATCH(V323,НазваниеДиап,0),0)</f>
        <v>0</v>
      </c>
      <c r="Z323" s="578"/>
      <c r="AA323" s="578"/>
      <c r="AB323" s="201"/>
      <c r="AC323" s="201"/>
      <c r="AD323" s="201"/>
      <c r="AE323" s="201"/>
      <c r="AF323" s="201"/>
      <c r="AG323" s="201"/>
      <c r="AH323" s="235"/>
      <c r="AI323" s="201"/>
      <c r="AJ323" s="201"/>
      <c r="AK323" s="201"/>
      <c r="AL323" s="201"/>
      <c r="AM323" s="201"/>
      <c r="AN323" s="201"/>
      <c r="AO323" s="573"/>
      <c r="AP323" s="416"/>
      <c r="AQ323" s="416"/>
      <c r="AR323" s="416"/>
      <c r="AS323" s="245"/>
      <c r="AT323" s="462" t="str">
        <f t="shared" si="21"/>
        <v/>
      </c>
      <c r="AU323" s="237"/>
      <c r="AV323" s="463" t="str">
        <f t="shared" si="22"/>
        <v>Popup_OIP</v>
      </c>
      <c r="AW323" s="237"/>
      <c r="AX323" s="238"/>
      <c r="AY323" s="238"/>
      <c r="AZ323" s="383"/>
      <c r="BA323" s="331"/>
      <c r="BB323" s="464" t="str">
        <f t="shared" si="23"/>
        <v/>
      </c>
      <c r="BC323" s="464" t="str">
        <f t="shared" si="24"/>
        <v/>
      </c>
    </row>
    <row r="324" spans="1:55" s="205" customFormat="1" x14ac:dyDescent="0.25">
      <c r="A324" s="264"/>
      <c r="B324" s="804"/>
      <c r="C324" s="264"/>
      <c r="D324" s="235"/>
      <c r="E324" s="235"/>
      <c r="F324" s="235"/>
      <c r="G324" s="235"/>
      <c r="H324" s="235"/>
      <c r="I324" s="235"/>
      <c r="J324" s="235"/>
      <c r="K324" s="235"/>
      <c r="L324" s="235"/>
      <c r="M324" s="235"/>
      <c r="N324" s="235"/>
      <c r="O324" s="235"/>
      <c r="P324" s="235"/>
      <c r="Q324" s="235"/>
      <c r="R324" s="235"/>
      <c r="S324" s="416"/>
      <c r="T324" s="416"/>
      <c r="U324" s="235"/>
      <c r="V324" s="583"/>
      <c r="W324" s="235"/>
      <c r="X324" s="235"/>
      <c r="Y324" s="463">
        <f t="shared" si="25"/>
        <v>0</v>
      </c>
      <c r="Z324" s="578"/>
      <c r="AA324" s="578"/>
      <c r="AB324" s="201"/>
      <c r="AC324" s="201"/>
      <c r="AD324" s="201"/>
      <c r="AE324" s="201"/>
      <c r="AF324" s="201"/>
      <c r="AG324" s="201"/>
      <c r="AH324" s="235"/>
      <c r="AI324" s="201"/>
      <c r="AJ324" s="201"/>
      <c r="AK324" s="201"/>
      <c r="AL324" s="201"/>
      <c r="AM324" s="201"/>
      <c r="AN324" s="201"/>
      <c r="AO324" s="573"/>
      <c r="AP324" s="416"/>
      <c r="AQ324" s="416"/>
      <c r="AR324" s="416"/>
      <c r="AS324" s="245"/>
      <c r="AT324" s="462" t="str">
        <f t="shared" ref="AT324:AT387" si="26">IF(ISBLANK(AS324),IF(ISBLANK(AZ324),IF(ISBLANK(C324),"",C324),AZ324),IF(ISBLANK(AZ324),CONCATENATE(AS324,".",C324),CONCATENATE(AS324,".",AZ324)))</f>
        <v/>
      </c>
      <c r="AU324" s="237"/>
      <c r="AV324" s="463" t="str">
        <f t="shared" ref="AV324:AV387" si="27">IF(AU324="МПа","Popup_OIPp","Popup_OIP")</f>
        <v>Popup_OIP</v>
      </c>
      <c r="AW324" s="237"/>
      <c r="AX324" s="238"/>
      <c r="AY324" s="238"/>
      <c r="AZ324" s="383"/>
      <c r="BA324" s="331"/>
      <c r="BB324" s="464" t="str">
        <f t="shared" ref="BB324:BB387" si="28">IF(AND(LEN(B324)&gt;0,LOWER(B324)&lt;&gt;"РЕЗЕРВ"),CONCATENATE(B324,";",CONCATENATE(AT324,".RawValue"),";",CONCATENATE("Channel.MNS.",AT324,".RawValue"),";",AO324,";",AU324,";",P324,";",Q324),"")</f>
        <v/>
      </c>
      <c r="BC324" s="464" t="str">
        <f t="shared" ref="BC324:BC387" si="29">IF(AND(LEN(B324)&gt;0,LOWER(B324)&lt;&gt;"РЕЗЕРВ"),CONCATENATE(CONCATENATE("""Channel.MNS.",AT324,".RawValue"""),",1000,0.001,1,"),"")</f>
        <v/>
      </c>
    </row>
    <row r="325" spans="1:55" s="205" customFormat="1" x14ac:dyDescent="0.25">
      <c r="A325" s="264"/>
      <c r="B325" s="804"/>
      <c r="C325" s="264"/>
      <c r="D325" s="235"/>
      <c r="E325" s="235"/>
      <c r="F325" s="235"/>
      <c r="G325" s="235"/>
      <c r="H325" s="235"/>
      <c r="I325" s="235"/>
      <c r="J325" s="235"/>
      <c r="K325" s="235"/>
      <c r="L325" s="235"/>
      <c r="M325" s="235"/>
      <c r="N325" s="235"/>
      <c r="O325" s="235"/>
      <c r="P325" s="235"/>
      <c r="Q325" s="235"/>
      <c r="R325" s="235"/>
      <c r="S325" s="416"/>
      <c r="T325" s="416"/>
      <c r="U325" s="235"/>
      <c r="V325" s="583"/>
      <c r="W325" s="235"/>
      <c r="X325" s="235"/>
      <c r="Y325" s="463">
        <f t="shared" si="25"/>
        <v>0</v>
      </c>
      <c r="Z325" s="578"/>
      <c r="AA325" s="578"/>
      <c r="AB325" s="201"/>
      <c r="AC325" s="201"/>
      <c r="AD325" s="201"/>
      <c r="AE325" s="201"/>
      <c r="AF325" s="201"/>
      <c r="AG325" s="201"/>
      <c r="AH325" s="235"/>
      <c r="AI325" s="201"/>
      <c r="AJ325" s="201"/>
      <c r="AK325" s="201"/>
      <c r="AL325" s="201"/>
      <c r="AM325" s="201"/>
      <c r="AN325" s="201"/>
      <c r="AO325" s="573"/>
      <c r="AP325" s="416"/>
      <c r="AQ325" s="416"/>
      <c r="AR325" s="416"/>
      <c r="AS325" s="245"/>
      <c r="AT325" s="462" t="str">
        <f t="shared" si="26"/>
        <v/>
      </c>
      <c r="AU325" s="237"/>
      <c r="AV325" s="463" t="str">
        <f t="shared" si="27"/>
        <v>Popup_OIP</v>
      </c>
      <c r="AW325" s="237"/>
      <c r="AX325" s="238"/>
      <c r="AY325" s="238"/>
      <c r="AZ325" s="383"/>
      <c r="BA325" s="331"/>
      <c r="BB325" s="464" t="str">
        <f t="shared" si="28"/>
        <v/>
      </c>
      <c r="BC325" s="464" t="str">
        <f t="shared" si="29"/>
        <v/>
      </c>
    </row>
    <row r="326" spans="1:55" s="205" customFormat="1" x14ac:dyDescent="0.25">
      <c r="A326" s="264"/>
      <c r="B326" s="804"/>
      <c r="C326" s="264"/>
      <c r="D326" s="235"/>
      <c r="E326" s="235"/>
      <c r="F326" s="235"/>
      <c r="G326" s="235"/>
      <c r="H326" s="235"/>
      <c r="I326" s="235"/>
      <c r="J326" s="235"/>
      <c r="K326" s="235"/>
      <c r="L326" s="235"/>
      <c r="M326" s="235"/>
      <c r="N326" s="235"/>
      <c r="O326" s="235"/>
      <c r="P326" s="235"/>
      <c r="Q326" s="235"/>
      <c r="R326" s="235"/>
      <c r="S326" s="416"/>
      <c r="T326" s="416"/>
      <c r="U326" s="235"/>
      <c r="V326" s="583"/>
      <c r="W326" s="235"/>
      <c r="X326" s="235"/>
      <c r="Y326" s="463">
        <f t="shared" si="25"/>
        <v>0</v>
      </c>
      <c r="Z326" s="578"/>
      <c r="AA326" s="578"/>
      <c r="AB326" s="201"/>
      <c r="AC326" s="201"/>
      <c r="AD326" s="201"/>
      <c r="AE326" s="201"/>
      <c r="AF326" s="201"/>
      <c r="AG326" s="201"/>
      <c r="AH326" s="235"/>
      <c r="AI326" s="201"/>
      <c r="AJ326" s="201"/>
      <c r="AK326" s="201"/>
      <c r="AL326" s="201"/>
      <c r="AM326" s="201"/>
      <c r="AN326" s="201"/>
      <c r="AO326" s="573"/>
      <c r="AP326" s="416"/>
      <c r="AQ326" s="416"/>
      <c r="AR326" s="416"/>
      <c r="AS326" s="245"/>
      <c r="AT326" s="462" t="str">
        <f t="shared" si="26"/>
        <v/>
      </c>
      <c r="AU326" s="237"/>
      <c r="AV326" s="463" t="str">
        <f t="shared" si="27"/>
        <v>Popup_OIP</v>
      </c>
      <c r="AW326" s="237"/>
      <c r="AX326" s="238"/>
      <c r="AY326" s="238"/>
      <c r="AZ326" s="383"/>
      <c r="BA326" s="331"/>
      <c r="BB326" s="464" t="str">
        <f t="shared" si="28"/>
        <v/>
      </c>
      <c r="BC326" s="464" t="str">
        <f t="shared" si="29"/>
        <v/>
      </c>
    </row>
    <row r="327" spans="1:55" s="205" customFormat="1" x14ac:dyDescent="0.25">
      <c r="A327" s="264"/>
      <c r="B327" s="804"/>
      <c r="C327" s="264"/>
      <c r="D327" s="235"/>
      <c r="E327" s="235"/>
      <c r="F327" s="235"/>
      <c r="G327" s="235"/>
      <c r="H327" s="235"/>
      <c r="I327" s="235"/>
      <c r="J327" s="235"/>
      <c r="K327" s="235"/>
      <c r="L327" s="235"/>
      <c r="M327" s="235"/>
      <c r="N327" s="235"/>
      <c r="O327" s="235"/>
      <c r="P327" s="235"/>
      <c r="Q327" s="235"/>
      <c r="R327" s="235"/>
      <c r="S327" s="416"/>
      <c r="T327" s="416"/>
      <c r="U327" s="235"/>
      <c r="V327" s="583"/>
      <c r="W327" s="235"/>
      <c r="X327" s="235"/>
      <c r="Y327" s="463">
        <f t="shared" si="25"/>
        <v>0</v>
      </c>
      <c r="Z327" s="578"/>
      <c r="AA327" s="578"/>
      <c r="AB327" s="201"/>
      <c r="AC327" s="201"/>
      <c r="AD327" s="201"/>
      <c r="AE327" s="201"/>
      <c r="AF327" s="201"/>
      <c r="AG327" s="201"/>
      <c r="AH327" s="235"/>
      <c r="AI327" s="201"/>
      <c r="AJ327" s="201"/>
      <c r="AK327" s="201"/>
      <c r="AL327" s="201"/>
      <c r="AM327" s="201"/>
      <c r="AN327" s="201"/>
      <c r="AO327" s="573"/>
      <c r="AP327" s="416"/>
      <c r="AQ327" s="416"/>
      <c r="AR327" s="416"/>
      <c r="AS327" s="245"/>
      <c r="AT327" s="462" t="str">
        <f t="shared" si="26"/>
        <v/>
      </c>
      <c r="AU327" s="237"/>
      <c r="AV327" s="463" t="str">
        <f t="shared" si="27"/>
        <v>Popup_OIP</v>
      </c>
      <c r="AW327" s="237"/>
      <c r="AX327" s="238"/>
      <c r="AY327" s="238"/>
      <c r="AZ327" s="383"/>
      <c r="BA327" s="331"/>
      <c r="BB327" s="464" t="str">
        <f t="shared" si="28"/>
        <v/>
      </c>
      <c r="BC327" s="464" t="str">
        <f t="shared" si="29"/>
        <v/>
      </c>
    </row>
    <row r="328" spans="1:55" s="205" customFormat="1" x14ac:dyDescent="0.25">
      <c r="A328" s="264"/>
      <c r="B328" s="804"/>
      <c r="C328" s="264"/>
      <c r="D328" s="235"/>
      <c r="E328" s="235"/>
      <c r="F328" s="235"/>
      <c r="G328" s="235"/>
      <c r="H328" s="235"/>
      <c r="I328" s="235"/>
      <c r="J328" s="235"/>
      <c r="K328" s="235"/>
      <c r="L328" s="235"/>
      <c r="M328" s="235"/>
      <c r="N328" s="235"/>
      <c r="O328" s="235"/>
      <c r="P328" s="235"/>
      <c r="Q328" s="235"/>
      <c r="R328" s="235"/>
      <c r="S328" s="416"/>
      <c r="T328" s="416"/>
      <c r="U328" s="235"/>
      <c r="V328" s="583"/>
      <c r="W328" s="235"/>
      <c r="X328" s="235"/>
      <c r="Y328" s="463">
        <f t="shared" si="25"/>
        <v>0</v>
      </c>
      <c r="Z328" s="578"/>
      <c r="AA328" s="578"/>
      <c r="AB328" s="201"/>
      <c r="AC328" s="201"/>
      <c r="AD328" s="201"/>
      <c r="AE328" s="201"/>
      <c r="AF328" s="201"/>
      <c r="AG328" s="201"/>
      <c r="AH328" s="235"/>
      <c r="AI328" s="201"/>
      <c r="AJ328" s="201"/>
      <c r="AK328" s="201"/>
      <c r="AL328" s="201"/>
      <c r="AM328" s="201"/>
      <c r="AN328" s="201"/>
      <c r="AO328" s="573"/>
      <c r="AP328" s="416"/>
      <c r="AQ328" s="416"/>
      <c r="AR328" s="416"/>
      <c r="AS328" s="245"/>
      <c r="AT328" s="462" t="str">
        <f t="shared" si="26"/>
        <v/>
      </c>
      <c r="AU328" s="237"/>
      <c r="AV328" s="463" t="str">
        <f t="shared" si="27"/>
        <v>Popup_OIP</v>
      </c>
      <c r="AW328" s="237"/>
      <c r="AX328" s="238"/>
      <c r="AY328" s="238"/>
      <c r="AZ328" s="383"/>
      <c r="BA328" s="331"/>
      <c r="BB328" s="464" t="str">
        <f t="shared" si="28"/>
        <v/>
      </c>
      <c r="BC328" s="464" t="str">
        <f t="shared" si="29"/>
        <v/>
      </c>
    </row>
    <row r="329" spans="1:55" s="205" customFormat="1" x14ac:dyDescent="0.25">
      <c r="A329" s="264"/>
      <c r="B329" s="804"/>
      <c r="C329" s="264"/>
      <c r="D329" s="235"/>
      <c r="E329" s="235"/>
      <c r="F329" s="235"/>
      <c r="G329" s="235"/>
      <c r="H329" s="235"/>
      <c r="I329" s="235"/>
      <c r="J329" s="235"/>
      <c r="K329" s="235"/>
      <c r="L329" s="235"/>
      <c r="M329" s="235"/>
      <c r="N329" s="235"/>
      <c r="O329" s="235"/>
      <c r="P329" s="235"/>
      <c r="Q329" s="235"/>
      <c r="R329" s="235"/>
      <c r="S329" s="416"/>
      <c r="T329" s="416"/>
      <c r="U329" s="235"/>
      <c r="V329" s="583"/>
      <c r="W329" s="235"/>
      <c r="X329" s="235"/>
      <c r="Y329" s="463">
        <f t="shared" si="25"/>
        <v>0</v>
      </c>
      <c r="Z329" s="578"/>
      <c r="AA329" s="578"/>
      <c r="AB329" s="201"/>
      <c r="AC329" s="201"/>
      <c r="AD329" s="201"/>
      <c r="AE329" s="201"/>
      <c r="AF329" s="201"/>
      <c r="AG329" s="201"/>
      <c r="AH329" s="235"/>
      <c r="AI329" s="201"/>
      <c r="AJ329" s="201"/>
      <c r="AK329" s="201"/>
      <c r="AL329" s="201"/>
      <c r="AM329" s="201"/>
      <c r="AN329" s="201"/>
      <c r="AO329" s="573"/>
      <c r="AP329" s="416"/>
      <c r="AQ329" s="416"/>
      <c r="AR329" s="416"/>
      <c r="AS329" s="245"/>
      <c r="AT329" s="462" t="str">
        <f t="shared" si="26"/>
        <v/>
      </c>
      <c r="AU329" s="237"/>
      <c r="AV329" s="463" t="str">
        <f t="shared" si="27"/>
        <v>Popup_OIP</v>
      </c>
      <c r="AW329" s="237"/>
      <c r="AX329" s="238"/>
      <c r="AY329" s="238"/>
      <c r="AZ329" s="383"/>
      <c r="BA329" s="331"/>
      <c r="BB329" s="464" t="str">
        <f t="shared" si="28"/>
        <v/>
      </c>
      <c r="BC329" s="464" t="str">
        <f t="shared" si="29"/>
        <v/>
      </c>
    </row>
    <row r="330" spans="1:55" s="205" customFormat="1" x14ac:dyDescent="0.25">
      <c r="A330" s="264"/>
      <c r="B330" s="804"/>
      <c r="C330" s="264"/>
      <c r="D330" s="235"/>
      <c r="E330" s="235"/>
      <c r="F330" s="235"/>
      <c r="G330" s="235"/>
      <c r="H330" s="235"/>
      <c r="I330" s="235"/>
      <c r="J330" s="235"/>
      <c r="K330" s="235"/>
      <c r="L330" s="235"/>
      <c r="M330" s="235"/>
      <c r="N330" s="235"/>
      <c r="O330" s="235"/>
      <c r="P330" s="235"/>
      <c r="Q330" s="235"/>
      <c r="R330" s="235"/>
      <c r="S330" s="416"/>
      <c r="T330" s="416"/>
      <c r="U330" s="235"/>
      <c r="V330" s="583"/>
      <c r="W330" s="235"/>
      <c r="X330" s="235"/>
      <c r="Y330" s="463">
        <f t="shared" si="25"/>
        <v>0</v>
      </c>
      <c r="Z330" s="578"/>
      <c r="AA330" s="578"/>
      <c r="AB330" s="201"/>
      <c r="AC330" s="201"/>
      <c r="AD330" s="201"/>
      <c r="AE330" s="201"/>
      <c r="AF330" s="201"/>
      <c r="AG330" s="201"/>
      <c r="AH330" s="235"/>
      <c r="AI330" s="201"/>
      <c r="AJ330" s="201"/>
      <c r="AK330" s="201"/>
      <c r="AL330" s="201"/>
      <c r="AM330" s="201"/>
      <c r="AN330" s="201"/>
      <c r="AO330" s="573"/>
      <c r="AP330" s="416"/>
      <c r="AQ330" s="416"/>
      <c r="AR330" s="416"/>
      <c r="AS330" s="245"/>
      <c r="AT330" s="462" t="str">
        <f t="shared" si="26"/>
        <v/>
      </c>
      <c r="AU330" s="237"/>
      <c r="AV330" s="463" t="str">
        <f t="shared" si="27"/>
        <v>Popup_OIP</v>
      </c>
      <c r="AW330" s="237"/>
      <c r="AX330" s="238"/>
      <c r="AY330" s="238"/>
      <c r="AZ330" s="383"/>
      <c r="BA330" s="331"/>
      <c r="BB330" s="464" t="str">
        <f t="shared" si="28"/>
        <v/>
      </c>
      <c r="BC330" s="464" t="str">
        <f t="shared" si="29"/>
        <v/>
      </c>
    </row>
    <row r="331" spans="1:55" s="205" customFormat="1" x14ac:dyDescent="0.25">
      <c r="A331" s="264"/>
      <c r="B331" s="804"/>
      <c r="C331" s="264"/>
      <c r="D331" s="235"/>
      <c r="E331" s="235"/>
      <c r="F331" s="235"/>
      <c r="G331" s="235"/>
      <c r="H331" s="235"/>
      <c r="I331" s="235"/>
      <c r="J331" s="235"/>
      <c r="K331" s="235"/>
      <c r="L331" s="235"/>
      <c r="M331" s="235"/>
      <c r="N331" s="235"/>
      <c r="O331" s="235"/>
      <c r="P331" s="235"/>
      <c r="Q331" s="235"/>
      <c r="R331" s="235"/>
      <c r="S331" s="416"/>
      <c r="T331" s="416"/>
      <c r="U331" s="235"/>
      <c r="V331" s="583"/>
      <c r="W331" s="235"/>
      <c r="X331" s="235"/>
      <c r="Y331" s="463">
        <f t="shared" si="25"/>
        <v>0</v>
      </c>
      <c r="Z331" s="578"/>
      <c r="AA331" s="578"/>
      <c r="AB331" s="201"/>
      <c r="AC331" s="201"/>
      <c r="AD331" s="201"/>
      <c r="AE331" s="201"/>
      <c r="AF331" s="201"/>
      <c r="AG331" s="201"/>
      <c r="AH331" s="235"/>
      <c r="AI331" s="201"/>
      <c r="AJ331" s="201"/>
      <c r="AK331" s="201"/>
      <c r="AL331" s="201"/>
      <c r="AM331" s="201"/>
      <c r="AN331" s="201"/>
      <c r="AO331" s="573"/>
      <c r="AP331" s="416"/>
      <c r="AQ331" s="416"/>
      <c r="AR331" s="416"/>
      <c r="AS331" s="245"/>
      <c r="AT331" s="462" t="str">
        <f t="shared" si="26"/>
        <v/>
      </c>
      <c r="AU331" s="237"/>
      <c r="AV331" s="463" t="str">
        <f t="shared" si="27"/>
        <v>Popup_OIP</v>
      </c>
      <c r="AW331" s="237"/>
      <c r="AX331" s="238"/>
      <c r="AY331" s="238"/>
      <c r="AZ331" s="383"/>
      <c r="BA331" s="331"/>
      <c r="BB331" s="464" t="str">
        <f t="shared" si="28"/>
        <v/>
      </c>
      <c r="BC331" s="464" t="str">
        <f t="shared" si="29"/>
        <v/>
      </c>
    </row>
    <row r="332" spans="1:55" s="205" customFormat="1" x14ac:dyDescent="0.25">
      <c r="A332" s="264"/>
      <c r="B332" s="804"/>
      <c r="C332" s="264"/>
      <c r="D332" s="235"/>
      <c r="E332" s="235"/>
      <c r="F332" s="235"/>
      <c r="G332" s="235"/>
      <c r="H332" s="235"/>
      <c r="I332" s="235"/>
      <c r="J332" s="235"/>
      <c r="K332" s="235"/>
      <c r="L332" s="235"/>
      <c r="M332" s="235"/>
      <c r="N332" s="235"/>
      <c r="O332" s="235"/>
      <c r="P332" s="235"/>
      <c r="Q332" s="235"/>
      <c r="R332" s="235"/>
      <c r="S332" s="416"/>
      <c r="T332" s="416"/>
      <c r="U332" s="235"/>
      <c r="V332" s="583"/>
      <c r="W332" s="235"/>
      <c r="X332" s="235"/>
      <c r="Y332" s="463">
        <f t="shared" si="25"/>
        <v>0</v>
      </c>
      <c r="Z332" s="578"/>
      <c r="AA332" s="578"/>
      <c r="AB332" s="201"/>
      <c r="AC332" s="201"/>
      <c r="AD332" s="201"/>
      <c r="AE332" s="201"/>
      <c r="AF332" s="201"/>
      <c r="AG332" s="201"/>
      <c r="AH332" s="235"/>
      <c r="AI332" s="201"/>
      <c r="AJ332" s="201"/>
      <c r="AK332" s="201"/>
      <c r="AL332" s="201"/>
      <c r="AM332" s="201"/>
      <c r="AN332" s="201"/>
      <c r="AO332" s="573"/>
      <c r="AP332" s="416"/>
      <c r="AQ332" s="416"/>
      <c r="AR332" s="416"/>
      <c r="AS332" s="245"/>
      <c r="AT332" s="462" t="str">
        <f t="shared" si="26"/>
        <v/>
      </c>
      <c r="AU332" s="237"/>
      <c r="AV332" s="463" t="str">
        <f t="shared" si="27"/>
        <v>Popup_OIP</v>
      </c>
      <c r="AW332" s="237"/>
      <c r="AX332" s="238"/>
      <c r="AY332" s="238"/>
      <c r="AZ332" s="383"/>
      <c r="BA332" s="331"/>
      <c r="BB332" s="464" t="str">
        <f t="shared" si="28"/>
        <v/>
      </c>
      <c r="BC332" s="464" t="str">
        <f t="shared" si="29"/>
        <v/>
      </c>
    </row>
    <row r="333" spans="1:55" s="205" customFormat="1" x14ac:dyDescent="0.25">
      <c r="A333" s="264"/>
      <c r="B333" s="804"/>
      <c r="C333" s="264"/>
      <c r="D333" s="235"/>
      <c r="E333" s="235"/>
      <c r="F333" s="235"/>
      <c r="G333" s="235"/>
      <c r="H333" s="235"/>
      <c r="I333" s="235"/>
      <c r="J333" s="235"/>
      <c r="K333" s="235"/>
      <c r="L333" s="235"/>
      <c r="M333" s="235"/>
      <c r="N333" s="235"/>
      <c r="O333" s="235"/>
      <c r="P333" s="235"/>
      <c r="Q333" s="235"/>
      <c r="R333" s="235"/>
      <c r="S333" s="416"/>
      <c r="T333" s="416"/>
      <c r="U333" s="235"/>
      <c r="V333" s="583"/>
      <c r="W333" s="235"/>
      <c r="X333" s="235"/>
      <c r="Y333" s="463">
        <f t="shared" si="25"/>
        <v>0</v>
      </c>
      <c r="Z333" s="578"/>
      <c r="AA333" s="578"/>
      <c r="AB333" s="201"/>
      <c r="AC333" s="201"/>
      <c r="AD333" s="201"/>
      <c r="AE333" s="201"/>
      <c r="AF333" s="201"/>
      <c r="AG333" s="201"/>
      <c r="AH333" s="235"/>
      <c r="AI333" s="201"/>
      <c r="AJ333" s="201"/>
      <c r="AK333" s="201"/>
      <c r="AL333" s="201"/>
      <c r="AM333" s="201"/>
      <c r="AN333" s="201"/>
      <c r="AO333" s="573"/>
      <c r="AP333" s="416"/>
      <c r="AQ333" s="416"/>
      <c r="AR333" s="416"/>
      <c r="AS333" s="245"/>
      <c r="AT333" s="462" t="str">
        <f t="shared" si="26"/>
        <v/>
      </c>
      <c r="AU333" s="237"/>
      <c r="AV333" s="463" t="str">
        <f t="shared" si="27"/>
        <v>Popup_OIP</v>
      </c>
      <c r="AW333" s="237"/>
      <c r="AX333" s="238"/>
      <c r="AY333" s="238"/>
      <c r="AZ333" s="383"/>
      <c r="BA333" s="331"/>
      <c r="BB333" s="464" t="str">
        <f t="shared" si="28"/>
        <v/>
      </c>
      <c r="BC333" s="464" t="str">
        <f t="shared" si="29"/>
        <v/>
      </c>
    </row>
    <row r="334" spans="1:55" s="205" customFormat="1" x14ac:dyDescent="0.25">
      <c r="A334" s="264"/>
      <c r="B334" s="804"/>
      <c r="C334" s="264"/>
      <c r="D334" s="235"/>
      <c r="E334" s="235"/>
      <c r="F334" s="235"/>
      <c r="G334" s="235"/>
      <c r="H334" s="235"/>
      <c r="I334" s="235"/>
      <c r="J334" s="235"/>
      <c r="K334" s="235"/>
      <c r="L334" s="235"/>
      <c r="M334" s="235"/>
      <c r="N334" s="235"/>
      <c r="O334" s="235"/>
      <c r="P334" s="235"/>
      <c r="Q334" s="235"/>
      <c r="R334" s="235"/>
      <c r="S334" s="416"/>
      <c r="T334" s="416"/>
      <c r="U334" s="235"/>
      <c r="V334" s="583"/>
      <c r="W334" s="235"/>
      <c r="X334" s="235"/>
      <c r="Y334" s="463">
        <f t="shared" si="25"/>
        <v>0</v>
      </c>
      <c r="Z334" s="578"/>
      <c r="AA334" s="578"/>
      <c r="AB334" s="201"/>
      <c r="AC334" s="201"/>
      <c r="AD334" s="201"/>
      <c r="AE334" s="201"/>
      <c r="AF334" s="201"/>
      <c r="AG334" s="201"/>
      <c r="AH334" s="235"/>
      <c r="AI334" s="201"/>
      <c r="AJ334" s="201"/>
      <c r="AK334" s="201"/>
      <c r="AL334" s="201"/>
      <c r="AM334" s="201"/>
      <c r="AN334" s="201"/>
      <c r="AO334" s="573"/>
      <c r="AP334" s="416"/>
      <c r="AQ334" s="416"/>
      <c r="AR334" s="416"/>
      <c r="AS334" s="245"/>
      <c r="AT334" s="462" t="str">
        <f t="shared" si="26"/>
        <v/>
      </c>
      <c r="AU334" s="237"/>
      <c r="AV334" s="463" t="str">
        <f t="shared" si="27"/>
        <v>Popup_OIP</v>
      </c>
      <c r="AW334" s="237"/>
      <c r="AX334" s="238"/>
      <c r="AY334" s="238"/>
      <c r="AZ334" s="383"/>
      <c r="BA334" s="331"/>
      <c r="BB334" s="464" t="str">
        <f t="shared" si="28"/>
        <v/>
      </c>
      <c r="BC334" s="464" t="str">
        <f t="shared" si="29"/>
        <v/>
      </c>
    </row>
    <row r="335" spans="1:55" s="205" customFormat="1" x14ac:dyDescent="0.25">
      <c r="A335" s="264"/>
      <c r="B335" s="804"/>
      <c r="C335" s="264"/>
      <c r="D335" s="235"/>
      <c r="E335" s="235"/>
      <c r="F335" s="235"/>
      <c r="G335" s="235"/>
      <c r="H335" s="235"/>
      <c r="I335" s="235"/>
      <c r="J335" s="235"/>
      <c r="K335" s="235"/>
      <c r="L335" s="235"/>
      <c r="M335" s="235"/>
      <c r="N335" s="235"/>
      <c r="O335" s="235"/>
      <c r="P335" s="235"/>
      <c r="Q335" s="235"/>
      <c r="R335" s="235"/>
      <c r="S335" s="416"/>
      <c r="T335" s="416"/>
      <c r="U335" s="235"/>
      <c r="V335" s="583"/>
      <c r="W335" s="235"/>
      <c r="X335" s="235"/>
      <c r="Y335" s="463">
        <f t="shared" si="25"/>
        <v>0</v>
      </c>
      <c r="Z335" s="578"/>
      <c r="AA335" s="578"/>
      <c r="AB335" s="201"/>
      <c r="AC335" s="201"/>
      <c r="AD335" s="201"/>
      <c r="AE335" s="201"/>
      <c r="AF335" s="201"/>
      <c r="AG335" s="201"/>
      <c r="AH335" s="235"/>
      <c r="AI335" s="201"/>
      <c r="AJ335" s="201"/>
      <c r="AK335" s="201"/>
      <c r="AL335" s="201"/>
      <c r="AM335" s="201"/>
      <c r="AN335" s="201"/>
      <c r="AO335" s="573"/>
      <c r="AP335" s="416"/>
      <c r="AQ335" s="416"/>
      <c r="AR335" s="416"/>
      <c r="AS335" s="245"/>
      <c r="AT335" s="462" t="str">
        <f t="shared" si="26"/>
        <v/>
      </c>
      <c r="AU335" s="237"/>
      <c r="AV335" s="463" t="str">
        <f t="shared" si="27"/>
        <v>Popup_OIP</v>
      </c>
      <c r="AW335" s="237"/>
      <c r="AX335" s="238"/>
      <c r="AY335" s="238"/>
      <c r="AZ335" s="383"/>
      <c r="BA335" s="331"/>
      <c r="BB335" s="464" t="str">
        <f t="shared" si="28"/>
        <v/>
      </c>
      <c r="BC335" s="464" t="str">
        <f t="shared" si="29"/>
        <v/>
      </c>
    </row>
    <row r="336" spans="1:55" s="205" customFormat="1" x14ac:dyDescent="0.25">
      <c r="A336" s="264"/>
      <c r="B336" s="804"/>
      <c r="C336" s="264"/>
      <c r="D336" s="235"/>
      <c r="E336" s="235"/>
      <c r="F336" s="235"/>
      <c r="G336" s="235"/>
      <c r="H336" s="235"/>
      <c r="I336" s="235"/>
      <c r="J336" s="235"/>
      <c r="K336" s="235"/>
      <c r="L336" s="235"/>
      <c r="M336" s="235"/>
      <c r="N336" s="235"/>
      <c r="O336" s="235"/>
      <c r="P336" s="235"/>
      <c r="Q336" s="235"/>
      <c r="R336" s="235"/>
      <c r="S336" s="416"/>
      <c r="T336" s="416"/>
      <c r="U336" s="235"/>
      <c r="V336" s="583"/>
      <c r="W336" s="235"/>
      <c r="X336" s="235"/>
      <c r="Y336" s="463">
        <f t="shared" si="25"/>
        <v>0</v>
      </c>
      <c r="Z336" s="578"/>
      <c r="AA336" s="578"/>
      <c r="AB336" s="201"/>
      <c r="AC336" s="201"/>
      <c r="AD336" s="201"/>
      <c r="AE336" s="201"/>
      <c r="AF336" s="201"/>
      <c r="AG336" s="201"/>
      <c r="AH336" s="235"/>
      <c r="AI336" s="201"/>
      <c r="AJ336" s="201"/>
      <c r="AK336" s="201"/>
      <c r="AL336" s="201"/>
      <c r="AM336" s="201"/>
      <c r="AN336" s="201"/>
      <c r="AO336" s="573"/>
      <c r="AP336" s="416"/>
      <c r="AQ336" s="416"/>
      <c r="AR336" s="416"/>
      <c r="AS336" s="245"/>
      <c r="AT336" s="462" t="str">
        <f t="shared" si="26"/>
        <v/>
      </c>
      <c r="AU336" s="237"/>
      <c r="AV336" s="463" t="str">
        <f t="shared" si="27"/>
        <v>Popup_OIP</v>
      </c>
      <c r="AW336" s="237"/>
      <c r="AX336" s="238"/>
      <c r="AY336" s="238"/>
      <c r="AZ336" s="383"/>
      <c r="BA336" s="331"/>
      <c r="BB336" s="464" t="str">
        <f t="shared" si="28"/>
        <v/>
      </c>
      <c r="BC336" s="464" t="str">
        <f t="shared" si="29"/>
        <v/>
      </c>
    </row>
    <row r="337" spans="1:55" s="205" customFormat="1" x14ac:dyDescent="0.25">
      <c r="A337" s="264"/>
      <c r="B337" s="804"/>
      <c r="C337" s="264"/>
      <c r="D337" s="235"/>
      <c r="E337" s="235"/>
      <c r="F337" s="235"/>
      <c r="G337" s="235"/>
      <c r="H337" s="235"/>
      <c r="I337" s="235"/>
      <c r="J337" s="235"/>
      <c r="K337" s="235"/>
      <c r="L337" s="235"/>
      <c r="M337" s="235"/>
      <c r="N337" s="235"/>
      <c r="O337" s="235"/>
      <c r="P337" s="235"/>
      <c r="Q337" s="235"/>
      <c r="R337" s="235"/>
      <c r="S337" s="416"/>
      <c r="T337" s="416"/>
      <c r="U337" s="235"/>
      <c r="V337" s="583"/>
      <c r="W337" s="235"/>
      <c r="X337" s="235"/>
      <c r="Y337" s="463">
        <f t="shared" si="25"/>
        <v>0</v>
      </c>
      <c r="Z337" s="578"/>
      <c r="AA337" s="578"/>
      <c r="AB337" s="201"/>
      <c r="AC337" s="201"/>
      <c r="AD337" s="201"/>
      <c r="AE337" s="201"/>
      <c r="AF337" s="201"/>
      <c r="AG337" s="201"/>
      <c r="AH337" s="235"/>
      <c r="AI337" s="201"/>
      <c r="AJ337" s="201"/>
      <c r="AK337" s="201"/>
      <c r="AL337" s="201"/>
      <c r="AM337" s="201"/>
      <c r="AN337" s="201"/>
      <c r="AO337" s="573"/>
      <c r="AP337" s="416"/>
      <c r="AQ337" s="416"/>
      <c r="AR337" s="416"/>
      <c r="AS337" s="245"/>
      <c r="AT337" s="462" t="str">
        <f t="shared" si="26"/>
        <v/>
      </c>
      <c r="AU337" s="237"/>
      <c r="AV337" s="463" t="str">
        <f t="shared" si="27"/>
        <v>Popup_OIP</v>
      </c>
      <c r="AW337" s="237"/>
      <c r="AX337" s="238"/>
      <c r="AY337" s="238"/>
      <c r="AZ337" s="383"/>
      <c r="BA337" s="331"/>
      <c r="BB337" s="464" t="str">
        <f t="shared" si="28"/>
        <v/>
      </c>
      <c r="BC337" s="464" t="str">
        <f t="shared" si="29"/>
        <v/>
      </c>
    </row>
    <row r="338" spans="1:55" s="205" customFormat="1" x14ac:dyDescent="0.25">
      <c r="A338" s="264"/>
      <c r="B338" s="804"/>
      <c r="C338" s="264"/>
      <c r="D338" s="235"/>
      <c r="E338" s="235"/>
      <c r="F338" s="235"/>
      <c r="G338" s="235"/>
      <c r="H338" s="235"/>
      <c r="I338" s="235"/>
      <c r="J338" s="235"/>
      <c r="K338" s="235"/>
      <c r="L338" s="235"/>
      <c r="M338" s="235"/>
      <c r="N338" s="235"/>
      <c r="O338" s="235"/>
      <c r="P338" s="235"/>
      <c r="Q338" s="235"/>
      <c r="R338" s="235"/>
      <c r="S338" s="416"/>
      <c r="T338" s="416"/>
      <c r="U338" s="235"/>
      <c r="V338" s="583"/>
      <c r="W338" s="235"/>
      <c r="X338" s="235"/>
      <c r="Y338" s="463">
        <f t="shared" si="25"/>
        <v>0</v>
      </c>
      <c r="Z338" s="578"/>
      <c r="AA338" s="578"/>
      <c r="AB338" s="201"/>
      <c r="AC338" s="201"/>
      <c r="AD338" s="201"/>
      <c r="AE338" s="201"/>
      <c r="AF338" s="201"/>
      <c r="AG338" s="201"/>
      <c r="AH338" s="235"/>
      <c r="AI338" s="201"/>
      <c r="AJ338" s="201"/>
      <c r="AK338" s="201"/>
      <c r="AL338" s="201"/>
      <c r="AM338" s="201"/>
      <c r="AN338" s="201"/>
      <c r="AO338" s="573"/>
      <c r="AP338" s="416"/>
      <c r="AQ338" s="416"/>
      <c r="AR338" s="416"/>
      <c r="AS338" s="245"/>
      <c r="AT338" s="462" t="str">
        <f t="shared" si="26"/>
        <v/>
      </c>
      <c r="AU338" s="237"/>
      <c r="AV338" s="463" t="str">
        <f t="shared" si="27"/>
        <v>Popup_OIP</v>
      </c>
      <c r="AW338" s="237"/>
      <c r="AX338" s="238"/>
      <c r="AY338" s="238"/>
      <c r="AZ338" s="383"/>
      <c r="BA338" s="331"/>
      <c r="BB338" s="464" t="str">
        <f t="shared" si="28"/>
        <v/>
      </c>
      <c r="BC338" s="464" t="str">
        <f t="shared" si="29"/>
        <v/>
      </c>
    </row>
    <row r="339" spans="1:55" s="205" customFormat="1" x14ac:dyDescent="0.25">
      <c r="A339" s="264"/>
      <c r="B339" s="804"/>
      <c r="C339" s="264"/>
      <c r="D339" s="235"/>
      <c r="E339" s="235"/>
      <c r="F339" s="235"/>
      <c r="G339" s="235"/>
      <c r="H339" s="235"/>
      <c r="I339" s="235"/>
      <c r="J339" s="235"/>
      <c r="K339" s="235"/>
      <c r="L339" s="235"/>
      <c r="M339" s="235"/>
      <c r="N339" s="235"/>
      <c r="O339" s="235"/>
      <c r="P339" s="235"/>
      <c r="Q339" s="235"/>
      <c r="R339" s="235"/>
      <c r="S339" s="416"/>
      <c r="T339" s="416"/>
      <c r="U339" s="235"/>
      <c r="V339" s="583"/>
      <c r="W339" s="235"/>
      <c r="X339" s="235"/>
      <c r="Y339" s="463">
        <f t="shared" si="25"/>
        <v>0</v>
      </c>
      <c r="Z339" s="578"/>
      <c r="AA339" s="578"/>
      <c r="AB339" s="201"/>
      <c r="AC339" s="201"/>
      <c r="AD339" s="201"/>
      <c r="AE339" s="201"/>
      <c r="AF339" s="201"/>
      <c r="AG339" s="201"/>
      <c r="AH339" s="235"/>
      <c r="AI339" s="201"/>
      <c r="AJ339" s="201"/>
      <c r="AK339" s="201"/>
      <c r="AL339" s="201"/>
      <c r="AM339" s="201"/>
      <c r="AN339" s="201"/>
      <c r="AO339" s="573"/>
      <c r="AP339" s="416"/>
      <c r="AQ339" s="416"/>
      <c r="AR339" s="416"/>
      <c r="AS339" s="245"/>
      <c r="AT339" s="462" t="str">
        <f t="shared" si="26"/>
        <v/>
      </c>
      <c r="AU339" s="237"/>
      <c r="AV339" s="463" t="str">
        <f t="shared" si="27"/>
        <v>Popup_OIP</v>
      </c>
      <c r="AW339" s="237"/>
      <c r="AX339" s="238"/>
      <c r="AY339" s="238"/>
      <c r="AZ339" s="383"/>
      <c r="BA339" s="331"/>
      <c r="BB339" s="464" t="str">
        <f t="shared" si="28"/>
        <v/>
      </c>
      <c r="BC339" s="464" t="str">
        <f t="shared" si="29"/>
        <v/>
      </c>
    </row>
    <row r="340" spans="1:55" s="205" customFormat="1" x14ac:dyDescent="0.25">
      <c r="A340" s="264"/>
      <c r="B340" s="804"/>
      <c r="C340" s="264"/>
      <c r="D340" s="235"/>
      <c r="E340" s="235"/>
      <c r="F340" s="235"/>
      <c r="G340" s="235"/>
      <c r="H340" s="235"/>
      <c r="I340" s="235"/>
      <c r="J340" s="235"/>
      <c r="K340" s="235"/>
      <c r="L340" s="235"/>
      <c r="M340" s="235"/>
      <c r="N340" s="235"/>
      <c r="O340" s="235"/>
      <c r="P340" s="235"/>
      <c r="Q340" s="235"/>
      <c r="R340" s="235"/>
      <c r="S340" s="416"/>
      <c r="T340" s="416"/>
      <c r="U340" s="235"/>
      <c r="V340" s="583"/>
      <c r="W340" s="235"/>
      <c r="X340" s="235"/>
      <c r="Y340" s="463">
        <f t="shared" si="25"/>
        <v>0</v>
      </c>
      <c r="Z340" s="578"/>
      <c r="AA340" s="578"/>
      <c r="AB340" s="201"/>
      <c r="AC340" s="201"/>
      <c r="AD340" s="201"/>
      <c r="AE340" s="201"/>
      <c r="AF340" s="201"/>
      <c r="AG340" s="201"/>
      <c r="AH340" s="235"/>
      <c r="AI340" s="201"/>
      <c r="AJ340" s="201"/>
      <c r="AK340" s="201"/>
      <c r="AL340" s="201"/>
      <c r="AM340" s="201"/>
      <c r="AN340" s="201"/>
      <c r="AO340" s="573"/>
      <c r="AP340" s="416"/>
      <c r="AQ340" s="416"/>
      <c r="AR340" s="416"/>
      <c r="AS340" s="245"/>
      <c r="AT340" s="462" t="str">
        <f t="shared" si="26"/>
        <v/>
      </c>
      <c r="AU340" s="237"/>
      <c r="AV340" s="463" t="str">
        <f t="shared" si="27"/>
        <v>Popup_OIP</v>
      </c>
      <c r="AW340" s="237"/>
      <c r="AX340" s="238"/>
      <c r="AY340" s="238"/>
      <c r="AZ340" s="383"/>
      <c r="BA340" s="331"/>
      <c r="BB340" s="464" t="str">
        <f t="shared" si="28"/>
        <v/>
      </c>
      <c r="BC340" s="464" t="str">
        <f t="shared" si="29"/>
        <v/>
      </c>
    </row>
    <row r="341" spans="1:55" s="205" customFormat="1" x14ac:dyDescent="0.25">
      <c r="A341" s="264"/>
      <c r="B341" s="804"/>
      <c r="C341" s="264"/>
      <c r="D341" s="235"/>
      <c r="E341" s="235"/>
      <c r="F341" s="235"/>
      <c r="G341" s="235"/>
      <c r="H341" s="235"/>
      <c r="I341" s="235"/>
      <c r="J341" s="235"/>
      <c r="K341" s="235"/>
      <c r="L341" s="235"/>
      <c r="M341" s="235"/>
      <c r="N341" s="235"/>
      <c r="O341" s="235"/>
      <c r="P341" s="235"/>
      <c r="Q341" s="235"/>
      <c r="R341" s="235"/>
      <c r="S341" s="416"/>
      <c r="T341" s="416"/>
      <c r="U341" s="235"/>
      <c r="V341" s="583"/>
      <c r="W341" s="235"/>
      <c r="X341" s="235"/>
      <c r="Y341" s="463">
        <f t="shared" si="25"/>
        <v>0</v>
      </c>
      <c r="Z341" s="578"/>
      <c r="AA341" s="578"/>
      <c r="AB341" s="201"/>
      <c r="AC341" s="201"/>
      <c r="AD341" s="201"/>
      <c r="AE341" s="201"/>
      <c r="AF341" s="201"/>
      <c r="AG341" s="201"/>
      <c r="AH341" s="235"/>
      <c r="AI341" s="201"/>
      <c r="AJ341" s="201"/>
      <c r="AK341" s="201"/>
      <c r="AL341" s="201"/>
      <c r="AM341" s="201"/>
      <c r="AN341" s="201"/>
      <c r="AO341" s="573"/>
      <c r="AP341" s="416"/>
      <c r="AQ341" s="416"/>
      <c r="AR341" s="416"/>
      <c r="AS341" s="245"/>
      <c r="AT341" s="462" t="str">
        <f t="shared" si="26"/>
        <v/>
      </c>
      <c r="AU341" s="237"/>
      <c r="AV341" s="463" t="str">
        <f t="shared" si="27"/>
        <v>Popup_OIP</v>
      </c>
      <c r="AW341" s="237"/>
      <c r="AX341" s="238"/>
      <c r="AY341" s="238"/>
      <c r="AZ341" s="383"/>
      <c r="BA341" s="331"/>
      <c r="BB341" s="464" t="str">
        <f t="shared" si="28"/>
        <v/>
      </c>
      <c r="BC341" s="464" t="str">
        <f t="shared" si="29"/>
        <v/>
      </c>
    </row>
    <row r="342" spans="1:55" s="205" customFormat="1" x14ac:dyDescent="0.25">
      <c r="A342" s="264"/>
      <c r="B342" s="804"/>
      <c r="C342" s="264"/>
      <c r="D342" s="235"/>
      <c r="E342" s="235"/>
      <c r="F342" s="235"/>
      <c r="G342" s="235"/>
      <c r="H342" s="235"/>
      <c r="I342" s="235"/>
      <c r="J342" s="235"/>
      <c r="K342" s="235"/>
      <c r="L342" s="235"/>
      <c r="M342" s="235"/>
      <c r="N342" s="235"/>
      <c r="O342" s="235"/>
      <c r="P342" s="235"/>
      <c r="Q342" s="235"/>
      <c r="R342" s="235"/>
      <c r="S342" s="416"/>
      <c r="T342" s="416"/>
      <c r="U342" s="235"/>
      <c r="V342" s="583"/>
      <c r="W342" s="235"/>
      <c r="X342" s="235"/>
      <c r="Y342" s="463">
        <f t="shared" si="25"/>
        <v>0</v>
      </c>
      <c r="Z342" s="578"/>
      <c r="AA342" s="578"/>
      <c r="AB342" s="201"/>
      <c r="AC342" s="201"/>
      <c r="AD342" s="201"/>
      <c r="AE342" s="201"/>
      <c r="AF342" s="201"/>
      <c r="AG342" s="201"/>
      <c r="AH342" s="235"/>
      <c r="AI342" s="201"/>
      <c r="AJ342" s="201"/>
      <c r="AK342" s="201"/>
      <c r="AL342" s="201"/>
      <c r="AM342" s="201"/>
      <c r="AN342" s="201"/>
      <c r="AO342" s="573"/>
      <c r="AP342" s="416"/>
      <c r="AQ342" s="416"/>
      <c r="AR342" s="416"/>
      <c r="AS342" s="245"/>
      <c r="AT342" s="462" t="str">
        <f t="shared" si="26"/>
        <v/>
      </c>
      <c r="AU342" s="237"/>
      <c r="AV342" s="463" t="str">
        <f t="shared" si="27"/>
        <v>Popup_OIP</v>
      </c>
      <c r="AW342" s="237"/>
      <c r="AX342" s="238"/>
      <c r="AY342" s="238"/>
      <c r="AZ342" s="383"/>
      <c r="BA342" s="331"/>
      <c r="BB342" s="464" t="str">
        <f t="shared" si="28"/>
        <v/>
      </c>
      <c r="BC342" s="464" t="str">
        <f t="shared" si="29"/>
        <v/>
      </c>
    </row>
    <row r="343" spans="1:55" s="205" customFormat="1" x14ac:dyDescent="0.25">
      <c r="A343" s="264"/>
      <c r="B343" s="804"/>
      <c r="C343" s="264"/>
      <c r="D343" s="235"/>
      <c r="E343" s="235"/>
      <c r="F343" s="235"/>
      <c r="G343" s="235"/>
      <c r="H343" s="235"/>
      <c r="I343" s="235"/>
      <c r="J343" s="235"/>
      <c r="K343" s="235"/>
      <c r="L343" s="235"/>
      <c r="M343" s="235"/>
      <c r="N343" s="235"/>
      <c r="O343" s="235"/>
      <c r="P343" s="235"/>
      <c r="Q343" s="235"/>
      <c r="R343" s="235"/>
      <c r="S343" s="416"/>
      <c r="T343" s="416"/>
      <c r="U343" s="235"/>
      <c r="V343" s="583"/>
      <c r="W343" s="235"/>
      <c r="X343" s="235"/>
      <c r="Y343" s="463">
        <f t="shared" si="25"/>
        <v>0</v>
      </c>
      <c r="Z343" s="578"/>
      <c r="AA343" s="578"/>
      <c r="AB343" s="201"/>
      <c r="AC343" s="201"/>
      <c r="AD343" s="201"/>
      <c r="AE343" s="201"/>
      <c r="AF343" s="201"/>
      <c r="AG343" s="201"/>
      <c r="AH343" s="235"/>
      <c r="AI343" s="201"/>
      <c r="AJ343" s="201"/>
      <c r="AK343" s="201"/>
      <c r="AL343" s="201"/>
      <c r="AM343" s="201"/>
      <c r="AN343" s="201"/>
      <c r="AO343" s="573"/>
      <c r="AP343" s="416"/>
      <c r="AQ343" s="416"/>
      <c r="AR343" s="416"/>
      <c r="AS343" s="245"/>
      <c r="AT343" s="462" t="str">
        <f t="shared" si="26"/>
        <v/>
      </c>
      <c r="AU343" s="237"/>
      <c r="AV343" s="463" t="str">
        <f t="shared" si="27"/>
        <v>Popup_OIP</v>
      </c>
      <c r="AW343" s="237"/>
      <c r="AX343" s="238"/>
      <c r="AY343" s="238"/>
      <c r="AZ343" s="383"/>
      <c r="BA343" s="331"/>
      <c r="BB343" s="464" t="str">
        <f t="shared" si="28"/>
        <v/>
      </c>
      <c r="BC343" s="464" t="str">
        <f t="shared" si="29"/>
        <v/>
      </c>
    </row>
    <row r="344" spans="1:55" s="205" customFormat="1" x14ac:dyDescent="0.25">
      <c r="A344" s="264"/>
      <c r="B344" s="804"/>
      <c r="C344" s="264"/>
      <c r="D344" s="235"/>
      <c r="E344" s="235"/>
      <c r="F344" s="235"/>
      <c r="G344" s="235"/>
      <c r="H344" s="235"/>
      <c r="I344" s="235"/>
      <c r="J344" s="235"/>
      <c r="K344" s="235"/>
      <c r="L344" s="235"/>
      <c r="M344" s="235"/>
      <c r="N344" s="235"/>
      <c r="O344" s="235"/>
      <c r="P344" s="235"/>
      <c r="Q344" s="235"/>
      <c r="R344" s="235"/>
      <c r="S344" s="416"/>
      <c r="T344" s="416"/>
      <c r="U344" s="235"/>
      <c r="V344" s="583"/>
      <c r="W344" s="235"/>
      <c r="X344" s="235"/>
      <c r="Y344" s="463">
        <f t="shared" si="25"/>
        <v>0</v>
      </c>
      <c r="Z344" s="578"/>
      <c r="AA344" s="578"/>
      <c r="AB344" s="201"/>
      <c r="AC344" s="201"/>
      <c r="AD344" s="201"/>
      <c r="AE344" s="201"/>
      <c r="AF344" s="201"/>
      <c r="AG344" s="201"/>
      <c r="AH344" s="235"/>
      <c r="AI344" s="201"/>
      <c r="AJ344" s="201"/>
      <c r="AK344" s="201"/>
      <c r="AL344" s="201"/>
      <c r="AM344" s="201"/>
      <c r="AN344" s="201"/>
      <c r="AO344" s="573"/>
      <c r="AP344" s="416"/>
      <c r="AQ344" s="416"/>
      <c r="AR344" s="416"/>
      <c r="AS344" s="245"/>
      <c r="AT344" s="462" t="str">
        <f t="shared" si="26"/>
        <v/>
      </c>
      <c r="AU344" s="237"/>
      <c r="AV344" s="463" t="str">
        <f t="shared" si="27"/>
        <v>Popup_OIP</v>
      </c>
      <c r="AW344" s="237"/>
      <c r="AX344" s="238"/>
      <c r="AY344" s="238"/>
      <c r="AZ344" s="383"/>
      <c r="BA344" s="331"/>
      <c r="BB344" s="464" t="str">
        <f t="shared" si="28"/>
        <v/>
      </c>
      <c r="BC344" s="464" t="str">
        <f t="shared" si="29"/>
        <v/>
      </c>
    </row>
    <row r="345" spans="1:55" s="205" customFormat="1" x14ac:dyDescent="0.25">
      <c r="A345" s="264"/>
      <c r="B345" s="804"/>
      <c r="C345" s="264"/>
      <c r="D345" s="235"/>
      <c r="E345" s="235"/>
      <c r="F345" s="235"/>
      <c r="G345" s="235"/>
      <c r="H345" s="235"/>
      <c r="I345" s="235"/>
      <c r="J345" s="235"/>
      <c r="K345" s="235"/>
      <c r="L345" s="235"/>
      <c r="M345" s="235"/>
      <c r="N345" s="235"/>
      <c r="O345" s="235"/>
      <c r="P345" s="235"/>
      <c r="Q345" s="235"/>
      <c r="R345" s="235"/>
      <c r="S345" s="416"/>
      <c r="T345" s="416"/>
      <c r="U345" s="235"/>
      <c r="V345" s="583"/>
      <c r="W345" s="235"/>
      <c r="X345" s="235"/>
      <c r="Y345" s="463">
        <f t="shared" si="25"/>
        <v>0</v>
      </c>
      <c r="Z345" s="578"/>
      <c r="AA345" s="578"/>
      <c r="AB345" s="201"/>
      <c r="AC345" s="201"/>
      <c r="AD345" s="201"/>
      <c r="AE345" s="201"/>
      <c r="AF345" s="201"/>
      <c r="AG345" s="201"/>
      <c r="AH345" s="235"/>
      <c r="AI345" s="201"/>
      <c r="AJ345" s="201"/>
      <c r="AK345" s="201"/>
      <c r="AL345" s="201"/>
      <c r="AM345" s="201"/>
      <c r="AN345" s="201"/>
      <c r="AO345" s="573"/>
      <c r="AP345" s="416"/>
      <c r="AQ345" s="416"/>
      <c r="AR345" s="416"/>
      <c r="AS345" s="245"/>
      <c r="AT345" s="462" t="str">
        <f t="shared" si="26"/>
        <v/>
      </c>
      <c r="AU345" s="237"/>
      <c r="AV345" s="463" t="str">
        <f t="shared" si="27"/>
        <v>Popup_OIP</v>
      </c>
      <c r="AW345" s="237"/>
      <c r="AX345" s="238"/>
      <c r="AY345" s="238"/>
      <c r="AZ345" s="383"/>
      <c r="BA345" s="331"/>
      <c r="BB345" s="464" t="str">
        <f t="shared" si="28"/>
        <v/>
      </c>
      <c r="BC345" s="464" t="str">
        <f t="shared" si="29"/>
        <v/>
      </c>
    </row>
    <row r="346" spans="1:55" s="205" customFormat="1" x14ac:dyDescent="0.25">
      <c r="A346" s="264"/>
      <c r="B346" s="804"/>
      <c r="C346" s="264"/>
      <c r="D346" s="235"/>
      <c r="E346" s="235"/>
      <c r="F346" s="235"/>
      <c r="G346" s="235"/>
      <c r="H346" s="235"/>
      <c r="I346" s="235"/>
      <c r="J346" s="235"/>
      <c r="K346" s="235"/>
      <c r="L346" s="235"/>
      <c r="M346" s="235"/>
      <c r="N346" s="235"/>
      <c r="O346" s="235"/>
      <c r="P346" s="235"/>
      <c r="Q346" s="235"/>
      <c r="R346" s="235"/>
      <c r="S346" s="416"/>
      <c r="T346" s="416"/>
      <c r="U346" s="235"/>
      <c r="V346" s="583"/>
      <c r="W346" s="235"/>
      <c r="X346" s="235"/>
      <c r="Y346" s="463">
        <f t="shared" si="25"/>
        <v>0</v>
      </c>
      <c r="Z346" s="578"/>
      <c r="AA346" s="578"/>
      <c r="AB346" s="201"/>
      <c r="AC346" s="201"/>
      <c r="AD346" s="201"/>
      <c r="AE346" s="201"/>
      <c r="AF346" s="201"/>
      <c r="AG346" s="201"/>
      <c r="AH346" s="235"/>
      <c r="AI346" s="201"/>
      <c r="AJ346" s="201"/>
      <c r="AK346" s="201"/>
      <c r="AL346" s="201"/>
      <c r="AM346" s="201"/>
      <c r="AN346" s="201"/>
      <c r="AO346" s="573"/>
      <c r="AP346" s="416"/>
      <c r="AQ346" s="416"/>
      <c r="AR346" s="416"/>
      <c r="AS346" s="245"/>
      <c r="AT346" s="462" t="str">
        <f t="shared" si="26"/>
        <v/>
      </c>
      <c r="AU346" s="237"/>
      <c r="AV346" s="463" t="str">
        <f t="shared" si="27"/>
        <v>Popup_OIP</v>
      </c>
      <c r="AW346" s="237"/>
      <c r="AX346" s="238"/>
      <c r="AY346" s="238"/>
      <c r="AZ346" s="383"/>
      <c r="BA346" s="331"/>
      <c r="BB346" s="464" t="str">
        <f t="shared" si="28"/>
        <v/>
      </c>
      <c r="BC346" s="464" t="str">
        <f t="shared" si="29"/>
        <v/>
      </c>
    </row>
    <row r="347" spans="1:55" s="205" customFormat="1" x14ac:dyDescent="0.25">
      <c r="A347" s="264"/>
      <c r="B347" s="804"/>
      <c r="C347" s="264"/>
      <c r="D347" s="235"/>
      <c r="E347" s="235"/>
      <c r="F347" s="235"/>
      <c r="G347" s="235"/>
      <c r="H347" s="235"/>
      <c r="I347" s="235"/>
      <c r="J347" s="235"/>
      <c r="K347" s="235"/>
      <c r="L347" s="235"/>
      <c r="M347" s="235"/>
      <c r="N347" s="235"/>
      <c r="O347" s="235"/>
      <c r="P347" s="235"/>
      <c r="Q347" s="235"/>
      <c r="R347" s="235"/>
      <c r="S347" s="416"/>
      <c r="T347" s="416"/>
      <c r="U347" s="235"/>
      <c r="V347" s="583"/>
      <c r="W347" s="235"/>
      <c r="X347" s="235"/>
      <c r="Y347" s="463">
        <f t="shared" si="25"/>
        <v>0</v>
      </c>
      <c r="Z347" s="578"/>
      <c r="AA347" s="578"/>
      <c r="AB347" s="201"/>
      <c r="AC347" s="201"/>
      <c r="AD347" s="201"/>
      <c r="AE347" s="201"/>
      <c r="AF347" s="201"/>
      <c r="AG347" s="201"/>
      <c r="AH347" s="235"/>
      <c r="AI347" s="201"/>
      <c r="AJ347" s="201"/>
      <c r="AK347" s="201"/>
      <c r="AL347" s="201"/>
      <c r="AM347" s="201"/>
      <c r="AN347" s="201"/>
      <c r="AO347" s="573"/>
      <c r="AP347" s="416"/>
      <c r="AQ347" s="416"/>
      <c r="AR347" s="416"/>
      <c r="AS347" s="245"/>
      <c r="AT347" s="462" t="str">
        <f t="shared" si="26"/>
        <v/>
      </c>
      <c r="AU347" s="237"/>
      <c r="AV347" s="463" t="str">
        <f t="shared" si="27"/>
        <v>Popup_OIP</v>
      </c>
      <c r="AW347" s="237"/>
      <c r="AX347" s="238"/>
      <c r="AY347" s="238"/>
      <c r="AZ347" s="383"/>
      <c r="BA347" s="331"/>
      <c r="BB347" s="464" t="str">
        <f t="shared" si="28"/>
        <v/>
      </c>
      <c r="BC347" s="464" t="str">
        <f t="shared" si="29"/>
        <v/>
      </c>
    </row>
    <row r="348" spans="1:55" s="205" customFormat="1" x14ac:dyDescent="0.25">
      <c r="A348" s="264"/>
      <c r="B348" s="804"/>
      <c r="C348" s="264"/>
      <c r="D348" s="235"/>
      <c r="E348" s="235"/>
      <c r="F348" s="235"/>
      <c r="G348" s="235"/>
      <c r="H348" s="235"/>
      <c r="I348" s="235"/>
      <c r="J348" s="235"/>
      <c r="K348" s="235"/>
      <c r="L348" s="235"/>
      <c r="M348" s="235"/>
      <c r="N348" s="235"/>
      <c r="O348" s="235"/>
      <c r="P348" s="235"/>
      <c r="Q348" s="235"/>
      <c r="R348" s="235"/>
      <c r="S348" s="416"/>
      <c r="T348" s="416"/>
      <c r="U348" s="235"/>
      <c r="V348" s="583"/>
      <c r="W348" s="235"/>
      <c r="X348" s="235"/>
      <c r="Y348" s="463">
        <f t="shared" si="25"/>
        <v>0</v>
      </c>
      <c r="Z348" s="578"/>
      <c r="AA348" s="578"/>
      <c r="AB348" s="201"/>
      <c r="AC348" s="201"/>
      <c r="AD348" s="201"/>
      <c r="AE348" s="201"/>
      <c r="AF348" s="201"/>
      <c r="AG348" s="201"/>
      <c r="AH348" s="235"/>
      <c r="AI348" s="201"/>
      <c r="AJ348" s="201"/>
      <c r="AK348" s="201"/>
      <c r="AL348" s="201"/>
      <c r="AM348" s="201"/>
      <c r="AN348" s="201"/>
      <c r="AO348" s="573"/>
      <c r="AP348" s="416"/>
      <c r="AQ348" s="416"/>
      <c r="AR348" s="416"/>
      <c r="AS348" s="245"/>
      <c r="AT348" s="462" t="str">
        <f t="shared" si="26"/>
        <v/>
      </c>
      <c r="AU348" s="237"/>
      <c r="AV348" s="463" t="str">
        <f t="shared" si="27"/>
        <v>Popup_OIP</v>
      </c>
      <c r="AW348" s="237"/>
      <c r="AX348" s="238"/>
      <c r="AY348" s="238"/>
      <c r="AZ348" s="383"/>
      <c r="BA348" s="331"/>
      <c r="BB348" s="464" t="str">
        <f t="shared" si="28"/>
        <v/>
      </c>
      <c r="BC348" s="464" t="str">
        <f t="shared" si="29"/>
        <v/>
      </c>
    </row>
    <row r="349" spans="1:55" s="205" customFormat="1" x14ac:dyDescent="0.25">
      <c r="A349" s="264"/>
      <c r="B349" s="804"/>
      <c r="C349" s="264"/>
      <c r="D349" s="235"/>
      <c r="E349" s="235"/>
      <c r="F349" s="235"/>
      <c r="G349" s="235"/>
      <c r="H349" s="235"/>
      <c r="I349" s="235"/>
      <c r="J349" s="235"/>
      <c r="K349" s="235"/>
      <c r="L349" s="235"/>
      <c r="M349" s="235"/>
      <c r="N349" s="235"/>
      <c r="O349" s="235"/>
      <c r="P349" s="235"/>
      <c r="Q349" s="235"/>
      <c r="R349" s="235"/>
      <c r="S349" s="416"/>
      <c r="T349" s="416"/>
      <c r="U349" s="235"/>
      <c r="V349" s="583"/>
      <c r="W349" s="235"/>
      <c r="X349" s="235"/>
      <c r="Y349" s="463">
        <f t="shared" si="25"/>
        <v>0</v>
      </c>
      <c r="Z349" s="578"/>
      <c r="AA349" s="578"/>
      <c r="AB349" s="201"/>
      <c r="AC349" s="201"/>
      <c r="AD349" s="201"/>
      <c r="AE349" s="201"/>
      <c r="AF349" s="201"/>
      <c r="AG349" s="201"/>
      <c r="AH349" s="235"/>
      <c r="AI349" s="201"/>
      <c r="AJ349" s="201"/>
      <c r="AK349" s="201"/>
      <c r="AL349" s="201"/>
      <c r="AM349" s="201"/>
      <c r="AN349" s="201"/>
      <c r="AO349" s="573"/>
      <c r="AP349" s="416"/>
      <c r="AQ349" s="416"/>
      <c r="AR349" s="416"/>
      <c r="AS349" s="245"/>
      <c r="AT349" s="462" t="str">
        <f t="shared" si="26"/>
        <v/>
      </c>
      <c r="AU349" s="237"/>
      <c r="AV349" s="463" t="str">
        <f t="shared" si="27"/>
        <v>Popup_OIP</v>
      </c>
      <c r="AW349" s="237"/>
      <c r="AX349" s="238"/>
      <c r="AY349" s="238"/>
      <c r="AZ349" s="383"/>
      <c r="BA349" s="331"/>
      <c r="BB349" s="464" t="str">
        <f t="shared" si="28"/>
        <v/>
      </c>
      <c r="BC349" s="464" t="str">
        <f t="shared" si="29"/>
        <v/>
      </c>
    </row>
    <row r="350" spans="1:55" s="205" customFormat="1" x14ac:dyDescent="0.25">
      <c r="A350" s="264"/>
      <c r="B350" s="804"/>
      <c r="C350" s="264"/>
      <c r="D350" s="235"/>
      <c r="E350" s="235"/>
      <c r="F350" s="235"/>
      <c r="G350" s="235"/>
      <c r="H350" s="235"/>
      <c r="I350" s="235"/>
      <c r="J350" s="235"/>
      <c r="K350" s="235"/>
      <c r="L350" s="235"/>
      <c r="M350" s="235"/>
      <c r="N350" s="235"/>
      <c r="O350" s="235"/>
      <c r="P350" s="235"/>
      <c r="Q350" s="235"/>
      <c r="R350" s="235"/>
      <c r="S350" s="416"/>
      <c r="T350" s="416"/>
      <c r="U350" s="235"/>
      <c r="V350" s="583"/>
      <c r="W350" s="235"/>
      <c r="X350" s="235"/>
      <c r="Y350" s="463">
        <f t="shared" si="25"/>
        <v>0</v>
      </c>
      <c r="Z350" s="578"/>
      <c r="AA350" s="578"/>
      <c r="AB350" s="201"/>
      <c r="AC350" s="201"/>
      <c r="AD350" s="201"/>
      <c r="AE350" s="201"/>
      <c r="AF350" s="201"/>
      <c r="AG350" s="201"/>
      <c r="AH350" s="235"/>
      <c r="AI350" s="201"/>
      <c r="AJ350" s="201"/>
      <c r="AK350" s="201"/>
      <c r="AL350" s="201"/>
      <c r="AM350" s="201"/>
      <c r="AN350" s="201"/>
      <c r="AO350" s="573"/>
      <c r="AP350" s="416"/>
      <c r="AQ350" s="416"/>
      <c r="AR350" s="416"/>
      <c r="AS350" s="245"/>
      <c r="AT350" s="462" t="str">
        <f t="shared" si="26"/>
        <v/>
      </c>
      <c r="AU350" s="237"/>
      <c r="AV350" s="463" t="str">
        <f t="shared" si="27"/>
        <v>Popup_OIP</v>
      </c>
      <c r="AW350" s="237"/>
      <c r="AX350" s="238"/>
      <c r="AY350" s="238"/>
      <c r="AZ350" s="383"/>
      <c r="BA350" s="331"/>
      <c r="BB350" s="464" t="str">
        <f t="shared" si="28"/>
        <v/>
      </c>
      <c r="BC350" s="464" t="str">
        <f t="shared" si="29"/>
        <v/>
      </c>
    </row>
    <row r="351" spans="1:55" s="205" customFormat="1" x14ac:dyDescent="0.25">
      <c r="A351" s="264"/>
      <c r="B351" s="804"/>
      <c r="C351" s="264"/>
      <c r="D351" s="235"/>
      <c r="E351" s="235"/>
      <c r="F351" s="235"/>
      <c r="G351" s="235"/>
      <c r="H351" s="235"/>
      <c r="I351" s="235"/>
      <c r="J351" s="235"/>
      <c r="K351" s="235"/>
      <c r="L351" s="235"/>
      <c r="M351" s="235"/>
      <c r="N351" s="235"/>
      <c r="O351" s="235"/>
      <c r="P351" s="235"/>
      <c r="Q351" s="235"/>
      <c r="R351" s="235"/>
      <c r="S351" s="416"/>
      <c r="T351" s="416"/>
      <c r="U351" s="235"/>
      <c r="V351" s="583"/>
      <c r="W351" s="235"/>
      <c r="X351" s="235"/>
      <c r="Y351" s="463">
        <f t="shared" si="25"/>
        <v>0</v>
      </c>
      <c r="Z351" s="578"/>
      <c r="AA351" s="578"/>
      <c r="AB351" s="201"/>
      <c r="AC351" s="201"/>
      <c r="AD351" s="201"/>
      <c r="AE351" s="201"/>
      <c r="AF351" s="201"/>
      <c r="AG351" s="201"/>
      <c r="AH351" s="235"/>
      <c r="AI351" s="201"/>
      <c r="AJ351" s="201"/>
      <c r="AK351" s="201"/>
      <c r="AL351" s="201"/>
      <c r="AM351" s="201"/>
      <c r="AN351" s="201"/>
      <c r="AO351" s="573"/>
      <c r="AP351" s="416"/>
      <c r="AQ351" s="416"/>
      <c r="AR351" s="416"/>
      <c r="AS351" s="245"/>
      <c r="AT351" s="462" t="str">
        <f t="shared" si="26"/>
        <v/>
      </c>
      <c r="AU351" s="237"/>
      <c r="AV351" s="463" t="str">
        <f t="shared" si="27"/>
        <v>Popup_OIP</v>
      </c>
      <c r="AW351" s="237"/>
      <c r="AX351" s="238"/>
      <c r="AY351" s="238"/>
      <c r="AZ351" s="383"/>
      <c r="BA351" s="331"/>
      <c r="BB351" s="464" t="str">
        <f t="shared" si="28"/>
        <v/>
      </c>
      <c r="BC351" s="464" t="str">
        <f t="shared" si="29"/>
        <v/>
      </c>
    </row>
    <row r="352" spans="1:55" s="205" customFormat="1" x14ac:dyDescent="0.25">
      <c r="A352" s="264"/>
      <c r="B352" s="804"/>
      <c r="C352" s="264"/>
      <c r="D352" s="235"/>
      <c r="E352" s="235"/>
      <c r="F352" s="235"/>
      <c r="G352" s="235"/>
      <c r="H352" s="235"/>
      <c r="I352" s="235"/>
      <c r="J352" s="235"/>
      <c r="K352" s="235"/>
      <c r="L352" s="235"/>
      <c r="M352" s="235"/>
      <c r="N352" s="235"/>
      <c r="O352" s="235"/>
      <c r="P352" s="235"/>
      <c r="Q352" s="235"/>
      <c r="R352" s="235"/>
      <c r="S352" s="416"/>
      <c r="T352" s="416"/>
      <c r="U352" s="235"/>
      <c r="V352" s="583"/>
      <c r="W352" s="235"/>
      <c r="X352" s="235"/>
      <c r="Y352" s="463">
        <f t="shared" si="25"/>
        <v>0</v>
      </c>
      <c r="Z352" s="578"/>
      <c r="AA352" s="578"/>
      <c r="AB352" s="201"/>
      <c r="AC352" s="201"/>
      <c r="AD352" s="201"/>
      <c r="AE352" s="201"/>
      <c r="AF352" s="201"/>
      <c r="AG352" s="201"/>
      <c r="AH352" s="235"/>
      <c r="AI352" s="201"/>
      <c r="AJ352" s="201"/>
      <c r="AK352" s="201"/>
      <c r="AL352" s="201"/>
      <c r="AM352" s="201"/>
      <c r="AN352" s="201"/>
      <c r="AO352" s="573"/>
      <c r="AP352" s="416"/>
      <c r="AQ352" s="416"/>
      <c r="AR352" s="416"/>
      <c r="AS352" s="245"/>
      <c r="AT352" s="462" t="str">
        <f t="shared" si="26"/>
        <v/>
      </c>
      <c r="AU352" s="237"/>
      <c r="AV352" s="463" t="str">
        <f t="shared" si="27"/>
        <v>Popup_OIP</v>
      </c>
      <c r="AW352" s="237"/>
      <c r="AX352" s="238"/>
      <c r="AY352" s="238"/>
      <c r="AZ352" s="383"/>
      <c r="BA352" s="331"/>
      <c r="BB352" s="464" t="str">
        <f t="shared" si="28"/>
        <v/>
      </c>
      <c r="BC352" s="464" t="str">
        <f t="shared" si="29"/>
        <v/>
      </c>
    </row>
    <row r="353" spans="1:55" s="205" customFormat="1" x14ac:dyDescent="0.25">
      <c r="A353" s="264"/>
      <c r="B353" s="804"/>
      <c r="C353" s="264"/>
      <c r="D353" s="235"/>
      <c r="E353" s="235"/>
      <c r="F353" s="235"/>
      <c r="G353" s="235"/>
      <c r="H353" s="235"/>
      <c r="I353" s="235"/>
      <c r="J353" s="235"/>
      <c r="K353" s="235"/>
      <c r="L353" s="235"/>
      <c r="M353" s="235"/>
      <c r="N353" s="235"/>
      <c r="O353" s="235"/>
      <c r="P353" s="235"/>
      <c r="Q353" s="235"/>
      <c r="R353" s="235"/>
      <c r="S353" s="416"/>
      <c r="T353" s="416"/>
      <c r="U353" s="235"/>
      <c r="V353" s="583"/>
      <c r="W353" s="235"/>
      <c r="X353" s="235"/>
      <c r="Y353" s="463">
        <f t="shared" si="25"/>
        <v>0</v>
      </c>
      <c r="Z353" s="578"/>
      <c r="AA353" s="578"/>
      <c r="AB353" s="201"/>
      <c r="AC353" s="201"/>
      <c r="AD353" s="201"/>
      <c r="AE353" s="201"/>
      <c r="AF353" s="201"/>
      <c r="AG353" s="201"/>
      <c r="AH353" s="235"/>
      <c r="AI353" s="201"/>
      <c r="AJ353" s="201"/>
      <c r="AK353" s="201"/>
      <c r="AL353" s="201"/>
      <c r="AM353" s="201"/>
      <c r="AN353" s="201"/>
      <c r="AO353" s="573"/>
      <c r="AP353" s="416"/>
      <c r="AQ353" s="416"/>
      <c r="AR353" s="416"/>
      <c r="AS353" s="245"/>
      <c r="AT353" s="462" t="str">
        <f t="shared" si="26"/>
        <v/>
      </c>
      <c r="AU353" s="237"/>
      <c r="AV353" s="463" t="str">
        <f t="shared" si="27"/>
        <v>Popup_OIP</v>
      </c>
      <c r="AW353" s="237"/>
      <c r="AX353" s="238"/>
      <c r="AY353" s="238"/>
      <c r="AZ353" s="383"/>
      <c r="BA353" s="331"/>
      <c r="BB353" s="464" t="str">
        <f t="shared" si="28"/>
        <v/>
      </c>
      <c r="BC353" s="464" t="str">
        <f t="shared" si="29"/>
        <v/>
      </c>
    </row>
    <row r="354" spans="1:55" s="205" customFormat="1" x14ac:dyDescent="0.25">
      <c r="A354" s="264"/>
      <c r="B354" s="804"/>
      <c r="C354" s="264"/>
      <c r="D354" s="235"/>
      <c r="E354" s="235"/>
      <c r="F354" s="235"/>
      <c r="G354" s="235"/>
      <c r="H354" s="235"/>
      <c r="I354" s="235"/>
      <c r="J354" s="235"/>
      <c r="K354" s="235"/>
      <c r="L354" s="235"/>
      <c r="M354" s="235"/>
      <c r="N354" s="235"/>
      <c r="O354" s="235"/>
      <c r="P354" s="235"/>
      <c r="Q354" s="235"/>
      <c r="R354" s="235"/>
      <c r="S354" s="416"/>
      <c r="T354" s="416"/>
      <c r="U354" s="235"/>
      <c r="V354" s="583"/>
      <c r="W354" s="235"/>
      <c r="X354" s="235"/>
      <c r="Y354" s="463">
        <f t="shared" si="25"/>
        <v>0</v>
      </c>
      <c r="Z354" s="578"/>
      <c r="AA354" s="578"/>
      <c r="AB354" s="201"/>
      <c r="AC354" s="201"/>
      <c r="AD354" s="201"/>
      <c r="AE354" s="201"/>
      <c r="AF354" s="201"/>
      <c r="AG354" s="201"/>
      <c r="AH354" s="235"/>
      <c r="AI354" s="201"/>
      <c r="AJ354" s="201"/>
      <c r="AK354" s="201"/>
      <c r="AL354" s="201"/>
      <c r="AM354" s="201"/>
      <c r="AN354" s="201"/>
      <c r="AO354" s="573"/>
      <c r="AP354" s="416"/>
      <c r="AQ354" s="416"/>
      <c r="AR354" s="416"/>
      <c r="AS354" s="245"/>
      <c r="AT354" s="462" t="str">
        <f t="shared" si="26"/>
        <v/>
      </c>
      <c r="AU354" s="237"/>
      <c r="AV354" s="463" t="str">
        <f t="shared" si="27"/>
        <v>Popup_OIP</v>
      </c>
      <c r="AW354" s="237"/>
      <c r="AX354" s="238"/>
      <c r="AY354" s="238"/>
      <c r="AZ354" s="383"/>
      <c r="BA354" s="331"/>
      <c r="BB354" s="464" t="str">
        <f t="shared" si="28"/>
        <v/>
      </c>
      <c r="BC354" s="464" t="str">
        <f t="shared" si="29"/>
        <v/>
      </c>
    </row>
    <row r="355" spans="1:55" s="205" customFormat="1" x14ac:dyDescent="0.25">
      <c r="A355" s="264"/>
      <c r="B355" s="804"/>
      <c r="C355" s="264"/>
      <c r="D355" s="235"/>
      <c r="E355" s="235"/>
      <c r="F355" s="235"/>
      <c r="G355" s="235"/>
      <c r="H355" s="235"/>
      <c r="I355" s="235"/>
      <c r="J355" s="235"/>
      <c r="K355" s="235"/>
      <c r="L355" s="235"/>
      <c r="M355" s="235"/>
      <c r="N355" s="235"/>
      <c r="O355" s="235"/>
      <c r="P355" s="235"/>
      <c r="Q355" s="235"/>
      <c r="R355" s="235"/>
      <c r="S355" s="416"/>
      <c r="T355" s="416"/>
      <c r="U355" s="235"/>
      <c r="V355" s="583"/>
      <c r="W355" s="235"/>
      <c r="X355" s="235"/>
      <c r="Y355" s="463">
        <f t="shared" si="25"/>
        <v>0</v>
      </c>
      <c r="Z355" s="578"/>
      <c r="AA355" s="578"/>
      <c r="AB355" s="201"/>
      <c r="AC355" s="201"/>
      <c r="AD355" s="201"/>
      <c r="AE355" s="201"/>
      <c r="AF355" s="201"/>
      <c r="AG355" s="201"/>
      <c r="AH355" s="235"/>
      <c r="AI355" s="201"/>
      <c r="AJ355" s="201"/>
      <c r="AK355" s="201"/>
      <c r="AL355" s="201"/>
      <c r="AM355" s="201"/>
      <c r="AN355" s="201"/>
      <c r="AO355" s="573"/>
      <c r="AP355" s="416"/>
      <c r="AQ355" s="416"/>
      <c r="AR355" s="416"/>
      <c r="AS355" s="245"/>
      <c r="AT355" s="462" t="str">
        <f t="shared" si="26"/>
        <v/>
      </c>
      <c r="AU355" s="237"/>
      <c r="AV355" s="463" t="str">
        <f t="shared" si="27"/>
        <v>Popup_OIP</v>
      </c>
      <c r="AW355" s="237"/>
      <c r="AX355" s="238"/>
      <c r="AY355" s="238"/>
      <c r="AZ355" s="383"/>
      <c r="BA355" s="331"/>
      <c r="BB355" s="464" t="str">
        <f t="shared" si="28"/>
        <v/>
      </c>
      <c r="BC355" s="464" t="str">
        <f t="shared" si="29"/>
        <v/>
      </c>
    </row>
    <row r="356" spans="1:55" s="205" customFormat="1" x14ac:dyDescent="0.25">
      <c r="A356" s="264"/>
      <c r="B356" s="804"/>
      <c r="C356" s="264"/>
      <c r="D356" s="235"/>
      <c r="E356" s="235"/>
      <c r="F356" s="235"/>
      <c r="G356" s="235"/>
      <c r="H356" s="235"/>
      <c r="I356" s="235"/>
      <c r="J356" s="235"/>
      <c r="K356" s="235"/>
      <c r="L356" s="235"/>
      <c r="M356" s="235"/>
      <c r="N356" s="235"/>
      <c r="O356" s="235"/>
      <c r="P356" s="235"/>
      <c r="Q356" s="235"/>
      <c r="R356" s="235"/>
      <c r="S356" s="416"/>
      <c r="T356" s="416"/>
      <c r="U356" s="235"/>
      <c r="V356" s="583"/>
      <c r="W356" s="235"/>
      <c r="X356" s="235"/>
      <c r="Y356" s="463">
        <f t="shared" si="25"/>
        <v>0</v>
      </c>
      <c r="Z356" s="578"/>
      <c r="AA356" s="578"/>
      <c r="AB356" s="201"/>
      <c r="AC356" s="201"/>
      <c r="AD356" s="201"/>
      <c r="AE356" s="201"/>
      <c r="AF356" s="201"/>
      <c r="AG356" s="201"/>
      <c r="AH356" s="235"/>
      <c r="AI356" s="201"/>
      <c r="AJ356" s="201"/>
      <c r="AK356" s="201"/>
      <c r="AL356" s="201"/>
      <c r="AM356" s="201"/>
      <c r="AN356" s="201"/>
      <c r="AO356" s="573"/>
      <c r="AP356" s="416"/>
      <c r="AQ356" s="416"/>
      <c r="AR356" s="416"/>
      <c r="AS356" s="245"/>
      <c r="AT356" s="462" t="str">
        <f t="shared" si="26"/>
        <v/>
      </c>
      <c r="AU356" s="237"/>
      <c r="AV356" s="463" t="str">
        <f t="shared" si="27"/>
        <v>Popup_OIP</v>
      </c>
      <c r="AW356" s="237"/>
      <c r="AX356" s="238"/>
      <c r="AY356" s="238"/>
      <c r="AZ356" s="383"/>
      <c r="BA356" s="331"/>
      <c r="BB356" s="464" t="str">
        <f t="shared" si="28"/>
        <v/>
      </c>
      <c r="BC356" s="464" t="str">
        <f t="shared" si="29"/>
        <v/>
      </c>
    </row>
    <row r="357" spans="1:55" s="205" customFormat="1" x14ac:dyDescent="0.25">
      <c r="A357" s="264"/>
      <c r="B357" s="804"/>
      <c r="C357" s="264"/>
      <c r="D357" s="235"/>
      <c r="E357" s="235"/>
      <c r="F357" s="235"/>
      <c r="G357" s="235"/>
      <c r="H357" s="235"/>
      <c r="I357" s="235"/>
      <c r="J357" s="235"/>
      <c r="K357" s="235"/>
      <c r="L357" s="235"/>
      <c r="M357" s="235"/>
      <c r="N357" s="235"/>
      <c r="O357" s="235"/>
      <c r="P357" s="235"/>
      <c r="Q357" s="235"/>
      <c r="R357" s="235"/>
      <c r="S357" s="416"/>
      <c r="T357" s="416"/>
      <c r="U357" s="235"/>
      <c r="V357" s="583"/>
      <c r="W357" s="235"/>
      <c r="X357" s="235"/>
      <c r="Y357" s="463">
        <f t="shared" si="25"/>
        <v>0</v>
      </c>
      <c r="Z357" s="578"/>
      <c r="AA357" s="578"/>
      <c r="AB357" s="201"/>
      <c r="AC357" s="201"/>
      <c r="AD357" s="201"/>
      <c r="AE357" s="201"/>
      <c r="AF357" s="201"/>
      <c r="AG357" s="201"/>
      <c r="AH357" s="235"/>
      <c r="AI357" s="201"/>
      <c r="AJ357" s="201"/>
      <c r="AK357" s="201"/>
      <c r="AL357" s="201"/>
      <c r="AM357" s="201"/>
      <c r="AN357" s="201"/>
      <c r="AO357" s="573"/>
      <c r="AP357" s="416"/>
      <c r="AQ357" s="416"/>
      <c r="AR357" s="416"/>
      <c r="AS357" s="245"/>
      <c r="AT357" s="462" t="str">
        <f t="shared" si="26"/>
        <v/>
      </c>
      <c r="AU357" s="237"/>
      <c r="AV357" s="463" t="str">
        <f t="shared" si="27"/>
        <v>Popup_OIP</v>
      </c>
      <c r="AW357" s="237"/>
      <c r="AX357" s="238"/>
      <c r="AY357" s="238"/>
      <c r="AZ357" s="383"/>
      <c r="BA357" s="331"/>
      <c r="BB357" s="464" t="str">
        <f t="shared" si="28"/>
        <v/>
      </c>
      <c r="BC357" s="464" t="str">
        <f t="shared" si="29"/>
        <v/>
      </c>
    </row>
    <row r="358" spans="1:55" s="205" customFormat="1" x14ac:dyDescent="0.25">
      <c r="A358" s="264"/>
      <c r="B358" s="804"/>
      <c r="C358" s="264"/>
      <c r="D358" s="235"/>
      <c r="E358" s="235"/>
      <c r="F358" s="235"/>
      <c r="G358" s="235"/>
      <c r="H358" s="235"/>
      <c r="I358" s="235"/>
      <c r="J358" s="235"/>
      <c r="K358" s="235"/>
      <c r="L358" s="235"/>
      <c r="M358" s="235"/>
      <c r="N358" s="235"/>
      <c r="O358" s="235"/>
      <c r="P358" s="235"/>
      <c r="Q358" s="235"/>
      <c r="R358" s="235"/>
      <c r="S358" s="416"/>
      <c r="T358" s="416"/>
      <c r="U358" s="235"/>
      <c r="V358" s="583"/>
      <c r="W358" s="235"/>
      <c r="X358" s="235"/>
      <c r="Y358" s="463">
        <f t="shared" si="25"/>
        <v>0</v>
      </c>
      <c r="Z358" s="578"/>
      <c r="AA358" s="578"/>
      <c r="AB358" s="201"/>
      <c r="AC358" s="201"/>
      <c r="AD358" s="201"/>
      <c r="AE358" s="201"/>
      <c r="AF358" s="201"/>
      <c r="AG358" s="201"/>
      <c r="AH358" s="235"/>
      <c r="AI358" s="201"/>
      <c r="AJ358" s="201"/>
      <c r="AK358" s="201"/>
      <c r="AL358" s="201"/>
      <c r="AM358" s="201"/>
      <c r="AN358" s="201"/>
      <c r="AO358" s="573"/>
      <c r="AP358" s="416"/>
      <c r="AQ358" s="416"/>
      <c r="AR358" s="416"/>
      <c r="AS358" s="245"/>
      <c r="AT358" s="462" t="str">
        <f t="shared" si="26"/>
        <v/>
      </c>
      <c r="AU358" s="237"/>
      <c r="AV358" s="463" t="str">
        <f t="shared" si="27"/>
        <v>Popup_OIP</v>
      </c>
      <c r="AW358" s="237"/>
      <c r="AX358" s="238"/>
      <c r="AY358" s="238"/>
      <c r="AZ358" s="383"/>
      <c r="BA358" s="331"/>
      <c r="BB358" s="464" t="str">
        <f t="shared" si="28"/>
        <v/>
      </c>
      <c r="BC358" s="464" t="str">
        <f t="shared" si="29"/>
        <v/>
      </c>
    </row>
    <row r="359" spans="1:55" s="205" customFormat="1" x14ac:dyDescent="0.25">
      <c r="A359" s="264"/>
      <c r="B359" s="804"/>
      <c r="C359" s="264"/>
      <c r="D359" s="235"/>
      <c r="E359" s="235"/>
      <c r="F359" s="235"/>
      <c r="G359" s="235"/>
      <c r="H359" s="235"/>
      <c r="I359" s="235"/>
      <c r="J359" s="235"/>
      <c r="K359" s="235"/>
      <c r="L359" s="235"/>
      <c r="M359" s="235"/>
      <c r="N359" s="235"/>
      <c r="O359" s="235"/>
      <c r="P359" s="235"/>
      <c r="Q359" s="235"/>
      <c r="R359" s="235"/>
      <c r="S359" s="416"/>
      <c r="T359" s="416"/>
      <c r="U359" s="235"/>
      <c r="V359" s="583"/>
      <c r="W359" s="235"/>
      <c r="X359" s="235"/>
      <c r="Y359" s="463">
        <f t="shared" si="25"/>
        <v>0</v>
      </c>
      <c r="Z359" s="578"/>
      <c r="AA359" s="578"/>
      <c r="AB359" s="201"/>
      <c r="AC359" s="201"/>
      <c r="AD359" s="201"/>
      <c r="AE359" s="201"/>
      <c r="AF359" s="201"/>
      <c r="AG359" s="201"/>
      <c r="AH359" s="235"/>
      <c r="AI359" s="201"/>
      <c r="AJ359" s="201"/>
      <c r="AK359" s="201"/>
      <c r="AL359" s="201"/>
      <c r="AM359" s="201"/>
      <c r="AN359" s="201"/>
      <c r="AO359" s="573"/>
      <c r="AP359" s="416"/>
      <c r="AQ359" s="416"/>
      <c r="AR359" s="416"/>
      <c r="AS359" s="245"/>
      <c r="AT359" s="462" t="str">
        <f t="shared" si="26"/>
        <v/>
      </c>
      <c r="AU359" s="237"/>
      <c r="AV359" s="463" t="str">
        <f t="shared" si="27"/>
        <v>Popup_OIP</v>
      </c>
      <c r="AW359" s="237"/>
      <c r="AX359" s="238"/>
      <c r="AY359" s="238"/>
      <c r="AZ359" s="383"/>
      <c r="BA359" s="331"/>
      <c r="BB359" s="464" t="str">
        <f t="shared" si="28"/>
        <v/>
      </c>
      <c r="BC359" s="464" t="str">
        <f t="shared" si="29"/>
        <v/>
      </c>
    </row>
    <row r="360" spans="1:55" s="205" customFormat="1" x14ac:dyDescent="0.25">
      <c r="A360" s="264"/>
      <c r="B360" s="804"/>
      <c r="C360" s="264"/>
      <c r="D360" s="235"/>
      <c r="E360" s="235"/>
      <c r="F360" s="235"/>
      <c r="G360" s="235"/>
      <c r="H360" s="235"/>
      <c r="I360" s="235"/>
      <c r="J360" s="235"/>
      <c r="K360" s="235"/>
      <c r="L360" s="235"/>
      <c r="M360" s="235"/>
      <c r="N360" s="235"/>
      <c r="O360" s="235"/>
      <c r="P360" s="235"/>
      <c r="Q360" s="235"/>
      <c r="R360" s="235"/>
      <c r="S360" s="416"/>
      <c r="T360" s="416"/>
      <c r="U360" s="235"/>
      <c r="V360" s="583"/>
      <c r="W360" s="235"/>
      <c r="X360" s="235"/>
      <c r="Y360" s="463">
        <f t="shared" si="25"/>
        <v>0</v>
      </c>
      <c r="Z360" s="578"/>
      <c r="AA360" s="578"/>
      <c r="AB360" s="201"/>
      <c r="AC360" s="201"/>
      <c r="AD360" s="201"/>
      <c r="AE360" s="201"/>
      <c r="AF360" s="201"/>
      <c r="AG360" s="201"/>
      <c r="AH360" s="235"/>
      <c r="AI360" s="201"/>
      <c r="AJ360" s="201"/>
      <c r="AK360" s="201"/>
      <c r="AL360" s="201"/>
      <c r="AM360" s="201"/>
      <c r="AN360" s="201"/>
      <c r="AO360" s="573"/>
      <c r="AP360" s="416"/>
      <c r="AQ360" s="416"/>
      <c r="AR360" s="416"/>
      <c r="AS360" s="245"/>
      <c r="AT360" s="462" t="str">
        <f t="shared" si="26"/>
        <v/>
      </c>
      <c r="AU360" s="237"/>
      <c r="AV360" s="463" t="str">
        <f t="shared" si="27"/>
        <v>Popup_OIP</v>
      </c>
      <c r="AW360" s="237"/>
      <c r="AX360" s="238"/>
      <c r="AY360" s="238"/>
      <c r="AZ360" s="383"/>
      <c r="BA360" s="331"/>
      <c r="BB360" s="464" t="str">
        <f t="shared" si="28"/>
        <v/>
      </c>
      <c r="BC360" s="464" t="str">
        <f t="shared" si="29"/>
        <v/>
      </c>
    </row>
    <row r="361" spans="1:55" s="205" customFormat="1" x14ac:dyDescent="0.25">
      <c r="A361" s="264"/>
      <c r="B361" s="804"/>
      <c r="C361" s="264"/>
      <c r="D361" s="235"/>
      <c r="E361" s="235"/>
      <c r="F361" s="235"/>
      <c r="G361" s="235"/>
      <c r="H361" s="235"/>
      <c r="I361" s="235"/>
      <c r="J361" s="235"/>
      <c r="K361" s="235"/>
      <c r="L361" s="235"/>
      <c r="M361" s="235"/>
      <c r="N361" s="235"/>
      <c r="O361" s="235"/>
      <c r="P361" s="235"/>
      <c r="Q361" s="235"/>
      <c r="R361" s="235"/>
      <c r="S361" s="416"/>
      <c r="T361" s="416"/>
      <c r="U361" s="235"/>
      <c r="V361" s="583"/>
      <c r="W361" s="235"/>
      <c r="X361" s="235"/>
      <c r="Y361" s="463">
        <f t="shared" si="25"/>
        <v>0</v>
      </c>
      <c r="Z361" s="578"/>
      <c r="AA361" s="578"/>
      <c r="AB361" s="201"/>
      <c r="AC361" s="201"/>
      <c r="AD361" s="201"/>
      <c r="AE361" s="201"/>
      <c r="AF361" s="201"/>
      <c r="AG361" s="201"/>
      <c r="AH361" s="235"/>
      <c r="AI361" s="201"/>
      <c r="AJ361" s="201"/>
      <c r="AK361" s="201"/>
      <c r="AL361" s="201"/>
      <c r="AM361" s="201"/>
      <c r="AN361" s="201"/>
      <c r="AO361" s="573"/>
      <c r="AP361" s="416"/>
      <c r="AQ361" s="416"/>
      <c r="AR361" s="416"/>
      <c r="AS361" s="245"/>
      <c r="AT361" s="462" t="str">
        <f t="shared" si="26"/>
        <v/>
      </c>
      <c r="AU361" s="237"/>
      <c r="AV361" s="463" t="str">
        <f t="shared" si="27"/>
        <v>Popup_OIP</v>
      </c>
      <c r="AW361" s="237"/>
      <c r="AX361" s="238"/>
      <c r="AY361" s="238"/>
      <c r="AZ361" s="383"/>
      <c r="BA361" s="331"/>
      <c r="BB361" s="464" t="str">
        <f t="shared" si="28"/>
        <v/>
      </c>
      <c r="BC361" s="464" t="str">
        <f t="shared" si="29"/>
        <v/>
      </c>
    </row>
    <row r="362" spans="1:55" s="205" customFormat="1" x14ac:dyDescent="0.25">
      <c r="A362" s="264"/>
      <c r="B362" s="804"/>
      <c r="C362" s="264"/>
      <c r="D362" s="235"/>
      <c r="E362" s="235"/>
      <c r="F362" s="235"/>
      <c r="G362" s="235"/>
      <c r="H362" s="235"/>
      <c r="I362" s="235"/>
      <c r="J362" s="235"/>
      <c r="K362" s="235"/>
      <c r="L362" s="235"/>
      <c r="M362" s="235"/>
      <c r="N362" s="235"/>
      <c r="O362" s="235"/>
      <c r="P362" s="235"/>
      <c r="Q362" s="235"/>
      <c r="R362" s="235"/>
      <c r="S362" s="416"/>
      <c r="T362" s="416"/>
      <c r="U362" s="235"/>
      <c r="V362" s="583"/>
      <c r="W362" s="235"/>
      <c r="X362" s="235"/>
      <c r="Y362" s="463">
        <f t="shared" si="25"/>
        <v>0</v>
      </c>
      <c r="Z362" s="578"/>
      <c r="AA362" s="578"/>
      <c r="AB362" s="201"/>
      <c r="AC362" s="201"/>
      <c r="AD362" s="201"/>
      <c r="AE362" s="201"/>
      <c r="AF362" s="201"/>
      <c r="AG362" s="201"/>
      <c r="AH362" s="235"/>
      <c r="AI362" s="201"/>
      <c r="AJ362" s="201"/>
      <c r="AK362" s="201"/>
      <c r="AL362" s="201"/>
      <c r="AM362" s="201"/>
      <c r="AN362" s="201"/>
      <c r="AO362" s="573"/>
      <c r="AP362" s="416"/>
      <c r="AQ362" s="416"/>
      <c r="AR362" s="416"/>
      <c r="AS362" s="245"/>
      <c r="AT362" s="462" t="str">
        <f t="shared" si="26"/>
        <v/>
      </c>
      <c r="AU362" s="237"/>
      <c r="AV362" s="463" t="str">
        <f t="shared" si="27"/>
        <v>Popup_OIP</v>
      </c>
      <c r="AW362" s="237"/>
      <c r="AX362" s="238"/>
      <c r="AY362" s="238"/>
      <c r="AZ362" s="383"/>
      <c r="BA362" s="331"/>
      <c r="BB362" s="464" t="str">
        <f t="shared" si="28"/>
        <v/>
      </c>
      <c r="BC362" s="464" t="str">
        <f t="shared" si="29"/>
        <v/>
      </c>
    </row>
    <row r="363" spans="1:55" s="205" customFormat="1" x14ac:dyDescent="0.25">
      <c r="A363" s="264"/>
      <c r="B363" s="804"/>
      <c r="C363" s="264"/>
      <c r="D363" s="235"/>
      <c r="E363" s="235"/>
      <c r="F363" s="235"/>
      <c r="G363" s="235"/>
      <c r="H363" s="235"/>
      <c r="I363" s="235"/>
      <c r="J363" s="235"/>
      <c r="K363" s="235"/>
      <c r="L363" s="235"/>
      <c r="M363" s="235"/>
      <c r="N363" s="235"/>
      <c r="O363" s="235"/>
      <c r="P363" s="235"/>
      <c r="Q363" s="235"/>
      <c r="R363" s="235"/>
      <c r="S363" s="416"/>
      <c r="T363" s="416"/>
      <c r="U363" s="235"/>
      <c r="V363" s="583"/>
      <c r="W363" s="235"/>
      <c r="X363" s="235"/>
      <c r="Y363" s="463">
        <f t="shared" si="25"/>
        <v>0</v>
      </c>
      <c r="Z363" s="578"/>
      <c r="AA363" s="578"/>
      <c r="AB363" s="201"/>
      <c r="AC363" s="201"/>
      <c r="AD363" s="201"/>
      <c r="AE363" s="201"/>
      <c r="AF363" s="201"/>
      <c r="AG363" s="201"/>
      <c r="AH363" s="235"/>
      <c r="AI363" s="201"/>
      <c r="AJ363" s="201"/>
      <c r="AK363" s="201"/>
      <c r="AL363" s="201"/>
      <c r="AM363" s="201"/>
      <c r="AN363" s="201"/>
      <c r="AO363" s="573"/>
      <c r="AP363" s="416"/>
      <c r="AQ363" s="416"/>
      <c r="AR363" s="416"/>
      <c r="AS363" s="245"/>
      <c r="AT363" s="462" t="str">
        <f t="shared" si="26"/>
        <v/>
      </c>
      <c r="AU363" s="237"/>
      <c r="AV363" s="463" t="str">
        <f t="shared" si="27"/>
        <v>Popup_OIP</v>
      </c>
      <c r="AW363" s="237"/>
      <c r="AX363" s="238"/>
      <c r="AY363" s="238"/>
      <c r="AZ363" s="383"/>
      <c r="BA363" s="331"/>
      <c r="BB363" s="464" t="str">
        <f t="shared" si="28"/>
        <v/>
      </c>
      <c r="BC363" s="464" t="str">
        <f t="shared" si="29"/>
        <v/>
      </c>
    </row>
    <row r="364" spans="1:55" s="205" customFormat="1" x14ac:dyDescent="0.25">
      <c r="A364" s="264"/>
      <c r="B364" s="804"/>
      <c r="C364" s="264"/>
      <c r="D364" s="235"/>
      <c r="E364" s="235"/>
      <c r="F364" s="235"/>
      <c r="G364" s="235"/>
      <c r="H364" s="235"/>
      <c r="I364" s="235"/>
      <c r="J364" s="235"/>
      <c r="K364" s="235"/>
      <c r="L364" s="235"/>
      <c r="M364" s="235"/>
      <c r="N364" s="235"/>
      <c r="O364" s="235"/>
      <c r="P364" s="235"/>
      <c r="Q364" s="235"/>
      <c r="R364" s="235"/>
      <c r="S364" s="416"/>
      <c r="T364" s="416"/>
      <c r="U364" s="235"/>
      <c r="V364" s="583"/>
      <c r="W364" s="235"/>
      <c r="X364" s="235"/>
      <c r="Y364" s="463">
        <f t="shared" si="25"/>
        <v>0</v>
      </c>
      <c r="Z364" s="578"/>
      <c r="AA364" s="578"/>
      <c r="AB364" s="201"/>
      <c r="AC364" s="201"/>
      <c r="AD364" s="201"/>
      <c r="AE364" s="201"/>
      <c r="AF364" s="201"/>
      <c r="AG364" s="201"/>
      <c r="AH364" s="235"/>
      <c r="AI364" s="201"/>
      <c r="AJ364" s="201"/>
      <c r="AK364" s="201"/>
      <c r="AL364" s="201"/>
      <c r="AM364" s="201"/>
      <c r="AN364" s="201"/>
      <c r="AO364" s="573"/>
      <c r="AP364" s="416"/>
      <c r="AQ364" s="416"/>
      <c r="AR364" s="416"/>
      <c r="AS364" s="245"/>
      <c r="AT364" s="462" t="str">
        <f t="shared" si="26"/>
        <v/>
      </c>
      <c r="AU364" s="237"/>
      <c r="AV364" s="463" t="str">
        <f t="shared" si="27"/>
        <v>Popup_OIP</v>
      </c>
      <c r="AW364" s="237"/>
      <c r="AX364" s="238"/>
      <c r="AY364" s="238"/>
      <c r="AZ364" s="383"/>
      <c r="BA364" s="331"/>
      <c r="BB364" s="464" t="str">
        <f t="shared" si="28"/>
        <v/>
      </c>
      <c r="BC364" s="464" t="str">
        <f t="shared" si="29"/>
        <v/>
      </c>
    </row>
    <row r="365" spans="1:55" s="205" customFormat="1" x14ac:dyDescent="0.25">
      <c r="A365" s="264"/>
      <c r="B365" s="804"/>
      <c r="C365" s="264"/>
      <c r="D365" s="235"/>
      <c r="E365" s="235"/>
      <c r="F365" s="235"/>
      <c r="G365" s="235"/>
      <c r="H365" s="235"/>
      <c r="I365" s="235"/>
      <c r="J365" s="235"/>
      <c r="K365" s="235"/>
      <c r="L365" s="235"/>
      <c r="M365" s="235"/>
      <c r="N365" s="235"/>
      <c r="O365" s="235"/>
      <c r="P365" s="235"/>
      <c r="Q365" s="235"/>
      <c r="R365" s="235"/>
      <c r="S365" s="416"/>
      <c r="T365" s="416"/>
      <c r="U365" s="235"/>
      <c r="V365" s="583"/>
      <c r="W365" s="235"/>
      <c r="X365" s="235"/>
      <c r="Y365" s="463">
        <f t="shared" si="25"/>
        <v>0</v>
      </c>
      <c r="Z365" s="578"/>
      <c r="AA365" s="578"/>
      <c r="AB365" s="201"/>
      <c r="AC365" s="201"/>
      <c r="AD365" s="201"/>
      <c r="AE365" s="201"/>
      <c r="AF365" s="201"/>
      <c r="AG365" s="201"/>
      <c r="AH365" s="235"/>
      <c r="AI365" s="201"/>
      <c r="AJ365" s="201"/>
      <c r="AK365" s="201"/>
      <c r="AL365" s="201"/>
      <c r="AM365" s="201"/>
      <c r="AN365" s="201"/>
      <c r="AO365" s="573"/>
      <c r="AP365" s="416"/>
      <c r="AQ365" s="416"/>
      <c r="AR365" s="416"/>
      <c r="AS365" s="245"/>
      <c r="AT365" s="462" t="str">
        <f t="shared" si="26"/>
        <v/>
      </c>
      <c r="AU365" s="237"/>
      <c r="AV365" s="463" t="str">
        <f t="shared" si="27"/>
        <v>Popup_OIP</v>
      </c>
      <c r="AW365" s="237"/>
      <c r="AX365" s="238"/>
      <c r="AY365" s="238"/>
      <c r="AZ365" s="383"/>
      <c r="BA365" s="331"/>
      <c r="BB365" s="464" t="str">
        <f t="shared" si="28"/>
        <v/>
      </c>
      <c r="BC365" s="464" t="str">
        <f t="shared" si="29"/>
        <v/>
      </c>
    </row>
    <row r="366" spans="1:55" s="205" customFormat="1" x14ac:dyDescent="0.25">
      <c r="A366" s="264"/>
      <c r="B366" s="804"/>
      <c r="C366" s="264"/>
      <c r="D366" s="235"/>
      <c r="E366" s="235"/>
      <c r="F366" s="235"/>
      <c r="G366" s="235"/>
      <c r="H366" s="235"/>
      <c r="I366" s="235"/>
      <c r="J366" s="235"/>
      <c r="K366" s="235"/>
      <c r="L366" s="235"/>
      <c r="M366" s="235"/>
      <c r="N366" s="235"/>
      <c r="O366" s="235"/>
      <c r="P366" s="235"/>
      <c r="Q366" s="235"/>
      <c r="R366" s="235"/>
      <c r="S366" s="416"/>
      <c r="T366" s="416"/>
      <c r="U366" s="235"/>
      <c r="V366" s="583"/>
      <c r="W366" s="235"/>
      <c r="X366" s="235"/>
      <c r="Y366" s="463">
        <f t="shared" si="25"/>
        <v>0</v>
      </c>
      <c r="Z366" s="578"/>
      <c r="AA366" s="578"/>
      <c r="AB366" s="201"/>
      <c r="AC366" s="201"/>
      <c r="AD366" s="201"/>
      <c r="AE366" s="201"/>
      <c r="AF366" s="201"/>
      <c r="AG366" s="201"/>
      <c r="AH366" s="235"/>
      <c r="AI366" s="201"/>
      <c r="AJ366" s="201"/>
      <c r="AK366" s="201"/>
      <c r="AL366" s="201"/>
      <c r="AM366" s="201"/>
      <c r="AN366" s="201"/>
      <c r="AO366" s="573"/>
      <c r="AP366" s="416"/>
      <c r="AQ366" s="416"/>
      <c r="AR366" s="416"/>
      <c r="AS366" s="245"/>
      <c r="AT366" s="462" t="str">
        <f t="shared" si="26"/>
        <v/>
      </c>
      <c r="AU366" s="237"/>
      <c r="AV366" s="463" t="str">
        <f t="shared" si="27"/>
        <v>Popup_OIP</v>
      </c>
      <c r="AW366" s="237"/>
      <c r="AX366" s="238"/>
      <c r="AY366" s="238"/>
      <c r="AZ366" s="383"/>
      <c r="BA366" s="331"/>
      <c r="BB366" s="464" t="str">
        <f t="shared" si="28"/>
        <v/>
      </c>
      <c r="BC366" s="464" t="str">
        <f t="shared" si="29"/>
        <v/>
      </c>
    </row>
    <row r="367" spans="1:55" s="205" customFormat="1" x14ac:dyDescent="0.25">
      <c r="A367" s="264"/>
      <c r="B367" s="804"/>
      <c r="C367" s="264"/>
      <c r="D367" s="235"/>
      <c r="E367" s="235"/>
      <c r="F367" s="235"/>
      <c r="G367" s="235"/>
      <c r="H367" s="235"/>
      <c r="I367" s="235"/>
      <c r="J367" s="235"/>
      <c r="K367" s="235"/>
      <c r="L367" s="235"/>
      <c r="M367" s="235"/>
      <c r="N367" s="235"/>
      <c r="O367" s="235"/>
      <c r="P367" s="235"/>
      <c r="Q367" s="235"/>
      <c r="R367" s="235"/>
      <c r="S367" s="416"/>
      <c r="T367" s="416"/>
      <c r="U367" s="235"/>
      <c r="V367" s="583"/>
      <c r="W367" s="235"/>
      <c r="X367" s="235"/>
      <c r="Y367" s="463">
        <f t="shared" si="25"/>
        <v>0</v>
      </c>
      <c r="Z367" s="578"/>
      <c r="AA367" s="578"/>
      <c r="AB367" s="201"/>
      <c r="AC367" s="201"/>
      <c r="AD367" s="201"/>
      <c r="AE367" s="201"/>
      <c r="AF367" s="201"/>
      <c r="AG367" s="201"/>
      <c r="AH367" s="235"/>
      <c r="AI367" s="201"/>
      <c r="AJ367" s="201"/>
      <c r="AK367" s="201"/>
      <c r="AL367" s="201"/>
      <c r="AM367" s="201"/>
      <c r="AN367" s="201"/>
      <c r="AO367" s="573"/>
      <c r="AP367" s="416"/>
      <c r="AQ367" s="416"/>
      <c r="AR367" s="416"/>
      <c r="AS367" s="245"/>
      <c r="AT367" s="462" t="str">
        <f t="shared" si="26"/>
        <v/>
      </c>
      <c r="AU367" s="237"/>
      <c r="AV367" s="463" t="str">
        <f t="shared" si="27"/>
        <v>Popup_OIP</v>
      </c>
      <c r="AW367" s="237"/>
      <c r="AX367" s="238"/>
      <c r="AY367" s="238"/>
      <c r="AZ367" s="383"/>
      <c r="BA367" s="331"/>
      <c r="BB367" s="464" t="str">
        <f t="shared" si="28"/>
        <v/>
      </c>
      <c r="BC367" s="464" t="str">
        <f t="shared" si="29"/>
        <v/>
      </c>
    </row>
    <row r="368" spans="1:55" s="205" customFormat="1" x14ac:dyDescent="0.25">
      <c r="A368" s="264"/>
      <c r="B368" s="804"/>
      <c r="C368" s="264"/>
      <c r="D368" s="235"/>
      <c r="E368" s="235"/>
      <c r="F368" s="235"/>
      <c r="G368" s="235"/>
      <c r="H368" s="235"/>
      <c r="I368" s="235"/>
      <c r="J368" s="235"/>
      <c r="K368" s="235"/>
      <c r="L368" s="235"/>
      <c r="M368" s="235"/>
      <c r="N368" s="235"/>
      <c r="O368" s="235"/>
      <c r="P368" s="235"/>
      <c r="Q368" s="235"/>
      <c r="R368" s="235"/>
      <c r="S368" s="416"/>
      <c r="T368" s="416"/>
      <c r="U368" s="235"/>
      <c r="V368" s="583"/>
      <c r="W368" s="235"/>
      <c r="X368" s="235"/>
      <c r="Y368" s="463">
        <f t="shared" si="25"/>
        <v>0</v>
      </c>
      <c r="Z368" s="578"/>
      <c r="AA368" s="578"/>
      <c r="AB368" s="201"/>
      <c r="AC368" s="201"/>
      <c r="AD368" s="201"/>
      <c r="AE368" s="201"/>
      <c r="AF368" s="201"/>
      <c r="AG368" s="201"/>
      <c r="AH368" s="235"/>
      <c r="AI368" s="201"/>
      <c r="AJ368" s="201"/>
      <c r="AK368" s="201"/>
      <c r="AL368" s="201"/>
      <c r="AM368" s="201"/>
      <c r="AN368" s="201"/>
      <c r="AO368" s="573"/>
      <c r="AP368" s="416"/>
      <c r="AQ368" s="416"/>
      <c r="AR368" s="416"/>
      <c r="AS368" s="245"/>
      <c r="AT368" s="462" t="str">
        <f t="shared" si="26"/>
        <v/>
      </c>
      <c r="AU368" s="237"/>
      <c r="AV368" s="463" t="str">
        <f t="shared" si="27"/>
        <v>Popup_OIP</v>
      </c>
      <c r="AW368" s="237"/>
      <c r="AX368" s="238"/>
      <c r="AY368" s="238"/>
      <c r="AZ368" s="383"/>
      <c r="BA368" s="331"/>
      <c r="BB368" s="464" t="str">
        <f t="shared" si="28"/>
        <v/>
      </c>
      <c r="BC368" s="464" t="str">
        <f t="shared" si="29"/>
        <v/>
      </c>
    </row>
    <row r="369" spans="1:55" s="205" customFormat="1" x14ac:dyDescent="0.25">
      <c r="A369" s="264"/>
      <c r="B369" s="804"/>
      <c r="C369" s="264"/>
      <c r="D369" s="235"/>
      <c r="E369" s="235"/>
      <c r="F369" s="235"/>
      <c r="G369" s="235"/>
      <c r="H369" s="235"/>
      <c r="I369" s="235"/>
      <c r="J369" s="235"/>
      <c r="K369" s="235"/>
      <c r="L369" s="235"/>
      <c r="M369" s="235"/>
      <c r="N369" s="235"/>
      <c r="O369" s="235"/>
      <c r="P369" s="235"/>
      <c r="Q369" s="235"/>
      <c r="R369" s="235"/>
      <c r="S369" s="416"/>
      <c r="T369" s="416"/>
      <c r="U369" s="235"/>
      <c r="V369" s="583"/>
      <c r="W369" s="235"/>
      <c r="X369" s="235"/>
      <c r="Y369" s="463">
        <f t="shared" si="25"/>
        <v>0</v>
      </c>
      <c r="Z369" s="578"/>
      <c r="AA369" s="578"/>
      <c r="AB369" s="201"/>
      <c r="AC369" s="201"/>
      <c r="AD369" s="201"/>
      <c r="AE369" s="201"/>
      <c r="AF369" s="201"/>
      <c r="AG369" s="201"/>
      <c r="AH369" s="235"/>
      <c r="AI369" s="201"/>
      <c r="AJ369" s="201"/>
      <c r="AK369" s="201"/>
      <c r="AL369" s="201"/>
      <c r="AM369" s="201"/>
      <c r="AN369" s="201"/>
      <c r="AO369" s="573"/>
      <c r="AP369" s="416"/>
      <c r="AQ369" s="416"/>
      <c r="AR369" s="416"/>
      <c r="AS369" s="245"/>
      <c r="AT369" s="462" t="str">
        <f t="shared" si="26"/>
        <v/>
      </c>
      <c r="AU369" s="237"/>
      <c r="AV369" s="463" t="str">
        <f t="shared" si="27"/>
        <v>Popup_OIP</v>
      </c>
      <c r="AW369" s="237"/>
      <c r="AX369" s="238"/>
      <c r="AY369" s="238"/>
      <c r="AZ369" s="383"/>
      <c r="BA369" s="331"/>
      <c r="BB369" s="464" t="str">
        <f t="shared" si="28"/>
        <v/>
      </c>
      <c r="BC369" s="464" t="str">
        <f t="shared" si="29"/>
        <v/>
      </c>
    </row>
    <row r="370" spans="1:55" s="205" customFormat="1" x14ac:dyDescent="0.25">
      <c r="A370" s="264"/>
      <c r="B370" s="804"/>
      <c r="C370" s="264"/>
      <c r="D370" s="235"/>
      <c r="E370" s="235"/>
      <c r="F370" s="235"/>
      <c r="G370" s="235"/>
      <c r="H370" s="235"/>
      <c r="I370" s="235"/>
      <c r="J370" s="235"/>
      <c r="K370" s="235"/>
      <c r="L370" s="235"/>
      <c r="M370" s="235"/>
      <c r="N370" s="235"/>
      <c r="O370" s="235"/>
      <c r="P370" s="235"/>
      <c r="Q370" s="235"/>
      <c r="R370" s="235"/>
      <c r="S370" s="416"/>
      <c r="T370" s="416"/>
      <c r="U370" s="235"/>
      <c r="V370" s="583"/>
      <c r="W370" s="235"/>
      <c r="X370" s="235"/>
      <c r="Y370" s="463">
        <f t="shared" si="25"/>
        <v>0</v>
      </c>
      <c r="Z370" s="578"/>
      <c r="AA370" s="578"/>
      <c r="AB370" s="201"/>
      <c r="AC370" s="201"/>
      <c r="AD370" s="201"/>
      <c r="AE370" s="201"/>
      <c r="AF370" s="201"/>
      <c r="AG370" s="201"/>
      <c r="AH370" s="235"/>
      <c r="AI370" s="201"/>
      <c r="AJ370" s="201"/>
      <c r="AK370" s="201"/>
      <c r="AL370" s="201"/>
      <c r="AM370" s="201"/>
      <c r="AN370" s="201"/>
      <c r="AO370" s="573"/>
      <c r="AP370" s="416"/>
      <c r="AQ370" s="416"/>
      <c r="AR370" s="416"/>
      <c r="AS370" s="245"/>
      <c r="AT370" s="462" t="str">
        <f t="shared" si="26"/>
        <v/>
      </c>
      <c r="AU370" s="237"/>
      <c r="AV370" s="463" t="str">
        <f t="shared" si="27"/>
        <v>Popup_OIP</v>
      </c>
      <c r="AW370" s="237"/>
      <c r="AX370" s="238"/>
      <c r="AY370" s="238"/>
      <c r="AZ370" s="383"/>
      <c r="BA370" s="331"/>
      <c r="BB370" s="464" t="str">
        <f t="shared" si="28"/>
        <v/>
      </c>
      <c r="BC370" s="464" t="str">
        <f t="shared" si="29"/>
        <v/>
      </c>
    </row>
    <row r="371" spans="1:55" s="205" customFormat="1" x14ac:dyDescent="0.25">
      <c r="A371" s="264"/>
      <c r="B371" s="804"/>
      <c r="C371" s="264"/>
      <c r="D371" s="235"/>
      <c r="E371" s="235"/>
      <c r="F371" s="235"/>
      <c r="G371" s="235"/>
      <c r="H371" s="235"/>
      <c r="I371" s="235"/>
      <c r="J371" s="235"/>
      <c r="K371" s="235"/>
      <c r="L371" s="235"/>
      <c r="M371" s="235"/>
      <c r="N371" s="235"/>
      <c r="O371" s="235"/>
      <c r="P371" s="235"/>
      <c r="Q371" s="235"/>
      <c r="R371" s="235"/>
      <c r="S371" s="416"/>
      <c r="T371" s="416"/>
      <c r="U371" s="235"/>
      <c r="V371" s="583"/>
      <c r="W371" s="235"/>
      <c r="X371" s="235"/>
      <c r="Y371" s="463">
        <f t="shared" si="25"/>
        <v>0</v>
      </c>
      <c r="Z371" s="578"/>
      <c r="AA371" s="578"/>
      <c r="AB371" s="201"/>
      <c r="AC371" s="201"/>
      <c r="AD371" s="201"/>
      <c r="AE371" s="201"/>
      <c r="AF371" s="201"/>
      <c r="AG371" s="201"/>
      <c r="AH371" s="235"/>
      <c r="AI371" s="201"/>
      <c r="AJ371" s="201"/>
      <c r="AK371" s="201"/>
      <c r="AL371" s="201"/>
      <c r="AM371" s="201"/>
      <c r="AN371" s="201"/>
      <c r="AO371" s="573"/>
      <c r="AP371" s="416"/>
      <c r="AQ371" s="416"/>
      <c r="AR371" s="416"/>
      <c r="AS371" s="245"/>
      <c r="AT371" s="462" t="str">
        <f t="shared" si="26"/>
        <v/>
      </c>
      <c r="AU371" s="237"/>
      <c r="AV371" s="463" t="str">
        <f t="shared" si="27"/>
        <v>Popup_OIP</v>
      </c>
      <c r="AW371" s="237"/>
      <c r="AX371" s="238"/>
      <c r="AY371" s="238"/>
      <c r="AZ371" s="383"/>
      <c r="BA371" s="331"/>
      <c r="BB371" s="464" t="str">
        <f t="shared" si="28"/>
        <v/>
      </c>
      <c r="BC371" s="464" t="str">
        <f t="shared" si="29"/>
        <v/>
      </c>
    </row>
    <row r="372" spans="1:55" s="205" customFormat="1" x14ac:dyDescent="0.25">
      <c r="A372" s="264"/>
      <c r="B372" s="804"/>
      <c r="C372" s="264"/>
      <c r="D372" s="235"/>
      <c r="E372" s="235"/>
      <c r="F372" s="235"/>
      <c r="G372" s="235"/>
      <c r="H372" s="235"/>
      <c r="I372" s="235"/>
      <c r="J372" s="235"/>
      <c r="K372" s="235"/>
      <c r="L372" s="235"/>
      <c r="M372" s="235"/>
      <c r="N372" s="235"/>
      <c r="O372" s="235"/>
      <c r="P372" s="235"/>
      <c r="Q372" s="235"/>
      <c r="R372" s="235"/>
      <c r="S372" s="416"/>
      <c r="T372" s="416"/>
      <c r="U372" s="235"/>
      <c r="V372" s="583"/>
      <c r="W372" s="235"/>
      <c r="X372" s="235"/>
      <c r="Y372" s="463">
        <f t="shared" si="25"/>
        <v>0</v>
      </c>
      <c r="Z372" s="578"/>
      <c r="AA372" s="578"/>
      <c r="AB372" s="201"/>
      <c r="AC372" s="201"/>
      <c r="AD372" s="201"/>
      <c r="AE372" s="201"/>
      <c r="AF372" s="201"/>
      <c r="AG372" s="201"/>
      <c r="AH372" s="235"/>
      <c r="AI372" s="201"/>
      <c r="AJ372" s="201"/>
      <c r="AK372" s="201"/>
      <c r="AL372" s="201"/>
      <c r="AM372" s="201"/>
      <c r="AN372" s="201"/>
      <c r="AO372" s="573"/>
      <c r="AP372" s="416"/>
      <c r="AQ372" s="416"/>
      <c r="AR372" s="416"/>
      <c r="AS372" s="245"/>
      <c r="AT372" s="462" t="str">
        <f t="shared" si="26"/>
        <v/>
      </c>
      <c r="AU372" s="237"/>
      <c r="AV372" s="463" t="str">
        <f t="shared" si="27"/>
        <v>Popup_OIP</v>
      </c>
      <c r="AW372" s="237"/>
      <c r="AX372" s="238"/>
      <c r="AY372" s="238"/>
      <c r="AZ372" s="383"/>
      <c r="BA372" s="331"/>
      <c r="BB372" s="464" t="str">
        <f t="shared" si="28"/>
        <v/>
      </c>
      <c r="BC372" s="464" t="str">
        <f t="shared" si="29"/>
        <v/>
      </c>
    </row>
    <row r="373" spans="1:55" s="205" customFormat="1" x14ac:dyDescent="0.25">
      <c r="A373" s="264"/>
      <c r="B373" s="804"/>
      <c r="C373" s="264"/>
      <c r="D373" s="235"/>
      <c r="E373" s="235"/>
      <c r="F373" s="235"/>
      <c r="G373" s="235"/>
      <c r="H373" s="235"/>
      <c r="I373" s="235"/>
      <c r="J373" s="235"/>
      <c r="K373" s="235"/>
      <c r="L373" s="235"/>
      <c r="M373" s="235"/>
      <c r="N373" s="235"/>
      <c r="O373" s="235"/>
      <c r="P373" s="235"/>
      <c r="Q373" s="235"/>
      <c r="R373" s="235"/>
      <c r="S373" s="416"/>
      <c r="T373" s="416"/>
      <c r="U373" s="235"/>
      <c r="V373" s="583"/>
      <c r="W373" s="235"/>
      <c r="X373" s="235"/>
      <c r="Y373" s="463">
        <f t="shared" si="25"/>
        <v>0</v>
      </c>
      <c r="Z373" s="578"/>
      <c r="AA373" s="578"/>
      <c r="AB373" s="201"/>
      <c r="AC373" s="201"/>
      <c r="AD373" s="201"/>
      <c r="AE373" s="201"/>
      <c r="AF373" s="201"/>
      <c r="AG373" s="201"/>
      <c r="AH373" s="235"/>
      <c r="AI373" s="201"/>
      <c r="AJ373" s="201"/>
      <c r="AK373" s="201"/>
      <c r="AL373" s="201"/>
      <c r="AM373" s="201"/>
      <c r="AN373" s="201"/>
      <c r="AO373" s="573"/>
      <c r="AP373" s="416"/>
      <c r="AQ373" s="416"/>
      <c r="AR373" s="416"/>
      <c r="AS373" s="245"/>
      <c r="AT373" s="462" t="str">
        <f t="shared" si="26"/>
        <v/>
      </c>
      <c r="AU373" s="237"/>
      <c r="AV373" s="463" t="str">
        <f t="shared" si="27"/>
        <v>Popup_OIP</v>
      </c>
      <c r="AW373" s="237"/>
      <c r="AX373" s="238"/>
      <c r="AY373" s="238"/>
      <c r="AZ373" s="383"/>
      <c r="BA373" s="331"/>
      <c r="BB373" s="464" t="str">
        <f t="shared" si="28"/>
        <v/>
      </c>
      <c r="BC373" s="464" t="str">
        <f t="shared" si="29"/>
        <v/>
      </c>
    </row>
    <row r="374" spans="1:55" s="205" customFormat="1" x14ac:dyDescent="0.25">
      <c r="A374" s="264"/>
      <c r="B374" s="804"/>
      <c r="C374" s="264"/>
      <c r="D374" s="235"/>
      <c r="E374" s="235"/>
      <c r="F374" s="235"/>
      <c r="G374" s="235"/>
      <c r="H374" s="235"/>
      <c r="I374" s="235"/>
      <c r="J374" s="235"/>
      <c r="K374" s="235"/>
      <c r="L374" s="235"/>
      <c r="M374" s="235"/>
      <c r="N374" s="235"/>
      <c r="O374" s="235"/>
      <c r="P374" s="235"/>
      <c r="Q374" s="235"/>
      <c r="R374" s="235"/>
      <c r="S374" s="416"/>
      <c r="T374" s="416"/>
      <c r="U374" s="235"/>
      <c r="V374" s="583"/>
      <c r="W374" s="235"/>
      <c r="X374" s="235"/>
      <c r="Y374" s="463">
        <f t="shared" si="25"/>
        <v>0</v>
      </c>
      <c r="Z374" s="578"/>
      <c r="AA374" s="578"/>
      <c r="AB374" s="201"/>
      <c r="AC374" s="201"/>
      <c r="AD374" s="201"/>
      <c r="AE374" s="201"/>
      <c r="AF374" s="201"/>
      <c r="AG374" s="201"/>
      <c r="AH374" s="235"/>
      <c r="AI374" s="201"/>
      <c r="AJ374" s="201"/>
      <c r="AK374" s="201"/>
      <c r="AL374" s="201"/>
      <c r="AM374" s="201"/>
      <c r="AN374" s="201"/>
      <c r="AO374" s="573"/>
      <c r="AP374" s="416"/>
      <c r="AQ374" s="416"/>
      <c r="AR374" s="416"/>
      <c r="AS374" s="245"/>
      <c r="AT374" s="462" t="str">
        <f t="shared" si="26"/>
        <v/>
      </c>
      <c r="AU374" s="237"/>
      <c r="AV374" s="463" t="str">
        <f t="shared" si="27"/>
        <v>Popup_OIP</v>
      </c>
      <c r="AW374" s="237"/>
      <c r="AX374" s="238"/>
      <c r="AY374" s="238"/>
      <c r="AZ374" s="383"/>
      <c r="BA374" s="331"/>
      <c r="BB374" s="464" t="str">
        <f t="shared" si="28"/>
        <v/>
      </c>
      <c r="BC374" s="464" t="str">
        <f t="shared" si="29"/>
        <v/>
      </c>
    </row>
    <row r="375" spans="1:55" s="205" customFormat="1" x14ac:dyDescent="0.25">
      <c r="A375" s="264"/>
      <c r="B375" s="804"/>
      <c r="C375" s="264"/>
      <c r="D375" s="235"/>
      <c r="E375" s="235"/>
      <c r="F375" s="235"/>
      <c r="G375" s="235"/>
      <c r="H375" s="235"/>
      <c r="I375" s="235"/>
      <c r="J375" s="235"/>
      <c r="K375" s="235"/>
      <c r="L375" s="235"/>
      <c r="M375" s="235"/>
      <c r="N375" s="235"/>
      <c r="O375" s="235"/>
      <c r="P375" s="235"/>
      <c r="Q375" s="235"/>
      <c r="R375" s="235"/>
      <c r="S375" s="416"/>
      <c r="T375" s="416"/>
      <c r="U375" s="235"/>
      <c r="V375" s="583"/>
      <c r="W375" s="235"/>
      <c r="X375" s="235"/>
      <c r="Y375" s="463">
        <f t="shared" si="25"/>
        <v>0</v>
      </c>
      <c r="Z375" s="578"/>
      <c r="AA375" s="578"/>
      <c r="AB375" s="201"/>
      <c r="AC375" s="201"/>
      <c r="AD375" s="201"/>
      <c r="AE375" s="201"/>
      <c r="AF375" s="201"/>
      <c r="AG375" s="201"/>
      <c r="AH375" s="235"/>
      <c r="AI375" s="201"/>
      <c r="AJ375" s="201"/>
      <c r="AK375" s="201"/>
      <c r="AL375" s="201"/>
      <c r="AM375" s="201"/>
      <c r="AN375" s="201"/>
      <c r="AO375" s="573"/>
      <c r="AP375" s="416"/>
      <c r="AQ375" s="416"/>
      <c r="AR375" s="416"/>
      <c r="AS375" s="245"/>
      <c r="AT375" s="462" t="str">
        <f t="shared" si="26"/>
        <v/>
      </c>
      <c r="AU375" s="237"/>
      <c r="AV375" s="463" t="str">
        <f t="shared" si="27"/>
        <v>Popup_OIP</v>
      </c>
      <c r="AW375" s="237"/>
      <c r="AX375" s="238"/>
      <c r="AY375" s="238"/>
      <c r="AZ375" s="383"/>
      <c r="BA375" s="331"/>
      <c r="BB375" s="464" t="str">
        <f t="shared" si="28"/>
        <v/>
      </c>
      <c r="BC375" s="464" t="str">
        <f t="shared" si="29"/>
        <v/>
      </c>
    </row>
    <row r="376" spans="1:55" s="205" customFormat="1" x14ac:dyDescent="0.25">
      <c r="A376" s="264"/>
      <c r="B376" s="804"/>
      <c r="C376" s="264"/>
      <c r="D376" s="235"/>
      <c r="E376" s="235"/>
      <c r="F376" s="235"/>
      <c r="G376" s="235"/>
      <c r="H376" s="235"/>
      <c r="I376" s="235"/>
      <c r="J376" s="235"/>
      <c r="K376" s="235"/>
      <c r="L376" s="235"/>
      <c r="M376" s="235"/>
      <c r="N376" s="235"/>
      <c r="O376" s="235"/>
      <c r="P376" s="235"/>
      <c r="Q376" s="235"/>
      <c r="R376" s="235"/>
      <c r="S376" s="416"/>
      <c r="T376" s="416"/>
      <c r="U376" s="235"/>
      <c r="V376" s="583"/>
      <c r="W376" s="235"/>
      <c r="X376" s="235"/>
      <c r="Y376" s="463">
        <f t="shared" si="25"/>
        <v>0</v>
      </c>
      <c r="Z376" s="578"/>
      <c r="AA376" s="578"/>
      <c r="AB376" s="201"/>
      <c r="AC376" s="201"/>
      <c r="AD376" s="201"/>
      <c r="AE376" s="201"/>
      <c r="AF376" s="201"/>
      <c r="AG376" s="201"/>
      <c r="AH376" s="235"/>
      <c r="AI376" s="201"/>
      <c r="AJ376" s="201"/>
      <c r="AK376" s="201"/>
      <c r="AL376" s="201"/>
      <c r="AM376" s="201"/>
      <c r="AN376" s="201"/>
      <c r="AO376" s="573"/>
      <c r="AP376" s="416"/>
      <c r="AQ376" s="416"/>
      <c r="AR376" s="416"/>
      <c r="AS376" s="245"/>
      <c r="AT376" s="462" t="str">
        <f t="shared" si="26"/>
        <v/>
      </c>
      <c r="AU376" s="237"/>
      <c r="AV376" s="463" t="str">
        <f t="shared" si="27"/>
        <v>Popup_OIP</v>
      </c>
      <c r="AW376" s="237"/>
      <c r="AX376" s="238"/>
      <c r="AY376" s="238"/>
      <c r="AZ376" s="383"/>
      <c r="BA376" s="331"/>
      <c r="BB376" s="464" t="str">
        <f t="shared" si="28"/>
        <v/>
      </c>
      <c r="BC376" s="464" t="str">
        <f t="shared" si="29"/>
        <v/>
      </c>
    </row>
    <row r="377" spans="1:55" s="205" customFormat="1" x14ac:dyDescent="0.25">
      <c r="A377" s="264"/>
      <c r="B377" s="804"/>
      <c r="C377" s="264"/>
      <c r="D377" s="235"/>
      <c r="E377" s="235"/>
      <c r="F377" s="235"/>
      <c r="G377" s="235"/>
      <c r="H377" s="235"/>
      <c r="I377" s="235"/>
      <c r="J377" s="235"/>
      <c r="K377" s="235"/>
      <c r="L377" s="235"/>
      <c r="M377" s="235"/>
      <c r="N377" s="235"/>
      <c r="O377" s="235"/>
      <c r="P377" s="235"/>
      <c r="Q377" s="235"/>
      <c r="R377" s="235"/>
      <c r="S377" s="416"/>
      <c r="T377" s="416"/>
      <c r="U377" s="235"/>
      <c r="V377" s="583"/>
      <c r="W377" s="235"/>
      <c r="X377" s="235"/>
      <c r="Y377" s="463">
        <f t="shared" si="25"/>
        <v>0</v>
      </c>
      <c r="Z377" s="578"/>
      <c r="AA377" s="578"/>
      <c r="AB377" s="201"/>
      <c r="AC377" s="201"/>
      <c r="AD377" s="201"/>
      <c r="AE377" s="201"/>
      <c r="AF377" s="201"/>
      <c r="AG377" s="201"/>
      <c r="AH377" s="235"/>
      <c r="AI377" s="201"/>
      <c r="AJ377" s="201"/>
      <c r="AK377" s="201"/>
      <c r="AL377" s="201"/>
      <c r="AM377" s="201"/>
      <c r="AN377" s="201"/>
      <c r="AO377" s="573"/>
      <c r="AP377" s="416"/>
      <c r="AQ377" s="416"/>
      <c r="AR377" s="416"/>
      <c r="AS377" s="245"/>
      <c r="AT377" s="462" t="str">
        <f t="shared" si="26"/>
        <v/>
      </c>
      <c r="AU377" s="237"/>
      <c r="AV377" s="463" t="str">
        <f t="shared" si="27"/>
        <v>Popup_OIP</v>
      </c>
      <c r="AW377" s="237"/>
      <c r="AX377" s="238"/>
      <c r="AY377" s="238"/>
      <c r="AZ377" s="383"/>
      <c r="BA377" s="331"/>
      <c r="BB377" s="464" t="str">
        <f t="shared" si="28"/>
        <v/>
      </c>
      <c r="BC377" s="464" t="str">
        <f t="shared" si="29"/>
        <v/>
      </c>
    </row>
    <row r="378" spans="1:55" s="205" customFormat="1" x14ac:dyDescent="0.25">
      <c r="A378" s="264"/>
      <c r="B378" s="804"/>
      <c r="C378" s="264"/>
      <c r="D378" s="235"/>
      <c r="E378" s="235"/>
      <c r="F378" s="235"/>
      <c r="G378" s="235"/>
      <c r="H378" s="235"/>
      <c r="I378" s="235"/>
      <c r="J378" s="235"/>
      <c r="K378" s="235"/>
      <c r="L378" s="235"/>
      <c r="M378" s="235"/>
      <c r="N378" s="235"/>
      <c r="O378" s="235"/>
      <c r="P378" s="235"/>
      <c r="Q378" s="235"/>
      <c r="R378" s="235"/>
      <c r="S378" s="416"/>
      <c r="T378" s="416"/>
      <c r="U378" s="235"/>
      <c r="V378" s="583"/>
      <c r="W378" s="235"/>
      <c r="X378" s="235"/>
      <c r="Y378" s="463">
        <f t="shared" si="25"/>
        <v>0</v>
      </c>
      <c r="Z378" s="578"/>
      <c r="AA378" s="578"/>
      <c r="AB378" s="201"/>
      <c r="AC378" s="201"/>
      <c r="AD378" s="201"/>
      <c r="AE378" s="201"/>
      <c r="AF378" s="201"/>
      <c r="AG378" s="201"/>
      <c r="AH378" s="235"/>
      <c r="AI378" s="201"/>
      <c r="AJ378" s="201"/>
      <c r="AK378" s="201"/>
      <c r="AL378" s="201"/>
      <c r="AM378" s="201"/>
      <c r="AN378" s="201"/>
      <c r="AO378" s="573"/>
      <c r="AP378" s="416"/>
      <c r="AQ378" s="416"/>
      <c r="AR378" s="416"/>
      <c r="AS378" s="245"/>
      <c r="AT378" s="462" t="str">
        <f t="shared" si="26"/>
        <v/>
      </c>
      <c r="AU378" s="237"/>
      <c r="AV378" s="463" t="str">
        <f t="shared" si="27"/>
        <v>Popup_OIP</v>
      </c>
      <c r="AW378" s="237"/>
      <c r="AX378" s="238"/>
      <c r="AY378" s="238"/>
      <c r="AZ378" s="383"/>
      <c r="BA378" s="331"/>
      <c r="BB378" s="464" t="str">
        <f t="shared" si="28"/>
        <v/>
      </c>
      <c r="BC378" s="464" t="str">
        <f t="shared" si="29"/>
        <v/>
      </c>
    </row>
    <row r="379" spans="1:55" s="205" customFormat="1" x14ac:dyDescent="0.25">
      <c r="A379" s="264"/>
      <c r="B379" s="804"/>
      <c r="C379" s="264"/>
      <c r="D379" s="235"/>
      <c r="E379" s="235"/>
      <c r="F379" s="235"/>
      <c r="G379" s="235"/>
      <c r="H379" s="235"/>
      <c r="I379" s="235"/>
      <c r="J379" s="235"/>
      <c r="K379" s="235"/>
      <c r="L379" s="235"/>
      <c r="M379" s="235"/>
      <c r="N379" s="235"/>
      <c r="O379" s="235"/>
      <c r="P379" s="235"/>
      <c r="Q379" s="235"/>
      <c r="R379" s="235"/>
      <c r="S379" s="416"/>
      <c r="T379" s="416"/>
      <c r="U379" s="235"/>
      <c r="V379" s="583"/>
      <c r="W379" s="235"/>
      <c r="X379" s="235"/>
      <c r="Y379" s="463">
        <f t="shared" si="25"/>
        <v>0</v>
      </c>
      <c r="Z379" s="578"/>
      <c r="AA379" s="578"/>
      <c r="AB379" s="201"/>
      <c r="AC379" s="201"/>
      <c r="AD379" s="201"/>
      <c r="AE379" s="201"/>
      <c r="AF379" s="201"/>
      <c r="AG379" s="201"/>
      <c r="AH379" s="235"/>
      <c r="AI379" s="201"/>
      <c r="AJ379" s="201"/>
      <c r="AK379" s="201"/>
      <c r="AL379" s="201"/>
      <c r="AM379" s="201"/>
      <c r="AN379" s="201"/>
      <c r="AO379" s="573"/>
      <c r="AP379" s="416"/>
      <c r="AQ379" s="416"/>
      <c r="AR379" s="416"/>
      <c r="AS379" s="245"/>
      <c r="AT379" s="462" t="str">
        <f t="shared" si="26"/>
        <v/>
      </c>
      <c r="AU379" s="237"/>
      <c r="AV379" s="463" t="str">
        <f t="shared" si="27"/>
        <v>Popup_OIP</v>
      </c>
      <c r="AW379" s="237"/>
      <c r="AX379" s="238"/>
      <c r="AY379" s="238"/>
      <c r="AZ379" s="383"/>
      <c r="BA379" s="331"/>
      <c r="BB379" s="464" t="str">
        <f t="shared" si="28"/>
        <v/>
      </c>
      <c r="BC379" s="464" t="str">
        <f t="shared" si="29"/>
        <v/>
      </c>
    </row>
    <row r="380" spans="1:55" s="205" customFormat="1" x14ac:dyDescent="0.25">
      <c r="A380" s="264"/>
      <c r="B380" s="804"/>
      <c r="C380" s="264"/>
      <c r="D380" s="235"/>
      <c r="E380" s="235"/>
      <c r="F380" s="235"/>
      <c r="G380" s="235"/>
      <c r="H380" s="235"/>
      <c r="I380" s="235"/>
      <c r="J380" s="235"/>
      <c r="K380" s="235"/>
      <c r="L380" s="235"/>
      <c r="M380" s="235"/>
      <c r="N380" s="235"/>
      <c r="O380" s="235"/>
      <c r="P380" s="235"/>
      <c r="Q380" s="235"/>
      <c r="R380" s="235"/>
      <c r="S380" s="416"/>
      <c r="T380" s="416"/>
      <c r="U380" s="235"/>
      <c r="V380" s="583"/>
      <c r="W380" s="235"/>
      <c r="X380" s="235"/>
      <c r="Y380" s="463">
        <f t="shared" si="25"/>
        <v>0</v>
      </c>
      <c r="Z380" s="578"/>
      <c r="AA380" s="578"/>
      <c r="AB380" s="201"/>
      <c r="AC380" s="201"/>
      <c r="AD380" s="201"/>
      <c r="AE380" s="201"/>
      <c r="AF380" s="201"/>
      <c r="AG380" s="201"/>
      <c r="AH380" s="235"/>
      <c r="AI380" s="201"/>
      <c r="AJ380" s="201"/>
      <c r="AK380" s="201"/>
      <c r="AL380" s="201"/>
      <c r="AM380" s="201"/>
      <c r="AN380" s="201"/>
      <c r="AO380" s="573"/>
      <c r="AP380" s="416"/>
      <c r="AQ380" s="416"/>
      <c r="AR380" s="416"/>
      <c r="AS380" s="245"/>
      <c r="AT380" s="462" t="str">
        <f t="shared" si="26"/>
        <v/>
      </c>
      <c r="AU380" s="237"/>
      <c r="AV380" s="463" t="str">
        <f t="shared" si="27"/>
        <v>Popup_OIP</v>
      </c>
      <c r="AW380" s="237"/>
      <c r="AX380" s="238"/>
      <c r="AY380" s="238"/>
      <c r="AZ380" s="383"/>
      <c r="BA380" s="331"/>
      <c r="BB380" s="464" t="str">
        <f t="shared" si="28"/>
        <v/>
      </c>
      <c r="BC380" s="464" t="str">
        <f t="shared" si="29"/>
        <v/>
      </c>
    </row>
    <row r="381" spans="1:55" s="205" customFormat="1" x14ac:dyDescent="0.25">
      <c r="A381" s="264"/>
      <c r="B381" s="804"/>
      <c r="C381" s="264"/>
      <c r="D381" s="235"/>
      <c r="E381" s="235"/>
      <c r="F381" s="235"/>
      <c r="G381" s="235"/>
      <c r="H381" s="235"/>
      <c r="I381" s="235"/>
      <c r="J381" s="235"/>
      <c r="K381" s="235"/>
      <c r="L381" s="235"/>
      <c r="M381" s="235"/>
      <c r="N381" s="235"/>
      <c r="O381" s="235"/>
      <c r="P381" s="235"/>
      <c r="Q381" s="235"/>
      <c r="R381" s="235"/>
      <c r="S381" s="416"/>
      <c r="T381" s="416"/>
      <c r="U381" s="235"/>
      <c r="V381" s="583"/>
      <c r="W381" s="235"/>
      <c r="X381" s="235"/>
      <c r="Y381" s="463">
        <f t="shared" si="25"/>
        <v>0</v>
      </c>
      <c r="Z381" s="578"/>
      <c r="AA381" s="578"/>
      <c r="AB381" s="201"/>
      <c r="AC381" s="201"/>
      <c r="AD381" s="201"/>
      <c r="AE381" s="201"/>
      <c r="AF381" s="201"/>
      <c r="AG381" s="201"/>
      <c r="AH381" s="235"/>
      <c r="AI381" s="201"/>
      <c r="AJ381" s="201"/>
      <c r="AK381" s="201"/>
      <c r="AL381" s="201"/>
      <c r="AM381" s="201"/>
      <c r="AN381" s="201"/>
      <c r="AO381" s="573"/>
      <c r="AP381" s="416"/>
      <c r="AQ381" s="416"/>
      <c r="AR381" s="416"/>
      <c r="AS381" s="245"/>
      <c r="AT381" s="462" t="str">
        <f t="shared" si="26"/>
        <v/>
      </c>
      <c r="AU381" s="237"/>
      <c r="AV381" s="463" t="str">
        <f t="shared" si="27"/>
        <v>Popup_OIP</v>
      </c>
      <c r="AW381" s="237"/>
      <c r="AX381" s="238"/>
      <c r="AY381" s="238"/>
      <c r="AZ381" s="383"/>
      <c r="BA381" s="331"/>
      <c r="BB381" s="464" t="str">
        <f t="shared" si="28"/>
        <v/>
      </c>
      <c r="BC381" s="464" t="str">
        <f t="shared" si="29"/>
        <v/>
      </c>
    </row>
    <row r="382" spans="1:55" s="205" customFormat="1" x14ac:dyDescent="0.25">
      <c r="A382" s="264"/>
      <c r="B382" s="804"/>
      <c r="C382" s="264"/>
      <c r="D382" s="235"/>
      <c r="E382" s="235"/>
      <c r="F382" s="235"/>
      <c r="G382" s="235"/>
      <c r="H382" s="235"/>
      <c r="I382" s="235"/>
      <c r="J382" s="235"/>
      <c r="K382" s="235"/>
      <c r="L382" s="235"/>
      <c r="M382" s="235"/>
      <c r="N382" s="235"/>
      <c r="O382" s="235"/>
      <c r="P382" s="235"/>
      <c r="Q382" s="235"/>
      <c r="R382" s="235"/>
      <c r="S382" s="416"/>
      <c r="T382" s="416"/>
      <c r="U382" s="235"/>
      <c r="V382" s="583"/>
      <c r="W382" s="235"/>
      <c r="X382" s="235"/>
      <c r="Y382" s="463">
        <f t="shared" si="25"/>
        <v>0</v>
      </c>
      <c r="Z382" s="578"/>
      <c r="AA382" s="578"/>
      <c r="AB382" s="201"/>
      <c r="AC382" s="201"/>
      <c r="AD382" s="201"/>
      <c r="AE382" s="201"/>
      <c r="AF382" s="201"/>
      <c r="AG382" s="201"/>
      <c r="AH382" s="235"/>
      <c r="AI382" s="201"/>
      <c r="AJ382" s="201"/>
      <c r="AK382" s="201"/>
      <c r="AL382" s="201"/>
      <c r="AM382" s="201"/>
      <c r="AN382" s="201"/>
      <c r="AO382" s="573"/>
      <c r="AP382" s="416"/>
      <c r="AQ382" s="416"/>
      <c r="AR382" s="416"/>
      <c r="AS382" s="245"/>
      <c r="AT382" s="462" t="str">
        <f t="shared" si="26"/>
        <v/>
      </c>
      <c r="AU382" s="237"/>
      <c r="AV382" s="463" t="str">
        <f t="shared" si="27"/>
        <v>Popup_OIP</v>
      </c>
      <c r="AW382" s="237"/>
      <c r="AX382" s="238"/>
      <c r="AY382" s="238"/>
      <c r="AZ382" s="383"/>
      <c r="BA382" s="331"/>
      <c r="BB382" s="464" t="str">
        <f t="shared" si="28"/>
        <v/>
      </c>
      <c r="BC382" s="464" t="str">
        <f t="shared" si="29"/>
        <v/>
      </c>
    </row>
    <row r="383" spans="1:55" s="205" customFormat="1" x14ac:dyDescent="0.25">
      <c r="A383" s="264"/>
      <c r="B383" s="804"/>
      <c r="C383" s="264"/>
      <c r="D383" s="235"/>
      <c r="E383" s="235"/>
      <c r="F383" s="235"/>
      <c r="G383" s="235"/>
      <c r="H383" s="235"/>
      <c r="I383" s="235"/>
      <c r="J383" s="235"/>
      <c r="K383" s="235"/>
      <c r="L383" s="235"/>
      <c r="M383" s="235"/>
      <c r="N383" s="235"/>
      <c r="O383" s="235"/>
      <c r="P383" s="235"/>
      <c r="Q383" s="235"/>
      <c r="R383" s="235"/>
      <c r="S383" s="416"/>
      <c r="T383" s="416"/>
      <c r="U383" s="235"/>
      <c r="V383" s="583"/>
      <c r="W383" s="235"/>
      <c r="X383" s="235"/>
      <c r="Y383" s="463">
        <f t="shared" si="25"/>
        <v>0</v>
      </c>
      <c r="Z383" s="578"/>
      <c r="AA383" s="578"/>
      <c r="AB383" s="201"/>
      <c r="AC383" s="201"/>
      <c r="AD383" s="201"/>
      <c r="AE383" s="201"/>
      <c r="AF383" s="201"/>
      <c r="AG383" s="201"/>
      <c r="AH383" s="235"/>
      <c r="AI383" s="201"/>
      <c r="AJ383" s="201"/>
      <c r="AK383" s="201"/>
      <c r="AL383" s="201"/>
      <c r="AM383" s="201"/>
      <c r="AN383" s="201"/>
      <c r="AO383" s="573"/>
      <c r="AP383" s="416"/>
      <c r="AQ383" s="416"/>
      <c r="AR383" s="416"/>
      <c r="AS383" s="245"/>
      <c r="AT383" s="462" t="str">
        <f t="shared" si="26"/>
        <v/>
      </c>
      <c r="AU383" s="237"/>
      <c r="AV383" s="463" t="str">
        <f t="shared" si="27"/>
        <v>Popup_OIP</v>
      </c>
      <c r="AW383" s="237"/>
      <c r="AX383" s="238"/>
      <c r="AY383" s="238"/>
      <c r="AZ383" s="383"/>
      <c r="BA383" s="331"/>
      <c r="BB383" s="464" t="str">
        <f t="shared" si="28"/>
        <v/>
      </c>
      <c r="BC383" s="464" t="str">
        <f t="shared" si="29"/>
        <v/>
      </c>
    </row>
    <row r="384" spans="1:55" s="205" customFormat="1" x14ac:dyDescent="0.25">
      <c r="A384" s="264"/>
      <c r="B384" s="804"/>
      <c r="C384" s="264"/>
      <c r="D384" s="235"/>
      <c r="E384" s="235"/>
      <c r="F384" s="235"/>
      <c r="G384" s="235"/>
      <c r="H384" s="235"/>
      <c r="I384" s="235"/>
      <c r="J384" s="235"/>
      <c r="K384" s="235"/>
      <c r="L384" s="235"/>
      <c r="M384" s="235"/>
      <c r="N384" s="235"/>
      <c r="O384" s="235"/>
      <c r="P384" s="235"/>
      <c r="Q384" s="235"/>
      <c r="R384" s="235"/>
      <c r="S384" s="416"/>
      <c r="T384" s="416"/>
      <c r="U384" s="235"/>
      <c r="V384" s="583"/>
      <c r="W384" s="235"/>
      <c r="X384" s="235"/>
      <c r="Y384" s="463">
        <f t="shared" si="25"/>
        <v>0</v>
      </c>
      <c r="Z384" s="578"/>
      <c r="AA384" s="578"/>
      <c r="AB384" s="201"/>
      <c r="AC384" s="201"/>
      <c r="AD384" s="201"/>
      <c r="AE384" s="201"/>
      <c r="AF384" s="201"/>
      <c r="AG384" s="201"/>
      <c r="AH384" s="235"/>
      <c r="AI384" s="201"/>
      <c r="AJ384" s="201"/>
      <c r="AK384" s="201"/>
      <c r="AL384" s="201"/>
      <c r="AM384" s="201"/>
      <c r="AN384" s="201"/>
      <c r="AO384" s="573"/>
      <c r="AP384" s="416"/>
      <c r="AQ384" s="416"/>
      <c r="AR384" s="416"/>
      <c r="AS384" s="245"/>
      <c r="AT384" s="462" t="str">
        <f t="shared" si="26"/>
        <v/>
      </c>
      <c r="AU384" s="237"/>
      <c r="AV384" s="463" t="str">
        <f t="shared" si="27"/>
        <v>Popup_OIP</v>
      </c>
      <c r="AW384" s="237"/>
      <c r="AX384" s="238"/>
      <c r="AY384" s="238"/>
      <c r="AZ384" s="383"/>
      <c r="BA384" s="331"/>
      <c r="BB384" s="464" t="str">
        <f t="shared" si="28"/>
        <v/>
      </c>
      <c r="BC384" s="464" t="str">
        <f t="shared" si="29"/>
        <v/>
      </c>
    </row>
    <row r="385" spans="1:55" s="205" customFormat="1" x14ac:dyDescent="0.25">
      <c r="A385" s="264"/>
      <c r="B385" s="804"/>
      <c r="C385" s="264"/>
      <c r="D385" s="235"/>
      <c r="E385" s="235"/>
      <c r="F385" s="235"/>
      <c r="G385" s="235"/>
      <c r="H385" s="235"/>
      <c r="I385" s="235"/>
      <c r="J385" s="235"/>
      <c r="K385" s="235"/>
      <c r="L385" s="235"/>
      <c r="M385" s="235"/>
      <c r="N385" s="235"/>
      <c r="O385" s="235"/>
      <c r="P385" s="235"/>
      <c r="Q385" s="235"/>
      <c r="R385" s="235"/>
      <c r="S385" s="416"/>
      <c r="T385" s="416"/>
      <c r="U385" s="235"/>
      <c r="V385" s="583"/>
      <c r="W385" s="235"/>
      <c r="X385" s="235"/>
      <c r="Y385" s="463">
        <f t="shared" si="25"/>
        <v>0</v>
      </c>
      <c r="Z385" s="578"/>
      <c r="AA385" s="578"/>
      <c r="AB385" s="201"/>
      <c r="AC385" s="201"/>
      <c r="AD385" s="201"/>
      <c r="AE385" s="201"/>
      <c r="AF385" s="201"/>
      <c r="AG385" s="201"/>
      <c r="AH385" s="235"/>
      <c r="AI385" s="201"/>
      <c r="AJ385" s="201"/>
      <c r="AK385" s="201"/>
      <c r="AL385" s="201"/>
      <c r="AM385" s="201"/>
      <c r="AN385" s="201"/>
      <c r="AO385" s="573"/>
      <c r="AP385" s="416"/>
      <c r="AQ385" s="416"/>
      <c r="AR385" s="416"/>
      <c r="AS385" s="245"/>
      <c r="AT385" s="462" t="str">
        <f t="shared" si="26"/>
        <v/>
      </c>
      <c r="AU385" s="237"/>
      <c r="AV385" s="463" t="str">
        <f t="shared" si="27"/>
        <v>Popup_OIP</v>
      </c>
      <c r="AW385" s="237"/>
      <c r="AX385" s="238"/>
      <c r="AY385" s="238"/>
      <c r="AZ385" s="383"/>
      <c r="BA385" s="331"/>
      <c r="BB385" s="464" t="str">
        <f t="shared" si="28"/>
        <v/>
      </c>
      <c r="BC385" s="464" t="str">
        <f t="shared" si="29"/>
        <v/>
      </c>
    </row>
    <row r="386" spans="1:55" s="205" customFormat="1" x14ac:dyDescent="0.25">
      <c r="A386" s="264"/>
      <c r="B386" s="804"/>
      <c r="C386" s="264"/>
      <c r="D386" s="235"/>
      <c r="E386" s="235"/>
      <c r="F386" s="235"/>
      <c r="G386" s="235"/>
      <c r="H386" s="235"/>
      <c r="I386" s="235"/>
      <c r="J386" s="235"/>
      <c r="K386" s="235"/>
      <c r="L386" s="235"/>
      <c r="M386" s="235"/>
      <c r="N386" s="235"/>
      <c r="O386" s="235"/>
      <c r="P386" s="235"/>
      <c r="Q386" s="235"/>
      <c r="R386" s="235"/>
      <c r="S386" s="416"/>
      <c r="T386" s="416"/>
      <c r="U386" s="235"/>
      <c r="V386" s="583"/>
      <c r="W386" s="235"/>
      <c r="X386" s="235"/>
      <c r="Y386" s="463">
        <f t="shared" si="25"/>
        <v>0</v>
      </c>
      <c r="Z386" s="578"/>
      <c r="AA386" s="578"/>
      <c r="AB386" s="201"/>
      <c r="AC386" s="201"/>
      <c r="AD386" s="201"/>
      <c r="AE386" s="201"/>
      <c r="AF386" s="201"/>
      <c r="AG386" s="201"/>
      <c r="AH386" s="235"/>
      <c r="AI386" s="201"/>
      <c r="AJ386" s="201"/>
      <c r="AK386" s="201"/>
      <c r="AL386" s="201"/>
      <c r="AM386" s="201"/>
      <c r="AN386" s="201"/>
      <c r="AO386" s="573"/>
      <c r="AP386" s="416"/>
      <c r="AQ386" s="416"/>
      <c r="AR386" s="416"/>
      <c r="AS386" s="245"/>
      <c r="AT386" s="462" t="str">
        <f t="shared" si="26"/>
        <v/>
      </c>
      <c r="AU386" s="237"/>
      <c r="AV386" s="463" t="str">
        <f t="shared" si="27"/>
        <v>Popup_OIP</v>
      </c>
      <c r="AW386" s="237"/>
      <c r="AX386" s="238"/>
      <c r="AY386" s="238"/>
      <c r="AZ386" s="383"/>
      <c r="BA386" s="331"/>
      <c r="BB386" s="464" t="str">
        <f t="shared" si="28"/>
        <v/>
      </c>
      <c r="BC386" s="464" t="str">
        <f t="shared" si="29"/>
        <v/>
      </c>
    </row>
    <row r="387" spans="1:55" s="205" customFormat="1" x14ac:dyDescent="0.25">
      <c r="A387" s="264"/>
      <c r="B387" s="804"/>
      <c r="C387" s="264"/>
      <c r="D387" s="235"/>
      <c r="E387" s="235"/>
      <c r="F387" s="235"/>
      <c r="G387" s="235"/>
      <c r="H387" s="235"/>
      <c r="I387" s="235"/>
      <c r="J387" s="235"/>
      <c r="K387" s="235"/>
      <c r="L387" s="235"/>
      <c r="M387" s="235"/>
      <c r="N387" s="235"/>
      <c r="O387" s="235"/>
      <c r="P387" s="235"/>
      <c r="Q387" s="235"/>
      <c r="R387" s="235"/>
      <c r="S387" s="416"/>
      <c r="T387" s="416"/>
      <c r="U387" s="235"/>
      <c r="V387" s="583"/>
      <c r="W387" s="235"/>
      <c r="X387" s="235"/>
      <c r="Y387" s="463">
        <f t="shared" ref="Y387:Y450" si="30">IFERROR(MATCH(V387,НазваниеДиап,0),0)</f>
        <v>0</v>
      </c>
      <c r="Z387" s="578"/>
      <c r="AA387" s="578"/>
      <c r="AB387" s="201"/>
      <c r="AC387" s="201"/>
      <c r="AD387" s="201"/>
      <c r="AE387" s="201"/>
      <c r="AF387" s="201"/>
      <c r="AG387" s="201"/>
      <c r="AH387" s="235"/>
      <c r="AI387" s="201"/>
      <c r="AJ387" s="201"/>
      <c r="AK387" s="201"/>
      <c r="AL387" s="201"/>
      <c r="AM387" s="201"/>
      <c r="AN387" s="201"/>
      <c r="AO387" s="573"/>
      <c r="AP387" s="416"/>
      <c r="AQ387" s="416"/>
      <c r="AR387" s="416"/>
      <c r="AS387" s="245"/>
      <c r="AT387" s="462" t="str">
        <f t="shared" si="26"/>
        <v/>
      </c>
      <c r="AU387" s="237"/>
      <c r="AV387" s="463" t="str">
        <f t="shared" si="27"/>
        <v>Popup_OIP</v>
      </c>
      <c r="AW387" s="237"/>
      <c r="AX387" s="238"/>
      <c r="AY387" s="238"/>
      <c r="AZ387" s="383"/>
      <c r="BA387" s="331"/>
      <c r="BB387" s="464" t="str">
        <f t="shared" si="28"/>
        <v/>
      </c>
      <c r="BC387" s="464" t="str">
        <f t="shared" si="29"/>
        <v/>
      </c>
    </row>
    <row r="388" spans="1:55" s="205" customFormat="1" x14ac:dyDescent="0.25">
      <c r="A388" s="264"/>
      <c r="B388" s="804"/>
      <c r="C388" s="264"/>
      <c r="D388" s="235"/>
      <c r="E388" s="235"/>
      <c r="F388" s="235"/>
      <c r="G388" s="235"/>
      <c r="H388" s="235"/>
      <c r="I388" s="235"/>
      <c r="J388" s="235"/>
      <c r="K388" s="235"/>
      <c r="L388" s="235"/>
      <c r="M388" s="235"/>
      <c r="N388" s="235"/>
      <c r="O388" s="235"/>
      <c r="P388" s="235"/>
      <c r="Q388" s="235"/>
      <c r="R388" s="235"/>
      <c r="S388" s="416"/>
      <c r="T388" s="416"/>
      <c r="U388" s="235"/>
      <c r="V388" s="583"/>
      <c r="W388" s="235"/>
      <c r="X388" s="235"/>
      <c r="Y388" s="463">
        <f t="shared" si="30"/>
        <v>0</v>
      </c>
      <c r="Z388" s="578"/>
      <c r="AA388" s="578"/>
      <c r="AB388" s="201"/>
      <c r="AC388" s="201"/>
      <c r="AD388" s="201"/>
      <c r="AE388" s="201"/>
      <c r="AF388" s="201"/>
      <c r="AG388" s="201"/>
      <c r="AH388" s="235"/>
      <c r="AI388" s="201"/>
      <c r="AJ388" s="201"/>
      <c r="AK388" s="201"/>
      <c r="AL388" s="201"/>
      <c r="AM388" s="201"/>
      <c r="AN388" s="201"/>
      <c r="AO388" s="573"/>
      <c r="AP388" s="416"/>
      <c r="AQ388" s="416"/>
      <c r="AR388" s="416"/>
      <c r="AS388" s="245"/>
      <c r="AT388" s="462" t="str">
        <f t="shared" ref="AT388:AT451" si="31">IF(ISBLANK(AS388),IF(ISBLANK(AZ388),IF(ISBLANK(C388),"",C388),AZ388),IF(ISBLANK(AZ388),CONCATENATE(AS388,".",C388),CONCATENATE(AS388,".",AZ388)))</f>
        <v/>
      </c>
      <c r="AU388" s="237"/>
      <c r="AV388" s="463" t="str">
        <f t="shared" ref="AV388:AV451" si="32">IF(AU388="МПа","Popup_OIPp","Popup_OIP")</f>
        <v>Popup_OIP</v>
      </c>
      <c r="AW388" s="237"/>
      <c r="AX388" s="238"/>
      <c r="AY388" s="238"/>
      <c r="AZ388" s="383"/>
      <c r="BA388" s="331"/>
      <c r="BB388" s="464" t="str">
        <f t="shared" ref="BB388:BB451" si="33">IF(AND(LEN(B388)&gt;0,LOWER(B388)&lt;&gt;"РЕЗЕРВ"),CONCATENATE(B388,";",CONCATENATE(AT388,".RawValue"),";",CONCATENATE("Channel.MNS.",AT388,".RawValue"),";",AO388,";",AU388,";",P388,";",Q388),"")</f>
        <v/>
      </c>
      <c r="BC388" s="464" t="str">
        <f t="shared" ref="BC388:BC451" si="34">IF(AND(LEN(B388)&gt;0,LOWER(B388)&lt;&gt;"РЕЗЕРВ"),CONCATENATE(CONCATENATE("""Channel.MNS.",AT388,".RawValue"""),",1000,0.001,1,"),"")</f>
        <v/>
      </c>
    </row>
    <row r="389" spans="1:55" s="205" customFormat="1" x14ac:dyDescent="0.25">
      <c r="A389" s="264"/>
      <c r="B389" s="804"/>
      <c r="C389" s="264"/>
      <c r="D389" s="235"/>
      <c r="E389" s="235"/>
      <c r="F389" s="235"/>
      <c r="G389" s="235"/>
      <c r="H389" s="235"/>
      <c r="I389" s="235"/>
      <c r="J389" s="235"/>
      <c r="K389" s="235"/>
      <c r="L389" s="235"/>
      <c r="M389" s="235"/>
      <c r="N389" s="235"/>
      <c r="O389" s="235"/>
      <c r="P389" s="235"/>
      <c r="Q389" s="235"/>
      <c r="R389" s="235"/>
      <c r="S389" s="416"/>
      <c r="T389" s="416"/>
      <c r="U389" s="235"/>
      <c r="V389" s="583"/>
      <c r="W389" s="235"/>
      <c r="X389" s="235"/>
      <c r="Y389" s="463">
        <f t="shared" si="30"/>
        <v>0</v>
      </c>
      <c r="Z389" s="578"/>
      <c r="AA389" s="578"/>
      <c r="AB389" s="201"/>
      <c r="AC389" s="201"/>
      <c r="AD389" s="201"/>
      <c r="AE389" s="201"/>
      <c r="AF389" s="201"/>
      <c r="AG389" s="201"/>
      <c r="AH389" s="235"/>
      <c r="AI389" s="201"/>
      <c r="AJ389" s="201"/>
      <c r="AK389" s="201"/>
      <c r="AL389" s="201"/>
      <c r="AM389" s="201"/>
      <c r="AN389" s="201"/>
      <c r="AO389" s="573"/>
      <c r="AP389" s="416"/>
      <c r="AQ389" s="416"/>
      <c r="AR389" s="416"/>
      <c r="AS389" s="245"/>
      <c r="AT389" s="462" t="str">
        <f t="shared" si="31"/>
        <v/>
      </c>
      <c r="AU389" s="237"/>
      <c r="AV389" s="463" t="str">
        <f t="shared" si="32"/>
        <v>Popup_OIP</v>
      </c>
      <c r="AW389" s="237"/>
      <c r="AX389" s="238"/>
      <c r="AY389" s="238"/>
      <c r="AZ389" s="383"/>
      <c r="BA389" s="331"/>
      <c r="BB389" s="464" t="str">
        <f t="shared" si="33"/>
        <v/>
      </c>
      <c r="BC389" s="464" t="str">
        <f t="shared" si="34"/>
        <v/>
      </c>
    </row>
    <row r="390" spans="1:55" s="205" customFormat="1" x14ac:dyDescent="0.25">
      <c r="A390" s="264"/>
      <c r="B390" s="804"/>
      <c r="C390" s="264"/>
      <c r="D390" s="235"/>
      <c r="E390" s="235"/>
      <c r="F390" s="235"/>
      <c r="G390" s="235"/>
      <c r="H390" s="235"/>
      <c r="I390" s="235"/>
      <c r="J390" s="235"/>
      <c r="K390" s="235"/>
      <c r="L390" s="235"/>
      <c r="M390" s="235"/>
      <c r="N390" s="235"/>
      <c r="O390" s="235"/>
      <c r="P390" s="235"/>
      <c r="Q390" s="235"/>
      <c r="R390" s="235"/>
      <c r="S390" s="416"/>
      <c r="T390" s="416"/>
      <c r="U390" s="235"/>
      <c r="V390" s="583"/>
      <c r="W390" s="235"/>
      <c r="X390" s="235"/>
      <c r="Y390" s="463">
        <f t="shared" si="30"/>
        <v>0</v>
      </c>
      <c r="Z390" s="578"/>
      <c r="AA390" s="578"/>
      <c r="AB390" s="201"/>
      <c r="AC390" s="201"/>
      <c r="AD390" s="201"/>
      <c r="AE390" s="201"/>
      <c r="AF390" s="201"/>
      <c r="AG390" s="201"/>
      <c r="AH390" s="235"/>
      <c r="AI390" s="201"/>
      <c r="AJ390" s="201"/>
      <c r="AK390" s="201"/>
      <c r="AL390" s="201"/>
      <c r="AM390" s="201"/>
      <c r="AN390" s="201"/>
      <c r="AO390" s="573"/>
      <c r="AP390" s="416"/>
      <c r="AQ390" s="416"/>
      <c r="AR390" s="416"/>
      <c r="AS390" s="245"/>
      <c r="AT390" s="462" t="str">
        <f t="shared" si="31"/>
        <v/>
      </c>
      <c r="AU390" s="237"/>
      <c r="AV390" s="463" t="str">
        <f t="shared" si="32"/>
        <v>Popup_OIP</v>
      </c>
      <c r="AW390" s="237"/>
      <c r="AX390" s="238"/>
      <c r="AY390" s="238"/>
      <c r="AZ390" s="383"/>
      <c r="BA390" s="331"/>
      <c r="BB390" s="464" t="str">
        <f t="shared" si="33"/>
        <v/>
      </c>
      <c r="BC390" s="464" t="str">
        <f t="shared" si="34"/>
        <v/>
      </c>
    </row>
    <row r="391" spans="1:55" s="205" customFormat="1" x14ac:dyDescent="0.25">
      <c r="A391" s="264"/>
      <c r="B391" s="804"/>
      <c r="C391" s="264"/>
      <c r="D391" s="235"/>
      <c r="E391" s="235"/>
      <c r="F391" s="235"/>
      <c r="G391" s="235"/>
      <c r="H391" s="235"/>
      <c r="I391" s="235"/>
      <c r="J391" s="235"/>
      <c r="K391" s="235"/>
      <c r="L391" s="235"/>
      <c r="M391" s="235"/>
      <c r="N391" s="235"/>
      <c r="O391" s="235"/>
      <c r="P391" s="235"/>
      <c r="Q391" s="235"/>
      <c r="R391" s="235"/>
      <c r="S391" s="416"/>
      <c r="T391" s="416"/>
      <c r="U391" s="235"/>
      <c r="V391" s="583"/>
      <c r="W391" s="235"/>
      <c r="X391" s="235"/>
      <c r="Y391" s="463">
        <f t="shared" si="30"/>
        <v>0</v>
      </c>
      <c r="Z391" s="578"/>
      <c r="AA391" s="578"/>
      <c r="AB391" s="201"/>
      <c r="AC391" s="201"/>
      <c r="AD391" s="201"/>
      <c r="AE391" s="201"/>
      <c r="AF391" s="201"/>
      <c r="AG391" s="201"/>
      <c r="AH391" s="235"/>
      <c r="AI391" s="201"/>
      <c r="AJ391" s="201"/>
      <c r="AK391" s="201"/>
      <c r="AL391" s="201"/>
      <c r="AM391" s="201"/>
      <c r="AN391" s="201"/>
      <c r="AO391" s="573"/>
      <c r="AP391" s="416"/>
      <c r="AQ391" s="416"/>
      <c r="AR391" s="416"/>
      <c r="AS391" s="245"/>
      <c r="AT391" s="462" t="str">
        <f t="shared" si="31"/>
        <v/>
      </c>
      <c r="AU391" s="237"/>
      <c r="AV391" s="463" t="str">
        <f t="shared" si="32"/>
        <v>Popup_OIP</v>
      </c>
      <c r="AW391" s="237"/>
      <c r="AX391" s="238"/>
      <c r="AY391" s="238"/>
      <c r="AZ391" s="383"/>
      <c r="BA391" s="331"/>
      <c r="BB391" s="464" t="str">
        <f t="shared" si="33"/>
        <v/>
      </c>
      <c r="BC391" s="464" t="str">
        <f t="shared" si="34"/>
        <v/>
      </c>
    </row>
    <row r="392" spans="1:55" s="205" customFormat="1" x14ac:dyDescent="0.25">
      <c r="A392" s="264"/>
      <c r="B392" s="804"/>
      <c r="C392" s="264"/>
      <c r="D392" s="235"/>
      <c r="E392" s="235"/>
      <c r="F392" s="235"/>
      <c r="G392" s="235"/>
      <c r="H392" s="235"/>
      <c r="I392" s="235"/>
      <c r="J392" s="235"/>
      <c r="K392" s="235"/>
      <c r="L392" s="235"/>
      <c r="M392" s="235"/>
      <c r="N392" s="235"/>
      <c r="O392" s="235"/>
      <c r="P392" s="235"/>
      <c r="Q392" s="235"/>
      <c r="R392" s="235"/>
      <c r="S392" s="416"/>
      <c r="T392" s="416"/>
      <c r="U392" s="235"/>
      <c r="V392" s="583"/>
      <c r="W392" s="235"/>
      <c r="X392" s="235"/>
      <c r="Y392" s="463">
        <f t="shared" si="30"/>
        <v>0</v>
      </c>
      <c r="Z392" s="578"/>
      <c r="AA392" s="578"/>
      <c r="AB392" s="201"/>
      <c r="AC392" s="201"/>
      <c r="AD392" s="201"/>
      <c r="AE392" s="201"/>
      <c r="AF392" s="201"/>
      <c r="AG392" s="201"/>
      <c r="AH392" s="235"/>
      <c r="AI392" s="201"/>
      <c r="AJ392" s="201"/>
      <c r="AK392" s="201"/>
      <c r="AL392" s="201"/>
      <c r="AM392" s="201"/>
      <c r="AN392" s="201"/>
      <c r="AO392" s="573"/>
      <c r="AP392" s="416"/>
      <c r="AQ392" s="416"/>
      <c r="AR392" s="416"/>
      <c r="AS392" s="245"/>
      <c r="AT392" s="462" t="str">
        <f t="shared" si="31"/>
        <v/>
      </c>
      <c r="AU392" s="237"/>
      <c r="AV392" s="463" t="str">
        <f t="shared" si="32"/>
        <v>Popup_OIP</v>
      </c>
      <c r="AW392" s="237"/>
      <c r="AX392" s="238"/>
      <c r="AY392" s="238"/>
      <c r="AZ392" s="383"/>
      <c r="BA392" s="331"/>
      <c r="BB392" s="464" t="str">
        <f t="shared" si="33"/>
        <v/>
      </c>
      <c r="BC392" s="464" t="str">
        <f t="shared" si="34"/>
        <v/>
      </c>
    </row>
    <row r="393" spans="1:55" s="205" customFormat="1" x14ac:dyDescent="0.25">
      <c r="A393" s="264"/>
      <c r="B393" s="804"/>
      <c r="C393" s="264"/>
      <c r="D393" s="235"/>
      <c r="E393" s="235"/>
      <c r="F393" s="235"/>
      <c r="G393" s="235"/>
      <c r="H393" s="235"/>
      <c r="I393" s="235"/>
      <c r="J393" s="235"/>
      <c r="K393" s="235"/>
      <c r="L393" s="235"/>
      <c r="M393" s="235"/>
      <c r="N393" s="235"/>
      <c r="O393" s="235"/>
      <c r="P393" s="235"/>
      <c r="Q393" s="235"/>
      <c r="R393" s="235"/>
      <c r="S393" s="416"/>
      <c r="T393" s="416"/>
      <c r="U393" s="235"/>
      <c r="V393" s="583"/>
      <c r="W393" s="235"/>
      <c r="X393" s="235"/>
      <c r="Y393" s="463">
        <f t="shared" si="30"/>
        <v>0</v>
      </c>
      <c r="Z393" s="578"/>
      <c r="AA393" s="578"/>
      <c r="AB393" s="201"/>
      <c r="AC393" s="201"/>
      <c r="AD393" s="201"/>
      <c r="AE393" s="201"/>
      <c r="AF393" s="201"/>
      <c r="AG393" s="201"/>
      <c r="AH393" s="235"/>
      <c r="AI393" s="201"/>
      <c r="AJ393" s="201"/>
      <c r="AK393" s="201"/>
      <c r="AL393" s="201"/>
      <c r="AM393" s="201"/>
      <c r="AN393" s="201"/>
      <c r="AO393" s="573"/>
      <c r="AP393" s="416"/>
      <c r="AQ393" s="416"/>
      <c r="AR393" s="416"/>
      <c r="AS393" s="245"/>
      <c r="AT393" s="462" t="str">
        <f t="shared" si="31"/>
        <v/>
      </c>
      <c r="AU393" s="237"/>
      <c r="AV393" s="463" t="str">
        <f t="shared" si="32"/>
        <v>Popup_OIP</v>
      </c>
      <c r="AW393" s="237"/>
      <c r="AX393" s="238"/>
      <c r="AY393" s="238"/>
      <c r="AZ393" s="383"/>
      <c r="BA393" s="331"/>
      <c r="BB393" s="464" t="str">
        <f t="shared" si="33"/>
        <v/>
      </c>
      <c r="BC393" s="464" t="str">
        <f t="shared" si="34"/>
        <v/>
      </c>
    </row>
    <row r="394" spans="1:55" s="205" customFormat="1" x14ac:dyDescent="0.25">
      <c r="A394" s="264"/>
      <c r="B394" s="804"/>
      <c r="C394" s="264"/>
      <c r="D394" s="235"/>
      <c r="E394" s="235"/>
      <c r="F394" s="235"/>
      <c r="G394" s="235"/>
      <c r="H394" s="235"/>
      <c r="I394" s="235"/>
      <c r="J394" s="235"/>
      <c r="K394" s="235"/>
      <c r="L394" s="235"/>
      <c r="M394" s="235"/>
      <c r="N394" s="235"/>
      <c r="O394" s="235"/>
      <c r="P394" s="235"/>
      <c r="Q394" s="235"/>
      <c r="R394" s="235"/>
      <c r="S394" s="416"/>
      <c r="T394" s="416"/>
      <c r="U394" s="235"/>
      <c r="V394" s="583"/>
      <c r="W394" s="235"/>
      <c r="X394" s="235"/>
      <c r="Y394" s="463">
        <f t="shared" si="30"/>
        <v>0</v>
      </c>
      <c r="Z394" s="578"/>
      <c r="AA394" s="578"/>
      <c r="AB394" s="201"/>
      <c r="AC394" s="201"/>
      <c r="AD394" s="201"/>
      <c r="AE394" s="201"/>
      <c r="AF394" s="201"/>
      <c r="AG394" s="201"/>
      <c r="AH394" s="235"/>
      <c r="AI394" s="201"/>
      <c r="AJ394" s="201"/>
      <c r="AK394" s="201"/>
      <c r="AL394" s="201"/>
      <c r="AM394" s="201"/>
      <c r="AN394" s="201"/>
      <c r="AO394" s="573"/>
      <c r="AP394" s="416"/>
      <c r="AQ394" s="416"/>
      <c r="AR394" s="416"/>
      <c r="AS394" s="245"/>
      <c r="AT394" s="462" t="str">
        <f t="shared" si="31"/>
        <v/>
      </c>
      <c r="AU394" s="237"/>
      <c r="AV394" s="463" t="str">
        <f t="shared" si="32"/>
        <v>Popup_OIP</v>
      </c>
      <c r="AW394" s="237"/>
      <c r="AX394" s="238"/>
      <c r="AY394" s="238"/>
      <c r="AZ394" s="383"/>
      <c r="BA394" s="331"/>
      <c r="BB394" s="464" t="str">
        <f t="shared" si="33"/>
        <v/>
      </c>
      <c r="BC394" s="464" t="str">
        <f t="shared" si="34"/>
        <v/>
      </c>
    </row>
    <row r="395" spans="1:55" s="205" customFormat="1" x14ac:dyDescent="0.25">
      <c r="A395" s="264"/>
      <c r="B395" s="804"/>
      <c r="C395" s="264"/>
      <c r="D395" s="235"/>
      <c r="E395" s="235"/>
      <c r="F395" s="235"/>
      <c r="G395" s="235"/>
      <c r="H395" s="235"/>
      <c r="I395" s="235"/>
      <c r="J395" s="235"/>
      <c r="K395" s="235"/>
      <c r="L395" s="235"/>
      <c r="M395" s="235"/>
      <c r="N395" s="235"/>
      <c r="O395" s="235"/>
      <c r="P395" s="235"/>
      <c r="Q395" s="235"/>
      <c r="R395" s="235"/>
      <c r="S395" s="416"/>
      <c r="T395" s="416"/>
      <c r="U395" s="235"/>
      <c r="V395" s="583"/>
      <c r="W395" s="235"/>
      <c r="X395" s="235"/>
      <c r="Y395" s="463">
        <f t="shared" si="30"/>
        <v>0</v>
      </c>
      <c r="Z395" s="578"/>
      <c r="AA395" s="578"/>
      <c r="AB395" s="201"/>
      <c r="AC395" s="201"/>
      <c r="AD395" s="201"/>
      <c r="AE395" s="201"/>
      <c r="AF395" s="201"/>
      <c r="AG395" s="201"/>
      <c r="AH395" s="235"/>
      <c r="AI395" s="201"/>
      <c r="AJ395" s="201"/>
      <c r="AK395" s="201"/>
      <c r="AL395" s="201"/>
      <c r="AM395" s="201"/>
      <c r="AN395" s="201"/>
      <c r="AO395" s="573"/>
      <c r="AP395" s="416"/>
      <c r="AQ395" s="416"/>
      <c r="AR395" s="416"/>
      <c r="AS395" s="245"/>
      <c r="AT395" s="462" t="str">
        <f t="shared" si="31"/>
        <v/>
      </c>
      <c r="AU395" s="237"/>
      <c r="AV395" s="463" t="str">
        <f t="shared" si="32"/>
        <v>Popup_OIP</v>
      </c>
      <c r="AW395" s="237"/>
      <c r="AX395" s="238"/>
      <c r="AY395" s="238"/>
      <c r="AZ395" s="383"/>
      <c r="BA395" s="331"/>
      <c r="BB395" s="464" t="str">
        <f t="shared" si="33"/>
        <v/>
      </c>
      <c r="BC395" s="464" t="str">
        <f t="shared" si="34"/>
        <v/>
      </c>
    </row>
    <row r="396" spans="1:55" s="205" customFormat="1" x14ac:dyDescent="0.25">
      <c r="A396" s="264"/>
      <c r="B396" s="804"/>
      <c r="C396" s="264"/>
      <c r="D396" s="235"/>
      <c r="E396" s="235"/>
      <c r="F396" s="235"/>
      <c r="G396" s="235"/>
      <c r="H396" s="235"/>
      <c r="I396" s="235"/>
      <c r="J396" s="235"/>
      <c r="K396" s="235"/>
      <c r="L396" s="235"/>
      <c r="M396" s="235"/>
      <c r="N396" s="235"/>
      <c r="O396" s="235"/>
      <c r="P396" s="235"/>
      <c r="Q396" s="235"/>
      <c r="R396" s="235"/>
      <c r="S396" s="416"/>
      <c r="T396" s="416"/>
      <c r="U396" s="235"/>
      <c r="V396" s="583"/>
      <c r="W396" s="235"/>
      <c r="X396" s="235"/>
      <c r="Y396" s="463">
        <f t="shared" si="30"/>
        <v>0</v>
      </c>
      <c r="Z396" s="578"/>
      <c r="AA396" s="578"/>
      <c r="AB396" s="201"/>
      <c r="AC396" s="201"/>
      <c r="AD396" s="201"/>
      <c r="AE396" s="201"/>
      <c r="AF396" s="201"/>
      <c r="AG396" s="201"/>
      <c r="AH396" s="235"/>
      <c r="AI396" s="201"/>
      <c r="AJ396" s="201"/>
      <c r="AK396" s="201"/>
      <c r="AL396" s="201"/>
      <c r="AM396" s="201"/>
      <c r="AN396" s="201"/>
      <c r="AO396" s="573"/>
      <c r="AP396" s="416"/>
      <c r="AQ396" s="416"/>
      <c r="AR396" s="416"/>
      <c r="AS396" s="245"/>
      <c r="AT396" s="462" t="str">
        <f t="shared" si="31"/>
        <v/>
      </c>
      <c r="AU396" s="237"/>
      <c r="AV396" s="463" t="str">
        <f t="shared" si="32"/>
        <v>Popup_OIP</v>
      </c>
      <c r="AW396" s="237"/>
      <c r="AX396" s="238"/>
      <c r="AY396" s="238"/>
      <c r="AZ396" s="383"/>
      <c r="BA396" s="331"/>
      <c r="BB396" s="464" t="str">
        <f t="shared" si="33"/>
        <v/>
      </c>
      <c r="BC396" s="464" t="str">
        <f t="shared" si="34"/>
        <v/>
      </c>
    </row>
    <row r="397" spans="1:55" s="205" customFormat="1" x14ac:dyDescent="0.25">
      <c r="A397" s="264"/>
      <c r="B397" s="804"/>
      <c r="C397" s="264"/>
      <c r="D397" s="235"/>
      <c r="E397" s="235"/>
      <c r="F397" s="235"/>
      <c r="G397" s="235"/>
      <c r="H397" s="235"/>
      <c r="I397" s="235"/>
      <c r="J397" s="235"/>
      <c r="K397" s="235"/>
      <c r="L397" s="235"/>
      <c r="M397" s="235"/>
      <c r="N397" s="235"/>
      <c r="O397" s="235"/>
      <c r="P397" s="235"/>
      <c r="Q397" s="235"/>
      <c r="R397" s="235"/>
      <c r="S397" s="416"/>
      <c r="T397" s="416"/>
      <c r="U397" s="235"/>
      <c r="V397" s="583"/>
      <c r="W397" s="235"/>
      <c r="X397" s="235"/>
      <c r="Y397" s="463">
        <f t="shared" si="30"/>
        <v>0</v>
      </c>
      <c r="Z397" s="578"/>
      <c r="AA397" s="578"/>
      <c r="AB397" s="201"/>
      <c r="AC397" s="201"/>
      <c r="AD397" s="201"/>
      <c r="AE397" s="201"/>
      <c r="AF397" s="201"/>
      <c r="AG397" s="201"/>
      <c r="AH397" s="235"/>
      <c r="AI397" s="201"/>
      <c r="AJ397" s="201"/>
      <c r="AK397" s="201"/>
      <c r="AL397" s="201"/>
      <c r="AM397" s="201"/>
      <c r="AN397" s="201"/>
      <c r="AO397" s="573"/>
      <c r="AP397" s="416"/>
      <c r="AQ397" s="416"/>
      <c r="AR397" s="416"/>
      <c r="AS397" s="245"/>
      <c r="AT397" s="462" t="str">
        <f t="shared" si="31"/>
        <v/>
      </c>
      <c r="AU397" s="237"/>
      <c r="AV397" s="463" t="str">
        <f t="shared" si="32"/>
        <v>Popup_OIP</v>
      </c>
      <c r="AW397" s="237"/>
      <c r="AX397" s="238"/>
      <c r="AY397" s="238"/>
      <c r="AZ397" s="383"/>
      <c r="BA397" s="331"/>
      <c r="BB397" s="464" t="str">
        <f t="shared" si="33"/>
        <v/>
      </c>
      <c r="BC397" s="464" t="str">
        <f t="shared" si="34"/>
        <v/>
      </c>
    </row>
    <row r="398" spans="1:55" s="205" customFormat="1" x14ac:dyDescent="0.25">
      <c r="A398" s="264"/>
      <c r="B398" s="804"/>
      <c r="C398" s="264"/>
      <c r="D398" s="235"/>
      <c r="E398" s="235"/>
      <c r="F398" s="235"/>
      <c r="G398" s="235"/>
      <c r="H398" s="235"/>
      <c r="I398" s="235"/>
      <c r="J398" s="235"/>
      <c r="K398" s="235"/>
      <c r="L398" s="235"/>
      <c r="M398" s="235"/>
      <c r="N398" s="235"/>
      <c r="O398" s="235"/>
      <c r="P398" s="235"/>
      <c r="Q398" s="235"/>
      <c r="R398" s="235"/>
      <c r="S398" s="416"/>
      <c r="T398" s="416"/>
      <c r="U398" s="235"/>
      <c r="V398" s="583"/>
      <c r="W398" s="235"/>
      <c r="X398" s="235"/>
      <c r="Y398" s="463">
        <f t="shared" si="30"/>
        <v>0</v>
      </c>
      <c r="Z398" s="578"/>
      <c r="AA398" s="578"/>
      <c r="AB398" s="201"/>
      <c r="AC398" s="201"/>
      <c r="AD398" s="201"/>
      <c r="AE398" s="201"/>
      <c r="AF398" s="201"/>
      <c r="AG398" s="201"/>
      <c r="AH398" s="235"/>
      <c r="AI398" s="201"/>
      <c r="AJ398" s="201"/>
      <c r="AK398" s="201"/>
      <c r="AL398" s="201"/>
      <c r="AM398" s="201"/>
      <c r="AN398" s="201"/>
      <c r="AO398" s="573"/>
      <c r="AP398" s="416"/>
      <c r="AQ398" s="416"/>
      <c r="AR398" s="416"/>
      <c r="AS398" s="245"/>
      <c r="AT398" s="462" t="str">
        <f t="shared" si="31"/>
        <v/>
      </c>
      <c r="AU398" s="237"/>
      <c r="AV398" s="463" t="str">
        <f t="shared" si="32"/>
        <v>Popup_OIP</v>
      </c>
      <c r="AW398" s="237"/>
      <c r="AX398" s="238"/>
      <c r="AY398" s="238"/>
      <c r="AZ398" s="383"/>
      <c r="BA398" s="331"/>
      <c r="BB398" s="464" t="str">
        <f t="shared" si="33"/>
        <v/>
      </c>
      <c r="BC398" s="464" t="str">
        <f t="shared" si="34"/>
        <v/>
      </c>
    </row>
    <row r="399" spans="1:55" s="205" customFormat="1" x14ac:dyDescent="0.25">
      <c r="A399" s="264"/>
      <c r="B399" s="804"/>
      <c r="C399" s="264"/>
      <c r="D399" s="235"/>
      <c r="E399" s="235"/>
      <c r="F399" s="235"/>
      <c r="G399" s="235"/>
      <c r="H399" s="235"/>
      <c r="I399" s="235"/>
      <c r="J399" s="235"/>
      <c r="K399" s="235"/>
      <c r="L399" s="235"/>
      <c r="M399" s="235"/>
      <c r="N399" s="235"/>
      <c r="O399" s="235"/>
      <c r="P399" s="235"/>
      <c r="Q399" s="235"/>
      <c r="R399" s="235"/>
      <c r="S399" s="416"/>
      <c r="T399" s="416"/>
      <c r="U399" s="235"/>
      <c r="V399" s="583"/>
      <c r="W399" s="235"/>
      <c r="X399" s="235"/>
      <c r="Y399" s="463">
        <f t="shared" si="30"/>
        <v>0</v>
      </c>
      <c r="Z399" s="578"/>
      <c r="AA399" s="578"/>
      <c r="AB399" s="201"/>
      <c r="AC399" s="201"/>
      <c r="AD399" s="201"/>
      <c r="AE399" s="201"/>
      <c r="AF399" s="201"/>
      <c r="AG399" s="201"/>
      <c r="AH399" s="235"/>
      <c r="AI399" s="201"/>
      <c r="AJ399" s="201"/>
      <c r="AK399" s="201"/>
      <c r="AL399" s="201"/>
      <c r="AM399" s="201"/>
      <c r="AN399" s="201"/>
      <c r="AO399" s="573"/>
      <c r="AP399" s="416"/>
      <c r="AQ399" s="416"/>
      <c r="AR399" s="416"/>
      <c r="AS399" s="245"/>
      <c r="AT399" s="462" t="str">
        <f t="shared" si="31"/>
        <v/>
      </c>
      <c r="AU399" s="237"/>
      <c r="AV399" s="463" t="str">
        <f t="shared" si="32"/>
        <v>Popup_OIP</v>
      </c>
      <c r="AW399" s="237"/>
      <c r="AX399" s="238"/>
      <c r="AY399" s="238"/>
      <c r="AZ399" s="383"/>
      <c r="BA399" s="331"/>
      <c r="BB399" s="464" t="str">
        <f t="shared" si="33"/>
        <v/>
      </c>
      <c r="BC399" s="464" t="str">
        <f t="shared" si="34"/>
        <v/>
      </c>
    </row>
    <row r="400" spans="1:55" s="205" customFormat="1" x14ac:dyDescent="0.25">
      <c r="A400" s="264"/>
      <c r="B400" s="804"/>
      <c r="C400" s="264"/>
      <c r="D400" s="235"/>
      <c r="E400" s="235"/>
      <c r="F400" s="235"/>
      <c r="G400" s="235"/>
      <c r="H400" s="235"/>
      <c r="I400" s="235"/>
      <c r="J400" s="235"/>
      <c r="K400" s="235"/>
      <c r="L400" s="235"/>
      <c r="M400" s="235"/>
      <c r="N400" s="235"/>
      <c r="O400" s="235"/>
      <c r="P400" s="235"/>
      <c r="Q400" s="235"/>
      <c r="R400" s="235"/>
      <c r="S400" s="416"/>
      <c r="T400" s="416"/>
      <c r="U400" s="235"/>
      <c r="V400" s="583"/>
      <c r="W400" s="235"/>
      <c r="X400" s="235"/>
      <c r="Y400" s="463">
        <f t="shared" si="30"/>
        <v>0</v>
      </c>
      <c r="Z400" s="578"/>
      <c r="AA400" s="578"/>
      <c r="AB400" s="201"/>
      <c r="AC400" s="201"/>
      <c r="AD400" s="201"/>
      <c r="AE400" s="201"/>
      <c r="AF400" s="201"/>
      <c r="AG400" s="201"/>
      <c r="AH400" s="235"/>
      <c r="AI400" s="201"/>
      <c r="AJ400" s="201"/>
      <c r="AK400" s="201"/>
      <c r="AL400" s="201"/>
      <c r="AM400" s="201"/>
      <c r="AN400" s="201"/>
      <c r="AO400" s="573"/>
      <c r="AP400" s="416"/>
      <c r="AQ400" s="416"/>
      <c r="AR400" s="416"/>
      <c r="AS400" s="245"/>
      <c r="AT400" s="462" t="str">
        <f t="shared" si="31"/>
        <v/>
      </c>
      <c r="AU400" s="237"/>
      <c r="AV400" s="463" t="str">
        <f t="shared" si="32"/>
        <v>Popup_OIP</v>
      </c>
      <c r="AW400" s="237"/>
      <c r="AX400" s="238"/>
      <c r="AY400" s="238"/>
      <c r="AZ400" s="383"/>
      <c r="BA400" s="331"/>
      <c r="BB400" s="464" t="str">
        <f t="shared" si="33"/>
        <v/>
      </c>
      <c r="BC400" s="464" t="str">
        <f t="shared" si="34"/>
        <v/>
      </c>
    </row>
    <row r="401" spans="1:55" s="205" customFormat="1" x14ac:dyDescent="0.25">
      <c r="A401" s="264"/>
      <c r="B401" s="804"/>
      <c r="C401" s="264"/>
      <c r="D401" s="235"/>
      <c r="E401" s="235"/>
      <c r="F401" s="235"/>
      <c r="G401" s="235"/>
      <c r="H401" s="235"/>
      <c r="I401" s="235"/>
      <c r="J401" s="235"/>
      <c r="K401" s="235"/>
      <c r="L401" s="235"/>
      <c r="M401" s="235"/>
      <c r="N401" s="235"/>
      <c r="O401" s="235"/>
      <c r="P401" s="235"/>
      <c r="Q401" s="235"/>
      <c r="R401" s="235"/>
      <c r="S401" s="416"/>
      <c r="T401" s="416"/>
      <c r="U401" s="235"/>
      <c r="V401" s="583"/>
      <c r="W401" s="235"/>
      <c r="X401" s="235"/>
      <c r="Y401" s="463">
        <f t="shared" si="30"/>
        <v>0</v>
      </c>
      <c r="Z401" s="578"/>
      <c r="AA401" s="578"/>
      <c r="AB401" s="201"/>
      <c r="AC401" s="201"/>
      <c r="AD401" s="201"/>
      <c r="AE401" s="201"/>
      <c r="AF401" s="201"/>
      <c r="AG401" s="201"/>
      <c r="AH401" s="235"/>
      <c r="AI401" s="201"/>
      <c r="AJ401" s="201"/>
      <c r="AK401" s="201"/>
      <c r="AL401" s="201"/>
      <c r="AM401" s="201"/>
      <c r="AN401" s="201"/>
      <c r="AO401" s="573"/>
      <c r="AP401" s="416"/>
      <c r="AQ401" s="416"/>
      <c r="AR401" s="416"/>
      <c r="AS401" s="245"/>
      <c r="AT401" s="462" t="str">
        <f t="shared" si="31"/>
        <v/>
      </c>
      <c r="AU401" s="237"/>
      <c r="AV401" s="463" t="str">
        <f t="shared" si="32"/>
        <v>Popup_OIP</v>
      </c>
      <c r="AW401" s="237"/>
      <c r="AX401" s="238"/>
      <c r="AY401" s="238"/>
      <c r="AZ401" s="383"/>
      <c r="BA401" s="331"/>
      <c r="BB401" s="464" t="str">
        <f t="shared" si="33"/>
        <v/>
      </c>
      <c r="BC401" s="464" t="str">
        <f t="shared" si="34"/>
        <v/>
      </c>
    </row>
    <row r="402" spans="1:55" s="205" customFormat="1" x14ac:dyDescent="0.25">
      <c r="A402" s="264"/>
      <c r="B402" s="804"/>
      <c r="C402" s="264"/>
      <c r="D402" s="235"/>
      <c r="E402" s="235"/>
      <c r="F402" s="235"/>
      <c r="G402" s="235"/>
      <c r="H402" s="235"/>
      <c r="I402" s="235"/>
      <c r="J402" s="235"/>
      <c r="K402" s="235"/>
      <c r="L402" s="235"/>
      <c r="M402" s="235"/>
      <c r="N402" s="235"/>
      <c r="O402" s="235"/>
      <c r="P402" s="235"/>
      <c r="Q402" s="235"/>
      <c r="R402" s="235"/>
      <c r="S402" s="416"/>
      <c r="T402" s="416"/>
      <c r="U402" s="235"/>
      <c r="V402" s="583"/>
      <c r="W402" s="235"/>
      <c r="X402" s="235"/>
      <c r="Y402" s="463">
        <f t="shared" si="30"/>
        <v>0</v>
      </c>
      <c r="Z402" s="578"/>
      <c r="AA402" s="578"/>
      <c r="AB402" s="201"/>
      <c r="AC402" s="201"/>
      <c r="AD402" s="201"/>
      <c r="AE402" s="201"/>
      <c r="AF402" s="201"/>
      <c r="AG402" s="201"/>
      <c r="AH402" s="235"/>
      <c r="AI402" s="201"/>
      <c r="AJ402" s="201"/>
      <c r="AK402" s="201"/>
      <c r="AL402" s="201"/>
      <c r="AM402" s="201"/>
      <c r="AN402" s="201"/>
      <c r="AO402" s="573"/>
      <c r="AP402" s="416"/>
      <c r="AQ402" s="416"/>
      <c r="AR402" s="416"/>
      <c r="AS402" s="245"/>
      <c r="AT402" s="462" t="str">
        <f t="shared" si="31"/>
        <v/>
      </c>
      <c r="AU402" s="237"/>
      <c r="AV402" s="463" t="str">
        <f t="shared" si="32"/>
        <v>Popup_OIP</v>
      </c>
      <c r="AW402" s="237"/>
      <c r="AX402" s="238"/>
      <c r="AY402" s="238"/>
      <c r="AZ402" s="383"/>
      <c r="BA402" s="331"/>
      <c r="BB402" s="464" t="str">
        <f t="shared" si="33"/>
        <v/>
      </c>
      <c r="BC402" s="464" t="str">
        <f t="shared" si="34"/>
        <v/>
      </c>
    </row>
    <row r="403" spans="1:55" s="205" customFormat="1" x14ac:dyDescent="0.25">
      <c r="A403" s="264"/>
      <c r="B403" s="804"/>
      <c r="C403" s="264"/>
      <c r="D403" s="235"/>
      <c r="E403" s="235"/>
      <c r="F403" s="235"/>
      <c r="G403" s="235"/>
      <c r="H403" s="235"/>
      <c r="I403" s="235"/>
      <c r="J403" s="235"/>
      <c r="K403" s="235"/>
      <c r="L403" s="235"/>
      <c r="M403" s="235"/>
      <c r="N403" s="235"/>
      <c r="O403" s="235"/>
      <c r="P403" s="235"/>
      <c r="Q403" s="235"/>
      <c r="R403" s="235"/>
      <c r="S403" s="416"/>
      <c r="T403" s="416"/>
      <c r="U403" s="235"/>
      <c r="V403" s="583"/>
      <c r="W403" s="235"/>
      <c r="X403" s="235"/>
      <c r="Y403" s="463">
        <f t="shared" si="30"/>
        <v>0</v>
      </c>
      <c r="Z403" s="578"/>
      <c r="AA403" s="578"/>
      <c r="AB403" s="201"/>
      <c r="AC403" s="201"/>
      <c r="AD403" s="201"/>
      <c r="AE403" s="201"/>
      <c r="AF403" s="201"/>
      <c r="AG403" s="201"/>
      <c r="AH403" s="235"/>
      <c r="AI403" s="201"/>
      <c r="AJ403" s="201"/>
      <c r="AK403" s="201"/>
      <c r="AL403" s="201"/>
      <c r="AM403" s="201"/>
      <c r="AN403" s="201"/>
      <c r="AO403" s="573"/>
      <c r="AP403" s="416"/>
      <c r="AQ403" s="416"/>
      <c r="AR403" s="416"/>
      <c r="AS403" s="245"/>
      <c r="AT403" s="462" t="str">
        <f t="shared" si="31"/>
        <v/>
      </c>
      <c r="AU403" s="237"/>
      <c r="AV403" s="463" t="str">
        <f t="shared" si="32"/>
        <v>Popup_OIP</v>
      </c>
      <c r="AW403" s="237"/>
      <c r="AX403" s="238"/>
      <c r="AY403" s="238"/>
      <c r="AZ403" s="383"/>
      <c r="BA403" s="331"/>
      <c r="BB403" s="464" t="str">
        <f t="shared" si="33"/>
        <v/>
      </c>
      <c r="BC403" s="464" t="str">
        <f t="shared" si="34"/>
        <v/>
      </c>
    </row>
    <row r="404" spans="1:55" s="205" customFormat="1" x14ac:dyDescent="0.25">
      <c r="A404" s="264"/>
      <c r="B404" s="804"/>
      <c r="C404" s="264"/>
      <c r="D404" s="235"/>
      <c r="E404" s="235"/>
      <c r="F404" s="235"/>
      <c r="G404" s="235"/>
      <c r="H404" s="235"/>
      <c r="I404" s="235"/>
      <c r="J404" s="235"/>
      <c r="K404" s="235"/>
      <c r="L404" s="235"/>
      <c r="M404" s="235"/>
      <c r="N404" s="235"/>
      <c r="O404" s="235"/>
      <c r="P404" s="235"/>
      <c r="Q404" s="235"/>
      <c r="R404" s="235"/>
      <c r="S404" s="416"/>
      <c r="T404" s="416"/>
      <c r="U404" s="235"/>
      <c r="V404" s="583"/>
      <c r="W404" s="235"/>
      <c r="X404" s="235"/>
      <c r="Y404" s="463">
        <f t="shared" si="30"/>
        <v>0</v>
      </c>
      <c r="Z404" s="578"/>
      <c r="AA404" s="578"/>
      <c r="AB404" s="201"/>
      <c r="AC404" s="201"/>
      <c r="AD404" s="201"/>
      <c r="AE404" s="201"/>
      <c r="AF404" s="201"/>
      <c r="AG404" s="201"/>
      <c r="AH404" s="235"/>
      <c r="AI404" s="201"/>
      <c r="AJ404" s="201"/>
      <c r="AK404" s="201"/>
      <c r="AL404" s="201"/>
      <c r="AM404" s="201"/>
      <c r="AN404" s="201"/>
      <c r="AO404" s="573"/>
      <c r="AP404" s="416"/>
      <c r="AQ404" s="416"/>
      <c r="AR404" s="416"/>
      <c r="AS404" s="245"/>
      <c r="AT404" s="462" t="str">
        <f t="shared" si="31"/>
        <v/>
      </c>
      <c r="AU404" s="237"/>
      <c r="AV404" s="463" t="str">
        <f t="shared" si="32"/>
        <v>Popup_OIP</v>
      </c>
      <c r="AW404" s="237"/>
      <c r="AX404" s="238"/>
      <c r="AY404" s="238"/>
      <c r="AZ404" s="383"/>
      <c r="BA404" s="331"/>
      <c r="BB404" s="464" t="str">
        <f t="shared" si="33"/>
        <v/>
      </c>
      <c r="BC404" s="464" t="str">
        <f t="shared" si="34"/>
        <v/>
      </c>
    </row>
    <row r="405" spans="1:55" s="205" customFormat="1" x14ac:dyDescent="0.25">
      <c r="A405" s="264"/>
      <c r="B405" s="804"/>
      <c r="C405" s="264"/>
      <c r="D405" s="235"/>
      <c r="E405" s="235"/>
      <c r="F405" s="235"/>
      <c r="G405" s="235"/>
      <c r="H405" s="235"/>
      <c r="I405" s="235"/>
      <c r="J405" s="235"/>
      <c r="K405" s="235"/>
      <c r="L405" s="235"/>
      <c r="M405" s="235"/>
      <c r="N405" s="235"/>
      <c r="O405" s="235"/>
      <c r="P405" s="235"/>
      <c r="Q405" s="235"/>
      <c r="R405" s="235"/>
      <c r="S405" s="416"/>
      <c r="T405" s="416"/>
      <c r="U405" s="235"/>
      <c r="V405" s="583"/>
      <c r="W405" s="235"/>
      <c r="X405" s="235"/>
      <c r="Y405" s="463">
        <f t="shared" si="30"/>
        <v>0</v>
      </c>
      <c r="Z405" s="578"/>
      <c r="AA405" s="578"/>
      <c r="AB405" s="201"/>
      <c r="AC405" s="201"/>
      <c r="AD405" s="201"/>
      <c r="AE405" s="201"/>
      <c r="AF405" s="201"/>
      <c r="AG405" s="201"/>
      <c r="AH405" s="235"/>
      <c r="AI405" s="201"/>
      <c r="AJ405" s="201"/>
      <c r="AK405" s="201"/>
      <c r="AL405" s="201"/>
      <c r="AM405" s="201"/>
      <c r="AN405" s="201"/>
      <c r="AO405" s="573"/>
      <c r="AP405" s="416"/>
      <c r="AQ405" s="416"/>
      <c r="AR405" s="416"/>
      <c r="AS405" s="245"/>
      <c r="AT405" s="462" t="str">
        <f t="shared" si="31"/>
        <v/>
      </c>
      <c r="AU405" s="237"/>
      <c r="AV405" s="463" t="str">
        <f t="shared" si="32"/>
        <v>Popup_OIP</v>
      </c>
      <c r="AW405" s="237"/>
      <c r="AX405" s="238"/>
      <c r="AY405" s="238"/>
      <c r="AZ405" s="383"/>
      <c r="BA405" s="331"/>
      <c r="BB405" s="464" t="str">
        <f t="shared" si="33"/>
        <v/>
      </c>
      <c r="BC405" s="464" t="str">
        <f t="shared" si="34"/>
        <v/>
      </c>
    </row>
    <row r="406" spans="1:55" s="205" customFormat="1" x14ac:dyDescent="0.25">
      <c r="A406" s="264"/>
      <c r="B406" s="804"/>
      <c r="C406" s="264"/>
      <c r="D406" s="235"/>
      <c r="E406" s="235"/>
      <c r="F406" s="235"/>
      <c r="G406" s="235"/>
      <c r="H406" s="235"/>
      <c r="I406" s="235"/>
      <c r="J406" s="235"/>
      <c r="K406" s="235"/>
      <c r="L406" s="235"/>
      <c r="M406" s="235"/>
      <c r="N406" s="235"/>
      <c r="O406" s="235"/>
      <c r="P406" s="235"/>
      <c r="Q406" s="235"/>
      <c r="R406" s="235"/>
      <c r="S406" s="416"/>
      <c r="T406" s="416"/>
      <c r="U406" s="235"/>
      <c r="V406" s="583"/>
      <c r="W406" s="235"/>
      <c r="X406" s="235"/>
      <c r="Y406" s="463">
        <f t="shared" si="30"/>
        <v>0</v>
      </c>
      <c r="Z406" s="578"/>
      <c r="AA406" s="578"/>
      <c r="AB406" s="201"/>
      <c r="AC406" s="201"/>
      <c r="AD406" s="201"/>
      <c r="AE406" s="201"/>
      <c r="AF406" s="201"/>
      <c r="AG406" s="201"/>
      <c r="AH406" s="235"/>
      <c r="AI406" s="201"/>
      <c r="AJ406" s="201"/>
      <c r="AK406" s="201"/>
      <c r="AL406" s="201"/>
      <c r="AM406" s="201"/>
      <c r="AN406" s="201"/>
      <c r="AO406" s="573"/>
      <c r="AP406" s="416"/>
      <c r="AQ406" s="416"/>
      <c r="AR406" s="416"/>
      <c r="AS406" s="245"/>
      <c r="AT406" s="462" t="str">
        <f t="shared" si="31"/>
        <v/>
      </c>
      <c r="AU406" s="237"/>
      <c r="AV406" s="463" t="str">
        <f t="shared" si="32"/>
        <v>Popup_OIP</v>
      </c>
      <c r="AW406" s="237"/>
      <c r="AX406" s="238"/>
      <c r="AY406" s="238"/>
      <c r="AZ406" s="383"/>
      <c r="BA406" s="331"/>
      <c r="BB406" s="464" t="str">
        <f t="shared" si="33"/>
        <v/>
      </c>
      <c r="BC406" s="464" t="str">
        <f t="shared" si="34"/>
        <v/>
      </c>
    </row>
    <row r="407" spans="1:55" s="205" customFormat="1" x14ac:dyDescent="0.25">
      <c r="A407" s="264"/>
      <c r="B407" s="804"/>
      <c r="C407" s="264"/>
      <c r="D407" s="235"/>
      <c r="E407" s="235"/>
      <c r="F407" s="235"/>
      <c r="G407" s="235"/>
      <c r="H407" s="235"/>
      <c r="I407" s="235"/>
      <c r="J407" s="235"/>
      <c r="K407" s="235"/>
      <c r="L407" s="235"/>
      <c r="M407" s="235"/>
      <c r="N407" s="235"/>
      <c r="O407" s="235"/>
      <c r="P407" s="235"/>
      <c r="Q407" s="235"/>
      <c r="R407" s="235"/>
      <c r="S407" s="416"/>
      <c r="T407" s="416"/>
      <c r="U407" s="235"/>
      <c r="V407" s="583"/>
      <c r="W407" s="235"/>
      <c r="X407" s="235"/>
      <c r="Y407" s="463">
        <f t="shared" si="30"/>
        <v>0</v>
      </c>
      <c r="Z407" s="578"/>
      <c r="AA407" s="578"/>
      <c r="AB407" s="201"/>
      <c r="AC407" s="201"/>
      <c r="AD407" s="201"/>
      <c r="AE407" s="201"/>
      <c r="AF407" s="201"/>
      <c r="AG407" s="201"/>
      <c r="AH407" s="235"/>
      <c r="AI407" s="201"/>
      <c r="AJ407" s="201"/>
      <c r="AK407" s="201"/>
      <c r="AL407" s="201"/>
      <c r="AM407" s="201"/>
      <c r="AN407" s="201"/>
      <c r="AO407" s="573"/>
      <c r="AP407" s="416"/>
      <c r="AQ407" s="416"/>
      <c r="AR407" s="416"/>
      <c r="AS407" s="245"/>
      <c r="AT407" s="462" t="str">
        <f t="shared" si="31"/>
        <v/>
      </c>
      <c r="AU407" s="237"/>
      <c r="AV407" s="463" t="str">
        <f t="shared" si="32"/>
        <v>Popup_OIP</v>
      </c>
      <c r="AW407" s="237"/>
      <c r="AX407" s="238"/>
      <c r="AY407" s="238"/>
      <c r="AZ407" s="383"/>
      <c r="BA407" s="331"/>
      <c r="BB407" s="464" t="str">
        <f t="shared" si="33"/>
        <v/>
      </c>
      <c r="BC407" s="464" t="str">
        <f t="shared" si="34"/>
        <v/>
      </c>
    </row>
    <row r="408" spans="1:55" s="205" customFormat="1" x14ac:dyDescent="0.25">
      <c r="A408" s="264"/>
      <c r="B408" s="804"/>
      <c r="C408" s="264"/>
      <c r="D408" s="235"/>
      <c r="E408" s="235"/>
      <c r="F408" s="235"/>
      <c r="G408" s="235"/>
      <c r="H408" s="235"/>
      <c r="I408" s="235"/>
      <c r="J408" s="235"/>
      <c r="K408" s="235"/>
      <c r="L408" s="235"/>
      <c r="M408" s="235"/>
      <c r="N408" s="235"/>
      <c r="O408" s="235"/>
      <c r="P408" s="235"/>
      <c r="Q408" s="235"/>
      <c r="R408" s="235"/>
      <c r="S408" s="416"/>
      <c r="T408" s="416"/>
      <c r="U408" s="235"/>
      <c r="V408" s="583"/>
      <c r="W408" s="235"/>
      <c r="X408" s="235"/>
      <c r="Y408" s="463">
        <f t="shared" si="30"/>
        <v>0</v>
      </c>
      <c r="Z408" s="578"/>
      <c r="AA408" s="578"/>
      <c r="AB408" s="201"/>
      <c r="AC408" s="201"/>
      <c r="AD408" s="201"/>
      <c r="AE408" s="201"/>
      <c r="AF408" s="201"/>
      <c r="AG408" s="201"/>
      <c r="AH408" s="235"/>
      <c r="AI408" s="201"/>
      <c r="AJ408" s="201"/>
      <c r="AK408" s="201"/>
      <c r="AL408" s="201"/>
      <c r="AM408" s="201"/>
      <c r="AN408" s="201"/>
      <c r="AO408" s="573"/>
      <c r="AP408" s="416"/>
      <c r="AQ408" s="416"/>
      <c r="AR408" s="416"/>
      <c r="AS408" s="245"/>
      <c r="AT408" s="462" t="str">
        <f t="shared" si="31"/>
        <v/>
      </c>
      <c r="AU408" s="237"/>
      <c r="AV408" s="463" t="str">
        <f t="shared" si="32"/>
        <v>Popup_OIP</v>
      </c>
      <c r="AW408" s="237"/>
      <c r="AX408" s="238"/>
      <c r="AY408" s="238"/>
      <c r="AZ408" s="383"/>
      <c r="BA408" s="331"/>
      <c r="BB408" s="464" t="str">
        <f t="shared" si="33"/>
        <v/>
      </c>
      <c r="BC408" s="464" t="str">
        <f t="shared" si="34"/>
        <v/>
      </c>
    </row>
    <row r="409" spans="1:55" s="205" customFormat="1" x14ac:dyDescent="0.25">
      <c r="A409" s="264"/>
      <c r="B409" s="804"/>
      <c r="C409" s="264"/>
      <c r="D409" s="235"/>
      <c r="E409" s="235"/>
      <c r="F409" s="235"/>
      <c r="G409" s="235"/>
      <c r="H409" s="235"/>
      <c r="I409" s="235"/>
      <c r="J409" s="235"/>
      <c r="K409" s="235"/>
      <c r="L409" s="235"/>
      <c r="M409" s="235"/>
      <c r="N409" s="235"/>
      <c r="O409" s="235"/>
      <c r="P409" s="235"/>
      <c r="Q409" s="235"/>
      <c r="R409" s="235"/>
      <c r="S409" s="416"/>
      <c r="T409" s="416"/>
      <c r="U409" s="235"/>
      <c r="V409" s="583"/>
      <c r="W409" s="235"/>
      <c r="X409" s="235"/>
      <c r="Y409" s="463">
        <f t="shared" si="30"/>
        <v>0</v>
      </c>
      <c r="Z409" s="578"/>
      <c r="AA409" s="578"/>
      <c r="AB409" s="201"/>
      <c r="AC409" s="201"/>
      <c r="AD409" s="201"/>
      <c r="AE409" s="201"/>
      <c r="AF409" s="201"/>
      <c r="AG409" s="201"/>
      <c r="AH409" s="235"/>
      <c r="AI409" s="201"/>
      <c r="AJ409" s="201"/>
      <c r="AK409" s="201"/>
      <c r="AL409" s="201"/>
      <c r="AM409" s="201"/>
      <c r="AN409" s="201"/>
      <c r="AO409" s="573"/>
      <c r="AP409" s="416"/>
      <c r="AQ409" s="416"/>
      <c r="AR409" s="416"/>
      <c r="AS409" s="245"/>
      <c r="AT409" s="462" t="str">
        <f t="shared" si="31"/>
        <v/>
      </c>
      <c r="AU409" s="237"/>
      <c r="AV409" s="463" t="str">
        <f t="shared" si="32"/>
        <v>Popup_OIP</v>
      </c>
      <c r="AW409" s="237"/>
      <c r="AX409" s="238"/>
      <c r="AY409" s="238"/>
      <c r="AZ409" s="383"/>
      <c r="BA409" s="331"/>
      <c r="BB409" s="464" t="str">
        <f t="shared" si="33"/>
        <v/>
      </c>
      <c r="BC409" s="464" t="str">
        <f t="shared" si="34"/>
        <v/>
      </c>
    </row>
    <row r="410" spans="1:55" s="205" customFormat="1" x14ac:dyDescent="0.25">
      <c r="A410" s="264"/>
      <c r="B410" s="804"/>
      <c r="C410" s="264"/>
      <c r="D410" s="235"/>
      <c r="E410" s="235"/>
      <c r="F410" s="235"/>
      <c r="G410" s="235"/>
      <c r="H410" s="235"/>
      <c r="I410" s="235"/>
      <c r="J410" s="235"/>
      <c r="K410" s="235"/>
      <c r="L410" s="235"/>
      <c r="M410" s="235"/>
      <c r="N410" s="235"/>
      <c r="O410" s="235"/>
      <c r="P410" s="235"/>
      <c r="Q410" s="235"/>
      <c r="R410" s="235"/>
      <c r="S410" s="416"/>
      <c r="T410" s="416"/>
      <c r="U410" s="235"/>
      <c r="V410" s="583"/>
      <c r="W410" s="235"/>
      <c r="X410" s="235"/>
      <c r="Y410" s="463">
        <f t="shared" si="30"/>
        <v>0</v>
      </c>
      <c r="Z410" s="578"/>
      <c r="AA410" s="578"/>
      <c r="AB410" s="201"/>
      <c r="AC410" s="201"/>
      <c r="AD410" s="201"/>
      <c r="AE410" s="201"/>
      <c r="AF410" s="201"/>
      <c r="AG410" s="201"/>
      <c r="AH410" s="235"/>
      <c r="AI410" s="201"/>
      <c r="AJ410" s="201"/>
      <c r="AK410" s="201"/>
      <c r="AL410" s="201"/>
      <c r="AM410" s="201"/>
      <c r="AN410" s="201"/>
      <c r="AO410" s="573"/>
      <c r="AP410" s="416"/>
      <c r="AQ410" s="416"/>
      <c r="AR410" s="416"/>
      <c r="AS410" s="245"/>
      <c r="AT410" s="462" t="str">
        <f t="shared" si="31"/>
        <v/>
      </c>
      <c r="AU410" s="237"/>
      <c r="AV410" s="463" t="str">
        <f t="shared" si="32"/>
        <v>Popup_OIP</v>
      </c>
      <c r="AW410" s="237"/>
      <c r="AX410" s="238"/>
      <c r="AY410" s="238"/>
      <c r="AZ410" s="383"/>
      <c r="BA410" s="331"/>
      <c r="BB410" s="464" t="str">
        <f t="shared" si="33"/>
        <v/>
      </c>
      <c r="BC410" s="464" t="str">
        <f t="shared" si="34"/>
        <v/>
      </c>
    </row>
    <row r="411" spans="1:55" s="205" customFormat="1" x14ac:dyDescent="0.25">
      <c r="A411" s="264"/>
      <c r="B411" s="804"/>
      <c r="C411" s="264"/>
      <c r="D411" s="235"/>
      <c r="E411" s="235"/>
      <c r="F411" s="235"/>
      <c r="G411" s="235"/>
      <c r="H411" s="235"/>
      <c r="I411" s="235"/>
      <c r="J411" s="235"/>
      <c r="K411" s="235"/>
      <c r="L411" s="235"/>
      <c r="M411" s="235"/>
      <c r="N411" s="235"/>
      <c r="O411" s="235"/>
      <c r="P411" s="235"/>
      <c r="Q411" s="235"/>
      <c r="R411" s="235"/>
      <c r="S411" s="416"/>
      <c r="T411" s="416"/>
      <c r="U411" s="235"/>
      <c r="V411" s="583"/>
      <c r="W411" s="235"/>
      <c r="X411" s="235"/>
      <c r="Y411" s="463">
        <f t="shared" si="30"/>
        <v>0</v>
      </c>
      <c r="Z411" s="578"/>
      <c r="AA411" s="578"/>
      <c r="AB411" s="201"/>
      <c r="AC411" s="201"/>
      <c r="AD411" s="201"/>
      <c r="AE411" s="201"/>
      <c r="AF411" s="201"/>
      <c r="AG411" s="201"/>
      <c r="AH411" s="235"/>
      <c r="AI411" s="201"/>
      <c r="AJ411" s="201"/>
      <c r="AK411" s="201"/>
      <c r="AL411" s="201"/>
      <c r="AM411" s="201"/>
      <c r="AN411" s="201"/>
      <c r="AO411" s="573"/>
      <c r="AP411" s="416"/>
      <c r="AQ411" s="416"/>
      <c r="AR411" s="416"/>
      <c r="AS411" s="245"/>
      <c r="AT411" s="462" t="str">
        <f t="shared" si="31"/>
        <v/>
      </c>
      <c r="AU411" s="237"/>
      <c r="AV411" s="463" t="str">
        <f t="shared" si="32"/>
        <v>Popup_OIP</v>
      </c>
      <c r="AW411" s="237"/>
      <c r="AX411" s="238"/>
      <c r="AY411" s="238"/>
      <c r="AZ411" s="383"/>
      <c r="BA411" s="331"/>
      <c r="BB411" s="464" t="str">
        <f t="shared" si="33"/>
        <v/>
      </c>
      <c r="BC411" s="464" t="str">
        <f t="shared" si="34"/>
        <v/>
      </c>
    </row>
    <row r="412" spans="1:55" s="205" customFormat="1" x14ac:dyDescent="0.25">
      <c r="A412" s="264"/>
      <c r="B412" s="804"/>
      <c r="C412" s="264"/>
      <c r="D412" s="235"/>
      <c r="E412" s="235"/>
      <c r="F412" s="235"/>
      <c r="G412" s="235"/>
      <c r="H412" s="235"/>
      <c r="I412" s="235"/>
      <c r="J412" s="235"/>
      <c r="K412" s="235"/>
      <c r="L412" s="235"/>
      <c r="M412" s="235"/>
      <c r="N412" s="235"/>
      <c r="O412" s="235"/>
      <c r="P412" s="235"/>
      <c r="Q412" s="235"/>
      <c r="R412" s="235"/>
      <c r="S412" s="416"/>
      <c r="T412" s="416"/>
      <c r="U412" s="235"/>
      <c r="V412" s="583"/>
      <c r="W412" s="235"/>
      <c r="X412" s="235"/>
      <c r="Y412" s="463">
        <f t="shared" si="30"/>
        <v>0</v>
      </c>
      <c r="Z412" s="578"/>
      <c r="AA412" s="578"/>
      <c r="AB412" s="201"/>
      <c r="AC412" s="201"/>
      <c r="AD412" s="201"/>
      <c r="AE412" s="201"/>
      <c r="AF412" s="201"/>
      <c r="AG412" s="201"/>
      <c r="AH412" s="235"/>
      <c r="AI412" s="201"/>
      <c r="AJ412" s="201"/>
      <c r="AK412" s="201"/>
      <c r="AL412" s="201"/>
      <c r="AM412" s="201"/>
      <c r="AN412" s="201"/>
      <c r="AO412" s="573"/>
      <c r="AP412" s="416"/>
      <c r="AQ412" s="416"/>
      <c r="AR412" s="416"/>
      <c r="AS412" s="245"/>
      <c r="AT412" s="462" t="str">
        <f t="shared" si="31"/>
        <v/>
      </c>
      <c r="AU412" s="237"/>
      <c r="AV412" s="463" t="str">
        <f t="shared" si="32"/>
        <v>Popup_OIP</v>
      </c>
      <c r="AW412" s="237"/>
      <c r="AX412" s="238"/>
      <c r="AY412" s="238"/>
      <c r="AZ412" s="383"/>
      <c r="BA412" s="331"/>
      <c r="BB412" s="464" t="str">
        <f t="shared" si="33"/>
        <v/>
      </c>
      <c r="BC412" s="464" t="str">
        <f t="shared" si="34"/>
        <v/>
      </c>
    </row>
    <row r="413" spans="1:55" s="205" customFormat="1" x14ac:dyDescent="0.25">
      <c r="A413" s="264"/>
      <c r="B413" s="804"/>
      <c r="C413" s="264"/>
      <c r="D413" s="235"/>
      <c r="E413" s="235"/>
      <c r="F413" s="235"/>
      <c r="G413" s="235"/>
      <c r="H413" s="235"/>
      <c r="I413" s="235"/>
      <c r="J413" s="235"/>
      <c r="K413" s="235"/>
      <c r="L413" s="235"/>
      <c r="M413" s="235"/>
      <c r="N413" s="235"/>
      <c r="O413" s="235"/>
      <c r="P413" s="235"/>
      <c r="Q413" s="235"/>
      <c r="R413" s="235"/>
      <c r="S413" s="416"/>
      <c r="T413" s="416"/>
      <c r="U413" s="235"/>
      <c r="V413" s="583"/>
      <c r="W413" s="235"/>
      <c r="X413" s="235"/>
      <c r="Y413" s="463">
        <f t="shared" si="30"/>
        <v>0</v>
      </c>
      <c r="Z413" s="578"/>
      <c r="AA413" s="578"/>
      <c r="AB413" s="201"/>
      <c r="AC413" s="201"/>
      <c r="AD413" s="201"/>
      <c r="AE413" s="201"/>
      <c r="AF413" s="201"/>
      <c r="AG413" s="201"/>
      <c r="AH413" s="235"/>
      <c r="AI413" s="201"/>
      <c r="AJ413" s="201"/>
      <c r="AK413" s="201"/>
      <c r="AL413" s="201"/>
      <c r="AM413" s="201"/>
      <c r="AN413" s="201"/>
      <c r="AO413" s="573"/>
      <c r="AP413" s="416"/>
      <c r="AQ413" s="416"/>
      <c r="AR413" s="416"/>
      <c r="AS413" s="245"/>
      <c r="AT413" s="462" t="str">
        <f t="shared" si="31"/>
        <v/>
      </c>
      <c r="AU413" s="237"/>
      <c r="AV413" s="463" t="str">
        <f t="shared" si="32"/>
        <v>Popup_OIP</v>
      </c>
      <c r="AW413" s="237"/>
      <c r="AX413" s="238"/>
      <c r="AY413" s="238"/>
      <c r="AZ413" s="383"/>
      <c r="BA413" s="331"/>
      <c r="BB413" s="464" t="str">
        <f t="shared" si="33"/>
        <v/>
      </c>
      <c r="BC413" s="464" t="str">
        <f t="shared" si="34"/>
        <v/>
      </c>
    </row>
    <row r="414" spans="1:55" s="205" customFormat="1" x14ac:dyDescent="0.25">
      <c r="A414" s="264"/>
      <c r="B414" s="804"/>
      <c r="C414" s="264"/>
      <c r="D414" s="235"/>
      <c r="E414" s="235"/>
      <c r="F414" s="235"/>
      <c r="G414" s="235"/>
      <c r="H414" s="235"/>
      <c r="I414" s="235"/>
      <c r="J414" s="235"/>
      <c r="K414" s="235"/>
      <c r="L414" s="235"/>
      <c r="M414" s="235"/>
      <c r="N414" s="235"/>
      <c r="O414" s="235"/>
      <c r="P414" s="235"/>
      <c r="Q414" s="235"/>
      <c r="R414" s="235"/>
      <c r="S414" s="416"/>
      <c r="T414" s="416"/>
      <c r="U414" s="235"/>
      <c r="V414" s="583"/>
      <c r="W414" s="235"/>
      <c r="X414" s="235"/>
      <c r="Y414" s="463">
        <f t="shared" si="30"/>
        <v>0</v>
      </c>
      <c r="Z414" s="578"/>
      <c r="AA414" s="578"/>
      <c r="AB414" s="201"/>
      <c r="AC414" s="201"/>
      <c r="AD414" s="201"/>
      <c r="AE414" s="201"/>
      <c r="AF414" s="201"/>
      <c r="AG414" s="201"/>
      <c r="AH414" s="235"/>
      <c r="AI414" s="201"/>
      <c r="AJ414" s="201"/>
      <c r="AK414" s="201"/>
      <c r="AL414" s="201"/>
      <c r="AM414" s="201"/>
      <c r="AN414" s="201"/>
      <c r="AO414" s="573"/>
      <c r="AP414" s="416"/>
      <c r="AQ414" s="416"/>
      <c r="AR414" s="416"/>
      <c r="AS414" s="245"/>
      <c r="AT414" s="462" t="str">
        <f t="shared" si="31"/>
        <v/>
      </c>
      <c r="AU414" s="237"/>
      <c r="AV414" s="463" t="str">
        <f t="shared" si="32"/>
        <v>Popup_OIP</v>
      </c>
      <c r="AW414" s="237"/>
      <c r="AX414" s="238"/>
      <c r="AY414" s="238"/>
      <c r="AZ414" s="383"/>
      <c r="BA414" s="331"/>
      <c r="BB414" s="464" t="str">
        <f t="shared" si="33"/>
        <v/>
      </c>
      <c r="BC414" s="464" t="str">
        <f t="shared" si="34"/>
        <v/>
      </c>
    </row>
    <row r="415" spans="1:55" s="205" customFormat="1" x14ac:dyDescent="0.25">
      <c r="A415" s="264"/>
      <c r="B415" s="804"/>
      <c r="C415" s="264"/>
      <c r="D415" s="235"/>
      <c r="E415" s="235"/>
      <c r="F415" s="235"/>
      <c r="G415" s="235"/>
      <c r="H415" s="235"/>
      <c r="I415" s="235"/>
      <c r="J415" s="235"/>
      <c r="K415" s="235"/>
      <c r="L415" s="235"/>
      <c r="M415" s="235"/>
      <c r="N415" s="235"/>
      <c r="O415" s="235"/>
      <c r="P415" s="235"/>
      <c r="Q415" s="235"/>
      <c r="R415" s="235"/>
      <c r="S415" s="416"/>
      <c r="T415" s="416"/>
      <c r="U415" s="235"/>
      <c r="V415" s="583"/>
      <c r="W415" s="235"/>
      <c r="X415" s="235"/>
      <c r="Y415" s="463">
        <f t="shared" si="30"/>
        <v>0</v>
      </c>
      <c r="Z415" s="578"/>
      <c r="AA415" s="578"/>
      <c r="AB415" s="201"/>
      <c r="AC415" s="201"/>
      <c r="AD415" s="201"/>
      <c r="AE415" s="201"/>
      <c r="AF415" s="201"/>
      <c r="AG415" s="201"/>
      <c r="AH415" s="235"/>
      <c r="AI415" s="201"/>
      <c r="AJ415" s="201"/>
      <c r="AK415" s="201"/>
      <c r="AL415" s="201"/>
      <c r="AM415" s="201"/>
      <c r="AN415" s="201"/>
      <c r="AO415" s="573"/>
      <c r="AP415" s="416"/>
      <c r="AQ415" s="416"/>
      <c r="AR415" s="416"/>
      <c r="AS415" s="245"/>
      <c r="AT415" s="462" t="str">
        <f t="shared" si="31"/>
        <v/>
      </c>
      <c r="AU415" s="237"/>
      <c r="AV415" s="463" t="str">
        <f t="shared" si="32"/>
        <v>Popup_OIP</v>
      </c>
      <c r="AW415" s="237"/>
      <c r="AX415" s="238"/>
      <c r="AY415" s="238"/>
      <c r="AZ415" s="383"/>
      <c r="BA415" s="331"/>
      <c r="BB415" s="464" t="str">
        <f t="shared" si="33"/>
        <v/>
      </c>
      <c r="BC415" s="464" t="str">
        <f t="shared" si="34"/>
        <v/>
      </c>
    </row>
    <row r="416" spans="1:55" s="205" customFormat="1" x14ac:dyDescent="0.25">
      <c r="A416" s="264"/>
      <c r="B416" s="804"/>
      <c r="C416" s="264"/>
      <c r="D416" s="235"/>
      <c r="E416" s="235"/>
      <c r="F416" s="235"/>
      <c r="G416" s="235"/>
      <c r="H416" s="235"/>
      <c r="I416" s="235"/>
      <c r="J416" s="235"/>
      <c r="K416" s="235"/>
      <c r="L416" s="235"/>
      <c r="M416" s="235"/>
      <c r="N416" s="235"/>
      <c r="O416" s="235"/>
      <c r="P416" s="235"/>
      <c r="Q416" s="235"/>
      <c r="R416" s="235"/>
      <c r="S416" s="416"/>
      <c r="T416" s="416"/>
      <c r="U416" s="235"/>
      <c r="V416" s="583"/>
      <c r="W416" s="235"/>
      <c r="X416" s="235"/>
      <c r="Y416" s="463">
        <f t="shared" si="30"/>
        <v>0</v>
      </c>
      <c r="Z416" s="578"/>
      <c r="AA416" s="578"/>
      <c r="AB416" s="201"/>
      <c r="AC416" s="201"/>
      <c r="AD416" s="201"/>
      <c r="AE416" s="201"/>
      <c r="AF416" s="201"/>
      <c r="AG416" s="201"/>
      <c r="AH416" s="235"/>
      <c r="AI416" s="201"/>
      <c r="AJ416" s="201"/>
      <c r="AK416" s="201"/>
      <c r="AL416" s="201"/>
      <c r="AM416" s="201"/>
      <c r="AN416" s="201"/>
      <c r="AO416" s="573"/>
      <c r="AP416" s="416"/>
      <c r="AQ416" s="416"/>
      <c r="AR416" s="416"/>
      <c r="AS416" s="245"/>
      <c r="AT416" s="462" t="str">
        <f t="shared" si="31"/>
        <v/>
      </c>
      <c r="AU416" s="237"/>
      <c r="AV416" s="463" t="str">
        <f t="shared" si="32"/>
        <v>Popup_OIP</v>
      </c>
      <c r="AW416" s="237"/>
      <c r="AX416" s="238"/>
      <c r="AY416" s="238"/>
      <c r="AZ416" s="383"/>
      <c r="BA416" s="331"/>
      <c r="BB416" s="464" t="str">
        <f t="shared" si="33"/>
        <v/>
      </c>
      <c r="BC416" s="464" t="str">
        <f t="shared" si="34"/>
        <v/>
      </c>
    </row>
    <row r="417" spans="1:55" s="205" customFormat="1" x14ac:dyDescent="0.25">
      <c r="A417" s="264"/>
      <c r="B417" s="804"/>
      <c r="C417" s="264"/>
      <c r="D417" s="235"/>
      <c r="E417" s="235"/>
      <c r="F417" s="235"/>
      <c r="G417" s="235"/>
      <c r="H417" s="235"/>
      <c r="I417" s="235"/>
      <c r="J417" s="235"/>
      <c r="K417" s="235"/>
      <c r="L417" s="235"/>
      <c r="M417" s="235"/>
      <c r="N417" s="235"/>
      <c r="O417" s="235"/>
      <c r="P417" s="235"/>
      <c r="Q417" s="235"/>
      <c r="R417" s="235"/>
      <c r="S417" s="416"/>
      <c r="T417" s="416"/>
      <c r="U417" s="235"/>
      <c r="V417" s="583"/>
      <c r="W417" s="235"/>
      <c r="X417" s="235"/>
      <c r="Y417" s="463">
        <f t="shared" si="30"/>
        <v>0</v>
      </c>
      <c r="Z417" s="578"/>
      <c r="AA417" s="578"/>
      <c r="AB417" s="201"/>
      <c r="AC417" s="201"/>
      <c r="AD417" s="201"/>
      <c r="AE417" s="201"/>
      <c r="AF417" s="201"/>
      <c r="AG417" s="201"/>
      <c r="AH417" s="235"/>
      <c r="AI417" s="201"/>
      <c r="AJ417" s="201"/>
      <c r="AK417" s="201"/>
      <c r="AL417" s="201"/>
      <c r="AM417" s="201"/>
      <c r="AN417" s="201"/>
      <c r="AO417" s="573"/>
      <c r="AP417" s="416"/>
      <c r="AQ417" s="416"/>
      <c r="AR417" s="416"/>
      <c r="AS417" s="245"/>
      <c r="AT417" s="462" t="str">
        <f t="shared" si="31"/>
        <v/>
      </c>
      <c r="AU417" s="237"/>
      <c r="AV417" s="463" t="str">
        <f t="shared" si="32"/>
        <v>Popup_OIP</v>
      </c>
      <c r="AW417" s="237"/>
      <c r="AX417" s="238"/>
      <c r="AY417" s="238"/>
      <c r="AZ417" s="383"/>
      <c r="BA417" s="331"/>
      <c r="BB417" s="464" t="str">
        <f t="shared" si="33"/>
        <v/>
      </c>
      <c r="BC417" s="464" t="str">
        <f t="shared" si="34"/>
        <v/>
      </c>
    </row>
    <row r="418" spans="1:55" s="205" customFormat="1" x14ac:dyDescent="0.25">
      <c r="A418" s="264"/>
      <c r="B418" s="804"/>
      <c r="C418" s="264"/>
      <c r="D418" s="235"/>
      <c r="E418" s="235"/>
      <c r="F418" s="235"/>
      <c r="G418" s="235"/>
      <c r="H418" s="235"/>
      <c r="I418" s="235"/>
      <c r="J418" s="235"/>
      <c r="K418" s="235"/>
      <c r="L418" s="235"/>
      <c r="M418" s="235"/>
      <c r="N418" s="235"/>
      <c r="O418" s="235"/>
      <c r="P418" s="235"/>
      <c r="Q418" s="235"/>
      <c r="R418" s="235"/>
      <c r="S418" s="416"/>
      <c r="T418" s="416"/>
      <c r="U418" s="235"/>
      <c r="V418" s="583"/>
      <c r="W418" s="235"/>
      <c r="X418" s="235"/>
      <c r="Y418" s="463">
        <f t="shared" si="30"/>
        <v>0</v>
      </c>
      <c r="Z418" s="578"/>
      <c r="AA418" s="578"/>
      <c r="AB418" s="201"/>
      <c r="AC418" s="201"/>
      <c r="AD418" s="201"/>
      <c r="AE418" s="201"/>
      <c r="AF418" s="201"/>
      <c r="AG418" s="201"/>
      <c r="AH418" s="235"/>
      <c r="AI418" s="201"/>
      <c r="AJ418" s="201"/>
      <c r="AK418" s="201"/>
      <c r="AL418" s="201"/>
      <c r="AM418" s="201"/>
      <c r="AN418" s="201"/>
      <c r="AO418" s="573"/>
      <c r="AP418" s="416"/>
      <c r="AQ418" s="416"/>
      <c r="AR418" s="416"/>
      <c r="AS418" s="245"/>
      <c r="AT418" s="462" t="str">
        <f t="shared" si="31"/>
        <v/>
      </c>
      <c r="AU418" s="237"/>
      <c r="AV418" s="463" t="str">
        <f t="shared" si="32"/>
        <v>Popup_OIP</v>
      </c>
      <c r="AW418" s="237"/>
      <c r="AX418" s="238"/>
      <c r="AY418" s="238"/>
      <c r="AZ418" s="383"/>
      <c r="BA418" s="331"/>
      <c r="BB418" s="464" t="str">
        <f t="shared" si="33"/>
        <v/>
      </c>
      <c r="BC418" s="464" t="str">
        <f t="shared" si="34"/>
        <v/>
      </c>
    </row>
    <row r="419" spans="1:55" s="205" customFormat="1" x14ac:dyDescent="0.25">
      <c r="A419" s="264"/>
      <c r="B419" s="804"/>
      <c r="C419" s="264"/>
      <c r="D419" s="235"/>
      <c r="E419" s="235"/>
      <c r="F419" s="235"/>
      <c r="G419" s="235"/>
      <c r="H419" s="235"/>
      <c r="I419" s="235"/>
      <c r="J419" s="235"/>
      <c r="K419" s="235"/>
      <c r="L419" s="235"/>
      <c r="M419" s="235"/>
      <c r="N419" s="235"/>
      <c r="O419" s="235"/>
      <c r="P419" s="235"/>
      <c r="Q419" s="235"/>
      <c r="R419" s="235"/>
      <c r="S419" s="416"/>
      <c r="T419" s="416"/>
      <c r="U419" s="235"/>
      <c r="V419" s="583"/>
      <c r="W419" s="235"/>
      <c r="X419" s="235"/>
      <c r="Y419" s="463">
        <f t="shared" si="30"/>
        <v>0</v>
      </c>
      <c r="Z419" s="578"/>
      <c r="AA419" s="578"/>
      <c r="AB419" s="201"/>
      <c r="AC419" s="201"/>
      <c r="AD419" s="201"/>
      <c r="AE419" s="201"/>
      <c r="AF419" s="201"/>
      <c r="AG419" s="201"/>
      <c r="AH419" s="235"/>
      <c r="AI419" s="201"/>
      <c r="AJ419" s="201"/>
      <c r="AK419" s="201"/>
      <c r="AL419" s="201"/>
      <c r="AM419" s="201"/>
      <c r="AN419" s="201"/>
      <c r="AO419" s="573"/>
      <c r="AP419" s="416"/>
      <c r="AQ419" s="416"/>
      <c r="AR419" s="416"/>
      <c r="AS419" s="245"/>
      <c r="AT419" s="462" t="str">
        <f t="shared" si="31"/>
        <v/>
      </c>
      <c r="AU419" s="237"/>
      <c r="AV419" s="463" t="str">
        <f t="shared" si="32"/>
        <v>Popup_OIP</v>
      </c>
      <c r="AW419" s="237"/>
      <c r="AX419" s="238"/>
      <c r="AY419" s="238"/>
      <c r="AZ419" s="383"/>
      <c r="BA419" s="331"/>
      <c r="BB419" s="464" t="str">
        <f t="shared" si="33"/>
        <v/>
      </c>
      <c r="BC419" s="464" t="str">
        <f t="shared" si="34"/>
        <v/>
      </c>
    </row>
    <row r="420" spans="1:55" s="205" customFormat="1" x14ac:dyDescent="0.25">
      <c r="A420" s="264"/>
      <c r="B420" s="804"/>
      <c r="C420" s="264"/>
      <c r="D420" s="235"/>
      <c r="E420" s="235"/>
      <c r="F420" s="235"/>
      <c r="G420" s="235"/>
      <c r="H420" s="235"/>
      <c r="I420" s="235"/>
      <c r="J420" s="235"/>
      <c r="K420" s="235"/>
      <c r="L420" s="235"/>
      <c r="M420" s="235"/>
      <c r="N420" s="235"/>
      <c r="O420" s="235"/>
      <c r="P420" s="235"/>
      <c r="Q420" s="235"/>
      <c r="R420" s="235"/>
      <c r="S420" s="416"/>
      <c r="T420" s="416"/>
      <c r="U420" s="235"/>
      <c r="V420" s="583"/>
      <c r="W420" s="235"/>
      <c r="X420" s="235"/>
      <c r="Y420" s="463">
        <f t="shared" si="30"/>
        <v>0</v>
      </c>
      <c r="Z420" s="578"/>
      <c r="AA420" s="578"/>
      <c r="AB420" s="201"/>
      <c r="AC420" s="201"/>
      <c r="AD420" s="201"/>
      <c r="AE420" s="201"/>
      <c r="AF420" s="201"/>
      <c r="AG420" s="201"/>
      <c r="AH420" s="235"/>
      <c r="AI420" s="201"/>
      <c r="AJ420" s="201"/>
      <c r="AK420" s="201"/>
      <c r="AL420" s="201"/>
      <c r="AM420" s="201"/>
      <c r="AN420" s="201"/>
      <c r="AO420" s="573"/>
      <c r="AP420" s="416"/>
      <c r="AQ420" s="416"/>
      <c r="AR420" s="416"/>
      <c r="AS420" s="245"/>
      <c r="AT420" s="462" t="str">
        <f t="shared" si="31"/>
        <v/>
      </c>
      <c r="AU420" s="237"/>
      <c r="AV420" s="463" t="str">
        <f t="shared" si="32"/>
        <v>Popup_OIP</v>
      </c>
      <c r="AW420" s="237"/>
      <c r="AX420" s="238"/>
      <c r="AY420" s="238"/>
      <c r="AZ420" s="383"/>
      <c r="BA420" s="331"/>
      <c r="BB420" s="464" t="str">
        <f t="shared" si="33"/>
        <v/>
      </c>
      <c r="BC420" s="464" t="str">
        <f t="shared" si="34"/>
        <v/>
      </c>
    </row>
    <row r="421" spans="1:55" s="205" customFormat="1" x14ac:dyDescent="0.25">
      <c r="A421" s="264"/>
      <c r="B421" s="804"/>
      <c r="C421" s="264"/>
      <c r="D421" s="235"/>
      <c r="E421" s="235"/>
      <c r="F421" s="235"/>
      <c r="G421" s="235"/>
      <c r="H421" s="235"/>
      <c r="I421" s="235"/>
      <c r="J421" s="235"/>
      <c r="K421" s="235"/>
      <c r="L421" s="235"/>
      <c r="M421" s="235"/>
      <c r="N421" s="235"/>
      <c r="O421" s="235"/>
      <c r="P421" s="235"/>
      <c r="Q421" s="235"/>
      <c r="R421" s="235"/>
      <c r="S421" s="416"/>
      <c r="T421" s="416"/>
      <c r="U421" s="235"/>
      <c r="V421" s="583"/>
      <c r="W421" s="235"/>
      <c r="X421" s="235"/>
      <c r="Y421" s="463">
        <f t="shared" si="30"/>
        <v>0</v>
      </c>
      <c r="Z421" s="578"/>
      <c r="AA421" s="578"/>
      <c r="AB421" s="201"/>
      <c r="AC421" s="201"/>
      <c r="AD421" s="201"/>
      <c r="AE421" s="201"/>
      <c r="AF421" s="201"/>
      <c r="AG421" s="201"/>
      <c r="AH421" s="235"/>
      <c r="AI421" s="201"/>
      <c r="AJ421" s="201"/>
      <c r="AK421" s="201"/>
      <c r="AL421" s="201"/>
      <c r="AM421" s="201"/>
      <c r="AN421" s="201"/>
      <c r="AO421" s="573"/>
      <c r="AP421" s="416"/>
      <c r="AQ421" s="416"/>
      <c r="AR421" s="416"/>
      <c r="AS421" s="245"/>
      <c r="AT421" s="462" t="str">
        <f t="shared" si="31"/>
        <v/>
      </c>
      <c r="AU421" s="237"/>
      <c r="AV421" s="463" t="str">
        <f t="shared" si="32"/>
        <v>Popup_OIP</v>
      </c>
      <c r="AW421" s="237"/>
      <c r="AX421" s="238"/>
      <c r="AY421" s="238"/>
      <c r="AZ421" s="383"/>
      <c r="BA421" s="331"/>
      <c r="BB421" s="464" t="str">
        <f t="shared" si="33"/>
        <v/>
      </c>
      <c r="BC421" s="464" t="str">
        <f t="shared" si="34"/>
        <v/>
      </c>
    </row>
    <row r="422" spans="1:55" s="205" customFormat="1" x14ac:dyDescent="0.25">
      <c r="A422" s="264"/>
      <c r="B422" s="804"/>
      <c r="C422" s="264"/>
      <c r="D422" s="235"/>
      <c r="E422" s="235"/>
      <c r="F422" s="235"/>
      <c r="G422" s="235"/>
      <c r="H422" s="235"/>
      <c r="I422" s="235"/>
      <c r="J422" s="235"/>
      <c r="K422" s="235"/>
      <c r="L422" s="235"/>
      <c r="M422" s="235"/>
      <c r="N422" s="235"/>
      <c r="O422" s="235"/>
      <c r="P422" s="235"/>
      <c r="Q422" s="235"/>
      <c r="R422" s="235"/>
      <c r="S422" s="416"/>
      <c r="T422" s="416"/>
      <c r="U422" s="235"/>
      <c r="V422" s="583"/>
      <c r="W422" s="235"/>
      <c r="X422" s="235"/>
      <c r="Y422" s="463">
        <f t="shared" si="30"/>
        <v>0</v>
      </c>
      <c r="Z422" s="578"/>
      <c r="AA422" s="578"/>
      <c r="AB422" s="201"/>
      <c r="AC422" s="201"/>
      <c r="AD422" s="201"/>
      <c r="AE422" s="201"/>
      <c r="AF422" s="201"/>
      <c r="AG422" s="201"/>
      <c r="AH422" s="235"/>
      <c r="AI422" s="201"/>
      <c r="AJ422" s="201"/>
      <c r="AK422" s="201"/>
      <c r="AL422" s="201"/>
      <c r="AM422" s="201"/>
      <c r="AN422" s="201"/>
      <c r="AO422" s="573"/>
      <c r="AP422" s="416"/>
      <c r="AQ422" s="416"/>
      <c r="AR422" s="416"/>
      <c r="AS422" s="245"/>
      <c r="AT422" s="462" t="str">
        <f t="shared" si="31"/>
        <v/>
      </c>
      <c r="AU422" s="237"/>
      <c r="AV422" s="463" t="str">
        <f t="shared" si="32"/>
        <v>Popup_OIP</v>
      </c>
      <c r="AW422" s="237"/>
      <c r="AX422" s="238"/>
      <c r="AY422" s="238"/>
      <c r="AZ422" s="383"/>
      <c r="BA422" s="331"/>
      <c r="BB422" s="464" t="str">
        <f t="shared" si="33"/>
        <v/>
      </c>
      <c r="BC422" s="464" t="str">
        <f t="shared" si="34"/>
        <v/>
      </c>
    </row>
    <row r="423" spans="1:55" s="205" customFormat="1" x14ac:dyDescent="0.25">
      <c r="A423" s="264"/>
      <c r="B423" s="804"/>
      <c r="C423" s="264"/>
      <c r="D423" s="235"/>
      <c r="E423" s="235"/>
      <c r="F423" s="235"/>
      <c r="G423" s="235"/>
      <c r="H423" s="235"/>
      <c r="I423" s="235"/>
      <c r="J423" s="235"/>
      <c r="K423" s="235"/>
      <c r="L423" s="235"/>
      <c r="M423" s="235"/>
      <c r="N423" s="235"/>
      <c r="O423" s="235"/>
      <c r="P423" s="235"/>
      <c r="Q423" s="235"/>
      <c r="R423" s="235"/>
      <c r="S423" s="416"/>
      <c r="T423" s="416"/>
      <c r="U423" s="235"/>
      <c r="V423" s="583"/>
      <c r="W423" s="235"/>
      <c r="X423" s="235"/>
      <c r="Y423" s="463">
        <f t="shared" si="30"/>
        <v>0</v>
      </c>
      <c r="Z423" s="578"/>
      <c r="AA423" s="578"/>
      <c r="AB423" s="201"/>
      <c r="AC423" s="201"/>
      <c r="AD423" s="201"/>
      <c r="AE423" s="201"/>
      <c r="AF423" s="201"/>
      <c r="AG423" s="201"/>
      <c r="AH423" s="235"/>
      <c r="AI423" s="201"/>
      <c r="AJ423" s="201"/>
      <c r="AK423" s="201"/>
      <c r="AL423" s="201"/>
      <c r="AM423" s="201"/>
      <c r="AN423" s="201"/>
      <c r="AO423" s="573"/>
      <c r="AP423" s="416"/>
      <c r="AQ423" s="416"/>
      <c r="AR423" s="416"/>
      <c r="AS423" s="245"/>
      <c r="AT423" s="462" t="str">
        <f t="shared" si="31"/>
        <v/>
      </c>
      <c r="AU423" s="237"/>
      <c r="AV423" s="463" t="str">
        <f t="shared" si="32"/>
        <v>Popup_OIP</v>
      </c>
      <c r="AW423" s="237"/>
      <c r="AX423" s="238"/>
      <c r="AY423" s="238"/>
      <c r="AZ423" s="383"/>
      <c r="BA423" s="331"/>
      <c r="BB423" s="464" t="str">
        <f t="shared" si="33"/>
        <v/>
      </c>
      <c r="BC423" s="464" t="str">
        <f t="shared" si="34"/>
        <v/>
      </c>
    </row>
    <row r="424" spans="1:55" s="205" customFormat="1" x14ac:dyDescent="0.25">
      <c r="A424" s="264"/>
      <c r="B424" s="804"/>
      <c r="C424" s="264"/>
      <c r="D424" s="235"/>
      <c r="E424" s="235"/>
      <c r="F424" s="235"/>
      <c r="G424" s="235"/>
      <c r="H424" s="235"/>
      <c r="I424" s="235"/>
      <c r="J424" s="235"/>
      <c r="K424" s="235"/>
      <c r="L424" s="235"/>
      <c r="M424" s="235"/>
      <c r="N424" s="235"/>
      <c r="O424" s="235"/>
      <c r="P424" s="235"/>
      <c r="Q424" s="235"/>
      <c r="R424" s="235"/>
      <c r="S424" s="416"/>
      <c r="T424" s="416"/>
      <c r="U424" s="235"/>
      <c r="V424" s="583"/>
      <c r="W424" s="235"/>
      <c r="X424" s="235"/>
      <c r="Y424" s="463">
        <f t="shared" si="30"/>
        <v>0</v>
      </c>
      <c r="Z424" s="578"/>
      <c r="AA424" s="578"/>
      <c r="AB424" s="201"/>
      <c r="AC424" s="201"/>
      <c r="AD424" s="201"/>
      <c r="AE424" s="201"/>
      <c r="AF424" s="201"/>
      <c r="AG424" s="201"/>
      <c r="AH424" s="235"/>
      <c r="AI424" s="201"/>
      <c r="AJ424" s="201"/>
      <c r="AK424" s="201"/>
      <c r="AL424" s="201"/>
      <c r="AM424" s="201"/>
      <c r="AN424" s="201"/>
      <c r="AO424" s="573"/>
      <c r="AP424" s="416"/>
      <c r="AQ424" s="416"/>
      <c r="AR424" s="416"/>
      <c r="AS424" s="245"/>
      <c r="AT424" s="462" t="str">
        <f t="shared" si="31"/>
        <v/>
      </c>
      <c r="AU424" s="237"/>
      <c r="AV424" s="463" t="str">
        <f t="shared" si="32"/>
        <v>Popup_OIP</v>
      </c>
      <c r="AW424" s="237"/>
      <c r="AX424" s="238"/>
      <c r="AY424" s="238"/>
      <c r="AZ424" s="383"/>
      <c r="BA424" s="331"/>
      <c r="BB424" s="464" t="str">
        <f t="shared" si="33"/>
        <v/>
      </c>
      <c r="BC424" s="464" t="str">
        <f t="shared" si="34"/>
        <v/>
      </c>
    </row>
    <row r="425" spans="1:55" s="205" customFormat="1" x14ac:dyDescent="0.25">
      <c r="A425" s="264"/>
      <c r="B425" s="804"/>
      <c r="C425" s="264"/>
      <c r="D425" s="235"/>
      <c r="E425" s="235"/>
      <c r="F425" s="235"/>
      <c r="G425" s="235"/>
      <c r="H425" s="235"/>
      <c r="I425" s="235"/>
      <c r="J425" s="235"/>
      <c r="K425" s="235"/>
      <c r="L425" s="235"/>
      <c r="M425" s="235"/>
      <c r="N425" s="235"/>
      <c r="O425" s="235"/>
      <c r="P425" s="235"/>
      <c r="Q425" s="235"/>
      <c r="R425" s="235"/>
      <c r="S425" s="416"/>
      <c r="T425" s="416"/>
      <c r="U425" s="235"/>
      <c r="V425" s="583"/>
      <c r="W425" s="235"/>
      <c r="X425" s="235"/>
      <c r="Y425" s="463">
        <f t="shared" si="30"/>
        <v>0</v>
      </c>
      <c r="Z425" s="578"/>
      <c r="AA425" s="578"/>
      <c r="AB425" s="201"/>
      <c r="AC425" s="201"/>
      <c r="AD425" s="201"/>
      <c r="AE425" s="201"/>
      <c r="AF425" s="201"/>
      <c r="AG425" s="201"/>
      <c r="AH425" s="235"/>
      <c r="AI425" s="201"/>
      <c r="AJ425" s="201"/>
      <c r="AK425" s="201"/>
      <c r="AL425" s="201"/>
      <c r="AM425" s="201"/>
      <c r="AN425" s="201"/>
      <c r="AO425" s="573"/>
      <c r="AP425" s="416"/>
      <c r="AQ425" s="416"/>
      <c r="AR425" s="416"/>
      <c r="AS425" s="245"/>
      <c r="AT425" s="462" t="str">
        <f t="shared" si="31"/>
        <v/>
      </c>
      <c r="AU425" s="237"/>
      <c r="AV425" s="463" t="str">
        <f t="shared" si="32"/>
        <v>Popup_OIP</v>
      </c>
      <c r="AW425" s="237"/>
      <c r="AX425" s="238"/>
      <c r="AY425" s="238"/>
      <c r="AZ425" s="383"/>
      <c r="BA425" s="331"/>
      <c r="BB425" s="464" t="str">
        <f t="shared" si="33"/>
        <v/>
      </c>
      <c r="BC425" s="464" t="str">
        <f t="shared" si="34"/>
        <v/>
      </c>
    </row>
    <row r="426" spans="1:55" s="205" customFormat="1" x14ac:dyDescent="0.25">
      <c r="A426" s="264"/>
      <c r="B426" s="804"/>
      <c r="C426" s="264"/>
      <c r="D426" s="235"/>
      <c r="E426" s="235"/>
      <c r="F426" s="235"/>
      <c r="G426" s="235"/>
      <c r="H426" s="235"/>
      <c r="I426" s="235"/>
      <c r="J426" s="235"/>
      <c r="K426" s="235"/>
      <c r="L426" s="235"/>
      <c r="M426" s="235"/>
      <c r="N426" s="235"/>
      <c r="O426" s="235"/>
      <c r="P426" s="235"/>
      <c r="Q426" s="235"/>
      <c r="R426" s="235"/>
      <c r="S426" s="416"/>
      <c r="T426" s="416"/>
      <c r="U426" s="235"/>
      <c r="V426" s="583"/>
      <c r="W426" s="235"/>
      <c r="X426" s="235"/>
      <c r="Y426" s="463">
        <f t="shared" si="30"/>
        <v>0</v>
      </c>
      <c r="Z426" s="578"/>
      <c r="AA426" s="578"/>
      <c r="AB426" s="201"/>
      <c r="AC426" s="201"/>
      <c r="AD426" s="201"/>
      <c r="AE426" s="201"/>
      <c r="AF426" s="201"/>
      <c r="AG426" s="201"/>
      <c r="AH426" s="235"/>
      <c r="AI426" s="201"/>
      <c r="AJ426" s="201"/>
      <c r="AK426" s="201"/>
      <c r="AL426" s="201"/>
      <c r="AM426" s="201"/>
      <c r="AN426" s="201"/>
      <c r="AO426" s="573"/>
      <c r="AP426" s="416"/>
      <c r="AQ426" s="416"/>
      <c r="AR426" s="416"/>
      <c r="AS426" s="245"/>
      <c r="AT426" s="462" t="str">
        <f t="shared" si="31"/>
        <v/>
      </c>
      <c r="AU426" s="237"/>
      <c r="AV426" s="463" t="str">
        <f t="shared" si="32"/>
        <v>Popup_OIP</v>
      </c>
      <c r="AW426" s="237"/>
      <c r="AX426" s="238"/>
      <c r="AY426" s="238"/>
      <c r="AZ426" s="383"/>
      <c r="BA426" s="331"/>
      <c r="BB426" s="464" t="str">
        <f t="shared" si="33"/>
        <v/>
      </c>
      <c r="BC426" s="464" t="str">
        <f t="shared" si="34"/>
        <v/>
      </c>
    </row>
    <row r="427" spans="1:55" s="205" customFormat="1" x14ac:dyDescent="0.25">
      <c r="A427" s="264"/>
      <c r="B427" s="804"/>
      <c r="C427" s="264"/>
      <c r="D427" s="235"/>
      <c r="E427" s="235"/>
      <c r="F427" s="235"/>
      <c r="G427" s="235"/>
      <c r="H427" s="235"/>
      <c r="I427" s="235"/>
      <c r="J427" s="235"/>
      <c r="K427" s="235"/>
      <c r="L427" s="235"/>
      <c r="M427" s="235"/>
      <c r="N427" s="235"/>
      <c r="O427" s="235"/>
      <c r="P427" s="235"/>
      <c r="Q427" s="235"/>
      <c r="R427" s="235"/>
      <c r="S427" s="416"/>
      <c r="T427" s="416"/>
      <c r="U427" s="235"/>
      <c r="V427" s="583"/>
      <c r="W427" s="235"/>
      <c r="X427" s="235"/>
      <c r="Y427" s="463">
        <f t="shared" si="30"/>
        <v>0</v>
      </c>
      <c r="Z427" s="578"/>
      <c r="AA427" s="578"/>
      <c r="AB427" s="201"/>
      <c r="AC427" s="201"/>
      <c r="AD427" s="201"/>
      <c r="AE427" s="201"/>
      <c r="AF427" s="201"/>
      <c r="AG427" s="201"/>
      <c r="AH427" s="235"/>
      <c r="AI427" s="201"/>
      <c r="AJ427" s="201"/>
      <c r="AK427" s="201"/>
      <c r="AL427" s="201"/>
      <c r="AM427" s="201"/>
      <c r="AN427" s="201"/>
      <c r="AO427" s="573"/>
      <c r="AP427" s="416"/>
      <c r="AQ427" s="416"/>
      <c r="AR427" s="416"/>
      <c r="AS427" s="245"/>
      <c r="AT427" s="462" t="str">
        <f t="shared" si="31"/>
        <v/>
      </c>
      <c r="AU427" s="237"/>
      <c r="AV427" s="463" t="str">
        <f t="shared" si="32"/>
        <v>Popup_OIP</v>
      </c>
      <c r="AW427" s="237"/>
      <c r="AX427" s="238"/>
      <c r="AY427" s="238"/>
      <c r="AZ427" s="383"/>
      <c r="BA427" s="331"/>
      <c r="BB427" s="464" t="str">
        <f t="shared" si="33"/>
        <v/>
      </c>
      <c r="BC427" s="464" t="str">
        <f t="shared" si="34"/>
        <v/>
      </c>
    </row>
    <row r="428" spans="1:55" s="205" customFormat="1" x14ac:dyDescent="0.25">
      <c r="A428" s="264"/>
      <c r="B428" s="804"/>
      <c r="C428" s="264"/>
      <c r="D428" s="235"/>
      <c r="E428" s="235"/>
      <c r="F428" s="235"/>
      <c r="G428" s="235"/>
      <c r="H428" s="235"/>
      <c r="I428" s="235"/>
      <c r="J428" s="235"/>
      <c r="K428" s="235"/>
      <c r="L428" s="235"/>
      <c r="M428" s="235"/>
      <c r="N428" s="235"/>
      <c r="O428" s="235"/>
      <c r="P428" s="235"/>
      <c r="Q428" s="235"/>
      <c r="R428" s="235"/>
      <c r="S428" s="416"/>
      <c r="T428" s="416"/>
      <c r="U428" s="235"/>
      <c r="V428" s="583"/>
      <c r="W428" s="235"/>
      <c r="X428" s="235"/>
      <c r="Y428" s="463">
        <f t="shared" si="30"/>
        <v>0</v>
      </c>
      <c r="Z428" s="578"/>
      <c r="AA428" s="578"/>
      <c r="AB428" s="201"/>
      <c r="AC428" s="201"/>
      <c r="AD428" s="201"/>
      <c r="AE428" s="201"/>
      <c r="AF428" s="201"/>
      <c r="AG428" s="201"/>
      <c r="AH428" s="235"/>
      <c r="AI428" s="201"/>
      <c r="AJ428" s="201"/>
      <c r="AK428" s="201"/>
      <c r="AL428" s="201"/>
      <c r="AM428" s="201"/>
      <c r="AN428" s="201"/>
      <c r="AO428" s="573"/>
      <c r="AP428" s="416"/>
      <c r="AQ428" s="416"/>
      <c r="AR428" s="416"/>
      <c r="AS428" s="245"/>
      <c r="AT428" s="462" t="str">
        <f t="shared" si="31"/>
        <v/>
      </c>
      <c r="AU428" s="237"/>
      <c r="AV428" s="463" t="str">
        <f t="shared" si="32"/>
        <v>Popup_OIP</v>
      </c>
      <c r="AW428" s="237"/>
      <c r="AX428" s="238"/>
      <c r="AY428" s="238"/>
      <c r="AZ428" s="383"/>
      <c r="BA428" s="331"/>
      <c r="BB428" s="464" t="str">
        <f t="shared" si="33"/>
        <v/>
      </c>
      <c r="BC428" s="464" t="str">
        <f t="shared" si="34"/>
        <v/>
      </c>
    </row>
    <row r="429" spans="1:55" s="205" customFormat="1" x14ac:dyDescent="0.25">
      <c r="A429" s="264"/>
      <c r="B429" s="804"/>
      <c r="C429" s="264"/>
      <c r="D429" s="235"/>
      <c r="E429" s="235"/>
      <c r="F429" s="235"/>
      <c r="G429" s="235"/>
      <c r="H429" s="235"/>
      <c r="I429" s="235"/>
      <c r="J429" s="235"/>
      <c r="K429" s="235"/>
      <c r="L429" s="235"/>
      <c r="M429" s="235"/>
      <c r="N429" s="235"/>
      <c r="O429" s="235"/>
      <c r="P429" s="235"/>
      <c r="Q429" s="235"/>
      <c r="R429" s="235"/>
      <c r="S429" s="416"/>
      <c r="T429" s="416"/>
      <c r="U429" s="235"/>
      <c r="V429" s="583"/>
      <c r="W429" s="235"/>
      <c r="X429" s="235"/>
      <c r="Y429" s="463">
        <f t="shared" si="30"/>
        <v>0</v>
      </c>
      <c r="Z429" s="578"/>
      <c r="AA429" s="578"/>
      <c r="AB429" s="201"/>
      <c r="AC429" s="201"/>
      <c r="AD429" s="201"/>
      <c r="AE429" s="201"/>
      <c r="AF429" s="201"/>
      <c r="AG429" s="201"/>
      <c r="AH429" s="235"/>
      <c r="AI429" s="201"/>
      <c r="AJ429" s="201"/>
      <c r="AK429" s="201"/>
      <c r="AL429" s="201"/>
      <c r="AM429" s="201"/>
      <c r="AN429" s="201"/>
      <c r="AO429" s="573"/>
      <c r="AP429" s="416"/>
      <c r="AQ429" s="416"/>
      <c r="AR429" s="416"/>
      <c r="AS429" s="245"/>
      <c r="AT429" s="462" t="str">
        <f t="shared" si="31"/>
        <v/>
      </c>
      <c r="AU429" s="237"/>
      <c r="AV429" s="463" t="str">
        <f t="shared" si="32"/>
        <v>Popup_OIP</v>
      </c>
      <c r="AW429" s="237"/>
      <c r="AX429" s="238"/>
      <c r="AY429" s="238"/>
      <c r="AZ429" s="383"/>
      <c r="BA429" s="331"/>
      <c r="BB429" s="464" t="str">
        <f t="shared" si="33"/>
        <v/>
      </c>
      <c r="BC429" s="464" t="str">
        <f t="shared" si="34"/>
        <v/>
      </c>
    </row>
    <row r="430" spans="1:55" s="205" customFormat="1" x14ac:dyDescent="0.25">
      <c r="A430" s="264"/>
      <c r="B430" s="804"/>
      <c r="C430" s="264"/>
      <c r="D430" s="235"/>
      <c r="E430" s="235"/>
      <c r="F430" s="235"/>
      <c r="G430" s="235"/>
      <c r="H430" s="235"/>
      <c r="I430" s="235"/>
      <c r="J430" s="235"/>
      <c r="K430" s="235"/>
      <c r="L430" s="235"/>
      <c r="M430" s="235"/>
      <c r="N430" s="235"/>
      <c r="O430" s="235"/>
      <c r="P430" s="235"/>
      <c r="Q430" s="235"/>
      <c r="R430" s="235"/>
      <c r="S430" s="416"/>
      <c r="T430" s="416"/>
      <c r="U430" s="235"/>
      <c r="V430" s="583"/>
      <c r="W430" s="235"/>
      <c r="X430" s="235"/>
      <c r="Y430" s="463">
        <f t="shared" si="30"/>
        <v>0</v>
      </c>
      <c r="Z430" s="578"/>
      <c r="AA430" s="578"/>
      <c r="AB430" s="201"/>
      <c r="AC430" s="201"/>
      <c r="AD430" s="201"/>
      <c r="AE430" s="201"/>
      <c r="AF430" s="201"/>
      <c r="AG430" s="201"/>
      <c r="AH430" s="235"/>
      <c r="AI430" s="201"/>
      <c r="AJ430" s="201"/>
      <c r="AK430" s="201"/>
      <c r="AL430" s="201"/>
      <c r="AM430" s="201"/>
      <c r="AN430" s="201"/>
      <c r="AO430" s="573"/>
      <c r="AP430" s="416"/>
      <c r="AQ430" s="416"/>
      <c r="AR430" s="416"/>
      <c r="AS430" s="245"/>
      <c r="AT430" s="462" t="str">
        <f t="shared" si="31"/>
        <v/>
      </c>
      <c r="AU430" s="237"/>
      <c r="AV430" s="463" t="str">
        <f t="shared" si="32"/>
        <v>Popup_OIP</v>
      </c>
      <c r="AW430" s="237"/>
      <c r="AX430" s="238"/>
      <c r="AY430" s="238"/>
      <c r="AZ430" s="383"/>
      <c r="BA430" s="331"/>
      <c r="BB430" s="464" t="str">
        <f t="shared" si="33"/>
        <v/>
      </c>
      <c r="BC430" s="464" t="str">
        <f t="shared" si="34"/>
        <v/>
      </c>
    </row>
    <row r="431" spans="1:55" s="205" customFormat="1" x14ac:dyDescent="0.25">
      <c r="A431" s="264"/>
      <c r="B431" s="804"/>
      <c r="C431" s="264"/>
      <c r="D431" s="235"/>
      <c r="E431" s="235"/>
      <c r="F431" s="235"/>
      <c r="G431" s="235"/>
      <c r="H431" s="235"/>
      <c r="I431" s="235"/>
      <c r="J431" s="235"/>
      <c r="K431" s="235"/>
      <c r="L431" s="235"/>
      <c r="M431" s="235"/>
      <c r="N431" s="235"/>
      <c r="O431" s="235"/>
      <c r="P431" s="235"/>
      <c r="Q431" s="235"/>
      <c r="R431" s="235"/>
      <c r="S431" s="416"/>
      <c r="T431" s="416"/>
      <c r="U431" s="235"/>
      <c r="V431" s="583"/>
      <c r="W431" s="235"/>
      <c r="X431" s="235"/>
      <c r="Y431" s="463">
        <f t="shared" si="30"/>
        <v>0</v>
      </c>
      <c r="Z431" s="578"/>
      <c r="AA431" s="578"/>
      <c r="AB431" s="201"/>
      <c r="AC431" s="201"/>
      <c r="AD431" s="201"/>
      <c r="AE431" s="201"/>
      <c r="AF431" s="201"/>
      <c r="AG431" s="201"/>
      <c r="AH431" s="235"/>
      <c r="AI431" s="201"/>
      <c r="AJ431" s="201"/>
      <c r="AK431" s="201"/>
      <c r="AL431" s="201"/>
      <c r="AM431" s="201"/>
      <c r="AN431" s="201"/>
      <c r="AO431" s="573"/>
      <c r="AP431" s="416"/>
      <c r="AQ431" s="416"/>
      <c r="AR431" s="416"/>
      <c r="AS431" s="245"/>
      <c r="AT431" s="462" t="str">
        <f t="shared" si="31"/>
        <v/>
      </c>
      <c r="AU431" s="237"/>
      <c r="AV431" s="463" t="str">
        <f t="shared" si="32"/>
        <v>Popup_OIP</v>
      </c>
      <c r="AW431" s="237"/>
      <c r="AX431" s="238"/>
      <c r="AY431" s="238"/>
      <c r="AZ431" s="383"/>
      <c r="BA431" s="331"/>
      <c r="BB431" s="464" t="str">
        <f t="shared" si="33"/>
        <v/>
      </c>
      <c r="BC431" s="464" t="str">
        <f t="shared" si="34"/>
        <v/>
      </c>
    </row>
    <row r="432" spans="1:55" s="205" customFormat="1" x14ac:dyDescent="0.25">
      <c r="A432" s="264"/>
      <c r="B432" s="804"/>
      <c r="C432" s="264"/>
      <c r="D432" s="235"/>
      <c r="E432" s="235"/>
      <c r="F432" s="235"/>
      <c r="G432" s="235"/>
      <c r="H432" s="235"/>
      <c r="I432" s="235"/>
      <c r="J432" s="235"/>
      <c r="K432" s="235"/>
      <c r="L432" s="235"/>
      <c r="M432" s="235"/>
      <c r="N432" s="235"/>
      <c r="O432" s="235"/>
      <c r="P432" s="235"/>
      <c r="Q432" s="235"/>
      <c r="R432" s="235"/>
      <c r="S432" s="416"/>
      <c r="T432" s="416"/>
      <c r="U432" s="235"/>
      <c r="V432" s="583"/>
      <c r="W432" s="235"/>
      <c r="X432" s="235"/>
      <c r="Y432" s="463">
        <f t="shared" si="30"/>
        <v>0</v>
      </c>
      <c r="Z432" s="578"/>
      <c r="AA432" s="578"/>
      <c r="AB432" s="201"/>
      <c r="AC432" s="201"/>
      <c r="AD432" s="201"/>
      <c r="AE432" s="201"/>
      <c r="AF432" s="201"/>
      <c r="AG432" s="201"/>
      <c r="AH432" s="235"/>
      <c r="AI432" s="201"/>
      <c r="AJ432" s="201"/>
      <c r="AK432" s="201"/>
      <c r="AL432" s="201"/>
      <c r="AM432" s="201"/>
      <c r="AN432" s="201"/>
      <c r="AO432" s="573"/>
      <c r="AP432" s="416"/>
      <c r="AQ432" s="416"/>
      <c r="AR432" s="416"/>
      <c r="AS432" s="245"/>
      <c r="AT432" s="462" t="str">
        <f t="shared" si="31"/>
        <v/>
      </c>
      <c r="AU432" s="237"/>
      <c r="AV432" s="463" t="str">
        <f t="shared" si="32"/>
        <v>Popup_OIP</v>
      </c>
      <c r="AW432" s="237"/>
      <c r="AX432" s="238"/>
      <c r="AY432" s="238"/>
      <c r="AZ432" s="383"/>
      <c r="BA432" s="331"/>
      <c r="BB432" s="464" t="str">
        <f t="shared" si="33"/>
        <v/>
      </c>
      <c r="BC432" s="464" t="str">
        <f t="shared" si="34"/>
        <v/>
      </c>
    </row>
    <row r="433" spans="1:55" s="205" customFormat="1" x14ac:dyDescent="0.25">
      <c r="A433" s="264"/>
      <c r="B433" s="804"/>
      <c r="C433" s="264"/>
      <c r="D433" s="235"/>
      <c r="E433" s="235"/>
      <c r="F433" s="235"/>
      <c r="G433" s="235"/>
      <c r="H433" s="235"/>
      <c r="I433" s="235"/>
      <c r="J433" s="235"/>
      <c r="K433" s="235"/>
      <c r="L433" s="235"/>
      <c r="M433" s="235"/>
      <c r="N433" s="235"/>
      <c r="O433" s="235"/>
      <c r="P433" s="235"/>
      <c r="Q433" s="235"/>
      <c r="R433" s="235"/>
      <c r="S433" s="416"/>
      <c r="T433" s="416"/>
      <c r="U433" s="235"/>
      <c r="V433" s="583"/>
      <c r="W433" s="235"/>
      <c r="X433" s="235"/>
      <c r="Y433" s="463">
        <f t="shared" si="30"/>
        <v>0</v>
      </c>
      <c r="Z433" s="578"/>
      <c r="AA433" s="578"/>
      <c r="AB433" s="201"/>
      <c r="AC433" s="201"/>
      <c r="AD433" s="201"/>
      <c r="AE433" s="201"/>
      <c r="AF433" s="201"/>
      <c r="AG433" s="201"/>
      <c r="AH433" s="235"/>
      <c r="AI433" s="201"/>
      <c r="AJ433" s="201"/>
      <c r="AK433" s="201"/>
      <c r="AL433" s="201"/>
      <c r="AM433" s="201"/>
      <c r="AN433" s="201"/>
      <c r="AO433" s="573"/>
      <c r="AP433" s="416"/>
      <c r="AQ433" s="416"/>
      <c r="AR433" s="416"/>
      <c r="AS433" s="245"/>
      <c r="AT433" s="462" t="str">
        <f t="shared" si="31"/>
        <v/>
      </c>
      <c r="AU433" s="237"/>
      <c r="AV433" s="463" t="str">
        <f t="shared" si="32"/>
        <v>Popup_OIP</v>
      </c>
      <c r="AW433" s="237"/>
      <c r="AX433" s="238"/>
      <c r="AY433" s="238"/>
      <c r="AZ433" s="383"/>
      <c r="BA433" s="331"/>
      <c r="BB433" s="464" t="str">
        <f t="shared" si="33"/>
        <v/>
      </c>
      <c r="BC433" s="464" t="str">
        <f t="shared" si="34"/>
        <v/>
      </c>
    </row>
    <row r="434" spans="1:55" s="205" customFormat="1" x14ac:dyDescent="0.25">
      <c r="A434" s="264"/>
      <c r="B434" s="804"/>
      <c r="C434" s="264"/>
      <c r="D434" s="235"/>
      <c r="E434" s="235"/>
      <c r="F434" s="235"/>
      <c r="G434" s="235"/>
      <c r="H434" s="235"/>
      <c r="I434" s="235"/>
      <c r="J434" s="235"/>
      <c r="K434" s="235"/>
      <c r="L434" s="235"/>
      <c r="M434" s="235"/>
      <c r="N434" s="235"/>
      <c r="O434" s="235"/>
      <c r="P434" s="235"/>
      <c r="Q434" s="235"/>
      <c r="R434" s="235"/>
      <c r="S434" s="416"/>
      <c r="T434" s="416"/>
      <c r="U434" s="235"/>
      <c r="V434" s="583"/>
      <c r="W434" s="235"/>
      <c r="X434" s="235"/>
      <c r="Y434" s="463">
        <f t="shared" si="30"/>
        <v>0</v>
      </c>
      <c r="Z434" s="578"/>
      <c r="AA434" s="578"/>
      <c r="AB434" s="201"/>
      <c r="AC434" s="201"/>
      <c r="AD434" s="201"/>
      <c r="AE434" s="201"/>
      <c r="AF434" s="201"/>
      <c r="AG434" s="201"/>
      <c r="AH434" s="235"/>
      <c r="AI434" s="201"/>
      <c r="AJ434" s="201"/>
      <c r="AK434" s="201"/>
      <c r="AL434" s="201"/>
      <c r="AM434" s="201"/>
      <c r="AN434" s="201"/>
      <c r="AO434" s="573"/>
      <c r="AP434" s="416"/>
      <c r="AQ434" s="416"/>
      <c r="AR434" s="416"/>
      <c r="AS434" s="245"/>
      <c r="AT434" s="462" t="str">
        <f t="shared" si="31"/>
        <v/>
      </c>
      <c r="AU434" s="237"/>
      <c r="AV434" s="463" t="str">
        <f t="shared" si="32"/>
        <v>Popup_OIP</v>
      </c>
      <c r="AW434" s="237"/>
      <c r="AX434" s="238"/>
      <c r="AY434" s="238"/>
      <c r="AZ434" s="383"/>
      <c r="BA434" s="331"/>
      <c r="BB434" s="464" t="str">
        <f t="shared" si="33"/>
        <v/>
      </c>
      <c r="BC434" s="464" t="str">
        <f t="shared" si="34"/>
        <v/>
      </c>
    </row>
    <row r="435" spans="1:55" s="205" customFormat="1" x14ac:dyDescent="0.25">
      <c r="A435" s="264"/>
      <c r="B435" s="804"/>
      <c r="C435" s="264"/>
      <c r="D435" s="235"/>
      <c r="E435" s="235"/>
      <c r="F435" s="235"/>
      <c r="G435" s="235"/>
      <c r="H435" s="235"/>
      <c r="I435" s="235"/>
      <c r="J435" s="235"/>
      <c r="K435" s="235"/>
      <c r="L435" s="235"/>
      <c r="M435" s="235"/>
      <c r="N435" s="235"/>
      <c r="O435" s="235"/>
      <c r="P435" s="235"/>
      <c r="Q435" s="235"/>
      <c r="R435" s="235"/>
      <c r="S435" s="416"/>
      <c r="T435" s="416"/>
      <c r="U435" s="235"/>
      <c r="V435" s="583"/>
      <c r="W435" s="235"/>
      <c r="X435" s="235"/>
      <c r="Y435" s="463">
        <f t="shared" si="30"/>
        <v>0</v>
      </c>
      <c r="Z435" s="578"/>
      <c r="AA435" s="578"/>
      <c r="AB435" s="201"/>
      <c r="AC435" s="201"/>
      <c r="AD435" s="201"/>
      <c r="AE435" s="201"/>
      <c r="AF435" s="201"/>
      <c r="AG435" s="201"/>
      <c r="AH435" s="235"/>
      <c r="AI435" s="201"/>
      <c r="AJ435" s="201"/>
      <c r="AK435" s="201"/>
      <c r="AL435" s="201"/>
      <c r="AM435" s="201"/>
      <c r="AN435" s="201"/>
      <c r="AO435" s="573"/>
      <c r="AP435" s="416"/>
      <c r="AQ435" s="416"/>
      <c r="AR435" s="416"/>
      <c r="AS435" s="245"/>
      <c r="AT435" s="462" t="str">
        <f t="shared" si="31"/>
        <v/>
      </c>
      <c r="AU435" s="237"/>
      <c r="AV435" s="463" t="str">
        <f t="shared" si="32"/>
        <v>Popup_OIP</v>
      </c>
      <c r="AW435" s="237"/>
      <c r="AX435" s="238"/>
      <c r="AY435" s="238"/>
      <c r="AZ435" s="383"/>
      <c r="BA435" s="331"/>
      <c r="BB435" s="464" t="str">
        <f t="shared" si="33"/>
        <v/>
      </c>
      <c r="BC435" s="464" t="str">
        <f t="shared" si="34"/>
        <v/>
      </c>
    </row>
    <row r="436" spans="1:55" s="205" customFormat="1" x14ac:dyDescent="0.25">
      <c r="A436" s="264"/>
      <c r="B436" s="804"/>
      <c r="C436" s="264"/>
      <c r="D436" s="235"/>
      <c r="E436" s="235"/>
      <c r="F436" s="235"/>
      <c r="G436" s="235"/>
      <c r="H436" s="235"/>
      <c r="I436" s="235"/>
      <c r="J436" s="235"/>
      <c r="K436" s="235"/>
      <c r="L436" s="235"/>
      <c r="M436" s="235"/>
      <c r="N436" s="235"/>
      <c r="O436" s="235"/>
      <c r="P436" s="235"/>
      <c r="Q436" s="235"/>
      <c r="R436" s="235"/>
      <c r="S436" s="416"/>
      <c r="T436" s="416"/>
      <c r="U436" s="235"/>
      <c r="V436" s="583"/>
      <c r="W436" s="235"/>
      <c r="X436" s="235"/>
      <c r="Y436" s="463">
        <f t="shared" si="30"/>
        <v>0</v>
      </c>
      <c r="Z436" s="578"/>
      <c r="AA436" s="578"/>
      <c r="AB436" s="201"/>
      <c r="AC436" s="201"/>
      <c r="AD436" s="201"/>
      <c r="AE436" s="201"/>
      <c r="AF436" s="201"/>
      <c r="AG436" s="201"/>
      <c r="AH436" s="235"/>
      <c r="AI436" s="201"/>
      <c r="AJ436" s="201"/>
      <c r="AK436" s="201"/>
      <c r="AL436" s="201"/>
      <c r="AM436" s="201"/>
      <c r="AN436" s="201"/>
      <c r="AO436" s="573"/>
      <c r="AP436" s="416"/>
      <c r="AQ436" s="416"/>
      <c r="AR436" s="416"/>
      <c r="AS436" s="245"/>
      <c r="AT436" s="462" t="str">
        <f t="shared" si="31"/>
        <v/>
      </c>
      <c r="AU436" s="237"/>
      <c r="AV436" s="463" t="str">
        <f t="shared" si="32"/>
        <v>Popup_OIP</v>
      </c>
      <c r="AW436" s="237"/>
      <c r="AX436" s="238"/>
      <c r="AY436" s="238"/>
      <c r="AZ436" s="383"/>
      <c r="BA436" s="331"/>
      <c r="BB436" s="464" t="str">
        <f t="shared" si="33"/>
        <v/>
      </c>
      <c r="BC436" s="464" t="str">
        <f t="shared" si="34"/>
        <v/>
      </c>
    </row>
    <row r="437" spans="1:55" s="205" customFormat="1" x14ac:dyDescent="0.25">
      <c r="A437" s="264"/>
      <c r="B437" s="804"/>
      <c r="C437" s="264"/>
      <c r="D437" s="235"/>
      <c r="E437" s="235"/>
      <c r="F437" s="235"/>
      <c r="G437" s="235"/>
      <c r="H437" s="235"/>
      <c r="I437" s="235"/>
      <c r="J437" s="235"/>
      <c r="K437" s="235"/>
      <c r="L437" s="235"/>
      <c r="M437" s="235"/>
      <c r="N437" s="235"/>
      <c r="O437" s="235"/>
      <c r="P437" s="235"/>
      <c r="Q437" s="235"/>
      <c r="R437" s="235"/>
      <c r="S437" s="416"/>
      <c r="T437" s="416"/>
      <c r="U437" s="235"/>
      <c r="V437" s="583"/>
      <c r="W437" s="235"/>
      <c r="X437" s="235"/>
      <c r="Y437" s="463">
        <f t="shared" si="30"/>
        <v>0</v>
      </c>
      <c r="Z437" s="578"/>
      <c r="AA437" s="578"/>
      <c r="AB437" s="201"/>
      <c r="AC437" s="201"/>
      <c r="AD437" s="201"/>
      <c r="AE437" s="201"/>
      <c r="AF437" s="201"/>
      <c r="AG437" s="201"/>
      <c r="AH437" s="235"/>
      <c r="AI437" s="201"/>
      <c r="AJ437" s="201"/>
      <c r="AK437" s="201"/>
      <c r="AL437" s="201"/>
      <c r="AM437" s="201"/>
      <c r="AN437" s="201"/>
      <c r="AO437" s="573"/>
      <c r="AP437" s="416"/>
      <c r="AQ437" s="416"/>
      <c r="AR437" s="416"/>
      <c r="AS437" s="245"/>
      <c r="AT437" s="462" t="str">
        <f t="shared" si="31"/>
        <v/>
      </c>
      <c r="AU437" s="237"/>
      <c r="AV437" s="463" t="str">
        <f t="shared" si="32"/>
        <v>Popup_OIP</v>
      </c>
      <c r="AW437" s="237"/>
      <c r="AX437" s="238"/>
      <c r="AY437" s="238"/>
      <c r="AZ437" s="383"/>
      <c r="BA437" s="331"/>
      <c r="BB437" s="464" t="str">
        <f t="shared" si="33"/>
        <v/>
      </c>
      <c r="BC437" s="464" t="str">
        <f t="shared" si="34"/>
        <v/>
      </c>
    </row>
    <row r="438" spans="1:55" s="205" customFormat="1" x14ac:dyDescent="0.25">
      <c r="A438" s="264"/>
      <c r="B438" s="804"/>
      <c r="C438" s="264"/>
      <c r="D438" s="235"/>
      <c r="E438" s="235"/>
      <c r="F438" s="235"/>
      <c r="G438" s="235"/>
      <c r="H438" s="235"/>
      <c r="I438" s="235"/>
      <c r="J438" s="235"/>
      <c r="K438" s="235"/>
      <c r="L438" s="235"/>
      <c r="M438" s="235"/>
      <c r="N438" s="235"/>
      <c r="O438" s="235"/>
      <c r="P438" s="235"/>
      <c r="Q438" s="235"/>
      <c r="R438" s="235"/>
      <c r="S438" s="416"/>
      <c r="T438" s="416"/>
      <c r="U438" s="235"/>
      <c r="V438" s="583"/>
      <c r="W438" s="235"/>
      <c r="X438" s="235"/>
      <c r="Y438" s="463">
        <f t="shared" si="30"/>
        <v>0</v>
      </c>
      <c r="Z438" s="578"/>
      <c r="AA438" s="578"/>
      <c r="AB438" s="201"/>
      <c r="AC438" s="201"/>
      <c r="AD438" s="201"/>
      <c r="AE438" s="201"/>
      <c r="AF438" s="201"/>
      <c r="AG438" s="201"/>
      <c r="AH438" s="235"/>
      <c r="AI438" s="201"/>
      <c r="AJ438" s="201"/>
      <c r="AK438" s="201"/>
      <c r="AL438" s="201"/>
      <c r="AM438" s="201"/>
      <c r="AN438" s="201"/>
      <c r="AO438" s="573"/>
      <c r="AP438" s="416"/>
      <c r="AQ438" s="416"/>
      <c r="AR438" s="416"/>
      <c r="AS438" s="245"/>
      <c r="AT438" s="462" t="str">
        <f t="shared" si="31"/>
        <v/>
      </c>
      <c r="AU438" s="237"/>
      <c r="AV438" s="463" t="str">
        <f t="shared" si="32"/>
        <v>Popup_OIP</v>
      </c>
      <c r="AW438" s="237"/>
      <c r="AX438" s="238"/>
      <c r="AY438" s="238"/>
      <c r="AZ438" s="383"/>
      <c r="BA438" s="331"/>
      <c r="BB438" s="464" t="str">
        <f t="shared" si="33"/>
        <v/>
      </c>
      <c r="BC438" s="464" t="str">
        <f t="shared" si="34"/>
        <v/>
      </c>
    </row>
    <row r="439" spans="1:55" s="205" customFormat="1" x14ac:dyDescent="0.25">
      <c r="A439" s="264"/>
      <c r="B439" s="804"/>
      <c r="C439" s="264"/>
      <c r="D439" s="235"/>
      <c r="E439" s="235"/>
      <c r="F439" s="235"/>
      <c r="G439" s="235"/>
      <c r="H439" s="235"/>
      <c r="I439" s="235"/>
      <c r="J439" s="235"/>
      <c r="K439" s="235"/>
      <c r="L439" s="235"/>
      <c r="M439" s="235"/>
      <c r="N439" s="235"/>
      <c r="O439" s="235"/>
      <c r="P439" s="235"/>
      <c r="Q439" s="235"/>
      <c r="R439" s="235"/>
      <c r="S439" s="416"/>
      <c r="T439" s="416"/>
      <c r="U439" s="235"/>
      <c r="V439" s="583"/>
      <c r="W439" s="235"/>
      <c r="X439" s="235"/>
      <c r="Y439" s="463">
        <f t="shared" si="30"/>
        <v>0</v>
      </c>
      <c r="Z439" s="578"/>
      <c r="AA439" s="578"/>
      <c r="AB439" s="201"/>
      <c r="AC439" s="201"/>
      <c r="AD439" s="201"/>
      <c r="AE439" s="201"/>
      <c r="AF439" s="201"/>
      <c r="AG439" s="201"/>
      <c r="AH439" s="235"/>
      <c r="AI439" s="201"/>
      <c r="AJ439" s="201"/>
      <c r="AK439" s="201"/>
      <c r="AL439" s="201"/>
      <c r="AM439" s="201"/>
      <c r="AN439" s="201"/>
      <c r="AO439" s="573"/>
      <c r="AP439" s="416"/>
      <c r="AQ439" s="416"/>
      <c r="AR439" s="416"/>
      <c r="AS439" s="245"/>
      <c r="AT439" s="462" t="str">
        <f t="shared" si="31"/>
        <v/>
      </c>
      <c r="AU439" s="237"/>
      <c r="AV439" s="463" t="str">
        <f t="shared" si="32"/>
        <v>Popup_OIP</v>
      </c>
      <c r="AW439" s="237"/>
      <c r="AX439" s="238"/>
      <c r="AY439" s="238"/>
      <c r="AZ439" s="383"/>
      <c r="BA439" s="331"/>
      <c r="BB439" s="464" t="str">
        <f t="shared" si="33"/>
        <v/>
      </c>
      <c r="BC439" s="464" t="str">
        <f t="shared" si="34"/>
        <v/>
      </c>
    </row>
    <row r="440" spans="1:55" s="205" customFormat="1" x14ac:dyDescent="0.25">
      <c r="A440" s="264"/>
      <c r="B440" s="804"/>
      <c r="C440" s="264"/>
      <c r="D440" s="235"/>
      <c r="E440" s="235"/>
      <c r="F440" s="235"/>
      <c r="G440" s="235"/>
      <c r="H440" s="235"/>
      <c r="I440" s="235"/>
      <c r="J440" s="235"/>
      <c r="K440" s="235"/>
      <c r="L440" s="235"/>
      <c r="M440" s="235"/>
      <c r="N440" s="235"/>
      <c r="O440" s="235"/>
      <c r="P440" s="235"/>
      <c r="Q440" s="235"/>
      <c r="R440" s="235"/>
      <c r="S440" s="416"/>
      <c r="T440" s="416"/>
      <c r="U440" s="235"/>
      <c r="V440" s="583"/>
      <c r="W440" s="235"/>
      <c r="X440" s="235"/>
      <c r="Y440" s="463">
        <f t="shared" si="30"/>
        <v>0</v>
      </c>
      <c r="Z440" s="578"/>
      <c r="AA440" s="578"/>
      <c r="AB440" s="201"/>
      <c r="AC440" s="201"/>
      <c r="AD440" s="201"/>
      <c r="AE440" s="201"/>
      <c r="AF440" s="201"/>
      <c r="AG440" s="201"/>
      <c r="AH440" s="235"/>
      <c r="AI440" s="201"/>
      <c r="AJ440" s="201"/>
      <c r="AK440" s="201"/>
      <c r="AL440" s="201"/>
      <c r="AM440" s="201"/>
      <c r="AN440" s="201"/>
      <c r="AO440" s="573"/>
      <c r="AP440" s="416"/>
      <c r="AQ440" s="416"/>
      <c r="AR440" s="416"/>
      <c r="AS440" s="245"/>
      <c r="AT440" s="462" t="str">
        <f t="shared" si="31"/>
        <v/>
      </c>
      <c r="AU440" s="237"/>
      <c r="AV440" s="463" t="str">
        <f t="shared" si="32"/>
        <v>Popup_OIP</v>
      </c>
      <c r="AW440" s="237"/>
      <c r="AX440" s="238"/>
      <c r="AY440" s="238"/>
      <c r="AZ440" s="383"/>
      <c r="BA440" s="331"/>
      <c r="BB440" s="464" t="str">
        <f t="shared" si="33"/>
        <v/>
      </c>
      <c r="BC440" s="464" t="str">
        <f t="shared" si="34"/>
        <v/>
      </c>
    </row>
    <row r="441" spans="1:55" s="205" customFormat="1" x14ac:dyDescent="0.25">
      <c r="A441" s="264"/>
      <c r="B441" s="804"/>
      <c r="C441" s="264"/>
      <c r="D441" s="235"/>
      <c r="E441" s="235"/>
      <c r="F441" s="235"/>
      <c r="G441" s="235"/>
      <c r="H441" s="235"/>
      <c r="I441" s="235"/>
      <c r="J441" s="235"/>
      <c r="K441" s="235"/>
      <c r="L441" s="235"/>
      <c r="M441" s="235"/>
      <c r="N441" s="235"/>
      <c r="O441" s="235"/>
      <c r="P441" s="235"/>
      <c r="Q441" s="235"/>
      <c r="R441" s="235"/>
      <c r="S441" s="416"/>
      <c r="T441" s="416"/>
      <c r="U441" s="235"/>
      <c r="V441" s="583"/>
      <c r="W441" s="235"/>
      <c r="X441" s="235"/>
      <c r="Y441" s="463">
        <f t="shared" si="30"/>
        <v>0</v>
      </c>
      <c r="Z441" s="578"/>
      <c r="AA441" s="578"/>
      <c r="AB441" s="201"/>
      <c r="AC441" s="201"/>
      <c r="AD441" s="201"/>
      <c r="AE441" s="201"/>
      <c r="AF441" s="201"/>
      <c r="AG441" s="201"/>
      <c r="AH441" s="235"/>
      <c r="AI441" s="201"/>
      <c r="AJ441" s="201"/>
      <c r="AK441" s="201"/>
      <c r="AL441" s="201"/>
      <c r="AM441" s="201"/>
      <c r="AN441" s="201"/>
      <c r="AO441" s="573"/>
      <c r="AP441" s="416"/>
      <c r="AQ441" s="416"/>
      <c r="AR441" s="416"/>
      <c r="AS441" s="245"/>
      <c r="AT441" s="462" t="str">
        <f t="shared" si="31"/>
        <v/>
      </c>
      <c r="AU441" s="237"/>
      <c r="AV441" s="463" t="str">
        <f t="shared" si="32"/>
        <v>Popup_OIP</v>
      </c>
      <c r="AW441" s="237"/>
      <c r="AX441" s="238"/>
      <c r="AY441" s="238"/>
      <c r="AZ441" s="383"/>
      <c r="BA441" s="331"/>
      <c r="BB441" s="464" t="str">
        <f t="shared" si="33"/>
        <v/>
      </c>
      <c r="BC441" s="464" t="str">
        <f t="shared" si="34"/>
        <v/>
      </c>
    </row>
    <row r="442" spans="1:55" s="205" customFormat="1" x14ac:dyDescent="0.25">
      <c r="A442" s="264"/>
      <c r="B442" s="804"/>
      <c r="C442" s="264"/>
      <c r="D442" s="235"/>
      <c r="E442" s="235"/>
      <c r="F442" s="235"/>
      <c r="G442" s="235"/>
      <c r="H442" s="235"/>
      <c r="I442" s="235"/>
      <c r="J442" s="235"/>
      <c r="K442" s="235"/>
      <c r="L442" s="235"/>
      <c r="M442" s="235"/>
      <c r="N442" s="235"/>
      <c r="O442" s="235"/>
      <c r="P442" s="235"/>
      <c r="Q442" s="235"/>
      <c r="R442" s="235"/>
      <c r="S442" s="416"/>
      <c r="T442" s="416"/>
      <c r="U442" s="235"/>
      <c r="V442" s="583"/>
      <c r="W442" s="235"/>
      <c r="X442" s="235"/>
      <c r="Y442" s="463">
        <f t="shared" si="30"/>
        <v>0</v>
      </c>
      <c r="Z442" s="578"/>
      <c r="AA442" s="578"/>
      <c r="AB442" s="201"/>
      <c r="AC442" s="201"/>
      <c r="AD442" s="201"/>
      <c r="AE442" s="201"/>
      <c r="AF442" s="201"/>
      <c r="AG442" s="201"/>
      <c r="AH442" s="235"/>
      <c r="AI442" s="201"/>
      <c r="AJ442" s="201"/>
      <c r="AK442" s="201"/>
      <c r="AL442" s="201"/>
      <c r="AM442" s="201"/>
      <c r="AN442" s="201"/>
      <c r="AO442" s="573"/>
      <c r="AP442" s="416"/>
      <c r="AQ442" s="416"/>
      <c r="AR442" s="416"/>
      <c r="AS442" s="245"/>
      <c r="AT442" s="462" t="str">
        <f t="shared" si="31"/>
        <v/>
      </c>
      <c r="AU442" s="237"/>
      <c r="AV442" s="463" t="str">
        <f t="shared" si="32"/>
        <v>Popup_OIP</v>
      </c>
      <c r="AW442" s="237"/>
      <c r="AX442" s="238"/>
      <c r="AY442" s="238"/>
      <c r="AZ442" s="383"/>
      <c r="BA442" s="331"/>
      <c r="BB442" s="464" t="str">
        <f t="shared" si="33"/>
        <v/>
      </c>
      <c r="BC442" s="464" t="str">
        <f t="shared" si="34"/>
        <v/>
      </c>
    </row>
    <row r="443" spans="1:55" s="205" customFormat="1" x14ac:dyDescent="0.25">
      <c r="A443" s="264"/>
      <c r="B443" s="804"/>
      <c r="C443" s="264"/>
      <c r="D443" s="235"/>
      <c r="E443" s="235"/>
      <c r="F443" s="235"/>
      <c r="G443" s="235"/>
      <c r="H443" s="235"/>
      <c r="I443" s="235"/>
      <c r="J443" s="235"/>
      <c r="K443" s="235"/>
      <c r="L443" s="235"/>
      <c r="M443" s="235"/>
      <c r="N443" s="235"/>
      <c r="O443" s="235"/>
      <c r="P443" s="235"/>
      <c r="Q443" s="235"/>
      <c r="R443" s="235"/>
      <c r="S443" s="416"/>
      <c r="T443" s="416"/>
      <c r="U443" s="235"/>
      <c r="V443" s="583"/>
      <c r="W443" s="235"/>
      <c r="X443" s="235"/>
      <c r="Y443" s="463">
        <f t="shared" si="30"/>
        <v>0</v>
      </c>
      <c r="Z443" s="578"/>
      <c r="AA443" s="578"/>
      <c r="AB443" s="201"/>
      <c r="AC443" s="201"/>
      <c r="AD443" s="201"/>
      <c r="AE443" s="201"/>
      <c r="AF443" s="201"/>
      <c r="AG443" s="201"/>
      <c r="AH443" s="235"/>
      <c r="AI443" s="201"/>
      <c r="AJ443" s="201"/>
      <c r="AK443" s="201"/>
      <c r="AL443" s="201"/>
      <c r="AM443" s="201"/>
      <c r="AN443" s="201"/>
      <c r="AO443" s="573"/>
      <c r="AP443" s="416"/>
      <c r="AQ443" s="416"/>
      <c r="AR443" s="416"/>
      <c r="AS443" s="245"/>
      <c r="AT443" s="462" t="str">
        <f t="shared" si="31"/>
        <v/>
      </c>
      <c r="AU443" s="237"/>
      <c r="AV443" s="463" t="str">
        <f t="shared" si="32"/>
        <v>Popup_OIP</v>
      </c>
      <c r="AW443" s="237"/>
      <c r="AX443" s="238"/>
      <c r="AY443" s="238"/>
      <c r="AZ443" s="383"/>
      <c r="BA443" s="331"/>
      <c r="BB443" s="464" t="str">
        <f t="shared" si="33"/>
        <v/>
      </c>
      <c r="BC443" s="464" t="str">
        <f t="shared" si="34"/>
        <v/>
      </c>
    </row>
    <row r="444" spans="1:55" s="205" customFormat="1" x14ac:dyDescent="0.25">
      <c r="A444" s="264"/>
      <c r="B444" s="804"/>
      <c r="C444" s="264"/>
      <c r="D444" s="235"/>
      <c r="E444" s="235"/>
      <c r="F444" s="235"/>
      <c r="G444" s="235"/>
      <c r="H444" s="235"/>
      <c r="I444" s="235"/>
      <c r="J444" s="235"/>
      <c r="K444" s="235"/>
      <c r="L444" s="235"/>
      <c r="M444" s="235"/>
      <c r="N444" s="235"/>
      <c r="O444" s="235"/>
      <c r="P444" s="235"/>
      <c r="Q444" s="235"/>
      <c r="R444" s="235"/>
      <c r="S444" s="416"/>
      <c r="T444" s="416"/>
      <c r="U444" s="235"/>
      <c r="V444" s="583"/>
      <c r="W444" s="235"/>
      <c r="X444" s="235"/>
      <c r="Y444" s="463">
        <f t="shared" si="30"/>
        <v>0</v>
      </c>
      <c r="Z444" s="578"/>
      <c r="AA444" s="578"/>
      <c r="AB444" s="201"/>
      <c r="AC444" s="201"/>
      <c r="AD444" s="201"/>
      <c r="AE444" s="201"/>
      <c r="AF444" s="201"/>
      <c r="AG444" s="201"/>
      <c r="AH444" s="235"/>
      <c r="AI444" s="201"/>
      <c r="AJ444" s="201"/>
      <c r="AK444" s="201"/>
      <c r="AL444" s="201"/>
      <c r="AM444" s="201"/>
      <c r="AN444" s="201"/>
      <c r="AO444" s="573"/>
      <c r="AP444" s="416"/>
      <c r="AQ444" s="416"/>
      <c r="AR444" s="416"/>
      <c r="AS444" s="245"/>
      <c r="AT444" s="462" t="str">
        <f t="shared" si="31"/>
        <v/>
      </c>
      <c r="AU444" s="237"/>
      <c r="AV444" s="463" t="str">
        <f t="shared" si="32"/>
        <v>Popup_OIP</v>
      </c>
      <c r="AW444" s="237"/>
      <c r="AX444" s="238"/>
      <c r="AY444" s="238"/>
      <c r="AZ444" s="383"/>
      <c r="BA444" s="331"/>
      <c r="BB444" s="464" t="str">
        <f t="shared" si="33"/>
        <v/>
      </c>
      <c r="BC444" s="464" t="str">
        <f t="shared" si="34"/>
        <v/>
      </c>
    </row>
    <row r="445" spans="1:55" s="205" customFormat="1" x14ac:dyDescent="0.25">
      <c r="A445" s="264"/>
      <c r="B445" s="804"/>
      <c r="C445" s="264"/>
      <c r="D445" s="235"/>
      <c r="E445" s="235"/>
      <c r="F445" s="235"/>
      <c r="G445" s="235"/>
      <c r="H445" s="235"/>
      <c r="I445" s="235"/>
      <c r="J445" s="235"/>
      <c r="K445" s="235"/>
      <c r="L445" s="235"/>
      <c r="M445" s="235"/>
      <c r="N445" s="235"/>
      <c r="O445" s="235"/>
      <c r="P445" s="235"/>
      <c r="Q445" s="235"/>
      <c r="R445" s="235"/>
      <c r="S445" s="416"/>
      <c r="T445" s="416"/>
      <c r="U445" s="235"/>
      <c r="V445" s="583"/>
      <c r="W445" s="235"/>
      <c r="X445" s="235"/>
      <c r="Y445" s="463">
        <f t="shared" si="30"/>
        <v>0</v>
      </c>
      <c r="Z445" s="578"/>
      <c r="AA445" s="578"/>
      <c r="AB445" s="201"/>
      <c r="AC445" s="201"/>
      <c r="AD445" s="201"/>
      <c r="AE445" s="201"/>
      <c r="AF445" s="201"/>
      <c r="AG445" s="201"/>
      <c r="AH445" s="235"/>
      <c r="AI445" s="201"/>
      <c r="AJ445" s="201"/>
      <c r="AK445" s="201"/>
      <c r="AL445" s="201"/>
      <c r="AM445" s="201"/>
      <c r="AN445" s="201"/>
      <c r="AO445" s="573"/>
      <c r="AP445" s="416"/>
      <c r="AQ445" s="416"/>
      <c r="AR445" s="416"/>
      <c r="AS445" s="245"/>
      <c r="AT445" s="462" t="str">
        <f t="shared" si="31"/>
        <v/>
      </c>
      <c r="AU445" s="237"/>
      <c r="AV445" s="463" t="str">
        <f t="shared" si="32"/>
        <v>Popup_OIP</v>
      </c>
      <c r="AW445" s="237"/>
      <c r="AX445" s="238"/>
      <c r="AY445" s="238"/>
      <c r="AZ445" s="383"/>
      <c r="BA445" s="331"/>
      <c r="BB445" s="464" t="str">
        <f t="shared" si="33"/>
        <v/>
      </c>
      <c r="BC445" s="464" t="str">
        <f t="shared" si="34"/>
        <v/>
      </c>
    </row>
    <row r="446" spans="1:55" s="205" customFormat="1" x14ac:dyDescent="0.25">
      <c r="A446" s="264"/>
      <c r="B446" s="804"/>
      <c r="C446" s="264"/>
      <c r="D446" s="235"/>
      <c r="E446" s="235"/>
      <c r="F446" s="235"/>
      <c r="G446" s="235"/>
      <c r="H446" s="235"/>
      <c r="I446" s="235"/>
      <c r="J446" s="235"/>
      <c r="K446" s="235"/>
      <c r="L446" s="235"/>
      <c r="M446" s="235"/>
      <c r="N446" s="235"/>
      <c r="O446" s="235"/>
      <c r="P446" s="235"/>
      <c r="Q446" s="235"/>
      <c r="R446" s="235"/>
      <c r="S446" s="416"/>
      <c r="T446" s="416"/>
      <c r="U446" s="235"/>
      <c r="V446" s="583"/>
      <c r="W446" s="235"/>
      <c r="X446" s="235"/>
      <c r="Y446" s="463">
        <f t="shared" si="30"/>
        <v>0</v>
      </c>
      <c r="Z446" s="578"/>
      <c r="AA446" s="578"/>
      <c r="AB446" s="201"/>
      <c r="AC446" s="201"/>
      <c r="AD446" s="201"/>
      <c r="AE446" s="201"/>
      <c r="AF446" s="201"/>
      <c r="AG446" s="201"/>
      <c r="AH446" s="235"/>
      <c r="AI446" s="201"/>
      <c r="AJ446" s="201"/>
      <c r="AK446" s="201"/>
      <c r="AL446" s="201"/>
      <c r="AM446" s="201"/>
      <c r="AN446" s="201"/>
      <c r="AO446" s="573"/>
      <c r="AP446" s="416"/>
      <c r="AQ446" s="416"/>
      <c r="AR446" s="416"/>
      <c r="AS446" s="245"/>
      <c r="AT446" s="462" t="str">
        <f t="shared" si="31"/>
        <v/>
      </c>
      <c r="AU446" s="237"/>
      <c r="AV446" s="463" t="str">
        <f t="shared" si="32"/>
        <v>Popup_OIP</v>
      </c>
      <c r="AW446" s="237"/>
      <c r="AX446" s="238"/>
      <c r="AY446" s="238"/>
      <c r="AZ446" s="383"/>
      <c r="BA446" s="331"/>
      <c r="BB446" s="464" t="str">
        <f t="shared" si="33"/>
        <v/>
      </c>
      <c r="BC446" s="464" t="str">
        <f t="shared" si="34"/>
        <v/>
      </c>
    </row>
    <row r="447" spans="1:55" s="205" customFormat="1" x14ac:dyDescent="0.25">
      <c r="A447" s="264"/>
      <c r="B447" s="804"/>
      <c r="C447" s="264"/>
      <c r="D447" s="235"/>
      <c r="E447" s="235"/>
      <c r="F447" s="235"/>
      <c r="G447" s="235"/>
      <c r="H447" s="235"/>
      <c r="I447" s="235"/>
      <c r="J447" s="235"/>
      <c r="K447" s="235"/>
      <c r="L447" s="235"/>
      <c r="M447" s="235"/>
      <c r="N447" s="235"/>
      <c r="O447" s="235"/>
      <c r="P447" s="235"/>
      <c r="Q447" s="235"/>
      <c r="R447" s="235"/>
      <c r="S447" s="416"/>
      <c r="T447" s="416"/>
      <c r="U447" s="235"/>
      <c r="V447" s="583"/>
      <c r="W447" s="235"/>
      <c r="X447" s="235"/>
      <c r="Y447" s="463">
        <f t="shared" si="30"/>
        <v>0</v>
      </c>
      <c r="Z447" s="578"/>
      <c r="AA447" s="578"/>
      <c r="AB447" s="201"/>
      <c r="AC447" s="201"/>
      <c r="AD447" s="201"/>
      <c r="AE447" s="201"/>
      <c r="AF447" s="201"/>
      <c r="AG447" s="201"/>
      <c r="AH447" s="235"/>
      <c r="AI447" s="201"/>
      <c r="AJ447" s="201"/>
      <c r="AK447" s="201"/>
      <c r="AL447" s="201"/>
      <c r="AM447" s="201"/>
      <c r="AN447" s="201"/>
      <c r="AO447" s="573"/>
      <c r="AP447" s="416"/>
      <c r="AQ447" s="416"/>
      <c r="AR447" s="416"/>
      <c r="AS447" s="245"/>
      <c r="AT447" s="462" t="str">
        <f t="shared" si="31"/>
        <v/>
      </c>
      <c r="AU447" s="237"/>
      <c r="AV447" s="463" t="str">
        <f t="shared" si="32"/>
        <v>Popup_OIP</v>
      </c>
      <c r="AW447" s="237"/>
      <c r="AX447" s="238"/>
      <c r="AY447" s="238"/>
      <c r="AZ447" s="383"/>
      <c r="BA447" s="331"/>
      <c r="BB447" s="464" t="str">
        <f t="shared" si="33"/>
        <v/>
      </c>
      <c r="BC447" s="464" t="str">
        <f t="shared" si="34"/>
        <v/>
      </c>
    </row>
    <row r="448" spans="1:55" s="205" customFormat="1" x14ac:dyDescent="0.25">
      <c r="A448" s="264"/>
      <c r="B448" s="804"/>
      <c r="C448" s="264"/>
      <c r="D448" s="235"/>
      <c r="E448" s="235"/>
      <c r="F448" s="235"/>
      <c r="G448" s="235"/>
      <c r="H448" s="235"/>
      <c r="I448" s="235"/>
      <c r="J448" s="235"/>
      <c r="K448" s="235"/>
      <c r="L448" s="235"/>
      <c r="M448" s="235"/>
      <c r="N448" s="235"/>
      <c r="O448" s="235"/>
      <c r="P448" s="235"/>
      <c r="Q448" s="235"/>
      <c r="R448" s="235"/>
      <c r="S448" s="416"/>
      <c r="T448" s="416"/>
      <c r="U448" s="235"/>
      <c r="V448" s="583"/>
      <c r="W448" s="235"/>
      <c r="X448" s="235"/>
      <c r="Y448" s="463">
        <f t="shared" si="30"/>
        <v>0</v>
      </c>
      <c r="Z448" s="578"/>
      <c r="AA448" s="578"/>
      <c r="AB448" s="201"/>
      <c r="AC448" s="201"/>
      <c r="AD448" s="201"/>
      <c r="AE448" s="201"/>
      <c r="AF448" s="201"/>
      <c r="AG448" s="201"/>
      <c r="AH448" s="235"/>
      <c r="AI448" s="201"/>
      <c r="AJ448" s="201"/>
      <c r="AK448" s="201"/>
      <c r="AL448" s="201"/>
      <c r="AM448" s="201"/>
      <c r="AN448" s="201"/>
      <c r="AO448" s="573"/>
      <c r="AP448" s="416"/>
      <c r="AQ448" s="416"/>
      <c r="AR448" s="416"/>
      <c r="AS448" s="245"/>
      <c r="AT448" s="462" t="str">
        <f t="shared" si="31"/>
        <v/>
      </c>
      <c r="AU448" s="237"/>
      <c r="AV448" s="463" t="str">
        <f t="shared" si="32"/>
        <v>Popup_OIP</v>
      </c>
      <c r="AW448" s="237"/>
      <c r="AX448" s="238"/>
      <c r="AY448" s="238"/>
      <c r="AZ448" s="383"/>
      <c r="BA448" s="331"/>
      <c r="BB448" s="464" t="str">
        <f t="shared" si="33"/>
        <v/>
      </c>
      <c r="BC448" s="464" t="str">
        <f t="shared" si="34"/>
        <v/>
      </c>
    </row>
    <row r="449" spans="1:55" s="205" customFormat="1" x14ac:dyDescent="0.25">
      <c r="A449" s="264"/>
      <c r="B449" s="804"/>
      <c r="C449" s="264"/>
      <c r="D449" s="235"/>
      <c r="E449" s="235"/>
      <c r="F449" s="235"/>
      <c r="G449" s="235"/>
      <c r="H449" s="235"/>
      <c r="I449" s="235"/>
      <c r="J449" s="235"/>
      <c r="K449" s="235"/>
      <c r="L449" s="235"/>
      <c r="M449" s="235"/>
      <c r="N449" s="235"/>
      <c r="O449" s="235"/>
      <c r="P449" s="235"/>
      <c r="Q449" s="235"/>
      <c r="R449" s="235"/>
      <c r="S449" s="416"/>
      <c r="T449" s="416"/>
      <c r="U449" s="235"/>
      <c r="V449" s="583"/>
      <c r="W449" s="235"/>
      <c r="X449" s="235"/>
      <c r="Y449" s="463">
        <f t="shared" si="30"/>
        <v>0</v>
      </c>
      <c r="Z449" s="578"/>
      <c r="AA449" s="578"/>
      <c r="AB449" s="201"/>
      <c r="AC449" s="201"/>
      <c r="AD449" s="201"/>
      <c r="AE449" s="201"/>
      <c r="AF449" s="201"/>
      <c r="AG449" s="201"/>
      <c r="AH449" s="235"/>
      <c r="AI449" s="201"/>
      <c r="AJ449" s="201"/>
      <c r="AK449" s="201"/>
      <c r="AL449" s="201"/>
      <c r="AM449" s="201"/>
      <c r="AN449" s="201"/>
      <c r="AO449" s="573"/>
      <c r="AP449" s="416"/>
      <c r="AQ449" s="416"/>
      <c r="AR449" s="416"/>
      <c r="AS449" s="245"/>
      <c r="AT449" s="462" t="str">
        <f t="shared" si="31"/>
        <v/>
      </c>
      <c r="AU449" s="237"/>
      <c r="AV449" s="463" t="str">
        <f t="shared" si="32"/>
        <v>Popup_OIP</v>
      </c>
      <c r="AW449" s="237"/>
      <c r="AX449" s="238"/>
      <c r="AY449" s="238"/>
      <c r="AZ449" s="383"/>
      <c r="BA449" s="331"/>
      <c r="BB449" s="464" t="str">
        <f t="shared" si="33"/>
        <v/>
      </c>
      <c r="BC449" s="464" t="str">
        <f t="shared" si="34"/>
        <v/>
      </c>
    </row>
    <row r="450" spans="1:55" s="205" customFormat="1" x14ac:dyDescent="0.25">
      <c r="A450" s="264"/>
      <c r="B450" s="804"/>
      <c r="C450" s="264"/>
      <c r="D450" s="235"/>
      <c r="E450" s="235"/>
      <c r="F450" s="235"/>
      <c r="G450" s="235"/>
      <c r="H450" s="235"/>
      <c r="I450" s="235"/>
      <c r="J450" s="235"/>
      <c r="K450" s="235"/>
      <c r="L450" s="235"/>
      <c r="M450" s="235"/>
      <c r="N450" s="235"/>
      <c r="O450" s="235"/>
      <c r="P450" s="235"/>
      <c r="Q450" s="235"/>
      <c r="R450" s="235"/>
      <c r="S450" s="416"/>
      <c r="T450" s="416"/>
      <c r="U450" s="235"/>
      <c r="V450" s="583"/>
      <c r="W450" s="235"/>
      <c r="X450" s="235"/>
      <c r="Y450" s="463">
        <f t="shared" si="30"/>
        <v>0</v>
      </c>
      <c r="Z450" s="578"/>
      <c r="AA450" s="578"/>
      <c r="AB450" s="201"/>
      <c r="AC450" s="201"/>
      <c r="AD450" s="201"/>
      <c r="AE450" s="201"/>
      <c r="AF450" s="201"/>
      <c r="AG450" s="201"/>
      <c r="AH450" s="235"/>
      <c r="AI450" s="201"/>
      <c r="AJ450" s="201"/>
      <c r="AK450" s="201"/>
      <c r="AL450" s="201"/>
      <c r="AM450" s="201"/>
      <c r="AN450" s="201"/>
      <c r="AO450" s="573"/>
      <c r="AP450" s="416"/>
      <c r="AQ450" s="416"/>
      <c r="AR450" s="416"/>
      <c r="AS450" s="245"/>
      <c r="AT450" s="462" t="str">
        <f t="shared" si="31"/>
        <v/>
      </c>
      <c r="AU450" s="237"/>
      <c r="AV450" s="463" t="str">
        <f t="shared" si="32"/>
        <v>Popup_OIP</v>
      </c>
      <c r="AW450" s="237"/>
      <c r="AX450" s="238"/>
      <c r="AY450" s="238"/>
      <c r="AZ450" s="383"/>
      <c r="BA450" s="331"/>
      <c r="BB450" s="464" t="str">
        <f t="shared" si="33"/>
        <v/>
      </c>
      <c r="BC450" s="464" t="str">
        <f t="shared" si="34"/>
        <v/>
      </c>
    </row>
    <row r="451" spans="1:55" s="205" customFormat="1" x14ac:dyDescent="0.25">
      <c r="A451" s="264"/>
      <c r="B451" s="804"/>
      <c r="C451" s="264"/>
      <c r="D451" s="235"/>
      <c r="E451" s="235"/>
      <c r="F451" s="235"/>
      <c r="G451" s="235"/>
      <c r="H451" s="235"/>
      <c r="I451" s="235"/>
      <c r="J451" s="235"/>
      <c r="K451" s="235"/>
      <c r="L451" s="235"/>
      <c r="M451" s="235"/>
      <c r="N451" s="235"/>
      <c r="O451" s="235"/>
      <c r="P451" s="235"/>
      <c r="Q451" s="235"/>
      <c r="R451" s="235"/>
      <c r="S451" s="416"/>
      <c r="T451" s="416"/>
      <c r="U451" s="235"/>
      <c r="V451" s="583"/>
      <c r="W451" s="235"/>
      <c r="X451" s="235"/>
      <c r="Y451" s="463">
        <f t="shared" ref="Y451:Y512" si="35">IFERROR(MATCH(V451,НазваниеДиап,0),0)</f>
        <v>0</v>
      </c>
      <c r="Z451" s="578"/>
      <c r="AA451" s="578"/>
      <c r="AB451" s="201"/>
      <c r="AC451" s="201"/>
      <c r="AD451" s="201"/>
      <c r="AE451" s="201"/>
      <c r="AF451" s="201"/>
      <c r="AG451" s="201"/>
      <c r="AH451" s="235"/>
      <c r="AI451" s="201"/>
      <c r="AJ451" s="201"/>
      <c r="AK451" s="201"/>
      <c r="AL451" s="201"/>
      <c r="AM451" s="201"/>
      <c r="AN451" s="201"/>
      <c r="AO451" s="573"/>
      <c r="AP451" s="416"/>
      <c r="AQ451" s="416"/>
      <c r="AR451" s="416"/>
      <c r="AS451" s="245"/>
      <c r="AT451" s="462" t="str">
        <f t="shared" si="31"/>
        <v/>
      </c>
      <c r="AU451" s="237"/>
      <c r="AV451" s="463" t="str">
        <f t="shared" si="32"/>
        <v>Popup_OIP</v>
      </c>
      <c r="AW451" s="237"/>
      <c r="AX451" s="238"/>
      <c r="AY451" s="238"/>
      <c r="AZ451" s="383"/>
      <c r="BA451" s="331"/>
      <c r="BB451" s="464" t="str">
        <f t="shared" si="33"/>
        <v/>
      </c>
      <c r="BC451" s="464" t="str">
        <f t="shared" si="34"/>
        <v/>
      </c>
    </row>
    <row r="452" spans="1:55" s="205" customFormat="1" x14ac:dyDescent="0.25">
      <c r="A452" s="264"/>
      <c r="B452" s="804"/>
      <c r="C452" s="264"/>
      <c r="D452" s="235"/>
      <c r="E452" s="235"/>
      <c r="F452" s="235"/>
      <c r="G452" s="235"/>
      <c r="H452" s="235"/>
      <c r="I452" s="235"/>
      <c r="J452" s="235"/>
      <c r="K452" s="235"/>
      <c r="L452" s="235"/>
      <c r="M452" s="235"/>
      <c r="N452" s="235"/>
      <c r="O452" s="235"/>
      <c r="P452" s="235"/>
      <c r="Q452" s="235"/>
      <c r="R452" s="235"/>
      <c r="S452" s="416"/>
      <c r="T452" s="416"/>
      <c r="U452" s="235"/>
      <c r="V452" s="583"/>
      <c r="W452" s="235"/>
      <c r="X452" s="235"/>
      <c r="Y452" s="463">
        <f t="shared" si="35"/>
        <v>0</v>
      </c>
      <c r="Z452" s="578"/>
      <c r="AA452" s="578"/>
      <c r="AB452" s="201"/>
      <c r="AC452" s="201"/>
      <c r="AD452" s="201"/>
      <c r="AE452" s="201"/>
      <c r="AF452" s="201"/>
      <c r="AG452" s="201"/>
      <c r="AH452" s="235"/>
      <c r="AI452" s="201"/>
      <c r="AJ452" s="201"/>
      <c r="AK452" s="201"/>
      <c r="AL452" s="201"/>
      <c r="AM452" s="201"/>
      <c r="AN452" s="201"/>
      <c r="AO452" s="573"/>
      <c r="AP452" s="416"/>
      <c r="AQ452" s="416"/>
      <c r="AR452" s="416"/>
      <c r="AS452" s="245"/>
      <c r="AT452" s="462" t="str">
        <f t="shared" ref="AT452:AT512" si="36">IF(ISBLANK(AS452),IF(ISBLANK(AZ452),IF(ISBLANK(C452),"",C452),AZ452),IF(ISBLANK(AZ452),CONCATENATE(AS452,".",C452),CONCATENATE(AS452,".",AZ452)))</f>
        <v/>
      </c>
      <c r="AU452" s="237"/>
      <c r="AV452" s="463" t="str">
        <f t="shared" ref="AV452:AV512" si="37">IF(AU452="МПа","Popup_OIPp","Popup_OIP")</f>
        <v>Popup_OIP</v>
      </c>
      <c r="AW452" s="237"/>
      <c r="AX452" s="238"/>
      <c r="AY452" s="238"/>
      <c r="AZ452" s="383"/>
      <c r="BA452" s="331"/>
      <c r="BB452" s="464" t="str">
        <f t="shared" ref="BB452:BB512" si="38">IF(AND(LEN(B452)&gt;0,LOWER(B452)&lt;&gt;"РЕЗЕРВ"),CONCATENATE(B452,";",CONCATENATE(AT452,".RawValue"),";",CONCATENATE("Channel.MNS.",AT452,".RawValue"),";",AO452,";",AU452,";",P452,";",Q452),"")</f>
        <v/>
      </c>
      <c r="BC452" s="464" t="str">
        <f t="shared" ref="BC452:BC512" si="39">IF(AND(LEN(B452)&gt;0,LOWER(B452)&lt;&gt;"РЕЗЕРВ"),CONCATENATE(CONCATENATE("""Channel.MNS.",AT452,".RawValue"""),",1000,0.001,1,"),"")</f>
        <v/>
      </c>
    </row>
    <row r="453" spans="1:55" s="205" customFormat="1" x14ac:dyDescent="0.25">
      <c r="A453" s="264"/>
      <c r="B453" s="804"/>
      <c r="C453" s="264"/>
      <c r="D453" s="235"/>
      <c r="E453" s="235"/>
      <c r="F453" s="235"/>
      <c r="G453" s="235"/>
      <c r="H453" s="235"/>
      <c r="I453" s="235"/>
      <c r="J453" s="235"/>
      <c r="K453" s="235"/>
      <c r="L453" s="235"/>
      <c r="M453" s="235"/>
      <c r="N453" s="235"/>
      <c r="O453" s="235"/>
      <c r="P453" s="235"/>
      <c r="Q453" s="235"/>
      <c r="R453" s="235"/>
      <c r="S453" s="416"/>
      <c r="T453" s="416"/>
      <c r="U453" s="235"/>
      <c r="V453" s="583"/>
      <c r="W453" s="235"/>
      <c r="X453" s="235"/>
      <c r="Y453" s="463">
        <f t="shared" si="35"/>
        <v>0</v>
      </c>
      <c r="Z453" s="578"/>
      <c r="AA453" s="578"/>
      <c r="AB453" s="201"/>
      <c r="AC453" s="201"/>
      <c r="AD453" s="201"/>
      <c r="AE453" s="201"/>
      <c r="AF453" s="201"/>
      <c r="AG453" s="201"/>
      <c r="AH453" s="235"/>
      <c r="AI453" s="201"/>
      <c r="AJ453" s="201"/>
      <c r="AK453" s="201"/>
      <c r="AL453" s="201"/>
      <c r="AM453" s="201"/>
      <c r="AN453" s="201"/>
      <c r="AO453" s="573"/>
      <c r="AP453" s="416"/>
      <c r="AQ453" s="416"/>
      <c r="AR453" s="416"/>
      <c r="AS453" s="245"/>
      <c r="AT453" s="462" t="str">
        <f t="shared" si="36"/>
        <v/>
      </c>
      <c r="AU453" s="237"/>
      <c r="AV453" s="463" t="str">
        <f t="shared" si="37"/>
        <v>Popup_OIP</v>
      </c>
      <c r="AW453" s="237"/>
      <c r="AX453" s="238"/>
      <c r="AY453" s="238"/>
      <c r="AZ453" s="383"/>
      <c r="BA453" s="331"/>
      <c r="BB453" s="464" t="str">
        <f t="shared" si="38"/>
        <v/>
      </c>
      <c r="BC453" s="464" t="str">
        <f t="shared" si="39"/>
        <v/>
      </c>
    </row>
    <row r="454" spans="1:55" s="205" customFormat="1" x14ac:dyDescent="0.25">
      <c r="A454" s="264"/>
      <c r="B454" s="804"/>
      <c r="C454" s="264"/>
      <c r="D454" s="235"/>
      <c r="E454" s="235"/>
      <c r="F454" s="235"/>
      <c r="G454" s="235"/>
      <c r="H454" s="235"/>
      <c r="I454" s="235"/>
      <c r="J454" s="235"/>
      <c r="K454" s="235"/>
      <c r="L454" s="235"/>
      <c r="M454" s="235"/>
      <c r="N454" s="235"/>
      <c r="O454" s="235"/>
      <c r="P454" s="235"/>
      <c r="Q454" s="235"/>
      <c r="R454" s="235"/>
      <c r="S454" s="416"/>
      <c r="T454" s="416"/>
      <c r="U454" s="235"/>
      <c r="V454" s="583"/>
      <c r="W454" s="235"/>
      <c r="X454" s="235"/>
      <c r="Y454" s="463">
        <f t="shared" si="35"/>
        <v>0</v>
      </c>
      <c r="Z454" s="578"/>
      <c r="AA454" s="578"/>
      <c r="AB454" s="201"/>
      <c r="AC454" s="201"/>
      <c r="AD454" s="201"/>
      <c r="AE454" s="201"/>
      <c r="AF454" s="201"/>
      <c r="AG454" s="201"/>
      <c r="AH454" s="235"/>
      <c r="AI454" s="201"/>
      <c r="AJ454" s="201"/>
      <c r="AK454" s="201"/>
      <c r="AL454" s="201"/>
      <c r="AM454" s="201"/>
      <c r="AN454" s="201"/>
      <c r="AO454" s="573"/>
      <c r="AP454" s="416"/>
      <c r="AQ454" s="416"/>
      <c r="AR454" s="416"/>
      <c r="AS454" s="245"/>
      <c r="AT454" s="462" t="str">
        <f t="shared" si="36"/>
        <v/>
      </c>
      <c r="AU454" s="237"/>
      <c r="AV454" s="463" t="str">
        <f t="shared" si="37"/>
        <v>Popup_OIP</v>
      </c>
      <c r="AW454" s="237"/>
      <c r="AX454" s="238"/>
      <c r="AY454" s="238"/>
      <c r="AZ454" s="383"/>
      <c r="BA454" s="331"/>
      <c r="BB454" s="464" t="str">
        <f t="shared" si="38"/>
        <v/>
      </c>
      <c r="BC454" s="464" t="str">
        <f t="shared" si="39"/>
        <v/>
      </c>
    </row>
    <row r="455" spans="1:55" s="205" customFormat="1" x14ac:dyDescent="0.25">
      <c r="A455" s="264"/>
      <c r="B455" s="804"/>
      <c r="C455" s="264"/>
      <c r="D455" s="235"/>
      <c r="E455" s="235"/>
      <c r="F455" s="235"/>
      <c r="G455" s="235"/>
      <c r="H455" s="235"/>
      <c r="I455" s="235"/>
      <c r="J455" s="235"/>
      <c r="K455" s="235"/>
      <c r="L455" s="235"/>
      <c r="M455" s="235"/>
      <c r="N455" s="235"/>
      <c r="O455" s="235"/>
      <c r="P455" s="235"/>
      <c r="Q455" s="235"/>
      <c r="R455" s="235"/>
      <c r="S455" s="416"/>
      <c r="T455" s="416"/>
      <c r="U455" s="235"/>
      <c r="V455" s="583"/>
      <c r="W455" s="235"/>
      <c r="X455" s="235"/>
      <c r="Y455" s="463">
        <f t="shared" si="35"/>
        <v>0</v>
      </c>
      <c r="Z455" s="578"/>
      <c r="AA455" s="578"/>
      <c r="AB455" s="201"/>
      <c r="AC455" s="201"/>
      <c r="AD455" s="201"/>
      <c r="AE455" s="201"/>
      <c r="AF455" s="201"/>
      <c r="AG455" s="201"/>
      <c r="AH455" s="235"/>
      <c r="AI455" s="201"/>
      <c r="AJ455" s="201"/>
      <c r="AK455" s="201"/>
      <c r="AL455" s="201"/>
      <c r="AM455" s="201"/>
      <c r="AN455" s="201"/>
      <c r="AO455" s="573"/>
      <c r="AP455" s="416"/>
      <c r="AQ455" s="416"/>
      <c r="AR455" s="416"/>
      <c r="AS455" s="245"/>
      <c r="AT455" s="462" t="str">
        <f t="shared" si="36"/>
        <v/>
      </c>
      <c r="AU455" s="237"/>
      <c r="AV455" s="463" t="str">
        <f t="shared" si="37"/>
        <v>Popup_OIP</v>
      </c>
      <c r="AW455" s="237"/>
      <c r="AX455" s="238"/>
      <c r="AY455" s="238"/>
      <c r="AZ455" s="383"/>
      <c r="BA455" s="331"/>
      <c r="BB455" s="464" t="str">
        <f t="shared" si="38"/>
        <v/>
      </c>
      <c r="BC455" s="464" t="str">
        <f t="shared" si="39"/>
        <v/>
      </c>
    </row>
    <row r="456" spans="1:55" s="205" customFormat="1" x14ac:dyDescent="0.25">
      <c r="A456" s="264"/>
      <c r="B456" s="804"/>
      <c r="C456" s="264"/>
      <c r="D456" s="235"/>
      <c r="E456" s="235"/>
      <c r="F456" s="235"/>
      <c r="G456" s="235"/>
      <c r="H456" s="235"/>
      <c r="I456" s="235"/>
      <c r="J456" s="235"/>
      <c r="K456" s="235"/>
      <c r="L456" s="235"/>
      <c r="M456" s="235"/>
      <c r="N456" s="235"/>
      <c r="O456" s="235"/>
      <c r="P456" s="235"/>
      <c r="Q456" s="235"/>
      <c r="R456" s="235"/>
      <c r="S456" s="416"/>
      <c r="T456" s="416"/>
      <c r="U456" s="235"/>
      <c r="V456" s="583"/>
      <c r="W456" s="235"/>
      <c r="X456" s="235"/>
      <c r="Y456" s="463">
        <f t="shared" si="35"/>
        <v>0</v>
      </c>
      <c r="Z456" s="578"/>
      <c r="AA456" s="578"/>
      <c r="AB456" s="201"/>
      <c r="AC456" s="201"/>
      <c r="AD456" s="201"/>
      <c r="AE456" s="201"/>
      <c r="AF456" s="201"/>
      <c r="AG456" s="201"/>
      <c r="AH456" s="235"/>
      <c r="AI456" s="201"/>
      <c r="AJ456" s="201"/>
      <c r="AK456" s="201"/>
      <c r="AL456" s="201"/>
      <c r="AM456" s="201"/>
      <c r="AN456" s="201"/>
      <c r="AO456" s="573"/>
      <c r="AP456" s="416"/>
      <c r="AQ456" s="416"/>
      <c r="AR456" s="416"/>
      <c r="AS456" s="245"/>
      <c r="AT456" s="462" t="str">
        <f t="shared" si="36"/>
        <v/>
      </c>
      <c r="AU456" s="237"/>
      <c r="AV456" s="463" t="str">
        <f t="shared" si="37"/>
        <v>Popup_OIP</v>
      </c>
      <c r="AW456" s="237"/>
      <c r="AX456" s="238"/>
      <c r="AY456" s="238"/>
      <c r="AZ456" s="383"/>
      <c r="BA456" s="331"/>
      <c r="BB456" s="464" t="str">
        <f t="shared" si="38"/>
        <v/>
      </c>
      <c r="BC456" s="464" t="str">
        <f t="shared" si="39"/>
        <v/>
      </c>
    </row>
    <row r="457" spans="1:55" s="205" customFormat="1" x14ac:dyDescent="0.25">
      <c r="A457" s="264"/>
      <c r="B457" s="804"/>
      <c r="C457" s="264"/>
      <c r="D457" s="235"/>
      <c r="E457" s="235"/>
      <c r="F457" s="235"/>
      <c r="G457" s="235"/>
      <c r="H457" s="235"/>
      <c r="I457" s="235"/>
      <c r="J457" s="235"/>
      <c r="K457" s="235"/>
      <c r="L457" s="235"/>
      <c r="M457" s="235"/>
      <c r="N457" s="235"/>
      <c r="O457" s="235"/>
      <c r="P457" s="235"/>
      <c r="Q457" s="235"/>
      <c r="R457" s="235"/>
      <c r="S457" s="416"/>
      <c r="T457" s="416"/>
      <c r="U457" s="235"/>
      <c r="V457" s="583"/>
      <c r="W457" s="235"/>
      <c r="X457" s="235"/>
      <c r="Y457" s="463">
        <f t="shared" si="35"/>
        <v>0</v>
      </c>
      <c r="Z457" s="578"/>
      <c r="AA457" s="578"/>
      <c r="AB457" s="201"/>
      <c r="AC457" s="201"/>
      <c r="AD457" s="201"/>
      <c r="AE457" s="201"/>
      <c r="AF457" s="201"/>
      <c r="AG457" s="201"/>
      <c r="AH457" s="235"/>
      <c r="AI457" s="201"/>
      <c r="AJ457" s="201"/>
      <c r="AK457" s="201"/>
      <c r="AL457" s="201"/>
      <c r="AM457" s="201"/>
      <c r="AN457" s="201"/>
      <c r="AO457" s="573"/>
      <c r="AP457" s="416"/>
      <c r="AQ457" s="416"/>
      <c r="AR457" s="416"/>
      <c r="AS457" s="245"/>
      <c r="AT457" s="462" t="str">
        <f t="shared" si="36"/>
        <v/>
      </c>
      <c r="AU457" s="237"/>
      <c r="AV457" s="463" t="str">
        <f t="shared" si="37"/>
        <v>Popup_OIP</v>
      </c>
      <c r="AW457" s="237"/>
      <c r="AX457" s="238"/>
      <c r="AY457" s="238"/>
      <c r="AZ457" s="383"/>
      <c r="BA457" s="331"/>
      <c r="BB457" s="464" t="str">
        <f t="shared" si="38"/>
        <v/>
      </c>
      <c r="BC457" s="464" t="str">
        <f t="shared" si="39"/>
        <v/>
      </c>
    </row>
    <row r="458" spans="1:55" s="205" customFormat="1" x14ac:dyDescent="0.25">
      <c r="A458" s="264"/>
      <c r="B458" s="804"/>
      <c r="C458" s="264"/>
      <c r="D458" s="235"/>
      <c r="E458" s="235"/>
      <c r="F458" s="235"/>
      <c r="G458" s="235"/>
      <c r="H458" s="235"/>
      <c r="I458" s="235"/>
      <c r="J458" s="235"/>
      <c r="K458" s="235"/>
      <c r="L458" s="235"/>
      <c r="M458" s="235"/>
      <c r="N458" s="235"/>
      <c r="O458" s="235"/>
      <c r="P458" s="235"/>
      <c r="Q458" s="235"/>
      <c r="R458" s="235"/>
      <c r="S458" s="416"/>
      <c r="T458" s="416"/>
      <c r="U458" s="235"/>
      <c r="V458" s="583"/>
      <c r="W458" s="235"/>
      <c r="X458" s="235"/>
      <c r="Y458" s="463">
        <f t="shared" si="35"/>
        <v>0</v>
      </c>
      <c r="Z458" s="578"/>
      <c r="AA458" s="578"/>
      <c r="AB458" s="201"/>
      <c r="AC458" s="201"/>
      <c r="AD458" s="201"/>
      <c r="AE458" s="201"/>
      <c r="AF458" s="201"/>
      <c r="AG458" s="201"/>
      <c r="AH458" s="235"/>
      <c r="AI458" s="201"/>
      <c r="AJ458" s="201"/>
      <c r="AK458" s="201"/>
      <c r="AL458" s="201"/>
      <c r="AM458" s="201"/>
      <c r="AN458" s="201"/>
      <c r="AO458" s="573"/>
      <c r="AP458" s="416"/>
      <c r="AQ458" s="416"/>
      <c r="AR458" s="416"/>
      <c r="AS458" s="245"/>
      <c r="AT458" s="462" t="str">
        <f t="shared" si="36"/>
        <v/>
      </c>
      <c r="AU458" s="237"/>
      <c r="AV458" s="463" t="str">
        <f t="shared" si="37"/>
        <v>Popup_OIP</v>
      </c>
      <c r="AW458" s="237"/>
      <c r="AX458" s="238"/>
      <c r="AY458" s="238"/>
      <c r="AZ458" s="383"/>
      <c r="BA458" s="331"/>
      <c r="BB458" s="464" t="str">
        <f t="shared" si="38"/>
        <v/>
      </c>
      <c r="BC458" s="464" t="str">
        <f t="shared" si="39"/>
        <v/>
      </c>
    </row>
    <row r="459" spans="1:55" s="205" customFormat="1" x14ac:dyDescent="0.25">
      <c r="A459" s="264"/>
      <c r="B459" s="804"/>
      <c r="C459" s="264"/>
      <c r="D459" s="235"/>
      <c r="E459" s="235"/>
      <c r="F459" s="235"/>
      <c r="G459" s="235"/>
      <c r="H459" s="235"/>
      <c r="I459" s="235"/>
      <c r="J459" s="235"/>
      <c r="K459" s="235"/>
      <c r="L459" s="235"/>
      <c r="M459" s="235"/>
      <c r="N459" s="235"/>
      <c r="O459" s="235"/>
      <c r="P459" s="235"/>
      <c r="Q459" s="235"/>
      <c r="R459" s="235"/>
      <c r="S459" s="416"/>
      <c r="T459" s="416"/>
      <c r="U459" s="235"/>
      <c r="V459" s="583"/>
      <c r="W459" s="235"/>
      <c r="X459" s="235"/>
      <c r="Y459" s="463">
        <f t="shared" si="35"/>
        <v>0</v>
      </c>
      <c r="Z459" s="578"/>
      <c r="AA459" s="578"/>
      <c r="AB459" s="201"/>
      <c r="AC459" s="201"/>
      <c r="AD459" s="201"/>
      <c r="AE459" s="201"/>
      <c r="AF459" s="201"/>
      <c r="AG459" s="201"/>
      <c r="AH459" s="235"/>
      <c r="AI459" s="201"/>
      <c r="AJ459" s="201"/>
      <c r="AK459" s="201"/>
      <c r="AL459" s="201"/>
      <c r="AM459" s="201"/>
      <c r="AN459" s="201"/>
      <c r="AO459" s="573"/>
      <c r="AP459" s="416"/>
      <c r="AQ459" s="416"/>
      <c r="AR459" s="416"/>
      <c r="AS459" s="245"/>
      <c r="AT459" s="462" t="str">
        <f t="shared" si="36"/>
        <v/>
      </c>
      <c r="AU459" s="237"/>
      <c r="AV459" s="463" t="str">
        <f t="shared" si="37"/>
        <v>Popup_OIP</v>
      </c>
      <c r="AW459" s="237"/>
      <c r="AX459" s="238"/>
      <c r="AY459" s="238"/>
      <c r="AZ459" s="383"/>
      <c r="BA459" s="331"/>
      <c r="BB459" s="464" t="str">
        <f t="shared" si="38"/>
        <v/>
      </c>
      <c r="BC459" s="464" t="str">
        <f t="shared" si="39"/>
        <v/>
      </c>
    </row>
    <row r="460" spans="1:55" s="205" customFormat="1" x14ac:dyDescent="0.25">
      <c r="A460" s="264"/>
      <c r="B460" s="804"/>
      <c r="C460" s="264"/>
      <c r="D460" s="235"/>
      <c r="E460" s="235"/>
      <c r="F460" s="235"/>
      <c r="G460" s="235"/>
      <c r="H460" s="235"/>
      <c r="I460" s="235"/>
      <c r="J460" s="235"/>
      <c r="K460" s="235"/>
      <c r="L460" s="235"/>
      <c r="M460" s="235"/>
      <c r="N460" s="235"/>
      <c r="O460" s="235"/>
      <c r="P460" s="235"/>
      <c r="Q460" s="235"/>
      <c r="R460" s="235"/>
      <c r="S460" s="416"/>
      <c r="T460" s="416"/>
      <c r="U460" s="235"/>
      <c r="V460" s="583"/>
      <c r="W460" s="235"/>
      <c r="X460" s="235"/>
      <c r="Y460" s="463">
        <f t="shared" si="35"/>
        <v>0</v>
      </c>
      <c r="Z460" s="578"/>
      <c r="AA460" s="578"/>
      <c r="AB460" s="201"/>
      <c r="AC460" s="201"/>
      <c r="AD460" s="201"/>
      <c r="AE460" s="201"/>
      <c r="AF460" s="201"/>
      <c r="AG460" s="201"/>
      <c r="AH460" s="235"/>
      <c r="AI460" s="201"/>
      <c r="AJ460" s="201"/>
      <c r="AK460" s="201"/>
      <c r="AL460" s="201"/>
      <c r="AM460" s="201"/>
      <c r="AN460" s="201"/>
      <c r="AO460" s="573"/>
      <c r="AP460" s="416"/>
      <c r="AQ460" s="416"/>
      <c r="AR460" s="416"/>
      <c r="AS460" s="245"/>
      <c r="AT460" s="462" t="str">
        <f t="shared" si="36"/>
        <v/>
      </c>
      <c r="AU460" s="237"/>
      <c r="AV460" s="463" t="str">
        <f t="shared" si="37"/>
        <v>Popup_OIP</v>
      </c>
      <c r="AW460" s="237"/>
      <c r="AX460" s="238"/>
      <c r="AY460" s="238"/>
      <c r="AZ460" s="383"/>
      <c r="BA460" s="331"/>
      <c r="BB460" s="464" t="str">
        <f t="shared" si="38"/>
        <v/>
      </c>
      <c r="BC460" s="464" t="str">
        <f t="shared" si="39"/>
        <v/>
      </c>
    </row>
    <row r="461" spans="1:55" s="205" customFormat="1" x14ac:dyDescent="0.25">
      <c r="A461" s="264"/>
      <c r="B461" s="804"/>
      <c r="C461" s="264"/>
      <c r="D461" s="235"/>
      <c r="E461" s="235"/>
      <c r="F461" s="235"/>
      <c r="G461" s="235"/>
      <c r="H461" s="235"/>
      <c r="I461" s="235"/>
      <c r="J461" s="235"/>
      <c r="K461" s="235"/>
      <c r="L461" s="235"/>
      <c r="M461" s="235"/>
      <c r="N461" s="235"/>
      <c r="O461" s="235"/>
      <c r="P461" s="235"/>
      <c r="Q461" s="235"/>
      <c r="R461" s="235"/>
      <c r="S461" s="416"/>
      <c r="T461" s="416"/>
      <c r="U461" s="235"/>
      <c r="V461" s="583"/>
      <c r="W461" s="235"/>
      <c r="X461" s="235"/>
      <c r="Y461" s="463">
        <f t="shared" si="35"/>
        <v>0</v>
      </c>
      <c r="Z461" s="578"/>
      <c r="AA461" s="578"/>
      <c r="AB461" s="201"/>
      <c r="AC461" s="201"/>
      <c r="AD461" s="201"/>
      <c r="AE461" s="201"/>
      <c r="AF461" s="201"/>
      <c r="AG461" s="201"/>
      <c r="AH461" s="235"/>
      <c r="AI461" s="201"/>
      <c r="AJ461" s="201"/>
      <c r="AK461" s="201"/>
      <c r="AL461" s="201"/>
      <c r="AM461" s="201"/>
      <c r="AN461" s="201"/>
      <c r="AO461" s="573"/>
      <c r="AP461" s="416"/>
      <c r="AQ461" s="416"/>
      <c r="AR461" s="416"/>
      <c r="AS461" s="245"/>
      <c r="AT461" s="462" t="str">
        <f t="shared" si="36"/>
        <v/>
      </c>
      <c r="AU461" s="237"/>
      <c r="AV461" s="463" t="str">
        <f t="shared" si="37"/>
        <v>Popup_OIP</v>
      </c>
      <c r="AW461" s="237"/>
      <c r="AX461" s="238"/>
      <c r="AY461" s="238"/>
      <c r="AZ461" s="383"/>
      <c r="BA461" s="331"/>
      <c r="BB461" s="464" t="str">
        <f t="shared" si="38"/>
        <v/>
      </c>
      <c r="BC461" s="464" t="str">
        <f t="shared" si="39"/>
        <v/>
      </c>
    </row>
    <row r="462" spans="1:55" s="205" customFormat="1" x14ac:dyDescent="0.25">
      <c r="A462" s="264"/>
      <c r="B462" s="804"/>
      <c r="C462" s="264"/>
      <c r="D462" s="235"/>
      <c r="E462" s="235"/>
      <c r="F462" s="235"/>
      <c r="G462" s="235"/>
      <c r="H462" s="235"/>
      <c r="I462" s="235"/>
      <c r="J462" s="235"/>
      <c r="K462" s="235"/>
      <c r="L462" s="235"/>
      <c r="M462" s="235"/>
      <c r="N462" s="235"/>
      <c r="O462" s="235"/>
      <c r="P462" s="235"/>
      <c r="Q462" s="235"/>
      <c r="R462" s="235"/>
      <c r="S462" s="416"/>
      <c r="T462" s="416"/>
      <c r="U462" s="235"/>
      <c r="V462" s="583"/>
      <c r="W462" s="235"/>
      <c r="X462" s="235"/>
      <c r="Y462" s="463">
        <f t="shared" si="35"/>
        <v>0</v>
      </c>
      <c r="Z462" s="578"/>
      <c r="AA462" s="578"/>
      <c r="AB462" s="201"/>
      <c r="AC462" s="201"/>
      <c r="AD462" s="201"/>
      <c r="AE462" s="201"/>
      <c r="AF462" s="201"/>
      <c r="AG462" s="201"/>
      <c r="AH462" s="235"/>
      <c r="AI462" s="201"/>
      <c r="AJ462" s="201"/>
      <c r="AK462" s="201"/>
      <c r="AL462" s="201"/>
      <c r="AM462" s="201"/>
      <c r="AN462" s="201"/>
      <c r="AO462" s="573"/>
      <c r="AP462" s="416"/>
      <c r="AQ462" s="416"/>
      <c r="AR462" s="416"/>
      <c r="AS462" s="245"/>
      <c r="AT462" s="462" t="str">
        <f t="shared" si="36"/>
        <v/>
      </c>
      <c r="AU462" s="237"/>
      <c r="AV462" s="463" t="str">
        <f t="shared" si="37"/>
        <v>Popup_OIP</v>
      </c>
      <c r="AW462" s="237"/>
      <c r="AX462" s="238"/>
      <c r="AY462" s="238"/>
      <c r="AZ462" s="383"/>
      <c r="BA462" s="331"/>
      <c r="BB462" s="464" t="str">
        <f t="shared" si="38"/>
        <v/>
      </c>
      <c r="BC462" s="464" t="str">
        <f t="shared" si="39"/>
        <v/>
      </c>
    </row>
    <row r="463" spans="1:55" s="205" customFormat="1" x14ac:dyDescent="0.25">
      <c r="A463" s="264"/>
      <c r="B463" s="804"/>
      <c r="C463" s="264"/>
      <c r="D463" s="235"/>
      <c r="E463" s="235"/>
      <c r="F463" s="235"/>
      <c r="G463" s="235"/>
      <c r="H463" s="235"/>
      <c r="I463" s="235"/>
      <c r="J463" s="235"/>
      <c r="K463" s="235"/>
      <c r="L463" s="235"/>
      <c r="M463" s="235"/>
      <c r="N463" s="235"/>
      <c r="O463" s="235"/>
      <c r="P463" s="235"/>
      <c r="Q463" s="235"/>
      <c r="R463" s="235"/>
      <c r="S463" s="416"/>
      <c r="T463" s="416"/>
      <c r="U463" s="235"/>
      <c r="V463" s="583"/>
      <c r="W463" s="235"/>
      <c r="X463" s="235"/>
      <c r="Y463" s="463">
        <f t="shared" si="35"/>
        <v>0</v>
      </c>
      <c r="Z463" s="578"/>
      <c r="AA463" s="578"/>
      <c r="AB463" s="201"/>
      <c r="AC463" s="201"/>
      <c r="AD463" s="201"/>
      <c r="AE463" s="201"/>
      <c r="AF463" s="201"/>
      <c r="AG463" s="201"/>
      <c r="AH463" s="235"/>
      <c r="AI463" s="201"/>
      <c r="AJ463" s="201"/>
      <c r="AK463" s="201"/>
      <c r="AL463" s="201"/>
      <c r="AM463" s="201"/>
      <c r="AN463" s="201"/>
      <c r="AO463" s="573"/>
      <c r="AP463" s="416"/>
      <c r="AQ463" s="416"/>
      <c r="AR463" s="416"/>
      <c r="AS463" s="245"/>
      <c r="AT463" s="462" t="str">
        <f t="shared" si="36"/>
        <v/>
      </c>
      <c r="AU463" s="237"/>
      <c r="AV463" s="463" t="str">
        <f t="shared" si="37"/>
        <v>Popup_OIP</v>
      </c>
      <c r="AW463" s="237"/>
      <c r="AX463" s="238"/>
      <c r="AY463" s="238"/>
      <c r="AZ463" s="383"/>
      <c r="BA463" s="331"/>
      <c r="BB463" s="464" t="str">
        <f t="shared" si="38"/>
        <v/>
      </c>
      <c r="BC463" s="464" t="str">
        <f t="shared" si="39"/>
        <v/>
      </c>
    </row>
    <row r="464" spans="1:55" s="205" customFormat="1" x14ac:dyDescent="0.25">
      <c r="A464" s="264"/>
      <c r="B464" s="804"/>
      <c r="C464" s="264"/>
      <c r="D464" s="235"/>
      <c r="E464" s="235"/>
      <c r="F464" s="235"/>
      <c r="G464" s="235"/>
      <c r="H464" s="235"/>
      <c r="I464" s="235"/>
      <c r="J464" s="235"/>
      <c r="K464" s="235"/>
      <c r="L464" s="235"/>
      <c r="M464" s="235"/>
      <c r="N464" s="235"/>
      <c r="O464" s="235"/>
      <c r="P464" s="235"/>
      <c r="Q464" s="235"/>
      <c r="R464" s="235"/>
      <c r="S464" s="416"/>
      <c r="T464" s="416"/>
      <c r="U464" s="235"/>
      <c r="V464" s="583"/>
      <c r="W464" s="235"/>
      <c r="X464" s="235"/>
      <c r="Y464" s="463">
        <f t="shared" si="35"/>
        <v>0</v>
      </c>
      <c r="Z464" s="578"/>
      <c r="AA464" s="578"/>
      <c r="AB464" s="201"/>
      <c r="AC464" s="201"/>
      <c r="AD464" s="201"/>
      <c r="AE464" s="201"/>
      <c r="AF464" s="201"/>
      <c r="AG464" s="201"/>
      <c r="AH464" s="235"/>
      <c r="AI464" s="201"/>
      <c r="AJ464" s="201"/>
      <c r="AK464" s="201"/>
      <c r="AL464" s="201"/>
      <c r="AM464" s="201"/>
      <c r="AN464" s="201"/>
      <c r="AO464" s="573"/>
      <c r="AP464" s="416"/>
      <c r="AQ464" s="416"/>
      <c r="AR464" s="416"/>
      <c r="AS464" s="245"/>
      <c r="AT464" s="462" t="str">
        <f t="shared" si="36"/>
        <v/>
      </c>
      <c r="AU464" s="237"/>
      <c r="AV464" s="463" t="str">
        <f t="shared" si="37"/>
        <v>Popup_OIP</v>
      </c>
      <c r="AW464" s="237"/>
      <c r="AX464" s="238"/>
      <c r="AY464" s="238"/>
      <c r="AZ464" s="383"/>
      <c r="BA464" s="331"/>
      <c r="BB464" s="464" t="str">
        <f t="shared" si="38"/>
        <v/>
      </c>
      <c r="BC464" s="464" t="str">
        <f t="shared" si="39"/>
        <v/>
      </c>
    </row>
    <row r="465" spans="1:55" s="205" customFormat="1" x14ac:dyDescent="0.25">
      <c r="A465" s="264"/>
      <c r="B465" s="804"/>
      <c r="C465" s="264"/>
      <c r="D465" s="235"/>
      <c r="E465" s="235"/>
      <c r="F465" s="235"/>
      <c r="G465" s="235"/>
      <c r="H465" s="235"/>
      <c r="I465" s="235"/>
      <c r="J465" s="235"/>
      <c r="K465" s="235"/>
      <c r="L465" s="235"/>
      <c r="M465" s="235"/>
      <c r="N465" s="235"/>
      <c r="O465" s="235"/>
      <c r="P465" s="235"/>
      <c r="Q465" s="235"/>
      <c r="R465" s="235"/>
      <c r="S465" s="416"/>
      <c r="T465" s="416"/>
      <c r="U465" s="235"/>
      <c r="V465" s="583"/>
      <c r="W465" s="235"/>
      <c r="X465" s="235"/>
      <c r="Y465" s="463">
        <f t="shared" si="35"/>
        <v>0</v>
      </c>
      <c r="Z465" s="578"/>
      <c r="AA465" s="578"/>
      <c r="AB465" s="201"/>
      <c r="AC465" s="201"/>
      <c r="AD465" s="201"/>
      <c r="AE465" s="201"/>
      <c r="AF465" s="201"/>
      <c r="AG465" s="201"/>
      <c r="AH465" s="235"/>
      <c r="AI465" s="201"/>
      <c r="AJ465" s="201"/>
      <c r="AK465" s="201"/>
      <c r="AL465" s="201"/>
      <c r="AM465" s="201"/>
      <c r="AN465" s="201"/>
      <c r="AO465" s="573"/>
      <c r="AP465" s="416"/>
      <c r="AQ465" s="416"/>
      <c r="AR465" s="416"/>
      <c r="AS465" s="245"/>
      <c r="AT465" s="462" t="str">
        <f t="shared" si="36"/>
        <v/>
      </c>
      <c r="AU465" s="237"/>
      <c r="AV465" s="463" t="str">
        <f t="shared" si="37"/>
        <v>Popup_OIP</v>
      </c>
      <c r="AW465" s="237"/>
      <c r="AX465" s="238"/>
      <c r="AY465" s="238"/>
      <c r="AZ465" s="383"/>
      <c r="BA465" s="331"/>
      <c r="BB465" s="464" t="str">
        <f t="shared" si="38"/>
        <v/>
      </c>
      <c r="BC465" s="464" t="str">
        <f t="shared" si="39"/>
        <v/>
      </c>
    </row>
    <row r="466" spans="1:55" s="205" customFormat="1" x14ac:dyDescent="0.25">
      <c r="A466" s="264"/>
      <c r="B466" s="804"/>
      <c r="C466" s="264"/>
      <c r="D466" s="235"/>
      <c r="E466" s="235"/>
      <c r="F466" s="235"/>
      <c r="G466" s="235"/>
      <c r="H466" s="235"/>
      <c r="I466" s="235"/>
      <c r="J466" s="235"/>
      <c r="K466" s="235"/>
      <c r="L466" s="235"/>
      <c r="M466" s="235"/>
      <c r="N466" s="235"/>
      <c r="O466" s="235"/>
      <c r="P466" s="235"/>
      <c r="Q466" s="235"/>
      <c r="R466" s="235"/>
      <c r="S466" s="416"/>
      <c r="T466" s="416"/>
      <c r="U466" s="235"/>
      <c r="V466" s="583"/>
      <c r="W466" s="235"/>
      <c r="X466" s="235"/>
      <c r="Y466" s="463">
        <f t="shared" si="35"/>
        <v>0</v>
      </c>
      <c r="Z466" s="578"/>
      <c r="AA466" s="578"/>
      <c r="AB466" s="201"/>
      <c r="AC466" s="201"/>
      <c r="AD466" s="201"/>
      <c r="AE466" s="201"/>
      <c r="AF466" s="201"/>
      <c r="AG466" s="201"/>
      <c r="AH466" s="235"/>
      <c r="AI466" s="201"/>
      <c r="AJ466" s="201"/>
      <c r="AK466" s="201"/>
      <c r="AL466" s="201"/>
      <c r="AM466" s="201"/>
      <c r="AN466" s="201"/>
      <c r="AO466" s="573"/>
      <c r="AP466" s="416"/>
      <c r="AQ466" s="416"/>
      <c r="AR466" s="416"/>
      <c r="AS466" s="245"/>
      <c r="AT466" s="462" t="str">
        <f t="shared" si="36"/>
        <v/>
      </c>
      <c r="AU466" s="237"/>
      <c r="AV466" s="463" t="str">
        <f t="shared" si="37"/>
        <v>Popup_OIP</v>
      </c>
      <c r="AW466" s="237"/>
      <c r="AX466" s="238"/>
      <c r="AY466" s="238"/>
      <c r="AZ466" s="383"/>
      <c r="BA466" s="331"/>
      <c r="BB466" s="464" t="str">
        <f t="shared" si="38"/>
        <v/>
      </c>
      <c r="BC466" s="464" t="str">
        <f t="shared" si="39"/>
        <v/>
      </c>
    </row>
    <row r="467" spans="1:55" s="205" customFormat="1" x14ac:dyDescent="0.25">
      <c r="A467" s="264"/>
      <c r="B467" s="804"/>
      <c r="C467" s="264"/>
      <c r="D467" s="235"/>
      <c r="E467" s="235"/>
      <c r="F467" s="235"/>
      <c r="G467" s="235"/>
      <c r="H467" s="235"/>
      <c r="I467" s="235"/>
      <c r="J467" s="235"/>
      <c r="K467" s="235"/>
      <c r="L467" s="235"/>
      <c r="M467" s="235"/>
      <c r="N467" s="235"/>
      <c r="O467" s="235"/>
      <c r="P467" s="235"/>
      <c r="Q467" s="235"/>
      <c r="R467" s="235"/>
      <c r="S467" s="416"/>
      <c r="T467" s="416"/>
      <c r="U467" s="235"/>
      <c r="V467" s="583"/>
      <c r="W467" s="235"/>
      <c r="X467" s="235"/>
      <c r="Y467" s="463">
        <f t="shared" si="35"/>
        <v>0</v>
      </c>
      <c r="Z467" s="578"/>
      <c r="AA467" s="578"/>
      <c r="AB467" s="201"/>
      <c r="AC467" s="201"/>
      <c r="AD467" s="201"/>
      <c r="AE467" s="201"/>
      <c r="AF467" s="201"/>
      <c r="AG467" s="201"/>
      <c r="AH467" s="235"/>
      <c r="AI467" s="201"/>
      <c r="AJ467" s="201"/>
      <c r="AK467" s="201"/>
      <c r="AL467" s="201"/>
      <c r="AM467" s="201"/>
      <c r="AN467" s="201"/>
      <c r="AO467" s="573"/>
      <c r="AP467" s="416"/>
      <c r="AQ467" s="416"/>
      <c r="AR467" s="416"/>
      <c r="AS467" s="245"/>
      <c r="AT467" s="462" t="str">
        <f t="shared" si="36"/>
        <v/>
      </c>
      <c r="AU467" s="237"/>
      <c r="AV467" s="463" t="str">
        <f t="shared" si="37"/>
        <v>Popup_OIP</v>
      </c>
      <c r="AW467" s="237"/>
      <c r="AX467" s="238"/>
      <c r="AY467" s="238"/>
      <c r="AZ467" s="383"/>
      <c r="BA467" s="331"/>
      <c r="BB467" s="464" t="str">
        <f t="shared" si="38"/>
        <v/>
      </c>
      <c r="BC467" s="464" t="str">
        <f t="shared" si="39"/>
        <v/>
      </c>
    </row>
    <row r="468" spans="1:55" s="205" customFormat="1" x14ac:dyDescent="0.25">
      <c r="A468" s="264"/>
      <c r="B468" s="804"/>
      <c r="C468" s="264"/>
      <c r="D468" s="235"/>
      <c r="E468" s="235"/>
      <c r="F468" s="235"/>
      <c r="G468" s="235"/>
      <c r="H468" s="235"/>
      <c r="I468" s="235"/>
      <c r="J468" s="235"/>
      <c r="K468" s="235"/>
      <c r="L468" s="235"/>
      <c r="M468" s="235"/>
      <c r="N468" s="235"/>
      <c r="O468" s="235"/>
      <c r="P468" s="235"/>
      <c r="Q468" s="235"/>
      <c r="R468" s="235"/>
      <c r="S468" s="416"/>
      <c r="T468" s="416"/>
      <c r="U468" s="235"/>
      <c r="V468" s="583"/>
      <c r="W468" s="235"/>
      <c r="X468" s="235"/>
      <c r="Y468" s="463">
        <f t="shared" si="35"/>
        <v>0</v>
      </c>
      <c r="Z468" s="578"/>
      <c r="AA468" s="578"/>
      <c r="AB468" s="201"/>
      <c r="AC468" s="201"/>
      <c r="AD468" s="201"/>
      <c r="AE468" s="201"/>
      <c r="AF468" s="201"/>
      <c r="AG468" s="201"/>
      <c r="AH468" s="235"/>
      <c r="AI468" s="201"/>
      <c r="AJ468" s="201"/>
      <c r="AK468" s="201"/>
      <c r="AL468" s="201"/>
      <c r="AM468" s="201"/>
      <c r="AN468" s="201"/>
      <c r="AO468" s="573"/>
      <c r="AP468" s="416"/>
      <c r="AQ468" s="416"/>
      <c r="AR468" s="416"/>
      <c r="AS468" s="245"/>
      <c r="AT468" s="462" t="str">
        <f t="shared" si="36"/>
        <v/>
      </c>
      <c r="AU468" s="237"/>
      <c r="AV468" s="463" t="str">
        <f t="shared" si="37"/>
        <v>Popup_OIP</v>
      </c>
      <c r="AW468" s="237"/>
      <c r="AX468" s="238"/>
      <c r="AY468" s="238"/>
      <c r="AZ468" s="383"/>
      <c r="BA468" s="331"/>
      <c r="BB468" s="464" t="str">
        <f t="shared" si="38"/>
        <v/>
      </c>
      <c r="BC468" s="464" t="str">
        <f t="shared" si="39"/>
        <v/>
      </c>
    </row>
    <row r="469" spans="1:55" s="205" customFormat="1" x14ac:dyDescent="0.25">
      <c r="A469" s="264"/>
      <c r="B469" s="804"/>
      <c r="C469" s="264"/>
      <c r="D469" s="235"/>
      <c r="E469" s="235"/>
      <c r="F469" s="235"/>
      <c r="G469" s="235"/>
      <c r="H469" s="235"/>
      <c r="I469" s="235"/>
      <c r="J469" s="235"/>
      <c r="K469" s="235"/>
      <c r="L469" s="235"/>
      <c r="M469" s="235"/>
      <c r="N469" s="235"/>
      <c r="O469" s="235"/>
      <c r="P469" s="235"/>
      <c r="Q469" s="235"/>
      <c r="R469" s="235"/>
      <c r="S469" s="416"/>
      <c r="T469" s="416"/>
      <c r="U469" s="235"/>
      <c r="V469" s="583"/>
      <c r="W469" s="235"/>
      <c r="X469" s="235"/>
      <c r="Y469" s="463">
        <f t="shared" si="35"/>
        <v>0</v>
      </c>
      <c r="Z469" s="578"/>
      <c r="AA469" s="578"/>
      <c r="AB469" s="201"/>
      <c r="AC469" s="201"/>
      <c r="AD469" s="201"/>
      <c r="AE469" s="201"/>
      <c r="AF469" s="201"/>
      <c r="AG469" s="201"/>
      <c r="AH469" s="235"/>
      <c r="AI469" s="201"/>
      <c r="AJ469" s="201"/>
      <c r="AK469" s="201"/>
      <c r="AL469" s="201"/>
      <c r="AM469" s="201"/>
      <c r="AN469" s="201"/>
      <c r="AO469" s="573"/>
      <c r="AP469" s="416"/>
      <c r="AQ469" s="416"/>
      <c r="AR469" s="416"/>
      <c r="AS469" s="245"/>
      <c r="AT469" s="462" t="str">
        <f t="shared" si="36"/>
        <v/>
      </c>
      <c r="AU469" s="237"/>
      <c r="AV469" s="463" t="str">
        <f t="shared" si="37"/>
        <v>Popup_OIP</v>
      </c>
      <c r="AW469" s="237"/>
      <c r="AX469" s="238"/>
      <c r="AY469" s="238"/>
      <c r="AZ469" s="383"/>
      <c r="BA469" s="331"/>
      <c r="BB469" s="464" t="str">
        <f t="shared" si="38"/>
        <v/>
      </c>
      <c r="BC469" s="464" t="str">
        <f t="shared" si="39"/>
        <v/>
      </c>
    </row>
    <row r="470" spans="1:55" s="205" customFormat="1" x14ac:dyDescent="0.25">
      <c r="A470" s="264"/>
      <c r="B470" s="804"/>
      <c r="C470" s="264"/>
      <c r="D470" s="235"/>
      <c r="E470" s="235"/>
      <c r="F470" s="235"/>
      <c r="G470" s="235"/>
      <c r="H470" s="235"/>
      <c r="I470" s="235"/>
      <c r="J470" s="235"/>
      <c r="K470" s="235"/>
      <c r="L470" s="235"/>
      <c r="M470" s="235"/>
      <c r="N470" s="235"/>
      <c r="O470" s="235"/>
      <c r="P470" s="235"/>
      <c r="Q470" s="235"/>
      <c r="R470" s="235"/>
      <c r="S470" s="416"/>
      <c r="T470" s="416"/>
      <c r="U470" s="235"/>
      <c r="V470" s="583"/>
      <c r="W470" s="235"/>
      <c r="X470" s="235"/>
      <c r="Y470" s="463">
        <f t="shared" si="35"/>
        <v>0</v>
      </c>
      <c r="Z470" s="578"/>
      <c r="AA470" s="578"/>
      <c r="AB470" s="201"/>
      <c r="AC470" s="201"/>
      <c r="AD470" s="201"/>
      <c r="AE470" s="201"/>
      <c r="AF470" s="201"/>
      <c r="AG470" s="201"/>
      <c r="AH470" s="235"/>
      <c r="AI470" s="201"/>
      <c r="AJ470" s="201"/>
      <c r="AK470" s="201"/>
      <c r="AL470" s="201"/>
      <c r="AM470" s="201"/>
      <c r="AN470" s="201"/>
      <c r="AO470" s="573"/>
      <c r="AP470" s="416"/>
      <c r="AQ470" s="416"/>
      <c r="AR470" s="416"/>
      <c r="AS470" s="245"/>
      <c r="AT470" s="462" t="str">
        <f t="shared" si="36"/>
        <v/>
      </c>
      <c r="AU470" s="237"/>
      <c r="AV470" s="463" t="str">
        <f t="shared" si="37"/>
        <v>Popup_OIP</v>
      </c>
      <c r="AW470" s="237"/>
      <c r="AX470" s="238"/>
      <c r="AY470" s="238"/>
      <c r="AZ470" s="383"/>
      <c r="BA470" s="331"/>
      <c r="BB470" s="464" t="str">
        <f t="shared" si="38"/>
        <v/>
      </c>
      <c r="BC470" s="464" t="str">
        <f t="shared" si="39"/>
        <v/>
      </c>
    </row>
    <row r="471" spans="1:55" s="205" customFormat="1" x14ac:dyDescent="0.25">
      <c r="A471" s="264"/>
      <c r="B471" s="804"/>
      <c r="C471" s="264"/>
      <c r="D471" s="235"/>
      <c r="E471" s="235"/>
      <c r="F471" s="235"/>
      <c r="G471" s="235"/>
      <c r="H471" s="235"/>
      <c r="I471" s="235"/>
      <c r="J471" s="235"/>
      <c r="K471" s="235"/>
      <c r="L471" s="235"/>
      <c r="M471" s="235"/>
      <c r="N471" s="235"/>
      <c r="O471" s="235"/>
      <c r="P471" s="235"/>
      <c r="Q471" s="235"/>
      <c r="R471" s="235"/>
      <c r="S471" s="416"/>
      <c r="T471" s="416"/>
      <c r="U471" s="235"/>
      <c r="V471" s="583"/>
      <c r="W471" s="235"/>
      <c r="X471" s="235"/>
      <c r="Y471" s="463">
        <f t="shared" si="35"/>
        <v>0</v>
      </c>
      <c r="Z471" s="578"/>
      <c r="AA471" s="578"/>
      <c r="AB471" s="201"/>
      <c r="AC471" s="201"/>
      <c r="AD471" s="201"/>
      <c r="AE471" s="201"/>
      <c r="AF471" s="201"/>
      <c r="AG471" s="201"/>
      <c r="AH471" s="235"/>
      <c r="AI471" s="201"/>
      <c r="AJ471" s="201"/>
      <c r="AK471" s="201"/>
      <c r="AL471" s="201"/>
      <c r="AM471" s="201"/>
      <c r="AN471" s="201"/>
      <c r="AO471" s="573"/>
      <c r="AP471" s="416"/>
      <c r="AQ471" s="416"/>
      <c r="AR471" s="416"/>
      <c r="AS471" s="245"/>
      <c r="AT471" s="462" t="str">
        <f t="shared" si="36"/>
        <v/>
      </c>
      <c r="AU471" s="237"/>
      <c r="AV471" s="463" t="str">
        <f t="shared" si="37"/>
        <v>Popup_OIP</v>
      </c>
      <c r="AW471" s="237"/>
      <c r="AX471" s="238"/>
      <c r="AY471" s="238"/>
      <c r="AZ471" s="383"/>
      <c r="BA471" s="331"/>
      <c r="BB471" s="464" t="str">
        <f t="shared" si="38"/>
        <v/>
      </c>
      <c r="BC471" s="464" t="str">
        <f t="shared" si="39"/>
        <v/>
      </c>
    </row>
    <row r="472" spans="1:55" s="205" customFormat="1" x14ac:dyDescent="0.25">
      <c r="A472" s="264"/>
      <c r="B472" s="804"/>
      <c r="C472" s="264"/>
      <c r="D472" s="235"/>
      <c r="E472" s="235"/>
      <c r="F472" s="235"/>
      <c r="G472" s="235"/>
      <c r="H472" s="235"/>
      <c r="I472" s="235"/>
      <c r="J472" s="235"/>
      <c r="K472" s="235"/>
      <c r="L472" s="235"/>
      <c r="M472" s="235"/>
      <c r="N472" s="235"/>
      <c r="O472" s="235"/>
      <c r="P472" s="235"/>
      <c r="Q472" s="235"/>
      <c r="R472" s="235"/>
      <c r="S472" s="416"/>
      <c r="T472" s="416"/>
      <c r="U472" s="235"/>
      <c r="V472" s="583"/>
      <c r="W472" s="235"/>
      <c r="X472" s="235"/>
      <c r="Y472" s="463">
        <f t="shared" si="35"/>
        <v>0</v>
      </c>
      <c r="Z472" s="578"/>
      <c r="AA472" s="578"/>
      <c r="AB472" s="201"/>
      <c r="AC472" s="201"/>
      <c r="AD472" s="201"/>
      <c r="AE472" s="201"/>
      <c r="AF472" s="201"/>
      <c r="AG472" s="201"/>
      <c r="AH472" s="235"/>
      <c r="AI472" s="201"/>
      <c r="AJ472" s="201"/>
      <c r="AK472" s="201"/>
      <c r="AL472" s="201"/>
      <c r="AM472" s="201"/>
      <c r="AN472" s="201"/>
      <c r="AO472" s="573"/>
      <c r="AP472" s="416"/>
      <c r="AQ472" s="416"/>
      <c r="AR472" s="416"/>
      <c r="AS472" s="245"/>
      <c r="AT472" s="462" t="str">
        <f t="shared" si="36"/>
        <v/>
      </c>
      <c r="AU472" s="237"/>
      <c r="AV472" s="463" t="str">
        <f t="shared" si="37"/>
        <v>Popup_OIP</v>
      </c>
      <c r="AW472" s="237"/>
      <c r="AX472" s="238"/>
      <c r="AY472" s="238"/>
      <c r="AZ472" s="383"/>
      <c r="BA472" s="331"/>
      <c r="BB472" s="464" t="str">
        <f t="shared" si="38"/>
        <v/>
      </c>
      <c r="BC472" s="464" t="str">
        <f t="shared" si="39"/>
        <v/>
      </c>
    </row>
    <row r="473" spans="1:55" s="205" customFormat="1" x14ac:dyDescent="0.25">
      <c r="A473" s="264"/>
      <c r="B473" s="804"/>
      <c r="C473" s="264"/>
      <c r="D473" s="235"/>
      <c r="E473" s="235"/>
      <c r="F473" s="235"/>
      <c r="G473" s="235"/>
      <c r="H473" s="235"/>
      <c r="I473" s="235"/>
      <c r="J473" s="235"/>
      <c r="K473" s="235"/>
      <c r="L473" s="235"/>
      <c r="M473" s="235"/>
      <c r="N473" s="235"/>
      <c r="O473" s="235"/>
      <c r="P473" s="235"/>
      <c r="Q473" s="235"/>
      <c r="R473" s="235"/>
      <c r="S473" s="416"/>
      <c r="T473" s="416"/>
      <c r="U473" s="235"/>
      <c r="V473" s="583"/>
      <c r="W473" s="235"/>
      <c r="X473" s="235"/>
      <c r="Y473" s="463">
        <f t="shared" si="35"/>
        <v>0</v>
      </c>
      <c r="Z473" s="578"/>
      <c r="AA473" s="578"/>
      <c r="AB473" s="201"/>
      <c r="AC473" s="201"/>
      <c r="AD473" s="201"/>
      <c r="AE473" s="201"/>
      <c r="AF473" s="201"/>
      <c r="AG473" s="201"/>
      <c r="AH473" s="235"/>
      <c r="AI473" s="201"/>
      <c r="AJ473" s="201"/>
      <c r="AK473" s="201"/>
      <c r="AL473" s="201"/>
      <c r="AM473" s="201"/>
      <c r="AN473" s="201"/>
      <c r="AO473" s="573"/>
      <c r="AP473" s="416"/>
      <c r="AQ473" s="416"/>
      <c r="AR473" s="416"/>
      <c r="AS473" s="245"/>
      <c r="AT473" s="462" t="str">
        <f t="shared" si="36"/>
        <v/>
      </c>
      <c r="AU473" s="237"/>
      <c r="AV473" s="463" t="str">
        <f t="shared" si="37"/>
        <v>Popup_OIP</v>
      </c>
      <c r="AW473" s="237"/>
      <c r="AX473" s="238"/>
      <c r="AY473" s="238"/>
      <c r="AZ473" s="383"/>
      <c r="BA473" s="331"/>
      <c r="BB473" s="464" t="str">
        <f t="shared" si="38"/>
        <v/>
      </c>
      <c r="BC473" s="464" t="str">
        <f t="shared" si="39"/>
        <v/>
      </c>
    </row>
    <row r="474" spans="1:55" s="205" customFormat="1" x14ac:dyDescent="0.25">
      <c r="A474" s="264"/>
      <c r="B474" s="804"/>
      <c r="C474" s="264"/>
      <c r="D474" s="235"/>
      <c r="E474" s="235"/>
      <c r="F474" s="235"/>
      <c r="G474" s="235"/>
      <c r="H474" s="235"/>
      <c r="I474" s="235"/>
      <c r="J474" s="235"/>
      <c r="K474" s="235"/>
      <c r="L474" s="235"/>
      <c r="M474" s="235"/>
      <c r="N474" s="235"/>
      <c r="O474" s="235"/>
      <c r="P474" s="235"/>
      <c r="Q474" s="235"/>
      <c r="R474" s="235"/>
      <c r="S474" s="416"/>
      <c r="T474" s="416"/>
      <c r="U474" s="235"/>
      <c r="V474" s="583"/>
      <c r="W474" s="235"/>
      <c r="X474" s="235"/>
      <c r="Y474" s="463">
        <f t="shared" si="35"/>
        <v>0</v>
      </c>
      <c r="Z474" s="578"/>
      <c r="AA474" s="578"/>
      <c r="AB474" s="201"/>
      <c r="AC474" s="201"/>
      <c r="AD474" s="201"/>
      <c r="AE474" s="201"/>
      <c r="AF474" s="201"/>
      <c r="AG474" s="201"/>
      <c r="AH474" s="235"/>
      <c r="AI474" s="201"/>
      <c r="AJ474" s="201"/>
      <c r="AK474" s="201"/>
      <c r="AL474" s="201"/>
      <c r="AM474" s="201"/>
      <c r="AN474" s="201"/>
      <c r="AO474" s="573"/>
      <c r="AP474" s="416"/>
      <c r="AQ474" s="416"/>
      <c r="AR474" s="416"/>
      <c r="AS474" s="245"/>
      <c r="AT474" s="462" t="str">
        <f t="shared" si="36"/>
        <v/>
      </c>
      <c r="AU474" s="237"/>
      <c r="AV474" s="463" t="str">
        <f t="shared" si="37"/>
        <v>Popup_OIP</v>
      </c>
      <c r="AW474" s="237"/>
      <c r="AX474" s="238"/>
      <c r="AY474" s="238"/>
      <c r="AZ474" s="383"/>
      <c r="BA474" s="331"/>
      <c r="BB474" s="464" t="str">
        <f t="shared" si="38"/>
        <v/>
      </c>
      <c r="BC474" s="464" t="str">
        <f t="shared" si="39"/>
        <v/>
      </c>
    </row>
    <row r="475" spans="1:55" s="205" customFormat="1" x14ac:dyDescent="0.25">
      <c r="A475" s="264"/>
      <c r="B475" s="804"/>
      <c r="C475" s="264"/>
      <c r="D475" s="235"/>
      <c r="E475" s="235"/>
      <c r="F475" s="235"/>
      <c r="G475" s="235"/>
      <c r="H475" s="235"/>
      <c r="I475" s="235"/>
      <c r="J475" s="235"/>
      <c r="K475" s="235"/>
      <c r="L475" s="235"/>
      <c r="M475" s="235"/>
      <c r="N475" s="235"/>
      <c r="O475" s="235"/>
      <c r="P475" s="235"/>
      <c r="Q475" s="235"/>
      <c r="R475" s="235"/>
      <c r="S475" s="416"/>
      <c r="T475" s="416"/>
      <c r="U475" s="235"/>
      <c r="V475" s="583"/>
      <c r="W475" s="235"/>
      <c r="X475" s="235"/>
      <c r="Y475" s="463">
        <f t="shared" si="35"/>
        <v>0</v>
      </c>
      <c r="Z475" s="578"/>
      <c r="AA475" s="578"/>
      <c r="AB475" s="201"/>
      <c r="AC475" s="201"/>
      <c r="AD475" s="201"/>
      <c r="AE475" s="201"/>
      <c r="AF475" s="201"/>
      <c r="AG475" s="201"/>
      <c r="AH475" s="235"/>
      <c r="AI475" s="201"/>
      <c r="AJ475" s="201"/>
      <c r="AK475" s="201"/>
      <c r="AL475" s="201"/>
      <c r="AM475" s="201"/>
      <c r="AN475" s="201"/>
      <c r="AO475" s="573"/>
      <c r="AP475" s="416"/>
      <c r="AQ475" s="416"/>
      <c r="AR475" s="416"/>
      <c r="AS475" s="245"/>
      <c r="AT475" s="462" t="str">
        <f t="shared" si="36"/>
        <v/>
      </c>
      <c r="AU475" s="237"/>
      <c r="AV475" s="463" t="str">
        <f t="shared" si="37"/>
        <v>Popup_OIP</v>
      </c>
      <c r="AW475" s="237"/>
      <c r="AX475" s="238"/>
      <c r="AY475" s="238"/>
      <c r="AZ475" s="383"/>
      <c r="BA475" s="331"/>
      <c r="BB475" s="464" t="str">
        <f t="shared" si="38"/>
        <v/>
      </c>
      <c r="BC475" s="464" t="str">
        <f t="shared" si="39"/>
        <v/>
      </c>
    </row>
    <row r="476" spans="1:55" s="205" customFormat="1" x14ac:dyDescent="0.25">
      <c r="A476" s="264"/>
      <c r="B476" s="804"/>
      <c r="C476" s="264"/>
      <c r="D476" s="235"/>
      <c r="E476" s="235"/>
      <c r="F476" s="235"/>
      <c r="G476" s="235"/>
      <c r="H476" s="235"/>
      <c r="I476" s="235"/>
      <c r="J476" s="235"/>
      <c r="K476" s="235"/>
      <c r="L476" s="235"/>
      <c r="M476" s="235"/>
      <c r="N476" s="235"/>
      <c r="O476" s="235"/>
      <c r="P476" s="235"/>
      <c r="Q476" s="235"/>
      <c r="R476" s="235"/>
      <c r="S476" s="416"/>
      <c r="T476" s="416"/>
      <c r="U476" s="235"/>
      <c r="V476" s="583"/>
      <c r="W476" s="235"/>
      <c r="X476" s="235"/>
      <c r="Y476" s="463">
        <f t="shared" si="35"/>
        <v>0</v>
      </c>
      <c r="Z476" s="578"/>
      <c r="AA476" s="578"/>
      <c r="AB476" s="201"/>
      <c r="AC476" s="201"/>
      <c r="AD476" s="201"/>
      <c r="AE476" s="201"/>
      <c r="AF476" s="201"/>
      <c r="AG476" s="201"/>
      <c r="AH476" s="235"/>
      <c r="AI476" s="201"/>
      <c r="AJ476" s="201"/>
      <c r="AK476" s="201"/>
      <c r="AL476" s="201"/>
      <c r="AM476" s="201"/>
      <c r="AN476" s="201"/>
      <c r="AO476" s="573"/>
      <c r="AP476" s="416"/>
      <c r="AQ476" s="416"/>
      <c r="AR476" s="416"/>
      <c r="AS476" s="245"/>
      <c r="AT476" s="462" t="str">
        <f t="shared" si="36"/>
        <v/>
      </c>
      <c r="AU476" s="237"/>
      <c r="AV476" s="463" t="str">
        <f t="shared" si="37"/>
        <v>Popup_OIP</v>
      </c>
      <c r="AW476" s="237"/>
      <c r="AX476" s="238"/>
      <c r="AY476" s="238"/>
      <c r="AZ476" s="383"/>
      <c r="BA476" s="331"/>
      <c r="BB476" s="464" t="str">
        <f t="shared" si="38"/>
        <v/>
      </c>
      <c r="BC476" s="464" t="str">
        <f t="shared" si="39"/>
        <v/>
      </c>
    </row>
    <row r="477" spans="1:55" s="205" customFormat="1" x14ac:dyDescent="0.25">
      <c r="A477" s="264"/>
      <c r="B477" s="804"/>
      <c r="C477" s="264"/>
      <c r="D477" s="235"/>
      <c r="E477" s="235"/>
      <c r="F477" s="235"/>
      <c r="G477" s="235"/>
      <c r="H477" s="235"/>
      <c r="I477" s="235"/>
      <c r="J477" s="235"/>
      <c r="K477" s="235"/>
      <c r="L477" s="235"/>
      <c r="M477" s="235"/>
      <c r="N477" s="235"/>
      <c r="O477" s="235"/>
      <c r="P477" s="235"/>
      <c r="Q477" s="235"/>
      <c r="R477" s="235"/>
      <c r="S477" s="416"/>
      <c r="T477" s="416"/>
      <c r="U477" s="235"/>
      <c r="V477" s="583"/>
      <c r="W477" s="235"/>
      <c r="X477" s="235"/>
      <c r="Y477" s="463">
        <f t="shared" si="35"/>
        <v>0</v>
      </c>
      <c r="Z477" s="578"/>
      <c r="AA477" s="578"/>
      <c r="AB477" s="201"/>
      <c r="AC477" s="201"/>
      <c r="AD477" s="201"/>
      <c r="AE477" s="201"/>
      <c r="AF477" s="201"/>
      <c r="AG477" s="201"/>
      <c r="AH477" s="235"/>
      <c r="AI477" s="201"/>
      <c r="AJ477" s="201"/>
      <c r="AK477" s="201"/>
      <c r="AL477" s="201"/>
      <c r="AM477" s="201"/>
      <c r="AN477" s="201"/>
      <c r="AO477" s="573"/>
      <c r="AP477" s="416"/>
      <c r="AQ477" s="416"/>
      <c r="AR477" s="416"/>
      <c r="AS477" s="245"/>
      <c r="AT477" s="462" t="str">
        <f t="shared" si="36"/>
        <v/>
      </c>
      <c r="AU477" s="237"/>
      <c r="AV477" s="463" t="str">
        <f t="shared" si="37"/>
        <v>Popup_OIP</v>
      </c>
      <c r="AW477" s="237"/>
      <c r="AX477" s="238"/>
      <c r="AY477" s="238"/>
      <c r="AZ477" s="383"/>
      <c r="BA477" s="331"/>
      <c r="BB477" s="464" t="str">
        <f t="shared" si="38"/>
        <v/>
      </c>
      <c r="BC477" s="464" t="str">
        <f t="shared" si="39"/>
        <v/>
      </c>
    </row>
    <row r="478" spans="1:55" s="205" customFormat="1" x14ac:dyDescent="0.25">
      <c r="A478" s="264"/>
      <c r="B478" s="804"/>
      <c r="C478" s="264"/>
      <c r="D478" s="235"/>
      <c r="E478" s="235"/>
      <c r="F478" s="235"/>
      <c r="G478" s="235"/>
      <c r="H478" s="235"/>
      <c r="I478" s="235"/>
      <c r="J478" s="235"/>
      <c r="K478" s="235"/>
      <c r="L478" s="235"/>
      <c r="M478" s="235"/>
      <c r="N478" s="235"/>
      <c r="O478" s="235"/>
      <c r="P478" s="235"/>
      <c r="Q478" s="235"/>
      <c r="R478" s="235"/>
      <c r="S478" s="416"/>
      <c r="T478" s="416"/>
      <c r="U478" s="235"/>
      <c r="V478" s="583"/>
      <c r="W478" s="235"/>
      <c r="X478" s="235"/>
      <c r="Y478" s="463">
        <f t="shared" si="35"/>
        <v>0</v>
      </c>
      <c r="Z478" s="578"/>
      <c r="AA478" s="578"/>
      <c r="AB478" s="201"/>
      <c r="AC478" s="201"/>
      <c r="AD478" s="201"/>
      <c r="AE478" s="201"/>
      <c r="AF478" s="201"/>
      <c r="AG478" s="201"/>
      <c r="AH478" s="235"/>
      <c r="AI478" s="201"/>
      <c r="AJ478" s="201"/>
      <c r="AK478" s="201"/>
      <c r="AL478" s="201"/>
      <c r="AM478" s="201"/>
      <c r="AN478" s="201"/>
      <c r="AO478" s="573"/>
      <c r="AP478" s="416"/>
      <c r="AQ478" s="416"/>
      <c r="AR478" s="416"/>
      <c r="AS478" s="245"/>
      <c r="AT478" s="462" t="str">
        <f t="shared" si="36"/>
        <v/>
      </c>
      <c r="AU478" s="237"/>
      <c r="AV478" s="463" t="str">
        <f t="shared" si="37"/>
        <v>Popup_OIP</v>
      </c>
      <c r="AW478" s="237"/>
      <c r="AX478" s="238"/>
      <c r="AY478" s="238"/>
      <c r="AZ478" s="383"/>
      <c r="BA478" s="331"/>
      <c r="BB478" s="464" t="str">
        <f t="shared" si="38"/>
        <v/>
      </c>
      <c r="BC478" s="464" t="str">
        <f t="shared" si="39"/>
        <v/>
      </c>
    </row>
    <row r="479" spans="1:55" s="205" customFormat="1" x14ac:dyDescent="0.25">
      <c r="A479" s="264"/>
      <c r="B479" s="804"/>
      <c r="C479" s="264"/>
      <c r="D479" s="235"/>
      <c r="E479" s="235"/>
      <c r="F479" s="235"/>
      <c r="G479" s="235"/>
      <c r="H479" s="235"/>
      <c r="I479" s="235"/>
      <c r="J479" s="235"/>
      <c r="K479" s="235"/>
      <c r="L479" s="235"/>
      <c r="M479" s="235"/>
      <c r="N479" s="235"/>
      <c r="O479" s="235"/>
      <c r="P479" s="235"/>
      <c r="Q479" s="235"/>
      <c r="R479" s="235"/>
      <c r="S479" s="416"/>
      <c r="T479" s="416"/>
      <c r="U479" s="235"/>
      <c r="V479" s="583"/>
      <c r="W479" s="235"/>
      <c r="X479" s="235"/>
      <c r="Y479" s="463">
        <f t="shared" si="35"/>
        <v>0</v>
      </c>
      <c r="Z479" s="578"/>
      <c r="AA479" s="578"/>
      <c r="AB479" s="201"/>
      <c r="AC479" s="201"/>
      <c r="AD479" s="201"/>
      <c r="AE479" s="201"/>
      <c r="AF479" s="201"/>
      <c r="AG479" s="201"/>
      <c r="AH479" s="235"/>
      <c r="AI479" s="201"/>
      <c r="AJ479" s="201"/>
      <c r="AK479" s="201"/>
      <c r="AL479" s="201"/>
      <c r="AM479" s="201"/>
      <c r="AN479" s="201"/>
      <c r="AO479" s="573"/>
      <c r="AP479" s="416"/>
      <c r="AQ479" s="416"/>
      <c r="AR479" s="416"/>
      <c r="AS479" s="245"/>
      <c r="AT479" s="462" t="str">
        <f t="shared" si="36"/>
        <v/>
      </c>
      <c r="AU479" s="237"/>
      <c r="AV479" s="463" t="str">
        <f t="shared" si="37"/>
        <v>Popup_OIP</v>
      </c>
      <c r="AW479" s="237"/>
      <c r="AX479" s="238"/>
      <c r="AY479" s="238"/>
      <c r="AZ479" s="383"/>
      <c r="BA479" s="331"/>
      <c r="BB479" s="464" t="str">
        <f t="shared" si="38"/>
        <v/>
      </c>
      <c r="BC479" s="464" t="str">
        <f t="shared" si="39"/>
        <v/>
      </c>
    </row>
    <row r="480" spans="1:55" s="205" customFormat="1" x14ac:dyDescent="0.25">
      <c r="A480" s="264"/>
      <c r="B480" s="804"/>
      <c r="C480" s="264"/>
      <c r="D480" s="235"/>
      <c r="E480" s="235"/>
      <c r="F480" s="235"/>
      <c r="G480" s="235"/>
      <c r="H480" s="235"/>
      <c r="I480" s="235"/>
      <c r="J480" s="235"/>
      <c r="K480" s="235"/>
      <c r="L480" s="235"/>
      <c r="M480" s="235"/>
      <c r="N480" s="235"/>
      <c r="O480" s="235"/>
      <c r="P480" s="235"/>
      <c r="Q480" s="235"/>
      <c r="R480" s="235"/>
      <c r="S480" s="416"/>
      <c r="T480" s="416"/>
      <c r="U480" s="235"/>
      <c r="V480" s="583"/>
      <c r="W480" s="235"/>
      <c r="X480" s="235"/>
      <c r="Y480" s="463">
        <f t="shared" si="35"/>
        <v>0</v>
      </c>
      <c r="Z480" s="578"/>
      <c r="AA480" s="578"/>
      <c r="AB480" s="201"/>
      <c r="AC480" s="201"/>
      <c r="AD480" s="201"/>
      <c r="AE480" s="201"/>
      <c r="AF480" s="201"/>
      <c r="AG480" s="201"/>
      <c r="AH480" s="235"/>
      <c r="AI480" s="201"/>
      <c r="AJ480" s="201"/>
      <c r="AK480" s="201"/>
      <c r="AL480" s="201"/>
      <c r="AM480" s="201"/>
      <c r="AN480" s="201"/>
      <c r="AO480" s="573"/>
      <c r="AP480" s="416"/>
      <c r="AQ480" s="416"/>
      <c r="AR480" s="416"/>
      <c r="AS480" s="245"/>
      <c r="AT480" s="462" t="str">
        <f t="shared" si="36"/>
        <v/>
      </c>
      <c r="AU480" s="237"/>
      <c r="AV480" s="463" t="str">
        <f t="shared" si="37"/>
        <v>Popup_OIP</v>
      </c>
      <c r="AW480" s="237"/>
      <c r="AX480" s="238"/>
      <c r="AY480" s="238"/>
      <c r="AZ480" s="383"/>
      <c r="BA480" s="331"/>
      <c r="BB480" s="464" t="str">
        <f t="shared" si="38"/>
        <v/>
      </c>
      <c r="BC480" s="464" t="str">
        <f t="shared" si="39"/>
        <v/>
      </c>
    </row>
    <row r="481" spans="1:55" s="205" customFormat="1" x14ac:dyDescent="0.25">
      <c r="A481" s="264"/>
      <c r="B481" s="804"/>
      <c r="C481" s="264"/>
      <c r="D481" s="235"/>
      <c r="E481" s="235"/>
      <c r="F481" s="235"/>
      <c r="G481" s="235"/>
      <c r="H481" s="235"/>
      <c r="I481" s="235"/>
      <c r="J481" s="235"/>
      <c r="K481" s="235"/>
      <c r="L481" s="235"/>
      <c r="M481" s="235"/>
      <c r="N481" s="235"/>
      <c r="O481" s="235"/>
      <c r="P481" s="235"/>
      <c r="Q481" s="235"/>
      <c r="R481" s="235"/>
      <c r="S481" s="416"/>
      <c r="T481" s="416"/>
      <c r="U481" s="235"/>
      <c r="V481" s="583"/>
      <c r="W481" s="235"/>
      <c r="X481" s="235"/>
      <c r="Y481" s="463">
        <f t="shared" si="35"/>
        <v>0</v>
      </c>
      <c r="Z481" s="578"/>
      <c r="AA481" s="578"/>
      <c r="AB481" s="201"/>
      <c r="AC481" s="201"/>
      <c r="AD481" s="201"/>
      <c r="AE481" s="201"/>
      <c r="AF481" s="201"/>
      <c r="AG481" s="201"/>
      <c r="AH481" s="235"/>
      <c r="AI481" s="201"/>
      <c r="AJ481" s="201"/>
      <c r="AK481" s="201"/>
      <c r="AL481" s="201"/>
      <c r="AM481" s="201"/>
      <c r="AN481" s="201"/>
      <c r="AO481" s="573"/>
      <c r="AP481" s="416"/>
      <c r="AQ481" s="416"/>
      <c r="AR481" s="416"/>
      <c r="AS481" s="245"/>
      <c r="AT481" s="462" t="str">
        <f t="shared" si="36"/>
        <v/>
      </c>
      <c r="AU481" s="237"/>
      <c r="AV481" s="463" t="str">
        <f t="shared" si="37"/>
        <v>Popup_OIP</v>
      </c>
      <c r="AW481" s="237"/>
      <c r="AX481" s="238"/>
      <c r="AY481" s="238"/>
      <c r="AZ481" s="383"/>
      <c r="BA481" s="331"/>
      <c r="BB481" s="464" t="str">
        <f t="shared" si="38"/>
        <v/>
      </c>
      <c r="BC481" s="464" t="str">
        <f t="shared" si="39"/>
        <v/>
      </c>
    </row>
    <row r="482" spans="1:55" s="205" customFormat="1" x14ac:dyDescent="0.25">
      <c r="A482" s="264"/>
      <c r="B482" s="804"/>
      <c r="C482" s="264"/>
      <c r="D482" s="235"/>
      <c r="E482" s="235"/>
      <c r="F482" s="235"/>
      <c r="G482" s="235"/>
      <c r="H482" s="235"/>
      <c r="I482" s="235"/>
      <c r="J482" s="235"/>
      <c r="K482" s="235"/>
      <c r="L482" s="235"/>
      <c r="M482" s="235"/>
      <c r="N482" s="235"/>
      <c r="O482" s="235"/>
      <c r="P482" s="235"/>
      <c r="Q482" s="235"/>
      <c r="R482" s="235"/>
      <c r="S482" s="416"/>
      <c r="T482" s="416"/>
      <c r="U482" s="235"/>
      <c r="V482" s="583"/>
      <c r="W482" s="235"/>
      <c r="X482" s="235"/>
      <c r="Y482" s="463">
        <f t="shared" si="35"/>
        <v>0</v>
      </c>
      <c r="Z482" s="578"/>
      <c r="AA482" s="578"/>
      <c r="AB482" s="201"/>
      <c r="AC482" s="201"/>
      <c r="AD482" s="201"/>
      <c r="AE482" s="201"/>
      <c r="AF482" s="201"/>
      <c r="AG482" s="201"/>
      <c r="AH482" s="235"/>
      <c r="AI482" s="201"/>
      <c r="AJ482" s="201"/>
      <c r="AK482" s="201"/>
      <c r="AL482" s="201"/>
      <c r="AM482" s="201"/>
      <c r="AN482" s="201"/>
      <c r="AO482" s="573"/>
      <c r="AP482" s="416"/>
      <c r="AQ482" s="416"/>
      <c r="AR482" s="416"/>
      <c r="AS482" s="245"/>
      <c r="AT482" s="462" t="str">
        <f t="shared" si="36"/>
        <v/>
      </c>
      <c r="AU482" s="237"/>
      <c r="AV482" s="463" t="str">
        <f t="shared" si="37"/>
        <v>Popup_OIP</v>
      </c>
      <c r="AW482" s="237"/>
      <c r="AX482" s="238"/>
      <c r="AY482" s="238"/>
      <c r="AZ482" s="383"/>
      <c r="BA482" s="331"/>
      <c r="BB482" s="464" t="str">
        <f t="shared" si="38"/>
        <v/>
      </c>
      <c r="BC482" s="464" t="str">
        <f t="shared" si="39"/>
        <v/>
      </c>
    </row>
    <row r="483" spans="1:55" s="205" customFormat="1" x14ac:dyDescent="0.25">
      <c r="A483" s="264"/>
      <c r="B483" s="804"/>
      <c r="C483" s="264"/>
      <c r="D483" s="235"/>
      <c r="E483" s="235"/>
      <c r="F483" s="235"/>
      <c r="G483" s="235"/>
      <c r="H483" s="235"/>
      <c r="I483" s="235"/>
      <c r="J483" s="235"/>
      <c r="K483" s="235"/>
      <c r="L483" s="235"/>
      <c r="M483" s="235"/>
      <c r="N483" s="235"/>
      <c r="O483" s="235"/>
      <c r="P483" s="235"/>
      <c r="Q483" s="235"/>
      <c r="R483" s="235"/>
      <c r="S483" s="416"/>
      <c r="T483" s="416"/>
      <c r="U483" s="235"/>
      <c r="V483" s="583"/>
      <c r="W483" s="235"/>
      <c r="X483" s="235"/>
      <c r="Y483" s="463">
        <f t="shared" si="35"/>
        <v>0</v>
      </c>
      <c r="Z483" s="578"/>
      <c r="AA483" s="578"/>
      <c r="AB483" s="201"/>
      <c r="AC483" s="201"/>
      <c r="AD483" s="201"/>
      <c r="AE483" s="201"/>
      <c r="AF483" s="201"/>
      <c r="AG483" s="201"/>
      <c r="AH483" s="235"/>
      <c r="AI483" s="201"/>
      <c r="AJ483" s="201"/>
      <c r="AK483" s="201"/>
      <c r="AL483" s="201"/>
      <c r="AM483" s="201"/>
      <c r="AN483" s="201"/>
      <c r="AO483" s="573"/>
      <c r="AP483" s="416"/>
      <c r="AQ483" s="416"/>
      <c r="AR483" s="416"/>
      <c r="AS483" s="245"/>
      <c r="AT483" s="462" t="str">
        <f t="shared" si="36"/>
        <v/>
      </c>
      <c r="AU483" s="237"/>
      <c r="AV483" s="463" t="str">
        <f t="shared" si="37"/>
        <v>Popup_OIP</v>
      </c>
      <c r="AW483" s="237"/>
      <c r="AX483" s="238"/>
      <c r="AY483" s="238"/>
      <c r="AZ483" s="383"/>
      <c r="BA483" s="331"/>
      <c r="BB483" s="464" t="str">
        <f t="shared" si="38"/>
        <v/>
      </c>
      <c r="BC483" s="464" t="str">
        <f t="shared" si="39"/>
        <v/>
      </c>
    </row>
    <row r="484" spans="1:55" s="205" customFormat="1" x14ac:dyDescent="0.25">
      <c r="A484" s="264"/>
      <c r="B484" s="804"/>
      <c r="C484" s="264"/>
      <c r="D484" s="235"/>
      <c r="E484" s="235"/>
      <c r="F484" s="235"/>
      <c r="G484" s="235"/>
      <c r="H484" s="235"/>
      <c r="I484" s="235"/>
      <c r="J484" s="235"/>
      <c r="K484" s="235"/>
      <c r="L484" s="235"/>
      <c r="M484" s="235"/>
      <c r="N484" s="235"/>
      <c r="O484" s="235"/>
      <c r="P484" s="235"/>
      <c r="Q484" s="235"/>
      <c r="R484" s="235"/>
      <c r="S484" s="416"/>
      <c r="T484" s="416"/>
      <c r="U484" s="235"/>
      <c r="V484" s="583"/>
      <c r="W484" s="235"/>
      <c r="X484" s="235"/>
      <c r="Y484" s="463">
        <f t="shared" si="35"/>
        <v>0</v>
      </c>
      <c r="Z484" s="578"/>
      <c r="AA484" s="578"/>
      <c r="AB484" s="201"/>
      <c r="AC484" s="201"/>
      <c r="AD484" s="201"/>
      <c r="AE484" s="201"/>
      <c r="AF484" s="201"/>
      <c r="AG484" s="201"/>
      <c r="AH484" s="235"/>
      <c r="AI484" s="201"/>
      <c r="AJ484" s="201"/>
      <c r="AK484" s="201"/>
      <c r="AL484" s="201"/>
      <c r="AM484" s="201"/>
      <c r="AN484" s="201"/>
      <c r="AO484" s="573"/>
      <c r="AP484" s="416"/>
      <c r="AQ484" s="416"/>
      <c r="AR484" s="416"/>
      <c r="AS484" s="245"/>
      <c r="AT484" s="462" t="str">
        <f t="shared" si="36"/>
        <v/>
      </c>
      <c r="AU484" s="237"/>
      <c r="AV484" s="463" t="str">
        <f t="shared" si="37"/>
        <v>Popup_OIP</v>
      </c>
      <c r="AW484" s="237"/>
      <c r="AX484" s="238"/>
      <c r="AY484" s="238"/>
      <c r="AZ484" s="383"/>
      <c r="BA484" s="331"/>
      <c r="BB484" s="464" t="str">
        <f t="shared" si="38"/>
        <v/>
      </c>
      <c r="BC484" s="464" t="str">
        <f t="shared" si="39"/>
        <v/>
      </c>
    </row>
    <row r="485" spans="1:55" s="205" customFormat="1" x14ac:dyDescent="0.25">
      <c r="A485" s="264"/>
      <c r="B485" s="804"/>
      <c r="C485" s="264"/>
      <c r="D485" s="235"/>
      <c r="E485" s="235"/>
      <c r="F485" s="235"/>
      <c r="G485" s="235"/>
      <c r="H485" s="235"/>
      <c r="I485" s="235"/>
      <c r="J485" s="235"/>
      <c r="K485" s="235"/>
      <c r="L485" s="235"/>
      <c r="M485" s="235"/>
      <c r="N485" s="235"/>
      <c r="O485" s="235"/>
      <c r="P485" s="235"/>
      <c r="Q485" s="235"/>
      <c r="R485" s="235"/>
      <c r="S485" s="416"/>
      <c r="T485" s="416"/>
      <c r="U485" s="235"/>
      <c r="V485" s="583"/>
      <c r="W485" s="235"/>
      <c r="X485" s="235"/>
      <c r="Y485" s="463">
        <f t="shared" si="35"/>
        <v>0</v>
      </c>
      <c r="Z485" s="578"/>
      <c r="AA485" s="578"/>
      <c r="AB485" s="201"/>
      <c r="AC485" s="201"/>
      <c r="AD485" s="201"/>
      <c r="AE485" s="201"/>
      <c r="AF485" s="201"/>
      <c r="AG485" s="201"/>
      <c r="AH485" s="235"/>
      <c r="AI485" s="201"/>
      <c r="AJ485" s="201"/>
      <c r="AK485" s="201"/>
      <c r="AL485" s="201"/>
      <c r="AM485" s="201"/>
      <c r="AN485" s="201"/>
      <c r="AO485" s="573"/>
      <c r="AP485" s="416"/>
      <c r="AQ485" s="416"/>
      <c r="AR485" s="416"/>
      <c r="AS485" s="245"/>
      <c r="AT485" s="462" t="str">
        <f t="shared" si="36"/>
        <v/>
      </c>
      <c r="AU485" s="237"/>
      <c r="AV485" s="463" t="str">
        <f t="shared" si="37"/>
        <v>Popup_OIP</v>
      </c>
      <c r="AW485" s="237"/>
      <c r="AX485" s="238"/>
      <c r="AY485" s="238"/>
      <c r="AZ485" s="383"/>
      <c r="BA485" s="331"/>
      <c r="BB485" s="464" t="str">
        <f t="shared" si="38"/>
        <v/>
      </c>
      <c r="BC485" s="464" t="str">
        <f t="shared" si="39"/>
        <v/>
      </c>
    </row>
    <row r="486" spans="1:55" s="205" customFormat="1" x14ac:dyDescent="0.25">
      <c r="A486" s="264"/>
      <c r="B486" s="857"/>
      <c r="C486" s="264"/>
      <c r="D486" s="234"/>
      <c r="E486" s="234"/>
      <c r="F486" s="234"/>
      <c r="G486" s="234"/>
      <c r="H486" s="234"/>
      <c r="I486" s="234"/>
      <c r="J486" s="234"/>
      <c r="K486" s="234"/>
      <c r="L486" s="234"/>
      <c r="M486" s="234"/>
      <c r="N486" s="234"/>
      <c r="O486" s="234"/>
      <c r="P486" s="234"/>
      <c r="Q486" s="234"/>
      <c r="R486" s="234"/>
      <c r="S486" s="571"/>
      <c r="T486" s="571"/>
      <c r="U486" s="234"/>
      <c r="V486" s="584"/>
      <c r="W486" s="234"/>
      <c r="X486" s="234"/>
      <c r="Y486" s="463">
        <f t="shared" si="35"/>
        <v>0</v>
      </c>
      <c r="Z486" s="578"/>
      <c r="AA486" s="578"/>
      <c r="AB486" s="201"/>
      <c r="AC486" s="201"/>
      <c r="AD486" s="201"/>
      <c r="AE486" s="201"/>
      <c r="AF486" s="201"/>
      <c r="AG486" s="201"/>
      <c r="AH486" s="234"/>
      <c r="AI486" s="201"/>
      <c r="AJ486" s="201"/>
      <c r="AK486" s="201"/>
      <c r="AL486" s="201"/>
      <c r="AM486" s="201"/>
      <c r="AN486" s="201"/>
      <c r="AO486" s="573"/>
      <c r="AP486" s="571"/>
      <c r="AQ486" s="571"/>
      <c r="AR486" s="571"/>
      <c r="AS486" s="246"/>
      <c r="AT486" s="462" t="str">
        <f t="shared" si="36"/>
        <v/>
      </c>
      <c r="AU486" s="238"/>
      <c r="AV486" s="463" t="str">
        <f t="shared" si="37"/>
        <v>Popup_OIP</v>
      </c>
      <c r="AW486" s="238"/>
      <c r="AX486" s="238"/>
      <c r="AY486" s="238"/>
      <c r="AZ486" s="383"/>
      <c r="BA486" s="331"/>
      <c r="BB486" s="464" t="str">
        <f t="shared" si="38"/>
        <v/>
      </c>
      <c r="BC486" s="464" t="str">
        <f t="shared" si="39"/>
        <v/>
      </c>
    </row>
    <row r="487" spans="1:55" s="205" customFormat="1" x14ac:dyDescent="0.25">
      <c r="A487" s="264"/>
      <c r="B487" s="857"/>
      <c r="C487" s="264"/>
      <c r="D487" s="234"/>
      <c r="E487" s="234"/>
      <c r="F487" s="234"/>
      <c r="G487" s="234"/>
      <c r="H487" s="234"/>
      <c r="I487" s="234"/>
      <c r="J487" s="234"/>
      <c r="K487" s="234"/>
      <c r="L487" s="234"/>
      <c r="M487" s="234"/>
      <c r="N487" s="234"/>
      <c r="O487" s="234"/>
      <c r="P487" s="234"/>
      <c r="Q487" s="234"/>
      <c r="R487" s="234"/>
      <c r="S487" s="571"/>
      <c r="T487" s="571"/>
      <c r="U487" s="234"/>
      <c r="V487" s="584"/>
      <c r="W487" s="234"/>
      <c r="X487" s="234"/>
      <c r="Y487" s="463">
        <f t="shared" si="35"/>
        <v>0</v>
      </c>
      <c r="Z487" s="578"/>
      <c r="AA487" s="578"/>
      <c r="AB487" s="201"/>
      <c r="AC487" s="201"/>
      <c r="AD487" s="201"/>
      <c r="AE487" s="201"/>
      <c r="AF487" s="201"/>
      <c r="AG487" s="201"/>
      <c r="AH487" s="234"/>
      <c r="AI487" s="201"/>
      <c r="AJ487" s="201"/>
      <c r="AK487" s="201"/>
      <c r="AL487" s="201"/>
      <c r="AM487" s="201"/>
      <c r="AN487" s="201"/>
      <c r="AO487" s="573"/>
      <c r="AP487" s="571"/>
      <c r="AQ487" s="571"/>
      <c r="AR487" s="571"/>
      <c r="AS487" s="246"/>
      <c r="AT487" s="462" t="str">
        <f t="shared" si="36"/>
        <v/>
      </c>
      <c r="AU487" s="238"/>
      <c r="AV487" s="463" t="str">
        <f t="shared" si="37"/>
        <v>Popup_OIP</v>
      </c>
      <c r="AW487" s="238"/>
      <c r="AX487" s="238"/>
      <c r="AY487" s="238"/>
      <c r="AZ487" s="383"/>
      <c r="BA487" s="331"/>
      <c r="BB487" s="464" t="str">
        <f t="shared" si="38"/>
        <v/>
      </c>
      <c r="BC487" s="464" t="str">
        <f t="shared" si="39"/>
        <v/>
      </c>
    </row>
    <row r="488" spans="1:55" s="205" customFormat="1" x14ac:dyDescent="0.25">
      <c r="A488" s="264"/>
      <c r="B488" s="857"/>
      <c r="C488" s="264"/>
      <c r="D488" s="234"/>
      <c r="E488" s="234"/>
      <c r="F488" s="234"/>
      <c r="G488" s="234"/>
      <c r="H488" s="234"/>
      <c r="I488" s="234"/>
      <c r="J488" s="234"/>
      <c r="K488" s="234"/>
      <c r="L488" s="234"/>
      <c r="M488" s="234"/>
      <c r="N488" s="234"/>
      <c r="O488" s="234"/>
      <c r="P488" s="234"/>
      <c r="Q488" s="234"/>
      <c r="R488" s="234"/>
      <c r="S488" s="571"/>
      <c r="T488" s="571"/>
      <c r="U488" s="234"/>
      <c r="V488" s="584"/>
      <c r="W488" s="234"/>
      <c r="X488" s="234"/>
      <c r="Y488" s="463">
        <f t="shared" si="35"/>
        <v>0</v>
      </c>
      <c r="Z488" s="578"/>
      <c r="AA488" s="578"/>
      <c r="AB488" s="201"/>
      <c r="AC488" s="201"/>
      <c r="AD488" s="201"/>
      <c r="AE488" s="201"/>
      <c r="AF488" s="201"/>
      <c r="AG488" s="201"/>
      <c r="AH488" s="234"/>
      <c r="AI488" s="201"/>
      <c r="AJ488" s="201"/>
      <c r="AK488" s="201"/>
      <c r="AL488" s="201"/>
      <c r="AM488" s="201"/>
      <c r="AN488" s="201"/>
      <c r="AO488" s="573"/>
      <c r="AP488" s="571"/>
      <c r="AQ488" s="571"/>
      <c r="AR488" s="571"/>
      <c r="AS488" s="246"/>
      <c r="AT488" s="462" t="str">
        <f t="shared" si="36"/>
        <v/>
      </c>
      <c r="AU488" s="238"/>
      <c r="AV488" s="463" t="str">
        <f t="shared" si="37"/>
        <v>Popup_OIP</v>
      </c>
      <c r="AW488" s="238"/>
      <c r="AX488" s="238"/>
      <c r="AY488" s="238"/>
      <c r="AZ488" s="383"/>
      <c r="BA488" s="331"/>
      <c r="BB488" s="464" t="str">
        <f t="shared" si="38"/>
        <v/>
      </c>
      <c r="BC488" s="464" t="str">
        <f t="shared" si="39"/>
        <v/>
      </c>
    </row>
    <row r="489" spans="1:55" s="205" customFormat="1" x14ac:dyDescent="0.25">
      <c r="A489" s="264"/>
      <c r="B489" s="857"/>
      <c r="C489" s="264"/>
      <c r="D489" s="234"/>
      <c r="E489" s="234"/>
      <c r="F489" s="234"/>
      <c r="G489" s="234"/>
      <c r="H489" s="234"/>
      <c r="I489" s="234"/>
      <c r="J489" s="234"/>
      <c r="K489" s="234"/>
      <c r="L489" s="234"/>
      <c r="M489" s="234"/>
      <c r="N489" s="234"/>
      <c r="O489" s="234"/>
      <c r="P489" s="234"/>
      <c r="Q489" s="234"/>
      <c r="R489" s="234"/>
      <c r="S489" s="571"/>
      <c r="T489" s="571"/>
      <c r="U489" s="234"/>
      <c r="V489" s="584"/>
      <c r="W489" s="234"/>
      <c r="X489" s="234"/>
      <c r="Y489" s="463">
        <f t="shared" si="35"/>
        <v>0</v>
      </c>
      <c r="Z489" s="578"/>
      <c r="AA489" s="578"/>
      <c r="AB489" s="201"/>
      <c r="AC489" s="201"/>
      <c r="AD489" s="201"/>
      <c r="AE489" s="201"/>
      <c r="AF489" s="201"/>
      <c r="AG489" s="201"/>
      <c r="AH489" s="234"/>
      <c r="AI489" s="201"/>
      <c r="AJ489" s="201"/>
      <c r="AK489" s="201"/>
      <c r="AL489" s="201"/>
      <c r="AM489" s="201"/>
      <c r="AN489" s="201"/>
      <c r="AO489" s="573"/>
      <c r="AP489" s="571"/>
      <c r="AQ489" s="571"/>
      <c r="AR489" s="571"/>
      <c r="AS489" s="246"/>
      <c r="AT489" s="462" t="str">
        <f t="shared" si="36"/>
        <v/>
      </c>
      <c r="AU489" s="238"/>
      <c r="AV489" s="463" t="str">
        <f t="shared" si="37"/>
        <v>Popup_OIP</v>
      </c>
      <c r="AW489" s="238"/>
      <c r="AX489" s="238"/>
      <c r="AY489" s="238"/>
      <c r="AZ489" s="383"/>
      <c r="BA489" s="331"/>
      <c r="BB489" s="464" t="str">
        <f t="shared" si="38"/>
        <v/>
      </c>
      <c r="BC489" s="464" t="str">
        <f t="shared" si="39"/>
        <v/>
      </c>
    </row>
    <row r="490" spans="1:55" s="205" customFormat="1" x14ac:dyDescent="0.25">
      <c r="A490" s="264"/>
      <c r="B490" s="857"/>
      <c r="C490" s="264"/>
      <c r="D490" s="234"/>
      <c r="E490" s="234"/>
      <c r="F490" s="234"/>
      <c r="G490" s="234"/>
      <c r="H490" s="234"/>
      <c r="I490" s="234"/>
      <c r="J490" s="234"/>
      <c r="K490" s="234"/>
      <c r="L490" s="234"/>
      <c r="M490" s="234"/>
      <c r="N490" s="234"/>
      <c r="O490" s="234"/>
      <c r="P490" s="234"/>
      <c r="Q490" s="234"/>
      <c r="R490" s="234"/>
      <c r="S490" s="571"/>
      <c r="T490" s="571"/>
      <c r="U490" s="234"/>
      <c r="V490" s="584"/>
      <c r="W490" s="234"/>
      <c r="X490" s="234"/>
      <c r="Y490" s="463">
        <f t="shared" si="35"/>
        <v>0</v>
      </c>
      <c r="Z490" s="578"/>
      <c r="AA490" s="578"/>
      <c r="AB490" s="201"/>
      <c r="AC490" s="201"/>
      <c r="AD490" s="201"/>
      <c r="AE490" s="201"/>
      <c r="AF490" s="201"/>
      <c r="AG490" s="201"/>
      <c r="AH490" s="234"/>
      <c r="AI490" s="201"/>
      <c r="AJ490" s="201"/>
      <c r="AK490" s="201"/>
      <c r="AL490" s="201"/>
      <c r="AM490" s="201"/>
      <c r="AN490" s="201"/>
      <c r="AO490" s="573"/>
      <c r="AP490" s="571"/>
      <c r="AQ490" s="571"/>
      <c r="AR490" s="571"/>
      <c r="AS490" s="246"/>
      <c r="AT490" s="462" t="str">
        <f t="shared" si="36"/>
        <v/>
      </c>
      <c r="AU490" s="238"/>
      <c r="AV490" s="463" t="str">
        <f t="shared" si="37"/>
        <v>Popup_OIP</v>
      </c>
      <c r="AW490" s="238"/>
      <c r="AX490" s="238"/>
      <c r="AY490" s="238"/>
      <c r="AZ490" s="383"/>
      <c r="BA490" s="331"/>
      <c r="BB490" s="464" t="str">
        <f t="shared" si="38"/>
        <v/>
      </c>
      <c r="BC490" s="464" t="str">
        <f t="shared" si="39"/>
        <v/>
      </c>
    </row>
    <row r="491" spans="1:55" s="205" customFormat="1" x14ac:dyDescent="0.25">
      <c r="A491" s="264"/>
      <c r="B491" s="857"/>
      <c r="C491" s="264"/>
      <c r="D491" s="234"/>
      <c r="E491" s="234"/>
      <c r="F491" s="234"/>
      <c r="G491" s="234"/>
      <c r="H491" s="234"/>
      <c r="I491" s="234"/>
      <c r="J491" s="234"/>
      <c r="K491" s="234"/>
      <c r="L491" s="234"/>
      <c r="M491" s="234"/>
      <c r="N491" s="234"/>
      <c r="O491" s="234"/>
      <c r="P491" s="234"/>
      <c r="Q491" s="234"/>
      <c r="R491" s="234"/>
      <c r="S491" s="571"/>
      <c r="T491" s="571"/>
      <c r="U491" s="234"/>
      <c r="V491" s="584"/>
      <c r="W491" s="234"/>
      <c r="X491" s="234"/>
      <c r="Y491" s="463">
        <f t="shared" si="35"/>
        <v>0</v>
      </c>
      <c r="Z491" s="578"/>
      <c r="AA491" s="578"/>
      <c r="AB491" s="201"/>
      <c r="AC491" s="201"/>
      <c r="AD491" s="201"/>
      <c r="AE491" s="201"/>
      <c r="AF491" s="201"/>
      <c r="AG491" s="201"/>
      <c r="AH491" s="234"/>
      <c r="AI491" s="201"/>
      <c r="AJ491" s="201"/>
      <c r="AK491" s="201"/>
      <c r="AL491" s="201"/>
      <c r="AM491" s="201"/>
      <c r="AN491" s="201"/>
      <c r="AO491" s="573"/>
      <c r="AP491" s="571"/>
      <c r="AQ491" s="571"/>
      <c r="AR491" s="571"/>
      <c r="AS491" s="246"/>
      <c r="AT491" s="462" t="str">
        <f t="shared" si="36"/>
        <v/>
      </c>
      <c r="AU491" s="238"/>
      <c r="AV491" s="463" t="str">
        <f t="shared" si="37"/>
        <v>Popup_OIP</v>
      </c>
      <c r="AW491" s="238"/>
      <c r="AX491" s="238"/>
      <c r="AY491" s="238"/>
      <c r="AZ491" s="383"/>
      <c r="BA491" s="331"/>
      <c r="BB491" s="464" t="str">
        <f t="shared" si="38"/>
        <v/>
      </c>
      <c r="BC491" s="464" t="str">
        <f t="shared" si="39"/>
        <v/>
      </c>
    </row>
    <row r="492" spans="1:55" s="205" customFormat="1" x14ac:dyDescent="0.25">
      <c r="A492" s="264"/>
      <c r="B492" s="857"/>
      <c r="C492" s="264"/>
      <c r="D492" s="234"/>
      <c r="E492" s="234"/>
      <c r="F492" s="234"/>
      <c r="G492" s="234"/>
      <c r="H492" s="234"/>
      <c r="I492" s="234"/>
      <c r="J492" s="234"/>
      <c r="K492" s="234"/>
      <c r="L492" s="234"/>
      <c r="M492" s="234"/>
      <c r="N492" s="234"/>
      <c r="O492" s="234"/>
      <c r="P492" s="234"/>
      <c r="Q492" s="234"/>
      <c r="R492" s="234"/>
      <c r="S492" s="571"/>
      <c r="T492" s="571"/>
      <c r="U492" s="234"/>
      <c r="V492" s="584"/>
      <c r="W492" s="234"/>
      <c r="X492" s="234"/>
      <c r="Y492" s="463">
        <f t="shared" si="35"/>
        <v>0</v>
      </c>
      <c r="Z492" s="578"/>
      <c r="AA492" s="578"/>
      <c r="AB492" s="201"/>
      <c r="AC492" s="201"/>
      <c r="AD492" s="201"/>
      <c r="AE492" s="201"/>
      <c r="AF492" s="201"/>
      <c r="AG492" s="201"/>
      <c r="AH492" s="234"/>
      <c r="AI492" s="201"/>
      <c r="AJ492" s="201"/>
      <c r="AK492" s="201"/>
      <c r="AL492" s="201"/>
      <c r="AM492" s="201"/>
      <c r="AN492" s="201"/>
      <c r="AO492" s="573"/>
      <c r="AP492" s="571"/>
      <c r="AQ492" s="571"/>
      <c r="AR492" s="571"/>
      <c r="AS492" s="246"/>
      <c r="AT492" s="462" t="str">
        <f t="shared" si="36"/>
        <v/>
      </c>
      <c r="AU492" s="238"/>
      <c r="AV492" s="463" t="str">
        <f t="shared" si="37"/>
        <v>Popup_OIP</v>
      </c>
      <c r="AW492" s="238"/>
      <c r="AX492" s="238"/>
      <c r="AY492" s="238"/>
      <c r="AZ492" s="383"/>
      <c r="BA492" s="331"/>
      <c r="BB492" s="464" t="str">
        <f t="shared" si="38"/>
        <v/>
      </c>
      <c r="BC492" s="464" t="str">
        <f t="shared" si="39"/>
        <v/>
      </c>
    </row>
    <row r="493" spans="1:55" s="205" customFormat="1" x14ac:dyDescent="0.25">
      <c r="A493" s="264"/>
      <c r="B493" s="857"/>
      <c r="C493" s="264"/>
      <c r="D493" s="234"/>
      <c r="E493" s="234"/>
      <c r="F493" s="234"/>
      <c r="G493" s="234"/>
      <c r="H493" s="234"/>
      <c r="I493" s="234"/>
      <c r="J493" s="234"/>
      <c r="K493" s="234"/>
      <c r="L493" s="234"/>
      <c r="M493" s="234"/>
      <c r="N493" s="234"/>
      <c r="O493" s="234"/>
      <c r="P493" s="234"/>
      <c r="Q493" s="234"/>
      <c r="R493" s="234"/>
      <c r="S493" s="571"/>
      <c r="T493" s="571"/>
      <c r="U493" s="234"/>
      <c r="V493" s="584"/>
      <c r="W493" s="234"/>
      <c r="X493" s="234"/>
      <c r="Y493" s="463">
        <f t="shared" si="35"/>
        <v>0</v>
      </c>
      <c r="Z493" s="578"/>
      <c r="AA493" s="578"/>
      <c r="AB493" s="201"/>
      <c r="AC493" s="201"/>
      <c r="AD493" s="201"/>
      <c r="AE493" s="201"/>
      <c r="AF493" s="201"/>
      <c r="AG493" s="201"/>
      <c r="AH493" s="234"/>
      <c r="AI493" s="201"/>
      <c r="AJ493" s="201"/>
      <c r="AK493" s="201"/>
      <c r="AL493" s="201"/>
      <c r="AM493" s="201"/>
      <c r="AN493" s="201"/>
      <c r="AO493" s="573"/>
      <c r="AP493" s="571"/>
      <c r="AQ493" s="571"/>
      <c r="AR493" s="571"/>
      <c r="AS493" s="246"/>
      <c r="AT493" s="462" t="str">
        <f t="shared" si="36"/>
        <v/>
      </c>
      <c r="AU493" s="238"/>
      <c r="AV493" s="463" t="str">
        <f t="shared" si="37"/>
        <v>Popup_OIP</v>
      </c>
      <c r="AW493" s="238"/>
      <c r="AX493" s="238"/>
      <c r="AY493" s="238"/>
      <c r="AZ493" s="383"/>
      <c r="BA493" s="331"/>
      <c r="BB493" s="464" t="str">
        <f t="shared" si="38"/>
        <v/>
      </c>
      <c r="BC493" s="464" t="str">
        <f t="shared" si="39"/>
        <v/>
      </c>
    </row>
    <row r="494" spans="1:55" s="205" customFormat="1" x14ac:dyDescent="0.25">
      <c r="A494" s="264"/>
      <c r="B494" s="857"/>
      <c r="C494" s="264"/>
      <c r="D494" s="234"/>
      <c r="E494" s="234"/>
      <c r="F494" s="234"/>
      <c r="G494" s="234"/>
      <c r="H494" s="234"/>
      <c r="I494" s="234"/>
      <c r="J494" s="234"/>
      <c r="K494" s="234"/>
      <c r="L494" s="234"/>
      <c r="M494" s="234"/>
      <c r="N494" s="234"/>
      <c r="O494" s="234"/>
      <c r="P494" s="234"/>
      <c r="Q494" s="234"/>
      <c r="R494" s="234"/>
      <c r="S494" s="571"/>
      <c r="T494" s="571"/>
      <c r="U494" s="234"/>
      <c r="V494" s="584"/>
      <c r="W494" s="234"/>
      <c r="X494" s="234"/>
      <c r="Y494" s="463">
        <f t="shared" si="35"/>
        <v>0</v>
      </c>
      <c r="Z494" s="578"/>
      <c r="AA494" s="578"/>
      <c r="AB494" s="201"/>
      <c r="AC494" s="201"/>
      <c r="AD494" s="201"/>
      <c r="AE494" s="201"/>
      <c r="AF494" s="201"/>
      <c r="AG494" s="201"/>
      <c r="AH494" s="234"/>
      <c r="AI494" s="201"/>
      <c r="AJ494" s="201"/>
      <c r="AK494" s="201"/>
      <c r="AL494" s="201"/>
      <c r="AM494" s="201"/>
      <c r="AN494" s="201"/>
      <c r="AO494" s="573"/>
      <c r="AP494" s="571"/>
      <c r="AQ494" s="571"/>
      <c r="AR494" s="571"/>
      <c r="AS494" s="246"/>
      <c r="AT494" s="462" t="str">
        <f t="shared" si="36"/>
        <v/>
      </c>
      <c r="AU494" s="238"/>
      <c r="AV494" s="463" t="str">
        <f t="shared" si="37"/>
        <v>Popup_OIP</v>
      </c>
      <c r="AW494" s="238"/>
      <c r="AX494" s="238"/>
      <c r="AY494" s="238"/>
      <c r="AZ494" s="383"/>
      <c r="BA494" s="331"/>
      <c r="BB494" s="464" t="str">
        <f t="shared" si="38"/>
        <v/>
      </c>
      <c r="BC494" s="464" t="str">
        <f t="shared" si="39"/>
        <v/>
      </c>
    </row>
    <row r="495" spans="1:55" s="205" customFormat="1" x14ac:dyDescent="0.25">
      <c r="A495" s="264"/>
      <c r="B495" s="857"/>
      <c r="C495" s="264"/>
      <c r="D495" s="234"/>
      <c r="E495" s="234"/>
      <c r="F495" s="234"/>
      <c r="G495" s="234"/>
      <c r="H495" s="234"/>
      <c r="I495" s="234"/>
      <c r="J495" s="234"/>
      <c r="K495" s="234"/>
      <c r="L495" s="234"/>
      <c r="M495" s="234"/>
      <c r="N495" s="234"/>
      <c r="O495" s="234"/>
      <c r="P495" s="234"/>
      <c r="Q495" s="234"/>
      <c r="R495" s="234"/>
      <c r="S495" s="571"/>
      <c r="T495" s="571"/>
      <c r="U495" s="234"/>
      <c r="V495" s="584"/>
      <c r="W495" s="234"/>
      <c r="X495" s="234"/>
      <c r="Y495" s="463">
        <f t="shared" si="35"/>
        <v>0</v>
      </c>
      <c r="Z495" s="578"/>
      <c r="AA495" s="578"/>
      <c r="AB495" s="201"/>
      <c r="AC495" s="201"/>
      <c r="AD495" s="201"/>
      <c r="AE495" s="201"/>
      <c r="AF495" s="201"/>
      <c r="AG495" s="201"/>
      <c r="AH495" s="234"/>
      <c r="AI495" s="201"/>
      <c r="AJ495" s="201"/>
      <c r="AK495" s="201"/>
      <c r="AL495" s="201"/>
      <c r="AM495" s="201"/>
      <c r="AN495" s="201"/>
      <c r="AO495" s="573"/>
      <c r="AP495" s="571"/>
      <c r="AQ495" s="571"/>
      <c r="AR495" s="571"/>
      <c r="AS495" s="246"/>
      <c r="AT495" s="462" t="str">
        <f t="shared" si="36"/>
        <v/>
      </c>
      <c r="AU495" s="238"/>
      <c r="AV495" s="463" t="str">
        <f t="shared" si="37"/>
        <v>Popup_OIP</v>
      </c>
      <c r="AW495" s="238"/>
      <c r="AX495" s="238"/>
      <c r="AY495" s="238"/>
      <c r="AZ495" s="383"/>
      <c r="BA495" s="331"/>
      <c r="BB495" s="464" t="str">
        <f t="shared" si="38"/>
        <v/>
      </c>
      <c r="BC495" s="464" t="str">
        <f t="shared" si="39"/>
        <v/>
      </c>
    </row>
    <row r="496" spans="1:55" s="205" customFormat="1" x14ac:dyDescent="0.25">
      <c r="A496" s="264"/>
      <c r="B496" s="857"/>
      <c r="C496" s="264"/>
      <c r="D496" s="234"/>
      <c r="E496" s="234"/>
      <c r="F496" s="234"/>
      <c r="G496" s="234"/>
      <c r="H496" s="234"/>
      <c r="I496" s="234"/>
      <c r="J496" s="234"/>
      <c r="K496" s="234"/>
      <c r="L496" s="234"/>
      <c r="M496" s="234"/>
      <c r="N496" s="234"/>
      <c r="O496" s="234"/>
      <c r="P496" s="234"/>
      <c r="Q496" s="234"/>
      <c r="R496" s="234"/>
      <c r="S496" s="571"/>
      <c r="T496" s="571"/>
      <c r="U496" s="234"/>
      <c r="V496" s="584"/>
      <c r="W496" s="234"/>
      <c r="X496" s="234"/>
      <c r="Y496" s="463">
        <f t="shared" si="35"/>
        <v>0</v>
      </c>
      <c r="Z496" s="578"/>
      <c r="AA496" s="578"/>
      <c r="AB496" s="201"/>
      <c r="AC496" s="201"/>
      <c r="AD496" s="201"/>
      <c r="AE496" s="201"/>
      <c r="AF496" s="201"/>
      <c r="AG496" s="201"/>
      <c r="AH496" s="234"/>
      <c r="AI496" s="201"/>
      <c r="AJ496" s="201"/>
      <c r="AK496" s="201"/>
      <c r="AL496" s="201"/>
      <c r="AM496" s="201"/>
      <c r="AN496" s="201"/>
      <c r="AO496" s="573"/>
      <c r="AP496" s="571"/>
      <c r="AQ496" s="571"/>
      <c r="AR496" s="571"/>
      <c r="AS496" s="246"/>
      <c r="AT496" s="462" t="str">
        <f t="shared" si="36"/>
        <v/>
      </c>
      <c r="AU496" s="238"/>
      <c r="AV496" s="463" t="str">
        <f t="shared" si="37"/>
        <v>Popup_OIP</v>
      </c>
      <c r="AW496" s="238"/>
      <c r="AX496" s="238"/>
      <c r="AY496" s="238"/>
      <c r="AZ496" s="383"/>
      <c r="BA496" s="331"/>
      <c r="BB496" s="464" t="str">
        <f t="shared" si="38"/>
        <v/>
      </c>
      <c r="BC496" s="464" t="str">
        <f t="shared" si="39"/>
        <v/>
      </c>
    </row>
    <row r="497" spans="1:55" s="205" customFormat="1" x14ac:dyDescent="0.25">
      <c r="A497" s="264"/>
      <c r="B497" s="857"/>
      <c r="C497" s="264"/>
      <c r="D497" s="234"/>
      <c r="E497" s="234"/>
      <c r="F497" s="234"/>
      <c r="G497" s="234"/>
      <c r="H497" s="234"/>
      <c r="I497" s="234"/>
      <c r="J497" s="234"/>
      <c r="K497" s="234"/>
      <c r="L497" s="234"/>
      <c r="M497" s="234"/>
      <c r="N497" s="234"/>
      <c r="O497" s="234"/>
      <c r="P497" s="234"/>
      <c r="Q497" s="234"/>
      <c r="R497" s="234"/>
      <c r="S497" s="571"/>
      <c r="T497" s="571"/>
      <c r="U497" s="234"/>
      <c r="V497" s="584"/>
      <c r="W497" s="234"/>
      <c r="X497" s="234"/>
      <c r="Y497" s="463">
        <f t="shared" si="35"/>
        <v>0</v>
      </c>
      <c r="Z497" s="578"/>
      <c r="AA497" s="578"/>
      <c r="AB497" s="201"/>
      <c r="AC497" s="201"/>
      <c r="AD497" s="201"/>
      <c r="AE497" s="201"/>
      <c r="AF497" s="201"/>
      <c r="AG497" s="201"/>
      <c r="AH497" s="234"/>
      <c r="AI497" s="201"/>
      <c r="AJ497" s="201"/>
      <c r="AK497" s="201"/>
      <c r="AL497" s="201"/>
      <c r="AM497" s="201"/>
      <c r="AN497" s="201"/>
      <c r="AO497" s="573"/>
      <c r="AP497" s="571"/>
      <c r="AQ497" s="571"/>
      <c r="AR497" s="571"/>
      <c r="AS497" s="246"/>
      <c r="AT497" s="462" t="str">
        <f t="shared" si="36"/>
        <v/>
      </c>
      <c r="AU497" s="238"/>
      <c r="AV497" s="463" t="str">
        <f t="shared" si="37"/>
        <v>Popup_OIP</v>
      </c>
      <c r="AW497" s="238"/>
      <c r="AX497" s="238"/>
      <c r="AY497" s="238"/>
      <c r="AZ497" s="383"/>
      <c r="BA497" s="331"/>
      <c r="BB497" s="464" t="str">
        <f t="shared" si="38"/>
        <v/>
      </c>
      <c r="BC497" s="464" t="str">
        <f t="shared" si="39"/>
        <v/>
      </c>
    </row>
    <row r="498" spans="1:55" s="205" customFormat="1" x14ac:dyDescent="0.25">
      <c r="A498" s="264"/>
      <c r="B498" s="857"/>
      <c r="C498" s="264"/>
      <c r="D498" s="234"/>
      <c r="E498" s="234"/>
      <c r="F498" s="234"/>
      <c r="G498" s="234"/>
      <c r="H498" s="234"/>
      <c r="I498" s="234"/>
      <c r="J498" s="234"/>
      <c r="K498" s="234"/>
      <c r="L498" s="234"/>
      <c r="M498" s="234"/>
      <c r="N498" s="234"/>
      <c r="O498" s="234"/>
      <c r="P498" s="234"/>
      <c r="Q498" s="234"/>
      <c r="R498" s="234"/>
      <c r="S498" s="571"/>
      <c r="T498" s="571"/>
      <c r="U498" s="234"/>
      <c r="V498" s="584"/>
      <c r="W498" s="234"/>
      <c r="X498" s="234"/>
      <c r="Y498" s="463">
        <f t="shared" si="35"/>
        <v>0</v>
      </c>
      <c r="Z498" s="578"/>
      <c r="AA498" s="578"/>
      <c r="AB498" s="201"/>
      <c r="AC498" s="201"/>
      <c r="AD498" s="201"/>
      <c r="AE498" s="201"/>
      <c r="AF498" s="201"/>
      <c r="AG498" s="201"/>
      <c r="AH498" s="234"/>
      <c r="AI498" s="201"/>
      <c r="AJ498" s="201"/>
      <c r="AK498" s="201"/>
      <c r="AL498" s="201"/>
      <c r="AM498" s="201"/>
      <c r="AN498" s="201"/>
      <c r="AO498" s="573"/>
      <c r="AP498" s="571"/>
      <c r="AQ498" s="571"/>
      <c r="AR498" s="571"/>
      <c r="AS498" s="246"/>
      <c r="AT498" s="462" t="str">
        <f t="shared" si="36"/>
        <v/>
      </c>
      <c r="AU498" s="238"/>
      <c r="AV498" s="463" t="str">
        <f t="shared" si="37"/>
        <v>Popup_OIP</v>
      </c>
      <c r="AW498" s="238"/>
      <c r="AX498" s="238"/>
      <c r="AY498" s="238"/>
      <c r="AZ498" s="383"/>
      <c r="BA498" s="331"/>
      <c r="BB498" s="464" t="str">
        <f t="shared" si="38"/>
        <v/>
      </c>
      <c r="BC498" s="464" t="str">
        <f t="shared" si="39"/>
        <v/>
      </c>
    </row>
    <row r="499" spans="1:55" s="205" customFormat="1" x14ac:dyDescent="0.25">
      <c r="A499" s="264"/>
      <c r="B499" s="857"/>
      <c r="C499" s="264"/>
      <c r="D499" s="234"/>
      <c r="E499" s="234"/>
      <c r="F499" s="234"/>
      <c r="G499" s="234"/>
      <c r="H499" s="234"/>
      <c r="I499" s="234"/>
      <c r="J499" s="234"/>
      <c r="K499" s="234"/>
      <c r="L499" s="234"/>
      <c r="M499" s="234"/>
      <c r="N499" s="234"/>
      <c r="O499" s="234"/>
      <c r="P499" s="234"/>
      <c r="Q499" s="234"/>
      <c r="R499" s="234"/>
      <c r="S499" s="571"/>
      <c r="T499" s="571"/>
      <c r="U499" s="234"/>
      <c r="V499" s="584"/>
      <c r="W499" s="234"/>
      <c r="X499" s="234"/>
      <c r="Y499" s="463">
        <f t="shared" si="35"/>
        <v>0</v>
      </c>
      <c r="Z499" s="578"/>
      <c r="AA499" s="578"/>
      <c r="AB499" s="201"/>
      <c r="AC499" s="201"/>
      <c r="AD499" s="201"/>
      <c r="AE499" s="201"/>
      <c r="AF499" s="201"/>
      <c r="AG499" s="201"/>
      <c r="AH499" s="234"/>
      <c r="AI499" s="201"/>
      <c r="AJ499" s="201"/>
      <c r="AK499" s="201"/>
      <c r="AL499" s="201"/>
      <c r="AM499" s="201"/>
      <c r="AN499" s="201"/>
      <c r="AO499" s="573"/>
      <c r="AP499" s="571"/>
      <c r="AQ499" s="571"/>
      <c r="AR499" s="571"/>
      <c r="AS499" s="246"/>
      <c r="AT499" s="462" t="str">
        <f t="shared" si="36"/>
        <v/>
      </c>
      <c r="AU499" s="238"/>
      <c r="AV499" s="463" t="str">
        <f t="shared" si="37"/>
        <v>Popup_OIP</v>
      </c>
      <c r="AW499" s="238"/>
      <c r="AX499" s="238"/>
      <c r="AY499" s="238"/>
      <c r="AZ499" s="383"/>
      <c r="BA499" s="331"/>
      <c r="BB499" s="464" t="str">
        <f t="shared" si="38"/>
        <v/>
      </c>
      <c r="BC499" s="464" t="str">
        <f t="shared" si="39"/>
        <v/>
      </c>
    </row>
    <row r="500" spans="1:55" s="205" customFormat="1" x14ac:dyDescent="0.25">
      <c r="A500" s="264"/>
      <c r="B500" s="857"/>
      <c r="C500" s="264"/>
      <c r="D500" s="234"/>
      <c r="E500" s="234"/>
      <c r="F500" s="234"/>
      <c r="G500" s="234"/>
      <c r="H500" s="234"/>
      <c r="I500" s="234"/>
      <c r="J500" s="234"/>
      <c r="K500" s="234"/>
      <c r="L500" s="234"/>
      <c r="M500" s="234"/>
      <c r="N500" s="234"/>
      <c r="O500" s="234"/>
      <c r="P500" s="234"/>
      <c r="Q500" s="234"/>
      <c r="R500" s="234"/>
      <c r="S500" s="571"/>
      <c r="T500" s="571"/>
      <c r="U500" s="234"/>
      <c r="V500" s="584"/>
      <c r="W500" s="234"/>
      <c r="X500" s="234"/>
      <c r="Y500" s="463">
        <f t="shared" si="35"/>
        <v>0</v>
      </c>
      <c r="Z500" s="578"/>
      <c r="AA500" s="578"/>
      <c r="AB500" s="201"/>
      <c r="AC500" s="201"/>
      <c r="AD500" s="201"/>
      <c r="AE500" s="201"/>
      <c r="AF500" s="201"/>
      <c r="AG500" s="201"/>
      <c r="AH500" s="234"/>
      <c r="AI500" s="201"/>
      <c r="AJ500" s="201"/>
      <c r="AK500" s="201"/>
      <c r="AL500" s="201"/>
      <c r="AM500" s="201"/>
      <c r="AN500" s="201"/>
      <c r="AO500" s="573"/>
      <c r="AP500" s="571"/>
      <c r="AQ500" s="571"/>
      <c r="AR500" s="571"/>
      <c r="AS500" s="246"/>
      <c r="AT500" s="462" t="str">
        <f t="shared" si="36"/>
        <v/>
      </c>
      <c r="AU500" s="238"/>
      <c r="AV500" s="463" t="str">
        <f t="shared" si="37"/>
        <v>Popup_OIP</v>
      </c>
      <c r="AW500" s="238"/>
      <c r="AX500" s="238"/>
      <c r="AY500" s="238"/>
      <c r="AZ500" s="383"/>
      <c r="BA500" s="331"/>
      <c r="BB500" s="464" t="str">
        <f t="shared" si="38"/>
        <v/>
      </c>
      <c r="BC500" s="464" t="str">
        <f t="shared" si="39"/>
        <v/>
      </c>
    </row>
    <row r="501" spans="1:55" s="205" customFormat="1" x14ac:dyDescent="0.25">
      <c r="A501" s="264"/>
      <c r="B501" s="857"/>
      <c r="C501" s="264"/>
      <c r="D501" s="234"/>
      <c r="E501" s="234"/>
      <c r="F501" s="234"/>
      <c r="G501" s="234"/>
      <c r="H501" s="234"/>
      <c r="I501" s="234"/>
      <c r="J501" s="234"/>
      <c r="K501" s="234"/>
      <c r="L501" s="234"/>
      <c r="M501" s="234"/>
      <c r="N501" s="234"/>
      <c r="O501" s="234"/>
      <c r="P501" s="234"/>
      <c r="Q501" s="234"/>
      <c r="R501" s="234"/>
      <c r="S501" s="571"/>
      <c r="T501" s="571"/>
      <c r="U501" s="234"/>
      <c r="V501" s="584"/>
      <c r="W501" s="234"/>
      <c r="X501" s="234"/>
      <c r="Y501" s="463">
        <f t="shared" si="35"/>
        <v>0</v>
      </c>
      <c r="Z501" s="578"/>
      <c r="AA501" s="578"/>
      <c r="AB501" s="201"/>
      <c r="AC501" s="201"/>
      <c r="AD501" s="201"/>
      <c r="AE501" s="201"/>
      <c r="AF501" s="201"/>
      <c r="AG501" s="201"/>
      <c r="AH501" s="234"/>
      <c r="AI501" s="201"/>
      <c r="AJ501" s="201"/>
      <c r="AK501" s="201"/>
      <c r="AL501" s="201"/>
      <c r="AM501" s="201"/>
      <c r="AN501" s="201"/>
      <c r="AO501" s="573"/>
      <c r="AP501" s="571"/>
      <c r="AQ501" s="571"/>
      <c r="AR501" s="571"/>
      <c r="AS501" s="246"/>
      <c r="AT501" s="462" t="str">
        <f t="shared" si="36"/>
        <v/>
      </c>
      <c r="AU501" s="238"/>
      <c r="AV501" s="463" t="str">
        <f t="shared" si="37"/>
        <v>Popup_OIP</v>
      </c>
      <c r="AW501" s="238"/>
      <c r="AX501" s="238"/>
      <c r="AY501" s="238"/>
      <c r="AZ501" s="383"/>
      <c r="BA501" s="331"/>
      <c r="BB501" s="464" t="str">
        <f t="shared" si="38"/>
        <v/>
      </c>
      <c r="BC501" s="464" t="str">
        <f t="shared" si="39"/>
        <v/>
      </c>
    </row>
    <row r="502" spans="1:55" s="205" customFormat="1" x14ac:dyDescent="0.25">
      <c r="A502" s="264"/>
      <c r="B502" s="857"/>
      <c r="C502" s="264"/>
      <c r="D502" s="234"/>
      <c r="E502" s="234"/>
      <c r="F502" s="234"/>
      <c r="G502" s="234"/>
      <c r="H502" s="234"/>
      <c r="I502" s="234"/>
      <c r="J502" s="234"/>
      <c r="K502" s="234"/>
      <c r="L502" s="234"/>
      <c r="M502" s="234"/>
      <c r="N502" s="234"/>
      <c r="O502" s="234"/>
      <c r="P502" s="234"/>
      <c r="Q502" s="234"/>
      <c r="R502" s="234"/>
      <c r="S502" s="571"/>
      <c r="T502" s="571"/>
      <c r="U502" s="234"/>
      <c r="V502" s="584"/>
      <c r="W502" s="234"/>
      <c r="X502" s="234"/>
      <c r="Y502" s="463">
        <f t="shared" si="35"/>
        <v>0</v>
      </c>
      <c r="Z502" s="578"/>
      <c r="AA502" s="578"/>
      <c r="AB502" s="201"/>
      <c r="AC502" s="201"/>
      <c r="AD502" s="201"/>
      <c r="AE502" s="201"/>
      <c r="AF502" s="201"/>
      <c r="AG502" s="201"/>
      <c r="AH502" s="234"/>
      <c r="AI502" s="201"/>
      <c r="AJ502" s="201"/>
      <c r="AK502" s="201"/>
      <c r="AL502" s="201"/>
      <c r="AM502" s="201"/>
      <c r="AN502" s="201"/>
      <c r="AO502" s="573"/>
      <c r="AP502" s="571"/>
      <c r="AQ502" s="571"/>
      <c r="AR502" s="571"/>
      <c r="AS502" s="246"/>
      <c r="AT502" s="462" t="str">
        <f t="shared" si="36"/>
        <v/>
      </c>
      <c r="AU502" s="238"/>
      <c r="AV502" s="463" t="str">
        <f t="shared" si="37"/>
        <v>Popup_OIP</v>
      </c>
      <c r="AW502" s="238"/>
      <c r="AX502" s="238"/>
      <c r="AY502" s="238"/>
      <c r="AZ502" s="383"/>
      <c r="BA502" s="331"/>
      <c r="BB502" s="464" t="str">
        <f t="shared" si="38"/>
        <v/>
      </c>
      <c r="BC502" s="464" t="str">
        <f t="shared" si="39"/>
        <v/>
      </c>
    </row>
    <row r="503" spans="1:55" s="205" customFormat="1" x14ac:dyDescent="0.25">
      <c r="A503" s="264"/>
      <c r="B503" s="857"/>
      <c r="C503" s="264"/>
      <c r="D503" s="234"/>
      <c r="E503" s="234"/>
      <c r="F503" s="234"/>
      <c r="G503" s="234"/>
      <c r="H503" s="234"/>
      <c r="I503" s="234"/>
      <c r="J503" s="234"/>
      <c r="K503" s="234"/>
      <c r="L503" s="234"/>
      <c r="M503" s="234"/>
      <c r="N503" s="234"/>
      <c r="O503" s="234"/>
      <c r="P503" s="234"/>
      <c r="Q503" s="234"/>
      <c r="R503" s="234"/>
      <c r="S503" s="571"/>
      <c r="T503" s="571"/>
      <c r="U503" s="234"/>
      <c r="V503" s="584"/>
      <c r="W503" s="234"/>
      <c r="X503" s="234"/>
      <c r="Y503" s="463">
        <f t="shared" si="35"/>
        <v>0</v>
      </c>
      <c r="Z503" s="578"/>
      <c r="AA503" s="578"/>
      <c r="AB503" s="201"/>
      <c r="AC503" s="201"/>
      <c r="AD503" s="201"/>
      <c r="AE503" s="201"/>
      <c r="AF503" s="201"/>
      <c r="AG503" s="201"/>
      <c r="AH503" s="234"/>
      <c r="AI503" s="201"/>
      <c r="AJ503" s="201"/>
      <c r="AK503" s="201"/>
      <c r="AL503" s="201"/>
      <c r="AM503" s="201"/>
      <c r="AN503" s="201"/>
      <c r="AO503" s="573"/>
      <c r="AP503" s="571"/>
      <c r="AQ503" s="571"/>
      <c r="AR503" s="571"/>
      <c r="AS503" s="246"/>
      <c r="AT503" s="462" t="str">
        <f t="shared" si="36"/>
        <v/>
      </c>
      <c r="AU503" s="238"/>
      <c r="AV503" s="463" t="str">
        <f t="shared" si="37"/>
        <v>Popup_OIP</v>
      </c>
      <c r="AW503" s="238"/>
      <c r="AX503" s="238"/>
      <c r="AY503" s="238"/>
      <c r="AZ503" s="383"/>
      <c r="BA503" s="331"/>
      <c r="BB503" s="464" t="str">
        <f t="shared" si="38"/>
        <v/>
      </c>
      <c r="BC503" s="464" t="str">
        <f t="shared" si="39"/>
        <v/>
      </c>
    </row>
    <row r="504" spans="1:55" s="205" customFormat="1" x14ac:dyDescent="0.25">
      <c r="A504" s="264"/>
      <c r="B504" s="857"/>
      <c r="C504" s="264"/>
      <c r="D504" s="234"/>
      <c r="E504" s="234"/>
      <c r="F504" s="234"/>
      <c r="G504" s="234"/>
      <c r="H504" s="234"/>
      <c r="I504" s="234"/>
      <c r="J504" s="234"/>
      <c r="K504" s="234"/>
      <c r="L504" s="234"/>
      <c r="M504" s="234"/>
      <c r="N504" s="234"/>
      <c r="O504" s="234"/>
      <c r="P504" s="234"/>
      <c r="Q504" s="234"/>
      <c r="R504" s="234"/>
      <c r="S504" s="571"/>
      <c r="T504" s="571"/>
      <c r="U504" s="234"/>
      <c r="V504" s="584"/>
      <c r="W504" s="234"/>
      <c r="X504" s="234"/>
      <c r="Y504" s="463">
        <f t="shared" si="35"/>
        <v>0</v>
      </c>
      <c r="Z504" s="578"/>
      <c r="AA504" s="578"/>
      <c r="AB504" s="201"/>
      <c r="AC504" s="201"/>
      <c r="AD504" s="201"/>
      <c r="AE504" s="201"/>
      <c r="AF504" s="201"/>
      <c r="AG504" s="201"/>
      <c r="AH504" s="234"/>
      <c r="AI504" s="201"/>
      <c r="AJ504" s="201"/>
      <c r="AK504" s="201"/>
      <c r="AL504" s="201"/>
      <c r="AM504" s="201"/>
      <c r="AN504" s="201"/>
      <c r="AO504" s="573"/>
      <c r="AP504" s="571"/>
      <c r="AQ504" s="571"/>
      <c r="AR504" s="571"/>
      <c r="AS504" s="246"/>
      <c r="AT504" s="462" t="str">
        <f t="shared" si="36"/>
        <v/>
      </c>
      <c r="AU504" s="238"/>
      <c r="AV504" s="463" t="str">
        <f t="shared" si="37"/>
        <v>Popup_OIP</v>
      </c>
      <c r="AW504" s="238"/>
      <c r="AX504" s="238"/>
      <c r="AY504" s="238"/>
      <c r="AZ504" s="383"/>
      <c r="BA504" s="331"/>
      <c r="BB504" s="464" t="str">
        <f t="shared" si="38"/>
        <v/>
      </c>
      <c r="BC504" s="464" t="str">
        <f t="shared" si="39"/>
        <v/>
      </c>
    </row>
    <row r="505" spans="1:55" s="205" customFormat="1" x14ac:dyDescent="0.25">
      <c r="A505" s="264"/>
      <c r="B505" s="857"/>
      <c r="C505" s="264"/>
      <c r="D505" s="234"/>
      <c r="E505" s="234"/>
      <c r="F505" s="234"/>
      <c r="G505" s="234"/>
      <c r="H505" s="234"/>
      <c r="I505" s="234"/>
      <c r="J505" s="234"/>
      <c r="K505" s="234"/>
      <c r="L505" s="234"/>
      <c r="M505" s="234"/>
      <c r="N505" s="234"/>
      <c r="O505" s="234"/>
      <c r="P505" s="234"/>
      <c r="Q505" s="234"/>
      <c r="R505" s="234"/>
      <c r="S505" s="571"/>
      <c r="T505" s="571"/>
      <c r="U505" s="234"/>
      <c r="V505" s="584"/>
      <c r="W505" s="234"/>
      <c r="X505" s="234"/>
      <c r="Y505" s="463">
        <f t="shared" si="35"/>
        <v>0</v>
      </c>
      <c r="Z505" s="578"/>
      <c r="AA505" s="578"/>
      <c r="AB505" s="201"/>
      <c r="AC505" s="201"/>
      <c r="AD505" s="201"/>
      <c r="AE505" s="201"/>
      <c r="AF505" s="201"/>
      <c r="AG505" s="201"/>
      <c r="AH505" s="234"/>
      <c r="AI505" s="201"/>
      <c r="AJ505" s="201"/>
      <c r="AK505" s="201"/>
      <c r="AL505" s="201"/>
      <c r="AM505" s="201"/>
      <c r="AN505" s="201"/>
      <c r="AO505" s="573"/>
      <c r="AP505" s="571"/>
      <c r="AQ505" s="571"/>
      <c r="AR505" s="571"/>
      <c r="AS505" s="246"/>
      <c r="AT505" s="462" t="str">
        <f t="shared" si="36"/>
        <v/>
      </c>
      <c r="AU505" s="238"/>
      <c r="AV505" s="463" t="str">
        <f t="shared" si="37"/>
        <v>Popup_OIP</v>
      </c>
      <c r="AW505" s="238"/>
      <c r="AX505" s="238"/>
      <c r="AY505" s="238"/>
      <c r="AZ505" s="383"/>
      <c r="BA505" s="331"/>
      <c r="BB505" s="464" t="str">
        <f t="shared" si="38"/>
        <v/>
      </c>
      <c r="BC505" s="464" t="str">
        <f t="shared" si="39"/>
        <v/>
      </c>
    </row>
    <row r="506" spans="1:55" s="205" customFormat="1" x14ac:dyDescent="0.25">
      <c r="A506" s="264"/>
      <c r="B506" s="857"/>
      <c r="C506" s="264"/>
      <c r="D506" s="234"/>
      <c r="E506" s="234"/>
      <c r="F506" s="234"/>
      <c r="G506" s="234"/>
      <c r="H506" s="234"/>
      <c r="I506" s="234"/>
      <c r="J506" s="234"/>
      <c r="K506" s="234"/>
      <c r="L506" s="234"/>
      <c r="M506" s="234"/>
      <c r="N506" s="234"/>
      <c r="O506" s="234"/>
      <c r="P506" s="234"/>
      <c r="Q506" s="234"/>
      <c r="R506" s="234"/>
      <c r="S506" s="571"/>
      <c r="T506" s="571"/>
      <c r="U506" s="234"/>
      <c r="V506" s="584"/>
      <c r="W506" s="234"/>
      <c r="X506" s="234"/>
      <c r="Y506" s="463">
        <f t="shared" si="35"/>
        <v>0</v>
      </c>
      <c r="Z506" s="578"/>
      <c r="AA506" s="578"/>
      <c r="AB506" s="201"/>
      <c r="AC506" s="201"/>
      <c r="AD506" s="201"/>
      <c r="AE506" s="201"/>
      <c r="AF506" s="201"/>
      <c r="AG506" s="201"/>
      <c r="AH506" s="234"/>
      <c r="AI506" s="201"/>
      <c r="AJ506" s="201"/>
      <c r="AK506" s="201"/>
      <c r="AL506" s="201"/>
      <c r="AM506" s="201"/>
      <c r="AN506" s="201"/>
      <c r="AO506" s="573"/>
      <c r="AP506" s="571"/>
      <c r="AQ506" s="571"/>
      <c r="AR506" s="571"/>
      <c r="AS506" s="246"/>
      <c r="AT506" s="462" t="str">
        <f t="shared" si="36"/>
        <v/>
      </c>
      <c r="AU506" s="238"/>
      <c r="AV506" s="463" t="str">
        <f t="shared" si="37"/>
        <v>Popup_OIP</v>
      </c>
      <c r="AW506" s="238"/>
      <c r="AX506" s="238"/>
      <c r="AY506" s="238"/>
      <c r="AZ506" s="383"/>
      <c r="BA506" s="331"/>
      <c r="BB506" s="464" t="str">
        <f t="shared" si="38"/>
        <v/>
      </c>
      <c r="BC506" s="464" t="str">
        <f t="shared" si="39"/>
        <v/>
      </c>
    </row>
    <row r="507" spans="1:55" s="205" customFormat="1" x14ac:dyDescent="0.25">
      <c r="A507" s="264"/>
      <c r="B507" s="857"/>
      <c r="C507" s="264"/>
      <c r="D507" s="234"/>
      <c r="E507" s="234"/>
      <c r="F507" s="234"/>
      <c r="G507" s="234"/>
      <c r="H507" s="234"/>
      <c r="I507" s="234"/>
      <c r="J507" s="234"/>
      <c r="K507" s="234"/>
      <c r="L507" s="234"/>
      <c r="M507" s="234"/>
      <c r="N507" s="234"/>
      <c r="O507" s="234"/>
      <c r="P507" s="234"/>
      <c r="Q507" s="234"/>
      <c r="R507" s="234"/>
      <c r="S507" s="571"/>
      <c r="T507" s="571"/>
      <c r="U507" s="234"/>
      <c r="V507" s="584"/>
      <c r="W507" s="234"/>
      <c r="X507" s="234"/>
      <c r="Y507" s="463">
        <f t="shared" si="35"/>
        <v>0</v>
      </c>
      <c r="Z507" s="578"/>
      <c r="AA507" s="578"/>
      <c r="AB507" s="201"/>
      <c r="AC507" s="201"/>
      <c r="AD507" s="201"/>
      <c r="AE507" s="201"/>
      <c r="AF507" s="201"/>
      <c r="AG507" s="201"/>
      <c r="AH507" s="234"/>
      <c r="AI507" s="201"/>
      <c r="AJ507" s="201"/>
      <c r="AK507" s="201"/>
      <c r="AL507" s="201"/>
      <c r="AM507" s="201"/>
      <c r="AN507" s="201"/>
      <c r="AO507" s="573"/>
      <c r="AP507" s="571"/>
      <c r="AQ507" s="571"/>
      <c r="AR507" s="571"/>
      <c r="AS507" s="246"/>
      <c r="AT507" s="462" t="str">
        <f t="shared" si="36"/>
        <v/>
      </c>
      <c r="AU507" s="238"/>
      <c r="AV507" s="463" t="str">
        <f t="shared" si="37"/>
        <v>Popup_OIP</v>
      </c>
      <c r="AW507" s="238"/>
      <c r="AX507" s="238"/>
      <c r="AY507" s="238"/>
      <c r="AZ507" s="383"/>
      <c r="BA507" s="331"/>
      <c r="BB507" s="464" t="str">
        <f t="shared" si="38"/>
        <v/>
      </c>
      <c r="BC507" s="464" t="str">
        <f t="shared" si="39"/>
        <v/>
      </c>
    </row>
    <row r="508" spans="1:55" s="205" customFormat="1" x14ac:dyDescent="0.25">
      <c r="A508" s="264"/>
      <c r="B508" s="857"/>
      <c r="C508" s="264"/>
      <c r="D508" s="234"/>
      <c r="E508" s="234"/>
      <c r="F508" s="234"/>
      <c r="G508" s="234"/>
      <c r="H508" s="234"/>
      <c r="I508" s="234"/>
      <c r="J508" s="234"/>
      <c r="K508" s="234"/>
      <c r="L508" s="234"/>
      <c r="M508" s="234"/>
      <c r="N508" s="234"/>
      <c r="O508" s="234"/>
      <c r="P508" s="234"/>
      <c r="Q508" s="234"/>
      <c r="R508" s="234"/>
      <c r="S508" s="571"/>
      <c r="T508" s="571"/>
      <c r="U508" s="234"/>
      <c r="V508" s="584"/>
      <c r="W508" s="234"/>
      <c r="X508" s="234"/>
      <c r="Y508" s="463">
        <f t="shared" si="35"/>
        <v>0</v>
      </c>
      <c r="Z508" s="578"/>
      <c r="AA508" s="578"/>
      <c r="AB508" s="201"/>
      <c r="AC508" s="201"/>
      <c r="AD508" s="201"/>
      <c r="AE508" s="201"/>
      <c r="AF508" s="201"/>
      <c r="AG508" s="201"/>
      <c r="AH508" s="234"/>
      <c r="AI508" s="201"/>
      <c r="AJ508" s="201"/>
      <c r="AK508" s="201"/>
      <c r="AL508" s="201"/>
      <c r="AM508" s="201"/>
      <c r="AN508" s="201"/>
      <c r="AO508" s="573"/>
      <c r="AP508" s="571"/>
      <c r="AQ508" s="571"/>
      <c r="AR508" s="571"/>
      <c r="AS508" s="246"/>
      <c r="AT508" s="462" t="str">
        <f t="shared" si="36"/>
        <v/>
      </c>
      <c r="AU508" s="238"/>
      <c r="AV508" s="463" t="str">
        <f t="shared" si="37"/>
        <v>Popup_OIP</v>
      </c>
      <c r="AW508" s="238"/>
      <c r="AX508" s="238"/>
      <c r="AY508" s="238"/>
      <c r="AZ508" s="383"/>
      <c r="BA508" s="331"/>
      <c r="BB508" s="464" t="str">
        <f t="shared" si="38"/>
        <v/>
      </c>
      <c r="BC508" s="464" t="str">
        <f t="shared" si="39"/>
        <v/>
      </c>
    </row>
    <row r="509" spans="1:55" s="205" customFormat="1" x14ac:dyDescent="0.25">
      <c r="A509" s="264"/>
      <c r="B509" s="857"/>
      <c r="C509" s="264"/>
      <c r="D509" s="234"/>
      <c r="E509" s="234"/>
      <c r="F509" s="234"/>
      <c r="G509" s="234"/>
      <c r="H509" s="234"/>
      <c r="I509" s="234"/>
      <c r="J509" s="234"/>
      <c r="K509" s="234"/>
      <c r="L509" s="234"/>
      <c r="M509" s="234"/>
      <c r="N509" s="234"/>
      <c r="O509" s="234"/>
      <c r="P509" s="234"/>
      <c r="Q509" s="234"/>
      <c r="R509" s="234"/>
      <c r="S509" s="571"/>
      <c r="T509" s="571"/>
      <c r="U509" s="234"/>
      <c r="V509" s="584"/>
      <c r="W509" s="234"/>
      <c r="X509" s="234"/>
      <c r="Y509" s="463">
        <f t="shared" si="35"/>
        <v>0</v>
      </c>
      <c r="Z509" s="578"/>
      <c r="AA509" s="578"/>
      <c r="AB509" s="201"/>
      <c r="AC509" s="201"/>
      <c r="AD509" s="201"/>
      <c r="AE509" s="201"/>
      <c r="AF509" s="201"/>
      <c r="AG509" s="201"/>
      <c r="AH509" s="234"/>
      <c r="AI509" s="201"/>
      <c r="AJ509" s="201"/>
      <c r="AK509" s="201"/>
      <c r="AL509" s="201"/>
      <c r="AM509" s="201"/>
      <c r="AN509" s="201"/>
      <c r="AO509" s="573"/>
      <c r="AP509" s="571"/>
      <c r="AQ509" s="571"/>
      <c r="AR509" s="571"/>
      <c r="AS509" s="246"/>
      <c r="AT509" s="462" t="str">
        <f t="shared" si="36"/>
        <v/>
      </c>
      <c r="AU509" s="238"/>
      <c r="AV509" s="463" t="str">
        <f t="shared" si="37"/>
        <v>Popup_OIP</v>
      </c>
      <c r="AW509" s="238"/>
      <c r="AX509" s="238"/>
      <c r="AY509" s="238"/>
      <c r="AZ509" s="383"/>
      <c r="BA509" s="331"/>
      <c r="BB509" s="464" t="str">
        <f t="shared" si="38"/>
        <v/>
      </c>
      <c r="BC509" s="464" t="str">
        <f t="shared" si="39"/>
        <v/>
      </c>
    </row>
    <row r="510" spans="1:55" s="205" customFormat="1" x14ac:dyDescent="0.25">
      <c r="A510" s="264"/>
      <c r="B510" s="857"/>
      <c r="C510" s="264"/>
      <c r="D510" s="234"/>
      <c r="E510" s="234"/>
      <c r="F510" s="234"/>
      <c r="G510" s="234"/>
      <c r="H510" s="234"/>
      <c r="I510" s="234"/>
      <c r="J510" s="234"/>
      <c r="K510" s="234"/>
      <c r="L510" s="234"/>
      <c r="M510" s="234"/>
      <c r="N510" s="234"/>
      <c r="O510" s="234"/>
      <c r="P510" s="234"/>
      <c r="Q510" s="234"/>
      <c r="R510" s="234"/>
      <c r="S510" s="571"/>
      <c r="T510" s="571"/>
      <c r="U510" s="234"/>
      <c r="V510" s="584"/>
      <c r="W510" s="234"/>
      <c r="X510" s="234"/>
      <c r="Y510" s="463">
        <f t="shared" si="35"/>
        <v>0</v>
      </c>
      <c r="Z510" s="578"/>
      <c r="AA510" s="578"/>
      <c r="AB510" s="201"/>
      <c r="AC510" s="201"/>
      <c r="AD510" s="201"/>
      <c r="AE510" s="201"/>
      <c r="AF510" s="201"/>
      <c r="AG510" s="201"/>
      <c r="AH510" s="234"/>
      <c r="AI510" s="201"/>
      <c r="AJ510" s="201"/>
      <c r="AK510" s="201"/>
      <c r="AL510" s="201"/>
      <c r="AM510" s="201"/>
      <c r="AN510" s="201"/>
      <c r="AO510" s="573"/>
      <c r="AP510" s="571"/>
      <c r="AQ510" s="571"/>
      <c r="AR510" s="571"/>
      <c r="AS510" s="246"/>
      <c r="AT510" s="462" t="str">
        <f t="shared" si="36"/>
        <v/>
      </c>
      <c r="AU510" s="238"/>
      <c r="AV510" s="463" t="str">
        <f t="shared" si="37"/>
        <v>Popup_OIP</v>
      </c>
      <c r="AW510" s="238"/>
      <c r="AX510" s="238"/>
      <c r="AY510" s="238"/>
      <c r="AZ510" s="383"/>
      <c r="BA510" s="331"/>
      <c r="BB510" s="464" t="str">
        <f t="shared" si="38"/>
        <v/>
      </c>
      <c r="BC510" s="464" t="str">
        <f t="shared" si="39"/>
        <v/>
      </c>
    </row>
    <row r="511" spans="1:55" s="205" customFormat="1" x14ac:dyDescent="0.25">
      <c r="A511" s="264"/>
      <c r="B511" s="857"/>
      <c r="C511" s="264"/>
      <c r="D511" s="234"/>
      <c r="E511" s="234"/>
      <c r="F511" s="234"/>
      <c r="G511" s="234"/>
      <c r="H511" s="234"/>
      <c r="I511" s="234"/>
      <c r="J511" s="234"/>
      <c r="K511" s="234"/>
      <c r="L511" s="234"/>
      <c r="M511" s="234"/>
      <c r="N511" s="234"/>
      <c r="O511" s="234"/>
      <c r="P511" s="234"/>
      <c r="Q511" s="234"/>
      <c r="R511" s="234"/>
      <c r="S511" s="571"/>
      <c r="T511" s="571"/>
      <c r="U511" s="234"/>
      <c r="V511" s="584"/>
      <c r="W511" s="234"/>
      <c r="X511" s="234"/>
      <c r="Y511" s="463">
        <f t="shared" si="35"/>
        <v>0</v>
      </c>
      <c r="Z511" s="578"/>
      <c r="AA511" s="578"/>
      <c r="AB511" s="201"/>
      <c r="AC511" s="201"/>
      <c r="AD511" s="201"/>
      <c r="AE511" s="201"/>
      <c r="AF511" s="201"/>
      <c r="AG511" s="201"/>
      <c r="AH511" s="234"/>
      <c r="AI511" s="201"/>
      <c r="AJ511" s="201"/>
      <c r="AK511" s="201"/>
      <c r="AL511" s="201"/>
      <c r="AM511" s="201"/>
      <c r="AN511" s="201"/>
      <c r="AO511" s="573"/>
      <c r="AP511" s="571"/>
      <c r="AQ511" s="571"/>
      <c r="AR511" s="571"/>
      <c r="AS511" s="246"/>
      <c r="AT511" s="462" t="str">
        <f t="shared" si="36"/>
        <v/>
      </c>
      <c r="AU511" s="238"/>
      <c r="AV511" s="463" t="str">
        <f t="shared" si="37"/>
        <v>Popup_OIP</v>
      </c>
      <c r="AW511" s="238"/>
      <c r="AX511" s="238"/>
      <c r="AY511" s="238"/>
      <c r="AZ511" s="383"/>
      <c r="BA511" s="331"/>
      <c r="BB511" s="464" t="str">
        <f t="shared" si="38"/>
        <v/>
      </c>
      <c r="BC511" s="464" t="str">
        <f t="shared" si="39"/>
        <v/>
      </c>
    </row>
    <row r="512" spans="1:55" x14ac:dyDescent="0.25">
      <c r="A512" s="264"/>
      <c r="B512" s="857"/>
      <c r="C512" s="264"/>
      <c r="D512" s="234"/>
      <c r="E512" s="234"/>
      <c r="F512" s="234"/>
      <c r="G512" s="234"/>
      <c r="H512" s="234"/>
      <c r="I512" s="234"/>
      <c r="J512" s="234"/>
      <c r="K512" s="234"/>
      <c r="L512" s="234"/>
      <c r="M512" s="234"/>
      <c r="N512" s="234"/>
      <c r="O512" s="234"/>
      <c r="P512" s="234"/>
      <c r="Q512" s="234"/>
      <c r="R512" s="234"/>
      <c r="S512" s="571"/>
      <c r="T512" s="571"/>
      <c r="U512" s="234"/>
      <c r="V512" s="584"/>
      <c r="W512" s="234"/>
      <c r="X512" s="234"/>
      <c r="Y512" s="463">
        <f t="shared" si="35"/>
        <v>0</v>
      </c>
      <c r="Z512" s="578"/>
      <c r="AA512" s="578"/>
      <c r="AB512" s="201"/>
      <c r="AC512" s="201"/>
      <c r="AD512" s="201"/>
      <c r="AE512" s="201"/>
      <c r="AF512" s="201"/>
      <c r="AG512" s="201"/>
      <c r="AH512" s="234"/>
      <c r="AI512" s="201"/>
      <c r="AJ512" s="201"/>
      <c r="AK512" s="201"/>
      <c r="AL512" s="201"/>
      <c r="AM512" s="201"/>
      <c r="AN512" s="201"/>
      <c r="AO512" s="573"/>
      <c r="AP512" s="571"/>
      <c r="AQ512" s="571"/>
      <c r="AR512" s="571"/>
      <c r="AS512" s="246"/>
      <c r="AT512" s="462" t="str">
        <f t="shared" si="36"/>
        <v/>
      </c>
      <c r="AU512" s="238"/>
      <c r="AV512" s="463" t="str">
        <f t="shared" si="37"/>
        <v>Popup_OIP</v>
      </c>
      <c r="AW512" s="238"/>
      <c r="AX512" s="238"/>
      <c r="AY512" s="238"/>
      <c r="AZ512" s="383"/>
      <c r="BA512" s="331"/>
      <c r="BB512" s="464" t="str">
        <f t="shared" si="38"/>
        <v/>
      </c>
      <c r="BC512" s="464" t="str">
        <f t="shared" si="39"/>
        <v/>
      </c>
    </row>
    <row r="513" spans="28:40" x14ac:dyDescent="0.25">
      <c r="AB513" s="787"/>
      <c r="AC513" s="787"/>
      <c r="AD513" s="787"/>
      <c r="AE513" s="787"/>
      <c r="AF513" s="787"/>
      <c r="AG513" s="787"/>
      <c r="AI513" s="787"/>
      <c r="AJ513" s="787"/>
      <c r="AK513" s="787"/>
      <c r="AL513" s="787"/>
      <c r="AM513" s="787"/>
      <c r="AN513" s="787"/>
    </row>
  </sheetData>
  <sortState ref="A3:AW513">
    <sortCondition ref="AO3:AO513" customList="НПС,МНА1,МНА2,МНА3,МНА4,Маслосистема,Приточно-вытяжная и подпорная вентиляция,Беспромвальная вентиляция,Вытяжная вентиляция ССВД,Приточно-вытяжная вентиляция КРД,Система канализации,САРД,УПП СОД,СОУ,ФГУ,Энергоснабжение"/>
    <sortCondition ref="B3:B513"/>
  </sortState>
  <dataValidations count="5">
    <dataValidation type="list" allowBlank="1" showInputMessage="1" showErrorMessage="1" sqref="AI272:AN299 AR226:AR227 AB302:AG512 AQ230:AR232 AQ260:AR263 AQ247:AR250 AQ257:AR257 AQ218:AR219 AQ214:AR214 AQ224:AQ228 AI264:AN269 AB264:AG269 AB272:AG299 AI302:AN512 AQ172:AR173 AQ112:AR167 AQ88:AR109 AQ64:AR85 AQ19:AR37 AQ40:AR61 AQ3:AR12">
      <formula1>ActionIP</formula1>
    </dataValidation>
    <dataValidation type="list" allowBlank="1" showInputMessage="1" showErrorMessage="1" sqref="AO240:AO315 AO3:AO233">
      <formula1>PicName</formula1>
    </dataValidation>
    <dataValidation type="list" allowBlank="1" showInputMessage="1" showErrorMessage="1" sqref="AS3:AS512">
      <formula1>IerarhiyaUr2</formula1>
    </dataValidation>
    <dataValidation type="list" allowBlank="1" showInputMessage="1" showErrorMessage="1" sqref="AK3:AK263 V3:V512">
      <formula1>НазваниеДиап</formula1>
    </dataValidation>
    <dataValidation type="list" allowBlank="1" showInputMessage="1" showErrorMessage="1" sqref="AY3:AY512">
      <formula1>ИПтип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Pic!$B$2:$B$62</xm:f>
          </x14:formula1>
          <xm:sqref>AO316:AO512</xm:sqref>
        </x14:dataValidation>
        <x14:dataValidation type="list" allowBlank="1" showInputMessage="1" showErrorMessage="1">
          <x14:formula1>
            <xm:f>Pic!$B$2:$B$65</xm:f>
          </x14:formula1>
          <xm:sqref>AO234:AO239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rgb="FF00B050"/>
  </sheetPr>
  <dimension ref="A1:Z2535"/>
  <sheetViews>
    <sheetView tabSelected="1" zoomScale="85" zoomScaleNormal="85" workbookViewId="0">
      <pane xSplit="3" ySplit="1" topLeftCell="D639" activePane="bottomRight" state="frozen"/>
      <selection activeCell="F126" sqref="F126"/>
      <selection pane="topRight" activeCell="F126" sqref="F126"/>
      <selection pane="bottomLeft" activeCell="F126" sqref="F126"/>
      <selection pane="bottomRight" activeCell="I520" sqref="I520"/>
    </sheetView>
  </sheetViews>
  <sheetFormatPr defaultColWidth="9.140625" defaultRowHeight="15" outlineLevelCol="1" x14ac:dyDescent="0.25"/>
  <cols>
    <col min="1" max="1" width="7.5703125" style="112" bestFit="1" customWidth="1"/>
    <col min="2" max="2" width="84.28515625" style="110" bestFit="1" customWidth="1"/>
    <col min="3" max="3" width="17" style="148" bestFit="1" customWidth="1"/>
    <col min="4" max="4" width="10.42578125" style="148" customWidth="1" outlineLevel="1"/>
    <col min="5" max="5" width="10.28515625" style="148" customWidth="1" outlineLevel="1"/>
    <col min="6" max="6" width="14.7109375" style="263" customWidth="1" outlineLevel="1"/>
    <col min="7" max="7" width="17.85546875" style="29" customWidth="1" outlineLevel="1"/>
    <col min="8" max="8" width="15" style="148" customWidth="1" outlineLevel="1"/>
    <col min="9" max="9" width="39.42578125" style="29" customWidth="1" outlineLevel="1"/>
    <col min="10" max="10" width="13" style="143" customWidth="1" outlineLevel="1"/>
    <col min="11" max="11" width="26.5703125" style="409" customWidth="1" outlineLevel="1"/>
    <col min="12" max="12" width="38.42578125" style="29" customWidth="1" outlineLevel="1"/>
    <col min="13" max="14" width="11.5703125" style="143" bestFit="1" customWidth="1"/>
    <col min="15" max="16" width="16.7109375" style="29" customWidth="1"/>
    <col min="17" max="17" width="16.7109375" style="143" customWidth="1"/>
    <col min="18" max="18" width="17.42578125" style="614" customWidth="1"/>
    <col min="19" max="19" width="15.5703125" style="29" bestFit="1" customWidth="1"/>
    <col min="20" max="24" width="9.140625" style="29"/>
    <col min="25" max="25" width="26.5703125" style="29" customWidth="1"/>
    <col min="26" max="26" width="41" style="29" customWidth="1"/>
    <col min="27" max="16384" width="9.140625" style="29"/>
  </cols>
  <sheetData>
    <row r="1" spans="1:19" ht="30.75" thickBot="1" x14ac:dyDescent="0.3">
      <c r="A1" s="111" t="s">
        <v>0</v>
      </c>
      <c r="B1" s="6" t="s">
        <v>1</v>
      </c>
      <c r="C1" s="5" t="s">
        <v>2</v>
      </c>
      <c r="D1" s="2" t="s">
        <v>15</v>
      </c>
      <c r="E1" s="2" t="s">
        <v>16</v>
      </c>
      <c r="F1" s="2" t="s">
        <v>44</v>
      </c>
      <c r="G1" s="2" t="s">
        <v>382</v>
      </c>
      <c r="H1" s="209" t="s">
        <v>372</v>
      </c>
      <c r="I1" s="209" t="s">
        <v>373</v>
      </c>
      <c r="J1" s="627" t="s">
        <v>374</v>
      </c>
      <c r="K1" s="612" t="s">
        <v>383</v>
      </c>
      <c r="L1" s="115" t="s">
        <v>386</v>
      </c>
      <c r="M1" s="114" t="s">
        <v>2313</v>
      </c>
      <c r="N1" s="114" t="s">
        <v>2314</v>
      </c>
      <c r="O1" s="114" t="s">
        <v>3629</v>
      </c>
      <c r="P1" s="115" t="s">
        <v>3630</v>
      </c>
      <c r="Q1" s="430" t="s">
        <v>2317</v>
      </c>
      <c r="R1" s="613" t="s">
        <v>3831</v>
      </c>
      <c r="S1" s="429" t="s">
        <v>4031</v>
      </c>
    </row>
    <row r="2" spans="1:19" ht="15" customHeight="1" x14ac:dyDescent="0.25">
      <c r="A2" s="858">
        <v>1</v>
      </c>
      <c r="B2" s="276" t="s">
        <v>4877</v>
      </c>
      <c r="C2" s="860" t="s">
        <v>4656</v>
      </c>
      <c r="D2" s="860">
        <v>3</v>
      </c>
      <c r="E2" s="860">
        <v>7</v>
      </c>
      <c r="F2" s="861" t="s">
        <v>3998</v>
      </c>
      <c r="G2" s="862"/>
      <c r="H2" s="644" t="s">
        <v>4625</v>
      </c>
      <c r="I2" s="862" t="s">
        <v>4403</v>
      </c>
      <c r="J2" s="644" t="s">
        <v>4422</v>
      </c>
      <c r="K2" s="862" t="s">
        <v>6685</v>
      </c>
      <c r="L2" s="863" t="str">
        <f t="shared" ref="L2:L33" si="0">IF(ISBLANK(K2),IF(ISBLANK(R2),IF(ISBLANK(C2),"",C2),R2),IF(ISBLANK(R2),CONCATENATE(K2,".",C2),CONCATENATE(K2,".",R2)))</f>
        <v>SSN.ED551</v>
      </c>
      <c r="M2" s="864" t="str">
        <f>IF(O2="",0,LEFT(O2,1))</f>
        <v>0</v>
      </c>
      <c r="N2" s="864" t="str">
        <f>IF(P2="",0,LEFT(P2,1))</f>
        <v>3</v>
      </c>
      <c r="O2" s="862" t="s">
        <v>2309</v>
      </c>
      <c r="P2" s="862" t="s">
        <v>2312</v>
      </c>
      <c r="Q2" s="860"/>
      <c r="R2" s="616"/>
      <c r="S2" s="862"/>
    </row>
    <row r="3" spans="1:19" ht="15" customHeight="1" x14ac:dyDescent="0.25">
      <c r="A3" s="858">
        <v>2</v>
      </c>
      <c r="B3" s="276" t="s">
        <v>6448</v>
      </c>
      <c r="C3" s="860" t="s">
        <v>6449</v>
      </c>
      <c r="D3" s="860"/>
      <c r="E3" s="860"/>
      <c r="F3" s="861"/>
      <c r="G3" s="862"/>
      <c r="H3" s="644"/>
      <c r="I3" s="862"/>
      <c r="J3" s="644"/>
      <c r="K3" s="862" t="s">
        <v>6685</v>
      </c>
      <c r="L3" s="863" t="str">
        <f t="shared" si="0"/>
        <v>SSN.ED551_1</v>
      </c>
      <c r="M3" s="864" t="str">
        <f t="shared" ref="M3:M66" si="1">IF(O3="",0,LEFT(O3,1))</f>
        <v>0</v>
      </c>
      <c r="N3" s="864" t="str">
        <f t="shared" ref="N3:N66" si="2">IF(P3="",0,LEFT(P3,1))</f>
        <v>3</v>
      </c>
      <c r="O3" s="862" t="s">
        <v>2309</v>
      </c>
      <c r="P3" s="862" t="s">
        <v>2312</v>
      </c>
      <c r="Q3" s="860"/>
      <c r="R3" s="865"/>
      <c r="S3" s="862"/>
    </row>
    <row r="4" spans="1:19" ht="15" customHeight="1" x14ac:dyDescent="0.25">
      <c r="A4" s="858">
        <v>3</v>
      </c>
      <c r="B4" s="276" t="s">
        <v>4876</v>
      </c>
      <c r="C4" s="860" t="s">
        <v>4655</v>
      </c>
      <c r="D4" s="860">
        <v>131</v>
      </c>
      <c r="E4" s="860">
        <v>6</v>
      </c>
      <c r="F4" s="861"/>
      <c r="G4" s="862" t="s">
        <v>6686</v>
      </c>
      <c r="H4" s="644" t="s">
        <v>4625</v>
      </c>
      <c r="I4" s="862" t="s">
        <v>4403</v>
      </c>
      <c r="J4" s="644" t="s">
        <v>4422</v>
      </c>
      <c r="K4" s="862" t="s">
        <v>6685</v>
      </c>
      <c r="L4" s="863" t="str">
        <f t="shared" si="0"/>
        <v>SSN.KKC551</v>
      </c>
      <c r="M4" s="864" t="str">
        <f t="shared" si="1"/>
        <v>0</v>
      </c>
      <c r="N4" s="864" t="str">
        <f t="shared" si="2"/>
        <v>3</v>
      </c>
      <c r="O4" s="862" t="s">
        <v>2309</v>
      </c>
      <c r="P4" s="862" t="s">
        <v>2312</v>
      </c>
      <c r="Q4" s="860"/>
      <c r="R4" s="616"/>
      <c r="S4" s="862">
        <v>257</v>
      </c>
    </row>
    <row r="5" spans="1:19" ht="15" customHeight="1" x14ac:dyDescent="0.25">
      <c r="A5" s="858">
        <v>4</v>
      </c>
      <c r="B5" s="276" t="s">
        <v>4879</v>
      </c>
      <c r="C5" s="860" t="s">
        <v>4658</v>
      </c>
      <c r="D5" s="860">
        <v>3</v>
      </c>
      <c r="E5" s="860">
        <v>9</v>
      </c>
      <c r="F5" s="861" t="s">
        <v>3998</v>
      </c>
      <c r="G5" s="862"/>
      <c r="H5" s="644" t="s">
        <v>4625</v>
      </c>
      <c r="I5" s="862" t="s">
        <v>4403</v>
      </c>
      <c r="J5" s="644" t="s">
        <v>4422</v>
      </c>
      <c r="K5" s="862" t="s">
        <v>6685</v>
      </c>
      <c r="L5" s="863" t="str">
        <f t="shared" si="0"/>
        <v>SSN.ED552</v>
      </c>
      <c r="M5" s="864" t="str">
        <f t="shared" si="1"/>
        <v>0</v>
      </c>
      <c r="N5" s="864" t="str">
        <f t="shared" si="2"/>
        <v>3</v>
      </c>
      <c r="O5" s="862" t="s">
        <v>2309</v>
      </c>
      <c r="P5" s="862" t="s">
        <v>2312</v>
      </c>
      <c r="Q5" s="860"/>
      <c r="R5" s="862"/>
      <c r="S5" s="862"/>
    </row>
    <row r="6" spans="1:19" ht="15" customHeight="1" x14ac:dyDescent="0.25">
      <c r="A6" s="858">
        <v>5</v>
      </c>
      <c r="B6" s="276" t="s">
        <v>6450</v>
      </c>
      <c r="C6" s="860" t="s">
        <v>6454</v>
      </c>
      <c r="D6" s="860"/>
      <c r="E6" s="860"/>
      <c r="F6" s="861"/>
      <c r="G6" s="862"/>
      <c r="H6" s="644"/>
      <c r="I6" s="862"/>
      <c r="J6" s="644"/>
      <c r="K6" s="862" t="s">
        <v>6685</v>
      </c>
      <c r="L6" s="863" t="str">
        <f t="shared" si="0"/>
        <v>SSN.ED552_1</v>
      </c>
      <c r="M6" s="864" t="str">
        <f t="shared" si="1"/>
        <v>0</v>
      </c>
      <c r="N6" s="864" t="str">
        <f t="shared" si="2"/>
        <v>3</v>
      </c>
      <c r="O6" s="862" t="s">
        <v>2309</v>
      </c>
      <c r="P6" s="862" t="s">
        <v>2312</v>
      </c>
      <c r="Q6" s="860"/>
      <c r="R6" s="862"/>
      <c r="S6" s="862"/>
    </row>
    <row r="7" spans="1:19" ht="15" customHeight="1" x14ac:dyDescent="0.25">
      <c r="A7" s="858">
        <v>6</v>
      </c>
      <c r="B7" s="276" t="s">
        <v>4878</v>
      </c>
      <c r="C7" s="860" t="s">
        <v>4657</v>
      </c>
      <c r="D7" s="860">
        <v>131</v>
      </c>
      <c r="E7" s="860">
        <v>8</v>
      </c>
      <c r="F7" s="861"/>
      <c r="G7" s="862" t="s">
        <v>6686</v>
      </c>
      <c r="H7" s="644" t="s">
        <v>4625</v>
      </c>
      <c r="I7" s="862" t="s">
        <v>4403</v>
      </c>
      <c r="J7" s="644" t="s">
        <v>4422</v>
      </c>
      <c r="K7" s="862" t="s">
        <v>6685</v>
      </c>
      <c r="L7" s="863" t="str">
        <f t="shared" si="0"/>
        <v>SSN.KKC552</v>
      </c>
      <c r="M7" s="864" t="str">
        <f t="shared" si="1"/>
        <v>0</v>
      </c>
      <c r="N7" s="864" t="str">
        <f t="shared" si="2"/>
        <v>3</v>
      </c>
      <c r="O7" s="862" t="s">
        <v>2309</v>
      </c>
      <c r="P7" s="862" t="s">
        <v>2312</v>
      </c>
      <c r="Q7" s="860"/>
      <c r="R7" s="862"/>
      <c r="S7" s="862">
        <v>258</v>
      </c>
    </row>
    <row r="8" spans="1:19" ht="15" customHeight="1" x14ac:dyDescent="0.25">
      <c r="A8" s="858">
        <v>7</v>
      </c>
      <c r="B8" s="276" t="s">
        <v>4989</v>
      </c>
      <c r="C8" s="860" t="s">
        <v>4674</v>
      </c>
      <c r="D8" s="860">
        <v>6</v>
      </c>
      <c r="E8" s="860">
        <v>8</v>
      </c>
      <c r="F8" s="861" t="s">
        <v>3998</v>
      </c>
      <c r="G8" s="862"/>
      <c r="H8" s="644" t="s">
        <v>4625</v>
      </c>
      <c r="I8" s="862" t="s">
        <v>4403</v>
      </c>
      <c r="J8" s="644" t="s">
        <v>4440</v>
      </c>
      <c r="K8" s="862" t="s">
        <v>6685</v>
      </c>
      <c r="L8" s="863" t="str">
        <f t="shared" si="0"/>
        <v>SSN.ED553</v>
      </c>
      <c r="M8" s="864" t="str">
        <f t="shared" si="1"/>
        <v>0</v>
      </c>
      <c r="N8" s="864" t="str">
        <f t="shared" si="2"/>
        <v>3</v>
      </c>
      <c r="O8" s="862" t="s">
        <v>2309</v>
      </c>
      <c r="P8" s="862" t="s">
        <v>2312</v>
      </c>
      <c r="Q8" s="860"/>
      <c r="R8" s="862"/>
      <c r="S8" s="862"/>
    </row>
    <row r="9" spans="1:19" ht="15" customHeight="1" x14ac:dyDescent="0.25">
      <c r="A9" s="858">
        <v>8</v>
      </c>
      <c r="B9" s="276" t="s">
        <v>6451</v>
      </c>
      <c r="C9" s="860" t="s">
        <v>6455</v>
      </c>
      <c r="D9" s="860"/>
      <c r="E9" s="860"/>
      <c r="F9" s="861"/>
      <c r="G9" s="862"/>
      <c r="H9" s="644"/>
      <c r="I9" s="862"/>
      <c r="J9" s="644"/>
      <c r="K9" s="862" t="s">
        <v>6685</v>
      </c>
      <c r="L9" s="863" t="str">
        <f t="shared" si="0"/>
        <v>SSN.ED553_1</v>
      </c>
      <c r="M9" s="864" t="str">
        <f t="shared" si="1"/>
        <v>0</v>
      </c>
      <c r="N9" s="864" t="str">
        <f t="shared" si="2"/>
        <v>3</v>
      </c>
      <c r="O9" s="862" t="s">
        <v>2309</v>
      </c>
      <c r="P9" s="862" t="s">
        <v>2312</v>
      </c>
      <c r="Q9" s="860"/>
      <c r="R9" s="862"/>
      <c r="S9" s="862"/>
    </row>
    <row r="10" spans="1:19" ht="15" customHeight="1" x14ac:dyDescent="0.25">
      <c r="A10" s="858">
        <v>9</v>
      </c>
      <c r="B10" s="276" t="s">
        <v>4988</v>
      </c>
      <c r="C10" s="860" t="s">
        <v>4673</v>
      </c>
      <c r="D10" s="860">
        <v>134</v>
      </c>
      <c r="E10" s="860">
        <v>7</v>
      </c>
      <c r="F10" s="861"/>
      <c r="G10" s="862" t="s">
        <v>6686</v>
      </c>
      <c r="H10" s="644" t="s">
        <v>4625</v>
      </c>
      <c r="I10" s="862" t="s">
        <v>4403</v>
      </c>
      <c r="J10" s="644" t="s">
        <v>4440</v>
      </c>
      <c r="K10" s="862" t="s">
        <v>6685</v>
      </c>
      <c r="L10" s="863" t="str">
        <f t="shared" si="0"/>
        <v>SSN.KKC553</v>
      </c>
      <c r="M10" s="864" t="str">
        <f t="shared" si="1"/>
        <v>0</v>
      </c>
      <c r="N10" s="864" t="str">
        <f t="shared" si="2"/>
        <v>3</v>
      </c>
      <c r="O10" s="862" t="s">
        <v>2309</v>
      </c>
      <c r="P10" s="862" t="s">
        <v>2312</v>
      </c>
      <c r="Q10" s="860"/>
      <c r="R10" s="862"/>
      <c r="S10" s="862">
        <v>259</v>
      </c>
    </row>
    <row r="11" spans="1:19" ht="15" customHeight="1" x14ac:dyDescent="0.25">
      <c r="A11" s="858">
        <v>10</v>
      </c>
      <c r="B11" s="276" t="s">
        <v>5115</v>
      </c>
      <c r="C11" s="860" t="s">
        <v>4698</v>
      </c>
      <c r="D11" s="860">
        <v>9</v>
      </c>
      <c r="E11" s="860">
        <v>7</v>
      </c>
      <c r="F11" s="861" t="s">
        <v>3998</v>
      </c>
      <c r="G11" s="862"/>
      <c r="H11" s="644" t="s">
        <v>4625</v>
      </c>
      <c r="I11" s="862" t="s">
        <v>4403</v>
      </c>
      <c r="J11" s="644" t="s">
        <v>4633</v>
      </c>
      <c r="K11" s="862" t="s">
        <v>6685</v>
      </c>
      <c r="L11" s="863" t="str">
        <f t="shared" si="0"/>
        <v>SSN.ED554</v>
      </c>
      <c r="M11" s="864" t="str">
        <f t="shared" si="1"/>
        <v>0</v>
      </c>
      <c r="N11" s="864" t="str">
        <f t="shared" si="2"/>
        <v>3</v>
      </c>
      <c r="O11" s="862" t="s">
        <v>2309</v>
      </c>
      <c r="P11" s="862" t="s">
        <v>2312</v>
      </c>
      <c r="Q11" s="860"/>
      <c r="R11" s="862"/>
      <c r="S11" s="862"/>
    </row>
    <row r="12" spans="1:19" ht="15" customHeight="1" x14ac:dyDescent="0.25">
      <c r="A12" s="858">
        <v>11</v>
      </c>
      <c r="B12" s="276" t="s">
        <v>6452</v>
      </c>
      <c r="C12" s="860" t="s">
        <v>6456</v>
      </c>
      <c r="D12" s="860"/>
      <c r="E12" s="860"/>
      <c r="F12" s="861"/>
      <c r="G12" s="862"/>
      <c r="H12" s="644"/>
      <c r="I12" s="862"/>
      <c r="J12" s="644"/>
      <c r="K12" s="862" t="s">
        <v>6685</v>
      </c>
      <c r="L12" s="863" t="str">
        <f t="shared" si="0"/>
        <v>SSN.ED554_1</v>
      </c>
      <c r="M12" s="864" t="str">
        <f t="shared" si="1"/>
        <v>0</v>
      </c>
      <c r="N12" s="864" t="str">
        <f t="shared" si="2"/>
        <v>3</v>
      </c>
      <c r="O12" s="862" t="s">
        <v>2309</v>
      </c>
      <c r="P12" s="862" t="s">
        <v>2312</v>
      </c>
      <c r="Q12" s="860"/>
      <c r="R12" s="862"/>
      <c r="S12" s="862"/>
    </row>
    <row r="13" spans="1:19" ht="15" customHeight="1" x14ac:dyDescent="0.25">
      <c r="A13" s="858">
        <v>12</v>
      </c>
      <c r="B13" s="276" t="s">
        <v>5114</v>
      </c>
      <c r="C13" s="860" t="s">
        <v>4697</v>
      </c>
      <c r="D13" s="860">
        <v>137</v>
      </c>
      <c r="E13" s="860">
        <v>6</v>
      </c>
      <c r="F13" s="861"/>
      <c r="G13" s="862" t="s">
        <v>6686</v>
      </c>
      <c r="H13" s="644" t="s">
        <v>4625</v>
      </c>
      <c r="I13" s="862" t="s">
        <v>4403</v>
      </c>
      <c r="J13" s="644" t="s">
        <v>4633</v>
      </c>
      <c r="K13" s="862" t="s">
        <v>6685</v>
      </c>
      <c r="L13" s="863" t="str">
        <f t="shared" si="0"/>
        <v>SSN.KKC554</v>
      </c>
      <c r="M13" s="864" t="str">
        <f t="shared" si="1"/>
        <v>0</v>
      </c>
      <c r="N13" s="864" t="str">
        <f t="shared" si="2"/>
        <v>3</v>
      </c>
      <c r="O13" s="862" t="s">
        <v>2309</v>
      </c>
      <c r="P13" s="862" t="s">
        <v>2312</v>
      </c>
      <c r="Q13" s="860"/>
      <c r="R13" s="865"/>
      <c r="S13" s="862">
        <v>260</v>
      </c>
    </row>
    <row r="14" spans="1:19" ht="15" customHeight="1" x14ac:dyDescent="0.25">
      <c r="A14" s="858">
        <v>13</v>
      </c>
      <c r="B14" s="276" t="s">
        <v>5164</v>
      </c>
      <c r="C14" s="860" t="s">
        <v>4714</v>
      </c>
      <c r="D14" s="860">
        <v>10</v>
      </c>
      <c r="E14" s="860">
        <v>11</v>
      </c>
      <c r="F14" s="861" t="s">
        <v>3998</v>
      </c>
      <c r="G14" s="862"/>
      <c r="H14" s="644" t="s">
        <v>4625</v>
      </c>
      <c r="I14" s="862" t="s">
        <v>4403</v>
      </c>
      <c r="J14" s="644" t="s">
        <v>4634</v>
      </c>
      <c r="K14" s="862" t="s">
        <v>6685</v>
      </c>
      <c r="L14" s="863" t="str">
        <f t="shared" si="0"/>
        <v>SSN.ED555</v>
      </c>
      <c r="M14" s="864" t="str">
        <f t="shared" si="1"/>
        <v>0</v>
      </c>
      <c r="N14" s="864" t="str">
        <f t="shared" si="2"/>
        <v>3</v>
      </c>
      <c r="O14" s="862" t="s">
        <v>2309</v>
      </c>
      <c r="P14" s="862" t="s">
        <v>2312</v>
      </c>
      <c r="Q14" s="860"/>
      <c r="R14" s="867"/>
      <c r="S14" s="862"/>
    </row>
    <row r="15" spans="1:19" ht="15" customHeight="1" x14ac:dyDescent="0.25">
      <c r="A15" s="858">
        <v>14</v>
      </c>
      <c r="B15" s="276" t="s">
        <v>6453</v>
      </c>
      <c r="C15" s="860" t="s">
        <v>6457</v>
      </c>
      <c r="D15" s="860"/>
      <c r="E15" s="860"/>
      <c r="F15" s="861"/>
      <c r="G15" s="862"/>
      <c r="H15" s="644"/>
      <c r="I15" s="862"/>
      <c r="J15" s="644"/>
      <c r="K15" s="862" t="s">
        <v>6685</v>
      </c>
      <c r="L15" s="863" t="str">
        <f t="shared" si="0"/>
        <v>SSN.ED555_1</v>
      </c>
      <c r="M15" s="864" t="str">
        <f t="shared" si="1"/>
        <v>0</v>
      </c>
      <c r="N15" s="864" t="str">
        <f t="shared" si="2"/>
        <v>3</v>
      </c>
      <c r="O15" s="862" t="s">
        <v>2309</v>
      </c>
      <c r="P15" s="862" t="s">
        <v>2312</v>
      </c>
      <c r="Q15" s="860"/>
      <c r="R15" s="865"/>
      <c r="S15" s="862"/>
    </row>
    <row r="16" spans="1:19" ht="15" customHeight="1" x14ac:dyDescent="0.25">
      <c r="A16" s="858">
        <v>15</v>
      </c>
      <c r="B16" s="276" t="s">
        <v>5163</v>
      </c>
      <c r="C16" s="860" t="s">
        <v>4713</v>
      </c>
      <c r="D16" s="860">
        <v>138</v>
      </c>
      <c r="E16" s="860">
        <v>10</v>
      </c>
      <c r="F16" s="861"/>
      <c r="G16" s="862" t="s">
        <v>6686</v>
      </c>
      <c r="H16" s="644" t="s">
        <v>4625</v>
      </c>
      <c r="I16" s="862" t="s">
        <v>4403</v>
      </c>
      <c r="J16" s="644" t="s">
        <v>4634</v>
      </c>
      <c r="K16" s="862" t="s">
        <v>6685</v>
      </c>
      <c r="L16" s="863" t="str">
        <f t="shared" si="0"/>
        <v>SSN.KKC555</v>
      </c>
      <c r="M16" s="864" t="str">
        <f t="shared" si="1"/>
        <v>0</v>
      </c>
      <c r="N16" s="864" t="str">
        <f t="shared" si="2"/>
        <v>3</v>
      </c>
      <c r="O16" s="862" t="s">
        <v>2309</v>
      </c>
      <c r="P16" s="862" t="s">
        <v>2312</v>
      </c>
      <c r="Q16" s="860"/>
      <c r="R16" s="867"/>
      <c r="S16" s="862">
        <v>261</v>
      </c>
    </row>
    <row r="17" spans="1:19" ht="15" customHeight="1" x14ac:dyDescent="0.25">
      <c r="A17" s="858">
        <v>16</v>
      </c>
      <c r="B17" s="276" t="s">
        <v>6410</v>
      </c>
      <c r="C17" s="860"/>
      <c r="D17" s="860"/>
      <c r="E17" s="860"/>
      <c r="F17" s="861"/>
      <c r="G17" s="862"/>
      <c r="H17" s="644"/>
      <c r="I17" s="862"/>
      <c r="J17" s="644"/>
      <c r="K17" s="862"/>
      <c r="L17" s="863" t="str">
        <f t="shared" si="0"/>
        <v/>
      </c>
      <c r="M17" s="864">
        <f t="shared" si="1"/>
        <v>0</v>
      </c>
      <c r="N17" s="864">
        <f t="shared" si="2"/>
        <v>0</v>
      </c>
      <c r="O17" s="862"/>
      <c r="P17" s="862"/>
      <c r="Q17" s="860"/>
      <c r="R17" s="862"/>
      <c r="S17" s="862"/>
    </row>
    <row r="18" spans="1:19" ht="15" customHeight="1" x14ac:dyDescent="0.25">
      <c r="A18" s="858">
        <v>17</v>
      </c>
      <c r="B18" s="276" t="s">
        <v>6410</v>
      </c>
      <c r="C18" s="860"/>
      <c r="D18" s="860"/>
      <c r="E18" s="860"/>
      <c r="F18" s="861"/>
      <c r="G18" s="862"/>
      <c r="H18" s="644"/>
      <c r="I18" s="862"/>
      <c r="J18" s="644"/>
      <c r="K18" s="862"/>
      <c r="L18" s="863" t="str">
        <f t="shared" si="0"/>
        <v/>
      </c>
      <c r="M18" s="864">
        <f t="shared" si="1"/>
        <v>0</v>
      </c>
      <c r="N18" s="864">
        <f t="shared" si="2"/>
        <v>0</v>
      </c>
      <c r="O18" s="862"/>
      <c r="P18" s="862"/>
      <c r="Q18" s="860"/>
      <c r="R18" s="862"/>
      <c r="S18" s="862"/>
    </row>
    <row r="19" spans="1:19" ht="15" customHeight="1" x14ac:dyDescent="0.25">
      <c r="A19" s="858">
        <v>18</v>
      </c>
      <c r="B19" s="276" t="s">
        <v>6410</v>
      </c>
      <c r="C19" s="860"/>
      <c r="D19" s="860"/>
      <c r="E19" s="860"/>
      <c r="F19" s="861"/>
      <c r="G19" s="862"/>
      <c r="H19" s="644"/>
      <c r="I19" s="862"/>
      <c r="J19" s="644"/>
      <c r="K19" s="862"/>
      <c r="L19" s="863" t="str">
        <f t="shared" si="0"/>
        <v/>
      </c>
      <c r="M19" s="864">
        <f t="shared" si="1"/>
        <v>0</v>
      </c>
      <c r="N19" s="864">
        <f t="shared" si="2"/>
        <v>0</v>
      </c>
      <c r="O19" s="862"/>
      <c r="P19" s="862"/>
      <c r="Q19" s="860"/>
      <c r="R19" s="862"/>
      <c r="S19" s="862"/>
    </row>
    <row r="20" spans="1:19" ht="15" customHeight="1" x14ac:dyDescent="0.25">
      <c r="A20" s="858">
        <v>19</v>
      </c>
      <c r="B20" s="276" t="s">
        <v>6410</v>
      </c>
      <c r="C20" s="860"/>
      <c r="D20" s="860"/>
      <c r="E20" s="860"/>
      <c r="F20" s="861"/>
      <c r="G20" s="862"/>
      <c r="H20" s="644"/>
      <c r="I20" s="862"/>
      <c r="J20" s="644"/>
      <c r="K20" s="862"/>
      <c r="L20" s="863" t="str">
        <f t="shared" si="0"/>
        <v/>
      </c>
      <c r="M20" s="864">
        <f t="shared" si="1"/>
        <v>0</v>
      </c>
      <c r="N20" s="864">
        <f t="shared" si="2"/>
        <v>0</v>
      </c>
      <c r="O20" s="862"/>
      <c r="P20" s="862"/>
      <c r="Q20" s="860"/>
      <c r="R20" s="862"/>
      <c r="S20" s="862"/>
    </row>
    <row r="21" spans="1:19" ht="15" customHeight="1" x14ac:dyDescent="0.25">
      <c r="A21" s="858">
        <v>20</v>
      </c>
      <c r="B21" s="276" t="s">
        <v>6410</v>
      </c>
      <c r="C21" s="860"/>
      <c r="D21" s="860"/>
      <c r="E21" s="860"/>
      <c r="F21" s="861"/>
      <c r="G21" s="862"/>
      <c r="H21" s="644"/>
      <c r="I21" s="862"/>
      <c r="J21" s="644"/>
      <c r="K21" s="862"/>
      <c r="L21" s="863" t="str">
        <f t="shared" si="0"/>
        <v/>
      </c>
      <c r="M21" s="864">
        <f t="shared" si="1"/>
        <v>0</v>
      </c>
      <c r="N21" s="864">
        <f t="shared" si="2"/>
        <v>0</v>
      </c>
      <c r="O21" s="862"/>
      <c r="P21" s="862"/>
      <c r="Q21" s="860"/>
      <c r="R21" s="862"/>
      <c r="S21" s="862"/>
    </row>
    <row r="22" spans="1:19" ht="15" customHeight="1" x14ac:dyDescent="0.25">
      <c r="A22" s="858">
        <v>21</v>
      </c>
      <c r="B22" s="276" t="s">
        <v>6410</v>
      </c>
      <c r="C22" s="860"/>
      <c r="D22" s="860"/>
      <c r="E22" s="860"/>
      <c r="F22" s="861"/>
      <c r="G22" s="862"/>
      <c r="H22" s="644"/>
      <c r="I22" s="862"/>
      <c r="J22" s="644"/>
      <c r="K22" s="862"/>
      <c r="L22" s="863" t="str">
        <f t="shared" si="0"/>
        <v/>
      </c>
      <c r="M22" s="864">
        <f t="shared" si="1"/>
        <v>0</v>
      </c>
      <c r="N22" s="864">
        <f t="shared" si="2"/>
        <v>0</v>
      </c>
      <c r="O22" s="862"/>
      <c r="P22" s="862"/>
      <c r="Q22" s="860"/>
      <c r="R22" s="867"/>
      <c r="S22" s="862"/>
    </row>
    <row r="23" spans="1:19" ht="15" customHeight="1" x14ac:dyDescent="0.25">
      <c r="A23" s="858">
        <v>22</v>
      </c>
      <c r="B23" s="276" t="s">
        <v>4887</v>
      </c>
      <c r="C23" s="860" t="s">
        <v>6067</v>
      </c>
      <c r="D23" s="860">
        <v>3</v>
      </c>
      <c r="E23" s="860">
        <v>18</v>
      </c>
      <c r="F23" s="923" t="s">
        <v>46</v>
      </c>
      <c r="G23" s="862"/>
      <c r="H23" s="644" t="s">
        <v>4625</v>
      </c>
      <c r="I23" s="862" t="s">
        <v>4403</v>
      </c>
      <c r="J23" s="644" t="s">
        <v>4422</v>
      </c>
      <c r="K23" s="862" t="s">
        <v>6952</v>
      </c>
      <c r="L23" s="863" t="str">
        <f t="shared" si="0"/>
        <v>SOU.Zdv024_1.OKC024_1</v>
      </c>
      <c r="M23" s="864">
        <f t="shared" si="1"/>
        <v>0</v>
      </c>
      <c r="N23" s="864">
        <f t="shared" si="2"/>
        <v>0</v>
      </c>
      <c r="O23" s="862"/>
      <c r="P23" s="862"/>
      <c r="Q23" s="860"/>
      <c r="R23" s="862"/>
      <c r="S23" s="862"/>
    </row>
    <row r="24" spans="1:19" ht="15" customHeight="1" x14ac:dyDescent="0.25">
      <c r="A24" s="858">
        <v>23</v>
      </c>
      <c r="B24" s="276" t="s">
        <v>4888</v>
      </c>
      <c r="C24" s="860" t="s">
        <v>6068</v>
      </c>
      <c r="D24" s="860">
        <v>3</v>
      </c>
      <c r="E24" s="860">
        <v>19</v>
      </c>
      <c r="F24" s="923" t="s">
        <v>46</v>
      </c>
      <c r="G24" s="862"/>
      <c r="H24" s="644" t="s">
        <v>4625</v>
      </c>
      <c r="I24" s="862" t="s">
        <v>4403</v>
      </c>
      <c r="J24" s="644" t="s">
        <v>4422</v>
      </c>
      <c r="K24" s="862" t="s">
        <v>6952</v>
      </c>
      <c r="L24" s="863" t="str">
        <f t="shared" si="0"/>
        <v>SOU.Zdv024_1.CKC024_1</v>
      </c>
      <c r="M24" s="864">
        <f t="shared" si="1"/>
        <v>0</v>
      </c>
      <c r="N24" s="864">
        <f t="shared" si="2"/>
        <v>0</v>
      </c>
      <c r="O24" s="862"/>
      <c r="P24" s="862"/>
      <c r="Q24" s="860"/>
      <c r="R24" s="862"/>
      <c r="S24" s="862"/>
    </row>
    <row r="25" spans="1:19" ht="15" customHeight="1" x14ac:dyDescent="0.25">
      <c r="A25" s="858">
        <v>24</v>
      </c>
      <c r="B25" s="276" t="s">
        <v>4889</v>
      </c>
      <c r="C25" s="860" t="s">
        <v>6069</v>
      </c>
      <c r="D25" s="860">
        <v>3</v>
      </c>
      <c r="E25" s="860">
        <v>20</v>
      </c>
      <c r="F25" s="923" t="s">
        <v>46</v>
      </c>
      <c r="G25" s="862"/>
      <c r="H25" s="644" t="s">
        <v>4625</v>
      </c>
      <c r="I25" s="862" t="s">
        <v>4403</v>
      </c>
      <c r="J25" s="644" t="s">
        <v>4422</v>
      </c>
      <c r="K25" s="862" t="s">
        <v>6952</v>
      </c>
      <c r="L25" s="863" t="str">
        <f t="shared" si="0"/>
        <v>SOU.Zdv024_1.ODC024_1</v>
      </c>
      <c r="M25" s="864">
        <f t="shared" si="1"/>
        <v>0</v>
      </c>
      <c r="N25" s="864">
        <f t="shared" si="2"/>
        <v>0</v>
      </c>
      <c r="O25" s="862"/>
      <c r="P25" s="862"/>
      <c r="Q25" s="860"/>
      <c r="R25" s="862"/>
      <c r="S25" s="862"/>
    </row>
    <row r="26" spans="1:19" ht="15" customHeight="1" x14ac:dyDescent="0.25">
      <c r="A26" s="858">
        <v>25</v>
      </c>
      <c r="B26" s="276" t="s">
        <v>4890</v>
      </c>
      <c r="C26" s="860" t="s">
        <v>6070</v>
      </c>
      <c r="D26" s="860">
        <v>3</v>
      </c>
      <c r="E26" s="860">
        <v>21</v>
      </c>
      <c r="F26" s="923" t="s">
        <v>46</v>
      </c>
      <c r="G26" s="862"/>
      <c r="H26" s="644" t="s">
        <v>4625</v>
      </c>
      <c r="I26" s="862" t="s">
        <v>4403</v>
      </c>
      <c r="J26" s="644" t="s">
        <v>4422</v>
      </c>
      <c r="K26" s="862" t="s">
        <v>6952</v>
      </c>
      <c r="L26" s="863" t="str">
        <f t="shared" si="0"/>
        <v>SOU.Zdv024_1.CDC024_1</v>
      </c>
      <c r="M26" s="864">
        <f t="shared" si="1"/>
        <v>0</v>
      </c>
      <c r="N26" s="864">
        <f t="shared" si="2"/>
        <v>0</v>
      </c>
      <c r="O26" s="862"/>
      <c r="P26" s="862"/>
      <c r="Q26" s="860"/>
      <c r="R26" s="862"/>
      <c r="S26" s="862"/>
    </row>
    <row r="27" spans="1:19" ht="15" customHeight="1" x14ac:dyDescent="0.25">
      <c r="A27" s="858">
        <v>26</v>
      </c>
      <c r="B27" s="276" t="s">
        <v>4891</v>
      </c>
      <c r="C27" s="860" t="s">
        <v>6071</v>
      </c>
      <c r="D27" s="860">
        <v>3</v>
      </c>
      <c r="E27" s="860">
        <v>22</v>
      </c>
      <c r="F27" s="923" t="s">
        <v>46</v>
      </c>
      <c r="G27" s="862"/>
      <c r="H27" s="644" t="s">
        <v>4625</v>
      </c>
      <c r="I27" s="862" t="s">
        <v>4403</v>
      </c>
      <c r="J27" s="644" t="s">
        <v>4422</v>
      </c>
      <c r="K27" s="862" t="s">
        <v>6952</v>
      </c>
      <c r="L27" s="863" t="str">
        <f t="shared" si="0"/>
        <v>SOU.Zdv024_1.MC024_1</v>
      </c>
      <c r="M27" s="864">
        <f t="shared" si="1"/>
        <v>0</v>
      </c>
      <c r="N27" s="864">
        <f t="shared" si="2"/>
        <v>0</v>
      </c>
      <c r="O27" s="862"/>
      <c r="P27" s="862"/>
      <c r="Q27" s="860"/>
      <c r="R27" s="862"/>
      <c r="S27" s="862"/>
    </row>
    <row r="28" spans="1:19" ht="15" customHeight="1" x14ac:dyDescent="0.25">
      <c r="A28" s="858">
        <v>27</v>
      </c>
      <c r="B28" s="276" t="s">
        <v>4892</v>
      </c>
      <c r="C28" s="860" t="s">
        <v>6072</v>
      </c>
      <c r="D28" s="860">
        <v>3</v>
      </c>
      <c r="E28" s="860">
        <v>23</v>
      </c>
      <c r="F28" s="923" t="s">
        <v>46</v>
      </c>
      <c r="G28" s="862"/>
      <c r="H28" s="644" t="s">
        <v>4625</v>
      </c>
      <c r="I28" s="862" t="s">
        <v>4403</v>
      </c>
      <c r="J28" s="644" t="s">
        <v>4422</v>
      </c>
      <c r="K28" s="862" t="s">
        <v>6952</v>
      </c>
      <c r="L28" s="863" t="str">
        <f t="shared" si="0"/>
        <v>SOU.Zdv024_1.OPC024_1</v>
      </c>
      <c r="M28" s="864">
        <f t="shared" si="1"/>
        <v>0</v>
      </c>
      <c r="N28" s="864">
        <f t="shared" si="2"/>
        <v>0</v>
      </c>
      <c r="O28" s="862"/>
      <c r="P28" s="862"/>
      <c r="Q28" s="860"/>
      <c r="R28" s="862"/>
      <c r="S28" s="862"/>
    </row>
    <row r="29" spans="1:19" ht="15" customHeight="1" x14ac:dyDescent="0.25">
      <c r="A29" s="858">
        <v>28</v>
      </c>
      <c r="B29" s="276" t="s">
        <v>4893</v>
      </c>
      <c r="C29" s="860" t="s">
        <v>6073</v>
      </c>
      <c r="D29" s="860">
        <v>3</v>
      </c>
      <c r="E29" s="860">
        <v>24</v>
      </c>
      <c r="F29" s="923" t="s">
        <v>46</v>
      </c>
      <c r="G29" s="862"/>
      <c r="H29" s="644" t="s">
        <v>4625</v>
      </c>
      <c r="I29" s="862" t="s">
        <v>4403</v>
      </c>
      <c r="J29" s="644" t="s">
        <v>4422</v>
      </c>
      <c r="K29" s="862" t="s">
        <v>6952</v>
      </c>
      <c r="L29" s="863" t="str">
        <f t="shared" si="0"/>
        <v>SOU.Zdv024_1.DC024_1</v>
      </c>
      <c r="M29" s="864">
        <f t="shared" si="1"/>
        <v>0</v>
      </c>
      <c r="N29" s="864">
        <f t="shared" si="2"/>
        <v>0</v>
      </c>
      <c r="O29" s="862"/>
      <c r="P29" s="862"/>
      <c r="Q29" s="860"/>
      <c r="R29" s="862"/>
      <c r="S29" s="862"/>
    </row>
    <row r="30" spans="1:19" ht="15" customHeight="1" x14ac:dyDescent="0.25">
      <c r="A30" s="858">
        <v>29</v>
      </c>
      <c r="B30" s="276" t="s">
        <v>5000</v>
      </c>
      <c r="C30" s="860" t="s">
        <v>6157</v>
      </c>
      <c r="D30" s="860">
        <v>6</v>
      </c>
      <c r="E30" s="860">
        <v>22</v>
      </c>
      <c r="F30" s="923" t="s">
        <v>46</v>
      </c>
      <c r="G30" s="862"/>
      <c r="H30" s="644" t="s">
        <v>4625</v>
      </c>
      <c r="I30" s="862" t="s">
        <v>4403</v>
      </c>
      <c r="J30" s="644" t="s">
        <v>4440</v>
      </c>
      <c r="K30" s="862" t="s">
        <v>6953</v>
      </c>
      <c r="L30" s="863" t="str">
        <f t="shared" si="0"/>
        <v>SOU.Zdv024_2.OKC024_2</v>
      </c>
      <c r="M30" s="864">
        <f t="shared" si="1"/>
        <v>0</v>
      </c>
      <c r="N30" s="864">
        <f t="shared" si="2"/>
        <v>0</v>
      </c>
      <c r="O30" s="862"/>
      <c r="P30" s="862"/>
      <c r="Q30" s="871"/>
      <c r="R30" s="862"/>
      <c r="S30" s="862"/>
    </row>
    <row r="31" spans="1:19" ht="15" customHeight="1" x14ac:dyDescent="0.25">
      <c r="A31" s="858">
        <v>30</v>
      </c>
      <c r="B31" s="276" t="s">
        <v>5001</v>
      </c>
      <c r="C31" s="860" t="s">
        <v>6158</v>
      </c>
      <c r="D31" s="860">
        <v>6</v>
      </c>
      <c r="E31" s="860">
        <v>23</v>
      </c>
      <c r="F31" s="923" t="s">
        <v>46</v>
      </c>
      <c r="G31" s="862"/>
      <c r="H31" s="644" t="s">
        <v>4625</v>
      </c>
      <c r="I31" s="862" t="s">
        <v>4403</v>
      </c>
      <c r="J31" s="644" t="s">
        <v>4440</v>
      </c>
      <c r="K31" s="862" t="s">
        <v>6953</v>
      </c>
      <c r="L31" s="863" t="str">
        <f t="shared" si="0"/>
        <v>SOU.Zdv024_2.CKC024_2</v>
      </c>
      <c r="M31" s="864">
        <f t="shared" si="1"/>
        <v>0</v>
      </c>
      <c r="N31" s="864">
        <f t="shared" si="2"/>
        <v>0</v>
      </c>
      <c r="O31" s="862"/>
      <c r="P31" s="862"/>
      <c r="Q31" s="860"/>
      <c r="R31" s="862"/>
      <c r="S31" s="862"/>
    </row>
    <row r="32" spans="1:19" ht="15" customHeight="1" x14ac:dyDescent="0.25">
      <c r="A32" s="858">
        <v>31</v>
      </c>
      <c r="B32" s="276" t="s">
        <v>5002</v>
      </c>
      <c r="C32" s="860" t="s">
        <v>6159</v>
      </c>
      <c r="D32" s="860">
        <v>6</v>
      </c>
      <c r="E32" s="860">
        <v>24</v>
      </c>
      <c r="F32" s="923" t="s">
        <v>46</v>
      </c>
      <c r="G32" s="862"/>
      <c r="H32" s="644" t="s">
        <v>4625</v>
      </c>
      <c r="I32" s="862" t="s">
        <v>4403</v>
      </c>
      <c r="J32" s="644" t="s">
        <v>4440</v>
      </c>
      <c r="K32" s="862" t="s">
        <v>6953</v>
      </c>
      <c r="L32" s="863" t="str">
        <f t="shared" si="0"/>
        <v>SOU.Zdv024_2.ODC024_2</v>
      </c>
      <c r="M32" s="864">
        <f t="shared" si="1"/>
        <v>0</v>
      </c>
      <c r="N32" s="864">
        <f t="shared" si="2"/>
        <v>0</v>
      </c>
      <c r="O32" s="862"/>
      <c r="P32" s="862"/>
      <c r="Q32" s="860"/>
      <c r="R32" s="862"/>
      <c r="S32" s="862"/>
    </row>
    <row r="33" spans="1:19" ht="15" customHeight="1" x14ac:dyDescent="0.25">
      <c r="A33" s="858">
        <v>32</v>
      </c>
      <c r="B33" s="276" t="s">
        <v>5003</v>
      </c>
      <c r="C33" s="860" t="s">
        <v>6160</v>
      </c>
      <c r="D33" s="860">
        <v>6</v>
      </c>
      <c r="E33" s="860">
        <v>25</v>
      </c>
      <c r="F33" s="923" t="s">
        <v>46</v>
      </c>
      <c r="G33" s="862"/>
      <c r="H33" s="644" t="s">
        <v>4625</v>
      </c>
      <c r="I33" s="862" t="s">
        <v>4403</v>
      </c>
      <c r="J33" s="644" t="s">
        <v>4440</v>
      </c>
      <c r="K33" s="862" t="s">
        <v>6953</v>
      </c>
      <c r="L33" s="863" t="str">
        <f t="shared" si="0"/>
        <v>SOU.Zdv024_2.CDC024_2</v>
      </c>
      <c r="M33" s="864">
        <f t="shared" si="1"/>
        <v>0</v>
      </c>
      <c r="N33" s="864">
        <f t="shared" si="2"/>
        <v>0</v>
      </c>
      <c r="O33" s="862"/>
      <c r="P33" s="862"/>
      <c r="Q33" s="871"/>
      <c r="R33" s="862"/>
      <c r="S33" s="862"/>
    </row>
    <row r="34" spans="1:19" ht="15" customHeight="1" x14ac:dyDescent="0.25">
      <c r="A34" s="858">
        <v>33</v>
      </c>
      <c r="B34" s="276" t="s">
        <v>5004</v>
      </c>
      <c r="C34" s="860" t="s">
        <v>6161</v>
      </c>
      <c r="D34" s="860">
        <v>6</v>
      </c>
      <c r="E34" s="860">
        <v>26</v>
      </c>
      <c r="F34" s="923" t="s">
        <v>46</v>
      </c>
      <c r="G34" s="862"/>
      <c r="H34" s="644" t="s">
        <v>4625</v>
      </c>
      <c r="I34" s="862" t="s">
        <v>4403</v>
      </c>
      <c r="J34" s="644" t="s">
        <v>4440</v>
      </c>
      <c r="K34" s="862" t="s">
        <v>6953</v>
      </c>
      <c r="L34" s="863" t="str">
        <f t="shared" ref="L34:L65" si="3">IF(ISBLANK(K34),IF(ISBLANK(R34),IF(ISBLANK(C34),"",C34),R34),IF(ISBLANK(R34),CONCATENATE(K34,".",C34),CONCATENATE(K34,".",R34)))</f>
        <v>SOU.Zdv024_2.MC024_2</v>
      </c>
      <c r="M34" s="864">
        <f t="shared" si="1"/>
        <v>0</v>
      </c>
      <c r="N34" s="864">
        <f t="shared" si="2"/>
        <v>0</v>
      </c>
      <c r="O34" s="862"/>
      <c r="P34" s="862"/>
      <c r="Q34" s="860"/>
      <c r="R34" s="862"/>
      <c r="S34" s="862"/>
    </row>
    <row r="35" spans="1:19" ht="15" customHeight="1" x14ac:dyDescent="0.25">
      <c r="A35" s="858">
        <v>34</v>
      </c>
      <c r="B35" s="276" t="s">
        <v>5005</v>
      </c>
      <c r="C35" s="860" t="s">
        <v>6162</v>
      </c>
      <c r="D35" s="860">
        <v>6</v>
      </c>
      <c r="E35" s="860">
        <v>27</v>
      </c>
      <c r="F35" s="923" t="s">
        <v>46</v>
      </c>
      <c r="G35" s="862"/>
      <c r="H35" s="644" t="s">
        <v>4625</v>
      </c>
      <c r="I35" s="862" t="s">
        <v>4403</v>
      </c>
      <c r="J35" s="644" t="s">
        <v>4440</v>
      </c>
      <c r="K35" s="862" t="s">
        <v>6953</v>
      </c>
      <c r="L35" s="863" t="str">
        <f t="shared" si="3"/>
        <v>SOU.Zdv024_2.OPC024_2</v>
      </c>
      <c r="M35" s="864">
        <f t="shared" si="1"/>
        <v>0</v>
      </c>
      <c r="N35" s="864">
        <f t="shared" si="2"/>
        <v>0</v>
      </c>
      <c r="O35" s="862"/>
      <c r="P35" s="862"/>
      <c r="Q35" s="860"/>
      <c r="R35" s="862"/>
      <c r="S35" s="862"/>
    </row>
    <row r="36" spans="1:19" ht="15" customHeight="1" x14ac:dyDescent="0.25">
      <c r="A36" s="858">
        <v>35</v>
      </c>
      <c r="B36" s="276" t="s">
        <v>5006</v>
      </c>
      <c r="C36" s="860" t="s">
        <v>6163</v>
      </c>
      <c r="D36" s="860">
        <v>6</v>
      </c>
      <c r="E36" s="860">
        <v>28</v>
      </c>
      <c r="F36" s="923" t="s">
        <v>46</v>
      </c>
      <c r="G36" s="862"/>
      <c r="H36" s="644" t="s">
        <v>4625</v>
      </c>
      <c r="I36" s="862" t="s">
        <v>4403</v>
      </c>
      <c r="J36" s="644" t="s">
        <v>4440</v>
      </c>
      <c r="K36" s="862" t="s">
        <v>6953</v>
      </c>
      <c r="L36" s="863" t="str">
        <f t="shared" si="3"/>
        <v>SOU.Zdv024_2.DC024_2</v>
      </c>
      <c r="M36" s="864">
        <f t="shared" si="1"/>
        <v>0</v>
      </c>
      <c r="N36" s="864">
        <f t="shared" si="2"/>
        <v>0</v>
      </c>
      <c r="O36" s="862"/>
      <c r="P36" s="862"/>
      <c r="Q36" s="871"/>
      <c r="R36" s="862"/>
      <c r="S36" s="862"/>
    </row>
    <row r="37" spans="1:19" ht="15" customHeight="1" x14ac:dyDescent="0.25">
      <c r="A37" s="858">
        <v>36</v>
      </c>
      <c r="B37" s="276" t="s">
        <v>4924</v>
      </c>
      <c r="C37" s="860" t="s">
        <v>6098</v>
      </c>
      <c r="D37" s="860">
        <v>4</v>
      </c>
      <c r="E37" s="860">
        <v>23</v>
      </c>
      <c r="F37" s="923" t="s">
        <v>46</v>
      </c>
      <c r="G37" s="862"/>
      <c r="H37" s="644" t="s">
        <v>4625</v>
      </c>
      <c r="I37" s="862" t="s">
        <v>4403</v>
      </c>
      <c r="J37" s="644" t="s">
        <v>4466</v>
      </c>
      <c r="K37" s="862" t="s">
        <v>6715</v>
      </c>
      <c r="L37" s="863" t="str">
        <f t="shared" si="3"/>
        <v>SSN.Zdv007_1_1.OKC007_1_1</v>
      </c>
      <c r="M37" s="864">
        <f t="shared" si="1"/>
        <v>0</v>
      </c>
      <c r="N37" s="864">
        <f t="shared" si="2"/>
        <v>0</v>
      </c>
      <c r="O37" s="862"/>
      <c r="P37" s="862"/>
      <c r="Q37" s="860"/>
      <c r="R37" s="862"/>
      <c r="S37" s="862"/>
    </row>
    <row r="38" spans="1:19" ht="15" customHeight="1" x14ac:dyDescent="0.25">
      <c r="A38" s="858">
        <v>37</v>
      </c>
      <c r="B38" s="276" t="s">
        <v>4925</v>
      </c>
      <c r="C38" s="860" t="s">
        <v>6099</v>
      </c>
      <c r="D38" s="860">
        <v>4</v>
      </c>
      <c r="E38" s="860">
        <v>24</v>
      </c>
      <c r="F38" s="923" t="s">
        <v>46</v>
      </c>
      <c r="G38" s="862"/>
      <c r="H38" s="644" t="s">
        <v>4625</v>
      </c>
      <c r="I38" s="862" t="s">
        <v>4403</v>
      </c>
      <c r="J38" s="644" t="s">
        <v>4466</v>
      </c>
      <c r="K38" s="862" t="s">
        <v>6715</v>
      </c>
      <c r="L38" s="863" t="str">
        <f t="shared" si="3"/>
        <v>SSN.Zdv007_1_1.CKC007_1_1</v>
      </c>
      <c r="M38" s="864">
        <f t="shared" si="1"/>
        <v>0</v>
      </c>
      <c r="N38" s="864">
        <f t="shared" si="2"/>
        <v>0</v>
      </c>
      <c r="O38" s="862"/>
      <c r="P38" s="862"/>
      <c r="Q38" s="860"/>
      <c r="R38" s="862"/>
      <c r="S38" s="862"/>
    </row>
    <row r="39" spans="1:19" ht="15" customHeight="1" x14ac:dyDescent="0.25">
      <c r="A39" s="858">
        <v>38</v>
      </c>
      <c r="B39" s="276" t="s">
        <v>4926</v>
      </c>
      <c r="C39" s="860" t="s">
        <v>6100</v>
      </c>
      <c r="D39" s="860">
        <v>4</v>
      </c>
      <c r="E39" s="860">
        <v>25</v>
      </c>
      <c r="F39" s="923" t="s">
        <v>46</v>
      </c>
      <c r="G39" s="862"/>
      <c r="H39" s="644" t="s">
        <v>4625</v>
      </c>
      <c r="I39" s="862" t="s">
        <v>4403</v>
      </c>
      <c r="J39" s="644" t="s">
        <v>4466</v>
      </c>
      <c r="K39" s="862" t="s">
        <v>6715</v>
      </c>
      <c r="L39" s="863" t="str">
        <f t="shared" si="3"/>
        <v>SSN.Zdv007_1_1.ODC007_1_1</v>
      </c>
      <c r="M39" s="864">
        <f t="shared" si="1"/>
        <v>0</v>
      </c>
      <c r="N39" s="864">
        <f t="shared" si="2"/>
        <v>0</v>
      </c>
      <c r="O39" s="862"/>
      <c r="P39" s="862"/>
      <c r="Q39" s="871"/>
      <c r="R39" s="862"/>
      <c r="S39" s="862"/>
    </row>
    <row r="40" spans="1:19" ht="15" customHeight="1" x14ac:dyDescent="0.25">
      <c r="A40" s="858">
        <v>39</v>
      </c>
      <c r="B40" s="276" t="s">
        <v>4927</v>
      </c>
      <c r="C40" s="860" t="s">
        <v>6101</v>
      </c>
      <c r="D40" s="860">
        <v>4</v>
      </c>
      <c r="E40" s="860">
        <v>26</v>
      </c>
      <c r="F40" s="923" t="s">
        <v>46</v>
      </c>
      <c r="G40" s="862"/>
      <c r="H40" s="644" t="s">
        <v>4625</v>
      </c>
      <c r="I40" s="862" t="s">
        <v>4403</v>
      </c>
      <c r="J40" s="644" t="s">
        <v>4466</v>
      </c>
      <c r="K40" s="862" t="s">
        <v>6715</v>
      </c>
      <c r="L40" s="863" t="str">
        <f t="shared" si="3"/>
        <v>SSN.Zdv007_1_1.CDC007_1_1</v>
      </c>
      <c r="M40" s="864">
        <f t="shared" si="1"/>
        <v>0</v>
      </c>
      <c r="N40" s="864">
        <f t="shared" si="2"/>
        <v>0</v>
      </c>
      <c r="O40" s="862"/>
      <c r="P40" s="862"/>
      <c r="Q40" s="871"/>
      <c r="R40" s="862"/>
      <c r="S40" s="862"/>
    </row>
    <row r="41" spans="1:19" ht="15" customHeight="1" x14ac:dyDescent="0.25">
      <c r="A41" s="858">
        <v>40</v>
      </c>
      <c r="B41" s="276" t="s">
        <v>4928</v>
      </c>
      <c r="C41" s="860" t="s">
        <v>6102</v>
      </c>
      <c r="D41" s="860">
        <v>4</v>
      </c>
      <c r="E41" s="860">
        <v>27</v>
      </c>
      <c r="F41" s="923" t="s">
        <v>46</v>
      </c>
      <c r="G41" s="862"/>
      <c r="H41" s="644" t="s">
        <v>4625</v>
      </c>
      <c r="I41" s="862" t="s">
        <v>4403</v>
      </c>
      <c r="J41" s="644" t="s">
        <v>4466</v>
      </c>
      <c r="K41" s="862" t="s">
        <v>6715</v>
      </c>
      <c r="L41" s="863" t="str">
        <f t="shared" si="3"/>
        <v>SSN.Zdv007_1_1.MC007_1_1</v>
      </c>
      <c r="M41" s="864">
        <f t="shared" si="1"/>
        <v>0</v>
      </c>
      <c r="N41" s="864">
        <f t="shared" si="2"/>
        <v>0</v>
      </c>
      <c r="O41" s="862"/>
      <c r="P41" s="862"/>
      <c r="Q41" s="860"/>
      <c r="R41" s="862"/>
      <c r="S41" s="862"/>
    </row>
    <row r="42" spans="1:19" ht="15" customHeight="1" x14ac:dyDescent="0.25">
      <c r="A42" s="858">
        <v>41</v>
      </c>
      <c r="B42" s="276" t="s">
        <v>4929</v>
      </c>
      <c r="C42" s="860" t="s">
        <v>6103</v>
      </c>
      <c r="D42" s="860">
        <v>4</v>
      </c>
      <c r="E42" s="860">
        <v>28</v>
      </c>
      <c r="F42" s="923" t="s">
        <v>46</v>
      </c>
      <c r="G42" s="862"/>
      <c r="H42" s="644" t="s">
        <v>4625</v>
      </c>
      <c r="I42" s="862" t="s">
        <v>4403</v>
      </c>
      <c r="J42" s="644" t="s">
        <v>4466</v>
      </c>
      <c r="K42" s="862" t="s">
        <v>6715</v>
      </c>
      <c r="L42" s="863" t="str">
        <f t="shared" si="3"/>
        <v>SSN.Zdv007_1_1.OPC007_1_1</v>
      </c>
      <c r="M42" s="864">
        <f t="shared" si="1"/>
        <v>0</v>
      </c>
      <c r="N42" s="864">
        <f t="shared" si="2"/>
        <v>0</v>
      </c>
      <c r="O42" s="862"/>
      <c r="P42" s="862"/>
      <c r="Q42" s="860"/>
      <c r="R42" s="862"/>
      <c r="S42" s="862"/>
    </row>
    <row r="43" spans="1:19" ht="15" customHeight="1" x14ac:dyDescent="0.25">
      <c r="A43" s="858">
        <v>42</v>
      </c>
      <c r="B43" s="276" t="s">
        <v>5037</v>
      </c>
      <c r="C43" s="860" t="s">
        <v>6188</v>
      </c>
      <c r="D43" s="860">
        <v>7</v>
      </c>
      <c r="E43" s="860">
        <v>27</v>
      </c>
      <c r="F43" s="923" t="s">
        <v>46</v>
      </c>
      <c r="G43" s="862"/>
      <c r="H43" s="644" t="s">
        <v>4625</v>
      </c>
      <c r="I43" s="862" t="s">
        <v>4403</v>
      </c>
      <c r="J43" s="644" t="s">
        <v>4486</v>
      </c>
      <c r="K43" s="862" t="s">
        <v>6716</v>
      </c>
      <c r="L43" s="863" t="str">
        <f t="shared" si="3"/>
        <v>SSN.Zdv007_1_2.OKC007_1_2</v>
      </c>
      <c r="M43" s="864">
        <f t="shared" si="1"/>
        <v>0</v>
      </c>
      <c r="N43" s="864">
        <f t="shared" si="2"/>
        <v>0</v>
      </c>
      <c r="O43" s="862"/>
      <c r="P43" s="862"/>
      <c r="Q43" s="860"/>
      <c r="R43" s="862"/>
      <c r="S43" s="862"/>
    </row>
    <row r="44" spans="1:19" ht="15" customHeight="1" x14ac:dyDescent="0.25">
      <c r="A44" s="858">
        <v>43</v>
      </c>
      <c r="B44" s="276" t="s">
        <v>5038</v>
      </c>
      <c r="C44" s="860" t="s">
        <v>6189</v>
      </c>
      <c r="D44" s="860">
        <v>7</v>
      </c>
      <c r="E44" s="860">
        <v>28</v>
      </c>
      <c r="F44" s="923" t="s">
        <v>46</v>
      </c>
      <c r="G44" s="862"/>
      <c r="H44" s="644" t="s">
        <v>4625</v>
      </c>
      <c r="I44" s="862" t="s">
        <v>4403</v>
      </c>
      <c r="J44" s="644" t="s">
        <v>4486</v>
      </c>
      <c r="K44" s="862" t="s">
        <v>6716</v>
      </c>
      <c r="L44" s="863" t="str">
        <f t="shared" si="3"/>
        <v>SSN.Zdv007_1_2.CKC007_1_2</v>
      </c>
      <c r="M44" s="864">
        <f t="shared" si="1"/>
        <v>0</v>
      </c>
      <c r="N44" s="864">
        <f t="shared" si="2"/>
        <v>0</v>
      </c>
      <c r="O44" s="862"/>
      <c r="P44" s="862"/>
      <c r="Q44" s="860"/>
      <c r="R44" s="862"/>
      <c r="S44" s="862"/>
    </row>
    <row r="45" spans="1:19" ht="15" customHeight="1" x14ac:dyDescent="0.25">
      <c r="A45" s="858">
        <v>44</v>
      </c>
      <c r="B45" s="276" t="s">
        <v>5039</v>
      </c>
      <c r="C45" s="860" t="s">
        <v>6190</v>
      </c>
      <c r="D45" s="860">
        <v>7</v>
      </c>
      <c r="E45" s="860">
        <v>29</v>
      </c>
      <c r="F45" s="923" t="s">
        <v>46</v>
      </c>
      <c r="G45" s="862"/>
      <c r="H45" s="644" t="s">
        <v>4625</v>
      </c>
      <c r="I45" s="862" t="s">
        <v>4403</v>
      </c>
      <c r="J45" s="644" t="s">
        <v>4486</v>
      </c>
      <c r="K45" s="862" t="s">
        <v>6716</v>
      </c>
      <c r="L45" s="863" t="str">
        <f t="shared" si="3"/>
        <v>SSN.Zdv007_1_2.ODC007_1_2</v>
      </c>
      <c r="M45" s="864">
        <f t="shared" si="1"/>
        <v>0</v>
      </c>
      <c r="N45" s="864">
        <f t="shared" si="2"/>
        <v>0</v>
      </c>
      <c r="O45" s="862"/>
      <c r="P45" s="862"/>
      <c r="Q45" s="860"/>
      <c r="R45" s="862"/>
      <c r="S45" s="862"/>
    </row>
    <row r="46" spans="1:19" ht="15" customHeight="1" x14ac:dyDescent="0.25">
      <c r="A46" s="858">
        <v>45</v>
      </c>
      <c r="B46" s="276" t="s">
        <v>5040</v>
      </c>
      <c r="C46" s="860" t="s">
        <v>6191</v>
      </c>
      <c r="D46" s="860">
        <v>7</v>
      </c>
      <c r="E46" s="860">
        <v>30</v>
      </c>
      <c r="F46" s="923" t="s">
        <v>46</v>
      </c>
      <c r="G46" s="862"/>
      <c r="H46" s="644" t="s">
        <v>4625</v>
      </c>
      <c r="I46" s="862" t="s">
        <v>4403</v>
      </c>
      <c r="J46" s="644" t="s">
        <v>4486</v>
      </c>
      <c r="K46" s="862" t="s">
        <v>6716</v>
      </c>
      <c r="L46" s="863" t="str">
        <f t="shared" si="3"/>
        <v>SSN.Zdv007_1_2.CDC007_1_2</v>
      </c>
      <c r="M46" s="864">
        <f t="shared" si="1"/>
        <v>0</v>
      </c>
      <c r="N46" s="864">
        <f t="shared" si="2"/>
        <v>0</v>
      </c>
      <c r="O46" s="862"/>
      <c r="P46" s="862"/>
      <c r="Q46" s="860"/>
      <c r="R46" s="872"/>
      <c r="S46" s="862"/>
    </row>
    <row r="47" spans="1:19" ht="15" customHeight="1" x14ac:dyDescent="0.25">
      <c r="A47" s="858">
        <v>46</v>
      </c>
      <c r="B47" s="276" t="s">
        <v>5041</v>
      </c>
      <c r="C47" s="860" t="s">
        <v>6192</v>
      </c>
      <c r="D47" s="860">
        <v>7</v>
      </c>
      <c r="E47" s="860">
        <v>31</v>
      </c>
      <c r="F47" s="923" t="s">
        <v>46</v>
      </c>
      <c r="G47" s="862"/>
      <c r="H47" s="644" t="s">
        <v>4625</v>
      </c>
      <c r="I47" s="862" t="s">
        <v>4403</v>
      </c>
      <c r="J47" s="644" t="s">
        <v>4486</v>
      </c>
      <c r="K47" s="862" t="s">
        <v>6716</v>
      </c>
      <c r="L47" s="863" t="str">
        <f t="shared" si="3"/>
        <v>SSN.Zdv007_1_2.MC007_1_2</v>
      </c>
      <c r="M47" s="864">
        <f t="shared" si="1"/>
        <v>0</v>
      </c>
      <c r="N47" s="864">
        <f t="shared" si="2"/>
        <v>0</v>
      </c>
      <c r="O47" s="862"/>
      <c r="P47" s="862"/>
      <c r="Q47" s="860"/>
      <c r="R47" s="862"/>
      <c r="S47" s="862"/>
    </row>
    <row r="48" spans="1:19" ht="15" customHeight="1" x14ac:dyDescent="0.25">
      <c r="A48" s="858">
        <v>47</v>
      </c>
      <c r="B48" s="276" t="s">
        <v>5042</v>
      </c>
      <c r="C48" s="860" t="s">
        <v>6193</v>
      </c>
      <c r="D48" s="860">
        <v>8</v>
      </c>
      <c r="E48" s="860">
        <v>0</v>
      </c>
      <c r="F48" s="923" t="s">
        <v>46</v>
      </c>
      <c r="G48" s="862"/>
      <c r="H48" s="644" t="s">
        <v>4625</v>
      </c>
      <c r="I48" s="862" t="s">
        <v>4403</v>
      </c>
      <c r="J48" s="644" t="s">
        <v>4418</v>
      </c>
      <c r="K48" s="862" t="s">
        <v>6716</v>
      </c>
      <c r="L48" s="863" t="str">
        <f t="shared" si="3"/>
        <v>SSN.Zdv007_1_2.OPC007_1_2</v>
      </c>
      <c r="M48" s="864">
        <f t="shared" si="1"/>
        <v>0</v>
      </c>
      <c r="N48" s="864">
        <f t="shared" si="2"/>
        <v>0</v>
      </c>
      <c r="O48" s="862"/>
      <c r="P48" s="862"/>
      <c r="Q48" s="860"/>
      <c r="R48" s="872"/>
      <c r="S48" s="862"/>
    </row>
    <row r="49" spans="1:19" ht="15" customHeight="1" x14ac:dyDescent="0.25">
      <c r="A49" s="858">
        <v>48</v>
      </c>
      <c r="B49" s="276" t="s">
        <v>4894</v>
      </c>
      <c r="C49" s="860" t="s">
        <v>6074</v>
      </c>
      <c r="D49" s="860">
        <v>3</v>
      </c>
      <c r="E49" s="860">
        <v>25</v>
      </c>
      <c r="F49" s="923" t="s">
        <v>46</v>
      </c>
      <c r="G49" s="862"/>
      <c r="H49" s="644" t="s">
        <v>4625</v>
      </c>
      <c r="I49" s="862" t="s">
        <v>4403</v>
      </c>
      <c r="J49" s="644" t="s">
        <v>4422</v>
      </c>
      <c r="K49" s="862" t="s">
        <v>6717</v>
      </c>
      <c r="L49" s="863" t="str">
        <f t="shared" si="3"/>
        <v>SSN.Zdv007_2_1.OKC007_2_1</v>
      </c>
      <c r="M49" s="864">
        <f t="shared" si="1"/>
        <v>0</v>
      </c>
      <c r="N49" s="864">
        <f t="shared" si="2"/>
        <v>0</v>
      </c>
      <c r="O49" s="862"/>
      <c r="P49" s="862"/>
      <c r="Q49" s="860"/>
      <c r="R49" s="865"/>
      <c r="S49" s="862"/>
    </row>
    <row r="50" spans="1:19" ht="15" customHeight="1" x14ac:dyDescent="0.25">
      <c r="A50" s="858">
        <v>49</v>
      </c>
      <c r="B50" s="276" t="s">
        <v>4895</v>
      </c>
      <c r="C50" s="860" t="s">
        <v>6075</v>
      </c>
      <c r="D50" s="860">
        <v>3</v>
      </c>
      <c r="E50" s="860">
        <v>26</v>
      </c>
      <c r="F50" s="923" t="s">
        <v>46</v>
      </c>
      <c r="G50" s="862"/>
      <c r="H50" s="644" t="s">
        <v>4625</v>
      </c>
      <c r="I50" s="862" t="s">
        <v>4403</v>
      </c>
      <c r="J50" s="644" t="s">
        <v>4422</v>
      </c>
      <c r="K50" s="862" t="s">
        <v>6717</v>
      </c>
      <c r="L50" s="863" t="str">
        <f t="shared" si="3"/>
        <v>SSN.Zdv007_2_1.CKC007_2_1</v>
      </c>
      <c r="M50" s="864">
        <f t="shared" si="1"/>
        <v>0</v>
      </c>
      <c r="N50" s="864">
        <f t="shared" si="2"/>
        <v>0</v>
      </c>
      <c r="O50" s="862"/>
      <c r="P50" s="862"/>
      <c r="Q50" s="860"/>
      <c r="R50" s="862"/>
      <c r="S50" s="862"/>
    </row>
    <row r="51" spans="1:19" ht="15" customHeight="1" x14ac:dyDescent="0.25">
      <c r="A51" s="858">
        <v>50</v>
      </c>
      <c r="B51" s="276" t="s">
        <v>4896</v>
      </c>
      <c r="C51" s="860" t="s">
        <v>6076</v>
      </c>
      <c r="D51" s="860">
        <v>3</v>
      </c>
      <c r="E51" s="860">
        <v>27</v>
      </c>
      <c r="F51" s="923" t="s">
        <v>46</v>
      </c>
      <c r="G51" s="862"/>
      <c r="H51" s="644" t="s">
        <v>4625</v>
      </c>
      <c r="I51" s="862" t="s">
        <v>4403</v>
      </c>
      <c r="J51" s="644" t="s">
        <v>4422</v>
      </c>
      <c r="K51" s="862" t="s">
        <v>6717</v>
      </c>
      <c r="L51" s="863" t="str">
        <f t="shared" si="3"/>
        <v>SSN.Zdv007_2_1.ODC007_2_1</v>
      </c>
      <c r="M51" s="864">
        <f t="shared" si="1"/>
        <v>0</v>
      </c>
      <c r="N51" s="864">
        <f t="shared" si="2"/>
        <v>0</v>
      </c>
      <c r="O51" s="862"/>
      <c r="P51" s="862"/>
      <c r="Q51" s="860"/>
      <c r="R51" s="862"/>
      <c r="S51" s="862"/>
    </row>
    <row r="52" spans="1:19" ht="15" customHeight="1" x14ac:dyDescent="0.25">
      <c r="A52" s="858">
        <v>51</v>
      </c>
      <c r="B52" s="276" t="s">
        <v>4897</v>
      </c>
      <c r="C52" s="860" t="s">
        <v>6077</v>
      </c>
      <c r="D52" s="860">
        <v>3</v>
      </c>
      <c r="E52" s="860">
        <v>28</v>
      </c>
      <c r="F52" s="923" t="s">
        <v>46</v>
      </c>
      <c r="G52" s="862"/>
      <c r="H52" s="644" t="s">
        <v>4625</v>
      </c>
      <c r="I52" s="862" t="s">
        <v>4403</v>
      </c>
      <c r="J52" s="644" t="s">
        <v>4422</v>
      </c>
      <c r="K52" s="862" t="s">
        <v>6717</v>
      </c>
      <c r="L52" s="863" t="str">
        <f t="shared" si="3"/>
        <v>SSN.Zdv007_2_1.CDC007_2_1</v>
      </c>
      <c r="M52" s="864">
        <f t="shared" si="1"/>
        <v>0</v>
      </c>
      <c r="N52" s="864">
        <f t="shared" si="2"/>
        <v>0</v>
      </c>
      <c r="O52" s="862"/>
      <c r="P52" s="862"/>
      <c r="Q52" s="860"/>
      <c r="R52" s="862"/>
      <c r="S52" s="862"/>
    </row>
    <row r="53" spans="1:19" ht="15" customHeight="1" x14ac:dyDescent="0.25">
      <c r="A53" s="858">
        <v>52</v>
      </c>
      <c r="B53" s="276" t="s">
        <v>4898</v>
      </c>
      <c r="C53" s="860" t="s">
        <v>6078</v>
      </c>
      <c r="D53" s="860">
        <v>3</v>
      </c>
      <c r="E53" s="860">
        <v>29</v>
      </c>
      <c r="F53" s="923" t="s">
        <v>46</v>
      </c>
      <c r="G53" s="862"/>
      <c r="H53" s="644" t="s">
        <v>4625</v>
      </c>
      <c r="I53" s="862" t="s">
        <v>4403</v>
      </c>
      <c r="J53" s="644" t="s">
        <v>4422</v>
      </c>
      <c r="K53" s="862" t="s">
        <v>6717</v>
      </c>
      <c r="L53" s="863" t="str">
        <f t="shared" si="3"/>
        <v>SSN.Zdv007_2_1.MC007_2_1</v>
      </c>
      <c r="M53" s="864">
        <f t="shared" si="1"/>
        <v>0</v>
      </c>
      <c r="N53" s="864">
        <f t="shared" si="2"/>
        <v>0</v>
      </c>
      <c r="O53" s="862"/>
      <c r="P53" s="862"/>
      <c r="Q53" s="860"/>
      <c r="R53" s="862"/>
      <c r="S53" s="862"/>
    </row>
    <row r="54" spans="1:19" ht="15" customHeight="1" x14ac:dyDescent="0.25">
      <c r="A54" s="858">
        <v>53</v>
      </c>
      <c r="B54" s="276" t="s">
        <v>4899</v>
      </c>
      <c r="C54" s="860" t="s">
        <v>6079</v>
      </c>
      <c r="D54" s="860">
        <v>3</v>
      </c>
      <c r="E54" s="860">
        <v>30</v>
      </c>
      <c r="F54" s="923" t="s">
        <v>46</v>
      </c>
      <c r="G54" s="862"/>
      <c r="H54" s="644" t="s">
        <v>4625</v>
      </c>
      <c r="I54" s="862" t="s">
        <v>4403</v>
      </c>
      <c r="J54" s="644" t="s">
        <v>4422</v>
      </c>
      <c r="K54" s="862" t="s">
        <v>6717</v>
      </c>
      <c r="L54" s="863" t="str">
        <f t="shared" si="3"/>
        <v>SSN.Zdv007_2_1.OPC007_2_1</v>
      </c>
      <c r="M54" s="864">
        <f t="shared" si="1"/>
        <v>0</v>
      </c>
      <c r="N54" s="864">
        <f t="shared" si="2"/>
        <v>0</v>
      </c>
      <c r="O54" s="862"/>
      <c r="P54" s="862"/>
      <c r="Q54" s="860"/>
      <c r="R54" s="862"/>
      <c r="S54" s="862"/>
    </row>
    <row r="55" spans="1:19" ht="15" customHeight="1" x14ac:dyDescent="0.25">
      <c r="A55" s="858">
        <v>54</v>
      </c>
      <c r="B55" s="276" t="s">
        <v>5007</v>
      </c>
      <c r="C55" s="860" t="s">
        <v>6164</v>
      </c>
      <c r="D55" s="860">
        <v>6</v>
      </c>
      <c r="E55" s="860">
        <v>29</v>
      </c>
      <c r="F55" s="923" t="s">
        <v>46</v>
      </c>
      <c r="G55" s="862"/>
      <c r="H55" s="644" t="s">
        <v>4625</v>
      </c>
      <c r="I55" s="862" t="s">
        <v>4403</v>
      </c>
      <c r="J55" s="644" t="s">
        <v>4440</v>
      </c>
      <c r="K55" s="862" t="s">
        <v>6718</v>
      </c>
      <c r="L55" s="863" t="str">
        <f t="shared" si="3"/>
        <v>SSN.Zdv007_2_2.OKC007_2_2</v>
      </c>
      <c r="M55" s="864">
        <f t="shared" si="1"/>
        <v>0</v>
      </c>
      <c r="N55" s="864">
        <f t="shared" si="2"/>
        <v>0</v>
      </c>
      <c r="O55" s="862"/>
      <c r="P55" s="862"/>
      <c r="Q55" s="860"/>
      <c r="R55" s="862"/>
      <c r="S55" s="862"/>
    </row>
    <row r="56" spans="1:19" ht="15" customHeight="1" x14ac:dyDescent="0.25">
      <c r="A56" s="858">
        <v>55</v>
      </c>
      <c r="B56" s="276" t="s">
        <v>5008</v>
      </c>
      <c r="C56" s="860" t="s">
        <v>6165</v>
      </c>
      <c r="D56" s="860">
        <v>6</v>
      </c>
      <c r="E56" s="860">
        <v>30</v>
      </c>
      <c r="F56" s="923" t="s">
        <v>46</v>
      </c>
      <c r="G56" s="862"/>
      <c r="H56" s="644" t="s">
        <v>4625</v>
      </c>
      <c r="I56" s="862" t="s">
        <v>4403</v>
      </c>
      <c r="J56" s="644" t="s">
        <v>4440</v>
      </c>
      <c r="K56" s="862" t="s">
        <v>6718</v>
      </c>
      <c r="L56" s="863" t="str">
        <f t="shared" si="3"/>
        <v>SSN.Zdv007_2_2.CKC007_2_2</v>
      </c>
      <c r="M56" s="864">
        <f t="shared" si="1"/>
        <v>0</v>
      </c>
      <c r="N56" s="864">
        <f t="shared" si="2"/>
        <v>0</v>
      </c>
      <c r="O56" s="862"/>
      <c r="P56" s="862"/>
      <c r="Q56" s="860"/>
      <c r="R56" s="862"/>
      <c r="S56" s="862"/>
    </row>
    <row r="57" spans="1:19" ht="15" customHeight="1" x14ac:dyDescent="0.25">
      <c r="A57" s="858">
        <v>56</v>
      </c>
      <c r="B57" s="276" t="s">
        <v>5009</v>
      </c>
      <c r="C57" s="860" t="s">
        <v>6166</v>
      </c>
      <c r="D57" s="860">
        <v>6</v>
      </c>
      <c r="E57" s="860">
        <v>31</v>
      </c>
      <c r="F57" s="923" t="s">
        <v>46</v>
      </c>
      <c r="G57" s="862"/>
      <c r="H57" s="644" t="s">
        <v>4625</v>
      </c>
      <c r="I57" s="862" t="s">
        <v>4403</v>
      </c>
      <c r="J57" s="644" t="s">
        <v>4440</v>
      </c>
      <c r="K57" s="862" t="s">
        <v>6718</v>
      </c>
      <c r="L57" s="863" t="str">
        <f t="shared" si="3"/>
        <v>SSN.Zdv007_2_2.ODC007_2_2</v>
      </c>
      <c r="M57" s="864">
        <f t="shared" si="1"/>
        <v>0</v>
      </c>
      <c r="N57" s="864">
        <f t="shared" si="2"/>
        <v>0</v>
      </c>
      <c r="O57" s="862"/>
      <c r="P57" s="862"/>
      <c r="Q57" s="860"/>
      <c r="R57" s="862"/>
      <c r="S57" s="862"/>
    </row>
    <row r="58" spans="1:19" ht="15" customHeight="1" x14ac:dyDescent="0.25">
      <c r="A58" s="858">
        <v>57</v>
      </c>
      <c r="B58" s="276" t="s">
        <v>5010</v>
      </c>
      <c r="C58" s="860" t="s">
        <v>6167</v>
      </c>
      <c r="D58" s="860">
        <v>7</v>
      </c>
      <c r="E58" s="860">
        <v>0</v>
      </c>
      <c r="F58" s="923" t="s">
        <v>46</v>
      </c>
      <c r="G58" s="862"/>
      <c r="H58" s="644" t="s">
        <v>4625</v>
      </c>
      <c r="I58" s="862" t="s">
        <v>4403</v>
      </c>
      <c r="J58" s="644" t="s">
        <v>4486</v>
      </c>
      <c r="K58" s="862" t="s">
        <v>6718</v>
      </c>
      <c r="L58" s="863" t="str">
        <f t="shared" si="3"/>
        <v>SSN.Zdv007_2_2.CDC007_2_2</v>
      </c>
      <c r="M58" s="864">
        <f t="shared" si="1"/>
        <v>0</v>
      </c>
      <c r="N58" s="864">
        <f t="shared" si="2"/>
        <v>0</v>
      </c>
      <c r="O58" s="862"/>
      <c r="P58" s="862"/>
      <c r="Q58" s="860"/>
      <c r="R58" s="862"/>
      <c r="S58" s="862"/>
    </row>
    <row r="59" spans="1:19" ht="15" customHeight="1" x14ac:dyDescent="0.25">
      <c r="A59" s="858">
        <v>58</v>
      </c>
      <c r="B59" s="276" t="s">
        <v>5011</v>
      </c>
      <c r="C59" s="860" t="s">
        <v>6168</v>
      </c>
      <c r="D59" s="860">
        <v>7</v>
      </c>
      <c r="E59" s="860">
        <v>1</v>
      </c>
      <c r="F59" s="923" t="s">
        <v>46</v>
      </c>
      <c r="G59" s="862"/>
      <c r="H59" s="644" t="s">
        <v>4625</v>
      </c>
      <c r="I59" s="862" t="s">
        <v>4403</v>
      </c>
      <c r="J59" s="644" t="s">
        <v>4486</v>
      </c>
      <c r="K59" s="862" t="s">
        <v>6718</v>
      </c>
      <c r="L59" s="863" t="str">
        <f t="shared" si="3"/>
        <v>SSN.Zdv007_2_2.MC007_2_2</v>
      </c>
      <c r="M59" s="864">
        <f t="shared" si="1"/>
        <v>0</v>
      </c>
      <c r="N59" s="864">
        <f t="shared" si="2"/>
        <v>0</v>
      </c>
      <c r="O59" s="862"/>
      <c r="P59" s="862"/>
      <c r="Q59" s="860"/>
      <c r="R59" s="862"/>
      <c r="S59" s="862"/>
    </row>
    <row r="60" spans="1:19" ht="15" customHeight="1" x14ac:dyDescent="0.25">
      <c r="A60" s="858">
        <v>59</v>
      </c>
      <c r="B60" s="276" t="s">
        <v>5012</v>
      </c>
      <c r="C60" s="860" t="s">
        <v>6169</v>
      </c>
      <c r="D60" s="860">
        <v>7</v>
      </c>
      <c r="E60" s="860">
        <v>2</v>
      </c>
      <c r="F60" s="923" t="s">
        <v>46</v>
      </c>
      <c r="G60" s="862"/>
      <c r="H60" s="644" t="s">
        <v>4625</v>
      </c>
      <c r="I60" s="862" t="s">
        <v>4403</v>
      </c>
      <c r="J60" s="644" t="s">
        <v>4486</v>
      </c>
      <c r="K60" s="862" t="s">
        <v>6718</v>
      </c>
      <c r="L60" s="863" t="str">
        <f t="shared" si="3"/>
        <v>SSN.Zdv007_2_2.OPC007_2_2</v>
      </c>
      <c r="M60" s="864">
        <f t="shared" si="1"/>
        <v>0</v>
      </c>
      <c r="N60" s="864">
        <f t="shared" si="2"/>
        <v>0</v>
      </c>
      <c r="O60" s="862"/>
      <c r="P60" s="862"/>
      <c r="Q60" s="860"/>
      <c r="R60" s="865"/>
      <c r="S60" s="862"/>
    </row>
    <row r="61" spans="1:19" ht="15" customHeight="1" x14ac:dyDescent="0.25">
      <c r="A61" s="858">
        <v>60</v>
      </c>
      <c r="B61" s="276" t="s">
        <v>5127</v>
      </c>
      <c r="C61" s="860" t="s">
        <v>6240</v>
      </c>
      <c r="D61" s="860">
        <v>9</v>
      </c>
      <c r="E61" s="860">
        <v>19</v>
      </c>
      <c r="F61" s="923" t="s">
        <v>46</v>
      </c>
      <c r="G61" s="862"/>
      <c r="H61" s="644" t="s">
        <v>4625</v>
      </c>
      <c r="I61" s="862" t="s">
        <v>4403</v>
      </c>
      <c r="J61" s="644" t="s">
        <v>4633</v>
      </c>
      <c r="K61" s="862" t="s">
        <v>6719</v>
      </c>
      <c r="L61" s="863" t="str">
        <f t="shared" si="3"/>
        <v>SSN.Zdv007_3_1.OKC007_3_1</v>
      </c>
      <c r="M61" s="864">
        <f t="shared" si="1"/>
        <v>0</v>
      </c>
      <c r="N61" s="864">
        <f t="shared" si="2"/>
        <v>0</v>
      </c>
      <c r="O61" s="862"/>
      <c r="P61" s="862"/>
      <c r="Q61" s="860"/>
      <c r="R61" s="862"/>
      <c r="S61" s="862"/>
    </row>
    <row r="62" spans="1:19" ht="15" customHeight="1" x14ac:dyDescent="0.25">
      <c r="A62" s="858">
        <v>61</v>
      </c>
      <c r="B62" s="276" t="s">
        <v>5128</v>
      </c>
      <c r="C62" s="860" t="s">
        <v>6241</v>
      </c>
      <c r="D62" s="860">
        <v>9</v>
      </c>
      <c r="E62" s="860">
        <v>20</v>
      </c>
      <c r="F62" s="923" t="s">
        <v>46</v>
      </c>
      <c r="G62" s="862"/>
      <c r="H62" s="644" t="s">
        <v>4625</v>
      </c>
      <c r="I62" s="862" t="s">
        <v>4403</v>
      </c>
      <c r="J62" s="644" t="s">
        <v>4633</v>
      </c>
      <c r="K62" s="862" t="s">
        <v>6719</v>
      </c>
      <c r="L62" s="863" t="str">
        <f t="shared" si="3"/>
        <v>SSN.Zdv007_3_1.CKC007_3_1</v>
      </c>
      <c r="M62" s="864">
        <f t="shared" si="1"/>
        <v>0</v>
      </c>
      <c r="N62" s="864">
        <f t="shared" si="2"/>
        <v>0</v>
      </c>
      <c r="O62" s="862"/>
      <c r="P62" s="862"/>
      <c r="Q62" s="871"/>
      <c r="R62" s="862"/>
      <c r="S62" s="862"/>
    </row>
    <row r="63" spans="1:19" ht="15" customHeight="1" x14ac:dyDescent="0.25">
      <c r="A63" s="858">
        <v>62</v>
      </c>
      <c r="B63" s="276" t="s">
        <v>5129</v>
      </c>
      <c r="C63" s="860" t="s">
        <v>6242</v>
      </c>
      <c r="D63" s="860">
        <v>9</v>
      </c>
      <c r="E63" s="860">
        <v>21</v>
      </c>
      <c r="F63" s="923" t="s">
        <v>46</v>
      </c>
      <c r="G63" s="862"/>
      <c r="H63" s="644" t="s">
        <v>4625</v>
      </c>
      <c r="I63" s="862" t="s">
        <v>4403</v>
      </c>
      <c r="J63" s="644" t="s">
        <v>4633</v>
      </c>
      <c r="K63" s="862" t="s">
        <v>6719</v>
      </c>
      <c r="L63" s="863" t="str">
        <f t="shared" si="3"/>
        <v>SSN.Zdv007_3_1.ODC007_3_1</v>
      </c>
      <c r="M63" s="864">
        <f t="shared" si="1"/>
        <v>0</v>
      </c>
      <c r="N63" s="864">
        <f t="shared" si="2"/>
        <v>0</v>
      </c>
      <c r="O63" s="862"/>
      <c r="P63" s="862"/>
      <c r="Q63" s="860"/>
      <c r="R63" s="862"/>
      <c r="S63" s="862"/>
    </row>
    <row r="64" spans="1:19" ht="15" customHeight="1" x14ac:dyDescent="0.25">
      <c r="A64" s="858">
        <v>63</v>
      </c>
      <c r="B64" s="276" t="s">
        <v>5130</v>
      </c>
      <c r="C64" s="860" t="s">
        <v>6243</v>
      </c>
      <c r="D64" s="860">
        <v>9</v>
      </c>
      <c r="E64" s="860">
        <v>22</v>
      </c>
      <c r="F64" s="923" t="s">
        <v>46</v>
      </c>
      <c r="G64" s="862"/>
      <c r="H64" s="644" t="s">
        <v>4625</v>
      </c>
      <c r="I64" s="862" t="s">
        <v>4403</v>
      </c>
      <c r="J64" s="644" t="s">
        <v>4633</v>
      </c>
      <c r="K64" s="862" t="s">
        <v>6719</v>
      </c>
      <c r="L64" s="863" t="str">
        <f t="shared" si="3"/>
        <v>SSN.Zdv007_3_1.CDC007_3_1</v>
      </c>
      <c r="M64" s="864">
        <f t="shared" si="1"/>
        <v>0</v>
      </c>
      <c r="N64" s="864">
        <f t="shared" si="2"/>
        <v>0</v>
      </c>
      <c r="O64" s="862"/>
      <c r="P64" s="862"/>
      <c r="Q64" s="860"/>
      <c r="R64" s="862"/>
      <c r="S64" s="862"/>
    </row>
    <row r="65" spans="1:19" ht="15" customHeight="1" x14ac:dyDescent="0.25">
      <c r="A65" s="858">
        <v>64</v>
      </c>
      <c r="B65" s="276" t="s">
        <v>5131</v>
      </c>
      <c r="C65" s="860" t="s">
        <v>6244</v>
      </c>
      <c r="D65" s="860">
        <v>9</v>
      </c>
      <c r="E65" s="860">
        <v>23</v>
      </c>
      <c r="F65" s="923" t="s">
        <v>46</v>
      </c>
      <c r="G65" s="862"/>
      <c r="H65" s="644" t="s">
        <v>4625</v>
      </c>
      <c r="I65" s="862" t="s">
        <v>4403</v>
      </c>
      <c r="J65" s="644" t="s">
        <v>4633</v>
      </c>
      <c r="K65" s="862" t="s">
        <v>6719</v>
      </c>
      <c r="L65" s="863" t="str">
        <f t="shared" si="3"/>
        <v>SSN.Zdv007_3_1.MC007_3_1</v>
      </c>
      <c r="M65" s="864">
        <f t="shared" si="1"/>
        <v>0</v>
      </c>
      <c r="N65" s="864">
        <f t="shared" si="2"/>
        <v>0</v>
      </c>
      <c r="O65" s="862"/>
      <c r="P65" s="862"/>
      <c r="Q65" s="860"/>
      <c r="R65" s="862"/>
      <c r="S65" s="862"/>
    </row>
    <row r="66" spans="1:19" ht="15" customHeight="1" x14ac:dyDescent="0.25">
      <c r="A66" s="858">
        <v>65</v>
      </c>
      <c r="B66" s="276" t="s">
        <v>5132</v>
      </c>
      <c r="C66" s="860" t="s">
        <v>6245</v>
      </c>
      <c r="D66" s="860">
        <v>9</v>
      </c>
      <c r="E66" s="860">
        <v>24</v>
      </c>
      <c r="F66" s="923" t="s">
        <v>46</v>
      </c>
      <c r="G66" s="862"/>
      <c r="H66" s="644" t="s">
        <v>4625</v>
      </c>
      <c r="I66" s="862" t="s">
        <v>4403</v>
      </c>
      <c r="J66" s="644" t="s">
        <v>4633</v>
      </c>
      <c r="K66" s="862" t="s">
        <v>6719</v>
      </c>
      <c r="L66" s="863" t="str">
        <f t="shared" ref="L66:L97" si="4">IF(ISBLANK(K66),IF(ISBLANK(R66),IF(ISBLANK(C66),"",C66),R66),IF(ISBLANK(R66),CONCATENATE(K66,".",C66),CONCATENATE(K66,".",R66)))</f>
        <v>SSN.Zdv007_3_1.OPC007_3_1</v>
      </c>
      <c r="M66" s="864">
        <f t="shared" si="1"/>
        <v>0</v>
      </c>
      <c r="N66" s="864">
        <f t="shared" si="2"/>
        <v>0</v>
      </c>
      <c r="O66" s="862"/>
      <c r="P66" s="862"/>
      <c r="Q66" s="860"/>
      <c r="R66" s="862"/>
      <c r="S66" s="862"/>
    </row>
    <row r="67" spans="1:19" ht="15" customHeight="1" x14ac:dyDescent="0.25">
      <c r="A67" s="858">
        <v>66</v>
      </c>
      <c r="B67" s="276" t="s">
        <v>4900</v>
      </c>
      <c r="C67" s="860" t="s">
        <v>6080</v>
      </c>
      <c r="D67" s="860">
        <v>3</v>
      </c>
      <c r="E67" s="860">
        <v>31</v>
      </c>
      <c r="F67" s="923" t="s">
        <v>46</v>
      </c>
      <c r="G67" s="862"/>
      <c r="H67" s="644" t="s">
        <v>4625</v>
      </c>
      <c r="I67" s="862" t="s">
        <v>4403</v>
      </c>
      <c r="J67" s="644" t="s">
        <v>4422</v>
      </c>
      <c r="K67" s="862" t="s">
        <v>7244</v>
      </c>
      <c r="L67" s="863" t="str">
        <f t="shared" si="4"/>
        <v>SAR1.Zdv008_1_1_1.OKC008_1_1_1</v>
      </c>
      <c r="M67" s="864">
        <f t="shared" ref="M67:M130" si="5">IF(O67="",0,LEFT(O67,1))</f>
        <v>0</v>
      </c>
      <c r="N67" s="864">
        <f t="shared" ref="N67:N130" si="6">IF(P67="",0,LEFT(P67,1))</f>
        <v>0</v>
      </c>
      <c r="O67" s="862"/>
      <c r="P67" s="862"/>
      <c r="Q67" s="860"/>
      <c r="R67" s="862"/>
      <c r="S67" s="862"/>
    </row>
    <row r="68" spans="1:19" ht="15" customHeight="1" x14ac:dyDescent="0.25">
      <c r="A68" s="858">
        <v>67</v>
      </c>
      <c r="B68" s="276" t="s">
        <v>4901</v>
      </c>
      <c r="C68" s="860" t="s">
        <v>6081</v>
      </c>
      <c r="D68" s="860">
        <v>4</v>
      </c>
      <c r="E68" s="860">
        <v>0</v>
      </c>
      <c r="F68" s="923" t="s">
        <v>46</v>
      </c>
      <c r="G68" s="862"/>
      <c r="H68" s="644" t="s">
        <v>4625</v>
      </c>
      <c r="I68" s="862" t="s">
        <v>4403</v>
      </c>
      <c r="J68" s="644" t="s">
        <v>4466</v>
      </c>
      <c r="K68" s="862" t="s">
        <v>7244</v>
      </c>
      <c r="L68" s="863" t="str">
        <f t="shared" si="4"/>
        <v>SAR1.Zdv008_1_1_1.CKC008_1_1_1</v>
      </c>
      <c r="M68" s="864">
        <f t="shared" si="5"/>
        <v>0</v>
      </c>
      <c r="N68" s="864">
        <f t="shared" si="6"/>
        <v>0</v>
      </c>
      <c r="O68" s="862"/>
      <c r="P68" s="862"/>
      <c r="Q68" s="860"/>
      <c r="R68" s="862"/>
      <c r="S68" s="862"/>
    </row>
    <row r="69" spans="1:19" ht="15" customHeight="1" x14ac:dyDescent="0.25">
      <c r="A69" s="858">
        <v>68</v>
      </c>
      <c r="B69" s="276" t="s">
        <v>4902</v>
      </c>
      <c r="C69" s="860" t="s">
        <v>6082</v>
      </c>
      <c r="D69" s="860">
        <v>4</v>
      </c>
      <c r="E69" s="860">
        <v>1</v>
      </c>
      <c r="F69" s="923" t="s">
        <v>46</v>
      </c>
      <c r="G69" s="862"/>
      <c r="H69" s="644" t="s">
        <v>4625</v>
      </c>
      <c r="I69" s="862" t="s">
        <v>4403</v>
      </c>
      <c r="J69" s="644" t="s">
        <v>4466</v>
      </c>
      <c r="K69" s="862" t="s">
        <v>7244</v>
      </c>
      <c r="L69" s="863" t="str">
        <f t="shared" si="4"/>
        <v>SAR1.Zdv008_1_1_1.ODC008_1_1_1</v>
      </c>
      <c r="M69" s="864">
        <f t="shared" si="5"/>
        <v>0</v>
      </c>
      <c r="N69" s="864">
        <f t="shared" si="6"/>
        <v>0</v>
      </c>
      <c r="O69" s="862"/>
      <c r="P69" s="862"/>
      <c r="Q69" s="860"/>
      <c r="R69" s="862"/>
      <c r="S69" s="862"/>
    </row>
    <row r="70" spans="1:19" ht="15" customHeight="1" x14ac:dyDescent="0.25">
      <c r="A70" s="858">
        <v>69</v>
      </c>
      <c r="B70" s="276" t="s">
        <v>4903</v>
      </c>
      <c r="C70" s="860" t="s">
        <v>6083</v>
      </c>
      <c r="D70" s="860">
        <v>4</v>
      </c>
      <c r="E70" s="860">
        <v>2</v>
      </c>
      <c r="F70" s="923" t="s">
        <v>46</v>
      </c>
      <c r="G70" s="862"/>
      <c r="H70" s="644" t="s">
        <v>4625</v>
      </c>
      <c r="I70" s="862" t="s">
        <v>4403</v>
      </c>
      <c r="J70" s="644" t="s">
        <v>4466</v>
      </c>
      <c r="K70" s="862" t="s">
        <v>7244</v>
      </c>
      <c r="L70" s="863" t="str">
        <f t="shared" si="4"/>
        <v>SAR1.Zdv008_1_1_1.CDC008_1_1_1</v>
      </c>
      <c r="M70" s="864">
        <f t="shared" si="5"/>
        <v>0</v>
      </c>
      <c r="N70" s="864">
        <f t="shared" si="6"/>
        <v>0</v>
      </c>
      <c r="O70" s="862"/>
      <c r="P70" s="862"/>
      <c r="Q70" s="860"/>
      <c r="R70" s="862"/>
      <c r="S70" s="862"/>
    </row>
    <row r="71" spans="1:19" ht="15" customHeight="1" x14ac:dyDescent="0.25">
      <c r="A71" s="858">
        <v>70</v>
      </c>
      <c r="B71" s="276" t="s">
        <v>4904</v>
      </c>
      <c r="C71" s="860" t="s">
        <v>6084</v>
      </c>
      <c r="D71" s="860">
        <v>4</v>
      </c>
      <c r="E71" s="860">
        <v>3</v>
      </c>
      <c r="F71" s="923" t="s">
        <v>46</v>
      </c>
      <c r="G71" s="862"/>
      <c r="H71" s="644" t="s">
        <v>4625</v>
      </c>
      <c r="I71" s="862" t="s">
        <v>4403</v>
      </c>
      <c r="J71" s="644" t="s">
        <v>4466</v>
      </c>
      <c r="K71" s="862" t="s">
        <v>7244</v>
      </c>
      <c r="L71" s="863" t="str">
        <f t="shared" si="4"/>
        <v>SAR1.Zdv008_1_1_1.MC008_1_1_1</v>
      </c>
      <c r="M71" s="864">
        <f t="shared" si="5"/>
        <v>0</v>
      </c>
      <c r="N71" s="864">
        <f t="shared" si="6"/>
        <v>0</v>
      </c>
      <c r="O71" s="862"/>
      <c r="P71" s="862"/>
      <c r="Q71" s="860"/>
      <c r="R71" s="862"/>
      <c r="S71" s="862"/>
    </row>
    <row r="72" spans="1:19" ht="15" customHeight="1" x14ac:dyDescent="0.25">
      <c r="A72" s="858">
        <v>71</v>
      </c>
      <c r="B72" s="276" t="s">
        <v>4905</v>
      </c>
      <c r="C72" s="860" t="s">
        <v>6085</v>
      </c>
      <c r="D72" s="860">
        <v>4</v>
      </c>
      <c r="E72" s="860">
        <v>4</v>
      </c>
      <c r="F72" s="923" t="s">
        <v>46</v>
      </c>
      <c r="G72" s="862"/>
      <c r="H72" s="644" t="s">
        <v>4625</v>
      </c>
      <c r="I72" s="862" t="s">
        <v>4403</v>
      </c>
      <c r="J72" s="644" t="s">
        <v>4466</v>
      </c>
      <c r="K72" s="862" t="s">
        <v>7244</v>
      </c>
      <c r="L72" s="863" t="str">
        <f t="shared" si="4"/>
        <v>SAR1.Zdv008_1_1_1.OPC008_1_1_1</v>
      </c>
      <c r="M72" s="864">
        <f t="shared" si="5"/>
        <v>0</v>
      </c>
      <c r="N72" s="864">
        <f t="shared" si="6"/>
        <v>0</v>
      </c>
      <c r="O72" s="862"/>
      <c r="P72" s="862"/>
      <c r="Q72" s="862"/>
      <c r="R72" s="862"/>
      <c r="S72" s="862"/>
    </row>
    <row r="73" spans="1:19" ht="15" customHeight="1" x14ac:dyDescent="0.25">
      <c r="A73" s="858">
        <v>72</v>
      </c>
      <c r="B73" s="276" t="s">
        <v>4930</v>
      </c>
      <c r="C73" s="860" t="s">
        <v>6104</v>
      </c>
      <c r="D73" s="860">
        <v>4</v>
      </c>
      <c r="E73" s="860">
        <v>29</v>
      </c>
      <c r="F73" s="923" t="s">
        <v>46</v>
      </c>
      <c r="G73" s="862"/>
      <c r="H73" s="644" t="s">
        <v>4625</v>
      </c>
      <c r="I73" s="862" t="s">
        <v>4403</v>
      </c>
      <c r="J73" s="644" t="s">
        <v>4466</v>
      </c>
      <c r="K73" s="862" t="s">
        <v>7245</v>
      </c>
      <c r="L73" s="863" t="str">
        <f t="shared" si="4"/>
        <v>SAR1.Zdv008_1_1_2.OKC008_1_1_2</v>
      </c>
      <c r="M73" s="864">
        <f t="shared" si="5"/>
        <v>0</v>
      </c>
      <c r="N73" s="864">
        <f t="shared" si="6"/>
        <v>0</v>
      </c>
      <c r="O73" s="862"/>
      <c r="P73" s="862"/>
      <c r="Q73" s="860"/>
      <c r="R73" s="862"/>
      <c r="S73" s="862"/>
    </row>
    <row r="74" spans="1:19" ht="15" customHeight="1" x14ac:dyDescent="0.25">
      <c r="A74" s="858">
        <v>73</v>
      </c>
      <c r="B74" s="276" t="s">
        <v>4931</v>
      </c>
      <c r="C74" s="860" t="s">
        <v>6105</v>
      </c>
      <c r="D74" s="860">
        <v>4</v>
      </c>
      <c r="E74" s="860">
        <v>30</v>
      </c>
      <c r="F74" s="923" t="s">
        <v>46</v>
      </c>
      <c r="G74" s="862"/>
      <c r="H74" s="644" t="s">
        <v>4625</v>
      </c>
      <c r="I74" s="862" t="s">
        <v>4403</v>
      </c>
      <c r="J74" s="644" t="s">
        <v>4466</v>
      </c>
      <c r="K74" s="862" t="s">
        <v>7245</v>
      </c>
      <c r="L74" s="863" t="str">
        <f t="shared" si="4"/>
        <v>SAR1.Zdv008_1_1_2.CKC008_1_1_2</v>
      </c>
      <c r="M74" s="864">
        <f t="shared" si="5"/>
        <v>0</v>
      </c>
      <c r="N74" s="864">
        <f t="shared" si="6"/>
        <v>0</v>
      </c>
      <c r="O74" s="862"/>
      <c r="P74" s="862"/>
      <c r="Q74" s="860"/>
      <c r="R74" s="862"/>
      <c r="S74" s="862"/>
    </row>
    <row r="75" spans="1:19" ht="15" customHeight="1" x14ac:dyDescent="0.25">
      <c r="A75" s="858">
        <v>74</v>
      </c>
      <c r="B75" s="276" t="s">
        <v>4932</v>
      </c>
      <c r="C75" s="860" t="s">
        <v>6106</v>
      </c>
      <c r="D75" s="860">
        <v>4</v>
      </c>
      <c r="E75" s="860">
        <v>31</v>
      </c>
      <c r="F75" s="923" t="s">
        <v>46</v>
      </c>
      <c r="G75" s="862"/>
      <c r="H75" s="644" t="s">
        <v>4625</v>
      </c>
      <c r="I75" s="862" t="s">
        <v>4403</v>
      </c>
      <c r="J75" s="644" t="s">
        <v>4466</v>
      </c>
      <c r="K75" s="862" t="s">
        <v>7245</v>
      </c>
      <c r="L75" s="863" t="str">
        <f t="shared" si="4"/>
        <v>SAR1.Zdv008_1_1_2.ODC008_1_1_2</v>
      </c>
      <c r="M75" s="864">
        <f t="shared" si="5"/>
        <v>0</v>
      </c>
      <c r="N75" s="864">
        <f t="shared" si="6"/>
        <v>0</v>
      </c>
      <c r="O75" s="862"/>
      <c r="P75" s="862"/>
      <c r="Q75" s="860"/>
      <c r="R75" s="862"/>
      <c r="S75" s="862"/>
    </row>
    <row r="76" spans="1:19" ht="15" customHeight="1" x14ac:dyDescent="0.25">
      <c r="A76" s="858">
        <v>75</v>
      </c>
      <c r="B76" s="276" t="s">
        <v>4933</v>
      </c>
      <c r="C76" s="860" t="s">
        <v>6107</v>
      </c>
      <c r="D76" s="860">
        <v>5</v>
      </c>
      <c r="E76" s="860">
        <v>0</v>
      </c>
      <c r="F76" s="923" t="s">
        <v>46</v>
      </c>
      <c r="G76" s="862"/>
      <c r="H76" s="644" t="s">
        <v>4625</v>
      </c>
      <c r="I76" s="862" t="s">
        <v>4403</v>
      </c>
      <c r="J76" s="644" t="s">
        <v>4399</v>
      </c>
      <c r="K76" s="862" t="s">
        <v>7245</v>
      </c>
      <c r="L76" s="863" t="str">
        <f t="shared" si="4"/>
        <v>SAR1.Zdv008_1_1_2.CDC008_1_1_2</v>
      </c>
      <c r="M76" s="864">
        <f t="shared" si="5"/>
        <v>0</v>
      </c>
      <c r="N76" s="864">
        <f t="shared" si="6"/>
        <v>0</v>
      </c>
      <c r="O76" s="862"/>
      <c r="P76" s="862"/>
      <c r="Q76" s="860"/>
      <c r="R76" s="862"/>
      <c r="S76" s="862"/>
    </row>
    <row r="77" spans="1:19" ht="15" customHeight="1" x14ac:dyDescent="0.25">
      <c r="A77" s="858">
        <v>76</v>
      </c>
      <c r="B77" s="276" t="s">
        <v>4934</v>
      </c>
      <c r="C77" s="860" t="s">
        <v>6108</v>
      </c>
      <c r="D77" s="860">
        <v>5</v>
      </c>
      <c r="E77" s="860">
        <v>1</v>
      </c>
      <c r="F77" s="923" t="s">
        <v>46</v>
      </c>
      <c r="G77" s="862"/>
      <c r="H77" s="644" t="s">
        <v>4625</v>
      </c>
      <c r="I77" s="862" t="s">
        <v>4403</v>
      </c>
      <c r="J77" s="644" t="s">
        <v>4399</v>
      </c>
      <c r="K77" s="862" t="s">
        <v>7245</v>
      </c>
      <c r="L77" s="863" t="str">
        <f t="shared" si="4"/>
        <v>SAR1.Zdv008_1_1_2.MC008_1_1_2</v>
      </c>
      <c r="M77" s="864">
        <f t="shared" si="5"/>
        <v>0</v>
      </c>
      <c r="N77" s="864">
        <f t="shared" si="6"/>
        <v>0</v>
      </c>
      <c r="O77" s="862"/>
      <c r="P77" s="862"/>
      <c r="Q77" s="860"/>
      <c r="R77" s="862"/>
      <c r="S77" s="862"/>
    </row>
    <row r="78" spans="1:19" ht="15" customHeight="1" x14ac:dyDescent="0.25">
      <c r="A78" s="858">
        <v>77</v>
      </c>
      <c r="B78" s="276" t="s">
        <v>4935</v>
      </c>
      <c r="C78" s="860" t="s">
        <v>6109</v>
      </c>
      <c r="D78" s="860">
        <v>5</v>
      </c>
      <c r="E78" s="860">
        <v>2</v>
      </c>
      <c r="F78" s="923" t="s">
        <v>46</v>
      </c>
      <c r="G78" s="862"/>
      <c r="H78" s="644" t="s">
        <v>4625</v>
      </c>
      <c r="I78" s="862" t="s">
        <v>4403</v>
      </c>
      <c r="J78" s="644" t="s">
        <v>4399</v>
      </c>
      <c r="K78" s="862" t="s">
        <v>7245</v>
      </c>
      <c r="L78" s="863" t="str">
        <f t="shared" si="4"/>
        <v>SAR1.Zdv008_1_1_2.OPC008_1_1_2</v>
      </c>
      <c r="M78" s="864">
        <f t="shared" si="5"/>
        <v>0</v>
      </c>
      <c r="N78" s="864">
        <f t="shared" si="6"/>
        <v>0</v>
      </c>
      <c r="O78" s="862"/>
      <c r="P78" s="862"/>
      <c r="Q78" s="871"/>
      <c r="R78" s="862"/>
      <c r="S78" s="862"/>
    </row>
    <row r="79" spans="1:19" ht="15" customHeight="1" x14ac:dyDescent="0.25">
      <c r="A79" s="858">
        <v>78</v>
      </c>
      <c r="B79" s="276" t="s">
        <v>5013</v>
      </c>
      <c r="C79" s="860" t="s">
        <v>6170</v>
      </c>
      <c r="D79" s="860">
        <v>7</v>
      </c>
      <c r="E79" s="860">
        <v>3</v>
      </c>
      <c r="F79" s="923" t="s">
        <v>46</v>
      </c>
      <c r="G79" s="862"/>
      <c r="H79" s="644" t="s">
        <v>4625</v>
      </c>
      <c r="I79" s="862" t="s">
        <v>4403</v>
      </c>
      <c r="J79" s="644" t="s">
        <v>4486</v>
      </c>
      <c r="K79" s="862" t="s">
        <v>7246</v>
      </c>
      <c r="L79" s="863" t="str">
        <f t="shared" si="4"/>
        <v>SAR1.Zdv008_1_2_1.OKC008_1_2_1</v>
      </c>
      <c r="M79" s="864">
        <f t="shared" si="5"/>
        <v>0</v>
      </c>
      <c r="N79" s="864">
        <f t="shared" si="6"/>
        <v>0</v>
      </c>
      <c r="O79" s="862"/>
      <c r="P79" s="862"/>
      <c r="Q79" s="860"/>
      <c r="R79" s="862"/>
      <c r="S79" s="862"/>
    </row>
    <row r="80" spans="1:19" ht="15" customHeight="1" x14ac:dyDescent="0.25">
      <c r="A80" s="858">
        <v>79</v>
      </c>
      <c r="B80" s="276" t="s">
        <v>5014</v>
      </c>
      <c r="C80" s="860" t="s">
        <v>6171</v>
      </c>
      <c r="D80" s="860">
        <v>7</v>
      </c>
      <c r="E80" s="860">
        <v>4</v>
      </c>
      <c r="F80" s="923" t="s">
        <v>46</v>
      </c>
      <c r="G80" s="862"/>
      <c r="H80" s="644" t="s">
        <v>4625</v>
      </c>
      <c r="I80" s="862" t="s">
        <v>4403</v>
      </c>
      <c r="J80" s="644" t="s">
        <v>4486</v>
      </c>
      <c r="K80" s="862" t="s">
        <v>7246</v>
      </c>
      <c r="L80" s="863" t="str">
        <f t="shared" si="4"/>
        <v>SAR1.Zdv008_1_2_1.CKC008_1_2_1</v>
      </c>
      <c r="M80" s="864">
        <f t="shared" si="5"/>
        <v>0</v>
      </c>
      <c r="N80" s="864">
        <f t="shared" si="6"/>
        <v>0</v>
      </c>
      <c r="O80" s="862"/>
      <c r="P80" s="862"/>
      <c r="Q80" s="860"/>
      <c r="R80" s="862"/>
      <c r="S80" s="862"/>
    </row>
    <row r="81" spans="1:19" ht="15" customHeight="1" x14ac:dyDescent="0.25">
      <c r="A81" s="858">
        <v>80</v>
      </c>
      <c r="B81" s="276" t="s">
        <v>5015</v>
      </c>
      <c r="C81" s="860" t="s">
        <v>6172</v>
      </c>
      <c r="D81" s="860">
        <v>7</v>
      </c>
      <c r="E81" s="860">
        <v>5</v>
      </c>
      <c r="F81" s="923" t="s">
        <v>46</v>
      </c>
      <c r="G81" s="862"/>
      <c r="H81" s="644" t="s">
        <v>4625</v>
      </c>
      <c r="I81" s="862" t="s">
        <v>4403</v>
      </c>
      <c r="J81" s="644" t="s">
        <v>4486</v>
      </c>
      <c r="K81" s="862" t="s">
        <v>7246</v>
      </c>
      <c r="L81" s="863" t="str">
        <f t="shared" si="4"/>
        <v>SAR1.Zdv008_1_2_1.ODC008_1_2_1</v>
      </c>
      <c r="M81" s="864">
        <f t="shared" si="5"/>
        <v>0</v>
      </c>
      <c r="N81" s="864">
        <f t="shared" si="6"/>
        <v>0</v>
      </c>
      <c r="O81" s="862"/>
      <c r="P81" s="862"/>
      <c r="Q81" s="860"/>
      <c r="R81" s="862"/>
      <c r="S81" s="862"/>
    </row>
    <row r="82" spans="1:19" ht="15" customHeight="1" x14ac:dyDescent="0.25">
      <c r="A82" s="858">
        <v>81</v>
      </c>
      <c r="B82" s="276" t="s">
        <v>5016</v>
      </c>
      <c r="C82" s="860" t="s">
        <v>6173</v>
      </c>
      <c r="D82" s="860">
        <v>7</v>
      </c>
      <c r="E82" s="860">
        <v>6</v>
      </c>
      <c r="F82" s="923" t="s">
        <v>46</v>
      </c>
      <c r="G82" s="862"/>
      <c r="H82" s="644" t="s">
        <v>4625</v>
      </c>
      <c r="I82" s="862" t="s">
        <v>4403</v>
      </c>
      <c r="J82" s="644" t="s">
        <v>4486</v>
      </c>
      <c r="K82" s="862" t="s">
        <v>7246</v>
      </c>
      <c r="L82" s="863" t="str">
        <f t="shared" si="4"/>
        <v>SAR1.Zdv008_1_2_1.CDC008_1_2_1</v>
      </c>
      <c r="M82" s="864">
        <f t="shared" si="5"/>
        <v>0</v>
      </c>
      <c r="N82" s="864">
        <f t="shared" si="6"/>
        <v>0</v>
      </c>
      <c r="O82" s="862"/>
      <c r="P82" s="862"/>
      <c r="Q82" s="860"/>
      <c r="R82" s="862"/>
      <c r="S82" s="862"/>
    </row>
    <row r="83" spans="1:19" ht="15" customHeight="1" x14ac:dyDescent="0.25">
      <c r="A83" s="858">
        <v>82</v>
      </c>
      <c r="B83" s="276" t="s">
        <v>5017</v>
      </c>
      <c r="C83" s="860" t="s">
        <v>6174</v>
      </c>
      <c r="D83" s="860">
        <v>7</v>
      </c>
      <c r="E83" s="860">
        <v>7</v>
      </c>
      <c r="F83" s="923" t="s">
        <v>46</v>
      </c>
      <c r="G83" s="862"/>
      <c r="H83" s="644" t="s">
        <v>4625</v>
      </c>
      <c r="I83" s="862" t="s">
        <v>4403</v>
      </c>
      <c r="J83" s="644" t="s">
        <v>4486</v>
      </c>
      <c r="K83" s="862" t="s">
        <v>7246</v>
      </c>
      <c r="L83" s="863" t="str">
        <f t="shared" si="4"/>
        <v>SAR1.Zdv008_1_2_1.MC008_1_2_1</v>
      </c>
      <c r="M83" s="864">
        <f t="shared" si="5"/>
        <v>0</v>
      </c>
      <c r="N83" s="864">
        <f t="shared" si="6"/>
        <v>0</v>
      </c>
      <c r="O83" s="862"/>
      <c r="P83" s="862"/>
      <c r="Q83" s="860"/>
      <c r="R83" s="862"/>
      <c r="S83" s="862"/>
    </row>
    <row r="84" spans="1:19" ht="15" customHeight="1" x14ac:dyDescent="0.25">
      <c r="A84" s="858">
        <v>83</v>
      </c>
      <c r="B84" s="276" t="s">
        <v>5018</v>
      </c>
      <c r="C84" s="860" t="s">
        <v>6175</v>
      </c>
      <c r="D84" s="860">
        <v>7</v>
      </c>
      <c r="E84" s="860">
        <v>8</v>
      </c>
      <c r="F84" s="923" t="s">
        <v>46</v>
      </c>
      <c r="G84" s="862"/>
      <c r="H84" s="644" t="s">
        <v>4625</v>
      </c>
      <c r="I84" s="862" t="s">
        <v>4403</v>
      </c>
      <c r="J84" s="644" t="s">
        <v>4486</v>
      </c>
      <c r="K84" s="862" t="s">
        <v>7246</v>
      </c>
      <c r="L84" s="863" t="str">
        <f t="shared" si="4"/>
        <v>SAR1.Zdv008_1_2_1.OPC008_1_2_1</v>
      </c>
      <c r="M84" s="864">
        <f t="shared" si="5"/>
        <v>0</v>
      </c>
      <c r="N84" s="864">
        <f t="shared" si="6"/>
        <v>0</v>
      </c>
      <c r="O84" s="862"/>
      <c r="P84" s="862"/>
      <c r="Q84" s="860"/>
      <c r="R84" s="616"/>
      <c r="S84" s="862"/>
    </row>
    <row r="85" spans="1:19" ht="15" customHeight="1" x14ac:dyDescent="0.25">
      <c r="A85" s="858">
        <v>84</v>
      </c>
      <c r="B85" s="276" t="s">
        <v>5043</v>
      </c>
      <c r="C85" s="860" t="s">
        <v>6194</v>
      </c>
      <c r="D85" s="860">
        <v>8</v>
      </c>
      <c r="E85" s="860">
        <v>1</v>
      </c>
      <c r="F85" s="923" t="s">
        <v>46</v>
      </c>
      <c r="G85" s="862"/>
      <c r="H85" s="644" t="s">
        <v>4625</v>
      </c>
      <c r="I85" s="862" t="s">
        <v>4403</v>
      </c>
      <c r="J85" s="644" t="s">
        <v>4418</v>
      </c>
      <c r="K85" s="862" t="s">
        <v>7247</v>
      </c>
      <c r="L85" s="863" t="str">
        <f t="shared" si="4"/>
        <v>SAR1.Zdv008_1_2_2.OKC008_1_2_2</v>
      </c>
      <c r="M85" s="864">
        <f t="shared" si="5"/>
        <v>0</v>
      </c>
      <c r="N85" s="864">
        <f t="shared" si="6"/>
        <v>0</v>
      </c>
      <c r="O85" s="862"/>
      <c r="P85" s="862"/>
      <c r="Q85" s="871"/>
      <c r="R85" s="874"/>
      <c r="S85" s="862"/>
    </row>
    <row r="86" spans="1:19" ht="15" customHeight="1" x14ac:dyDescent="0.25">
      <c r="A86" s="858">
        <v>85</v>
      </c>
      <c r="B86" s="276" t="s">
        <v>5044</v>
      </c>
      <c r="C86" s="860" t="s">
        <v>6195</v>
      </c>
      <c r="D86" s="860">
        <v>8</v>
      </c>
      <c r="E86" s="860">
        <v>2</v>
      </c>
      <c r="F86" s="923" t="s">
        <v>46</v>
      </c>
      <c r="G86" s="862"/>
      <c r="H86" s="644" t="s">
        <v>4625</v>
      </c>
      <c r="I86" s="862" t="s">
        <v>4403</v>
      </c>
      <c r="J86" s="644" t="s">
        <v>4418</v>
      </c>
      <c r="K86" s="862" t="s">
        <v>7247</v>
      </c>
      <c r="L86" s="863" t="str">
        <f t="shared" si="4"/>
        <v>SAR1.Zdv008_1_2_2.CKC008_1_2_2</v>
      </c>
      <c r="M86" s="864">
        <f t="shared" si="5"/>
        <v>0</v>
      </c>
      <c r="N86" s="864">
        <f t="shared" si="6"/>
        <v>0</v>
      </c>
      <c r="O86" s="862"/>
      <c r="P86" s="862"/>
      <c r="Q86" s="871"/>
      <c r="R86" s="865"/>
      <c r="S86" s="862"/>
    </row>
    <row r="87" spans="1:19" ht="15" customHeight="1" x14ac:dyDescent="0.25">
      <c r="A87" s="858">
        <v>86</v>
      </c>
      <c r="B87" s="276" t="s">
        <v>5045</v>
      </c>
      <c r="C87" s="860" t="s">
        <v>6196</v>
      </c>
      <c r="D87" s="860">
        <v>8</v>
      </c>
      <c r="E87" s="860">
        <v>3</v>
      </c>
      <c r="F87" s="923" t="s">
        <v>46</v>
      </c>
      <c r="G87" s="862"/>
      <c r="H87" s="644" t="s">
        <v>4625</v>
      </c>
      <c r="I87" s="862" t="s">
        <v>4403</v>
      </c>
      <c r="J87" s="644" t="s">
        <v>4418</v>
      </c>
      <c r="K87" s="862" t="s">
        <v>7247</v>
      </c>
      <c r="L87" s="863" t="str">
        <f t="shared" si="4"/>
        <v>SAR1.Zdv008_1_2_2.ODC008_1_2_2</v>
      </c>
      <c r="M87" s="864">
        <f t="shared" si="5"/>
        <v>0</v>
      </c>
      <c r="N87" s="864">
        <f t="shared" si="6"/>
        <v>0</v>
      </c>
      <c r="O87" s="862"/>
      <c r="P87" s="862"/>
      <c r="Q87" s="871"/>
      <c r="R87" s="872"/>
      <c r="S87" s="862"/>
    </row>
    <row r="88" spans="1:19" ht="15" customHeight="1" x14ac:dyDescent="0.25">
      <c r="A88" s="858">
        <v>87</v>
      </c>
      <c r="B88" s="276" t="s">
        <v>5046</v>
      </c>
      <c r="C88" s="860" t="s">
        <v>6197</v>
      </c>
      <c r="D88" s="860">
        <v>8</v>
      </c>
      <c r="E88" s="860">
        <v>4</v>
      </c>
      <c r="F88" s="923" t="s">
        <v>46</v>
      </c>
      <c r="G88" s="862"/>
      <c r="H88" s="644" t="s">
        <v>4625</v>
      </c>
      <c r="I88" s="862" t="s">
        <v>4403</v>
      </c>
      <c r="J88" s="644" t="s">
        <v>4418</v>
      </c>
      <c r="K88" s="862" t="s">
        <v>7247</v>
      </c>
      <c r="L88" s="863" t="str">
        <f t="shared" si="4"/>
        <v>SAR1.Zdv008_1_2_2.CDC008_1_2_2</v>
      </c>
      <c r="M88" s="864">
        <f t="shared" si="5"/>
        <v>0</v>
      </c>
      <c r="N88" s="864">
        <f t="shared" si="6"/>
        <v>0</v>
      </c>
      <c r="O88" s="862"/>
      <c r="P88" s="862"/>
      <c r="Q88" s="860"/>
      <c r="R88" s="616"/>
      <c r="S88" s="862"/>
    </row>
    <row r="89" spans="1:19" ht="15" customHeight="1" x14ac:dyDescent="0.25">
      <c r="A89" s="858">
        <v>88</v>
      </c>
      <c r="B89" s="276" t="s">
        <v>5047</v>
      </c>
      <c r="C89" s="860" t="s">
        <v>6198</v>
      </c>
      <c r="D89" s="860">
        <v>8</v>
      </c>
      <c r="E89" s="860">
        <v>5</v>
      </c>
      <c r="F89" s="923" t="s">
        <v>46</v>
      </c>
      <c r="G89" s="862"/>
      <c r="H89" s="644" t="s">
        <v>4625</v>
      </c>
      <c r="I89" s="862" t="s">
        <v>4403</v>
      </c>
      <c r="J89" s="644" t="s">
        <v>4418</v>
      </c>
      <c r="K89" s="862" t="s">
        <v>7247</v>
      </c>
      <c r="L89" s="863" t="str">
        <f t="shared" si="4"/>
        <v>SAR1.Zdv008_1_2_2.MC008_1_2_2</v>
      </c>
      <c r="M89" s="864">
        <f t="shared" si="5"/>
        <v>0</v>
      </c>
      <c r="N89" s="864">
        <f t="shared" si="6"/>
        <v>0</v>
      </c>
      <c r="O89" s="862"/>
      <c r="P89" s="862"/>
      <c r="Q89" s="860"/>
      <c r="R89" s="865"/>
      <c r="S89" s="862"/>
    </row>
    <row r="90" spans="1:19" ht="15" customHeight="1" x14ac:dyDescent="0.25">
      <c r="A90" s="858">
        <v>89</v>
      </c>
      <c r="B90" s="276" t="s">
        <v>5048</v>
      </c>
      <c r="C90" s="860" t="s">
        <v>6199</v>
      </c>
      <c r="D90" s="860">
        <v>8</v>
      </c>
      <c r="E90" s="860">
        <v>6</v>
      </c>
      <c r="F90" s="923" t="s">
        <v>46</v>
      </c>
      <c r="G90" s="862"/>
      <c r="H90" s="644" t="s">
        <v>4625</v>
      </c>
      <c r="I90" s="862" t="s">
        <v>4403</v>
      </c>
      <c r="J90" s="644" t="s">
        <v>4418</v>
      </c>
      <c r="K90" s="862" t="s">
        <v>7247</v>
      </c>
      <c r="L90" s="863" t="str">
        <f t="shared" si="4"/>
        <v>SAR1.Zdv008_1_2_2.OPC008_1_2_2</v>
      </c>
      <c r="M90" s="864">
        <f t="shared" si="5"/>
        <v>0</v>
      </c>
      <c r="N90" s="864">
        <f t="shared" si="6"/>
        <v>0</v>
      </c>
      <c r="O90" s="862"/>
      <c r="P90" s="862"/>
      <c r="Q90" s="860"/>
      <c r="R90" s="872"/>
      <c r="S90" s="862"/>
    </row>
    <row r="91" spans="1:19" ht="15" customHeight="1" x14ac:dyDescent="0.25">
      <c r="A91" s="858">
        <v>90</v>
      </c>
      <c r="B91" s="276" t="s">
        <v>4906</v>
      </c>
      <c r="C91" s="860" t="s">
        <v>6086</v>
      </c>
      <c r="D91" s="860">
        <v>4</v>
      </c>
      <c r="E91" s="860">
        <v>5</v>
      </c>
      <c r="F91" s="923" t="s">
        <v>46</v>
      </c>
      <c r="G91" s="862"/>
      <c r="H91" s="644" t="s">
        <v>4625</v>
      </c>
      <c r="I91" s="862" t="s">
        <v>4403</v>
      </c>
      <c r="J91" s="644" t="s">
        <v>4466</v>
      </c>
      <c r="K91" s="862" t="s">
        <v>7248</v>
      </c>
      <c r="L91" s="863" t="str">
        <f t="shared" si="4"/>
        <v>SAR2.Zdv008_2_1_1.OKC008_2_1_1</v>
      </c>
      <c r="M91" s="864">
        <f t="shared" si="5"/>
        <v>0</v>
      </c>
      <c r="N91" s="864">
        <f t="shared" si="6"/>
        <v>0</v>
      </c>
      <c r="O91" s="862"/>
      <c r="P91" s="862"/>
      <c r="Q91" s="860"/>
      <c r="R91" s="874"/>
      <c r="S91" s="862"/>
    </row>
    <row r="92" spans="1:19" ht="15" customHeight="1" x14ac:dyDescent="0.25">
      <c r="A92" s="858">
        <v>91</v>
      </c>
      <c r="B92" s="276" t="s">
        <v>4907</v>
      </c>
      <c r="C92" s="860" t="s">
        <v>6087</v>
      </c>
      <c r="D92" s="860">
        <v>4</v>
      </c>
      <c r="E92" s="860">
        <v>6</v>
      </c>
      <c r="F92" s="923" t="s">
        <v>46</v>
      </c>
      <c r="G92" s="862"/>
      <c r="H92" s="644" t="s">
        <v>4625</v>
      </c>
      <c r="I92" s="862" t="s">
        <v>4403</v>
      </c>
      <c r="J92" s="644" t="s">
        <v>4466</v>
      </c>
      <c r="K92" s="862" t="s">
        <v>7248</v>
      </c>
      <c r="L92" s="863" t="str">
        <f t="shared" si="4"/>
        <v>SAR2.Zdv008_2_1_1.CKC008_2_1_1</v>
      </c>
      <c r="M92" s="864">
        <f t="shared" si="5"/>
        <v>0</v>
      </c>
      <c r="N92" s="864">
        <f t="shared" si="6"/>
        <v>0</v>
      </c>
      <c r="O92" s="862"/>
      <c r="P92" s="862"/>
      <c r="Q92" s="860"/>
      <c r="R92" s="862"/>
      <c r="S92" s="862"/>
    </row>
    <row r="93" spans="1:19" ht="15" customHeight="1" x14ac:dyDescent="0.25">
      <c r="A93" s="858">
        <v>92</v>
      </c>
      <c r="B93" s="276" t="s">
        <v>4908</v>
      </c>
      <c r="C93" s="860" t="s">
        <v>6088</v>
      </c>
      <c r="D93" s="860">
        <v>4</v>
      </c>
      <c r="E93" s="860">
        <v>7</v>
      </c>
      <c r="F93" s="923" t="s">
        <v>46</v>
      </c>
      <c r="G93" s="862"/>
      <c r="H93" s="644" t="s">
        <v>4625</v>
      </c>
      <c r="I93" s="862" t="s">
        <v>4403</v>
      </c>
      <c r="J93" s="644" t="s">
        <v>4466</v>
      </c>
      <c r="K93" s="862" t="s">
        <v>7248</v>
      </c>
      <c r="L93" s="863" t="str">
        <f t="shared" si="4"/>
        <v>SAR2.Zdv008_2_1_1.ODC008_2_1_1</v>
      </c>
      <c r="M93" s="864">
        <f t="shared" si="5"/>
        <v>0</v>
      </c>
      <c r="N93" s="864">
        <f t="shared" si="6"/>
        <v>0</v>
      </c>
      <c r="O93" s="862"/>
      <c r="P93" s="862"/>
      <c r="Q93" s="860"/>
      <c r="R93" s="862"/>
      <c r="S93" s="862"/>
    </row>
    <row r="94" spans="1:19" ht="15" customHeight="1" x14ac:dyDescent="0.25">
      <c r="A94" s="858">
        <v>93</v>
      </c>
      <c r="B94" s="276" t="s">
        <v>4909</v>
      </c>
      <c r="C94" s="860" t="s">
        <v>6089</v>
      </c>
      <c r="D94" s="860">
        <v>4</v>
      </c>
      <c r="E94" s="860">
        <v>8</v>
      </c>
      <c r="F94" s="923" t="s">
        <v>46</v>
      </c>
      <c r="G94" s="862"/>
      <c r="H94" s="644" t="s">
        <v>4625</v>
      </c>
      <c r="I94" s="862" t="s">
        <v>4403</v>
      </c>
      <c r="J94" s="644" t="s">
        <v>4466</v>
      </c>
      <c r="K94" s="862" t="s">
        <v>7248</v>
      </c>
      <c r="L94" s="863" t="str">
        <f t="shared" si="4"/>
        <v>SAR2.Zdv008_2_1_1.CDC008_2_1_1</v>
      </c>
      <c r="M94" s="864">
        <f t="shared" si="5"/>
        <v>0</v>
      </c>
      <c r="N94" s="864">
        <f t="shared" si="6"/>
        <v>0</v>
      </c>
      <c r="O94" s="862"/>
      <c r="P94" s="862"/>
      <c r="Q94" s="860"/>
      <c r="R94" s="862"/>
      <c r="S94" s="862"/>
    </row>
    <row r="95" spans="1:19" ht="15" customHeight="1" x14ac:dyDescent="0.25">
      <c r="A95" s="858">
        <v>94</v>
      </c>
      <c r="B95" s="276" t="s">
        <v>4910</v>
      </c>
      <c r="C95" s="860" t="s">
        <v>6090</v>
      </c>
      <c r="D95" s="860">
        <v>4</v>
      </c>
      <c r="E95" s="860">
        <v>9</v>
      </c>
      <c r="F95" s="923" t="s">
        <v>46</v>
      </c>
      <c r="G95" s="862"/>
      <c r="H95" s="644" t="s">
        <v>4625</v>
      </c>
      <c r="I95" s="862" t="s">
        <v>4403</v>
      </c>
      <c r="J95" s="644" t="s">
        <v>4466</v>
      </c>
      <c r="K95" s="862" t="s">
        <v>7248</v>
      </c>
      <c r="L95" s="863" t="str">
        <f t="shared" si="4"/>
        <v>SAR2.Zdv008_2_1_1.MC008_2_1_1</v>
      </c>
      <c r="M95" s="864">
        <f t="shared" si="5"/>
        <v>0</v>
      </c>
      <c r="N95" s="864">
        <f t="shared" si="6"/>
        <v>0</v>
      </c>
      <c r="O95" s="862"/>
      <c r="P95" s="862"/>
      <c r="Q95" s="860"/>
      <c r="R95" s="862"/>
      <c r="S95" s="862"/>
    </row>
    <row r="96" spans="1:19" ht="15" customHeight="1" x14ac:dyDescent="0.25">
      <c r="A96" s="858">
        <v>95</v>
      </c>
      <c r="B96" s="276" t="s">
        <v>4911</v>
      </c>
      <c r="C96" s="860" t="s">
        <v>6091</v>
      </c>
      <c r="D96" s="860">
        <v>4</v>
      </c>
      <c r="E96" s="860">
        <v>10</v>
      </c>
      <c r="F96" s="923" t="s">
        <v>46</v>
      </c>
      <c r="G96" s="862"/>
      <c r="H96" s="644" t="s">
        <v>4625</v>
      </c>
      <c r="I96" s="862" t="s">
        <v>4403</v>
      </c>
      <c r="J96" s="644" t="s">
        <v>4466</v>
      </c>
      <c r="K96" s="862" t="s">
        <v>7248</v>
      </c>
      <c r="L96" s="863" t="str">
        <f t="shared" si="4"/>
        <v>SAR2.Zdv008_2_1_1.OPC008_2_1_1</v>
      </c>
      <c r="M96" s="864">
        <f t="shared" si="5"/>
        <v>0</v>
      </c>
      <c r="N96" s="864">
        <f t="shared" si="6"/>
        <v>0</v>
      </c>
      <c r="O96" s="862"/>
      <c r="P96" s="862"/>
      <c r="Q96" s="860"/>
      <c r="R96" s="862"/>
      <c r="S96" s="862"/>
    </row>
    <row r="97" spans="1:19" x14ac:dyDescent="0.25">
      <c r="A97" s="858">
        <v>96</v>
      </c>
      <c r="B97" s="276" t="s">
        <v>4936</v>
      </c>
      <c r="C97" s="860" t="s">
        <v>6110</v>
      </c>
      <c r="D97" s="860">
        <v>5</v>
      </c>
      <c r="E97" s="860">
        <v>3</v>
      </c>
      <c r="F97" s="923" t="s">
        <v>46</v>
      </c>
      <c r="G97" s="862"/>
      <c r="H97" s="644" t="s">
        <v>4625</v>
      </c>
      <c r="I97" s="862" t="s">
        <v>4403</v>
      </c>
      <c r="J97" s="644" t="s">
        <v>4399</v>
      </c>
      <c r="K97" s="862" t="s">
        <v>7249</v>
      </c>
      <c r="L97" s="863" t="str">
        <f t="shared" si="4"/>
        <v>SAR2.Zdv008_2_1_2.OKC008_2_1_2</v>
      </c>
      <c r="M97" s="864">
        <f t="shared" si="5"/>
        <v>0</v>
      </c>
      <c r="N97" s="864">
        <f t="shared" si="6"/>
        <v>0</v>
      </c>
      <c r="O97" s="862"/>
      <c r="P97" s="862"/>
      <c r="Q97" s="860"/>
      <c r="R97" s="862"/>
      <c r="S97" s="862"/>
    </row>
    <row r="98" spans="1:19" x14ac:dyDescent="0.25">
      <c r="A98" s="858">
        <v>97</v>
      </c>
      <c r="B98" s="276" t="s">
        <v>4937</v>
      </c>
      <c r="C98" s="860" t="s">
        <v>6111</v>
      </c>
      <c r="D98" s="860">
        <v>5</v>
      </c>
      <c r="E98" s="860">
        <v>4</v>
      </c>
      <c r="F98" s="923" t="s">
        <v>46</v>
      </c>
      <c r="G98" s="862"/>
      <c r="H98" s="644" t="s">
        <v>4625</v>
      </c>
      <c r="I98" s="862" t="s">
        <v>4403</v>
      </c>
      <c r="J98" s="644" t="s">
        <v>4399</v>
      </c>
      <c r="K98" s="862" t="s">
        <v>7249</v>
      </c>
      <c r="L98" s="863" t="str">
        <f t="shared" ref="L98:L129" si="7">IF(ISBLANK(K98),IF(ISBLANK(R98),IF(ISBLANK(C98),"",C98),R98),IF(ISBLANK(R98),CONCATENATE(K98,".",C98),CONCATENATE(K98,".",R98)))</f>
        <v>SAR2.Zdv008_2_1_2.CKC008_2_1_2</v>
      </c>
      <c r="M98" s="864">
        <f t="shared" si="5"/>
        <v>0</v>
      </c>
      <c r="N98" s="864">
        <f t="shared" si="6"/>
        <v>0</v>
      </c>
      <c r="O98" s="862"/>
      <c r="P98" s="862"/>
      <c r="Q98" s="862"/>
      <c r="R98" s="862"/>
      <c r="S98" s="862"/>
    </row>
    <row r="99" spans="1:19" x14ac:dyDescent="0.25">
      <c r="A99" s="858">
        <v>98</v>
      </c>
      <c r="B99" s="276" t="s">
        <v>4938</v>
      </c>
      <c r="C99" s="860" t="s">
        <v>6112</v>
      </c>
      <c r="D99" s="860">
        <v>5</v>
      </c>
      <c r="E99" s="860">
        <v>5</v>
      </c>
      <c r="F99" s="923" t="s">
        <v>46</v>
      </c>
      <c r="G99" s="862"/>
      <c r="H99" s="644" t="s">
        <v>4625</v>
      </c>
      <c r="I99" s="862" t="s">
        <v>4403</v>
      </c>
      <c r="J99" s="644" t="s">
        <v>4399</v>
      </c>
      <c r="K99" s="862" t="s">
        <v>7249</v>
      </c>
      <c r="L99" s="863" t="str">
        <f t="shared" si="7"/>
        <v>SAR2.Zdv008_2_1_2.ODC008_2_1_2</v>
      </c>
      <c r="M99" s="864">
        <f t="shared" si="5"/>
        <v>0</v>
      </c>
      <c r="N99" s="864">
        <f t="shared" si="6"/>
        <v>0</v>
      </c>
      <c r="O99" s="862"/>
      <c r="P99" s="862"/>
      <c r="Q99" s="860"/>
      <c r="R99" s="862"/>
      <c r="S99" s="862"/>
    </row>
    <row r="100" spans="1:19" x14ac:dyDescent="0.25">
      <c r="A100" s="858">
        <v>99</v>
      </c>
      <c r="B100" s="276" t="s">
        <v>4939</v>
      </c>
      <c r="C100" s="860" t="s">
        <v>6113</v>
      </c>
      <c r="D100" s="860">
        <v>5</v>
      </c>
      <c r="E100" s="860">
        <v>6</v>
      </c>
      <c r="F100" s="923" t="s">
        <v>46</v>
      </c>
      <c r="G100" s="862"/>
      <c r="H100" s="644" t="s">
        <v>4625</v>
      </c>
      <c r="I100" s="862" t="s">
        <v>4403</v>
      </c>
      <c r="J100" s="644" t="s">
        <v>4399</v>
      </c>
      <c r="K100" s="862" t="s">
        <v>7249</v>
      </c>
      <c r="L100" s="863" t="str">
        <f t="shared" si="7"/>
        <v>SAR2.Zdv008_2_1_2.CDC008_2_1_2</v>
      </c>
      <c r="M100" s="864">
        <f t="shared" si="5"/>
        <v>0</v>
      </c>
      <c r="N100" s="864">
        <f t="shared" si="6"/>
        <v>0</v>
      </c>
      <c r="O100" s="862"/>
      <c r="P100" s="862"/>
      <c r="Q100" s="860"/>
      <c r="R100" s="875"/>
      <c r="S100" s="862"/>
    </row>
    <row r="101" spans="1:19" x14ac:dyDescent="0.25">
      <c r="A101" s="858">
        <v>100</v>
      </c>
      <c r="B101" s="276" t="s">
        <v>4940</v>
      </c>
      <c r="C101" s="860" t="s">
        <v>6114</v>
      </c>
      <c r="D101" s="860">
        <v>5</v>
      </c>
      <c r="E101" s="860">
        <v>7</v>
      </c>
      <c r="F101" s="923" t="s">
        <v>46</v>
      </c>
      <c r="G101" s="862"/>
      <c r="H101" s="644" t="s">
        <v>4625</v>
      </c>
      <c r="I101" s="862" t="s">
        <v>4403</v>
      </c>
      <c r="J101" s="644" t="s">
        <v>4399</v>
      </c>
      <c r="K101" s="862" t="s">
        <v>7249</v>
      </c>
      <c r="L101" s="863" t="str">
        <f t="shared" si="7"/>
        <v>SAR2.Zdv008_2_1_2.MC008_2_1_2</v>
      </c>
      <c r="M101" s="864">
        <f t="shared" si="5"/>
        <v>0</v>
      </c>
      <c r="N101" s="864">
        <f t="shared" si="6"/>
        <v>0</v>
      </c>
      <c r="O101" s="862"/>
      <c r="P101" s="862"/>
      <c r="Q101" s="860"/>
      <c r="R101" s="874"/>
      <c r="S101" s="862"/>
    </row>
    <row r="102" spans="1:19" x14ac:dyDescent="0.25">
      <c r="A102" s="858">
        <v>101</v>
      </c>
      <c r="B102" s="276" t="s">
        <v>4941</v>
      </c>
      <c r="C102" s="860" t="s">
        <v>6115</v>
      </c>
      <c r="D102" s="860">
        <v>5</v>
      </c>
      <c r="E102" s="860">
        <v>8</v>
      </c>
      <c r="F102" s="923" t="s">
        <v>46</v>
      </c>
      <c r="G102" s="862"/>
      <c r="H102" s="644" t="s">
        <v>4625</v>
      </c>
      <c r="I102" s="862" t="s">
        <v>4403</v>
      </c>
      <c r="J102" s="644" t="s">
        <v>4399</v>
      </c>
      <c r="K102" s="862" t="s">
        <v>7249</v>
      </c>
      <c r="L102" s="863" t="str">
        <f t="shared" si="7"/>
        <v>SAR2.Zdv008_2_1_2.OPC008_2_1_2</v>
      </c>
      <c r="M102" s="864">
        <f t="shared" si="5"/>
        <v>0</v>
      </c>
      <c r="N102" s="864">
        <f t="shared" si="6"/>
        <v>0</v>
      </c>
      <c r="O102" s="862"/>
      <c r="P102" s="862"/>
      <c r="Q102" s="860"/>
      <c r="R102" s="865"/>
      <c r="S102" s="862"/>
    </row>
    <row r="103" spans="1:19" x14ac:dyDescent="0.25">
      <c r="A103" s="858">
        <v>102</v>
      </c>
      <c r="B103" s="276" t="s">
        <v>5019</v>
      </c>
      <c r="C103" s="860" t="s">
        <v>6176</v>
      </c>
      <c r="D103" s="860">
        <v>7</v>
      </c>
      <c r="E103" s="860">
        <v>9</v>
      </c>
      <c r="F103" s="923" t="s">
        <v>46</v>
      </c>
      <c r="G103" s="862"/>
      <c r="H103" s="644" t="s">
        <v>4625</v>
      </c>
      <c r="I103" s="862" t="s">
        <v>4403</v>
      </c>
      <c r="J103" s="644" t="s">
        <v>4486</v>
      </c>
      <c r="K103" s="862" t="s">
        <v>7250</v>
      </c>
      <c r="L103" s="863" t="str">
        <f t="shared" si="7"/>
        <v>SAR2.Zdv008_2_2_1.OKC008_2_2_1</v>
      </c>
      <c r="M103" s="864">
        <f t="shared" si="5"/>
        <v>0</v>
      </c>
      <c r="N103" s="864">
        <f t="shared" si="6"/>
        <v>0</v>
      </c>
      <c r="O103" s="862"/>
      <c r="P103" s="862"/>
      <c r="Q103" s="860"/>
      <c r="R103" s="354"/>
      <c r="S103" s="862"/>
    </row>
    <row r="104" spans="1:19" x14ac:dyDescent="0.25">
      <c r="A104" s="858">
        <v>103</v>
      </c>
      <c r="B104" s="276" t="s">
        <v>5020</v>
      </c>
      <c r="C104" s="860" t="s">
        <v>6177</v>
      </c>
      <c r="D104" s="860">
        <v>7</v>
      </c>
      <c r="E104" s="860">
        <v>10</v>
      </c>
      <c r="F104" s="923" t="s">
        <v>46</v>
      </c>
      <c r="G104" s="862"/>
      <c r="H104" s="644" t="s">
        <v>4625</v>
      </c>
      <c r="I104" s="862" t="s">
        <v>4403</v>
      </c>
      <c r="J104" s="644" t="s">
        <v>4486</v>
      </c>
      <c r="K104" s="862" t="s">
        <v>7250</v>
      </c>
      <c r="L104" s="863" t="str">
        <f t="shared" si="7"/>
        <v>SAR2.Zdv008_2_2_1.CKC008_2_2_1</v>
      </c>
      <c r="M104" s="864">
        <f t="shared" si="5"/>
        <v>0</v>
      </c>
      <c r="N104" s="864">
        <f t="shared" si="6"/>
        <v>0</v>
      </c>
      <c r="O104" s="862"/>
      <c r="P104" s="862"/>
      <c r="Q104" s="860"/>
      <c r="R104" s="872"/>
      <c r="S104" s="862"/>
    </row>
    <row r="105" spans="1:19" x14ac:dyDescent="0.25">
      <c r="A105" s="858">
        <v>104</v>
      </c>
      <c r="B105" s="276" t="s">
        <v>5021</v>
      </c>
      <c r="C105" s="860" t="s">
        <v>6178</v>
      </c>
      <c r="D105" s="860">
        <v>7</v>
      </c>
      <c r="E105" s="860">
        <v>11</v>
      </c>
      <c r="F105" s="923" t="s">
        <v>46</v>
      </c>
      <c r="G105" s="862"/>
      <c r="H105" s="644" t="s">
        <v>4625</v>
      </c>
      <c r="I105" s="862" t="s">
        <v>4403</v>
      </c>
      <c r="J105" s="644" t="s">
        <v>4486</v>
      </c>
      <c r="K105" s="862" t="s">
        <v>7250</v>
      </c>
      <c r="L105" s="863" t="str">
        <f t="shared" si="7"/>
        <v>SAR2.Zdv008_2_2_1.ODC008_2_2_1</v>
      </c>
      <c r="M105" s="864">
        <f t="shared" si="5"/>
        <v>0</v>
      </c>
      <c r="N105" s="864">
        <f t="shared" si="6"/>
        <v>0</v>
      </c>
      <c r="O105" s="862"/>
      <c r="P105" s="862"/>
      <c r="Q105" s="860"/>
      <c r="R105" s="872"/>
      <c r="S105" s="862"/>
    </row>
    <row r="106" spans="1:19" x14ac:dyDescent="0.25">
      <c r="A106" s="858">
        <v>105</v>
      </c>
      <c r="B106" s="276" t="s">
        <v>5022</v>
      </c>
      <c r="C106" s="860" t="s">
        <v>6179</v>
      </c>
      <c r="D106" s="860">
        <v>7</v>
      </c>
      <c r="E106" s="860">
        <v>12</v>
      </c>
      <c r="F106" s="923" t="s">
        <v>46</v>
      </c>
      <c r="G106" s="862"/>
      <c r="H106" s="644" t="s">
        <v>4625</v>
      </c>
      <c r="I106" s="862" t="s">
        <v>4403</v>
      </c>
      <c r="J106" s="644" t="s">
        <v>4486</v>
      </c>
      <c r="K106" s="862" t="s">
        <v>7250</v>
      </c>
      <c r="L106" s="863" t="str">
        <f t="shared" si="7"/>
        <v>SAR2.Zdv008_2_2_1.CDC008_2_2_1</v>
      </c>
      <c r="M106" s="864">
        <f t="shared" si="5"/>
        <v>0</v>
      </c>
      <c r="N106" s="864">
        <f t="shared" si="6"/>
        <v>0</v>
      </c>
      <c r="O106" s="862"/>
      <c r="P106" s="862"/>
      <c r="Q106" s="860"/>
      <c r="R106" s="862"/>
      <c r="S106" s="862"/>
    </row>
    <row r="107" spans="1:19" ht="15" customHeight="1" x14ac:dyDescent="0.25">
      <c r="A107" s="858">
        <v>106</v>
      </c>
      <c r="B107" s="276" t="s">
        <v>5023</v>
      </c>
      <c r="C107" s="860" t="s">
        <v>6180</v>
      </c>
      <c r="D107" s="860">
        <v>7</v>
      </c>
      <c r="E107" s="860">
        <v>13</v>
      </c>
      <c r="F107" s="923" t="s">
        <v>46</v>
      </c>
      <c r="G107" s="862"/>
      <c r="H107" s="644" t="s">
        <v>4625</v>
      </c>
      <c r="I107" s="862" t="s">
        <v>4403</v>
      </c>
      <c r="J107" s="644" t="s">
        <v>4486</v>
      </c>
      <c r="K107" s="862" t="s">
        <v>7250</v>
      </c>
      <c r="L107" s="863" t="str">
        <f t="shared" si="7"/>
        <v>SAR2.Zdv008_2_2_1.MC008_2_2_1</v>
      </c>
      <c r="M107" s="864">
        <f t="shared" si="5"/>
        <v>0</v>
      </c>
      <c r="N107" s="864">
        <f t="shared" si="6"/>
        <v>0</v>
      </c>
      <c r="O107" s="862"/>
      <c r="P107" s="862"/>
      <c r="Q107" s="860"/>
      <c r="R107" s="874"/>
      <c r="S107" s="862"/>
    </row>
    <row r="108" spans="1:19" ht="15" customHeight="1" x14ac:dyDescent="0.25">
      <c r="A108" s="858">
        <v>107</v>
      </c>
      <c r="B108" s="276" t="s">
        <v>5024</v>
      </c>
      <c r="C108" s="860" t="s">
        <v>6181</v>
      </c>
      <c r="D108" s="860">
        <v>7</v>
      </c>
      <c r="E108" s="860">
        <v>14</v>
      </c>
      <c r="F108" s="923" t="s">
        <v>46</v>
      </c>
      <c r="G108" s="862"/>
      <c r="H108" s="644" t="s">
        <v>4625</v>
      </c>
      <c r="I108" s="862" t="s">
        <v>4403</v>
      </c>
      <c r="J108" s="644" t="s">
        <v>4486</v>
      </c>
      <c r="K108" s="862" t="s">
        <v>7250</v>
      </c>
      <c r="L108" s="863" t="str">
        <f t="shared" si="7"/>
        <v>SAR2.Zdv008_2_2_1.OPC008_2_2_1</v>
      </c>
      <c r="M108" s="864">
        <f t="shared" si="5"/>
        <v>0</v>
      </c>
      <c r="N108" s="864">
        <f t="shared" si="6"/>
        <v>0</v>
      </c>
      <c r="O108" s="862"/>
      <c r="P108" s="862"/>
      <c r="Q108" s="860"/>
      <c r="R108" s="865"/>
      <c r="S108" s="862"/>
    </row>
    <row r="109" spans="1:19" ht="15" customHeight="1" x14ac:dyDescent="0.25">
      <c r="A109" s="858">
        <v>108</v>
      </c>
      <c r="B109" s="276" t="s">
        <v>5049</v>
      </c>
      <c r="C109" s="860" t="s">
        <v>6200</v>
      </c>
      <c r="D109" s="860">
        <v>8</v>
      </c>
      <c r="E109" s="860">
        <v>7</v>
      </c>
      <c r="F109" s="923" t="s">
        <v>46</v>
      </c>
      <c r="G109" s="862"/>
      <c r="H109" s="644" t="s">
        <v>4625</v>
      </c>
      <c r="I109" s="862" t="s">
        <v>4403</v>
      </c>
      <c r="J109" s="644" t="s">
        <v>4418</v>
      </c>
      <c r="K109" s="862" t="s">
        <v>7251</v>
      </c>
      <c r="L109" s="863" t="str">
        <f t="shared" si="7"/>
        <v>SAR2.Zdv008_2_2_2.OKC008_2_2_2</v>
      </c>
      <c r="M109" s="864">
        <f t="shared" si="5"/>
        <v>0</v>
      </c>
      <c r="N109" s="864">
        <f t="shared" si="6"/>
        <v>0</v>
      </c>
      <c r="O109" s="862"/>
      <c r="P109" s="862"/>
      <c r="Q109" s="644"/>
      <c r="R109" s="872"/>
      <c r="S109" s="862"/>
    </row>
    <row r="110" spans="1:19" ht="15" customHeight="1" x14ac:dyDescent="0.25">
      <c r="A110" s="858">
        <v>109</v>
      </c>
      <c r="B110" s="276" t="s">
        <v>5050</v>
      </c>
      <c r="C110" s="860" t="s">
        <v>6201</v>
      </c>
      <c r="D110" s="860">
        <v>8</v>
      </c>
      <c r="E110" s="860">
        <v>8</v>
      </c>
      <c r="F110" s="923" t="s">
        <v>46</v>
      </c>
      <c r="G110" s="862"/>
      <c r="H110" s="644" t="s">
        <v>4625</v>
      </c>
      <c r="I110" s="862" t="s">
        <v>4403</v>
      </c>
      <c r="J110" s="644" t="s">
        <v>4418</v>
      </c>
      <c r="K110" s="862" t="s">
        <v>7251</v>
      </c>
      <c r="L110" s="863" t="str">
        <f t="shared" si="7"/>
        <v>SAR2.Zdv008_2_2_2.CKC008_2_2_2</v>
      </c>
      <c r="M110" s="864">
        <f t="shared" si="5"/>
        <v>0</v>
      </c>
      <c r="N110" s="864">
        <f t="shared" si="6"/>
        <v>0</v>
      </c>
      <c r="O110" s="862"/>
      <c r="P110" s="862"/>
      <c r="Q110" s="876"/>
      <c r="R110" s="616"/>
      <c r="S110" s="862"/>
    </row>
    <row r="111" spans="1:19" ht="15" customHeight="1" x14ac:dyDescent="0.25">
      <c r="A111" s="858">
        <v>110</v>
      </c>
      <c r="B111" s="276" t="s">
        <v>5051</v>
      </c>
      <c r="C111" s="860" t="s">
        <v>6202</v>
      </c>
      <c r="D111" s="860">
        <v>8</v>
      </c>
      <c r="E111" s="860">
        <v>9</v>
      </c>
      <c r="F111" s="923" t="s">
        <v>46</v>
      </c>
      <c r="G111" s="862"/>
      <c r="H111" s="644" t="s">
        <v>4625</v>
      </c>
      <c r="I111" s="862" t="s">
        <v>4403</v>
      </c>
      <c r="J111" s="644" t="s">
        <v>4418</v>
      </c>
      <c r="K111" s="862" t="s">
        <v>7251</v>
      </c>
      <c r="L111" s="863" t="str">
        <f t="shared" si="7"/>
        <v>SAR2.Zdv008_2_2_2.ODC008_2_2_2</v>
      </c>
      <c r="M111" s="864">
        <f t="shared" si="5"/>
        <v>0</v>
      </c>
      <c r="N111" s="864">
        <f t="shared" si="6"/>
        <v>0</v>
      </c>
      <c r="O111" s="862"/>
      <c r="P111" s="862"/>
      <c r="Q111" s="644"/>
      <c r="R111" s="862"/>
      <c r="S111" s="862"/>
    </row>
    <row r="112" spans="1:19" ht="15" customHeight="1" x14ac:dyDescent="0.25">
      <c r="A112" s="858">
        <v>111</v>
      </c>
      <c r="B112" s="276" t="s">
        <v>5052</v>
      </c>
      <c r="C112" s="860" t="s">
        <v>6203</v>
      </c>
      <c r="D112" s="860">
        <v>8</v>
      </c>
      <c r="E112" s="860">
        <v>10</v>
      </c>
      <c r="F112" s="923" t="s">
        <v>46</v>
      </c>
      <c r="G112" s="862"/>
      <c r="H112" s="644" t="s">
        <v>4625</v>
      </c>
      <c r="I112" s="862" t="s">
        <v>4403</v>
      </c>
      <c r="J112" s="644" t="s">
        <v>4418</v>
      </c>
      <c r="K112" s="862" t="s">
        <v>7251</v>
      </c>
      <c r="L112" s="863" t="str">
        <f t="shared" si="7"/>
        <v>SAR2.Zdv008_2_2_2.CDC008_2_2_2</v>
      </c>
      <c r="M112" s="864">
        <f t="shared" si="5"/>
        <v>0</v>
      </c>
      <c r="N112" s="864">
        <f t="shared" si="6"/>
        <v>0</v>
      </c>
      <c r="O112" s="862"/>
      <c r="P112" s="862"/>
      <c r="Q112" s="644"/>
      <c r="R112" s="862"/>
      <c r="S112" s="862"/>
    </row>
    <row r="113" spans="1:19" ht="15" customHeight="1" x14ac:dyDescent="0.25">
      <c r="A113" s="858">
        <v>112</v>
      </c>
      <c r="B113" s="276" t="s">
        <v>5053</v>
      </c>
      <c r="C113" s="860" t="s">
        <v>6204</v>
      </c>
      <c r="D113" s="860">
        <v>8</v>
      </c>
      <c r="E113" s="860">
        <v>11</v>
      </c>
      <c r="F113" s="923" t="s">
        <v>46</v>
      </c>
      <c r="G113" s="862"/>
      <c r="H113" s="644" t="s">
        <v>4625</v>
      </c>
      <c r="I113" s="862" t="s">
        <v>4403</v>
      </c>
      <c r="J113" s="644" t="s">
        <v>4418</v>
      </c>
      <c r="K113" s="862" t="s">
        <v>7251</v>
      </c>
      <c r="L113" s="863" t="str">
        <f t="shared" si="7"/>
        <v>SAR2.Zdv008_2_2_2.MC008_2_2_2</v>
      </c>
      <c r="M113" s="864">
        <f t="shared" si="5"/>
        <v>0</v>
      </c>
      <c r="N113" s="864">
        <f t="shared" si="6"/>
        <v>0</v>
      </c>
      <c r="O113" s="862"/>
      <c r="P113" s="862"/>
      <c r="Q113" s="644"/>
      <c r="R113" s="862"/>
      <c r="S113" s="862"/>
    </row>
    <row r="114" spans="1:19" ht="15" customHeight="1" x14ac:dyDescent="0.25">
      <c r="A114" s="858">
        <v>113</v>
      </c>
      <c r="B114" s="276" t="s">
        <v>5054</v>
      </c>
      <c r="C114" s="860" t="s">
        <v>6205</v>
      </c>
      <c r="D114" s="860">
        <v>8</v>
      </c>
      <c r="E114" s="860">
        <v>12</v>
      </c>
      <c r="F114" s="923" t="s">
        <v>46</v>
      </c>
      <c r="G114" s="862"/>
      <c r="H114" s="644" t="s">
        <v>4625</v>
      </c>
      <c r="I114" s="862" t="s">
        <v>4403</v>
      </c>
      <c r="J114" s="644" t="s">
        <v>4418</v>
      </c>
      <c r="K114" s="862" t="s">
        <v>7251</v>
      </c>
      <c r="L114" s="863" t="str">
        <f t="shared" si="7"/>
        <v>SAR2.Zdv008_2_2_2.OPC008_2_2_2</v>
      </c>
      <c r="M114" s="864">
        <f t="shared" si="5"/>
        <v>0</v>
      </c>
      <c r="N114" s="864">
        <f t="shared" si="6"/>
        <v>0</v>
      </c>
      <c r="O114" s="862"/>
      <c r="P114" s="862"/>
      <c r="Q114" s="644"/>
      <c r="R114" s="862"/>
      <c r="S114" s="862"/>
    </row>
    <row r="115" spans="1:19" ht="15" customHeight="1" x14ac:dyDescent="0.25">
      <c r="A115" s="858">
        <v>114</v>
      </c>
      <c r="B115" s="276" t="s">
        <v>5189</v>
      </c>
      <c r="C115" s="860" t="s">
        <v>6266</v>
      </c>
      <c r="D115" s="860">
        <v>11</v>
      </c>
      <c r="E115" s="860">
        <v>12</v>
      </c>
      <c r="F115" s="923" t="s">
        <v>46</v>
      </c>
      <c r="G115" s="862"/>
      <c r="H115" s="644" t="s">
        <v>4626</v>
      </c>
      <c r="I115" s="862" t="s">
        <v>4403</v>
      </c>
      <c r="J115" s="644" t="s">
        <v>4422</v>
      </c>
      <c r="K115" s="862" t="s">
        <v>6691</v>
      </c>
      <c r="L115" s="863" t="str">
        <f t="shared" si="7"/>
        <v>PNA036_1.Zdv036_1_1.OKC036_1_1</v>
      </c>
      <c r="M115" s="864">
        <f t="shared" si="5"/>
        <v>0</v>
      </c>
      <c r="N115" s="864">
        <f t="shared" si="6"/>
        <v>0</v>
      </c>
      <c r="O115" s="862"/>
      <c r="P115" s="862"/>
      <c r="Q115" s="644"/>
      <c r="R115" s="872"/>
      <c r="S115" s="862"/>
    </row>
    <row r="116" spans="1:19" ht="15" customHeight="1" x14ac:dyDescent="0.25">
      <c r="A116" s="858">
        <v>115</v>
      </c>
      <c r="B116" s="276" t="s">
        <v>5190</v>
      </c>
      <c r="C116" s="860" t="s">
        <v>6267</v>
      </c>
      <c r="D116" s="860">
        <v>11</v>
      </c>
      <c r="E116" s="860">
        <v>13</v>
      </c>
      <c r="F116" s="923" t="s">
        <v>46</v>
      </c>
      <c r="G116" s="862"/>
      <c r="H116" s="644" t="s">
        <v>4626</v>
      </c>
      <c r="I116" s="862" t="s">
        <v>4403</v>
      </c>
      <c r="J116" s="644" t="s">
        <v>4422</v>
      </c>
      <c r="K116" s="862" t="s">
        <v>6691</v>
      </c>
      <c r="L116" s="863" t="str">
        <f t="shared" si="7"/>
        <v>PNA036_1.Zdv036_1_1.CKC036_1_1</v>
      </c>
      <c r="M116" s="864">
        <f t="shared" si="5"/>
        <v>0</v>
      </c>
      <c r="N116" s="864">
        <f t="shared" si="6"/>
        <v>0</v>
      </c>
      <c r="O116" s="862"/>
      <c r="P116" s="862"/>
      <c r="Q116" s="644"/>
      <c r="R116" s="862"/>
      <c r="S116" s="862"/>
    </row>
    <row r="117" spans="1:19" ht="15" customHeight="1" x14ac:dyDescent="0.25">
      <c r="A117" s="858">
        <v>116</v>
      </c>
      <c r="B117" s="276" t="s">
        <v>5191</v>
      </c>
      <c r="C117" s="860" t="s">
        <v>6268</v>
      </c>
      <c r="D117" s="860">
        <v>11</v>
      </c>
      <c r="E117" s="860">
        <v>14</v>
      </c>
      <c r="F117" s="923" t="s">
        <v>46</v>
      </c>
      <c r="G117" s="862"/>
      <c r="H117" s="644" t="s">
        <v>4626</v>
      </c>
      <c r="I117" s="862" t="s">
        <v>4403</v>
      </c>
      <c r="J117" s="644" t="s">
        <v>4422</v>
      </c>
      <c r="K117" s="862" t="s">
        <v>6691</v>
      </c>
      <c r="L117" s="863" t="str">
        <f t="shared" si="7"/>
        <v>PNA036_1.Zdv036_1_1.ODC036_1_1</v>
      </c>
      <c r="M117" s="864">
        <f t="shared" si="5"/>
        <v>0</v>
      </c>
      <c r="N117" s="864">
        <f t="shared" si="6"/>
        <v>0</v>
      </c>
      <c r="O117" s="862"/>
      <c r="P117" s="862"/>
      <c r="Q117" s="644"/>
      <c r="R117" s="862"/>
      <c r="S117" s="862"/>
    </row>
    <row r="118" spans="1:19" ht="15" customHeight="1" x14ac:dyDescent="0.25">
      <c r="A118" s="858">
        <v>117</v>
      </c>
      <c r="B118" s="276" t="s">
        <v>5192</v>
      </c>
      <c r="C118" s="860" t="s">
        <v>6269</v>
      </c>
      <c r="D118" s="860">
        <v>11</v>
      </c>
      <c r="E118" s="860">
        <v>15</v>
      </c>
      <c r="F118" s="923" t="s">
        <v>46</v>
      </c>
      <c r="G118" s="862"/>
      <c r="H118" s="644" t="s">
        <v>4626</v>
      </c>
      <c r="I118" s="862" t="s">
        <v>4403</v>
      </c>
      <c r="J118" s="644" t="s">
        <v>4422</v>
      </c>
      <c r="K118" s="862" t="s">
        <v>6691</v>
      </c>
      <c r="L118" s="863" t="str">
        <f t="shared" si="7"/>
        <v>PNA036_1.Zdv036_1_1.CDC036_1_1</v>
      </c>
      <c r="M118" s="864">
        <f t="shared" si="5"/>
        <v>0</v>
      </c>
      <c r="N118" s="864">
        <f t="shared" si="6"/>
        <v>0</v>
      </c>
      <c r="O118" s="862"/>
      <c r="P118" s="862"/>
      <c r="Q118" s="876"/>
      <c r="R118" s="862"/>
      <c r="S118" s="862"/>
    </row>
    <row r="119" spans="1:19" ht="15" customHeight="1" x14ac:dyDescent="0.25">
      <c r="A119" s="858">
        <v>118</v>
      </c>
      <c r="B119" s="276" t="s">
        <v>5193</v>
      </c>
      <c r="C119" s="860" t="s">
        <v>6270</v>
      </c>
      <c r="D119" s="860">
        <v>11</v>
      </c>
      <c r="E119" s="860">
        <v>16</v>
      </c>
      <c r="F119" s="923" t="s">
        <v>46</v>
      </c>
      <c r="G119" s="862"/>
      <c r="H119" s="644" t="s">
        <v>4626</v>
      </c>
      <c r="I119" s="862" t="s">
        <v>4403</v>
      </c>
      <c r="J119" s="644" t="s">
        <v>4422</v>
      </c>
      <c r="K119" s="862" t="s">
        <v>6691</v>
      </c>
      <c r="L119" s="863" t="str">
        <f t="shared" si="7"/>
        <v>PNA036_1.Zdv036_1_1.MC036_1_1</v>
      </c>
      <c r="M119" s="864">
        <f t="shared" si="5"/>
        <v>0</v>
      </c>
      <c r="N119" s="864">
        <f t="shared" si="6"/>
        <v>0</v>
      </c>
      <c r="O119" s="862"/>
      <c r="P119" s="862"/>
      <c r="Q119" s="860"/>
      <c r="R119" s="862"/>
      <c r="S119" s="862"/>
    </row>
    <row r="120" spans="1:19" ht="15" customHeight="1" x14ac:dyDescent="0.25">
      <c r="A120" s="858">
        <v>119</v>
      </c>
      <c r="B120" s="276" t="s">
        <v>5194</v>
      </c>
      <c r="C120" s="860" t="s">
        <v>6271</v>
      </c>
      <c r="D120" s="860">
        <v>11</v>
      </c>
      <c r="E120" s="860">
        <v>17</v>
      </c>
      <c r="F120" s="923" t="s">
        <v>46</v>
      </c>
      <c r="G120" s="862"/>
      <c r="H120" s="644" t="s">
        <v>4626</v>
      </c>
      <c r="I120" s="862" t="s">
        <v>4403</v>
      </c>
      <c r="J120" s="644" t="s">
        <v>4422</v>
      </c>
      <c r="K120" s="862" t="s">
        <v>6691</v>
      </c>
      <c r="L120" s="863" t="str">
        <f t="shared" si="7"/>
        <v>PNA036_1.Zdv036_1_1.OPC036_1_1</v>
      </c>
      <c r="M120" s="864">
        <f t="shared" si="5"/>
        <v>0</v>
      </c>
      <c r="N120" s="864">
        <f t="shared" si="6"/>
        <v>0</v>
      </c>
      <c r="O120" s="862"/>
      <c r="P120" s="862"/>
      <c r="Q120" s="860"/>
      <c r="R120" s="862"/>
      <c r="S120" s="862"/>
    </row>
    <row r="121" spans="1:19" ht="15" customHeight="1" x14ac:dyDescent="0.25">
      <c r="A121" s="858">
        <v>120</v>
      </c>
      <c r="B121" s="276" t="s">
        <v>5195</v>
      </c>
      <c r="C121" s="860" t="s">
        <v>6272</v>
      </c>
      <c r="D121" s="860">
        <v>11</v>
      </c>
      <c r="E121" s="860">
        <v>18</v>
      </c>
      <c r="F121" s="923" t="s">
        <v>46</v>
      </c>
      <c r="G121" s="862"/>
      <c r="H121" s="644" t="s">
        <v>4626</v>
      </c>
      <c r="I121" s="862" t="s">
        <v>4403</v>
      </c>
      <c r="J121" s="644" t="s">
        <v>4422</v>
      </c>
      <c r="K121" s="862" t="s">
        <v>6692</v>
      </c>
      <c r="L121" s="863" t="str">
        <f t="shared" si="7"/>
        <v>PNA036_1.Zdv036_1_2.OKC036_1_2</v>
      </c>
      <c r="M121" s="864">
        <f t="shared" si="5"/>
        <v>0</v>
      </c>
      <c r="N121" s="864">
        <f t="shared" si="6"/>
        <v>0</v>
      </c>
      <c r="O121" s="862"/>
      <c r="P121" s="862"/>
      <c r="Q121" s="860"/>
      <c r="R121" s="862"/>
      <c r="S121" s="862"/>
    </row>
    <row r="122" spans="1:19" ht="15" customHeight="1" x14ac:dyDescent="0.25">
      <c r="A122" s="858">
        <v>121</v>
      </c>
      <c r="B122" s="276" t="s">
        <v>5196</v>
      </c>
      <c r="C122" s="860" t="s">
        <v>6273</v>
      </c>
      <c r="D122" s="860">
        <v>11</v>
      </c>
      <c r="E122" s="860">
        <v>19</v>
      </c>
      <c r="F122" s="923" t="s">
        <v>46</v>
      </c>
      <c r="G122" s="862"/>
      <c r="H122" s="644" t="s">
        <v>4626</v>
      </c>
      <c r="I122" s="862" t="s">
        <v>4403</v>
      </c>
      <c r="J122" s="644" t="s">
        <v>4422</v>
      </c>
      <c r="K122" s="862" t="s">
        <v>6692</v>
      </c>
      <c r="L122" s="863" t="str">
        <f t="shared" si="7"/>
        <v>PNA036_1.Zdv036_1_2.CKC036_1_2</v>
      </c>
      <c r="M122" s="864">
        <f t="shared" si="5"/>
        <v>0</v>
      </c>
      <c r="N122" s="864">
        <f t="shared" si="6"/>
        <v>0</v>
      </c>
      <c r="O122" s="862"/>
      <c r="P122" s="862"/>
      <c r="Q122" s="860"/>
      <c r="R122" s="862"/>
      <c r="S122" s="862"/>
    </row>
    <row r="123" spans="1:19" ht="15" customHeight="1" x14ac:dyDescent="0.25">
      <c r="A123" s="858">
        <v>122</v>
      </c>
      <c r="B123" s="276" t="s">
        <v>5197</v>
      </c>
      <c r="C123" s="860" t="s">
        <v>6274</v>
      </c>
      <c r="D123" s="860">
        <v>11</v>
      </c>
      <c r="E123" s="860">
        <v>20</v>
      </c>
      <c r="F123" s="923" t="s">
        <v>46</v>
      </c>
      <c r="G123" s="862"/>
      <c r="H123" s="644" t="s">
        <v>4626</v>
      </c>
      <c r="I123" s="862" t="s">
        <v>4403</v>
      </c>
      <c r="J123" s="644" t="s">
        <v>4422</v>
      </c>
      <c r="K123" s="862" t="s">
        <v>6692</v>
      </c>
      <c r="L123" s="863" t="str">
        <f t="shared" si="7"/>
        <v>PNA036_1.Zdv036_1_2.ODC036_1_2</v>
      </c>
      <c r="M123" s="864">
        <f t="shared" si="5"/>
        <v>0</v>
      </c>
      <c r="N123" s="864">
        <f t="shared" si="6"/>
        <v>0</v>
      </c>
      <c r="O123" s="862"/>
      <c r="P123" s="862"/>
      <c r="Q123" s="860"/>
      <c r="R123" s="862"/>
      <c r="S123" s="862"/>
    </row>
    <row r="124" spans="1:19" ht="15" customHeight="1" x14ac:dyDescent="0.25">
      <c r="A124" s="858">
        <v>123</v>
      </c>
      <c r="B124" s="276" t="s">
        <v>5198</v>
      </c>
      <c r="C124" s="860" t="s">
        <v>6275</v>
      </c>
      <c r="D124" s="860">
        <v>11</v>
      </c>
      <c r="E124" s="860">
        <v>21</v>
      </c>
      <c r="F124" s="923" t="s">
        <v>46</v>
      </c>
      <c r="G124" s="862"/>
      <c r="H124" s="644" t="s">
        <v>4626</v>
      </c>
      <c r="I124" s="862" t="s">
        <v>4403</v>
      </c>
      <c r="J124" s="644" t="s">
        <v>4422</v>
      </c>
      <c r="K124" s="862" t="s">
        <v>6692</v>
      </c>
      <c r="L124" s="863" t="str">
        <f t="shared" si="7"/>
        <v>PNA036_1.Zdv036_1_2.CDC036_1_2</v>
      </c>
      <c r="M124" s="864">
        <f t="shared" si="5"/>
        <v>0</v>
      </c>
      <c r="N124" s="864">
        <f t="shared" si="6"/>
        <v>0</v>
      </c>
      <c r="O124" s="862"/>
      <c r="P124" s="862"/>
      <c r="Q124" s="860"/>
      <c r="R124" s="862"/>
      <c r="S124" s="862"/>
    </row>
    <row r="125" spans="1:19" ht="15" customHeight="1" x14ac:dyDescent="0.25">
      <c r="A125" s="858">
        <v>124</v>
      </c>
      <c r="B125" s="276" t="s">
        <v>5199</v>
      </c>
      <c r="C125" s="860" t="s">
        <v>6276</v>
      </c>
      <c r="D125" s="860">
        <v>11</v>
      </c>
      <c r="E125" s="860">
        <v>22</v>
      </c>
      <c r="F125" s="923" t="s">
        <v>46</v>
      </c>
      <c r="G125" s="862"/>
      <c r="H125" s="644" t="s">
        <v>4626</v>
      </c>
      <c r="I125" s="862" t="s">
        <v>4403</v>
      </c>
      <c r="J125" s="644" t="s">
        <v>4422</v>
      </c>
      <c r="K125" s="862" t="s">
        <v>6692</v>
      </c>
      <c r="L125" s="863" t="str">
        <f t="shared" si="7"/>
        <v>PNA036_1.Zdv036_1_2.MC036_1_2</v>
      </c>
      <c r="M125" s="864">
        <f t="shared" si="5"/>
        <v>0</v>
      </c>
      <c r="N125" s="864">
        <f t="shared" si="6"/>
        <v>0</v>
      </c>
      <c r="O125" s="862"/>
      <c r="P125" s="862"/>
      <c r="Q125" s="860"/>
      <c r="R125" s="862"/>
      <c r="S125" s="862"/>
    </row>
    <row r="126" spans="1:19" ht="15" customHeight="1" x14ac:dyDescent="0.25">
      <c r="A126" s="858">
        <v>125</v>
      </c>
      <c r="B126" s="276" t="s">
        <v>5200</v>
      </c>
      <c r="C126" s="860" t="s">
        <v>6277</v>
      </c>
      <c r="D126" s="860">
        <v>11</v>
      </c>
      <c r="E126" s="860">
        <v>23</v>
      </c>
      <c r="F126" s="923" t="s">
        <v>46</v>
      </c>
      <c r="G126" s="862"/>
      <c r="H126" s="644" t="s">
        <v>4626</v>
      </c>
      <c r="I126" s="862" t="s">
        <v>4403</v>
      </c>
      <c r="J126" s="644" t="s">
        <v>4422</v>
      </c>
      <c r="K126" s="862" t="s">
        <v>6692</v>
      </c>
      <c r="L126" s="863" t="str">
        <f t="shared" si="7"/>
        <v>PNA036_1.Zdv036_1_2.OPC036_1_2</v>
      </c>
      <c r="M126" s="864">
        <f t="shared" si="5"/>
        <v>0</v>
      </c>
      <c r="N126" s="864">
        <f t="shared" si="6"/>
        <v>0</v>
      </c>
      <c r="O126" s="862"/>
      <c r="P126" s="862"/>
      <c r="Q126" s="860"/>
      <c r="R126" s="862"/>
      <c r="S126" s="862"/>
    </row>
    <row r="127" spans="1:19" ht="15" customHeight="1" x14ac:dyDescent="0.25">
      <c r="A127" s="858">
        <v>126</v>
      </c>
      <c r="B127" s="276" t="s">
        <v>5301</v>
      </c>
      <c r="C127" s="860" t="s">
        <v>6338</v>
      </c>
      <c r="D127" s="860">
        <v>13</v>
      </c>
      <c r="E127" s="860">
        <v>12</v>
      </c>
      <c r="F127" s="923" t="s">
        <v>46</v>
      </c>
      <c r="G127" s="862"/>
      <c r="H127" s="644" t="s">
        <v>4627</v>
      </c>
      <c r="I127" s="862" t="s">
        <v>4403</v>
      </c>
      <c r="J127" s="644" t="s">
        <v>4422</v>
      </c>
      <c r="K127" s="862" t="s">
        <v>6693</v>
      </c>
      <c r="L127" s="863" t="str">
        <f t="shared" si="7"/>
        <v>PNA036_2.Zdv036_2_1.OKC036_2_1</v>
      </c>
      <c r="M127" s="864">
        <f t="shared" si="5"/>
        <v>0</v>
      </c>
      <c r="N127" s="864">
        <f t="shared" si="6"/>
        <v>0</v>
      </c>
      <c r="O127" s="862"/>
      <c r="P127" s="862"/>
      <c r="Q127" s="860"/>
      <c r="R127" s="862"/>
      <c r="S127" s="862"/>
    </row>
    <row r="128" spans="1:19" ht="15" customHeight="1" x14ac:dyDescent="0.25">
      <c r="A128" s="858">
        <v>127</v>
      </c>
      <c r="B128" s="276" t="s">
        <v>5302</v>
      </c>
      <c r="C128" s="860" t="s">
        <v>6339</v>
      </c>
      <c r="D128" s="860">
        <v>13</v>
      </c>
      <c r="E128" s="860">
        <v>13</v>
      </c>
      <c r="F128" s="923" t="s">
        <v>46</v>
      </c>
      <c r="G128" s="862"/>
      <c r="H128" s="644" t="s">
        <v>4627</v>
      </c>
      <c r="I128" s="862" t="s">
        <v>4403</v>
      </c>
      <c r="J128" s="644" t="s">
        <v>4422</v>
      </c>
      <c r="K128" s="862" t="s">
        <v>6693</v>
      </c>
      <c r="L128" s="863" t="str">
        <f t="shared" si="7"/>
        <v>PNA036_2.Zdv036_2_1.CKC036_2_1</v>
      </c>
      <c r="M128" s="864">
        <f t="shared" si="5"/>
        <v>0</v>
      </c>
      <c r="N128" s="864">
        <f t="shared" si="6"/>
        <v>0</v>
      </c>
      <c r="O128" s="862"/>
      <c r="P128" s="862"/>
      <c r="Q128" s="860"/>
      <c r="R128" s="862"/>
      <c r="S128" s="862"/>
    </row>
    <row r="129" spans="1:19" ht="15" customHeight="1" x14ac:dyDescent="0.25">
      <c r="A129" s="858">
        <v>128</v>
      </c>
      <c r="B129" s="276" t="s">
        <v>5303</v>
      </c>
      <c r="C129" s="860" t="s">
        <v>6340</v>
      </c>
      <c r="D129" s="860">
        <v>13</v>
      </c>
      <c r="E129" s="860">
        <v>14</v>
      </c>
      <c r="F129" s="923" t="s">
        <v>46</v>
      </c>
      <c r="G129" s="862"/>
      <c r="H129" s="644" t="s">
        <v>4627</v>
      </c>
      <c r="I129" s="862" t="s">
        <v>4403</v>
      </c>
      <c r="J129" s="644" t="s">
        <v>4422</v>
      </c>
      <c r="K129" s="862" t="s">
        <v>6693</v>
      </c>
      <c r="L129" s="863" t="str">
        <f t="shared" si="7"/>
        <v>PNA036_2.Zdv036_2_1.ODC036_2_1</v>
      </c>
      <c r="M129" s="864">
        <f t="shared" si="5"/>
        <v>0</v>
      </c>
      <c r="N129" s="864">
        <f t="shared" si="6"/>
        <v>0</v>
      </c>
      <c r="O129" s="862"/>
      <c r="P129" s="862"/>
      <c r="Q129" s="860"/>
      <c r="R129" s="862"/>
      <c r="S129" s="862"/>
    </row>
    <row r="130" spans="1:19" ht="15" customHeight="1" x14ac:dyDescent="0.25">
      <c r="A130" s="858">
        <v>129</v>
      </c>
      <c r="B130" s="276" t="s">
        <v>5304</v>
      </c>
      <c r="C130" s="860" t="s">
        <v>6341</v>
      </c>
      <c r="D130" s="860">
        <v>13</v>
      </c>
      <c r="E130" s="860">
        <v>15</v>
      </c>
      <c r="F130" s="923" t="s">
        <v>46</v>
      </c>
      <c r="G130" s="862"/>
      <c r="H130" s="644" t="s">
        <v>4627</v>
      </c>
      <c r="I130" s="862" t="s">
        <v>4403</v>
      </c>
      <c r="J130" s="644" t="s">
        <v>4422</v>
      </c>
      <c r="K130" s="862" t="s">
        <v>6693</v>
      </c>
      <c r="L130" s="863" t="str">
        <f t="shared" ref="L130:L161" si="8">IF(ISBLANK(K130),IF(ISBLANK(R130),IF(ISBLANK(C130),"",C130),R130),IF(ISBLANK(R130),CONCATENATE(K130,".",C130),CONCATENATE(K130,".",R130)))</f>
        <v>PNA036_2.Zdv036_2_1.CDC036_2_1</v>
      </c>
      <c r="M130" s="864">
        <f t="shared" si="5"/>
        <v>0</v>
      </c>
      <c r="N130" s="864">
        <f t="shared" si="6"/>
        <v>0</v>
      </c>
      <c r="O130" s="862"/>
      <c r="P130" s="862"/>
      <c r="Q130" s="860"/>
      <c r="R130" s="862"/>
      <c r="S130" s="862"/>
    </row>
    <row r="131" spans="1:19" ht="15" customHeight="1" x14ac:dyDescent="0.25">
      <c r="A131" s="858">
        <v>130</v>
      </c>
      <c r="B131" s="276" t="s">
        <v>5305</v>
      </c>
      <c r="C131" s="860" t="s">
        <v>6342</v>
      </c>
      <c r="D131" s="860">
        <v>13</v>
      </c>
      <c r="E131" s="860">
        <v>16</v>
      </c>
      <c r="F131" s="923" t="s">
        <v>46</v>
      </c>
      <c r="G131" s="862"/>
      <c r="H131" s="644" t="s">
        <v>4627</v>
      </c>
      <c r="I131" s="862" t="s">
        <v>4403</v>
      </c>
      <c r="J131" s="644" t="s">
        <v>4422</v>
      </c>
      <c r="K131" s="862" t="s">
        <v>6693</v>
      </c>
      <c r="L131" s="863" t="str">
        <f t="shared" si="8"/>
        <v>PNA036_2.Zdv036_2_1.MC036_2_1</v>
      </c>
      <c r="M131" s="864">
        <f t="shared" ref="M131:M194" si="9">IF(O131="",0,LEFT(O131,1))</f>
        <v>0</v>
      </c>
      <c r="N131" s="864">
        <f t="shared" ref="N131:N194" si="10">IF(P131="",0,LEFT(P131,1))</f>
        <v>0</v>
      </c>
      <c r="O131" s="862"/>
      <c r="P131" s="862"/>
      <c r="Q131" s="860"/>
      <c r="R131" s="862"/>
      <c r="S131" s="862"/>
    </row>
    <row r="132" spans="1:19" ht="15" customHeight="1" x14ac:dyDescent="0.25">
      <c r="A132" s="858">
        <v>131</v>
      </c>
      <c r="B132" s="276" t="s">
        <v>5306</v>
      </c>
      <c r="C132" s="860" t="s">
        <v>6343</v>
      </c>
      <c r="D132" s="860">
        <v>13</v>
      </c>
      <c r="E132" s="860">
        <v>17</v>
      </c>
      <c r="F132" s="923" t="s">
        <v>46</v>
      </c>
      <c r="G132" s="862"/>
      <c r="H132" s="644" t="s">
        <v>4627</v>
      </c>
      <c r="I132" s="862" t="s">
        <v>4403</v>
      </c>
      <c r="J132" s="644" t="s">
        <v>4422</v>
      </c>
      <c r="K132" s="862" t="s">
        <v>6693</v>
      </c>
      <c r="L132" s="863" t="str">
        <f t="shared" si="8"/>
        <v>PNA036_2.Zdv036_2_1.OPC036_2_1</v>
      </c>
      <c r="M132" s="864">
        <f t="shared" si="9"/>
        <v>0</v>
      </c>
      <c r="N132" s="864">
        <f t="shared" si="10"/>
        <v>0</v>
      </c>
      <c r="O132" s="862"/>
      <c r="P132" s="862"/>
      <c r="Q132" s="860"/>
      <c r="R132" s="862"/>
      <c r="S132" s="862"/>
    </row>
    <row r="133" spans="1:19" ht="15" customHeight="1" x14ac:dyDescent="0.25">
      <c r="A133" s="858">
        <v>132</v>
      </c>
      <c r="B133" s="276" t="s">
        <v>5307</v>
      </c>
      <c r="C133" s="860" t="s">
        <v>6344</v>
      </c>
      <c r="D133" s="860">
        <v>13</v>
      </c>
      <c r="E133" s="860">
        <v>18</v>
      </c>
      <c r="F133" s="923" t="s">
        <v>46</v>
      </c>
      <c r="G133" s="862"/>
      <c r="H133" s="644" t="s">
        <v>4627</v>
      </c>
      <c r="I133" s="862" t="s">
        <v>4403</v>
      </c>
      <c r="J133" s="644" t="s">
        <v>4422</v>
      </c>
      <c r="K133" s="862" t="s">
        <v>6694</v>
      </c>
      <c r="L133" s="863" t="str">
        <f t="shared" si="8"/>
        <v>PNA036_2.Zdv036_2_2.OKC036_2_2</v>
      </c>
      <c r="M133" s="864">
        <f t="shared" si="9"/>
        <v>0</v>
      </c>
      <c r="N133" s="864">
        <f t="shared" si="10"/>
        <v>0</v>
      </c>
      <c r="O133" s="862"/>
      <c r="P133" s="862"/>
      <c r="Q133" s="860"/>
      <c r="R133" s="862"/>
      <c r="S133" s="862"/>
    </row>
    <row r="134" spans="1:19" ht="15" customHeight="1" x14ac:dyDescent="0.25">
      <c r="A134" s="858">
        <v>133</v>
      </c>
      <c r="B134" s="276" t="s">
        <v>5308</v>
      </c>
      <c r="C134" s="860" t="s">
        <v>6345</v>
      </c>
      <c r="D134" s="860">
        <v>13</v>
      </c>
      <c r="E134" s="860">
        <v>19</v>
      </c>
      <c r="F134" s="923" t="s">
        <v>46</v>
      </c>
      <c r="G134" s="862"/>
      <c r="H134" s="644" t="s">
        <v>4627</v>
      </c>
      <c r="I134" s="862" t="s">
        <v>4403</v>
      </c>
      <c r="J134" s="644" t="s">
        <v>4422</v>
      </c>
      <c r="K134" s="862" t="s">
        <v>6694</v>
      </c>
      <c r="L134" s="863" t="str">
        <f t="shared" si="8"/>
        <v>PNA036_2.Zdv036_2_2.CKC036_2_2</v>
      </c>
      <c r="M134" s="864">
        <f t="shared" si="9"/>
        <v>0</v>
      </c>
      <c r="N134" s="864">
        <f t="shared" si="10"/>
        <v>0</v>
      </c>
      <c r="O134" s="862"/>
      <c r="P134" s="862"/>
      <c r="Q134" s="860"/>
      <c r="R134" s="862"/>
      <c r="S134" s="862"/>
    </row>
    <row r="135" spans="1:19" ht="15" customHeight="1" x14ac:dyDescent="0.25">
      <c r="A135" s="858">
        <v>134</v>
      </c>
      <c r="B135" s="276" t="s">
        <v>5309</v>
      </c>
      <c r="C135" s="860" t="s">
        <v>6346</v>
      </c>
      <c r="D135" s="860">
        <v>13</v>
      </c>
      <c r="E135" s="860">
        <v>20</v>
      </c>
      <c r="F135" s="923" t="s">
        <v>46</v>
      </c>
      <c r="G135" s="862"/>
      <c r="H135" s="644" t="s">
        <v>4627</v>
      </c>
      <c r="I135" s="862" t="s">
        <v>4403</v>
      </c>
      <c r="J135" s="644" t="s">
        <v>4422</v>
      </c>
      <c r="K135" s="862" t="s">
        <v>6694</v>
      </c>
      <c r="L135" s="863" t="str">
        <f t="shared" si="8"/>
        <v>PNA036_2.Zdv036_2_2.ODC036_2_2</v>
      </c>
      <c r="M135" s="864">
        <f t="shared" si="9"/>
        <v>0</v>
      </c>
      <c r="N135" s="864">
        <f t="shared" si="10"/>
        <v>0</v>
      </c>
      <c r="O135" s="862"/>
      <c r="P135" s="862"/>
      <c r="Q135" s="860"/>
      <c r="R135" s="862"/>
      <c r="S135" s="862"/>
    </row>
    <row r="136" spans="1:19" ht="15" customHeight="1" x14ac:dyDescent="0.25">
      <c r="A136" s="858">
        <v>135</v>
      </c>
      <c r="B136" s="276" t="s">
        <v>5310</v>
      </c>
      <c r="C136" s="860" t="s">
        <v>6347</v>
      </c>
      <c r="D136" s="860">
        <v>13</v>
      </c>
      <c r="E136" s="860">
        <v>21</v>
      </c>
      <c r="F136" s="923" t="s">
        <v>46</v>
      </c>
      <c r="G136" s="862"/>
      <c r="H136" s="644" t="s">
        <v>4627</v>
      </c>
      <c r="I136" s="862" t="s">
        <v>4403</v>
      </c>
      <c r="J136" s="644" t="s">
        <v>4422</v>
      </c>
      <c r="K136" s="862" t="s">
        <v>6694</v>
      </c>
      <c r="L136" s="863" t="str">
        <f t="shared" si="8"/>
        <v>PNA036_2.Zdv036_2_2.CDC036_2_2</v>
      </c>
      <c r="M136" s="864">
        <f t="shared" si="9"/>
        <v>0</v>
      </c>
      <c r="N136" s="864">
        <f t="shared" si="10"/>
        <v>0</v>
      </c>
      <c r="O136" s="862"/>
      <c r="P136" s="862"/>
      <c r="Q136" s="860"/>
      <c r="R136" s="862"/>
      <c r="S136" s="862"/>
    </row>
    <row r="137" spans="1:19" ht="15" customHeight="1" x14ac:dyDescent="0.25">
      <c r="A137" s="858">
        <v>136</v>
      </c>
      <c r="B137" s="276" t="s">
        <v>5311</v>
      </c>
      <c r="C137" s="860" t="s">
        <v>6348</v>
      </c>
      <c r="D137" s="860">
        <v>13</v>
      </c>
      <c r="E137" s="860">
        <v>22</v>
      </c>
      <c r="F137" s="923" t="s">
        <v>46</v>
      </c>
      <c r="G137" s="862"/>
      <c r="H137" s="644" t="s">
        <v>4627</v>
      </c>
      <c r="I137" s="862" t="s">
        <v>4403</v>
      </c>
      <c r="J137" s="644" t="s">
        <v>4422</v>
      </c>
      <c r="K137" s="862" t="s">
        <v>6694</v>
      </c>
      <c r="L137" s="863" t="str">
        <f t="shared" si="8"/>
        <v>PNA036_2.Zdv036_2_2.MC036_2_2</v>
      </c>
      <c r="M137" s="864">
        <f t="shared" si="9"/>
        <v>0</v>
      </c>
      <c r="N137" s="864">
        <f t="shared" si="10"/>
        <v>0</v>
      </c>
      <c r="O137" s="862"/>
      <c r="P137" s="862"/>
      <c r="Q137" s="860"/>
      <c r="R137" s="862"/>
      <c r="S137" s="862"/>
    </row>
    <row r="138" spans="1:19" ht="15" customHeight="1" x14ac:dyDescent="0.25">
      <c r="A138" s="858">
        <v>137</v>
      </c>
      <c r="B138" s="276" t="s">
        <v>5312</v>
      </c>
      <c r="C138" s="860" t="s">
        <v>6349</v>
      </c>
      <c r="D138" s="860">
        <v>13</v>
      </c>
      <c r="E138" s="860">
        <v>23</v>
      </c>
      <c r="F138" s="923" t="s">
        <v>46</v>
      </c>
      <c r="G138" s="862"/>
      <c r="H138" s="644" t="s">
        <v>4627</v>
      </c>
      <c r="I138" s="862" t="s">
        <v>4403</v>
      </c>
      <c r="J138" s="644" t="s">
        <v>4422</v>
      </c>
      <c r="K138" s="862" t="s">
        <v>6694</v>
      </c>
      <c r="L138" s="863" t="str">
        <f t="shared" si="8"/>
        <v>PNA036_2.Zdv036_2_2.OPC036_2_2</v>
      </c>
      <c r="M138" s="864">
        <f t="shared" si="9"/>
        <v>0</v>
      </c>
      <c r="N138" s="864">
        <f t="shared" si="10"/>
        <v>0</v>
      </c>
      <c r="O138" s="862"/>
      <c r="P138" s="862"/>
      <c r="Q138" s="860"/>
      <c r="R138" s="862"/>
      <c r="S138" s="862"/>
    </row>
    <row r="139" spans="1:19" ht="15" customHeight="1" x14ac:dyDescent="0.25">
      <c r="A139" s="858">
        <v>138</v>
      </c>
      <c r="B139" s="276" t="s">
        <v>5251</v>
      </c>
      <c r="C139" s="860" t="s">
        <v>6303</v>
      </c>
      <c r="D139" s="860">
        <v>12</v>
      </c>
      <c r="E139" s="860">
        <v>15</v>
      </c>
      <c r="F139" s="923" t="s">
        <v>46</v>
      </c>
      <c r="G139" s="862"/>
      <c r="H139" s="644" t="s">
        <v>4626</v>
      </c>
      <c r="I139" s="862" t="s">
        <v>4403</v>
      </c>
      <c r="J139" s="644" t="s">
        <v>4440</v>
      </c>
      <c r="K139" s="862" t="s">
        <v>6695</v>
      </c>
      <c r="L139" s="863" t="str">
        <f t="shared" si="8"/>
        <v>PNA036_3.Zdv036_3_1.OKC036_3_1</v>
      </c>
      <c r="M139" s="864">
        <f t="shared" si="9"/>
        <v>0</v>
      </c>
      <c r="N139" s="864">
        <f t="shared" si="10"/>
        <v>0</v>
      </c>
      <c r="O139" s="862"/>
      <c r="P139" s="862"/>
      <c r="Q139" s="860"/>
      <c r="R139" s="862"/>
      <c r="S139" s="862"/>
    </row>
    <row r="140" spans="1:19" ht="15" customHeight="1" x14ac:dyDescent="0.25">
      <c r="A140" s="858">
        <v>139</v>
      </c>
      <c r="B140" s="276" t="s">
        <v>5252</v>
      </c>
      <c r="C140" s="860" t="s">
        <v>6304</v>
      </c>
      <c r="D140" s="860">
        <v>12</v>
      </c>
      <c r="E140" s="860">
        <v>16</v>
      </c>
      <c r="F140" s="923" t="s">
        <v>46</v>
      </c>
      <c r="G140" s="862"/>
      <c r="H140" s="644" t="s">
        <v>4626</v>
      </c>
      <c r="I140" s="862" t="s">
        <v>4403</v>
      </c>
      <c r="J140" s="644" t="s">
        <v>4440</v>
      </c>
      <c r="K140" s="862" t="s">
        <v>6695</v>
      </c>
      <c r="L140" s="863" t="str">
        <f t="shared" si="8"/>
        <v>PNA036_3.Zdv036_3_1.CKC036_3_1</v>
      </c>
      <c r="M140" s="864">
        <f t="shared" si="9"/>
        <v>0</v>
      </c>
      <c r="N140" s="864">
        <f t="shared" si="10"/>
        <v>0</v>
      </c>
      <c r="O140" s="862"/>
      <c r="P140" s="862"/>
      <c r="Q140" s="860"/>
      <c r="R140" s="862"/>
      <c r="S140" s="862"/>
    </row>
    <row r="141" spans="1:19" ht="15" customHeight="1" x14ac:dyDescent="0.25">
      <c r="A141" s="858">
        <v>140</v>
      </c>
      <c r="B141" s="276" t="s">
        <v>5253</v>
      </c>
      <c r="C141" s="860" t="s">
        <v>6305</v>
      </c>
      <c r="D141" s="860">
        <v>12</v>
      </c>
      <c r="E141" s="860">
        <v>17</v>
      </c>
      <c r="F141" s="923" t="s">
        <v>46</v>
      </c>
      <c r="G141" s="862"/>
      <c r="H141" s="644" t="s">
        <v>4626</v>
      </c>
      <c r="I141" s="862" t="s">
        <v>4403</v>
      </c>
      <c r="J141" s="644" t="s">
        <v>4440</v>
      </c>
      <c r="K141" s="862" t="s">
        <v>6695</v>
      </c>
      <c r="L141" s="863" t="str">
        <f t="shared" si="8"/>
        <v>PNA036_3.Zdv036_3_1.ODC036_3_1</v>
      </c>
      <c r="M141" s="864">
        <f t="shared" si="9"/>
        <v>0</v>
      </c>
      <c r="N141" s="864">
        <f t="shared" si="10"/>
        <v>0</v>
      </c>
      <c r="O141" s="862"/>
      <c r="P141" s="862"/>
      <c r="Q141" s="860"/>
      <c r="R141" s="872"/>
      <c r="S141" s="862"/>
    </row>
    <row r="142" spans="1:19" ht="15" customHeight="1" x14ac:dyDescent="0.25">
      <c r="A142" s="858">
        <v>141</v>
      </c>
      <c r="B142" s="276" t="s">
        <v>5254</v>
      </c>
      <c r="C142" s="860" t="s">
        <v>6306</v>
      </c>
      <c r="D142" s="860">
        <v>12</v>
      </c>
      <c r="E142" s="860">
        <v>18</v>
      </c>
      <c r="F142" s="923" t="s">
        <v>46</v>
      </c>
      <c r="G142" s="862"/>
      <c r="H142" s="644" t="s">
        <v>4626</v>
      </c>
      <c r="I142" s="862" t="s">
        <v>4403</v>
      </c>
      <c r="J142" s="644" t="s">
        <v>4440</v>
      </c>
      <c r="K142" s="862" t="s">
        <v>6695</v>
      </c>
      <c r="L142" s="863" t="str">
        <f t="shared" si="8"/>
        <v>PNA036_3.Zdv036_3_1.CDC036_3_1</v>
      </c>
      <c r="M142" s="864">
        <f t="shared" si="9"/>
        <v>0</v>
      </c>
      <c r="N142" s="864">
        <f t="shared" si="10"/>
        <v>0</v>
      </c>
      <c r="O142" s="862"/>
      <c r="P142" s="862"/>
      <c r="Q142" s="860"/>
      <c r="R142" s="862"/>
      <c r="S142" s="862"/>
    </row>
    <row r="143" spans="1:19" ht="15" customHeight="1" x14ac:dyDescent="0.25">
      <c r="A143" s="858">
        <v>142</v>
      </c>
      <c r="B143" s="276" t="s">
        <v>5255</v>
      </c>
      <c r="C143" s="860" t="s">
        <v>6307</v>
      </c>
      <c r="D143" s="860">
        <v>12</v>
      </c>
      <c r="E143" s="860">
        <v>19</v>
      </c>
      <c r="F143" s="923" t="s">
        <v>46</v>
      </c>
      <c r="G143" s="862"/>
      <c r="H143" s="644" t="s">
        <v>4626</v>
      </c>
      <c r="I143" s="862" t="s">
        <v>4403</v>
      </c>
      <c r="J143" s="644" t="s">
        <v>4440</v>
      </c>
      <c r="K143" s="862" t="s">
        <v>6695</v>
      </c>
      <c r="L143" s="863" t="str">
        <f t="shared" si="8"/>
        <v>PNA036_3.Zdv036_3_1.MC036_3_1</v>
      </c>
      <c r="M143" s="864">
        <f t="shared" si="9"/>
        <v>0</v>
      </c>
      <c r="N143" s="864">
        <f t="shared" si="10"/>
        <v>0</v>
      </c>
      <c r="O143" s="862"/>
      <c r="P143" s="862"/>
      <c r="Q143" s="860"/>
      <c r="R143" s="862"/>
      <c r="S143" s="862"/>
    </row>
    <row r="144" spans="1:19" ht="15" customHeight="1" x14ac:dyDescent="0.25">
      <c r="A144" s="858">
        <v>143</v>
      </c>
      <c r="B144" s="276" t="s">
        <v>5256</v>
      </c>
      <c r="C144" s="860" t="s">
        <v>6308</v>
      </c>
      <c r="D144" s="860">
        <v>12</v>
      </c>
      <c r="E144" s="860">
        <v>20</v>
      </c>
      <c r="F144" s="923" t="s">
        <v>46</v>
      </c>
      <c r="G144" s="862"/>
      <c r="H144" s="644" t="s">
        <v>4626</v>
      </c>
      <c r="I144" s="862" t="s">
        <v>4403</v>
      </c>
      <c r="J144" s="644" t="s">
        <v>4440</v>
      </c>
      <c r="K144" s="862" t="s">
        <v>6695</v>
      </c>
      <c r="L144" s="863" t="str">
        <f t="shared" si="8"/>
        <v>PNA036_3.Zdv036_3_1.OPC036_3_1</v>
      </c>
      <c r="M144" s="864">
        <f t="shared" si="9"/>
        <v>0</v>
      </c>
      <c r="N144" s="864">
        <f t="shared" si="10"/>
        <v>0</v>
      </c>
      <c r="O144" s="862"/>
      <c r="P144" s="862"/>
      <c r="Q144" s="860"/>
      <c r="R144" s="872"/>
      <c r="S144" s="862"/>
    </row>
    <row r="145" spans="1:19" ht="15" customHeight="1" x14ac:dyDescent="0.25">
      <c r="A145" s="858">
        <v>144</v>
      </c>
      <c r="B145" s="276" t="s">
        <v>5257</v>
      </c>
      <c r="C145" s="860" t="s">
        <v>6309</v>
      </c>
      <c r="D145" s="860">
        <v>12</v>
      </c>
      <c r="E145" s="860">
        <v>21</v>
      </c>
      <c r="F145" s="923" t="s">
        <v>46</v>
      </c>
      <c r="G145" s="862"/>
      <c r="H145" s="644" t="s">
        <v>4626</v>
      </c>
      <c r="I145" s="862" t="s">
        <v>4403</v>
      </c>
      <c r="J145" s="644" t="s">
        <v>4440</v>
      </c>
      <c r="K145" s="862" t="s">
        <v>6696</v>
      </c>
      <c r="L145" s="863" t="str">
        <f t="shared" si="8"/>
        <v>PNA036_3.Zdv036_3_2.OKC036_3_2</v>
      </c>
      <c r="M145" s="864">
        <f t="shared" si="9"/>
        <v>0</v>
      </c>
      <c r="N145" s="864">
        <f t="shared" si="10"/>
        <v>0</v>
      </c>
      <c r="O145" s="862"/>
      <c r="P145" s="862"/>
      <c r="Q145" s="860"/>
      <c r="R145" s="862"/>
      <c r="S145" s="862"/>
    </row>
    <row r="146" spans="1:19" ht="15" customHeight="1" x14ac:dyDescent="0.25">
      <c r="A146" s="858">
        <v>145</v>
      </c>
      <c r="B146" s="276" t="s">
        <v>5258</v>
      </c>
      <c r="C146" s="860" t="s">
        <v>6310</v>
      </c>
      <c r="D146" s="860">
        <v>12</v>
      </c>
      <c r="E146" s="860">
        <v>22</v>
      </c>
      <c r="F146" s="923" t="s">
        <v>46</v>
      </c>
      <c r="G146" s="862"/>
      <c r="H146" s="644" t="s">
        <v>4626</v>
      </c>
      <c r="I146" s="862" t="s">
        <v>4403</v>
      </c>
      <c r="J146" s="644" t="s">
        <v>4440</v>
      </c>
      <c r="K146" s="862" t="s">
        <v>6696</v>
      </c>
      <c r="L146" s="863" t="str">
        <f t="shared" si="8"/>
        <v>PNA036_3.Zdv036_3_2.CKC036_3_2</v>
      </c>
      <c r="M146" s="864">
        <f t="shared" si="9"/>
        <v>0</v>
      </c>
      <c r="N146" s="864">
        <f t="shared" si="10"/>
        <v>0</v>
      </c>
      <c r="O146" s="862"/>
      <c r="P146" s="862"/>
      <c r="Q146" s="860"/>
      <c r="R146" s="872"/>
      <c r="S146" s="862"/>
    </row>
    <row r="147" spans="1:19" ht="15" customHeight="1" x14ac:dyDescent="0.25">
      <c r="A147" s="858">
        <v>146</v>
      </c>
      <c r="B147" s="276" t="s">
        <v>5259</v>
      </c>
      <c r="C147" s="860" t="s">
        <v>6311</v>
      </c>
      <c r="D147" s="860">
        <v>12</v>
      </c>
      <c r="E147" s="860">
        <v>23</v>
      </c>
      <c r="F147" s="923" t="s">
        <v>46</v>
      </c>
      <c r="G147" s="862"/>
      <c r="H147" s="644" t="s">
        <v>4626</v>
      </c>
      <c r="I147" s="862" t="s">
        <v>4403</v>
      </c>
      <c r="J147" s="644" t="s">
        <v>4440</v>
      </c>
      <c r="K147" s="862" t="s">
        <v>6696</v>
      </c>
      <c r="L147" s="863" t="str">
        <f t="shared" si="8"/>
        <v>PNA036_3.Zdv036_3_2.ODC036_3_2</v>
      </c>
      <c r="M147" s="864">
        <f t="shared" si="9"/>
        <v>0</v>
      </c>
      <c r="N147" s="864">
        <f t="shared" si="10"/>
        <v>0</v>
      </c>
      <c r="O147" s="862"/>
      <c r="P147" s="862"/>
      <c r="Q147" s="860"/>
      <c r="R147" s="872"/>
      <c r="S147" s="862"/>
    </row>
    <row r="148" spans="1:19" ht="15" customHeight="1" x14ac:dyDescent="0.25">
      <c r="A148" s="858">
        <v>147</v>
      </c>
      <c r="B148" s="276" t="s">
        <v>5260</v>
      </c>
      <c r="C148" s="860" t="s">
        <v>6312</v>
      </c>
      <c r="D148" s="860">
        <v>12</v>
      </c>
      <c r="E148" s="860">
        <v>24</v>
      </c>
      <c r="F148" s="923" t="s">
        <v>46</v>
      </c>
      <c r="G148" s="862"/>
      <c r="H148" s="644" t="s">
        <v>4626</v>
      </c>
      <c r="I148" s="862" t="s">
        <v>4403</v>
      </c>
      <c r="J148" s="644" t="s">
        <v>4440</v>
      </c>
      <c r="K148" s="862" t="s">
        <v>6696</v>
      </c>
      <c r="L148" s="863" t="str">
        <f t="shared" si="8"/>
        <v>PNA036_3.Zdv036_3_2.CDC036_3_2</v>
      </c>
      <c r="M148" s="864">
        <f t="shared" si="9"/>
        <v>0</v>
      </c>
      <c r="N148" s="864">
        <f t="shared" si="10"/>
        <v>0</v>
      </c>
      <c r="O148" s="862"/>
      <c r="P148" s="862"/>
      <c r="Q148" s="860"/>
      <c r="R148" s="862"/>
      <c r="S148" s="862"/>
    </row>
    <row r="149" spans="1:19" ht="15" customHeight="1" x14ac:dyDescent="0.25">
      <c r="A149" s="858">
        <v>148</v>
      </c>
      <c r="B149" s="276" t="s">
        <v>5261</v>
      </c>
      <c r="C149" s="860" t="s">
        <v>6313</v>
      </c>
      <c r="D149" s="860">
        <v>12</v>
      </c>
      <c r="E149" s="860">
        <v>25</v>
      </c>
      <c r="F149" s="923" t="s">
        <v>46</v>
      </c>
      <c r="G149" s="862"/>
      <c r="H149" s="644" t="s">
        <v>4626</v>
      </c>
      <c r="I149" s="862" t="s">
        <v>4403</v>
      </c>
      <c r="J149" s="644" t="s">
        <v>4440</v>
      </c>
      <c r="K149" s="862" t="s">
        <v>6696</v>
      </c>
      <c r="L149" s="863" t="str">
        <f t="shared" si="8"/>
        <v>PNA036_3.Zdv036_3_2.MC036_3_2</v>
      </c>
      <c r="M149" s="864">
        <f t="shared" si="9"/>
        <v>0</v>
      </c>
      <c r="N149" s="864">
        <f t="shared" si="10"/>
        <v>0</v>
      </c>
      <c r="O149" s="862"/>
      <c r="P149" s="862"/>
      <c r="Q149" s="860"/>
      <c r="R149" s="862"/>
      <c r="S149" s="862"/>
    </row>
    <row r="150" spans="1:19" ht="15" customHeight="1" x14ac:dyDescent="0.25">
      <c r="A150" s="858">
        <v>149</v>
      </c>
      <c r="B150" s="276" t="s">
        <v>5262</v>
      </c>
      <c r="C150" s="860" t="s">
        <v>6314</v>
      </c>
      <c r="D150" s="860">
        <v>12</v>
      </c>
      <c r="E150" s="860">
        <v>26</v>
      </c>
      <c r="F150" s="923" t="s">
        <v>46</v>
      </c>
      <c r="G150" s="862"/>
      <c r="H150" s="644" t="s">
        <v>4626</v>
      </c>
      <c r="I150" s="862" t="s">
        <v>4403</v>
      </c>
      <c r="J150" s="644" t="s">
        <v>4440</v>
      </c>
      <c r="K150" s="862" t="s">
        <v>6696</v>
      </c>
      <c r="L150" s="863" t="str">
        <f t="shared" si="8"/>
        <v>PNA036_3.Zdv036_3_2.OPC036_3_2</v>
      </c>
      <c r="M150" s="864">
        <f t="shared" si="9"/>
        <v>0</v>
      </c>
      <c r="N150" s="864">
        <f t="shared" si="10"/>
        <v>0</v>
      </c>
      <c r="O150" s="862"/>
      <c r="P150" s="862"/>
      <c r="Q150" s="860"/>
      <c r="R150" s="862"/>
      <c r="S150" s="862"/>
    </row>
    <row r="151" spans="1:19" ht="15" customHeight="1" x14ac:dyDescent="0.25">
      <c r="A151" s="858">
        <v>150</v>
      </c>
      <c r="B151" s="276" t="s">
        <v>5353</v>
      </c>
      <c r="C151" s="860" t="s">
        <v>6375</v>
      </c>
      <c r="D151" s="860">
        <v>14</v>
      </c>
      <c r="E151" s="860">
        <v>15</v>
      </c>
      <c r="F151" s="923" t="s">
        <v>46</v>
      </c>
      <c r="G151" s="862"/>
      <c r="H151" s="644" t="s">
        <v>4627</v>
      </c>
      <c r="I151" s="862" t="s">
        <v>4403</v>
      </c>
      <c r="J151" s="644" t="s">
        <v>4440</v>
      </c>
      <c r="K151" s="862" t="s">
        <v>6697</v>
      </c>
      <c r="L151" s="863" t="str">
        <f t="shared" si="8"/>
        <v>PNA036_4.Zdv036_4_1.OKC036_4_1</v>
      </c>
      <c r="M151" s="864">
        <f t="shared" si="9"/>
        <v>0</v>
      </c>
      <c r="N151" s="864">
        <f t="shared" si="10"/>
        <v>0</v>
      </c>
      <c r="O151" s="862"/>
      <c r="P151" s="862"/>
      <c r="Q151" s="860"/>
      <c r="R151" s="862"/>
      <c r="S151" s="862"/>
    </row>
    <row r="152" spans="1:19" ht="15" customHeight="1" x14ac:dyDescent="0.25">
      <c r="A152" s="858">
        <v>151</v>
      </c>
      <c r="B152" s="276" t="s">
        <v>5354</v>
      </c>
      <c r="C152" s="860" t="s">
        <v>6376</v>
      </c>
      <c r="D152" s="860">
        <v>14</v>
      </c>
      <c r="E152" s="860">
        <v>16</v>
      </c>
      <c r="F152" s="923" t="s">
        <v>46</v>
      </c>
      <c r="G152" s="862"/>
      <c r="H152" s="644" t="s">
        <v>4627</v>
      </c>
      <c r="I152" s="862" t="s">
        <v>4403</v>
      </c>
      <c r="J152" s="644" t="s">
        <v>4440</v>
      </c>
      <c r="K152" s="862" t="s">
        <v>6697</v>
      </c>
      <c r="L152" s="863" t="str">
        <f t="shared" si="8"/>
        <v>PNA036_4.Zdv036_4_1.CKC036_4_1</v>
      </c>
      <c r="M152" s="864">
        <f t="shared" si="9"/>
        <v>0</v>
      </c>
      <c r="N152" s="864">
        <f t="shared" si="10"/>
        <v>0</v>
      </c>
      <c r="O152" s="862"/>
      <c r="P152" s="862"/>
      <c r="Q152" s="860"/>
      <c r="R152" s="862"/>
      <c r="S152" s="862"/>
    </row>
    <row r="153" spans="1:19" ht="15" customHeight="1" x14ac:dyDescent="0.25">
      <c r="A153" s="858">
        <v>152</v>
      </c>
      <c r="B153" s="276" t="s">
        <v>5355</v>
      </c>
      <c r="C153" s="860" t="s">
        <v>6377</v>
      </c>
      <c r="D153" s="860">
        <v>14</v>
      </c>
      <c r="E153" s="860">
        <v>17</v>
      </c>
      <c r="F153" s="923" t="s">
        <v>46</v>
      </c>
      <c r="G153" s="862"/>
      <c r="H153" s="644" t="s">
        <v>4627</v>
      </c>
      <c r="I153" s="862" t="s">
        <v>4403</v>
      </c>
      <c r="J153" s="644" t="s">
        <v>4440</v>
      </c>
      <c r="K153" s="862" t="s">
        <v>6697</v>
      </c>
      <c r="L153" s="863" t="str">
        <f t="shared" si="8"/>
        <v>PNA036_4.Zdv036_4_1.ODC036_4_1</v>
      </c>
      <c r="M153" s="864">
        <f t="shared" si="9"/>
        <v>0</v>
      </c>
      <c r="N153" s="864">
        <f t="shared" si="10"/>
        <v>0</v>
      </c>
      <c r="O153" s="862"/>
      <c r="P153" s="862"/>
      <c r="Q153" s="860"/>
      <c r="R153" s="862"/>
      <c r="S153" s="862"/>
    </row>
    <row r="154" spans="1:19" ht="15" customHeight="1" x14ac:dyDescent="0.25">
      <c r="A154" s="858">
        <v>153</v>
      </c>
      <c r="B154" s="276" t="s">
        <v>5356</v>
      </c>
      <c r="C154" s="860" t="s">
        <v>6378</v>
      </c>
      <c r="D154" s="860">
        <v>14</v>
      </c>
      <c r="E154" s="860">
        <v>18</v>
      </c>
      <c r="F154" s="923" t="s">
        <v>46</v>
      </c>
      <c r="G154" s="862"/>
      <c r="H154" s="644" t="s">
        <v>4627</v>
      </c>
      <c r="I154" s="862" t="s">
        <v>4403</v>
      </c>
      <c r="J154" s="644" t="s">
        <v>4440</v>
      </c>
      <c r="K154" s="862" t="s">
        <v>6697</v>
      </c>
      <c r="L154" s="863" t="str">
        <f t="shared" si="8"/>
        <v>PNA036_4.Zdv036_4_1.CDC036_4_1</v>
      </c>
      <c r="M154" s="864">
        <f t="shared" si="9"/>
        <v>0</v>
      </c>
      <c r="N154" s="864">
        <f t="shared" si="10"/>
        <v>0</v>
      </c>
      <c r="O154" s="862"/>
      <c r="P154" s="862"/>
      <c r="Q154" s="860"/>
      <c r="R154" s="862"/>
      <c r="S154" s="862"/>
    </row>
    <row r="155" spans="1:19" ht="15" customHeight="1" x14ac:dyDescent="0.25">
      <c r="A155" s="858">
        <v>154</v>
      </c>
      <c r="B155" s="276" t="s">
        <v>5357</v>
      </c>
      <c r="C155" s="860" t="s">
        <v>6379</v>
      </c>
      <c r="D155" s="860">
        <v>14</v>
      </c>
      <c r="E155" s="860">
        <v>19</v>
      </c>
      <c r="F155" s="923" t="s">
        <v>46</v>
      </c>
      <c r="G155" s="862"/>
      <c r="H155" s="644" t="s">
        <v>4627</v>
      </c>
      <c r="I155" s="862" t="s">
        <v>4403</v>
      </c>
      <c r="J155" s="644" t="s">
        <v>4440</v>
      </c>
      <c r="K155" s="862" t="s">
        <v>6697</v>
      </c>
      <c r="L155" s="863" t="str">
        <f t="shared" si="8"/>
        <v>PNA036_4.Zdv036_4_1.MC036_4_1</v>
      </c>
      <c r="M155" s="864">
        <f t="shared" si="9"/>
        <v>0</v>
      </c>
      <c r="N155" s="864">
        <f t="shared" si="10"/>
        <v>0</v>
      </c>
      <c r="O155" s="862"/>
      <c r="P155" s="862"/>
      <c r="Q155" s="860"/>
      <c r="R155" s="862"/>
      <c r="S155" s="862"/>
    </row>
    <row r="156" spans="1:19" ht="15" customHeight="1" x14ac:dyDescent="0.25">
      <c r="A156" s="858">
        <v>155</v>
      </c>
      <c r="B156" s="276" t="s">
        <v>5358</v>
      </c>
      <c r="C156" s="860" t="s">
        <v>6380</v>
      </c>
      <c r="D156" s="860">
        <v>14</v>
      </c>
      <c r="E156" s="860">
        <v>20</v>
      </c>
      <c r="F156" s="923" t="s">
        <v>46</v>
      </c>
      <c r="G156" s="862"/>
      <c r="H156" s="644" t="s">
        <v>4627</v>
      </c>
      <c r="I156" s="862" t="s">
        <v>4403</v>
      </c>
      <c r="J156" s="644" t="s">
        <v>4440</v>
      </c>
      <c r="K156" s="862" t="s">
        <v>6697</v>
      </c>
      <c r="L156" s="863" t="str">
        <f t="shared" si="8"/>
        <v>PNA036_4.Zdv036_4_1.OPC036_4_1</v>
      </c>
      <c r="M156" s="864">
        <f t="shared" si="9"/>
        <v>0</v>
      </c>
      <c r="N156" s="864">
        <f t="shared" si="10"/>
        <v>0</v>
      </c>
      <c r="O156" s="862"/>
      <c r="P156" s="862"/>
      <c r="Q156" s="862"/>
      <c r="R156" s="862"/>
      <c r="S156" s="862"/>
    </row>
    <row r="157" spans="1:19" ht="15" customHeight="1" x14ac:dyDescent="0.25">
      <c r="A157" s="858">
        <v>156</v>
      </c>
      <c r="B157" s="276" t="s">
        <v>5359</v>
      </c>
      <c r="C157" s="860" t="s">
        <v>6381</v>
      </c>
      <c r="D157" s="860">
        <v>14</v>
      </c>
      <c r="E157" s="860">
        <v>21</v>
      </c>
      <c r="F157" s="923" t="s">
        <v>46</v>
      </c>
      <c r="G157" s="862"/>
      <c r="H157" s="644" t="s">
        <v>4627</v>
      </c>
      <c r="I157" s="862" t="s">
        <v>4403</v>
      </c>
      <c r="J157" s="644" t="s">
        <v>4440</v>
      </c>
      <c r="K157" s="862" t="s">
        <v>6698</v>
      </c>
      <c r="L157" s="863" t="str">
        <f t="shared" si="8"/>
        <v>PNA036_4.Zdv036_4_2.OKC036_4_2</v>
      </c>
      <c r="M157" s="864">
        <f t="shared" si="9"/>
        <v>0</v>
      </c>
      <c r="N157" s="864">
        <f t="shared" si="10"/>
        <v>0</v>
      </c>
      <c r="O157" s="862"/>
      <c r="P157" s="862"/>
      <c r="Q157" s="860"/>
      <c r="R157" s="867"/>
      <c r="S157" s="862"/>
    </row>
    <row r="158" spans="1:19" ht="15" customHeight="1" x14ac:dyDescent="0.25">
      <c r="A158" s="858">
        <v>157</v>
      </c>
      <c r="B158" s="276" t="s">
        <v>5360</v>
      </c>
      <c r="C158" s="860" t="s">
        <v>6382</v>
      </c>
      <c r="D158" s="860">
        <v>14</v>
      </c>
      <c r="E158" s="860">
        <v>22</v>
      </c>
      <c r="F158" s="923" t="s">
        <v>46</v>
      </c>
      <c r="G158" s="862"/>
      <c r="H158" s="644" t="s">
        <v>4627</v>
      </c>
      <c r="I158" s="862" t="s">
        <v>4403</v>
      </c>
      <c r="J158" s="644" t="s">
        <v>4440</v>
      </c>
      <c r="K158" s="862" t="s">
        <v>6698</v>
      </c>
      <c r="L158" s="863" t="str">
        <f t="shared" si="8"/>
        <v>PNA036_4.Zdv036_4_2.CKC036_4_2</v>
      </c>
      <c r="M158" s="864">
        <f t="shared" si="9"/>
        <v>0</v>
      </c>
      <c r="N158" s="864">
        <f t="shared" si="10"/>
        <v>0</v>
      </c>
      <c r="O158" s="862"/>
      <c r="P158" s="862"/>
      <c r="Q158" s="860"/>
      <c r="R158" s="875"/>
      <c r="S158" s="862"/>
    </row>
    <row r="159" spans="1:19" ht="15" customHeight="1" x14ac:dyDescent="0.25">
      <c r="A159" s="858">
        <v>158</v>
      </c>
      <c r="B159" s="276" t="s">
        <v>5361</v>
      </c>
      <c r="C159" s="860" t="s">
        <v>6383</v>
      </c>
      <c r="D159" s="860">
        <v>14</v>
      </c>
      <c r="E159" s="860">
        <v>23</v>
      </c>
      <c r="F159" s="923" t="s">
        <v>46</v>
      </c>
      <c r="G159" s="862"/>
      <c r="H159" s="644" t="s">
        <v>4627</v>
      </c>
      <c r="I159" s="862" t="s">
        <v>4403</v>
      </c>
      <c r="J159" s="644" t="s">
        <v>4440</v>
      </c>
      <c r="K159" s="862" t="s">
        <v>6698</v>
      </c>
      <c r="L159" s="863" t="str">
        <f t="shared" si="8"/>
        <v>PNA036_4.Zdv036_4_2.ODC036_4_2</v>
      </c>
      <c r="M159" s="864">
        <f t="shared" si="9"/>
        <v>0</v>
      </c>
      <c r="N159" s="864">
        <f t="shared" si="10"/>
        <v>0</v>
      </c>
      <c r="O159" s="862"/>
      <c r="P159" s="862"/>
      <c r="Q159" s="860"/>
      <c r="R159" s="616"/>
      <c r="S159" s="862"/>
    </row>
    <row r="160" spans="1:19" ht="15" customHeight="1" x14ac:dyDescent="0.25">
      <c r="A160" s="858">
        <v>159</v>
      </c>
      <c r="B160" s="276" t="s">
        <v>5362</v>
      </c>
      <c r="C160" s="860" t="s">
        <v>6384</v>
      </c>
      <c r="D160" s="860">
        <v>14</v>
      </c>
      <c r="E160" s="860">
        <v>24</v>
      </c>
      <c r="F160" s="923" t="s">
        <v>46</v>
      </c>
      <c r="G160" s="862"/>
      <c r="H160" s="644" t="s">
        <v>4627</v>
      </c>
      <c r="I160" s="862" t="s">
        <v>4403</v>
      </c>
      <c r="J160" s="644" t="s">
        <v>4440</v>
      </c>
      <c r="K160" s="862" t="s">
        <v>6698</v>
      </c>
      <c r="L160" s="863" t="str">
        <f t="shared" si="8"/>
        <v>PNA036_4.Zdv036_4_2.CDC036_4_2</v>
      </c>
      <c r="M160" s="864">
        <f t="shared" si="9"/>
        <v>0</v>
      </c>
      <c r="N160" s="864">
        <f t="shared" si="10"/>
        <v>0</v>
      </c>
      <c r="O160" s="862"/>
      <c r="P160" s="862"/>
      <c r="Q160" s="860"/>
      <c r="R160" s="865"/>
      <c r="S160" s="862"/>
    </row>
    <row r="161" spans="1:19" ht="15" customHeight="1" x14ac:dyDescent="0.25">
      <c r="A161" s="858">
        <v>160</v>
      </c>
      <c r="B161" s="276" t="s">
        <v>5363</v>
      </c>
      <c r="C161" s="860" t="s">
        <v>6385</v>
      </c>
      <c r="D161" s="860">
        <v>14</v>
      </c>
      <c r="E161" s="860">
        <v>25</v>
      </c>
      <c r="F161" s="923" t="s">
        <v>46</v>
      </c>
      <c r="G161" s="862"/>
      <c r="H161" s="644" t="s">
        <v>4627</v>
      </c>
      <c r="I161" s="862" t="s">
        <v>4403</v>
      </c>
      <c r="J161" s="644" t="s">
        <v>4440</v>
      </c>
      <c r="K161" s="862" t="s">
        <v>6698</v>
      </c>
      <c r="L161" s="863" t="str">
        <f t="shared" si="8"/>
        <v>PNA036_4.Zdv036_4_2.MC036_4_2</v>
      </c>
      <c r="M161" s="864">
        <f t="shared" si="9"/>
        <v>0</v>
      </c>
      <c r="N161" s="864">
        <f t="shared" si="10"/>
        <v>0</v>
      </c>
      <c r="O161" s="862"/>
      <c r="P161" s="862"/>
      <c r="Q161" s="860"/>
      <c r="R161" s="865"/>
      <c r="S161" s="862"/>
    </row>
    <row r="162" spans="1:19" ht="15" customHeight="1" x14ac:dyDescent="0.25">
      <c r="A162" s="858">
        <v>161</v>
      </c>
      <c r="B162" s="276" t="s">
        <v>5364</v>
      </c>
      <c r="C162" s="860" t="s">
        <v>6386</v>
      </c>
      <c r="D162" s="860">
        <v>14</v>
      </c>
      <c r="E162" s="860">
        <v>26</v>
      </c>
      <c r="F162" s="923" t="s">
        <v>46</v>
      </c>
      <c r="G162" s="862"/>
      <c r="H162" s="644" t="s">
        <v>4627</v>
      </c>
      <c r="I162" s="862" t="s">
        <v>4403</v>
      </c>
      <c r="J162" s="644" t="s">
        <v>4440</v>
      </c>
      <c r="K162" s="862" t="s">
        <v>6698</v>
      </c>
      <c r="L162" s="863" t="str">
        <f t="shared" ref="L162:L225" si="11">IF(ISBLANK(K162),IF(ISBLANK(R162),IF(ISBLANK(C162),"",C162),R162),IF(ISBLANK(R162),CONCATENATE(K162,".",C162),CONCATENATE(K162,".",R162)))</f>
        <v>PNA036_4.Zdv036_4_2.OPC036_4_2</v>
      </c>
      <c r="M162" s="864">
        <f t="shared" si="9"/>
        <v>0</v>
      </c>
      <c r="N162" s="864">
        <f t="shared" si="10"/>
        <v>0</v>
      </c>
      <c r="O162" s="862"/>
      <c r="P162" s="862"/>
      <c r="Q162" s="860"/>
      <c r="R162" s="874"/>
      <c r="S162" s="862"/>
    </row>
    <row r="163" spans="1:19" ht="15" customHeight="1" x14ac:dyDescent="0.25">
      <c r="A163" s="858">
        <v>162</v>
      </c>
      <c r="B163" s="276" t="s">
        <v>4912</v>
      </c>
      <c r="C163" s="860" t="s">
        <v>6092</v>
      </c>
      <c r="D163" s="860">
        <v>4</v>
      </c>
      <c r="E163" s="860">
        <v>11</v>
      </c>
      <c r="F163" s="923" t="s">
        <v>46</v>
      </c>
      <c r="G163" s="862"/>
      <c r="H163" s="644" t="s">
        <v>4625</v>
      </c>
      <c r="I163" s="862" t="s">
        <v>4403</v>
      </c>
      <c r="J163" s="644" t="s">
        <v>4466</v>
      </c>
      <c r="K163" s="862" t="s">
        <v>7255</v>
      </c>
      <c r="L163" s="863" t="str">
        <f t="shared" si="11"/>
        <v>SARD.Zdv036_5_1.OKC036_5_1</v>
      </c>
      <c r="M163" s="864">
        <f t="shared" si="9"/>
        <v>0</v>
      </c>
      <c r="N163" s="864">
        <f t="shared" si="10"/>
        <v>0</v>
      </c>
      <c r="O163" s="862"/>
      <c r="P163" s="862"/>
      <c r="Q163" s="860"/>
      <c r="R163" s="616"/>
      <c r="S163" s="862"/>
    </row>
    <row r="164" spans="1:19" ht="15" customHeight="1" x14ac:dyDescent="0.25">
      <c r="A164" s="858">
        <v>163</v>
      </c>
      <c r="B164" s="276" t="s">
        <v>4913</v>
      </c>
      <c r="C164" s="860" t="s">
        <v>6093</v>
      </c>
      <c r="D164" s="860">
        <v>4</v>
      </c>
      <c r="E164" s="860">
        <v>12</v>
      </c>
      <c r="F164" s="923" t="s">
        <v>46</v>
      </c>
      <c r="G164" s="862"/>
      <c r="H164" s="644" t="s">
        <v>4625</v>
      </c>
      <c r="I164" s="862" t="s">
        <v>4403</v>
      </c>
      <c r="J164" s="644" t="s">
        <v>4466</v>
      </c>
      <c r="K164" s="862" t="s">
        <v>7255</v>
      </c>
      <c r="L164" s="863" t="str">
        <f t="shared" si="11"/>
        <v>SARD.Zdv036_5_1.CKC036_5_1</v>
      </c>
      <c r="M164" s="864">
        <f t="shared" si="9"/>
        <v>0</v>
      </c>
      <c r="N164" s="864">
        <f t="shared" si="10"/>
        <v>0</v>
      </c>
      <c r="O164" s="862"/>
      <c r="P164" s="862"/>
      <c r="Q164" s="860"/>
      <c r="R164" s="862"/>
      <c r="S164" s="862"/>
    </row>
    <row r="165" spans="1:19" ht="15" customHeight="1" x14ac:dyDescent="0.25">
      <c r="A165" s="858">
        <v>164</v>
      </c>
      <c r="B165" s="276" t="s">
        <v>4914</v>
      </c>
      <c r="C165" s="860" t="s">
        <v>6094</v>
      </c>
      <c r="D165" s="860">
        <v>4</v>
      </c>
      <c r="E165" s="860">
        <v>13</v>
      </c>
      <c r="F165" s="923" t="s">
        <v>46</v>
      </c>
      <c r="G165" s="862"/>
      <c r="H165" s="644" t="s">
        <v>4625</v>
      </c>
      <c r="I165" s="862" t="s">
        <v>4403</v>
      </c>
      <c r="J165" s="644" t="s">
        <v>4466</v>
      </c>
      <c r="K165" s="862" t="s">
        <v>7255</v>
      </c>
      <c r="L165" s="863" t="str">
        <f t="shared" si="11"/>
        <v>SARD.Zdv036_5_1.ODC036_5_1</v>
      </c>
      <c r="M165" s="864">
        <f t="shared" si="9"/>
        <v>0</v>
      </c>
      <c r="N165" s="864">
        <f t="shared" si="10"/>
        <v>0</v>
      </c>
      <c r="O165" s="862"/>
      <c r="P165" s="862"/>
      <c r="Q165" s="860"/>
      <c r="R165" s="862"/>
      <c r="S165" s="862"/>
    </row>
    <row r="166" spans="1:19" ht="15" customHeight="1" x14ac:dyDescent="0.25">
      <c r="A166" s="858">
        <v>165</v>
      </c>
      <c r="B166" s="276" t="s">
        <v>4915</v>
      </c>
      <c r="C166" s="860" t="s">
        <v>6095</v>
      </c>
      <c r="D166" s="860">
        <v>4</v>
      </c>
      <c r="E166" s="860">
        <v>14</v>
      </c>
      <c r="F166" s="923" t="s">
        <v>46</v>
      </c>
      <c r="G166" s="862"/>
      <c r="H166" s="644" t="s">
        <v>4625</v>
      </c>
      <c r="I166" s="862" t="s">
        <v>4403</v>
      </c>
      <c r="J166" s="644" t="s">
        <v>4466</v>
      </c>
      <c r="K166" s="862" t="s">
        <v>7255</v>
      </c>
      <c r="L166" s="863" t="str">
        <f t="shared" si="11"/>
        <v>SARD.Zdv036_5_1.CDC036_5_1</v>
      </c>
      <c r="M166" s="864">
        <f t="shared" si="9"/>
        <v>0</v>
      </c>
      <c r="N166" s="864">
        <f t="shared" si="10"/>
        <v>0</v>
      </c>
      <c r="O166" s="862"/>
      <c r="P166" s="862"/>
      <c r="Q166" s="860"/>
      <c r="R166" s="862"/>
      <c r="S166" s="862"/>
    </row>
    <row r="167" spans="1:19" ht="15" customHeight="1" x14ac:dyDescent="0.25">
      <c r="A167" s="858">
        <v>166</v>
      </c>
      <c r="B167" s="276" t="s">
        <v>4916</v>
      </c>
      <c r="C167" s="860" t="s">
        <v>6096</v>
      </c>
      <c r="D167" s="860">
        <v>4</v>
      </c>
      <c r="E167" s="860">
        <v>15</v>
      </c>
      <c r="F167" s="923" t="s">
        <v>46</v>
      </c>
      <c r="G167" s="862"/>
      <c r="H167" s="644" t="s">
        <v>4625</v>
      </c>
      <c r="I167" s="862" t="s">
        <v>4403</v>
      </c>
      <c r="J167" s="644" t="s">
        <v>4466</v>
      </c>
      <c r="K167" s="862" t="s">
        <v>7255</v>
      </c>
      <c r="L167" s="863" t="str">
        <f t="shared" si="11"/>
        <v>SARD.Zdv036_5_1.MC036_5_1</v>
      </c>
      <c r="M167" s="864">
        <f t="shared" si="9"/>
        <v>0</v>
      </c>
      <c r="N167" s="864">
        <f t="shared" si="10"/>
        <v>0</v>
      </c>
      <c r="O167" s="862"/>
      <c r="P167" s="862"/>
      <c r="Q167" s="860"/>
      <c r="R167" s="862"/>
      <c r="S167" s="862"/>
    </row>
    <row r="168" spans="1:19" ht="15" customHeight="1" x14ac:dyDescent="0.25">
      <c r="A168" s="858">
        <v>167</v>
      </c>
      <c r="B168" s="276" t="s">
        <v>4917</v>
      </c>
      <c r="C168" s="860" t="s">
        <v>6097</v>
      </c>
      <c r="D168" s="860">
        <v>4</v>
      </c>
      <c r="E168" s="860">
        <v>16</v>
      </c>
      <c r="F168" s="923" t="s">
        <v>46</v>
      </c>
      <c r="G168" s="862"/>
      <c r="H168" s="644" t="s">
        <v>4625</v>
      </c>
      <c r="I168" s="862" t="s">
        <v>4403</v>
      </c>
      <c r="J168" s="644" t="s">
        <v>4466</v>
      </c>
      <c r="K168" s="862" t="s">
        <v>7255</v>
      </c>
      <c r="L168" s="863" t="str">
        <f t="shared" si="11"/>
        <v>SARD.Zdv036_5_1.OPC036_5_1</v>
      </c>
      <c r="M168" s="864">
        <f t="shared" si="9"/>
        <v>0</v>
      </c>
      <c r="N168" s="864">
        <f t="shared" si="10"/>
        <v>0</v>
      </c>
      <c r="O168" s="862"/>
      <c r="P168" s="862"/>
      <c r="Q168" s="860"/>
      <c r="R168" s="862"/>
      <c r="S168" s="862"/>
    </row>
    <row r="169" spans="1:19" ht="15" customHeight="1" x14ac:dyDescent="0.25">
      <c r="A169" s="858">
        <v>168</v>
      </c>
      <c r="B169" s="276" t="s">
        <v>5025</v>
      </c>
      <c r="C169" s="860" t="s">
        <v>6182</v>
      </c>
      <c r="D169" s="860">
        <v>7</v>
      </c>
      <c r="E169" s="860">
        <v>15</v>
      </c>
      <c r="F169" s="923" t="s">
        <v>46</v>
      </c>
      <c r="G169" s="862"/>
      <c r="H169" s="644" t="s">
        <v>4625</v>
      </c>
      <c r="I169" s="862" t="s">
        <v>4403</v>
      </c>
      <c r="J169" s="644" t="s">
        <v>4486</v>
      </c>
      <c r="K169" s="862" t="s">
        <v>7256</v>
      </c>
      <c r="L169" s="863" t="str">
        <f t="shared" si="11"/>
        <v>SARD.Zdv036_5_2.OKC036_5_2</v>
      </c>
      <c r="M169" s="864">
        <f t="shared" si="9"/>
        <v>0</v>
      </c>
      <c r="N169" s="864">
        <f t="shared" si="10"/>
        <v>0</v>
      </c>
      <c r="O169" s="862"/>
      <c r="P169" s="862"/>
      <c r="Q169" s="860"/>
      <c r="R169" s="862"/>
      <c r="S169" s="862"/>
    </row>
    <row r="170" spans="1:19" ht="15" customHeight="1" x14ac:dyDescent="0.25">
      <c r="A170" s="858">
        <v>169</v>
      </c>
      <c r="B170" s="276" t="s">
        <v>5026</v>
      </c>
      <c r="C170" s="860" t="s">
        <v>6183</v>
      </c>
      <c r="D170" s="860">
        <v>7</v>
      </c>
      <c r="E170" s="860">
        <v>16</v>
      </c>
      <c r="F170" s="923" t="s">
        <v>46</v>
      </c>
      <c r="G170" s="862"/>
      <c r="H170" s="644" t="s">
        <v>4625</v>
      </c>
      <c r="I170" s="862" t="s">
        <v>4403</v>
      </c>
      <c r="J170" s="644" t="s">
        <v>4486</v>
      </c>
      <c r="K170" s="862" t="s">
        <v>7256</v>
      </c>
      <c r="L170" s="863" t="str">
        <f t="shared" si="11"/>
        <v>SARD.Zdv036_5_2.CKC036_5_2</v>
      </c>
      <c r="M170" s="864">
        <f t="shared" si="9"/>
        <v>0</v>
      </c>
      <c r="N170" s="864">
        <f t="shared" si="10"/>
        <v>0</v>
      </c>
      <c r="O170" s="862"/>
      <c r="P170" s="862"/>
      <c r="Q170" s="860"/>
      <c r="R170" s="862"/>
      <c r="S170" s="862"/>
    </row>
    <row r="171" spans="1:19" ht="15" customHeight="1" x14ac:dyDescent="0.25">
      <c r="A171" s="858">
        <v>170</v>
      </c>
      <c r="B171" s="276" t="s">
        <v>5027</v>
      </c>
      <c r="C171" s="860" t="s">
        <v>6184</v>
      </c>
      <c r="D171" s="860">
        <v>7</v>
      </c>
      <c r="E171" s="860">
        <v>17</v>
      </c>
      <c r="F171" s="923" t="s">
        <v>46</v>
      </c>
      <c r="G171" s="862"/>
      <c r="H171" s="644" t="s">
        <v>4625</v>
      </c>
      <c r="I171" s="862" t="s">
        <v>4403</v>
      </c>
      <c r="J171" s="644" t="s">
        <v>4486</v>
      </c>
      <c r="K171" s="862" t="s">
        <v>7256</v>
      </c>
      <c r="L171" s="863" t="str">
        <f t="shared" si="11"/>
        <v>SARD.Zdv036_5_2.ODC036_5_2</v>
      </c>
      <c r="M171" s="864">
        <f t="shared" si="9"/>
        <v>0</v>
      </c>
      <c r="N171" s="864">
        <f t="shared" si="10"/>
        <v>0</v>
      </c>
      <c r="O171" s="862"/>
      <c r="P171" s="862"/>
      <c r="Q171" s="860"/>
      <c r="R171" s="862"/>
      <c r="S171" s="862"/>
    </row>
    <row r="172" spans="1:19" ht="15" customHeight="1" x14ac:dyDescent="0.25">
      <c r="A172" s="858">
        <v>171</v>
      </c>
      <c r="B172" s="276" t="s">
        <v>5028</v>
      </c>
      <c r="C172" s="860" t="s">
        <v>6185</v>
      </c>
      <c r="D172" s="860">
        <v>7</v>
      </c>
      <c r="E172" s="860">
        <v>18</v>
      </c>
      <c r="F172" s="923" t="s">
        <v>46</v>
      </c>
      <c r="G172" s="862"/>
      <c r="H172" s="644" t="s">
        <v>4625</v>
      </c>
      <c r="I172" s="862" t="s">
        <v>4403</v>
      </c>
      <c r="J172" s="644" t="s">
        <v>4486</v>
      </c>
      <c r="K172" s="862" t="s">
        <v>7256</v>
      </c>
      <c r="L172" s="863" t="str">
        <f t="shared" si="11"/>
        <v>SARD.Zdv036_5_2.CDC036_5_2</v>
      </c>
      <c r="M172" s="864">
        <f t="shared" si="9"/>
        <v>0</v>
      </c>
      <c r="N172" s="864">
        <f t="shared" si="10"/>
        <v>0</v>
      </c>
      <c r="O172" s="862"/>
      <c r="P172" s="862"/>
      <c r="Q172" s="860"/>
      <c r="R172" s="862"/>
      <c r="S172" s="862"/>
    </row>
    <row r="173" spans="1:19" ht="15" customHeight="1" x14ac:dyDescent="0.25">
      <c r="A173" s="858">
        <v>172</v>
      </c>
      <c r="B173" s="276" t="s">
        <v>5029</v>
      </c>
      <c r="C173" s="860" t="s">
        <v>6186</v>
      </c>
      <c r="D173" s="860">
        <v>7</v>
      </c>
      <c r="E173" s="860">
        <v>19</v>
      </c>
      <c r="F173" s="923" t="s">
        <v>46</v>
      </c>
      <c r="G173" s="862"/>
      <c r="H173" s="644" t="s">
        <v>4625</v>
      </c>
      <c r="I173" s="862" t="s">
        <v>4403</v>
      </c>
      <c r="J173" s="644" t="s">
        <v>4486</v>
      </c>
      <c r="K173" s="862" t="s">
        <v>7256</v>
      </c>
      <c r="L173" s="863" t="str">
        <f t="shared" si="11"/>
        <v>SARD.Zdv036_5_2.MC036_5_2</v>
      </c>
      <c r="M173" s="864">
        <f t="shared" si="9"/>
        <v>0</v>
      </c>
      <c r="N173" s="864">
        <f t="shared" si="10"/>
        <v>0</v>
      </c>
      <c r="O173" s="862"/>
      <c r="P173" s="862"/>
      <c r="Q173" s="860"/>
      <c r="R173" s="862"/>
      <c r="S173" s="862"/>
    </row>
    <row r="174" spans="1:19" ht="15" customHeight="1" x14ac:dyDescent="0.25">
      <c r="A174" s="858">
        <v>173</v>
      </c>
      <c r="B174" s="276" t="s">
        <v>5030</v>
      </c>
      <c r="C174" s="860" t="s">
        <v>6187</v>
      </c>
      <c r="D174" s="860">
        <v>7</v>
      </c>
      <c r="E174" s="860">
        <v>20</v>
      </c>
      <c r="F174" s="923" t="s">
        <v>46</v>
      </c>
      <c r="G174" s="862"/>
      <c r="H174" s="644" t="s">
        <v>4625</v>
      </c>
      <c r="I174" s="862" t="s">
        <v>4403</v>
      </c>
      <c r="J174" s="644" t="s">
        <v>4486</v>
      </c>
      <c r="K174" s="862" t="s">
        <v>7256</v>
      </c>
      <c r="L174" s="863" t="str">
        <f t="shared" si="11"/>
        <v>SARD.Zdv036_5_2.OPC036_5_2</v>
      </c>
      <c r="M174" s="864">
        <f t="shared" si="9"/>
        <v>0</v>
      </c>
      <c r="N174" s="864">
        <f t="shared" si="10"/>
        <v>0</v>
      </c>
      <c r="O174" s="862"/>
      <c r="P174" s="862"/>
      <c r="Q174" s="860"/>
      <c r="R174" s="862"/>
      <c r="S174" s="862"/>
    </row>
    <row r="175" spans="1:19" ht="15" customHeight="1" x14ac:dyDescent="0.25">
      <c r="A175" s="858">
        <v>174</v>
      </c>
      <c r="B175" s="276" t="s">
        <v>4942</v>
      </c>
      <c r="C175" s="860" t="s">
        <v>6116</v>
      </c>
      <c r="D175" s="860">
        <v>5</v>
      </c>
      <c r="E175" s="860">
        <v>9</v>
      </c>
      <c r="F175" s="923" t="s">
        <v>3998</v>
      </c>
      <c r="G175" s="862"/>
      <c r="H175" s="644" t="s">
        <v>4625</v>
      </c>
      <c r="I175" s="862" t="s">
        <v>4403</v>
      </c>
      <c r="J175" s="644" t="s">
        <v>4399</v>
      </c>
      <c r="K175" s="862" t="s">
        <v>6715</v>
      </c>
      <c r="L175" s="863" t="str">
        <f t="shared" si="11"/>
        <v>SSN.Zdv007_1_1.KKCC007_1_1</v>
      </c>
      <c r="M175" s="864" t="str">
        <f t="shared" si="9"/>
        <v>0</v>
      </c>
      <c r="N175" s="864" t="str">
        <f t="shared" si="10"/>
        <v>2</v>
      </c>
      <c r="O175" s="862" t="s">
        <v>2309</v>
      </c>
      <c r="P175" s="862" t="s">
        <v>2311</v>
      </c>
      <c r="Q175" s="860"/>
      <c r="R175" s="862"/>
      <c r="S175" s="862"/>
    </row>
    <row r="176" spans="1:19" ht="15" customHeight="1" x14ac:dyDescent="0.25">
      <c r="A176" s="858">
        <v>175</v>
      </c>
      <c r="B176" s="276" t="s">
        <v>4943</v>
      </c>
      <c r="C176" s="860" t="s">
        <v>6117</v>
      </c>
      <c r="D176" s="860">
        <v>5</v>
      </c>
      <c r="E176" s="860">
        <v>10</v>
      </c>
      <c r="F176" s="923" t="s">
        <v>3998</v>
      </c>
      <c r="G176" s="862"/>
      <c r="H176" s="644" t="s">
        <v>4625</v>
      </c>
      <c r="I176" s="862" t="s">
        <v>4403</v>
      </c>
      <c r="J176" s="644" t="s">
        <v>4399</v>
      </c>
      <c r="K176" s="862" t="s">
        <v>6715</v>
      </c>
      <c r="L176" s="863" t="str">
        <f t="shared" si="11"/>
        <v>SSN.Zdv007_1_1.KKCS007_1_1</v>
      </c>
      <c r="M176" s="864" t="str">
        <f t="shared" si="9"/>
        <v>0</v>
      </c>
      <c r="N176" s="864" t="str">
        <f t="shared" si="10"/>
        <v>2</v>
      </c>
      <c r="O176" s="862" t="s">
        <v>2309</v>
      </c>
      <c r="P176" s="862" t="s">
        <v>2311</v>
      </c>
      <c r="Q176" s="644"/>
      <c r="R176" s="862"/>
      <c r="S176" s="862"/>
    </row>
    <row r="177" spans="1:19" ht="15" customHeight="1" x14ac:dyDescent="0.25">
      <c r="A177" s="858">
        <v>176</v>
      </c>
      <c r="B177" s="276" t="s">
        <v>4944</v>
      </c>
      <c r="C177" s="860" t="s">
        <v>6118</v>
      </c>
      <c r="D177" s="860">
        <v>5</v>
      </c>
      <c r="E177" s="860">
        <v>11</v>
      </c>
      <c r="F177" s="923" t="s">
        <v>3998</v>
      </c>
      <c r="G177" s="862"/>
      <c r="H177" s="644" t="s">
        <v>4625</v>
      </c>
      <c r="I177" s="862" t="s">
        <v>4403</v>
      </c>
      <c r="J177" s="644" t="s">
        <v>4399</v>
      </c>
      <c r="K177" s="862" t="s">
        <v>7245</v>
      </c>
      <c r="L177" s="863" t="str">
        <f t="shared" si="11"/>
        <v>SAR1.Zdv008_1_1_2.KKCC008_1_1_2</v>
      </c>
      <c r="M177" s="864" t="str">
        <f t="shared" si="9"/>
        <v>0</v>
      </c>
      <c r="N177" s="864" t="str">
        <f t="shared" si="10"/>
        <v>2</v>
      </c>
      <c r="O177" s="862" t="s">
        <v>2309</v>
      </c>
      <c r="P177" s="862" t="s">
        <v>2311</v>
      </c>
      <c r="Q177" s="644"/>
      <c r="R177" s="862"/>
      <c r="S177" s="862"/>
    </row>
    <row r="178" spans="1:19" ht="15" customHeight="1" x14ac:dyDescent="0.25">
      <c r="A178" s="858">
        <v>177</v>
      </c>
      <c r="B178" s="276" t="s">
        <v>4945</v>
      </c>
      <c r="C178" s="860" t="s">
        <v>6119</v>
      </c>
      <c r="D178" s="860">
        <v>5</v>
      </c>
      <c r="E178" s="860">
        <v>12</v>
      </c>
      <c r="F178" s="923" t="s">
        <v>3998</v>
      </c>
      <c r="G178" s="862"/>
      <c r="H178" s="644" t="s">
        <v>4625</v>
      </c>
      <c r="I178" s="862" t="s">
        <v>4403</v>
      </c>
      <c r="J178" s="644" t="s">
        <v>4399</v>
      </c>
      <c r="K178" s="862" t="s">
        <v>7245</v>
      </c>
      <c r="L178" s="863" t="str">
        <f t="shared" si="11"/>
        <v>SAR1.Zdv008_1_1_2.KKCS008_1_1_2</v>
      </c>
      <c r="M178" s="864" t="str">
        <f t="shared" si="9"/>
        <v>0</v>
      </c>
      <c r="N178" s="864" t="str">
        <f t="shared" si="10"/>
        <v>2</v>
      </c>
      <c r="O178" s="862" t="s">
        <v>2309</v>
      </c>
      <c r="P178" s="862" t="s">
        <v>2311</v>
      </c>
      <c r="Q178" s="877"/>
      <c r="R178" s="872"/>
      <c r="S178" s="862"/>
    </row>
    <row r="179" spans="1:19" ht="15" customHeight="1" x14ac:dyDescent="0.25">
      <c r="A179" s="858">
        <v>178</v>
      </c>
      <c r="B179" s="276" t="s">
        <v>4946</v>
      </c>
      <c r="C179" s="860" t="s">
        <v>6120</v>
      </c>
      <c r="D179" s="860">
        <v>5</v>
      </c>
      <c r="E179" s="860">
        <v>13</v>
      </c>
      <c r="F179" s="923" t="s">
        <v>3998</v>
      </c>
      <c r="G179" s="862"/>
      <c r="H179" s="644" t="s">
        <v>4625</v>
      </c>
      <c r="I179" s="862" t="s">
        <v>4403</v>
      </c>
      <c r="J179" s="644" t="s">
        <v>4399</v>
      </c>
      <c r="K179" s="862" t="s">
        <v>7249</v>
      </c>
      <c r="L179" s="863" t="str">
        <f t="shared" si="11"/>
        <v>SAR2.Zdv008_2_1_2.KKCC008_2_1_2</v>
      </c>
      <c r="M179" s="864" t="str">
        <f t="shared" si="9"/>
        <v>0</v>
      </c>
      <c r="N179" s="864" t="str">
        <f t="shared" si="10"/>
        <v>2</v>
      </c>
      <c r="O179" s="862" t="s">
        <v>2309</v>
      </c>
      <c r="P179" s="862" t="s">
        <v>2311</v>
      </c>
      <c r="Q179" s="644"/>
      <c r="R179" s="872"/>
      <c r="S179" s="862"/>
    </row>
    <row r="180" spans="1:19" ht="15" customHeight="1" x14ac:dyDescent="0.25">
      <c r="A180" s="858">
        <v>179</v>
      </c>
      <c r="B180" s="276" t="s">
        <v>4947</v>
      </c>
      <c r="C180" s="860" t="s">
        <v>6121</v>
      </c>
      <c r="D180" s="860">
        <v>5</v>
      </c>
      <c r="E180" s="860">
        <v>14</v>
      </c>
      <c r="F180" s="923" t="s">
        <v>3998</v>
      </c>
      <c r="G180" s="862"/>
      <c r="H180" s="644" t="s">
        <v>4625</v>
      </c>
      <c r="I180" s="862" t="s">
        <v>4403</v>
      </c>
      <c r="J180" s="644" t="s">
        <v>4399</v>
      </c>
      <c r="K180" s="862" t="s">
        <v>7249</v>
      </c>
      <c r="L180" s="863" t="str">
        <f t="shared" si="11"/>
        <v>SAR2.Zdv008_2_1_2.KKCS008_2_1_2</v>
      </c>
      <c r="M180" s="864" t="str">
        <f t="shared" si="9"/>
        <v>0</v>
      </c>
      <c r="N180" s="864" t="str">
        <f t="shared" si="10"/>
        <v>2</v>
      </c>
      <c r="O180" s="862" t="s">
        <v>2309</v>
      </c>
      <c r="P180" s="862" t="s">
        <v>2311</v>
      </c>
      <c r="Q180" s="644"/>
      <c r="R180" s="862"/>
      <c r="S180" s="862"/>
    </row>
    <row r="181" spans="1:19" ht="15" customHeight="1" x14ac:dyDescent="0.25">
      <c r="A181" s="858">
        <v>180</v>
      </c>
      <c r="B181" s="276" t="s">
        <v>5061</v>
      </c>
      <c r="C181" s="860" t="s">
        <v>6206</v>
      </c>
      <c r="D181" s="860">
        <v>8</v>
      </c>
      <c r="E181" s="860">
        <v>19</v>
      </c>
      <c r="F181" s="923" t="s">
        <v>3998</v>
      </c>
      <c r="G181" s="862"/>
      <c r="H181" s="644" t="s">
        <v>4625</v>
      </c>
      <c r="I181" s="862" t="s">
        <v>4403</v>
      </c>
      <c r="J181" s="644" t="s">
        <v>4418</v>
      </c>
      <c r="K181" s="862" t="s">
        <v>6716</v>
      </c>
      <c r="L181" s="863" t="str">
        <f t="shared" si="11"/>
        <v>SSN.Zdv007_1_2.KKCC007_1_2</v>
      </c>
      <c r="M181" s="864" t="str">
        <f t="shared" si="9"/>
        <v>0</v>
      </c>
      <c r="N181" s="864" t="str">
        <f t="shared" si="10"/>
        <v>2</v>
      </c>
      <c r="O181" s="862" t="s">
        <v>2309</v>
      </c>
      <c r="P181" s="862" t="s">
        <v>2311</v>
      </c>
      <c r="Q181" s="644"/>
      <c r="R181" s="862"/>
      <c r="S181" s="862"/>
    </row>
    <row r="182" spans="1:19" ht="15" customHeight="1" x14ac:dyDescent="0.25">
      <c r="A182" s="858">
        <v>181</v>
      </c>
      <c r="B182" s="276" t="s">
        <v>5062</v>
      </c>
      <c r="C182" s="860" t="s">
        <v>6207</v>
      </c>
      <c r="D182" s="860">
        <v>8</v>
      </c>
      <c r="E182" s="860">
        <v>20</v>
      </c>
      <c r="F182" s="923" t="s">
        <v>3998</v>
      </c>
      <c r="G182" s="862"/>
      <c r="H182" s="644" t="s">
        <v>4625</v>
      </c>
      <c r="I182" s="862" t="s">
        <v>4403</v>
      </c>
      <c r="J182" s="644" t="s">
        <v>4418</v>
      </c>
      <c r="K182" s="862" t="s">
        <v>6716</v>
      </c>
      <c r="L182" s="863" t="str">
        <f t="shared" si="11"/>
        <v>SSN.Zdv007_1_2.KKCS007_1_2</v>
      </c>
      <c r="M182" s="864" t="str">
        <f t="shared" si="9"/>
        <v>0</v>
      </c>
      <c r="N182" s="864" t="str">
        <f t="shared" si="10"/>
        <v>2</v>
      </c>
      <c r="O182" s="862" t="s">
        <v>2309</v>
      </c>
      <c r="P182" s="862" t="s">
        <v>2311</v>
      </c>
      <c r="Q182" s="644"/>
      <c r="R182" s="862"/>
      <c r="S182" s="862"/>
    </row>
    <row r="183" spans="1:19" ht="15" customHeight="1" x14ac:dyDescent="0.25">
      <c r="A183" s="858">
        <v>182</v>
      </c>
      <c r="B183" s="276" t="s">
        <v>5063</v>
      </c>
      <c r="C183" s="860" t="s">
        <v>6208</v>
      </c>
      <c r="D183" s="860">
        <v>8</v>
      </c>
      <c r="E183" s="860">
        <v>21</v>
      </c>
      <c r="F183" s="923" t="s">
        <v>3998</v>
      </c>
      <c r="G183" s="862"/>
      <c r="H183" s="644" t="s">
        <v>4625</v>
      </c>
      <c r="I183" s="862" t="s">
        <v>4403</v>
      </c>
      <c r="J183" s="644" t="s">
        <v>4418</v>
      </c>
      <c r="K183" s="862" t="s">
        <v>7247</v>
      </c>
      <c r="L183" s="863" t="str">
        <f t="shared" si="11"/>
        <v>SAR1.Zdv008_1_2_2.KKCC008_1_2_2</v>
      </c>
      <c r="M183" s="864" t="str">
        <f t="shared" si="9"/>
        <v>0</v>
      </c>
      <c r="N183" s="864" t="str">
        <f t="shared" si="10"/>
        <v>2</v>
      </c>
      <c r="O183" s="862" t="s">
        <v>2309</v>
      </c>
      <c r="P183" s="862" t="s">
        <v>2311</v>
      </c>
      <c r="Q183" s="644"/>
      <c r="R183" s="862"/>
      <c r="S183" s="862"/>
    </row>
    <row r="184" spans="1:19" ht="15" customHeight="1" x14ac:dyDescent="0.25">
      <c r="A184" s="858">
        <v>183</v>
      </c>
      <c r="B184" s="276" t="s">
        <v>5064</v>
      </c>
      <c r="C184" s="860" t="s">
        <v>6209</v>
      </c>
      <c r="D184" s="860">
        <v>8</v>
      </c>
      <c r="E184" s="860">
        <v>22</v>
      </c>
      <c r="F184" s="923" t="s">
        <v>3998</v>
      </c>
      <c r="G184" s="862"/>
      <c r="H184" s="644" t="s">
        <v>4625</v>
      </c>
      <c r="I184" s="862" t="s">
        <v>4403</v>
      </c>
      <c r="J184" s="644" t="s">
        <v>4418</v>
      </c>
      <c r="K184" s="862" t="s">
        <v>7247</v>
      </c>
      <c r="L184" s="863" t="str">
        <f t="shared" si="11"/>
        <v>SAR1.Zdv008_1_2_2.KKCS008_1_2_2</v>
      </c>
      <c r="M184" s="864" t="str">
        <f t="shared" si="9"/>
        <v>0</v>
      </c>
      <c r="N184" s="864" t="str">
        <f t="shared" si="10"/>
        <v>2</v>
      </c>
      <c r="O184" s="862" t="s">
        <v>2309</v>
      </c>
      <c r="P184" s="862" t="s">
        <v>2311</v>
      </c>
      <c r="Q184" s="644"/>
      <c r="R184" s="862"/>
      <c r="S184" s="862"/>
    </row>
    <row r="185" spans="1:19" ht="15" customHeight="1" x14ac:dyDescent="0.25">
      <c r="A185" s="858">
        <v>184</v>
      </c>
      <c r="B185" s="276" t="s">
        <v>5065</v>
      </c>
      <c r="C185" s="860" t="s">
        <v>6210</v>
      </c>
      <c r="D185" s="860">
        <v>8</v>
      </c>
      <c r="E185" s="860">
        <v>23</v>
      </c>
      <c r="F185" s="923" t="s">
        <v>3998</v>
      </c>
      <c r="G185" s="862"/>
      <c r="H185" s="644" t="s">
        <v>4625</v>
      </c>
      <c r="I185" s="862" t="s">
        <v>4403</v>
      </c>
      <c r="J185" s="644" t="s">
        <v>4418</v>
      </c>
      <c r="K185" s="862" t="s">
        <v>7251</v>
      </c>
      <c r="L185" s="863" t="str">
        <f t="shared" si="11"/>
        <v>SAR2.Zdv008_2_2_2.KKCC008_2_2_2</v>
      </c>
      <c r="M185" s="864" t="str">
        <f t="shared" si="9"/>
        <v>0</v>
      </c>
      <c r="N185" s="864" t="str">
        <f t="shared" si="10"/>
        <v>2</v>
      </c>
      <c r="O185" s="862" t="s">
        <v>2309</v>
      </c>
      <c r="P185" s="862" t="s">
        <v>2311</v>
      </c>
      <c r="Q185" s="644"/>
      <c r="R185" s="862"/>
      <c r="S185" s="862"/>
    </row>
    <row r="186" spans="1:19" ht="15" customHeight="1" x14ac:dyDescent="0.25">
      <c r="A186" s="858">
        <v>185</v>
      </c>
      <c r="B186" s="276" t="s">
        <v>5066</v>
      </c>
      <c r="C186" s="860" t="s">
        <v>6211</v>
      </c>
      <c r="D186" s="860">
        <v>8</v>
      </c>
      <c r="E186" s="860">
        <v>24</v>
      </c>
      <c r="F186" s="923" t="s">
        <v>3998</v>
      </c>
      <c r="G186" s="862"/>
      <c r="H186" s="644" t="s">
        <v>4625</v>
      </c>
      <c r="I186" s="862" t="s">
        <v>4403</v>
      </c>
      <c r="J186" s="644" t="s">
        <v>4418</v>
      </c>
      <c r="K186" s="862" t="s">
        <v>7251</v>
      </c>
      <c r="L186" s="863" t="str">
        <f t="shared" si="11"/>
        <v>SAR2.Zdv008_2_2_2.KKCS008_2_2_2</v>
      </c>
      <c r="M186" s="864" t="str">
        <f t="shared" si="9"/>
        <v>0</v>
      </c>
      <c r="N186" s="864" t="str">
        <f t="shared" si="10"/>
        <v>2</v>
      </c>
      <c r="O186" s="862" t="s">
        <v>2309</v>
      </c>
      <c r="P186" s="862" t="s">
        <v>2311</v>
      </c>
      <c r="Q186" s="644"/>
      <c r="R186" s="862"/>
      <c r="S186" s="862"/>
    </row>
    <row r="187" spans="1:19" ht="15" customHeight="1" x14ac:dyDescent="0.25">
      <c r="A187" s="858">
        <v>186</v>
      </c>
      <c r="B187" s="276" t="s">
        <v>6410</v>
      </c>
      <c r="C187" s="860"/>
      <c r="D187" s="860"/>
      <c r="E187" s="860"/>
      <c r="F187" s="861"/>
      <c r="G187" s="862"/>
      <c r="H187" s="644"/>
      <c r="I187" s="862"/>
      <c r="J187" s="644"/>
      <c r="K187" s="862"/>
      <c r="L187" s="863" t="str">
        <f t="shared" si="11"/>
        <v/>
      </c>
      <c r="M187" s="864">
        <f t="shared" si="9"/>
        <v>0</v>
      </c>
      <c r="N187" s="864">
        <f t="shared" si="10"/>
        <v>0</v>
      </c>
      <c r="O187" s="862"/>
      <c r="P187" s="862"/>
      <c r="Q187" s="644"/>
      <c r="R187" s="872"/>
      <c r="S187" s="862"/>
    </row>
    <row r="188" spans="1:19" ht="15" customHeight="1" x14ac:dyDescent="0.25">
      <c r="A188" s="858">
        <v>187</v>
      </c>
      <c r="B188" s="276" t="s">
        <v>6410</v>
      </c>
      <c r="C188" s="860"/>
      <c r="D188" s="860"/>
      <c r="E188" s="860"/>
      <c r="F188" s="861"/>
      <c r="G188" s="862"/>
      <c r="H188" s="644"/>
      <c r="I188" s="862"/>
      <c r="J188" s="644"/>
      <c r="K188" s="862"/>
      <c r="L188" s="863" t="str">
        <f t="shared" si="11"/>
        <v/>
      </c>
      <c r="M188" s="864">
        <f t="shared" si="9"/>
        <v>0</v>
      </c>
      <c r="N188" s="864">
        <f t="shared" si="10"/>
        <v>0</v>
      </c>
      <c r="O188" s="862"/>
      <c r="P188" s="862"/>
      <c r="Q188" s="644"/>
      <c r="R188" s="872"/>
      <c r="S188" s="862"/>
    </row>
    <row r="189" spans="1:19" ht="15" customHeight="1" x14ac:dyDescent="0.25">
      <c r="A189" s="858">
        <v>188</v>
      </c>
      <c r="B189" s="276" t="s">
        <v>6410</v>
      </c>
      <c r="C189" s="860"/>
      <c r="D189" s="860"/>
      <c r="E189" s="860"/>
      <c r="F189" s="861"/>
      <c r="G189" s="862"/>
      <c r="H189" s="644"/>
      <c r="I189" s="862"/>
      <c r="J189" s="644"/>
      <c r="K189" s="862"/>
      <c r="L189" s="863" t="str">
        <f t="shared" si="11"/>
        <v/>
      </c>
      <c r="M189" s="864">
        <f t="shared" si="9"/>
        <v>0</v>
      </c>
      <c r="N189" s="864">
        <f t="shared" si="10"/>
        <v>0</v>
      </c>
      <c r="O189" s="862"/>
      <c r="P189" s="862"/>
      <c r="Q189" s="644"/>
      <c r="R189" s="872"/>
      <c r="S189" s="862"/>
    </row>
    <row r="190" spans="1:19" ht="15" customHeight="1" x14ac:dyDescent="0.25">
      <c r="A190" s="858">
        <v>189</v>
      </c>
      <c r="B190" s="276" t="s">
        <v>6410</v>
      </c>
      <c r="C190" s="860"/>
      <c r="D190" s="860"/>
      <c r="E190" s="860"/>
      <c r="F190" s="861"/>
      <c r="G190" s="862"/>
      <c r="H190" s="644"/>
      <c r="I190" s="862"/>
      <c r="J190" s="644"/>
      <c r="K190" s="862"/>
      <c r="L190" s="863" t="str">
        <f t="shared" si="11"/>
        <v/>
      </c>
      <c r="M190" s="864">
        <f t="shared" si="9"/>
        <v>0</v>
      </c>
      <c r="N190" s="864">
        <f t="shared" si="10"/>
        <v>0</v>
      </c>
      <c r="O190" s="862"/>
      <c r="P190" s="862"/>
      <c r="Q190" s="644"/>
      <c r="R190" s="862"/>
      <c r="S190" s="862"/>
    </row>
    <row r="191" spans="1:19" ht="15" customHeight="1" x14ac:dyDescent="0.25">
      <c r="A191" s="858">
        <v>190</v>
      </c>
      <c r="B191" s="276" t="s">
        <v>6410</v>
      </c>
      <c r="C191" s="860"/>
      <c r="D191" s="860"/>
      <c r="E191" s="860"/>
      <c r="F191" s="861"/>
      <c r="G191" s="862"/>
      <c r="H191" s="644"/>
      <c r="I191" s="862"/>
      <c r="J191" s="644"/>
      <c r="K191" s="862"/>
      <c r="L191" s="863" t="str">
        <f t="shared" si="11"/>
        <v/>
      </c>
      <c r="M191" s="864">
        <f t="shared" si="9"/>
        <v>0</v>
      </c>
      <c r="N191" s="864">
        <f t="shared" si="10"/>
        <v>0</v>
      </c>
      <c r="O191" s="862"/>
      <c r="P191" s="862"/>
      <c r="Q191" s="644"/>
      <c r="R191" s="862"/>
      <c r="S191" s="862"/>
    </row>
    <row r="192" spans="1:19" x14ac:dyDescent="0.25">
      <c r="A192" s="858">
        <v>191</v>
      </c>
      <c r="B192" s="276" t="s">
        <v>6410</v>
      </c>
      <c r="C192" s="860"/>
      <c r="D192" s="860"/>
      <c r="E192" s="860"/>
      <c r="F192" s="861"/>
      <c r="G192" s="862"/>
      <c r="H192" s="644"/>
      <c r="I192" s="862"/>
      <c r="J192" s="644"/>
      <c r="K192" s="862"/>
      <c r="L192" s="863" t="str">
        <f t="shared" si="11"/>
        <v/>
      </c>
      <c r="M192" s="864">
        <f t="shared" si="9"/>
        <v>0</v>
      </c>
      <c r="N192" s="864">
        <f t="shared" si="10"/>
        <v>0</v>
      </c>
      <c r="O192" s="862"/>
      <c r="P192" s="862"/>
      <c r="Q192" s="644"/>
      <c r="R192" s="867"/>
      <c r="S192" s="862"/>
    </row>
    <row r="193" spans="1:19" x14ac:dyDescent="0.25">
      <c r="A193" s="858">
        <v>192</v>
      </c>
      <c r="B193" s="276" t="s">
        <v>6410</v>
      </c>
      <c r="C193" s="860"/>
      <c r="D193" s="860"/>
      <c r="E193" s="860"/>
      <c r="F193" s="861"/>
      <c r="G193" s="862"/>
      <c r="H193" s="644"/>
      <c r="I193" s="862"/>
      <c r="J193" s="644"/>
      <c r="K193" s="862"/>
      <c r="L193" s="863" t="str">
        <f t="shared" si="11"/>
        <v/>
      </c>
      <c r="M193" s="864">
        <f t="shared" si="9"/>
        <v>0</v>
      </c>
      <c r="N193" s="864">
        <f t="shared" si="10"/>
        <v>0</v>
      </c>
      <c r="O193" s="862"/>
      <c r="P193" s="862"/>
      <c r="Q193" s="644"/>
      <c r="R193" s="875"/>
      <c r="S193" s="862"/>
    </row>
    <row r="194" spans="1:19" ht="15" customHeight="1" x14ac:dyDescent="0.25">
      <c r="A194" s="858">
        <v>193</v>
      </c>
      <c r="B194" s="276" t="s">
        <v>6410</v>
      </c>
      <c r="C194" s="860"/>
      <c r="D194" s="860"/>
      <c r="E194" s="860"/>
      <c r="F194" s="861"/>
      <c r="G194" s="862"/>
      <c r="H194" s="644"/>
      <c r="I194" s="862"/>
      <c r="J194" s="644"/>
      <c r="K194" s="862"/>
      <c r="L194" s="863" t="str">
        <f t="shared" si="11"/>
        <v/>
      </c>
      <c r="M194" s="864">
        <f t="shared" si="9"/>
        <v>0</v>
      </c>
      <c r="N194" s="864">
        <f t="shared" si="10"/>
        <v>0</v>
      </c>
      <c r="O194" s="862"/>
      <c r="P194" s="862"/>
      <c r="Q194" s="644"/>
      <c r="R194" s="867"/>
      <c r="S194" s="862"/>
    </row>
    <row r="195" spans="1:19" ht="15" customHeight="1" x14ac:dyDescent="0.25">
      <c r="A195" s="858">
        <v>194</v>
      </c>
      <c r="B195" s="276" t="s">
        <v>6410</v>
      </c>
      <c r="C195" s="860"/>
      <c r="D195" s="860"/>
      <c r="E195" s="860"/>
      <c r="F195" s="861"/>
      <c r="G195" s="862"/>
      <c r="H195" s="644"/>
      <c r="I195" s="862"/>
      <c r="J195" s="644"/>
      <c r="K195" s="862"/>
      <c r="L195" s="863" t="str">
        <f t="shared" si="11"/>
        <v/>
      </c>
      <c r="M195" s="864">
        <f t="shared" ref="M195:M258" si="12">IF(O195="",0,LEFT(O195,1))</f>
        <v>0</v>
      </c>
      <c r="N195" s="864">
        <f t="shared" ref="N195:N258" si="13">IF(P195="",0,LEFT(P195,1))</f>
        <v>0</v>
      </c>
      <c r="O195" s="862"/>
      <c r="P195" s="862"/>
      <c r="Q195" s="644"/>
      <c r="R195" s="875"/>
      <c r="S195" s="862"/>
    </row>
    <row r="196" spans="1:19" ht="15" customHeight="1" x14ac:dyDescent="0.25">
      <c r="A196" s="858">
        <v>195</v>
      </c>
      <c r="B196" s="276" t="s">
        <v>6410</v>
      </c>
      <c r="C196" s="860"/>
      <c r="D196" s="860"/>
      <c r="E196" s="860"/>
      <c r="F196" s="861"/>
      <c r="G196" s="862"/>
      <c r="H196" s="644"/>
      <c r="I196" s="862"/>
      <c r="J196" s="644"/>
      <c r="K196" s="862"/>
      <c r="L196" s="863" t="str">
        <f t="shared" si="11"/>
        <v/>
      </c>
      <c r="M196" s="864">
        <f t="shared" si="12"/>
        <v>0</v>
      </c>
      <c r="N196" s="864">
        <f t="shared" si="13"/>
        <v>0</v>
      </c>
      <c r="O196" s="862"/>
      <c r="P196" s="862"/>
      <c r="Q196" s="644"/>
      <c r="R196" s="616"/>
      <c r="S196" s="862"/>
    </row>
    <row r="197" spans="1:19" ht="15" customHeight="1" x14ac:dyDescent="0.25">
      <c r="A197" s="858">
        <v>196</v>
      </c>
      <c r="B197" s="276" t="s">
        <v>6410</v>
      </c>
      <c r="C197" s="860"/>
      <c r="D197" s="860"/>
      <c r="E197" s="860"/>
      <c r="F197" s="861"/>
      <c r="G197" s="862"/>
      <c r="H197" s="644"/>
      <c r="I197" s="862"/>
      <c r="J197" s="644"/>
      <c r="K197" s="862"/>
      <c r="L197" s="863" t="str">
        <f t="shared" si="11"/>
        <v/>
      </c>
      <c r="M197" s="864">
        <f t="shared" si="12"/>
        <v>0</v>
      </c>
      <c r="N197" s="864">
        <f t="shared" si="13"/>
        <v>0</v>
      </c>
      <c r="O197" s="862"/>
      <c r="P197" s="862"/>
      <c r="Q197" s="644"/>
      <c r="R197" s="862"/>
      <c r="S197" s="862"/>
    </row>
    <row r="198" spans="1:19" x14ac:dyDescent="0.25">
      <c r="A198" s="858">
        <v>197</v>
      </c>
      <c r="B198" s="276" t="s">
        <v>6410</v>
      </c>
      <c r="C198" s="860"/>
      <c r="D198" s="860"/>
      <c r="E198" s="860"/>
      <c r="F198" s="861"/>
      <c r="G198" s="862"/>
      <c r="H198" s="644"/>
      <c r="I198" s="862"/>
      <c r="J198" s="644"/>
      <c r="K198" s="862"/>
      <c r="L198" s="863" t="str">
        <f t="shared" si="11"/>
        <v/>
      </c>
      <c r="M198" s="864">
        <f t="shared" si="12"/>
        <v>0</v>
      </c>
      <c r="N198" s="864">
        <f t="shared" si="13"/>
        <v>0</v>
      </c>
      <c r="O198" s="862"/>
      <c r="P198" s="862"/>
      <c r="Q198" s="644"/>
      <c r="R198" s="862"/>
      <c r="S198" s="862"/>
    </row>
    <row r="199" spans="1:19" x14ac:dyDescent="0.25">
      <c r="A199" s="858">
        <v>198</v>
      </c>
      <c r="B199" s="276" t="s">
        <v>6410</v>
      </c>
      <c r="C199" s="860"/>
      <c r="D199" s="860"/>
      <c r="E199" s="860"/>
      <c r="F199" s="861"/>
      <c r="G199" s="862"/>
      <c r="H199" s="644"/>
      <c r="I199" s="862"/>
      <c r="J199" s="644"/>
      <c r="K199" s="862"/>
      <c r="L199" s="863" t="str">
        <f t="shared" si="11"/>
        <v/>
      </c>
      <c r="M199" s="864">
        <f t="shared" si="12"/>
        <v>0</v>
      </c>
      <c r="N199" s="864">
        <f t="shared" si="13"/>
        <v>0</v>
      </c>
      <c r="O199" s="862"/>
      <c r="P199" s="862"/>
      <c r="Q199" s="644"/>
      <c r="R199" s="865"/>
      <c r="S199" s="862"/>
    </row>
    <row r="200" spans="1:19" ht="15" customHeight="1" x14ac:dyDescent="0.25">
      <c r="A200" s="858">
        <v>199</v>
      </c>
      <c r="B200" s="276" t="s">
        <v>6410</v>
      </c>
      <c r="C200" s="860"/>
      <c r="D200" s="860"/>
      <c r="E200" s="860"/>
      <c r="F200" s="861"/>
      <c r="G200" s="862"/>
      <c r="H200" s="644"/>
      <c r="I200" s="862"/>
      <c r="J200" s="644"/>
      <c r="K200" s="862"/>
      <c r="L200" s="863" t="str">
        <f t="shared" si="11"/>
        <v/>
      </c>
      <c r="M200" s="864">
        <f t="shared" si="12"/>
        <v>0</v>
      </c>
      <c r="N200" s="864">
        <f t="shared" si="13"/>
        <v>0</v>
      </c>
      <c r="O200" s="862"/>
      <c r="P200" s="862"/>
      <c r="Q200" s="644"/>
      <c r="R200" s="862"/>
      <c r="S200" s="862"/>
    </row>
    <row r="201" spans="1:19" ht="15" customHeight="1" x14ac:dyDescent="0.25">
      <c r="A201" s="858">
        <v>200</v>
      </c>
      <c r="B201" s="276" t="s">
        <v>6410</v>
      </c>
      <c r="C201" s="860"/>
      <c r="D201" s="860"/>
      <c r="E201" s="860"/>
      <c r="F201" s="861"/>
      <c r="G201" s="862"/>
      <c r="H201" s="644"/>
      <c r="I201" s="862"/>
      <c r="J201" s="644"/>
      <c r="K201" s="862"/>
      <c r="L201" s="863" t="str">
        <f t="shared" si="11"/>
        <v/>
      </c>
      <c r="M201" s="864">
        <f t="shared" si="12"/>
        <v>0</v>
      </c>
      <c r="N201" s="864">
        <f t="shared" si="13"/>
        <v>0</v>
      </c>
      <c r="O201" s="862"/>
      <c r="P201" s="862"/>
      <c r="Q201" s="644"/>
      <c r="R201" s="862"/>
      <c r="S201" s="862"/>
    </row>
    <row r="202" spans="1:19" ht="15" customHeight="1" x14ac:dyDescent="0.25">
      <c r="A202" s="858">
        <v>201</v>
      </c>
      <c r="B202" s="276" t="s">
        <v>6410</v>
      </c>
      <c r="C202" s="860"/>
      <c r="D202" s="860"/>
      <c r="E202" s="860"/>
      <c r="F202" s="861"/>
      <c r="G202" s="862"/>
      <c r="H202" s="644"/>
      <c r="I202" s="862"/>
      <c r="J202" s="644"/>
      <c r="K202" s="862"/>
      <c r="L202" s="863" t="str">
        <f t="shared" si="11"/>
        <v/>
      </c>
      <c r="M202" s="864">
        <f t="shared" si="12"/>
        <v>0</v>
      </c>
      <c r="N202" s="864">
        <f t="shared" si="13"/>
        <v>0</v>
      </c>
      <c r="O202" s="862"/>
      <c r="P202" s="862"/>
      <c r="Q202" s="644"/>
      <c r="R202" s="862"/>
      <c r="S202" s="862"/>
    </row>
    <row r="203" spans="1:19" ht="15" customHeight="1" x14ac:dyDescent="0.25">
      <c r="A203" s="858">
        <v>202</v>
      </c>
      <c r="B203" s="276" t="s">
        <v>6410</v>
      </c>
      <c r="C203" s="860"/>
      <c r="D203" s="860"/>
      <c r="E203" s="860"/>
      <c r="F203" s="861"/>
      <c r="G203" s="862"/>
      <c r="H203" s="644"/>
      <c r="I203" s="862"/>
      <c r="J203" s="644"/>
      <c r="K203" s="862"/>
      <c r="L203" s="863" t="str">
        <f t="shared" si="11"/>
        <v/>
      </c>
      <c r="M203" s="864">
        <f t="shared" si="12"/>
        <v>0</v>
      </c>
      <c r="N203" s="864">
        <f t="shared" si="13"/>
        <v>0</v>
      </c>
      <c r="O203" s="862"/>
      <c r="P203" s="862"/>
      <c r="Q203" s="860"/>
      <c r="R203" s="862"/>
      <c r="S203" s="862"/>
    </row>
    <row r="204" spans="1:19" ht="15" customHeight="1" x14ac:dyDescent="0.25">
      <c r="A204" s="858">
        <v>203</v>
      </c>
      <c r="B204" s="276" t="s">
        <v>6410</v>
      </c>
      <c r="C204" s="860"/>
      <c r="D204" s="860"/>
      <c r="E204" s="860"/>
      <c r="F204" s="861"/>
      <c r="G204" s="862"/>
      <c r="H204" s="644"/>
      <c r="I204" s="862"/>
      <c r="J204" s="644"/>
      <c r="K204" s="862"/>
      <c r="L204" s="863" t="str">
        <f t="shared" si="11"/>
        <v/>
      </c>
      <c r="M204" s="864">
        <f t="shared" si="12"/>
        <v>0</v>
      </c>
      <c r="N204" s="864">
        <f t="shared" si="13"/>
        <v>0</v>
      </c>
      <c r="O204" s="862"/>
      <c r="P204" s="862"/>
      <c r="Q204" s="860"/>
      <c r="R204" s="862"/>
      <c r="S204" s="862"/>
    </row>
    <row r="205" spans="1:19" ht="15" customHeight="1" x14ac:dyDescent="0.25">
      <c r="A205" s="858">
        <v>204</v>
      </c>
      <c r="B205" s="276" t="s">
        <v>6410</v>
      </c>
      <c r="C205" s="860"/>
      <c r="D205" s="860"/>
      <c r="E205" s="860"/>
      <c r="F205" s="861"/>
      <c r="G205" s="862"/>
      <c r="H205" s="644"/>
      <c r="I205" s="862"/>
      <c r="J205" s="644"/>
      <c r="K205" s="862"/>
      <c r="L205" s="863" t="str">
        <f t="shared" si="11"/>
        <v/>
      </c>
      <c r="M205" s="864">
        <f t="shared" si="12"/>
        <v>0</v>
      </c>
      <c r="N205" s="864">
        <f t="shared" si="13"/>
        <v>0</v>
      </c>
      <c r="O205" s="862"/>
      <c r="P205" s="862"/>
      <c r="Q205" s="644"/>
      <c r="R205" s="862"/>
      <c r="S205" s="862"/>
    </row>
    <row r="206" spans="1:19" ht="15" customHeight="1" x14ac:dyDescent="0.25">
      <c r="A206" s="858">
        <v>205</v>
      </c>
      <c r="B206" s="276" t="s">
        <v>6410</v>
      </c>
      <c r="C206" s="860"/>
      <c r="D206" s="860"/>
      <c r="E206" s="860"/>
      <c r="F206" s="861"/>
      <c r="G206" s="862"/>
      <c r="H206" s="644"/>
      <c r="I206" s="862"/>
      <c r="J206" s="644"/>
      <c r="K206" s="862"/>
      <c r="L206" s="863" t="str">
        <f t="shared" si="11"/>
        <v/>
      </c>
      <c r="M206" s="864">
        <f t="shared" si="12"/>
        <v>0</v>
      </c>
      <c r="N206" s="864">
        <f t="shared" si="13"/>
        <v>0</v>
      </c>
      <c r="O206" s="862"/>
      <c r="P206" s="862"/>
      <c r="Q206" s="644"/>
      <c r="R206" s="862"/>
      <c r="S206" s="862"/>
    </row>
    <row r="207" spans="1:19" ht="15" customHeight="1" x14ac:dyDescent="0.25">
      <c r="A207" s="858">
        <v>206</v>
      </c>
      <c r="B207" s="276" t="s">
        <v>6410</v>
      </c>
      <c r="C207" s="860"/>
      <c r="D207" s="860"/>
      <c r="E207" s="860"/>
      <c r="F207" s="861"/>
      <c r="G207" s="862"/>
      <c r="H207" s="644"/>
      <c r="I207" s="862"/>
      <c r="J207" s="644"/>
      <c r="K207" s="862"/>
      <c r="L207" s="863" t="str">
        <f t="shared" si="11"/>
        <v/>
      </c>
      <c r="M207" s="864">
        <f t="shared" si="12"/>
        <v>0</v>
      </c>
      <c r="N207" s="864">
        <f t="shared" si="13"/>
        <v>0</v>
      </c>
      <c r="O207" s="862"/>
      <c r="P207" s="862"/>
      <c r="Q207" s="644"/>
      <c r="R207" s="862"/>
      <c r="S207" s="862"/>
    </row>
    <row r="208" spans="1:19" ht="15" customHeight="1" x14ac:dyDescent="0.25">
      <c r="A208" s="858">
        <v>207</v>
      </c>
      <c r="B208" s="276" t="s">
        <v>6410</v>
      </c>
      <c r="C208" s="860"/>
      <c r="D208" s="860"/>
      <c r="E208" s="860"/>
      <c r="F208" s="861"/>
      <c r="G208" s="862"/>
      <c r="H208" s="644"/>
      <c r="I208" s="862"/>
      <c r="J208" s="644"/>
      <c r="K208" s="862"/>
      <c r="L208" s="863" t="str">
        <f t="shared" si="11"/>
        <v/>
      </c>
      <c r="M208" s="864">
        <f t="shared" si="12"/>
        <v>0</v>
      </c>
      <c r="N208" s="864">
        <f t="shared" si="13"/>
        <v>0</v>
      </c>
      <c r="O208" s="862"/>
      <c r="P208" s="862"/>
      <c r="Q208" s="644"/>
      <c r="R208" s="862"/>
      <c r="S208" s="862"/>
    </row>
    <row r="209" spans="1:19" ht="15" customHeight="1" x14ac:dyDescent="0.25">
      <c r="A209" s="858">
        <v>208</v>
      </c>
      <c r="B209" s="276" t="s">
        <v>6410</v>
      </c>
      <c r="C209" s="860"/>
      <c r="D209" s="860"/>
      <c r="E209" s="860"/>
      <c r="F209" s="861"/>
      <c r="G209" s="862"/>
      <c r="H209" s="644"/>
      <c r="I209" s="862"/>
      <c r="J209" s="644"/>
      <c r="K209" s="862"/>
      <c r="L209" s="863" t="str">
        <f t="shared" si="11"/>
        <v/>
      </c>
      <c r="M209" s="864">
        <f t="shared" si="12"/>
        <v>0</v>
      </c>
      <c r="N209" s="864">
        <f t="shared" si="13"/>
        <v>0</v>
      </c>
      <c r="O209" s="862"/>
      <c r="P209" s="862"/>
      <c r="Q209" s="644"/>
      <c r="R209" s="862"/>
      <c r="S209" s="862"/>
    </row>
    <row r="210" spans="1:19" ht="15" customHeight="1" x14ac:dyDescent="0.25">
      <c r="A210" s="858">
        <v>209</v>
      </c>
      <c r="B210" s="276" t="s">
        <v>6410</v>
      </c>
      <c r="C210" s="860"/>
      <c r="D210" s="860"/>
      <c r="E210" s="860"/>
      <c r="F210" s="861"/>
      <c r="G210" s="862"/>
      <c r="H210" s="644"/>
      <c r="I210" s="862"/>
      <c r="J210" s="644"/>
      <c r="K210" s="862"/>
      <c r="L210" s="863" t="str">
        <f t="shared" si="11"/>
        <v/>
      </c>
      <c r="M210" s="864">
        <f t="shared" si="12"/>
        <v>0</v>
      </c>
      <c r="N210" s="864">
        <f t="shared" si="13"/>
        <v>0</v>
      </c>
      <c r="O210" s="862"/>
      <c r="P210" s="862"/>
      <c r="Q210" s="644"/>
      <c r="R210" s="862"/>
      <c r="S210" s="862"/>
    </row>
    <row r="211" spans="1:19" ht="15" customHeight="1" x14ac:dyDescent="0.25">
      <c r="A211" s="858">
        <v>210</v>
      </c>
      <c r="B211" s="276" t="s">
        <v>4882</v>
      </c>
      <c r="C211" s="860" t="s">
        <v>4659</v>
      </c>
      <c r="D211" s="860">
        <v>3</v>
      </c>
      <c r="E211" s="860">
        <v>12</v>
      </c>
      <c r="F211" s="861" t="s">
        <v>3998</v>
      </c>
      <c r="G211" s="862" t="s">
        <v>6926</v>
      </c>
      <c r="H211" s="644" t="s">
        <v>4625</v>
      </c>
      <c r="I211" s="862" t="s">
        <v>4403</v>
      </c>
      <c r="J211" s="644" t="s">
        <v>4422</v>
      </c>
      <c r="K211" s="862" t="s">
        <v>6687</v>
      </c>
      <c r="L211" s="863" t="str">
        <f t="shared" si="11"/>
        <v>PNA036_1.KKC556</v>
      </c>
      <c r="M211" s="864" t="str">
        <f t="shared" si="12"/>
        <v>0</v>
      </c>
      <c r="N211" s="864" t="str">
        <f t="shared" si="13"/>
        <v>3</v>
      </c>
      <c r="O211" s="862" t="s">
        <v>2309</v>
      </c>
      <c r="P211" s="862" t="s">
        <v>2312</v>
      </c>
      <c r="Q211" s="644"/>
      <c r="R211" s="862"/>
      <c r="S211" s="862"/>
    </row>
    <row r="212" spans="1:19" ht="15" customHeight="1" x14ac:dyDescent="0.25">
      <c r="A212" s="858">
        <v>211</v>
      </c>
      <c r="B212" s="276" t="s">
        <v>4883</v>
      </c>
      <c r="C212" s="860" t="s">
        <v>4660</v>
      </c>
      <c r="D212" s="860">
        <v>3</v>
      </c>
      <c r="E212" s="860">
        <v>13</v>
      </c>
      <c r="F212" s="861" t="s">
        <v>3998</v>
      </c>
      <c r="G212" s="862" t="s">
        <v>6926</v>
      </c>
      <c r="H212" s="644" t="s">
        <v>4625</v>
      </c>
      <c r="I212" s="862" t="s">
        <v>4403</v>
      </c>
      <c r="J212" s="644" t="s">
        <v>4422</v>
      </c>
      <c r="K212" s="862" t="s">
        <v>6687</v>
      </c>
      <c r="L212" s="863" t="str">
        <f t="shared" si="11"/>
        <v>PNA036_1.KKC557</v>
      </c>
      <c r="M212" s="864" t="str">
        <f t="shared" si="12"/>
        <v>0</v>
      </c>
      <c r="N212" s="864" t="str">
        <f t="shared" si="13"/>
        <v>3</v>
      </c>
      <c r="O212" s="862" t="s">
        <v>2309</v>
      </c>
      <c r="P212" s="862" t="s">
        <v>2312</v>
      </c>
      <c r="Q212" s="860"/>
      <c r="R212" s="874"/>
      <c r="S212" s="862"/>
    </row>
    <row r="213" spans="1:19" ht="15" customHeight="1" x14ac:dyDescent="0.25">
      <c r="A213" s="858">
        <v>212</v>
      </c>
      <c r="B213" s="276" t="s">
        <v>4880</v>
      </c>
      <c r="C213" s="860" t="s">
        <v>6065</v>
      </c>
      <c r="D213" s="860">
        <v>3</v>
      </c>
      <c r="E213" s="860">
        <v>10</v>
      </c>
      <c r="F213" s="861" t="s">
        <v>46</v>
      </c>
      <c r="G213" s="862" t="s">
        <v>6926</v>
      </c>
      <c r="H213" s="644" t="s">
        <v>4625</v>
      </c>
      <c r="I213" s="862" t="s">
        <v>4403</v>
      </c>
      <c r="J213" s="644" t="s">
        <v>4422</v>
      </c>
      <c r="K213" s="862" t="s">
        <v>6687</v>
      </c>
      <c r="L213" s="863" t="str">
        <f t="shared" si="11"/>
        <v>PNA036_1.ECO551_1</v>
      </c>
      <c r="M213" s="864" t="str">
        <f t="shared" si="12"/>
        <v>3</v>
      </c>
      <c r="N213" s="864" t="str">
        <f t="shared" si="13"/>
        <v>1</v>
      </c>
      <c r="O213" s="862" t="s">
        <v>2312</v>
      </c>
      <c r="P213" s="862" t="s">
        <v>2310</v>
      </c>
      <c r="Q213" s="871"/>
      <c r="R213" s="862"/>
      <c r="S213" s="862"/>
    </row>
    <row r="214" spans="1:19" ht="15" customHeight="1" x14ac:dyDescent="0.25">
      <c r="A214" s="858">
        <v>213</v>
      </c>
      <c r="B214" s="276" t="s">
        <v>4881</v>
      </c>
      <c r="C214" s="860" t="s">
        <v>6066</v>
      </c>
      <c r="D214" s="860">
        <v>3</v>
      </c>
      <c r="E214" s="860">
        <v>11</v>
      </c>
      <c r="F214" s="861" t="s">
        <v>46</v>
      </c>
      <c r="G214" s="862" t="s">
        <v>6926</v>
      </c>
      <c r="H214" s="644" t="s">
        <v>4625</v>
      </c>
      <c r="I214" s="862" t="s">
        <v>4403</v>
      </c>
      <c r="J214" s="644" t="s">
        <v>4422</v>
      </c>
      <c r="K214" s="862" t="s">
        <v>6687</v>
      </c>
      <c r="L214" s="863" t="str">
        <f t="shared" si="11"/>
        <v>PNA036_1.MPC551_1</v>
      </c>
      <c r="M214" s="864" t="str">
        <f t="shared" si="12"/>
        <v>0</v>
      </c>
      <c r="N214" s="864" t="str">
        <f t="shared" si="13"/>
        <v>1</v>
      </c>
      <c r="O214" s="862" t="s">
        <v>2309</v>
      </c>
      <c r="P214" s="862" t="s">
        <v>2310</v>
      </c>
      <c r="Q214" s="860"/>
      <c r="R214" s="862"/>
      <c r="S214" s="862"/>
    </row>
    <row r="215" spans="1:19" ht="15" customHeight="1" x14ac:dyDescent="0.25">
      <c r="A215" s="858">
        <v>214</v>
      </c>
      <c r="B215" s="276" t="s">
        <v>5183</v>
      </c>
      <c r="C215" s="860" t="s">
        <v>4727</v>
      </c>
      <c r="D215" s="860">
        <v>11</v>
      </c>
      <c r="E215" s="860">
        <v>6</v>
      </c>
      <c r="F215" s="861" t="s">
        <v>46</v>
      </c>
      <c r="G215" s="862" t="s">
        <v>6926</v>
      </c>
      <c r="H215" s="644" t="s">
        <v>4626</v>
      </c>
      <c r="I215" s="862" t="s">
        <v>4403</v>
      </c>
      <c r="J215" s="644" t="s">
        <v>4422</v>
      </c>
      <c r="K215" s="862" t="s">
        <v>6687</v>
      </c>
      <c r="L215" s="863" t="str">
        <f t="shared" si="11"/>
        <v>PNA036_1.ECB551</v>
      </c>
      <c r="M215" s="864" t="str">
        <f t="shared" si="12"/>
        <v>3</v>
      </c>
      <c r="N215" s="864" t="str">
        <f t="shared" si="13"/>
        <v>1</v>
      </c>
      <c r="O215" s="862" t="s">
        <v>2312</v>
      </c>
      <c r="P215" s="862" t="s">
        <v>2310</v>
      </c>
      <c r="Q215" s="860"/>
      <c r="R215" s="862"/>
      <c r="S215" s="862"/>
    </row>
    <row r="216" spans="1:19" ht="15" customHeight="1" x14ac:dyDescent="0.25">
      <c r="A216" s="858">
        <v>215</v>
      </c>
      <c r="B216" s="276" t="s">
        <v>5184</v>
      </c>
      <c r="C216" s="860" t="s">
        <v>6264</v>
      </c>
      <c r="D216" s="860">
        <v>11</v>
      </c>
      <c r="E216" s="860">
        <v>7</v>
      </c>
      <c r="F216" s="861" t="s">
        <v>46</v>
      </c>
      <c r="G216" s="862" t="s">
        <v>6926</v>
      </c>
      <c r="H216" s="644" t="s">
        <v>4626</v>
      </c>
      <c r="I216" s="862" t="s">
        <v>4403</v>
      </c>
      <c r="J216" s="644" t="s">
        <v>4422</v>
      </c>
      <c r="K216" s="862" t="s">
        <v>6687</v>
      </c>
      <c r="L216" s="863" t="str">
        <f t="shared" si="11"/>
        <v>PNA036_1.ECO551_2</v>
      </c>
      <c r="M216" s="864" t="str">
        <f t="shared" si="12"/>
        <v>3</v>
      </c>
      <c r="N216" s="864" t="str">
        <f t="shared" si="13"/>
        <v>1</v>
      </c>
      <c r="O216" s="862" t="s">
        <v>2312</v>
      </c>
      <c r="P216" s="862" t="s">
        <v>2310</v>
      </c>
      <c r="Q216" s="871"/>
      <c r="R216" s="862"/>
      <c r="S216" s="862"/>
    </row>
    <row r="217" spans="1:19" ht="15" customHeight="1" x14ac:dyDescent="0.25">
      <c r="A217" s="858">
        <v>216</v>
      </c>
      <c r="B217" s="276" t="s">
        <v>5185</v>
      </c>
      <c r="C217" s="860" t="s">
        <v>4728</v>
      </c>
      <c r="D217" s="860">
        <v>11</v>
      </c>
      <c r="E217" s="860">
        <v>8</v>
      </c>
      <c r="F217" s="861" t="s">
        <v>46</v>
      </c>
      <c r="G217" s="862" t="s">
        <v>6926</v>
      </c>
      <c r="H217" s="644" t="s">
        <v>4626</v>
      </c>
      <c r="I217" s="862" t="s">
        <v>4403</v>
      </c>
      <c r="J217" s="644" t="s">
        <v>4422</v>
      </c>
      <c r="K217" s="862" t="s">
        <v>6687</v>
      </c>
      <c r="L217" s="863" t="str">
        <f t="shared" si="11"/>
        <v>PNA036_1.EC551</v>
      </c>
      <c r="M217" s="864" t="str">
        <f t="shared" si="12"/>
        <v>3</v>
      </c>
      <c r="N217" s="864" t="str">
        <f t="shared" si="13"/>
        <v>1</v>
      </c>
      <c r="O217" s="862" t="s">
        <v>2312</v>
      </c>
      <c r="P217" s="862" t="s">
        <v>2310</v>
      </c>
      <c r="Q217" s="860"/>
      <c r="R217" s="872"/>
      <c r="S217" s="862"/>
    </row>
    <row r="218" spans="1:19" ht="15" customHeight="1" x14ac:dyDescent="0.25">
      <c r="A218" s="858">
        <v>217</v>
      </c>
      <c r="B218" s="276" t="s">
        <v>5186</v>
      </c>
      <c r="C218" s="860" t="s">
        <v>6265</v>
      </c>
      <c r="D218" s="860">
        <v>11</v>
      </c>
      <c r="E218" s="860">
        <v>9</v>
      </c>
      <c r="F218" s="861" t="s">
        <v>46</v>
      </c>
      <c r="G218" s="862" t="s">
        <v>6926</v>
      </c>
      <c r="H218" s="644" t="s">
        <v>4626</v>
      </c>
      <c r="I218" s="862" t="s">
        <v>4403</v>
      </c>
      <c r="J218" s="644" t="s">
        <v>4422</v>
      </c>
      <c r="K218" s="862" t="s">
        <v>6687</v>
      </c>
      <c r="L218" s="863" t="str">
        <f t="shared" si="11"/>
        <v>PNA036_1.MPC551_2</v>
      </c>
      <c r="M218" s="864" t="str">
        <f t="shared" si="12"/>
        <v>0</v>
      </c>
      <c r="N218" s="864" t="str">
        <f t="shared" si="13"/>
        <v>1</v>
      </c>
      <c r="O218" s="862" t="s">
        <v>2309</v>
      </c>
      <c r="P218" s="862" t="s">
        <v>2310</v>
      </c>
      <c r="Q218" s="871"/>
      <c r="R218" s="862"/>
      <c r="S218" s="862"/>
    </row>
    <row r="219" spans="1:19" ht="15" customHeight="1" x14ac:dyDescent="0.25">
      <c r="A219" s="858">
        <v>218</v>
      </c>
      <c r="B219" s="276" t="s">
        <v>5187</v>
      </c>
      <c r="C219" s="860" t="s">
        <v>4729</v>
      </c>
      <c r="D219" s="860">
        <v>11</v>
      </c>
      <c r="E219" s="860">
        <v>10</v>
      </c>
      <c r="F219" s="861" t="s">
        <v>46</v>
      </c>
      <c r="G219" s="862" t="s">
        <v>6926</v>
      </c>
      <c r="H219" s="644" t="s">
        <v>4626</v>
      </c>
      <c r="I219" s="862" t="s">
        <v>4403</v>
      </c>
      <c r="J219" s="644" t="s">
        <v>4422</v>
      </c>
      <c r="K219" s="862" t="s">
        <v>6687</v>
      </c>
      <c r="L219" s="863" t="str">
        <f t="shared" si="11"/>
        <v>PNA036_1.OPC551</v>
      </c>
      <c r="M219" s="864" t="str">
        <f t="shared" si="12"/>
        <v>0</v>
      </c>
      <c r="N219" s="864" t="str">
        <f t="shared" si="13"/>
        <v>3</v>
      </c>
      <c r="O219" s="862" t="s">
        <v>2309</v>
      </c>
      <c r="P219" s="862" t="s">
        <v>2312</v>
      </c>
      <c r="Q219" s="860"/>
      <c r="R219" s="862"/>
      <c r="S219" s="862"/>
    </row>
    <row r="220" spans="1:19" ht="15" customHeight="1" x14ac:dyDescent="0.25">
      <c r="A220" s="858">
        <v>219</v>
      </c>
      <c r="B220" s="276" t="s">
        <v>5188</v>
      </c>
      <c r="C220" s="860" t="s">
        <v>4730</v>
      </c>
      <c r="D220" s="860">
        <v>11</v>
      </c>
      <c r="E220" s="860">
        <v>11</v>
      </c>
      <c r="F220" s="861" t="s">
        <v>3998</v>
      </c>
      <c r="G220" s="862" t="s">
        <v>6926</v>
      </c>
      <c r="H220" s="644" t="s">
        <v>4626</v>
      </c>
      <c r="I220" s="862" t="s">
        <v>4403</v>
      </c>
      <c r="J220" s="644" t="s">
        <v>4422</v>
      </c>
      <c r="K220" s="862" t="s">
        <v>6687</v>
      </c>
      <c r="L220" s="863" t="str">
        <f t="shared" si="11"/>
        <v>PNA036_1.TC551</v>
      </c>
      <c r="M220" s="864" t="str">
        <f t="shared" si="12"/>
        <v>0</v>
      </c>
      <c r="N220" s="864" t="str">
        <f t="shared" si="13"/>
        <v>3</v>
      </c>
      <c r="O220" s="862" t="s">
        <v>2309</v>
      </c>
      <c r="P220" s="862" t="s">
        <v>2312</v>
      </c>
      <c r="Q220" s="860"/>
      <c r="R220" s="862"/>
      <c r="S220" s="862"/>
    </row>
    <row r="221" spans="1:19" ht="15" customHeight="1" x14ac:dyDescent="0.25">
      <c r="A221" s="858">
        <v>220</v>
      </c>
      <c r="B221" s="276" t="s">
        <v>6410</v>
      </c>
      <c r="C221" s="860"/>
      <c r="D221" s="860"/>
      <c r="E221" s="860"/>
      <c r="F221" s="861"/>
      <c r="G221" s="862"/>
      <c r="H221" s="644"/>
      <c r="I221" s="862"/>
      <c r="J221" s="644"/>
      <c r="K221" s="862"/>
      <c r="L221" s="863" t="str">
        <f t="shared" si="11"/>
        <v/>
      </c>
      <c r="M221" s="864">
        <f t="shared" si="12"/>
        <v>0</v>
      </c>
      <c r="N221" s="864">
        <f t="shared" si="13"/>
        <v>0</v>
      </c>
      <c r="O221" s="862"/>
      <c r="P221" s="862"/>
      <c r="Q221" s="860"/>
      <c r="R221" s="862"/>
      <c r="S221" s="862"/>
    </row>
    <row r="222" spans="1:19" ht="15" customHeight="1" x14ac:dyDescent="0.25">
      <c r="A222" s="858">
        <v>221</v>
      </c>
      <c r="B222" s="276" t="s">
        <v>6410</v>
      </c>
      <c r="C222" s="860"/>
      <c r="D222" s="860"/>
      <c r="E222" s="860"/>
      <c r="F222" s="861"/>
      <c r="G222" s="862"/>
      <c r="H222" s="644"/>
      <c r="I222" s="862"/>
      <c r="J222" s="644"/>
      <c r="K222" s="862"/>
      <c r="L222" s="863" t="str">
        <f t="shared" si="11"/>
        <v/>
      </c>
      <c r="M222" s="864">
        <f t="shared" si="12"/>
        <v>0</v>
      </c>
      <c r="N222" s="864">
        <f t="shared" si="13"/>
        <v>0</v>
      </c>
      <c r="O222" s="862"/>
      <c r="P222" s="862"/>
      <c r="Q222" s="860"/>
      <c r="R222" s="862"/>
      <c r="S222" s="862"/>
    </row>
    <row r="223" spans="1:19" ht="15" customHeight="1" x14ac:dyDescent="0.25">
      <c r="A223" s="858">
        <v>222</v>
      </c>
      <c r="B223" s="276" t="s">
        <v>4995</v>
      </c>
      <c r="C223" s="860" t="s">
        <v>4678</v>
      </c>
      <c r="D223" s="860">
        <v>6</v>
      </c>
      <c r="E223" s="860">
        <v>16</v>
      </c>
      <c r="F223" s="861" t="s">
        <v>3998</v>
      </c>
      <c r="G223" s="862" t="s">
        <v>6927</v>
      </c>
      <c r="H223" s="644" t="s">
        <v>4625</v>
      </c>
      <c r="I223" s="862" t="s">
        <v>4403</v>
      </c>
      <c r="J223" s="644" t="s">
        <v>4440</v>
      </c>
      <c r="K223" s="862" t="s">
        <v>6688</v>
      </c>
      <c r="L223" s="863" t="str">
        <f t="shared" si="11"/>
        <v>PNA036_2.KKC566</v>
      </c>
      <c r="M223" s="864" t="str">
        <f t="shared" si="12"/>
        <v>0</v>
      </c>
      <c r="N223" s="864" t="str">
        <f t="shared" si="13"/>
        <v>3</v>
      </c>
      <c r="O223" s="862" t="s">
        <v>2309</v>
      </c>
      <c r="P223" s="862" t="s">
        <v>2312</v>
      </c>
      <c r="Q223" s="860"/>
      <c r="R223" s="862"/>
      <c r="S223" s="862"/>
    </row>
    <row r="224" spans="1:19" ht="15" customHeight="1" x14ac:dyDescent="0.25">
      <c r="A224" s="858">
        <v>223</v>
      </c>
      <c r="B224" s="276" t="s">
        <v>4996</v>
      </c>
      <c r="C224" s="860" t="s">
        <v>4679</v>
      </c>
      <c r="D224" s="860">
        <v>6</v>
      </c>
      <c r="E224" s="860">
        <v>17</v>
      </c>
      <c r="F224" s="861" t="s">
        <v>3998</v>
      </c>
      <c r="G224" s="862" t="s">
        <v>6927</v>
      </c>
      <c r="H224" s="644" t="s">
        <v>4625</v>
      </c>
      <c r="I224" s="862" t="s">
        <v>4403</v>
      </c>
      <c r="J224" s="644" t="s">
        <v>4440</v>
      </c>
      <c r="K224" s="862" t="s">
        <v>6688</v>
      </c>
      <c r="L224" s="863" t="str">
        <f t="shared" si="11"/>
        <v>PNA036_2.KKC567</v>
      </c>
      <c r="M224" s="864" t="str">
        <f t="shared" si="12"/>
        <v>0</v>
      </c>
      <c r="N224" s="864" t="str">
        <f t="shared" si="13"/>
        <v>3</v>
      </c>
      <c r="O224" s="862" t="s">
        <v>2309</v>
      </c>
      <c r="P224" s="862" t="s">
        <v>2312</v>
      </c>
      <c r="Q224" s="860"/>
      <c r="R224" s="862"/>
      <c r="S224" s="862"/>
    </row>
    <row r="225" spans="1:19" x14ac:dyDescent="0.25">
      <c r="A225" s="858">
        <v>224</v>
      </c>
      <c r="B225" s="276" t="s">
        <v>4993</v>
      </c>
      <c r="C225" s="860" t="s">
        <v>6155</v>
      </c>
      <c r="D225" s="860">
        <v>6</v>
      </c>
      <c r="E225" s="860">
        <v>14</v>
      </c>
      <c r="F225" s="861" t="s">
        <v>46</v>
      </c>
      <c r="G225" s="862" t="s">
        <v>6927</v>
      </c>
      <c r="H225" s="644" t="s">
        <v>4625</v>
      </c>
      <c r="I225" s="862" t="s">
        <v>4403</v>
      </c>
      <c r="J225" s="644" t="s">
        <v>4440</v>
      </c>
      <c r="K225" s="862" t="s">
        <v>6688</v>
      </c>
      <c r="L225" s="863" t="str">
        <f t="shared" si="11"/>
        <v>PNA036_2.ECO561_1</v>
      </c>
      <c r="M225" s="864" t="str">
        <f t="shared" si="12"/>
        <v>3</v>
      </c>
      <c r="N225" s="864" t="str">
        <f t="shared" si="13"/>
        <v>1</v>
      </c>
      <c r="O225" s="862" t="s">
        <v>2312</v>
      </c>
      <c r="P225" s="862" t="s">
        <v>2310</v>
      </c>
      <c r="Q225" s="860"/>
      <c r="R225" s="862"/>
      <c r="S225" s="862"/>
    </row>
    <row r="226" spans="1:19" ht="15" customHeight="1" x14ac:dyDescent="0.25">
      <c r="A226" s="858">
        <v>225</v>
      </c>
      <c r="B226" s="276" t="s">
        <v>4994</v>
      </c>
      <c r="C226" s="860" t="s">
        <v>6156</v>
      </c>
      <c r="D226" s="860">
        <v>6</v>
      </c>
      <c r="E226" s="860">
        <v>15</v>
      </c>
      <c r="F226" s="861" t="s">
        <v>46</v>
      </c>
      <c r="G226" s="862" t="s">
        <v>6927</v>
      </c>
      <c r="H226" s="644" t="s">
        <v>4625</v>
      </c>
      <c r="I226" s="862" t="s">
        <v>4403</v>
      </c>
      <c r="J226" s="644" t="s">
        <v>4440</v>
      </c>
      <c r="K226" s="862" t="s">
        <v>6688</v>
      </c>
      <c r="L226" s="863" t="str">
        <f t="shared" ref="L226:L234" si="14">IF(ISBLANK(K226),IF(ISBLANK(R226),IF(ISBLANK(C226),"",C226),R226),IF(ISBLANK(R226),CONCATENATE(K226,".",C226),CONCATENATE(K226,".",R226)))</f>
        <v>PNA036_2.MPC561_1</v>
      </c>
      <c r="M226" s="864" t="str">
        <f t="shared" si="12"/>
        <v>0</v>
      </c>
      <c r="N226" s="864" t="str">
        <f t="shared" si="13"/>
        <v>1</v>
      </c>
      <c r="O226" s="862" t="s">
        <v>2309</v>
      </c>
      <c r="P226" s="862" t="s">
        <v>2310</v>
      </c>
      <c r="Q226" s="860"/>
      <c r="R226" s="862"/>
      <c r="S226" s="862"/>
    </row>
    <row r="227" spans="1:19" ht="15" customHeight="1" x14ac:dyDescent="0.25">
      <c r="A227" s="858">
        <v>226</v>
      </c>
      <c r="B227" s="276" t="s">
        <v>5295</v>
      </c>
      <c r="C227" s="860" t="s">
        <v>4763</v>
      </c>
      <c r="D227" s="860">
        <v>13</v>
      </c>
      <c r="E227" s="860">
        <v>6</v>
      </c>
      <c r="F227" s="861" t="s">
        <v>46</v>
      </c>
      <c r="G227" s="862" t="s">
        <v>6927</v>
      </c>
      <c r="H227" s="644" t="s">
        <v>4627</v>
      </c>
      <c r="I227" s="862" t="s">
        <v>4403</v>
      </c>
      <c r="J227" s="644" t="s">
        <v>4422</v>
      </c>
      <c r="K227" s="862" t="s">
        <v>6688</v>
      </c>
      <c r="L227" s="863" t="str">
        <f t="shared" si="14"/>
        <v>PNA036_2.ECB561</v>
      </c>
      <c r="M227" s="864" t="str">
        <f t="shared" si="12"/>
        <v>3</v>
      </c>
      <c r="N227" s="864" t="str">
        <f t="shared" si="13"/>
        <v>1</v>
      </c>
      <c r="O227" s="862" t="s">
        <v>2312</v>
      </c>
      <c r="P227" s="862" t="s">
        <v>2310</v>
      </c>
      <c r="Q227" s="860"/>
      <c r="R227" s="862"/>
      <c r="S227" s="862"/>
    </row>
    <row r="228" spans="1:19" ht="15" customHeight="1" x14ac:dyDescent="0.25">
      <c r="A228" s="858">
        <v>227</v>
      </c>
      <c r="B228" s="276" t="s">
        <v>5296</v>
      </c>
      <c r="C228" s="860" t="s">
        <v>6336</v>
      </c>
      <c r="D228" s="860">
        <v>13</v>
      </c>
      <c r="E228" s="860">
        <v>7</v>
      </c>
      <c r="F228" s="861" t="s">
        <v>46</v>
      </c>
      <c r="G228" s="862" t="s">
        <v>6927</v>
      </c>
      <c r="H228" s="644" t="s">
        <v>4627</v>
      </c>
      <c r="I228" s="862" t="s">
        <v>4403</v>
      </c>
      <c r="J228" s="644" t="s">
        <v>4422</v>
      </c>
      <c r="K228" s="862" t="s">
        <v>6688</v>
      </c>
      <c r="L228" s="863" t="str">
        <f t="shared" si="14"/>
        <v>PNA036_2.ECO561_2</v>
      </c>
      <c r="M228" s="864" t="str">
        <f t="shared" si="12"/>
        <v>3</v>
      </c>
      <c r="N228" s="864" t="str">
        <f t="shared" si="13"/>
        <v>1</v>
      </c>
      <c r="O228" s="862" t="s">
        <v>2312</v>
      </c>
      <c r="P228" s="862" t="s">
        <v>2310</v>
      </c>
      <c r="Q228" s="860"/>
      <c r="R228" s="872"/>
      <c r="S228" s="862"/>
    </row>
    <row r="229" spans="1:19" ht="15" customHeight="1" x14ac:dyDescent="0.25">
      <c r="A229" s="858">
        <v>228</v>
      </c>
      <c r="B229" s="276" t="s">
        <v>5297</v>
      </c>
      <c r="C229" s="860" t="s">
        <v>4764</v>
      </c>
      <c r="D229" s="860">
        <v>13</v>
      </c>
      <c r="E229" s="860">
        <v>8</v>
      </c>
      <c r="F229" s="861" t="s">
        <v>46</v>
      </c>
      <c r="G229" s="862" t="s">
        <v>6927</v>
      </c>
      <c r="H229" s="644" t="s">
        <v>4627</v>
      </c>
      <c r="I229" s="862" t="s">
        <v>4403</v>
      </c>
      <c r="J229" s="644" t="s">
        <v>4422</v>
      </c>
      <c r="K229" s="862" t="s">
        <v>6688</v>
      </c>
      <c r="L229" s="863" t="str">
        <f t="shared" si="14"/>
        <v>PNA036_2.EC561</v>
      </c>
      <c r="M229" s="864" t="str">
        <f t="shared" si="12"/>
        <v>3</v>
      </c>
      <c r="N229" s="864" t="str">
        <f t="shared" si="13"/>
        <v>1</v>
      </c>
      <c r="O229" s="862" t="s">
        <v>2312</v>
      </c>
      <c r="P229" s="862" t="s">
        <v>2310</v>
      </c>
      <c r="Q229" s="860"/>
      <c r="R229" s="862"/>
      <c r="S229" s="862"/>
    </row>
    <row r="230" spans="1:19" x14ac:dyDescent="0.25">
      <c r="A230" s="858">
        <v>229</v>
      </c>
      <c r="B230" s="276" t="s">
        <v>5298</v>
      </c>
      <c r="C230" s="860" t="s">
        <v>6337</v>
      </c>
      <c r="D230" s="860">
        <v>13</v>
      </c>
      <c r="E230" s="860">
        <v>9</v>
      </c>
      <c r="F230" s="861" t="s">
        <v>46</v>
      </c>
      <c r="G230" s="862" t="s">
        <v>6927</v>
      </c>
      <c r="H230" s="644" t="s">
        <v>4627</v>
      </c>
      <c r="I230" s="862" t="s">
        <v>4403</v>
      </c>
      <c r="J230" s="644" t="s">
        <v>4422</v>
      </c>
      <c r="K230" s="862" t="s">
        <v>6688</v>
      </c>
      <c r="L230" s="863" t="str">
        <f t="shared" si="14"/>
        <v>PNA036_2.MPC561_2</v>
      </c>
      <c r="M230" s="864" t="str">
        <f t="shared" si="12"/>
        <v>0</v>
      </c>
      <c r="N230" s="864" t="str">
        <f t="shared" si="13"/>
        <v>1</v>
      </c>
      <c r="O230" s="862" t="s">
        <v>2309</v>
      </c>
      <c r="P230" s="862" t="s">
        <v>2310</v>
      </c>
      <c r="Q230" s="860"/>
      <c r="R230" s="862"/>
      <c r="S230" s="862"/>
    </row>
    <row r="231" spans="1:19" ht="15" customHeight="1" x14ac:dyDescent="0.25">
      <c r="A231" s="858">
        <v>230</v>
      </c>
      <c r="B231" s="276" t="s">
        <v>5299</v>
      </c>
      <c r="C231" s="860" t="s">
        <v>4765</v>
      </c>
      <c r="D231" s="860">
        <v>13</v>
      </c>
      <c r="E231" s="860">
        <v>10</v>
      </c>
      <c r="F231" s="861" t="s">
        <v>46</v>
      </c>
      <c r="G231" s="862" t="s">
        <v>6927</v>
      </c>
      <c r="H231" s="644" t="s">
        <v>4627</v>
      </c>
      <c r="I231" s="862" t="s">
        <v>4403</v>
      </c>
      <c r="J231" s="644" t="s">
        <v>4422</v>
      </c>
      <c r="K231" s="862" t="s">
        <v>6688</v>
      </c>
      <c r="L231" s="863" t="str">
        <f t="shared" si="14"/>
        <v>PNA036_2.OPC561</v>
      </c>
      <c r="M231" s="864" t="str">
        <f t="shared" si="12"/>
        <v>0</v>
      </c>
      <c r="N231" s="864" t="str">
        <f t="shared" si="13"/>
        <v>3</v>
      </c>
      <c r="O231" s="862" t="s">
        <v>2309</v>
      </c>
      <c r="P231" s="862" t="s">
        <v>2312</v>
      </c>
      <c r="Q231" s="860"/>
      <c r="R231" s="862"/>
      <c r="S231" s="862"/>
    </row>
    <row r="232" spans="1:19" ht="15" customHeight="1" x14ac:dyDescent="0.25">
      <c r="A232" s="858">
        <v>231</v>
      </c>
      <c r="B232" s="276" t="s">
        <v>5300</v>
      </c>
      <c r="C232" s="860" t="s">
        <v>4766</v>
      </c>
      <c r="D232" s="860">
        <v>13</v>
      </c>
      <c r="E232" s="860">
        <v>11</v>
      </c>
      <c r="F232" s="861" t="s">
        <v>3998</v>
      </c>
      <c r="G232" s="862" t="s">
        <v>6927</v>
      </c>
      <c r="H232" s="644" t="s">
        <v>4627</v>
      </c>
      <c r="I232" s="862" t="s">
        <v>4403</v>
      </c>
      <c r="J232" s="644" t="s">
        <v>4422</v>
      </c>
      <c r="K232" s="862" t="s">
        <v>6688</v>
      </c>
      <c r="L232" s="863" t="str">
        <f t="shared" si="14"/>
        <v>PNA036_2.TC561</v>
      </c>
      <c r="M232" s="864" t="str">
        <f t="shared" si="12"/>
        <v>0</v>
      </c>
      <c r="N232" s="864" t="str">
        <f t="shared" si="13"/>
        <v>3</v>
      </c>
      <c r="O232" s="862" t="s">
        <v>2309</v>
      </c>
      <c r="P232" s="862" t="s">
        <v>2312</v>
      </c>
      <c r="Q232" s="871"/>
      <c r="R232" s="862"/>
      <c r="S232" s="862"/>
    </row>
    <row r="233" spans="1:19" x14ac:dyDescent="0.25">
      <c r="A233" s="858">
        <v>232</v>
      </c>
      <c r="B233" s="276" t="s">
        <v>6410</v>
      </c>
      <c r="C233" s="860"/>
      <c r="D233" s="860"/>
      <c r="E233" s="860"/>
      <c r="F233" s="861"/>
      <c r="G233" s="862"/>
      <c r="H233" s="644"/>
      <c r="I233" s="862"/>
      <c r="J233" s="644"/>
      <c r="K233" s="862"/>
      <c r="L233" s="863" t="str">
        <f t="shared" si="14"/>
        <v/>
      </c>
      <c r="M233" s="864">
        <f t="shared" si="12"/>
        <v>0</v>
      </c>
      <c r="N233" s="864">
        <f t="shared" si="13"/>
        <v>0</v>
      </c>
      <c r="O233" s="862"/>
      <c r="P233" s="862"/>
      <c r="Q233" s="860"/>
      <c r="R233" s="862"/>
      <c r="S233" s="862"/>
    </row>
    <row r="234" spans="1:19" ht="15" customHeight="1" x14ac:dyDescent="0.25">
      <c r="A234" s="858">
        <v>233</v>
      </c>
      <c r="B234" s="276" t="s">
        <v>6410</v>
      </c>
      <c r="C234" s="860"/>
      <c r="D234" s="860"/>
      <c r="E234" s="860"/>
      <c r="F234" s="861"/>
      <c r="G234" s="862"/>
      <c r="H234" s="644"/>
      <c r="I234" s="862"/>
      <c r="J234" s="644"/>
      <c r="K234" s="862"/>
      <c r="L234" s="863" t="str">
        <f t="shared" si="14"/>
        <v/>
      </c>
      <c r="M234" s="864">
        <f t="shared" si="12"/>
        <v>0</v>
      </c>
      <c r="N234" s="864">
        <f t="shared" si="13"/>
        <v>0</v>
      </c>
      <c r="O234" s="862"/>
      <c r="P234" s="862"/>
      <c r="Q234" s="860"/>
      <c r="R234" s="862"/>
      <c r="S234" s="862"/>
    </row>
    <row r="235" spans="1:19" x14ac:dyDescent="0.25">
      <c r="A235" s="858">
        <v>234</v>
      </c>
      <c r="B235" s="276" t="s">
        <v>5118</v>
      </c>
      <c r="C235" s="860" t="s">
        <v>4699</v>
      </c>
      <c r="D235" s="860">
        <v>9</v>
      </c>
      <c r="E235" s="860">
        <v>10</v>
      </c>
      <c r="F235" s="861" t="s">
        <v>3998</v>
      </c>
      <c r="G235" s="862" t="s">
        <v>6928</v>
      </c>
      <c r="H235" s="644" t="s">
        <v>4625</v>
      </c>
      <c r="I235" s="862" t="s">
        <v>4403</v>
      </c>
      <c r="J235" s="644" t="s">
        <v>4633</v>
      </c>
      <c r="K235" s="862" t="s">
        <v>6689</v>
      </c>
      <c r="L235" s="863" t="str">
        <f t="shared" ref="L235:L271" si="15">IF(ISBLANK(K235),IF(ISBLANK(R235),IF(ISBLANK(C235),"",C235),R235),IF(ISBLANK(R235),CONCATENATE(K235,".",C235),CONCATENATE(K235,".",R235)))</f>
        <v>PNA036_3.KKC576</v>
      </c>
      <c r="M235" s="864" t="str">
        <f t="shared" si="12"/>
        <v>0</v>
      </c>
      <c r="N235" s="864" t="str">
        <f t="shared" si="13"/>
        <v>3</v>
      </c>
      <c r="O235" s="862" t="s">
        <v>2309</v>
      </c>
      <c r="P235" s="862" t="s">
        <v>2312</v>
      </c>
      <c r="Q235" s="860"/>
      <c r="R235" s="862"/>
      <c r="S235" s="862"/>
    </row>
    <row r="236" spans="1:19" ht="15" customHeight="1" x14ac:dyDescent="0.25">
      <c r="A236" s="858">
        <v>235</v>
      </c>
      <c r="B236" s="276" t="s">
        <v>5119</v>
      </c>
      <c r="C236" s="860" t="s">
        <v>4700</v>
      </c>
      <c r="D236" s="860">
        <v>9</v>
      </c>
      <c r="E236" s="860">
        <v>11</v>
      </c>
      <c r="F236" s="861" t="s">
        <v>3998</v>
      </c>
      <c r="G236" s="862" t="s">
        <v>6928</v>
      </c>
      <c r="H236" s="644" t="s">
        <v>4625</v>
      </c>
      <c r="I236" s="862" t="s">
        <v>4403</v>
      </c>
      <c r="J236" s="644" t="s">
        <v>4633</v>
      </c>
      <c r="K236" s="862" t="s">
        <v>6689</v>
      </c>
      <c r="L236" s="863" t="str">
        <f t="shared" si="15"/>
        <v>PNA036_3.KKC577</v>
      </c>
      <c r="M236" s="864" t="str">
        <f t="shared" si="12"/>
        <v>0</v>
      </c>
      <c r="N236" s="864" t="str">
        <f t="shared" si="13"/>
        <v>3</v>
      </c>
      <c r="O236" s="862" t="s">
        <v>2309</v>
      </c>
      <c r="P236" s="862" t="s">
        <v>2312</v>
      </c>
      <c r="Q236" s="860"/>
      <c r="R236" s="862"/>
      <c r="S236" s="862"/>
    </row>
    <row r="237" spans="1:19" ht="15" customHeight="1" x14ac:dyDescent="0.25">
      <c r="A237" s="858">
        <v>236</v>
      </c>
      <c r="B237" s="276" t="s">
        <v>5116</v>
      </c>
      <c r="C237" s="860" t="s">
        <v>6238</v>
      </c>
      <c r="D237" s="860">
        <v>9</v>
      </c>
      <c r="E237" s="860">
        <v>8</v>
      </c>
      <c r="F237" s="861" t="s">
        <v>46</v>
      </c>
      <c r="G237" s="862" t="s">
        <v>6928</v>
      </c>
      <c r="H237" s="644" t="s">
        <v>4625</v>
      </c>
      <c r="I237" s="862" t="s">
        <v>4403</v>
      </c>
      <c r="J237" s="644" t="s">
        <v>4633</v>
      </c>
      <c r="K237" s="862" t="s">
        <v>6689</v>
      </c>
      <c r="L237" s="863" t="str">
        <f t="shared" si="15"/>
        <v>PNA036_3.ECO571_1</v>
      </c>
      <c r="M237" s="864" t="str">
        <f t="shared" si="12"/>
        <v>3</v>
      </c>
      <c r="N237" s="864" t="str">
        <f t="shared" si="13"/>
        <v>1</v>
      </c>
      <c r="O237" s="862" t="s">
        <v>2312</v>
      </c>
      <c r="P237" s="862" t="s">
        <v>2310</v>
      </c>
      <c r="Q237" s="860"/>
      <c r="R237" s="862"/>
      <c r="S237" s="862"/>
    </row>
    <row r="238" spans="1:19" ht="15" customHeight="1" x14ac:dyDescent="0.25">
      <c r="A238" s="858">
        <v>237</v>
      </c>
      <c r="B238" s="276" t="s">
        <v>5117</v>
      </c>
      <c r="C238" s="860" t="s">
        <v>6239</v>
      </c>
      <c r="D238" s="860">
        <v>9</v>
      </c>
      <c r="E238" s="860">
        <v>9</v>
      </c>
      <c r="F238" s="861" t="s">
        <v>46</v>
      </c>
      <c r="G238" s="862" t="s">
        <v>6928</v>
      </c>
      <c r="H238" s="644" t="s">
        <v>4625</v>
      </c>
      <c r="I238" s="862" t="s">
        <v>4403</v>
      </c>
      <c r="J238" s="644" t="s">
        <v>4633</v>
      </c>
      <c r="K238" s="862" t="s">
        <v>6689</v>
      </c>
      <c r="L238" s="863" t="str">
        <f t="shared" si="15"/>
        <v>PNA036_3.MPC571_1</v>
      </c>
      <c r="M238" s="864" t="str">
        <f t="shared" si="12"/>
        <v>0</v>
      </c>
      <c r="N238" s="864" t="str">
        <f t="shared" si="13"/>
        <v>1</v>
      </c>
      <c r="O238" s="862" t="s">
        <v>2309</v>
      </c>
      <c r="P238" s="862" t="s">
        <v>2310</v>
      </c>
      <c r="Q238" s="860"/>
      <c r="R238" s="862"/>
      <c r="S238" s="862"/>
    </row>
    <row r="239" spans="1:19" ht="15" customHeight="1" x14ac:dyDescent="0.25">
      <c r="A239" s="858">
        <v>238</v>
      </c>
      <c r="B239" s="276" t="s">
        <v>5245</v>
      </c>
      <c r="C239" s="860" t="s">
        <v>4745</v>
      </c>
      <c r="D239" s="860">
        <v>12</v>
      </c>
      <c r="E239" s="860">
        <v>7</v>
      </c>
      <c r="F239" s="861" t="s">
        <v>46</v>
      </c>
      <c r="G239" s="862" t="s">
        <v>6928</v>
      </c>
      <c r="H239" s="644" t="s">
        <v>4626</v>
      </c>
      <c r="I239" s="862" t="s">
        <v>4403</v>
      </c>
      <c r="J239" s="644" t="s">
        <v>4440</v>
      </c>
      <c r="K239" s="862" t="s">
        <v>6689</v>
      </c>
      <c r="L239" s="863" t="str">
        <f t="shared" si="15"/>
        <v>PNA036_3.ECB571</v>
      </c>
      <c r="M239" s="864" t="str">
        <f t="shared" si="12"/>
        <v>3</v>
      </c>
      <c r="N239" s="864" t="str">
        <f t="shared" si="13"/>
        <v>1</v>
      </c>
      <c r="O239" s="862" t="s">
        <v>2312</v>
      </c>
      <c r="P239" s="862" t="s">
        <v>2310</v>
      </c>
      <c r="Q239" s="860"/>
      <c r="R239" s="862"/>
      <c r="S239" s="862"/>
    </row>
    <row r="240" spans="1:19" ht="15" customHeight="1" x14ac:dyDescent="0.25">
      <c r="A240" s="858">
        <v>239</v>
      </c>
      <c r="B240" s="276" t="s">
        <v>5246</v>
      </c>
      <c r="C240" s="860" t="s">
        <v>6301</v>
      </c>
      <c r="D240" s="860">
        <v>12</v>
      </c>
      <c r="E240" s="860">
        <v>8</v>
      </c>
      <c r="F240" s="861" t="s">
        <v>46</v>
      </c>
      <c r="G240" s="862" t="s">
        <v>6928</v>
      </c>
      <c r="H240" s="644" t="s">
        <v>4626</v>
      </c>
      <c r="I240" s="862" t="s">
        <v>4403</v>
      </c>
      <c r="J240" s="644" t="s">
        <v>4440</v>
      </c>
      <c r="K240" s="862" t="s">
        <v>6689</v>
      </c>
      <c r="L240" s="863" t="str">
        <f t="shared" si="15"/>
        <v>PNA036_3.ECO571_2</v>
      </c>
      <c r="M240" s="864" t="str">
        <f t="shared" si="12"/>
        <v>3</v>
      </c>
      <c r="N240" s="864" t="str">
        <f t="shared" si="13"/>
        <v>1</v>
      </c>
      <c r="O240" s="862" t="s">
        <v>2312</v>
      </c>
      <c r="P240" s="862" t="s">
        <v>2310</v>
      </c>
      <c r="Q240" s="860"/>
      <c r="R240" s="862"/>
      <c r="S240" s="862"/>
    </row>
    <row r="241" spans="1:19" ht="15" customHeight="1" x14ac:dyDescent="0.25">
      <c r="A241" s="858">
        <v>240</v>
      </c>
      <c r="B241" s="276" t="s">
        <v>5247</v>
      </c>
      <c r="C241" s="860" t="s">
        <v>4746</v>
      </c>
      <c r="D241" s="860">
        <v>12</v>
      </c>
      <c r="E241" s="860">
        <v>9</v>
      </c>
      <c r="F241" s="861" t="s">
        <v>46</v>
      </c>
      <c r="G241" s="862" t="s">
        <v>6928</v>
      </c>
      <c r="H241" s="644" t="s">
        <v>4626</v>
      </c>
      <c r="I241" s="862" t="s">
        <v>4403</v>
      </c>
      <c r="J241" s="644" t="s">
        <v>4440</v>
      </c>
      <c r="K241" s="862" t="s">
        <v>6689</v>
      </c>
      <c r="L241" s="863" t="str">
        <f t="shared" si="15"/>
        <v>PNA036_3.EC571</v>
      </c>
      <c r="M241" s="864" t="str">
        <f t="shared" si="12"/>
        <v>3</v>
      </c>
      <c r="N241" s="864" t="str">
        <f t="shared" si="13"/>
        <v>1</v>
      </c>
      <c r="O241" s="862" t="s">
        <v>2312</v>
      </c>
      <c r="P241" s="862" t="s">
        <v>2310</v>
      </c>
      <c r="Q241" s="860"/>
      <c r="R241" s="862"/>
      <c r="S241" s="862"/>
    </row>
    <row r="242" spans="1:19" ht="15" customHeight="1" x14ac:dyDescent="0.25">
      <c r="A242" s="858">
        <v>241</v>
      </c>
      <c r="B242" s="276" t="s">
        <v>5248</v>
      </c>
      <c r="C242" s="860" t="s">
        <v>6302</v>
      </c>
      <c r="D242" s="860">
        <v>12</v>
      </c>
      <c r="E242" s="860">
        <v>10</v>
      </c>
      <c r="F242" s="861" t="s">
        <v>46</v>
      </c>
      <c r="G242" s="862" t="s">
        <v>6928</v>
      </c>
      <c r="H242" s="644" t="s">
        <v>4626</v>
      </c>
      <c r="I242" s="862" t="s">
        <v>4403</v>
      </c>
      <c r="J242" s="644" t="s">
        <v>4440</v>
      </c>
      <c r="K242" s="862" t="s">
        <v>6689</v>
      </c>
      <c r="L242" s="863" t="str">
        <f t="shared" si="15"/>
        <v>PNA036_3.MPC571_2</v>
      </c>
      <c r="M242" s="864" t="str">
        <f t="shared" si="12"/>
        <v>0</v>
      </c>
      <c r="N242" s="864" t="str">
        <f t="shared" si="13"/>
        <v>1</v>
      </c>
      <c r="O242" s="862" t="s">
        <v>2309</v>
      </c>
      <c r="P242" s="862" t="s">
        <v>2310</v>
      </c>
      <c r="Q242" s="860"/>
      <c r="R242" s="862"/>
      <c r="S242" s="862"/>
    </row>
    <row r="243" spans="1:19" ht="15" customHeight="1" x14ac:dyDescent="0.25">
      <c r="A243" s="858">
        <v>242</v>
      </c>
      <c r="B243" s="276" t="s">
        <v>5249</v>
      </c>
      <c r="C243" s="860" t="s">
        <v>4747</v>
      </c>
      <c r="D243" s="860">
        <v>12</v>
      </c>
      <c r="E243" s="860">
        <v>11</v>
      </c>
      <c r="F243" s="861" t="s">
        <v>46</v>
      </c>
      <c r="G243" s="862" t="s">
        <v>6928</v>
      </c>
      <c r="H243" s="644" t="s">
        <v>4626</v>
      </c>
      <c r="I243" s="862" t="s">
        <v>4403</v>
      </c>
      <c r="J243" s="644" t="s">
        <v>4440</v>
      </c>
      <c r="K243" s="862" t="s">
        <v>6689</v>
      </c>
      <c r="L243" s="863" t="str">
        <f t="shared" si="15"/>
        <v>PNA036_3.OPC571</v>
      </c>
      <c r="M243" s="864" t="str">
        <f t="shared" si="12"/>
        <v>0</v>
      </c>
      <c r="N243" s="864" t="str">
        <f t="shared" si="13"/>
        <v>3</v>
      </c>
      <c r="O243" s="862" t="s">
        <v>2309</v>
      </c>
      <c r="P243" s="862" t="s">
        <v>2312</v>
      </c>
      <c r="Q243" s="860"/>
      <c r="R243" s="872"/>
      <c r="S243" s="862"/>
    </row>
    <row r="244" spans="1:19" ht="15" customHeight="1" x14ac:dyDescent="0.25">
      <c r="A244" s="858">
        <v>243</v>
      </c>
      <c r="B244" s="276" t="s">
        <v>5250</v>
      </c>
      <c r="C244" s="860" t="s">
        <v>4748</v>
      </c>
      <c r="D244" s="860">
        <v>12</v>
      </c>
      <c r="E244" s="860">
        <v>12</v>
      </c>
      <c r="F244" s="861" t="s">
        <v>3998</v>
      </c>
      <c r="G244" s="862" t="s">
        <v>6928</v>
      </c>
      <c r="H244" s="644" t="s">
        <v>4626</v>
      </c>
      <c r="I244" s="862" t="s">
        <v>4403</v>
      </c>
      <c r="J244" s="644" t="s">
        <v>4440</v>
      </c>
      <c r="K244" s="862" t="s">
        <v>6689</v>
      </c>
      <c r="L244" s="863" t="str">
        <f t="shared" si="15"/>
        <v>PNA036_3.TC571</v>
      </c>
      <c r="M244" s="864" t="str">
        <f t="shared" si="12"/>
        <v>0</v>
      </c>
      <c r="N244" s="864" t="str">
        <f t="shared" si="13"/>
        <v>3</v>
      </c>
      <c r="O244" s="862" t="s">
        <v>2309</v>
      </c>
      <c r="P244" s="862" t="s">
        <v>2312</v>
      </c>
      <c r="Q244" s="860"/>
      <c r="R244" s="872"/>
      <c r="S244" s="862"/>
    </row>
    <row r="245" spans="1:19" ht="15" customHeight="1" x14ac:dyDescent="0.25">
      <c r="A245" s="858">
        <v>244</v>
      </c>
      <c r="B245" s="276" t="s">
        <v>6410</v>
      </c>
      <c r="C245" s="860"/>
      <c r="D245" s="860"/>
      <c r="E245" s="860"/>
      <c r="F245" s="861"/>
      <c r="G245" s="862"/>
      <c r="H245" s="644"/>
      <c r="I245" s="862"/>
      <c r="J245" s="644"/>
      <c r="K245" s="862"/>
      <c r="L245" s="863" t="str">
        <f t="shared" si="15"/>
        <v/>
      </c>
      <c r="M245" s="864">
        <f t="shared" si="12"/>
        <v>0</v>
      </c>
      <c r="N245" s="864">
        <f t="shared" si="13"/>
        <v>0</v>
      </c>
      <c r="O245" s="862"/>
      <c r="P245" s="862"/>
      <c r="Q245" s="860"/>
      <c r="R245" s="616"/>
      <c r="S245" s="862"/>
    </row>
    <row r="246" spans="1:19" ht="15" customHeight="1" x14ac:dyDescent="0.25">
      <c r="A246" s="858">
        <v>245</v>
      </c>
      <c r="B246" s="276" t="s">
        <v>6410</v>
      </c>
      <c r="C246" s="860"/>
      <c r="D246" s="860"/>
      <c r="E246" s="860"/>
      <c r="F246" s="861"/>
      <c r="G246" s="862"/>
      <c r="H246" s="644"/>
      <c r="I246" s="862"/>
      <c r="J246" s="644"/>
      <c r="K246" s="862"/>
      <c r="L246" s="863" t="str">
        <f t="shared" si="15"/>
        <v/>
      </c>
      <c r="M246" s="864">
        <f t="shared" si="12"/>
        <v>0</v>
      </c>
      <c r="N246" s="864">
        <f t="shared" si="13"/>
        <v>0</v>
      </c>
      <c r="O246" s="862"/>
      <c r="P246" s="862"/>
      <c r="Q246" s="860"/>
      <c r="R246" s="865"/>
      <c r="S246" s="862"/>
    </row>
    <row r="247" spans="1:19" ht="15" customHeight="1" x14ac:dyDescent="0.25">
      <c r="A247" s="858">
        <v>246</v>
      </c>
      <c r="B247" s="276" t="s">
        <v>5167</v>
      </c>
      <c r="C247" s="860" t="s">
        <v>4715</v>
      </c>
      <c r="D247" s="860">
        <v>10</v>
      </c>
      <c r="E247" s="860">
        <v>16</v>
      </c>
      <c r="F247" s="861" t="s">
        <v>3998</v>
      </c>
      <c r="G247" s="862" t="s">
        <v>6929</v>
      </c>
      <c r="H247" s="644" t="s">
        <v>4625</v>
      </c>
      <c r="I247" s="862" t="s">
        <v>4403</v>
      </c>
      <c r="J247" s="644" t="s">
        <v>4634</v>
      </c>
      <c r="K247" s="862" t="s">
        <v>6690</v>
      </c>
      <c r="L247" s="863" t="str">
        <f t="shared" si="15"/>
        <v>PNA036_4.KKC586</v>
      </c>
      <c r="M247" s="864" t="str">
        <f t="shared" si="12"/>
        <v>0</v>
      </c>
      <c r="N247" s="864" t="str">
        <f t="shared" si="13"/>
        <v>3</v>
      </c>
      <c r="O247" s="862" t="s">
        <v>2309</v>
      </c>
      <c r="P247" s="862" t="s">
        <v>2312</v>
      </c>
      <c r="Q247" s="860"/>
      <c r="R247" s="872"/>
      <c r="S247" s="862"/>
    </row>
    <row r="248" spans="1:19" ht="15" customHeight="1" x14ac:dyDescent="0.25">
      <c r="A248" s="858">
        <v>247</v>
      </c>
      <c r="B248" s="276" t="s">
        <v>5168</v>
      </c>
      <c r="C248" s="860" t="s">
        <v>4716</v>
      </c>
      <c r="D248" s="860">
        <v>10</v>
      </c>
      <c r="E248" s="860">
        <v>17</v>
      </c>
      <c r="F248" s="861" t="s">
        <v>3998</v>
      </c>
      <c r="G248" s="862" t="s">
        <v>6929</v>
      </c>
      <c r="H248" s="644" t="s">
        <v>4625</v>
      </c>
      <c r="I248" s="862" t="s">
        <v>4403</v>
      </c>
      <c r="J248" s="644" t="s">
        <v>4634</v>
      </c>
      <c r="K248" s="862" t="s">
        <v>6690</v>
      </c>
      <c r="L248" s="863" t="str">
        <f t="shared" si="15"/>
        <v>PNA036_4.KKC587</v>
      </c>
      <c r="M248" s="864" t="str">
        <f t="shared" si="12"/>
        <v>0</v>
      </c>
      <c r="N248" s="864" t="str">
        <f t="shared" si="13"/>
        <v>3</v>
      </c>
      <c r="O248" s="862" t="s">
        <v>2309</v>
      </c>
      <c r="P248" s="862" t="s">
        <v>2312</v>
      </c>
      <c r="Q248" s="860"/>
      <c r="R248" s="616"/>
      <c r="S248" s="862"/>
    </row>
    <row r="249" spans="1:19" ht="15" customHeight="1" x14ac:dyDescent="0.25">
      <c r="A249" s="858">
        <v>248</v>
      </c>
      <c r="B249" s="276" t="s">
        <v>5165</v>
      </c>
      <c r="C249" s="860" t="s">
        <v>6255</v>
      </c>
      <c r="D249" s="860">
        <v>10</v>
      </c>
      <c r="E249" s="860">
        <v>14</v>
      </c>
      <c r="F249" s="861" t="s">
        <v>46</v>
      </c>
      <c r="G249" s="862" t="s">
        <v>6929</v>
      </c>
      <c r="H249" s="644" t="s">
        <v>4625</v>
      </c>
      <c r="I249" s="862" t="s">
        <v>4403</v>
      </c>
      <c r="J249" s="644" t="s">
        <v>4634</v>
      </c>
      <c r="K249" s="862" t="s">
        <v>6690</v>
      </c>
      <c r="L249" s="863" t="str">
        <f t="shared" si="15"/>
        <v>PNA036_4.ECO581_1</v>
      </c>
      <c r="M249" s="864" t="str">
        <f t="shared" si="12"/>
        <v>3</v>
      </c>
      <c r="N249" s="864" t="str">
        <f t="shared" si="13"/>
        <v>1</v>
      </c>
      <c r="O249" s="862" t="s">
        <v>2312</v>
      </c>
      <c r="P249" s="862" t="s">
        <v>2310</v>
      </c>
      <c r="Q249" s="860"/>
      <c r="R249" s="865"/>
      <c r="S249" s="862"/>
    </row>
    <row r="250" spans="1:19" ht="15" customHeight="1" x14ac:dyDescent="0.25">
      <c r="A250" s="858">
        <v>249</v>
      </c>
      <c r="B250" s="276" t="s">
        <v>5166</v>
      </c>
      <c r="C250" s="860" t="s">
        <v>6256</v>
      </c>
      <c r="D250" s="860">
        <v>10</v>
      </c>
      <c r="E250" s="860">
        <v>15</v>
      </c>
      <c r="F250" s="861" t="s">
        <v>46</v>
      </c>
      <c r="G250" s="862" t="s">
        <v>6929</v>
      </c>
      <c r="H250" s="644" t="s">
        <v>4625</v>
      </c>
      <c r="I250" s="862" t="s">
        <v>4403</v>
      </c>
      <c r="J250" s="644" t="s">
        <v>4634</v>
      </c>
      <c r="K250" s="862" t="s">
        <v>6690</v>
      </c>
      <c r="L250" s="863" t="str">
        <f t="shared" si="15"/>
        <v>PNA036_4.MPC581_1</v>
      </c>
      <c r="M250" s="864" t="str">
        <f t="shared" si="12"/>
        <v>0</v>
      </c>
      <c r="N250" s="864" t="str">
        <f t="shared" si="13"/>
        <v>1</v>
      </c>
      <c r="O250" s="862" t="s">
        <v>2309</v>
      </c>
      <c r="P250" s="862" t="s">
        <v>2310</v>
      </c>
      <c r="Q250" s="860"/>
      <c r="R250" s="872"/>
      <c r="S250" s="862"/>
    </row>
    <row r="251" spans="1:19" ht="15" customHeight="1" x14ac:dyDescent="0.25">
      <c r="A251" s="858">
        <v>250</v>
      </c>
      <c r="B251" s="276" t="s">
        <v>5347</v>
      </c>
      <c r="C251" s="860" t="s">
        <v>4781</v>
      </c>
      <c r="D251" s="860">
        <v>14</v>
      </c>
      <c r="E251" s="860">
        <v>7</v>
      </c>
      <c r="F251" s="861" t="s">
        <v>46</v>
      </c>
      <c r="G251" s="862" t="s">
        <v>6929</v>
      </c>
      <c r="H251" s="644" t="s">
        <v>4627</v>
      </c>
      <c r="I251" s="862" t="s">
        <v>4403</v>
      </c>
      <c r="J251" s="644" t="s">
        <v>4440</v>
      </c>
      <c r="K251" s="862" t="s">
        <v>6690</v>
      </c>
      <c r="L251" s="863" t="str">
        <f t="shared" si="15"/>
        <v>PNA036_4.ECB581</v>
      </c>
      <c r="M251" s="864" t="str">
        <f t="shared" si="12"/>
        <v>3</v>
      </c>
      <c r="N251" s="864" t="str">
        <f t="shared" si="13"/>
        <v>1</v>
      </c>
      <c r="O251" s="862" t="s">
        <v>2312</v>
      </c>
      <c r="P251" s="862" t="s">
        <v>2310</v>
      </c>
      <c r="Q251" s="871"/>
      <c r="R251" s="874"/>
      <c r="S251" s="862"/>
    </row>
    <row r="252" spans="1:19" ht="15" customHeight="1" x14ac:dyDescent="0.25">
      <c r="A252" s="858">
        <v>251</v>
      </c>
      <c r="B252" s="276" t="s">
        <v>5348</v>
      </c>
      <c r="C252" s="860" t="s">
        <v>6373</v>
      </c>
      <c r="D252" s="860">
        <v>14</v>
      </c>
      <c r="E252" s="860">
        <v>8</v>
      </c>
      <c r="F252" s="861" t="s">
        <v>46</v>
      </c>
      <c r="G252" s="862" t="s">
        <v>6929</v>
      </c>
      <c r="H252" s="644" t="s">
        <v>4627</v>
      </c>
      <c r="I252" s="862" t="s">
        <v>4403</v>
      </c>
      <c r="J252" s="644" t="s">
        <v>4440</v>
      </c>
      <c r="K252" s="862" t="s">
        <v>6690</v>
      </c>
      <c r="L252" s="863" t="str">
        <f t="shared" si="15"/>
        <v>PNA036_4.ECO581_2</v>
      </c>
      <c r="M252" s="864" t="str">
        <f t="shared" si="12"/>
        <v>3</v>
      </c>
      <c r="N252" s="864" t="str">
        <f t="shared" si="13"/>
        <v>1</v>
      </c>
      <c r="O252" s="862" t="s">
        <v>2312</v>
      </c>
      <c r="P252" s="862" t="s">
        <v>2310</v>
      </c>
      <c r="Q252" s="871"/>
      <c r="R252" s="865"/>
      <c r="S252" s="862"/>
    </row>
    <row r="253" spans="1:19" ht="15" customHeight="1" x14ac:dyDescent="0.25">
      <c r="A253" s="858">
        <v>252</v>
      </c>
      <c r="B253" s="276" t="s">
        <v>5349</v>
      </c>
      <c r="C253" s="860" t="s">
        <v>4782</v>
      </c>
      <c r="D253" s="860">
        <v>14</v>
      </c>
      <c r="E253" s="860">
        <v>9</v>
      </c>
      <c r="F253" s="861" t="s">
        <v>46</v>
      </c>
      <c r="G253" s="862" t="s">
        <v>6929</v>
      </c>
      <c r="H253" s="644" t="s">
        <v>4627</v>
      </c>
      <c r="I253" s="862" t="s">
        <v>4403</v>
      </c>
      <c r="J253" s="644" t="s">
        <v>4440</v>
      </c>
      <c r="K253" s="862" t="s">
        <v>6690</v>
      </c>
      <c r="L253" s="863" t="str">
        <f t="shared" si="15"/>
        <v>PNA036_4.EC581</v>
      </c>
      <c r="M253" s="864" t="str">
        <f t="shared" si="12"/>
        <v>3</v>
      </c>
      <c r="N253" s="864" t="str">
        <f t="shared" si="13"/>
        <v>1</v>
      </c>
      <c r="O253" s="862" t="s">
        <v>2312</v>
      </c>
      <c r="P253" s="862" t="s">
        <v>2310</v>
      </c>
      <c r="Q253" s="871"/>
      <c r="R253" s="872"/>
      <c r="S253" s="862"/>
    </row>
    <row r="254" spans="1:19" ht="15" customHeight="1" x14ac:dyDescent="0.25">
      <c r="A254" s="858">
        <v>253</v>
      </c>
      <c r="B254" s="276" t="s">
        <v>5350</v>
      </c>
      <c r="C254" s="860" t="s">
        <v>6374</v>
      </c>
      <c r="D254" s="860">
        <v>14</v>
      </c>
      <c r="E254" s="860">
        <v>10</v>
      </c>
      <c r="F254" s="861" t="s">
        <v>46</v>
      </c>
      <c r="G254" s="862" t="s">
        <v>6929</v>
      </c>
      <c r="H254" s="644" t="s">
        <v>4627</v>
      </c>
      <c r="I254" s="862" t="s">
        <v>4403</v>
      </c>
      <c r="J254" s="644" t="s">
        <v>4440</v>
      </c>
      <c r="K254" s="862" t="s">
        <v>6690</v>
      </c>
      <c r="L254" s="863" t="str">
        <f t="shared" si="15"/>
        <v>PNA036_4.MPC581_2</v>
      </c>
      <c r="M254" s="864" t="str">
        <f t="shared" si="12"/>
        <v>0</v>
      </c>
      <c r="N254" s="864" t="str">
        <f t="shared" si="13"/>
        <v>1</v>
      </c>
      <c r="O254" s="862" t="s">
        <v>2309</v>
      </c>
      <c r="P254" s="862" t="s">
        <v>2310</v>
      </c>
      <c r="Q254" s="871"/>
      <c r="R254" s="872"/>
      <c r="S254" s="862"/>
    </row>
    <row r="255" spans="1:19" ht="15" customHeight="1" x14ac:dyDescent="0.25">
      <c r="A255" s="858">
        <v>254</v>
      </c>
      <c r="B255" s="276" t="s">
        <v>5351</v>
      </c>
      <c r="C255" s="860" t="s">
        <v>4783</v>
      </c>
      <c r="D255" s="860">
        <v>14</v>
      </c>
      <c r="E255" s="860">
        <v>11</v>
      </c>
      <c r="F255" s="861" t="s">
        <v>46</v>
      </c>
      <c r="G255" s="862" t="s">
        <v>6929</v>
      </c>
      <c r="H255" s="644" t="s">
        <v>4627</v>
      </c>
      <c r="I255" s="862" t="s">
        <v>4403</v>
      </c>
      <c r="J255" s="644" t="s">
        <v>4440</v>
      </c>
      <c r="K255" s="862" t="s">
        <v>6690</v>
      </c>
      <c r="L255" s="863" t="str">
        <f t="shared" si="15"/>
        <v>PNA036_4.OPC581</v>
      </c>
      <c r="M255" s="864" t="str">
        <f t="shared" si="12"/>
        <v>0</v>
      </c>
      <c r="N255" s="864" t="str">
        <f t="shared" si="13"/>
        <v>3</v>
      </c>
      <c r="O255" s="862" t="s">
        <v>2309</v>
      </c>
      <c r="P255" s="862" t="s">
        <v>2312</v>
      </c>
      <c r="Q255" s="860"/>
      <c r="R255" s="616"/>
      <c r="S255" s="862"/>
    </row>
    <row r="256" spans="1:19" ht="15" customHeight="1" x14ac:dyDescent="0.25">
      <c r="A256" s="858">
        <v>255</v>
      </c>
      <c r="B256" s="276" t="s">
        <v>5352</v>
      </c>
      <c r="C256" s="860" t="s">
        <v>4784</v>
      </c>
      <c r="D256" s="860">
        <v>14</v>
      </c>
      <c r="E256" s="860">
        <v>12</v>
      </c>
      <c r="F256" s="861" t="s">
        <v>3998</v>
      </c>
      <c r="G256" s="862" t="s">
        <v>6929</v>
      </c>
      <c r="H256" s="644" t="s">
        <v>4627</v>
      </c>
      <c r="I256" s="862" t="s">
        <v>4403</v>
      </c>
      <c r="J256" s="644" t="s">
        <v>4440</v>
      </c>
      <c r="K256" s="862" t="s">
        <v>6690</v>
      </c>
      <c r="L256" s="863" t="str">
        <f t="shared" si="15"/>
        <v>PNA036_4.TC581</v>
      </c>
      <c r="M256" s="864" t="str">
        <f t="shared" si="12"/>
        <v>0</v>
      </c>
      <c r="N256" s="864" t="str">
        <f t="shared" si="13"/>
        <v>3</v>
      </c>
      <c r="O256" s="862" t="s">
        <v>2309</v>
      </c>
      <c r="P256" s="862" t="s">
        <v>2312</v>
      </c>
      <c r="Q256" s="860"/>
      <c r="R256" s="865"/>
      <c r="S256" s="862"/>
    </row>
    <row r="257" spans="1:19" ht="15" customHeight="1" x14ac:dyDescent="0.25">
      <c r="A257" s="858">
        <v>256</v>
      </c>
      <c r="B257" s="276" t="s">
        <v>6410</v>
      </c>
      <c r="C257" s="860"/>
      <c r="D257" s="860"/>
      <c r="E257" s="860"/>
      <c r="F257" s="861"/>
      <c r="G257" s="862"/>
      <c r="H257" s="644"/>
      <c r="I257" s="862"/>
      <c r="J257" s="644"/>
      <c r="K257" s="862"/>
      <c r="L257" s="863" t="str">
        <f t="shared" si="15"/>
        <v/>
      </c>
      <c r="M257" s="864">
        <f t="shared" si="12"/>
        <v>0</v>
      </c>
      <c r="N257" s="864">
        <f t="shared" si="13"/>
        <v>0</v>
      </c>
      <c r="O257" s="862"/>
      <c r="P257" s="862"/>
      <c r="Q257" s="860"/>
      <c r="R257" s="872"/>
      <c r="S257" s="862"/>
    </row>
    <row r="258" spans="1:19" ht="15" customHeight="1" x14ac:dyDescent="0.25">
      <c r="A258" s="858">
        <v>257</v>
      </c>
      <c r="B258" s="276" t="s">
        <v>6410</v>
      </c>
      <c r="C258" s="860"/>
      <c r="D258" s="860"/>
      <c r="E258" s="860"/>
      <c r="F258" s="861"/>
      <c r="G258" s="862"/>
      <c r="H258" s="644"/>
      <c r="I258" s="862"/>
      <c r="J258" s="644"/>
      <c r="K258" s="862"/>
      <c r="L258" s="863" t="str">
        <f t="shared" si="15"/>
        <v/>
      </c>
      <c r="M258" s="864">
        <f t="shared" si="12"/>
        <v>0</v>
      </c>
      <c r="N258" s="864">
        <f t="shared" si="13"/>
        <v>0</v>
      </c>
      <c r="O258" s="862"/>
      <c r="P258" s="862"/>
      <c r="Q258" s="860"/>
      <c r="R258" s="874"/>
      <c r="S258" s="862"/>
    </row>
    <row r="259" spans="1:19" ht="15" customHeight="1" x14ac:dyDescent="0.25">
      <c r="A259" s="858">
        <v>258</v>
      </c>
      <c r="B259" s="276" t="s">
        <v>4990</v>
      </c>
      <c r="C259" s="860" t="s">
        <v>6154</v>
      </c>
      <c r="D259" s="860">
        <v>6</v>
      </c>
      <c r="E259" s="860">
        <v>9</v>
      </c>
      <c r="F259" s="861" t="s">
        <v>3998</v>
      </c>
      <c r="G259" s="862" t="s">
        <v>6933</v>
      </c>
      <c r="H259" s="644" t="s">
        <v>4625</v>
      </c>
      <c r="I259" s="862" t="s">
        <v>4403</v>
      </c>
      <c r="J259" s="644" t="s">
        <v>4440</v>
      </c>
      <c r="K259" s="862" t="s">
        <v>6685</v>
      </c>
      <c r="L259" s="863" t="str">
        <f t="shared" si="15"/>
        <v>SSN.BB951_1</v>
      </c>
      <c r="M259" s="864" t="str">
        <f t="shared" ref="M259:M322" si="16">IF(O259="",0,LEFT(O259,1))</f>
        <v>0</v>
      </c>
      <c r="N259" s="864" t="str">
        <f t="shared" ref="N259:N322" si="17">IF(P259="",0,LEFT(P259,1))</f>
        <v>2</v>
      </c>
      <c r="O259" s="862" t="s">
        <v>2309</v>
      </c>
      <c r="P259" s="862" t="s">
        <v>2311</v>
      </c>
      <c r="Q259" s="860"/>
      <c r="R259" s="865"/>
      <c r="S259" s="862"/>
    </row>
    <row r="260" spans="1:19" ht="15" customHeight="1" x14ac:dyDescent="0.25">
      <c r="A260" s="858">
        <v>259</v>
      </c>
      <c r="B260" s="276" t="s">
        <v>4991</v>
      </c>
      <c r="C260" s="860" t="s">
        <v>4675</v>
      </c>
      <c r="D260" s="860">
        <v>6</v>
      </c>
      <c r="E260" s="860">
        <v>10</v>
      </c>
      <c r="F260" s="861" t="s">
        <v>3998</v>
      </c>
      <c r="G260" s="862" t="s">
        <v>6933</v>
      </c>
      <c r="H260" s="644" t="s">
        <v>4625</v>
      </c>
      <c r="I260" s="862" t="s">
        <v>4403</v>
      </c>
      <c r="J260" s="644" t="s">
        <v>4440</v>
      </c>
      <c r="K260" s="862" t="s">
        <v>6685</v>
      </c>
      <c r="L260" s="863" t="str">
        <f t="shared" si="15"/>
        <v>SSN.OPC951</v>
      </c>
      <c r="M260" s="864" t="str">
        <f t="shared" si="16"/>
        <v>0</v>
      </c>
      <c r="N260" s="864" t="str">
        <f t="shared" si="17"/>
        <v>3</v>
      </c>
      <c r="O260" s="862" t="s">
        <v>2309</v>
      </c>
      <c r="P260" s="862" t="s">
        <v>2312</v>
      </c>
      <c r="Q260" s="860"/>
      <c r="R260" s="872"/>
      <c r="S260" s="862"/>
    </row>
    <row r="261" spans="1:19" ht="15" customHeight="1" x14ac:dyDescent="0.25">
      <c r="A261" s="858">
        <v>260</v>
      </c>
      <c r="B261" s="276" t="s">
        <v>4196</v>
      </c>
      <c r="C261" s="860" t="s">
        <v>4676</v>
      </c>
      <c r="D261" s="860">
        <v>6</v>
      </c>
      <c r="E261" s="860">
        <v>11</v>
      </c>
      <c r="F261" s="861" t="s">
        <v>3998</v>
      </c>
      <c r="G261" s="862" t="s">
        <v>6933</v>
      </c>
      <c r="H261" s="644" t="s">
        <v>4625</v>
      </c>
      <c r="I261" s="862" t="s">
        <v>4403</v>
      </c>
      <c r="J261" s="644" t="s">
        <v>4440</v>
      </c>
      <c r="K261" s="862" t="s">
        <v>6685</v>
      </c>
      <c r="L261" s="863" t="str">
        <f t="shared" si="15"/>
        <v>SSN.PPC951</v>
      </c>
      <c r="M261" s="864" t="str">
        <f t="shared" si="16"/>
        <v>0</v>
      </c>
      <c r="N261" s="864" t="str">
        <f t="shared" si="17"/>
        <v>2</v>
      </c>
      <c r="O261" s="862" t="s">
        <v>2309</v>
      </c>
      <c r="P261" s="862" t="s">
        <v>2311</v>
      </c>
      <c r="Q261" s="860"/>
      <c r="R261" s="872"/>
      <c r="S261" s="862"/>
    </row>
    <row r="262" spans="1:19" ht="15" customHeight="1" x14ac:dyDescent="0.25">
      <c r="A262" s="858">
        <v>261</v>
      </c>
      <c r="B262" s="276" t="s">
        <v>4992</v>
      </c>
      <c r="C262" s="860" t="s">
        <v>4677</v>
      </c>
      <c r="D262" s="860">
        <v>6</v>
      </c>
      <c r="E262" s="860">
        <v>12</v>
      </c>
      <c r="F262" s="861" t="s">
        <v>3998</v>
      </c>
      <c r="G262" s="862" t="s">
        <v>6933</v>
      </c>
      <c r="H262" s="644" t="s">
        <v>4625</v>
      </c>
      <c r="I262" s="862" t="s">
        <v>4403</v>
      </c>
      <c r="J262" s="644" t="s">
        <v>4440</v>
      </c>
      <c r="K262" s="862" t="s">
        <v>6685</v>
      </c>
      <c r="L262" s="863" t="str">
        <f t="shared" si="15"/>
        <v>SSN.TC9512</v>
      </c>
      <c r="M262" s="864" t="str">
        <f t="shared" si="16"/>
        <v>0</v>
      </c>
      <c r="N262" s="864" t="str">
        <f t="shared" si="17"/>
        <v>2</v>
      </c>
      <c r="O262" s="862" t="s">
        <v>2309</v>
      </c>
      <c r="P262" s="862" t="s">
        <v>2311</v>
      </c>
      <c r="Q262" s="860"/>
      <c r="R262" s="616"/>
      <c r="S262" s="862"/>
    </row>
    <row r="263" spans="1:19" ht="15" customHeight="1" x14ac:dyDescent="0.25">
      <c r="A263" s="858">
        <v>262</v>
      </c>
      <c r="B263" s="276" t="s">
        <v>6410</v>
      </c>
      <c r="C263" s="860"/>
      <c r="D263" s="860"/>
      <c r="E263" s="860"/>
      <c r="F263" s="861"/>
      <c r="G263" s="862"/>
      <c r="H263" s="644"/>
      <c r="I263" s="862"/>
      <c r="J263" s="644"/>
      <c r="K263" s="862"/>
      <c r="L263" s="863" t="str">
        <f t="shared" si="15"/>
        <v/>
      </c>
      <c r="M263" s="864">
        <f t="shared" si="16"/>
        <v>0</v>
      </c>
      <c r="N263" s="864">
        <f t="shared" si="17"/>
        <v>0</v>
      </c>
      <c r="O263" s="862"/>
      <c r="P263" s="862"/>
      <c r="Q263" s="860"/>
      <c r="R263" s="865"/>
      <c r="S263" s="862"/>
    </row>
    <row r="264" spans="1:19" ht="15" customHeight="1" x14ac:dyDescent="0.25">
      <c r="A264" s="858">
        <v>263</v>
      </c>
      <c r="B264" s="276" t="s">
        <v>6410</v>
      </c>
      <c r="C264" s="860"/>
      <c r="D264" s="860"/>
      <c r="E264" s="860"/>
      <c r="F264" s="861"/>
      <c r="G264" s="862"/>
      <c r="H264" s="644"/>
      <c r="I264" s="862"/>
      <c r="J264" s="644"/>
      <c r="K264" s="862"/>
      <c r="L264" s="863" t="str">
        <f t="shared" si="15"/>
        <v/>
      </c>
      <c r="M264" s="864">
        <f t="shared" si="16"/>
        <v>0</v>
      </c>
      <c r="N264" s="864">
        <f t="shared" si="17"/>
        <v>0</v>
      </c>
      <c r="O264" s="862"/>
      <c r="P264" s="862"/>
      <c r="Q264" s="860"/>
      <c r="R264" s="872"/>
      <c r="S264" s="862"/>
    </row>
    <row r="265" spans="1:19" ht="15" customHeight="1" x14ac:dyDescent="0.25">
      <c r="A265" s="858">
        <v>264</v>
      </c>
      <c r="B265" s="276" t="s">
        <v>4884</v>
      </c>
      <c r="C265" s="860" t="s">
        <v>4661</v>
      </c>
      <c r="D265" s="860">
        <v>3</v>
      </c>
      <c r="E265" s="860">
        <v>14</v>
      </c>
      <c r="F265" s="861" t="s">
        <v>3998</v>
      </c>
      <c r="G265" s="862" t="s">
        <v>4087</v>
      </c>
      <c r="H265" s="644" t="s">
        <v>4625</v>
      </c>
      <c r="I265" s="862" t="s">
        <v>4403</v>
      </c>
      <c r="J265" s="644" t="s">
        <v>4422</v>
      </c>
      <c r="K265" s="862" t="s">
        <v>4086</v>
      </c>
      <c r="L265" s="863" t="str">
        <f t="shared" si="15"/>
        <v>ES.EC951</v>
      </c>
      <c r="M265" s="864" t="str">
        <f t="shared" si="16"/>
        <v>3</v>
      </c>
      <c r="N265" s="864" t="str">
        <f t="shared" si="17"/>
        <v>1</v>
      </c>
      <c r="O265" s="862" t="s">
        <v>2312</v>
      </c>
      <c r="P265" s="862" t="s">
        <v>2310</v>
      </c>
      <c r="Q265" s="860"/>
      <c r="R265" s="874"/>
      <c r="S265" s="862"/>
    </row>
    <row r="266" spans="1:19" ht="15" customHeight="1" x14ac:dyDescent="0.25">
      <c r="A266" s="858">
        <v>265</v>
      </c>
      <c r="B266" s="276" t="s">
        <v>4885</v>
      </c>
      <c r="C266" s="860" t="s">
        <v>4662</v>
      </c>
      <c r="D266" s="860">
        <v>3</v>
      </c>
      <c r="E266" s="860">
        <v>15</v>
      </c>
      <c r="F266" s="861" t="s">
        <v>3998</v>
      </c>
      <c r="G266" s="862" t="s">
        <v>4087</v>
      </c>
      <c r="H266" s="644" t="s">
        <v>4625</v>
      </c>
      <c r="I266" s="862" t="s">
        <v>4403</v>
      </c>
      <c r="J266" s="644" t="s">
        <v>4422</v>
      </c>
      <c r="K266" s="862" t="s">
        <v>4086</v>
      </c>
      <c r="L266" s="863" t="str">
        <f t="shared" si="15"/>
        <v>ES.EC953</v>
      </c>
      <c r="M266" s="864" t="str">
        <f t="shared" si="16"/>
        <v>3</v>
      </c>
      <c r="N266" s="864" t="str">
        <f t="shared" si="17"/>
        <v>1</v>
      </c>
      <c r="O266" s="862" t="s">
        <v>2312</v>
      </c>
      <c r="P266" s="862" t="s">
        <v>2310</v>
      </c>
      <c r="Q266" s="871"/>
      <c r="R266" s="877"/>
      <c r="S266" s="862"/>
    </row>
    <row r="267" spans="1:19" ht="15" customHeight="1" x14ac:dyDescent="0.25">
      <c r="A267" s="858">
        <v>266</v>
      </c>
      <c r="B267" s="276" t="s">
        <v>4997</v>
      </c>
      <c r="C267" s="860" t="s">
        <v>4680</v>
      </c>
      <c r="D267" s="860">
        <v>6</v>
      </c>
      <c r="E267" s="860">
        <v>18</v>
      </c>
      <c r="F267" s="861" t="s">
        <v>3998</v>
      </c>
      <c r="G267" s="862" t="s">
        <v>4087</v>
      </c>
      <c r="H267" s="644" t="s">
        <v>4625</v>
      </c>
      <c r="I267" s="862" t="s">
        <v>4403</v>
      </c>
      <c r="J267" s="644" t="s">
        <v>4440</v>
      </c>
      <c r="K267" s="862" t="s">
        <v>4086</v>
      </c>
      <c r="L267" s="863" t="str">
        <f t="shared" si="15"/>
        <v>ES.EC952</v>
      </c>
      <c r="M267" s="864" t="str">
        <f t="shared" si="16"/>
        <v>3</v>
      </c>
      <c r="N267" s="864" t="str">
        <f t="shared" si="17"/>
        <v>1</v>
      </c>
      <c r="O267" s="862" t="s">
        <v>2312</v>
      </c>
      <c r="P267" s="862" t="s">
        <v>2310</v>
      </c>
      <c r="Q267" s="860"/>
      <c r="R267" s="862"/>
      <c r="S267" s="862"/>
    </row>
    <row r="268" spans="1:19" ht="15" customHeight="1" x14ac:dyDescent="0.25">
      <c r="A268" s="858">
        <v>267</v>
      </c>
      <c r="B268" s="276" t="s">
        <v>4998</v>
      </c>
      <c r="C268" s="860" t="s">
        <v>4681</v>
      </c>
      <c r="D268" s="860">
        <v>6</v>
      </c>
      <c r="E268" s="860">
        <v>19</v>
      </c>
      <c r="F268" s="861" t="s">
        <v>3998</v>
      </c>
      <c r="G268" s="862" t="s">
        <v>4087</v>
      </c>
      <c r="H268" s="644" t="s">
        <v>4625</v>
      </c>
      <c r="I268" s="862" t="s">
        <v>4403</v>
      </c>
      <c r="J268" s="644" t="s">
        <v>4440</v>
      </c>
      <c r="K268" s="862" t="s">
        <v>4086</v>
      </c>
      <c r="L268" s="863" t="str">
        <f t="shared" si="15"/>
        <v>ES.EC954</v>
      </c>
      <c r="M268" s="864" t="str">
        <f t="shared" si="16"/>
        <v>3</v>
      </c>
      <c r="N268" s="864" t="str">
        <f t="shared" si="17"/>
        <v>1</v>
      </c>
      <c r="O268" s="862" t="s">
        <v>2312</v>
      </c>
      <c r="P268" s="862" t="s">
        <v>2310</v>
      </c>
      <c r="Q268" s="860"/>
      <c r="R268" s="862"/>
      <c r="S268" s="862"/>
    </row>
    <row r="269" spans="1:19" ht="15" customHeight="1" x14ac:dyDescent="0.25">
      <c r="A269" s="858">
        <v>268</v>
      </c>
      <c r="B269" s="276" t="s">
        <v>4999</v>
      </c>
      <c r="C269" s="860" t="s">
        <v>4682</v>
      </c>
      <c r="D269" s="860">
        <v>6</v>
      </c>
      <c r="E269" s="860">
        <v>20</v>
      </c>
      <c r="F269" s="861" t="s">
        <v>3998</v>
      </c>
      <c r="G269" s="862" t="s">
        <v>6711</v>
      </c>
      <c r="H269" s="644" t="s">
        <v>4625</v>
      </c>
      <c r="I269" s="862" t="s">
        <v>4403</v>
      </c>
      <c r="J269" s="644" t="s">
        <v>4440</v>
      </c>
      <c r="K269" s="862" t="s">
        <v>6712</v>
      </c>
      <c r="L269" s="863" t="str">
        <f t="shared" si="15"/>
        <v>SAR2.HPC672</v>
      </c>
      <c r="M269" s="864" t="str">
        <f t="shared" si="16"/>
        <v>3</v>
      </c>
      <c r="N269" s="864" t="str">
        <f t="shared" si="17"/>
        <v>1</v>
      </c>
      <c r="O269" s="862" t="s">
        <v>2312</v>
      </c>
      <c r="P269" s="862" t="s">
        <v>2310</v>
      </c>
      <c r="Q269" s="860"/>
      <c r="R269" s="862"/>
      <c r="S269" s="862"/>
    </row>
    <row r="270" spans="1:19" ht="15" customHeight="1" x14ac:dyDescent="0.25">
      <c r="A270" s="858">
        <v>269</v>
      </c>
      <c r="B270" s="276" t="s">
        <v>6410</v>
      </c>
      <c r="C270" s="860"/>
      <c r="D270" s="860"/>
      <c r="E270" s="860"/>
      <c r="F270" s="861"/>
      <c r="G270" s="862"/>
      <c r="H270" s="644"/>
      <c r="I270" s="862"/>
      <c r="J270" s="644"/>
      <c r="K270" s="862"/>
      <c r="L270" s="863" t="str">
        <f t="shared" si="15"/>
        <v/>
      </c>
      <c r="M270" s="864">
        <f t="shared" si="16"/>
        <v>0</v>
      </c>
      <c r="N270" s="864">
        <f t="shared" si="17"/>
        <v>0</v>
      </c>
      <c r="O270" s="862"/>
      <c r="P270" s="862"/>
      <c r="Q270" s="860"/>
      <c r="R270" s="862"/>
      <c r="S270" s="862"/>
    </row>
    <row r="271" spans="1:19" ht="15" customHeight="1" x14ac:dyDescent="0.25">
      <c r="A271" s="858">
        <v>270</v>
      </c>
      <c r="B271" s="276" t="s">
        <v>6410</v>
      </c>
      <c r="C271" s="860"/>
      <c r="D271" s="860"/>
      <c r="E271" s="860"/>
      <c r="F271" s="861"/>
      <c r="G271" s="862"/>
      <c r="H271" s="644"/>
      <c r="I271" s="862"/>
      <c r="J271" s="644"/>
      <c r="K271" s="862"/>
      <c r="L271" s="863" t="str">
        <f t="shared" si="15"/>
        <v/>
      </c>
      <c r="M271" s="864">
        <f t="shared" si="16"/>
        <v>0</v>
      </c>
      <c r="N271" s="864">
        <f t="shared" si="17"/>
        <v>0</v>
      </c>
      <c r="O271" s="862"/>
      <c r="P271" s="862"/>
      <c r="Q271" s="860"/>
      <c r="R271" s="862"/>
      <c r="S271" s="862"/>
    </row>
    <row r="272" spans="1:19" ht="15" customHeight="1" x14ac:dyDescent="0.25">
      <c r="A272" s="858">
        <v>271</v>
      </c>
      <c r="B272" s="276" t="s">
        <v>5108</v>
      </c>
      <c r="C272" s="860" t="s">
        <v>4691</v>
      </c>
      <c r="D272" s="860">
        <v>9</v>
      </c>
      <c r="E272" s="860">
        <v>0</v>
      </c>
      <c r="F272" s="861" t="s">
        <v>46</v>
      </c>
      <c r="G272" s="862" t="s">
        <v>4085</v>
      </c>
      <c r="H272" s="644" t="s">
        <v>4625</v>
      </c>
      <c r="I272" s="862" t="s">
        <v>4403</v>
      </c>
      <c r="J272" s="644" t="s">
        <v>4633</v>
      </c>
      <c r="K272" s="862" t="s">
        <v>4580</v>
      </c>
      <c r="L272" s="863" t="str">
        <f>IF(ISBLANK(K272),IF(ISBLANK(R272),IF(ISBLANK(C272),"",C272),R272),IF(ISBLANK(R272),CONCATENATE(K272,".",C272),CONCATENATE(K272,".",R272)))</f>
        <v>SARD.RD1.PPC675</v>
      </c>
      <c r="M272" s="864" t="str">
        <f t="shared" si="16"/>
        <v>0</v>
      </c>
      <c r="N272" s="864" t="str">
        <f t="shared" si="17"/>
        <v>3</v>
      </c>
      <c r="O272" s="862" t="s">
        <v>2309</v>
      </c>
      <c r="P272" s="862" t="s">
        <v>2312</v>
      </c>
      <c r="Q272" s="860"/>
      <c r="R272" s="872"/>
      <c r="S272" s="862"/>
    </row>
    <row r="273" spans="1:19" ht="15" customHeight="1" x14ac:dyDescent="0.25">
      <c r="A273" s="858">
        <v>272</v>
      </c>
      <c r="B273" s="276" t="s">
        <v>5109</v>
      </c>
      <c r="C273" s="860" t="s">
        <v>4692</v>
      </c>
      <c r="D273" s="860">
        <v>9</v>
      </c>
      <c r="E273" s="860">
        <v>1</v>
      </c>
      <c r="F273" s="861" t="s">
        <v>46</v>
      </c>
      <c r="G273" s="862" t="s">
        <v>4085</v>
      </c>
      <c r="H273" s="644" t="s">
        <v>4625</v>
      </c>
      <c r="I273" s="862" t="s">
        <v>4403</v>
      </c>
      <c r="J273" s="644" t="s">
        <v>4633</v>
      </c>
      <c r="K273" s="862" t="s">
        <v>4580</v>
      </c>
      <c r="L273" s="863" t="str">
        <f>IF(ISBLANK(K273),IF(ISBLANK(R273),IF(ISBLANK(C273),"",C273),R273),IF(ISBLANK(R273),CONCATENATE(K273,".",C273),CONCATENATE(K273,".",R273)))</f>
        <v>SARD.RD1.CKC675</v>
      </c>
      <c r="M273" s="864" t="str">
        <f t="shared" si="16"/>
        <v>0</v>
      </c>
      <c r="N273" s="864" t="str">
        <f t="shared" si="17"/>
        <v>1</v>
      </c>
      <c r="O273" s="862" t="s">
        <v>2309</v>
      </c>
      <c r="P273" s="862" t="s">
        <v>2310</v>
      </c>
      <c r="Q273" s="860"/>
      <c r="R273" s="872"/>
      <c r="S273" s="862"/>
    </row>
    <row r="274" spans="1:19" ht="15" customHeight="1" x14ac:dyDescent="0.25">
      <c r="A274" s="858">
        <v>273</v>
      </c>
      <c r="B274" s="276" t="s">
        <v>5110</v>
      </c>
      <c r="C274" s="860" t="s">
        <v>4693</v>
      </c>
      <c r="D274" s="860">
        <v>9</v>
      </c>
      <c r="E274" s="860">
        <v>2</v>
      </c>
      <c r="F274" s="861" t="s">
        <v>46</v>
      </c>
      <c r="G274" s="862" t="s">
        <v>4085</v>
      </c>
      <c r="H274" s="644" t="s">
        <v>4625</v>
      </c>
      <c r="I274" s="862" t="s">
        <v>4403</v>
      </c>
      <c r="J274" s="644" t="s">
        <v>4633</v>
      </c>
      <c r="K274" s="862" t="s">
        <v>4580</v>
      </c>
      <c r="L274" s="863" t="str">
        <f>IF(ISBLANK(K274),IF(ISBLANK(R274),IF(ISBLANK(C274),"",C274),R274),IF(ISBLANK(R274),CONCATENATE(K274,".",C274),CONCATENATE(K274,".",R274)))</f>
        <v>SARD.RD1.DKC675</v>
      </c>
      <c r="M274" s="864" t="str">
        <f t="shared" si="16"/>
        <v>0</v>
      </c>
      <c r="N274" s="864" t="str">
        <f t="shared" si="17"/>
        <v>1</v>
      </c>
      <c r="O274" s="862" t="s">
        <v>2309</v>
      </c>
      <c r="P274" s="862" t="s">
        <v>2310</v>
      </c>
      <c r="Q274" s="860"/>
      <c r="R274" s="877"/>
      <c r="S274" s="862"/>
    </row>
    <row r="275" spans="1:19" ht="15" customHeight="1" x14ac:dyDescent="0.25">
      <c r="A275" s="858">
        <v>274</v>
      </c>
      <c r="B275" s="276" t="s">
        <v>5111</v>
      </c>
      <c r="C275" s="860" t="s">
        <v>4694</v>
      </c>
      <c r="D275" s="860">
        <v>9</v>
      </c>
      <c r="E275" s="860">
        <v>3</v>
      </c>
      <c r="F275" s="861" t="s">
        <v>46</v>
      </c>
      <c r="G275" s="862" t="s">
        <v>4085</v>
      </c>
      <c r="H275" s="644" t="s">
        <v>4625</v>
      </c>
      <c r="I275" s="862" t="s">
        <v>4403</v>
      </c>
      <c r="J275" s="644" t="s">
        <v>4633</v>
      </c>
      <c r="K275" s="862" t="s">
        <v>4580</v>
      </c>
      <c r="L275" s="863" t="str">
        <f>IF(ISBLANK(K275),IF(ISBLANK(R275),IF(ISBLANK(C275),"",C275),R275),IF(ISBLANK(R275),CONCATENATE(K275,".",C275),CONCATENATE(K275,".",R275)))</f>
        <v>SARD.RD1.DCK675</v>
      </c>
      <c r="M275" s="864" t="str">
        <f t="shared" si="16"/>
        <v>0</v>
      </c>
      <c r="N275" s="864" t="str">
        <f t="shared" si="17"/>
        <v>1</v>
      </c>
      <c r="O275" s="862" t="s">
        <v>2309</v>
      </c>
      <c r="P275" s="862" t="s">
        <v>2310</v>
      </c>
      <c r="Q275" s="860"/>
      <c r="R275" s="862"/>
      <c r="S275" s="862"/>
    </row>
    <row r="276" spans="1:19" ht="15" customHeight="1" x14ac:dyDescent="0.25">
      <c r="A276" s="858">
        <v>275</v>
      </c>
      <c r="B276" s="276" t="s">
        <v>5112</v>
      </c>
      <c r="C276" s="860" t="s">
        <v>4695</v>
      </c>
      <c r="D276" s="860">
        <v>9</v>
      </c>
      <c r="E276" s="860">
        <v>4</v>
      </c>
      <c r="F276" s="861" t="s">
        <v>46</v>
      </c>
      <c r="G276" s="862" t="s">
        <v>4085</v>
      </c>
      <c r="H276" s="644" t="s">
        <v>4625</v>
      </c>
      <c r="I276" s="862" t="s">
        <v>4403</v>
      </c>
      <c r="J276" s="644" t="s">
        <v>4633</v>
      </c>
      <c r="K276" s="862" t="s">
        <v>4580</v>
      </c>
      <c r="L276" s="863" t="str">
        <f t="shared" ref="L276:L322" si="18">IF(ISBLANK(K276),IF(ISBLANK(R276),IF(ISBLANK(C276),"",C276),R276),IF(ISBLANK(R276),CONCATENATE(K276,".",C276),CONCATENATE(K276,".",R276)))</f>
        <v>SARD.RD1.MCC675</v>
      </c>
      <c r="M276" s="864" t="str">
        <f t="shared" si="16"/>
        <v>0</v>
      </c>
      <c r="N276" s="864" t="str">
        <f t="shared" si="17"/>
        <v>3</v>
      </c>
      <c r="O276" s="862" t="s">
        <v>2309</v>
      </c>
      <c r="P276" s="862" t="s">
        <v>2312</v>
      </c>
      <c r="Q276" s="860"/>
      <c r="R276" s="875"/>
      <c r="S276" s="862"/>
    </row>
    <row r="277" spans="1:19" ht="15" customHeight="1" x14ac:dyDescent="0.25">
      <c r="A277" s="858">
        <v>276</v>
      </c>
      <c r="B277" s="276" t="s">
        <v>5113</v>
      </c>
      <c r="C277" s="860" t="s">
        <v>4696</v>
      </c>
      <c r="D277" s="860">
        <v>9</v>
      </c>
      <c r="E277" s="860">
        <v>5</v>
      </c>
      <c r="F277" s="861" t="s">
        <v>46</v>
      </c>
      <c r="G277" s="862" t="s">
        <v>4085</v>
      </c>
      <c r="H277" s="644" t="s">
        <v>4625</v>
      </c>
      <c r="I277" s="862" t="s">
        <v>4403</v>
      </c>
      <c r="J277" s="644" t="s">
        <v>4633</v>
      </c>
      <c r="K277" s="862" t="s">
        <v>4580</v>
      </c>
      <c r="L277" s="863" t="str">
        <f t="shared" si="18"/>
        <v>SARD.RD1.MCO675</v>
      </c>
      <c r="M277" s="864" t="str">
        <f t="shared" si="16"/>
        <v>0</v>
      </c>
      <c r="N277" s="864" t="str">
        <f t="shared" si="17"/>
        <v>3</v>
      </c>
      <c r="O277" s="862" t="s">
        <v>2309</v>
      </c>
      <c r="P277" s="862" t="s">
        <v>2312</v>
      </c>
      <c r="Q277" s="860"/>
      <c r="R277" s="872"/>
      <c r="S277" s="862"/>
    </row>
    <row r="278" spans="1:19" ht="15" customHeight="1" x14ac:dyDescent="0.25">
      <c r="A278" s="858">
        <v>277</v>
      </c>
      <c r="B278" s="276" t="s">
        <v>6410</v>
      </c>
      <c r="C278" s="860"/>
      <c r="D278" s="860"/>
      <c r="E278" s="860"/>
      <c r="F278" s="861"/>
      <c r="G278" s="862"/>
      <c r="H278" s="644"/>
      <c r="I278" s="862"/>
      <c r="J278" s="644"/>
      <c r="K278" s="862"/>
      <c r="L278" s="863" t="str">
        <f t="shared" si="18"/>
        <v/>
      </c>
      <c r="M278" s="864">
        <f t="shared" si="16"/>
        <v>0</v>
      </c>
      <c r="N278" s="864">
        <f t="shared" si="17"/>
        <v>0</v>
      </c>
      <c r="O278" s="862"/>
      <c r="P278" s="862"/>
      <c r="Q278" s="860"/>
      <c r="R278" s="862"/>
      <c r="S278" s="862"/>
    </row>
    <row r="279" spans="1:19" ht="15" customHeight="1" x14ac:dyDescent="0.25">
      <c r="A279" s="858">
        <v>278</v>
      </c>
      <c r="B279" s="276" t="s">
        <v>6410</v>
      </c>
      <c r="C279" s="860"/>
      <c r="D279" s="860"/>
      <c r="E279" s="860"/>
      <c r="F279" s="861"/>
      <c r="G279" s="862"/>
      <c r="H279" s="644"/>
      <c r="I279" s="862"/>
      <c r="J279" s="644"/>
      <c r="K279" s="862"/>
      <c r="L279" s="863" t="str">
        <f t="shared" si="18"/>
        <v/>
      </c>
      <c r="M279" s="864">
        <f t="shared" si="16"/>
        <v>0</v>
      </c>
      <c r="N279" s="864">
        <f t="shared" si="17"/>
        <v>0</v>
      </c>
      <c r="O279" s="862"/>
      <c r="P279" s="862"/>
      <c r="Q279" s="860"/>
      <c r="R279" s="862"/>
      <c r="S279" s="862"/>
    </row>
    <row r="280" spans="1:19" ht="15" customHeight="1" x14ac:dyDescent="0.25">
      <c r="A280" s="858">
        <v>279</v>
      </c>
      <c r="B280" s="276" t="s">
        <v>5169</v>
      </c>
      <c r="C280" s="860" t="s">
        <v>4717</v>
      </c>
      <c r="D280" s="860">
        <v>10</v>
      </c>
      <c r="E280" s="860">
        <v>21</v>
      </c>
      <c r="F280" s="861" t="s">
        <v>46</v>
      </c>
      <c r="G280" s="862" t="s">
        <v>4091</v>
      </c>
      <c r="H280" s="644" t="s">
        <v>4625</v>
      </c>
      <c r="I280" s="862" t="s">
        <v>4403</v>
      </c>
      <c r="J280" s="644" t="s">
        <v>4634</v>
      </c>
      <c r="K280" s="862" t="s">
        <v>6951</v>
      </c>
      <c r="L280" s="863" t="str">
        <f t="shared" si="18"/>
        <v>SOU.Pump2.MPC652</v>
      </c>
      <c r="M280" s="864" t="str">
        <f t="shared" si="16"/>
        <v>0</v>
      </c>
      <c r="N280" s="864" t="str">
        <f t="shared" si="17"/>
        <v>1</v>
      </c>
      <c r="O280" s="862" t="s">
        <v>2309</v>
      </c>
      <c r="P280" s="862" t="s">
        <v>2310</v>
      </c>
      <c r="Q280" s="860"/>
      <c r="R280" s="875"/>
      <c r="S280" s="862"/>
    </row>
    <row r="281" spans="1:19" ht="15" customHeight="1" x14ac:dyDescent="0.25">
      <c r="A281" s="858">
        <v>280</v>
      </c>
      <c r="B281" s="276" t="s">
        <v>5170</v>
      </c>
      <c r="C281" s="860" t="s">
        <v>4718</v>
      </c>
      <c r="D281" s="860">
        <v>10</v>
      </c>
      <c r="E281" s="860">
        <v>22</v>
      </c>
      <c r="F281" s="861" t="s">
        <v>46</v>
      </c>
      <c r="G281" s="862" t="s">
        <v>4091</v>
      </c>
      <c r="H281" s="644" t="s">
        <v>4625</v>
      </c>
      <c r="I281" s="862" t="s">
        <v>4403</v>
      </c>
      <c r="J281" s="644" t="s">
        <v>4634</v>
      </c>
      <c r="K281" s="862" t="s">
        <v>6951</v>
      </c>
      <c r="L281" s="863" t="str">
        <f t="shared" si="18"/>
        <v>SOU.Pump2.EC652</v>
      </c>
      <c r="M281" s="864" t="str">
        <f t="shared" si="16"/>
        <v>0</v>
      </c>
      <c r="N281" s="864" t="str">
        <f t="shared" si="17"/>
        <v>1</v>
      </c>
      <c r="O281" s="862" t="s">
        <v>2309</v>
      </c>
      <c r="P281" s="862" t="s">
        <v>2310</v>
      </c>
      <c r="Q281" s="860"/>
      <c r="R281" s="616"/>
      <c r="S281" s="862"/>
    </row>
    <row r="282" spans="1:19" ht="15" customHeight="1" x14ac:dyDescent="0.25">
      <c r="A282" s="858">
        <v>281</v>
      </c>
      <c r="B282" s="276" t="s">
        <v>5133</v>
      </c>
      <c r="C282" s="860" t="s">
        <v>4416</v>
      </c>
      <c r="D282" s="860">
        <v>9</v>
      </c>
      <c r="E282" s="860">
        <v>25</v>
      </c>
      <c r="F282" s="861" t="s">
        <v>46</v>
      </c>
      <c r="G282" s="862" t="s">
        <v>4091</v>
      </c>
      <c r="H282" s="644" t="s">
        <v>4625</v>
      </c>
      <c r="I282" s="862" t="s">
        <v>4403</v>
      </c>
      <c r="J282" s="644" t="s">
        <v>4633</v>
      </c>
      <c r="K282" s="862" t="s">
        <v>6950</v>
      </c>
      <c r="L282" s="863" t="str">
        <f t="shared" si="18"/>
        <v>SOU.Pump1.MPC651</v>
      </c>
      <c r="M282" s="864" t="str">
        <f t="shared" si="16"/>
        <v>0</v>
      </c>
      <c r="N282" s="864" t="str">
        <f t="shared" si="17"/>
        <v>1</v>
      </c>
      <c r="O282" s="862" t="s">
        <v>2309</v>
      </c>
      <c r="P282" s="862" t="s">
        <v>2310</v>
      </c>
      <c r="Q282" s="860"/>
      <c r="R282" s="865"/>
      <c r="S282" s="862"/>
    </row>
    <row r="283" spans="1:19" ht="15" customHeight="1" x14ac:dyDescent="0.25">
      <c r="A283" s="858">
        <v>282</v>
      </c>
      <c r="B283" s="276" t="s">
        <v>5134</v>
      </c>
      <c r="C283" s="860" t="s">
        <v>4583</v>
      </c>
      <c r="D283" s="860">
        <v>9</v>
      </c>
      <c r="E283" s="860">
        <v>26</v>
      </c>
      <c r="F283" s="861" t="s">
        <v>46</v>
      </c>
      <c r="G283" s="862" t="s">
        <v>4091</v>
      </c>
      <c r="H283" s="644" t="s">
        <v>4625</v>
      </c>
      <c r="I283" s="862" t="s">
        <v>4403</v>
      </c>
      <c r="J283" s="644" t="s">
        <v>4633</v>
      </c>
      <c r="K283" s="862" t="s">
        <v>6950</v>
      </c>
      <c r="L283" s="863" t="str">
        <f t="shared" si="18"/>
        <v>SOU.Pump1.EC651</v>
      </c>
      <c r="M283" s="864" t="str">
        <f t="shared" si="16"/>
        <v>0</v>
      </c>
      <c r="N283" s="864" t="str">
        <f t="shared" si="17"/>
        <v>1</v>
      </c>
      <c r="O283" s="862" t="s">
        <v>2309</v>
      </c>
      <c r="P283" s="862" t="s">
        <v>2310</v>
      </c>
      <c r="Q283" s="860"/>
      <c r="R283" s="616"/>
      <c r="S283" s="862"/>
    </row>
    <row r="284" spans="1:19" ht="15" customHeight="1" x14ac:dyDescent="0.25">
      <c r="A284" s="858">
        <v>283</v>
      </c>
      <c r="B284" s="276" t="s">
        <v>6410</v>
      </c>
      <c r="C284" s="860"/>
      <c r="D284" s="860"/>
      <c r="E284" s="860"/>
      <c r="F284" s="861"/>
      <c r="G284" s="862"/>
      <c r="H284" s="644"/>
      <c r="I284" s="862"/>
      <c r="J284" s="644"/>
      <c r="K284" s="862"/>
      <c r="L284" s="863" t="str">
        <f t="shared" si="18"/>
        <v/>
      </c>
      <c r="M284" s="864">
        <f t="shared" si="16"/>
        <v>0</v>
      </c>
      <c r="N284" s="864">
        <f t="shared" si="17"/>
        <v>0</v>
      </c>
      <c r="O284" s="862"/>
      <c r="P284" s="862"/>
      <c r="Q284" s="860"/>
      <c r="R284" s="872"/>
      <c r="S284" s="862"/>
    </row>
    <row r="285" spans="1:19" ht="15" customHeight="1" x14ac:dyDescent="0.25">
      <c r="A285" s="858">
        <v>284</v>
      </c>
      <c r="B285" s="276" t="s">
        <v>6410</v>
      </c>
      <c r="C285" s="860"/>
      <c r="D285" s="860"/>
      <c r="E285" s="860"/>
      <c r="F285" s="861"/>
      <c r="G285" s="862"/>
      <c r="H285" s="644"/>
      <c r="I285" s="862"/>
      <c r="J285" s="644"/>
      <c r="K285" s="862"/>
      <c r="L285" s="863" t="str">
        <f t="shared" si="18"/>
        <v/>
      </c>
      <c r="M285" s="864">
        <f t="shared" si="16"/>
        <v>0</v>
      </c>
      <c r="N285" s="864">
        <f t="shared" si="17"/>
        <v>0</v>
      </c>
      <c r="O285" s="862"/>
      <c r="P285" s="862"/>
      <c r="Q285" s="860"/>
      <c r="R285" s="862"/>
      <c r="S285" s="862"/>
    </row>
    <row r="286" spans="1:19" ht="15" customHeight="1" x14ac:dyDescent="0.25">
      <c r="A286" s="858">
        <v>285</v>
      </c>
      <c r="B286" s="276" t="s">
        <v>4886</v>
      </c>
      <c r="C286" s="860" t="s">
        <v>4663</v>
      </c>
      <c r="D286" s="860">
        <v>3</v>
      </c>
      <c r="E286" s="860">
        <v>16</v>
      </c>
      <c r="F286" s="861" t="s">
        <v>3998</v>
      </c>
      <c r="G286" s="862" t="s">
        <v>6708</v>
      </c>
      <c r="H286" s="644" t="s">
        <v>4625</v>
      </c>
      <c r="I286" s="862" t="s">
        <v>4403</v>
      </c>
      <c r="J286" s="644" t="s">
        <v>4422</v>
      </c>
      <c r="K286" s="862" t="s">
        <v>6707</v>
      </c>
      <c r="L286" s="863" t="str">
        <f t="shared" si="18"/>
        <v>SAR1.HPC671</v>
      </c>
      <c r="M286" s="864" t="str">
        <f t="shared" si="16"/>
        <v>3</v>
      </c>
      <c r="N286" s="864" t="str">
        <f t="shared" si="17"/>
        <v>1</v>
      </c>
      <c r="O286" s="862" t="s">
        <v>2312</v>
      </c>
      <c r="P286" s="862" t="s">
        <v>2310</v>
      </c>
      <c r="Q286" s="860"/>
      <c r="R286" s="862"/>
      <c r="S286" s="862"/>
    </row>
    <row r="287" spans="1:19" ht="15" customHeight="1" x14ac:dyDescent="0.25">
      <c r="A287" s="858">
        <v>286</v>
      </c>
      <c r="B287" s="276" t="s">
        <v>6410</v>
      </c>
      <c r="C287" s="860"/>
      <c r="D287" s="860"/>
      <c r="E287" s="860"/>
      <c r="F287" s="861"/>
      <c r="G287" s="862"/>
      <c r="H287" s="644"/>
      <c r="I287" s="862"/>
      <c r="J287" s="644"/>
      <c r="K287" s="862"/>
      <c r="L287" s="863" t="str">
        <f t="shared" si="18"/>
        <v/>
      </c>
      <c r="M287" s="864">
        <f t="shared" si="16"/>
        <v>0</v>
      </c>
      <c r="N287" s="864">
        <f t="shared" si="17"/>
        <v>0</v>
      </c>
      <c r="O287" s="862"/>
      <c r="P287" s="862"/>
      <c r="Q287" s="860"/>
      <c r="R287" s="862"/>
      <c r="S287" s="862"/>
    </row>
    <row r="288" spans="1:19" ht="15" customHeight="1" x14ac:dyDescent="0.25">
      <c r="A288" s="858">
        <v>287</v>
      </c>
      <c r="B288" s="276" t="s">
        <v>6410</v>
      </c>
      <c r="C288" s="860"/>
      <c r="D288" s="860"/>
      <c r="E288" s="860"/>
      <c r="F288" s="861"/>
      <c r="G288" s="862"/>
      <c r="H288" s="644"/>
      <c r="I288" s="862"/>
      <c r="J288" s="644"/>
      <c r="K288" s="862"/>
      <c r="L288" s="863" t="str">
        <f t="shared" si="18"/>
        <v/>
      </c>
      <c r="M288" s="864">
        <f t="shared" si="16"/>
        <v>0</v>
      </c>
      <c r="N288" s="864">
        <f t="shared" si="17"/>
        <v>0</v>
      </c>
      <c r="O288" s="862"/>
      <c r="P288" s="862"/>
      <c r="Q288" s="860"/>
      <c r="R288" s="862"/>
      <c r="S288" s="862"/>
    </row>
    <row r="289" spans="1:19" ht="15" customHeight="1" x14ac:dyDescent="0.25">
      <c r="A289" s="858">
        <v>288</v>
      </c>
      <c r="B289" s="276" t="s">
        <v>6410</v>
      </c>
      <c r="C289" s="860"/>
      <c r="D289" s="860"/>
      <c r="E289" s="860"/>
      <c r="F289" s="861"/>
      <c r="G289" s="862"/>
      <c r="H289" s="644"/>
      <c r="I289" s="862"/>
      <c r="J289" s="644"/>
      <c r="K289" s="862"/>
      <c r="L289" s="863" t="str">
        <f t="shared" si="18"/>
        <v/>
      </c>
      <c r="M289" s="864">
        <f t="shared" si="16"/>
        <v>0</v>
      </c>
      <c r="N289" s="864">
        <f t="shared" si="17"/>
        <v>0</v>
      </c>
      <c r="O289" s="862"/>
      <c r="P289" s="862"/>
      <c r="Q289" s="860"/>
      <c r="R289" s="862"/>
      <c r="S289" s="862"/>
    </row>
    <row r="290" spans="1:19" ht="15" customHeight="1" x14ac:dyDescent="0.25">
      <c r="A290" s="858">
        <v>289</v>
      </c>
      <c r="B290" s="276" t="s">
        <v>6410</v>
      </c>
      <c r="C290" s="860"/>
      <c r="D290" s="860"/>
      <c r="E290" s="860"/>
      <c r="F290" s="861"/>
      <c r="G290" s="862"/>
      <c r="H290" s="644"/>
      <c r="I290" s="862"/>
      <c r="J290" s="644"/>
      <c r="K290" s="862"/>
      <c r="L290" s="863" t="str">
        <f t="shared" si="18"/>
        <v/>
      </c>
      <c r="M290" s="864">
        <f t="shared" si="16"/>
        <v>0</v>
      </c>
      <c r="N290" s="864">
        <f t="shared" si="17"/>
        <v>0</v>
      </c>
      <c r="O290" s="862"/>
      <c r="P290" s="862"/>
      <c r="Q290" s="860"/>
      <c r="R290" s="862"/>
      <c r="S290" s="862"/>
    </row>
    <row r="291" spans="1:19" ht="15" customHeight="1" x14ac:dyDescent="0.25">
      <c r="A291" s="858">
        <v>290</v>
      </c>
      <c r="B291" s="276" t="s">
        <v>6410</v>
      </c>
      <c r="C291" s="860"/>
      <c r="D291" s="860"/>
      <c r="E291" s="860"/>
      <c r="F291" s="861"/>
      <c r="G291" s="862"/>
      <c r="H291" s="644"/>
      <c r="I291" s="862"/>
      <c r="J291" s="644"/>
      <c r="K291" s="862"/>
      <c r="L291" s="863" t="str">
        <f t="shared" si="18"/>
        <v/>
      </c>
      <c r="M291" s="864">
        <f t="shared" si="16"/>
        <v>0</v>
      </c>
      <c r="N291" s="864">
        <f t="shared" si="17"/>
        <v>0</v>
      </c>
      <c r="O291" s="862"/>
      <c r="P291" s="862"/>
      <c r="Q291" s="860"/>
      <c r="R291" s="865"/>
      <c r="S291" s="862"/>
    </row>
    <row r="292" spans="1:19" ht="15" customHeight="1" x14ac:dyDescent="0.25">
      <c r="A292" s="858">
        <v>291</v>
      </c>
      <c r="B292" s="276" t="s">
        <v>6410</v>
      </c>
      <c r="C292" s="860"/>
      <c r="D292" s="860"/>
      <c r="E292" s="860"/>
      <c r="F292" s="861"/>
      <c r="G292" s="862"/>
      <c r="H292" s="644"/>
      <c r="I292" s="862"/>
      <c r="J292" s="644"/>
      <c r="K292" s="862"/>
      <c r="L292" s="863" t="str">
        <f t="shared" si="18"/>
        <v/>
      </c>
      <c r="M292" s="864">
        <f t="shared" si="16"/>
        <v>0</v>
      </c>
      <c r="N292" s="864">
        <f t="shared" si="17"/>
        <v>0</v>
      </c>
      <c r="O292" s="862"/>
      <c r="P292" s="862"/>
      <c r="Q292" s="860"/>
      <c r="R292" s="872"/>
      <c r="S292" s="862"/>
    </row>
    <row r="293" spans="1:19" ht="15" customHeight="1" x14ac:dyDescent="0.25">
      <c r="A293" s="858">
        <v>292</v>
      </c>
      <c r="B293" s="276" t="s">
        <v>6410</v>
      </c>
      <c r="C293" s="860"/>
      <c r="D293" s="860"/>
      <c r="E293" s="860"/>
      <c r="F293" s="861"/>
      <c r="G293" s="862"/>
      <c r="H293" s="644"/>
      <c r="I293" s="862"/>
      <c r="J293" s="644"/>
      <c r="K293" s="862"/>
      <c r="L293" s="863" t="str">
        <f t="shared" si="18"/>
        <v/>
      </c>
      <c r="M293" s="864">
        <f t="shared" si="16"/>
        <v>0</v>
      </c>
      <c r="N293" s="864">
        <f t="shared" si="17"/>
        <v>0</v>
      </c>
      <c r="O293" s="862"/>
      <c r="P293" s="862"/>
      <c r="Q293" s="860"/>
      <c r="R293" s="872"/>
      <c r="S293" s="862"/>
    </row>
    <row r="294" spans="1:19" ht="30" x14ac:dyDescent="0.25">
      <c r="A294" s="890">
        <v>293</v>
      </c>
      <c r="B294" s="276" t="s">
        <v>5154</v>
      </c>
      <c r="C294" s="860" t="s">
        <v>6402</v>
      </c>
      <c r="D294" s="860">
        <v>100</v>
      </c>
      <c r="E294" s="860" t="s">
        <v>5486</v>
      </c>
      <c r="F294" s="861" t="s">
        <v>3998</v>
      </c>
      <c r="G294" s="862" t="s">
        <v>6686</v>
      </c>
      <c r="H294" s="644" t="s">
        <v>4624</v>
      </c>
      <c r="I294" s="862" t="s">
        <v>4119</v>
      </c>
      <c r="J294" s="644" t="s">
        <v>4533</v>
      </c>
      <c r="K294" s="862" t="s">
        <v>4585</v>
      </c>
      <c r="L294" s="863" t="str">
        <f t="shared" si="18"/>
        <v>Fires.iDC706a</v>
      </c>
      <c r="M294" s="864" t="str">
        <f t="shared" si="16"/>
        <v>0</v>
      </c>
      <c r="N294" s="864" t="str">
        <f t="shared" si="17"/>
        <v>3</v>
      </c>
      <c r="O294" s="862" t="s">
        <v>2309</v>
      </c>
      <c r="P294" s="862" t="s">
        <v>2312</v>
      </c>
      <c r="Q294" s="860"/>
      <c r="R294" s="616"/>
      <c r="S294" s="862"/>
    </row>
    <row r="295" spans="1:19" ht="15" customHeight="1" x14ac:dyDescent="0.25">
      <c r="A295" s="858">
        <v>294</v>
      </c>
      <c r="B295" s="276" t="s">
        <v>5155</v>
      </c>
      <c r="C295" s="860" t="s">
        <v>6403</v>
      </c>
      <c r="D295" s="860">
        <v>100</v>
      </c>
      <c r="E295" s="860" t="s">
        <v>5486</v>
      </c>
      <c r="F295" s="861" t="s">
        <v>3998</v>
      </c>
      <c r="G295" s="862" t="s">
        <v>6686</v>
      </c>
      <c r="H295" s="644" t="s">
        <v>4624</v>
      </c>
      <c r="I295" s="862" t="s">
        <v>4119</v>
      </c>
      <c r="J295" s="644" t="s">
        <v>4533</v>
      </c>
      <c r="K295" s="862" t="s">
        <v>4585</v>
      </c>
      <c r="L295" s="863" t="str">
        <f t="shared" si="18"/>
        <v>Fires.iDC707a</v>
      </c>
      <c r="M295" s="864" t="str">
        <f t="shared" si="16"/>
        <v>0</v>
      </c>
      <c r="N295" s="864" t="str">
        <f t="shared" si="17"/>
        <v>3</v>
      </c>
      <c r="O295" s="862" t="s">
        <v>2309</v>
      </c>
      <c r="P295" s="862" t="s">
        <v>2312</v>
      </c>
      <c r="Q295" s="860"/>
      <c r="R295" s="862"/>
      <c r="S295" s="862"/>
    </row>
    <row r="296" spans="1:19" ht="15" customHeight="1" x14ac:dyDescent="0.25">
      <c r="A296" s="858">
        <v>295</v>
      </c>
      <c r="B296" s="276" t="s">
        <v>5156</v>
      </c>
      <c r="C296" s="860" t="s">
        <v>6404</v>
      </c>
      <c r="D296" s="860">
        <v>100</v>
      </c>
      <c r="E296" s="860" t="s">
        <v>5486</v>
      </c>
      <c r="F296" s="861" t="s">
        <v>3998</v>
      </c>
      <c r="G296" s="862" t="s">
        <v>6686</v>
      </c>
      <c r="H296" s="644" t="s">
        <v>4624</v>
      </c>
      <c r="I296" s="862" t="s">
        <v>4119</v>
      </c>
      <c r="J296" s="644" t="s">
        <v>4533</v>
      </c>
      <c r="K296" s="862" t="s">
        <v>4585</v>
      </c>
      <c r="L296" s="863" t="str">
        <f t="shared" si="18"/>
        <v>Fires.iDC708a</v>
      </c>
      <c r="M296" s="864" t="str">
        <f t="shared" si="16"/>
        <v>0</v>
      </c>
      <c r="N296" s="864" t="str">
        <f t="shared" si="17"/>
        <v>3</v>
      </c>
      <c r="O296" s="862" t="s">
        <v>2309</v>
      </c>
      <c r="P296" s="862" t="s">
        <v>2312</v>
      </c>
      <c r="Q296" s="860"/>
      <c r="R296" s="862"/>
      <c r="S296" s="862"/>
    </row>
    <row r="297" spans="1:19" ht="15" customHeight="1" x14ac:dyDescent="0.25">
      <c r="A297" s="858">
        <v>296</v>
      </c>
      <c r="B297" s="276" t="s">
        <v>5157</v>
      </c>
      <c r="C297" s="860" t="s">
        <v>6405</v>
      </c>
      <c r="D297" s="860">
        <v>100</v>
      </c>
      <c r="E297" s="860" t="s">
        <v>5486</v>
      </c>
      <c r="F297" s="861" t="s">
        <v>3998</v>
      </c>
      <c r="G297" s="862" t="s">
        <v>6686</v>
      </c>
      <c r="H297" s="644" t="s">
        <v>4624</v>
      </c>
      <c r="I297" s="862" t="s">
        <v>4119</v>
      </c>
      <c r="J297" s="644" t="s">
        <v>4533</v>
      </c>
      <c r="K297" s="862" t="s">
        <v>4585</v>
      </c>
      <c r="L297" s="863" t="str">
        <f t="shared" si="18"/>
        <v>Fires.iDC709a</v>
      </c>
      <c r="M297" s="864" t="str">
        <f t="shared" si="16"/>
        <v>0</v>
      </c>
      <c r="N297" s="864" t="str">
        <f t="shared" si="17"/>
        <v>3</v>
      </c>
      <c r="O297" s="862" t="s">
        <v>2309</v>
      </c>
      <c r="P297" s="862" t="s">
        <v>2312</v>
      </c>
      <c r="Q297" s="860"/>
      <c r="R297" s="616"/>
      <c r="S297" s="862"/>
    </row>
    <row r="298" spans="1:19" ht="15" customHeight="1" x14ac:dyDescent="0.25">
      <c r="A298" s="858">
        <v>297</v>
      </c>
      <c r="B298" s="276" t="s">
        <v>5176</v>
      </c>
      <c r="C298" s="860" t="s">
        <v>6406</v>
      </c>
      <c r="D298" s="860">
        <v>100</v>
      </c>
      <c r="E298" s="860" t="s">
        <v>5486</v>
      </c>
      <c r="F298" s="861" t="s">
        <v>3998</v>
      </c>
      <c r="G298" s="862" t="s">
        <v>6686</v>
      </c>
      <c r="H298" s="644" t="s">
        <v>4624</v>
      </c>
      <c r="I298" s="862" t="s">
        <v>4119</v>
      </c>
      <c r="J298" s="644" t="s">
        <v>4533</v>
      </c>
      <c r="K298" s="862" t="s">
        <v>4585</v>
      </c>
      <c r="L298" s="863" t="str">
        <f t="shared" si="18"/>
        <v>Fires.iDC710a</v>
      </c>
      <c r="M298" s="864" t="str">
        <f t="shared" si="16"/>
        <v>0</v>
      </c>
      <c r="N298" s="864" t="str">
        <f t="shared" si="17"/>
        <v>3</v>
      </c>
      <c r="O298" s="862" t="s">
        <v>2309</v>
      </c>
      <c r="P298" s="862" t="s">
        <v>2312</v>
      </c>
      <c r="Q298" s="860"/>
      <c r="R298" s="862"/>
      <c r="S298" s="862"/>
    </row>
    <row r="299" spans="1:19" ht="15" customHeight="1" x14ac:dyDescent="0.25">
      <c r="A299" s="858">
        <v>298</v>
      </c>
      <c r="B299" s="276" t="s">
        <v>5177</v>
      </c>
      <c r="C299" s="860" t="s">
        <v>6407</v>
      </c>
      <c r="D299" s="860">
        <v>100</v>
      </c>
      <c r="E299" s="860" t="s">
        <v>5486</v>
      </c>
      <c r="F299" s="861" t="s">
        <v>3998</v>
      </c>
      <c r="G299" s="862" t="s">
        <v>6686</v>
      </c>
      <c r="H299" s="644" t="s">
        <v>4624</v>
      </c>
      <c r="I299" s="862" t="s">
        <v>4119</v>
      </c>
      <c r="J299" s="644" t="s">
        <v>4533</v>
      </c>
      <c r="K299" s="862" t="s">
        <v>4585</v>
      </c>
      <c r="L299" s="863" t="str">
        <f t="shared" si="18"/>
        <v>Fires.iDC711a</v>
      </c>
      <c r="M299" s="864" t="str">
        <f t="shared" si="16"/>
        <v>0</v>
      </c>
      <c r="N299" s="864" t="str">
        <f t="shared" si="17"/>
        <v>3</v>
      </c>
      <c r="O299" s="862" t="s">
        <v>2309</v>
      </c>
      <c r="P299" s="862" t="s">
        <v>2312</v>
      </c>
      <c r="Q299" s="860"/>
      <c r="R299" s="862"/>
      <c r="S299" s="862"/>
    </row>
    <row r="300" spans="1:19" ht="15" customHeight="1" x14ac:dyDescent="0.25">
      <c r="A300" s="858">
        <v>299</v>
      </c>
      <c r="B300" s="276" t="s">
        <v>5178</v>
      </c>
      <c r="C300" s="860" t="s">
        <v>6408</v>
      </c>
      <c r="D300" s="860">
        <v>100</v>
      </c>
      <c r="E300" s="860" t="s">
        <v>5486</v>
      </c>
      <c r="F300" s="861" t="s">
        <v>3998</v>
      </c>
      <c r="G300" s="862" t="s">
        <v>6686</v>
      </c>
      <c r="H300" s="644" t="s">
        <v>4624</v>
      </c>
      <c r="I300" s="862" t="s">
        <v>4119</v>
      </c>
      <c r="J300" s="644" t="s">
        <v>4533</v>
      </c>
      <c r="K300" s="862" t="s">
        <v>4585</v>
      </c>
      <c r="L300" s="863" t="str">
        <f t="shared" si="18"/>
        <v>Fires.iDC713a</v>
      </c>
      <c r="M300" s="864" t="str">
        <f t="shared" si="16"/>
        <v>0</v>
      </c>
      <c r="N300" s="864" t="str">
        <f t="shared" si="17"/>
        <v>3</v>
      </c>
      <c r="O300" s="862" t="s">
        <v>2309</v>
      </c>
      <c r="P300" s="862" t="s">
        <v>2312</v>
      </c>
      <c r="Q300" s="860"/>
      <c r="R300" s="862"/>
      <c r="S300" s="862"/>
    </row>
    <row r="301" spans="1:19" ht="15" customHeight="1" x14ac:dyDescent="0.25">
      <c r="A301" s="858">
        <v>300</v>
      </c>
      <c r="B301" s="276" t="s">
        <v>5179</v>
      </c>
      <c r="C301" s="860" t="s">
        <v>6409</v>
      </c>
      <c r="D301" s="860">
        <v>100</v>
      </c>
      <c r="E301" s="860" t="s">
        <v>5486</v>
      </c>
      <c r="F301" s="861" t="s">
        <v>3998</v>
      </c>
      <c r="G301" s="862" t="s">
        <v>6686</v>
      </c>
      <c r="H301" s="644" t="s">
        <v>4624</v>
      </c>
      <c r="I301" s="862" t="s">
        <v>4119</v>
      </c>
      <c r="J301" s="644" t="s">
        <v>4533</v>
      </c>
      <c r="K301" s="862" t="s">
        <v>4585</v>
      </c>
      <c r="L301" s="863" t="str">
        <f t="shared" si="18"/>
        <v>Fires.iDC717a</v>
      </c>
      <c r="M301" s="864" t="str">
        <f t="shared" si="16"/>
        <v>0</v>
      </c>
      <c r="N301" s="864" t="str">
        <f t="shared" si="17"/>
        <v>3</v>
      </c>
      <c r="O301" s="862" t="s">
        <v>2309</v>
      </c>
      <c r="P301" s="862" t="s">
        <v>2312</v>
      </c>
      <c r="Q301" s="860"/>
      <c r="R301" s="865"/>
      <c r="S301" s="862"/>
    </row>
    <row r="302" spans="1:19" ht="15" customHeight="1" x14ac:dyDescent="0.25">
      <c r="A302" s="858">
        <v>301</v>
      </c>
      <c r="B302" s="276" t="s">
        <v>6410</v>
      </c>
      <c r="C302" s="860"/>
      <c r="D302" s="860"/>
      <c r="E302" s="860"/>
      <c r="F302" s="861"/>
      <c r="G302" s="862"/>
      <c r="H302" s="644"/>
      <c r="I302" s="862"/>
      <c r="J302" s="644"/>
      <c r="K302" s="862"/>
      <c r="L302" s="863" t="str">
        <f t="shared" si="18"/>
        <v/>
      </c>
      <c r="M302" s="864">
        <f t="shared" si="16"/>
        <v>0</v>
      </c>
      <c r="N302" s="864">
        <f t="shared" si="17"/>
        <v>0</v>
      </c>
      <c r="O302" s="862"/>
      <c r="P302" s="862"/>
      <c r="Q302" s="862"/>
      <c r="R302" s="872"/>
      <c r="S302" s="862"/>
    </row>
    <row r="303" spans="1:19" ht="15" customHeight="1" x14ac:dyDescent="0.25">
      <c r="A303" s="858">
        <v>302</v>
      </c>
      <c r="B303" s="276" t="s">
        <v>6410</v>
      </c>
      <c r="C303" s="860"/>
      <c r="D303" s="860"/>
      <c r="E303" s="860"/>
      <c r="F303" s="861"/>
      <c r="G303" s="862"/>
      <c r="H303" s="644"/>
      <c r="I303" s="862"/>
      <c r="J303" s="644"/>
      <c r="K303" s="862"/>
      <c r="L303" s="863" t="str">
        <f t="shared" si="18"/>
        <v/>
      </c>
      <c r="M303" s="864">
        <f t="shared" si="16"/>
        <v>0</v>
      </c>
      <c r="N303" s="864">
        <f t="shared" si="17"/>
        <v>0</v>
      </c>
      <c r="O303" s="862"/>
      <c r="P303" s="862"/>
      <c r="Q303" s="860"/>
      <c r="R303" s="862"/>
      <c r="S303" s="862"/>
    </row>
    <row r="304" spans="1:19" ht="15" customHeight="1" x14ac:dyDescent="0.25">
      <c r="A304" s="858">
        <v>303</v>
      </c>
      <c r="B304" s="276" t="s">
        <v>6410</v>
      </c>
      <c r="C304" s="860"/>
      <c r="D304" s="860"/>
      <c r="E304" s="860"/>
      <c r="F304" s="861"/>
      <c r="G304" s="862"/>
      <c r="H304" s="644"/>
      <c r="I304" s="862"/>
      <c r="J304" s="644"/>
      <c r="K304" s="862"/>
      <c r="L304" s="863" t="str">
        <f t="shared" si="18"/>
        <v/>
      </c>
      <c r="M304" s="864">
        <f t="shared" si="16"/>
        <v>0</v>
      </c>
      <c r="N304" s="864">
        <f t="shared" si="17"/>
        <v>0</v>
      </c>
      <c r="O304" s="862"/>
      <c r="P304" s="862"/>
      <c r="Q304" s="860"/>
      <c r="R304" s="616"/>
      <c r="S304" s="862"/>
    </row>
    <row r="305" spans="1:19" ht="15" customHeight="1" x14ac:dyDescent="0.25">
      <c r="A305" s="858">
        <v>304</v>
      </c>
      <c r="B305" s="276" t="s">
        <v>6410</v>
      </c>
      <c r="C305" s="860"/>
      <c r="D305" s="860"/>
      <c r="E305" s="860"/>
      <c r="F305" s="861"/>
      <c r="G305" s="862"/>
      <c r="H305" s="644"/>
      <c r="I305" s="862"/>
      <c r="J305" s="644"/>
      <c r="K305" s="862"/>
      <c r="L305" s="863" t="str">
        <f t="shared" si="18"/>
        <v/>
      </c>
      <c r="M305" s="864">
        <f t="shared" si="16"/>
        <v>0</v>
      </c>
      <c r="N305" s="864">
        <f t="shared" si="17"/>
        <v>0</v>
      </c>
      <c r="O305" s="862"/>
      <c r="P305" s="862"/>
      <c r="Q305" s="860"/>
      <c r="R305" s="865"/>
      <c r="S305" s="862"/>
    </row>
    <row r="306" spans="1:19" ht="15" customHeight="1" x14ac:dyDescent="0.25">
      <c r="A306" s="858">
        <v>305</v>
      </c>
      <c r="B306" s="276" t="s">
        <v>6410</v>
      </c>
      <c r="C306" s="860"/>
      <c r="D306" s="860"/>
      <c r="E306" s="860"/>
      <c r="F306" s="861"/>
      <c r="G306" s="862"/>
      <c r="H306" s="644"/>
      <c r="I306" s="862"/>
      <c r="J306" s="644"/>
      <c r="K306" s="862"/>
      <c r="L306" s="863" t="str">
        <f t="shared" si="18"/>
        <v/>
      </c>
      <c r="M306" s="864">
        <f t="shared" si="16"/>
        <v>0</v>
      </c>
      <c r="N306" s="864">
        <f t="shared" si="17"/>
        <v>0</v>
      </c>
      <c r="O306" s="862"/>
      <c r="P306" s="862"/>
      <c r="Q306" s="860"/>
      <c r="R306" s="872"/>
      <c r="S306" s="862"/>
    </row>
    <row r="307" spans="1:19" ht="15" customHeight="1" x14ac:dyDescent="0.25">
      <c r="A307" s="858">
        <v>306</v>
      </c>
      <c r="B307" s="276" t="s">
        <v>6410</v>
      </c>
      <c r="C307" s="860"/>
      <c r="D307" s="860"/>
      <c r="E307" s="860"/>
      <c r="F307" s="861"/>
      <c r="G307" s="862"/>
      <c r="H307" s="644"/>
      <c r="I307" s="862"/>
      <c r="J307" s="644"/>
      <c r="K307" s="862"/>
      <c r="L307" s="863" t="str">
        <f t="shared" si="18"/>
        <v/>
      </c>
      <c r="M307" s="864">
        <f t="shared" si="16"/>
        <v>0</v>
      </c>
      <c r="N307" s="864">
        <f t="shared" si="17"/>
        <v>0</v>
      </c>
      <c r="O307" s="862"/>
      <c r="P307" s="862"/>
      <c r="Q307" s="871"/>
      <c r="R307" s="874"/>
      <c r="S307" s="862"/>
    </row>
    <row r="308" spans="1:19" ht="30" x14ac:dyDescent="0.25">
      <c r="A308" s="858">
        <v>307</v>
      </c>
      <c r="B308" s="276" t="s">
        <v>6411</v>
      </c>
      <c r="C308" s="860" t="s">
        <v>6415</v>
      </c>
      <c r="D308" s="860">
        <v>100</v>
      </c>
      <c r="E308" s="860" t="s">
        <v>5486</v>
      </c>
      <c r="F308" s="861" t="s">
        <v>3998</v>
      </c>
      <c r="G308" s="862" t="s">
        <v>6686</v>
      </c>
      <c r="H308" s="644" t="s">
        <v>4624</v>
      </c>
      <c r="I308" s="862" t="s">
        <v>4119</v>
      </c>
      <c r="J308" s="644" t="s">
        <v>4130</v>
      </c>
      <c r="K308" s="862" t="s">
        <v>6685</v>
      </c>
      <c r="L308" s="863" t="str">
        <f t="shared" si="18"/>
        <v>SSN.iNPS_1</v>
      </c>
      <c r="M308" s="864" t="str">
        <f t="shared" si="16"/>
        <v>0</v>
      </c>
      <c r="N308" s="864" t="str">
        <f t="shared" si="17"/>
        <v>3</v>
      </c>
      <c r="O308" s="862" t="s">
        <v>2309</v>
      </c>
      <c r="P308" s="862" t="s">
        <v>2312</v>
      </c>
      <c r="Q308" s="860"/>
      <c r="R308" s="616"/>
      <c r="S308" s="862"/>
    </row>
    <row r="309" spans="1:19" ht="30" x14ac:dyDescent="0.25">
      <c r="A309" s="858">
        <v>308</v>
      </c>
      <c r="B309" s="276" t="s">
        <v>6412</v>
      </c>
      <c r="C309" s="860" t="s">
        <v>6416</v>
      </c>
      <c r="D309" s="860">
        <v>100</v>
      </c>
      <c r="E309" s="860" t="s">
        <v>5486</v>
      </c>
      <c r="F309" s="861" t="s">
        <v>3998</v>
      </c>
      <c r="G309" s="862" t="s">
        <v>6686</v>
      </c>
      <c r="H309" s="644" t="s">
        <v>4624</v>
      </c>
      <c r="I309" s="862" t="s">
        <v>4119</v>
      </c>
      <c r="J309" s="644" t="s">
        <v>4130</v>
      </c>
      <c r="K309" s="862" t="s">
        <v>6685</v>
      </c>
      <c r="L309" s="863" t="str">
        <f t="shared" si="18"/>
        <v>SSN.iNPS_2</v>
      </c>
      <c r="M309" s="864" t="str">
        <f t="shared" si="16"/>
        <v>0</v>
      </c>
      <c r="N309" s="864" t="str">
        <f t="shared" si="17"/>
        <v>3</v>
      </c>
      <c r="O309" s="862" t="s">
        <v>2309</v>
      </c>
      <c r="P309" s="862" t="s">
        <v>2312</v>
      </c>
      <c r="Q309" s="860"/>
      <c r="R309" s="865"/>
      <c r="S309" s="862"/>
    </row>
    <row r="310" spans="1:19" ht="30" x14ac:dyDescent="0.25">
      <c r="A310" s="858">
        <v>309</v>
      </c>
      <c r="B310" s="276" t="s">
        <v>6413</v>
      </c>
      <c r="C310" s="860" t="s">
        <v>6417</v>
      </c>
      <c r="D310" s="860">
        <v>100</v>
      </c>
      <c r="E310" s="860" t="s">
        <v>5486</v>
      </c>
      <c r="F310" s="861" t="s">
        <v>3998</v>
      </c>
      <c r="G310" s="862" t="s">
        <v>6686</v>
      </c>
      <c r="H310" s="644" t="s">
        <v>4624</v>
      </c>
      <c r="I310" s="862" t="s">
        <v>4119</v>
      </c>
      <c r="J310" s="644" t="s">
        <v>4130</v>
      </c>
      <c r="K310" s="862" t="s">
        <v>6685</v>
      </c>
      <c r="L310" s="863" t="str">
        <f t="shared" si="18"/>
        <v>SSN.iNPS_3</v>
      </c>
      <c r="M310" s="864" t="str">
        <f t="shared" si="16"/>
        <v>0</v>
      </c>
      <c r="N310" s="864" t="str">
        <f t="shared" si="17"/>
        <v>3</v>
      </c>
      <c r="O310" s="862" t="s">
        <v>2309</v>
      </c>
      <c r="P310" s="862" t="s">
        <v>2312</v>
      </c>
      <c r="Q310" s="860"/>
      <c r="R310" s="872"/>
      <c r="S310" s="862"/>
    </row>
    <row r="311" spans="1:19" ht="30" x14ac:dyDescent="0.25">
      <c r="A311" s="858">
        <v>310</v>
      </c>
      <c r="B311" s="276" t="s">
        <v>6414</v>
      </c>
      <c r="C311" s="860" t="s">
        <v>6418</v>
      </c>
      <c r="D311" s="860">
        <v>100</v>
      </c>
      <c r="E311" s="860" t="s">
        <v>5486</v>
      </c>
      <c r="F311" s="861" t="s">
        <v>3998</v>
      </c>
      <c r="G311" s="862" t="s">
        <v>6686</v>
      </c>
      <c r="H311" s="644" t="s">
        <v>4624</v>
      </c>
      <c r="I311" s="862" t="s">
        <v>4119</v>
      </c>
      <c r="J311" s="644" t="s">
        <v>4130</v>
      </c>
      <c r="K311" s="862" t="s">
        <v>6685</v>
      </c>
      <c r="L311" s="863" t="str">
        <f t="shared" si="18"/>
        <v>SSN.iNPS_4</v>
      </c>
      <c r="M311" s="864" t="str">
        <f t="shared" si="16"/>
        <v>0</v>
      </c>
      <c r="N311" s="864" t="str">
        <f t="shared" si="17"/>
        <v>3</v>
      </c>
      <c r="O311" s="862" t="s">
        <v>2309</v>
      </c>
      <c r="P311" s="862" t="s">
        <v>2312</v>
      </c>
      <c r="Q311" s="860"/>
      <c r="R311" s="874"/>
      <c r="S311" s="862"/>
    </row>
    <row r="312" spans="1:19" ht="15" customHeight="1" x14ac:dyDescent="0.25">
      <c r="A312" s="858">
        <v>311</v>
      </c>
      <c r="B312" s="276" t="s">
        <v>6410</v>
      </c>
      <c r="C312" s="860"/>
      <c r="D312" s="860"/>
      <c r="E312" s="860"/>
      <c r="F312" s="861"/>
      <c r="G312" s="862"/>
      <c r="H312" s="644"/>
      <c r="I312" s="862"/>
      <c r="J312" s="644"/>
      <c r="K312" s="862"/>
      <c r="L312" s="863" t="str">
        <f t="shared" si="18"/>
        <v/>
      </c>
      <c r="M312" s="864">
        <f t="shared" si="16"/>
        <v>0</v>
      </c>
      <c r="N312" s="864">
        <f t="shared" si="17"/>
        <v>0</v>
      </c>
      <c r="O312" s="862"/>
      <c r="P312" s="862"/>
      <c r="Q312" s="860"/>
      <c r="R312" s="865"/>
      <c r="S312" s="862"/>
    </row>
    <row r="313" spans="1:19" ht="15" customHeight="1" x14ac:dyDescent="0.25">
      <c r="A313" s="858">
        <v>312</v>
      </c>
      <c r="B313" s="276" t="s">
        <v>6410</v>
      </c>
      <c r="C313" s="860"/>
      <c r="D313" s="860"/>
      <c r="E313" s="860"/>
      <c r="F313" s="861"/>
      <c r="G313" s="862"/>
      <c r="H313" s="644"/>
      <c r="I313" s="862"/>
      <c r="J313" s="644"/>
      <c r="K313" s="862"/>
      <c r="L313" s="863" t="str">
        <f t="shared" si="18"/>
        <v/>
      </c>
      <c r="M313" s="864">
        <f t="shared" si="16"/>
        <v>0</v>
      </c>
      <c r="N313" s="864">
        <f t="shared" si="17"/>
        <v>0</v>
      </c>
      <c r="O313" s="862"/>
      <c r="P313" s="862"/>
      <c r="Q313" s="871"/>
      <c r="R313" s="872"/>
      <c r="S313" s="862"/>
    </row>
    <row r="314" spans="1:19" ht="15" customHeight="1" x14ac:dyDescent="0.25">
      <c r="A314" s="858">
        <v>313</v>
      </c>
      <c r="B314" s="276" t="s">
        <v>6410</v>
      </c>
      <c r="C314" s="860"/>
      <c r="D314" s="860"/>
      <c r="E314" s="860"/>
      <c r="F314" s="861"/>
      <c r="G314" s="862"/>
      <c r="H314" s="644"/>
      <c r="I314" s="862"/>
      <c r="J314" s="644"/>
      <c r="K314" s="862"/>
      <c r="L314" s="863" t="str">
        <f t="shared" si="18"/>
        <v/>
      </c>
      <c r="M314" s="864">
        <f t="shared" si="16"/>
        <v>0</v>
      </c>
      <c r="N314" s="864">
        <f t="shared" si="17"/>
        <v>0</v>
      </c>
      <c r="O314" s="862"/>
      <c r="P314" s="862"/>
      <c r="Q314" s="860"/>
      <c r="R314" s="870"/>
      <c r="S314" s="862"/>
    </row>
    <row r="315" spans="1:19" x14ac:dyDescent="0.25">
      <c r="A315" s="858">
        <v>314</v>
      </c>
      <c r="B315" s="276" t="s">
        <v>6410</v>
      </c>
      <c r="C315" s="860"/>
      <c r="D315" s="860"/>
      <c r="E315" s="860"/>
      <c r="F315" s="861"/>
      <c r="G315" s="862"/>
      <c r="H315" s="644"/>
      <c r="I315" s="862"/>
      <c r="J315" s="644"/>
      <c r="K315" s="862"/>
      <c r="L315" s="863" t="str">
        <f t="shared" si="18"/>
        <v/>
      </c>
      <c r="M315" s="864">
        <f t="shared" si="16"/>
        <v>0</v>
      </c>
      <c r="N315" s="864">
        <f t="shared" si="17"/>
        <v>0</v>
      </c>
      <c r="O315" s="862"/>
      <c r="P315" s="862"/>
      <c r="Q315" s="860"/>
      <c r="R315" s="872"/>
      <c r="S315" s="862"/>
    </row>
    <row r="316" spans="1:19" ht="15" customHeight="1" x14ac:dyDescent="0.25">
      <c r="A316" s="858">
        <v>315</v>
      </c>
      <c r="B316" s="276" t="s">
        <v>6410</v>
      </c>
      <c r="C316" s="860"/>
      <c r="D316" s="860"/>
      <c r="E316" s="860"/>
      <c r="F316" s="861"/>
      <c r="G316" s="862"/>
      <c r="H316" s="644"/>
      <c r="I316" s="862"/>
      <c r="J316" s="644"/>
      <c r="K316" s="862"/>
      <c r="L316" s="863" t="str">
        <f t="shared" si="18"/>
        <v/>
      </c>
      <c r="M316" s="864">
        <f t="shared" si="16"/>
        <v>0</v>
      </c>
      <c r="N316" s="864">
        <f t="shared" si="17"/>
        <v>0</v>
      </c>
      <c r="O316" s="862"/>
      <c r="P316" s="862"/>
      <c r="Q316" s="860"/>
      <c r="R316" s="874"/>
      <c r="S316" s="862"/>
    </row>
    <row r="317" spans="1:19" ht="15" customHeight="1" x14ac:dyDescent="0.25">
      <c r="A317" s="858">
        <v>316</v>
      </c>
      <c r="B317" s="276" t="s">
        <v>6410</v>
      </c>
      <c r="C317" s="860"/>
      <c r="D317" s="860"/>
      <c r="E317" s="860"/>
      <c r="F317" s="861"/>
      <c r="G317" s="862"/>
      <c r="H317" s="644"/>
      <c r="I317" s="862"/>
      <c r="J317" s="644"/>
      <c r="K317" s="862"/>
      <c r="L317" s="863" t="str">
        <f t="shared" si="18"/>
        <v/>
      </c>
      <c r="M317" s="864">
        <f t="shared" si="16"/>
        <v>0</v>
      </c>
      <c r="N317" s="864">
        <f t="shared" si="17"/>
        <v>0</v>
      </c>
      <c r="O317" s="862"/>
      <c r="P317" s="862"/>
      <c r="Q317" s="860"/>
      <c r="R317" s="865"/>
      <c r="S317" s="862"/>
    </row>
    <row r="318" spans="1:19" ht="15" customHeight="1" x14ac:dyDescent="0.25">
      <c r="A318" s="858">
        <v>317</v>
      </c>
      <c r="B318" s="276" t="s">
        <v>6410</v>
      </c>
      <c r="C318" s="860"/>
      <c r="D318" s="860"/>
      <c r="E318" s="860"/>
      <c r="F318" s="861"/>
      <c r="G318" s="862"/>
      <c r="H318" s="644"/>
      <c r="I318" s="862"/>
      <c r="J318" s="644"/>
      <c r="K318" s="862"/>
      <c r="L318" s="863" t="str">
        <f t="shared" si="18"/>
        <v/>
      </c>
      <c r="M318" s="864">
        <f t="shared" si="16"/>
        <v>0</v>
      </c>
      <c r="N318" s="864">
        <f t="shared" si="17"/>
        <v>0</v>
      </c>
      <c r="O318" s="862"/>
      <c r="P318" s="862"/>
      <c r="Q318" s="860"/>
      <c r="R318" s="872"/>
      <c r="S318" s="862"/>
    </row>
    <row r="319" spans="1:19" ht="15" customHeight="1" x14ac:dyDescent="0.25">
      <c r="A319" s="858">
        <v>318</v>
      </c>
      <c r="B319" s="276" t="s">
        <v>6410</v>
      </c>
      <c r="C319" s="860"/>
      <c r="D319" s="860"/>
      <c r="E319" s="860"/>
      <c r="F319" s="861"/>
      <c r="G319" s="862"/>
      <c r="H319" s="644"/>
      <c r="I319" s="862"/>
      <c r="J319" s="644"/>
      <c r="K319" s="862"/>
      <c r="L319" s="863" t="str">
        <f t="shared" si="18"/>
        <v/>
      </c>
      <c r="M319" s="864">
        <f t="shared" si="16"/>
        <v>0</v>
      </c>
      <c r="N319" s="864">
        <f t="shared" si="17"/>
        <v>0</v>
      </c>
      <c r="O319" s="862"/>
      <c r="P319" s="862"/>
      <c r="Q319" s="860"/>
      <c r="R319" s="872"/>
      <c r="S319" s="862"/>
    </row>
    <row r="320" spans="1:19" ht="15" customHeight="1" x14ac:dyDescent="0.25">
      <c r="A320" s="858">
        <v>319</v>
      </c>
      <c r="B320" s="276" t="s">
        <v>6410</v>
      </c>
      <c r="C320" s="860"/>
      <c r="D320" s="860"/>
      <c r="E320" s="860"/>
      <c r="F320" s="861"/>
      <c r="G320" s="862"/>
      <c r="H320" s="644"/>
      <c r="I320" s="862"/>
      <c r="J320" s="644"/>
      <c r="K320" s="862"/>
      <c r="L320" s="863" t="str">
        <f t="shared" si="18"/>
        <v/>
      </c>
      <c r="M320" s="864">
        <f t="shared" si="16"/>
        <v>0</v>
      </c>
      <c r="N320" s="864">
        <f t="shared" si="17"/>
        <v>0</v>
      </c>
      <c r="O320" s="862"/>
      <c r="P320" s="862"/>
      <c r="Q320" s="871"/>
      <c r="R320" s="872"/>
      <c r="S320" s="862"/>
    </row>
    <row r="321" spans="1:19" ht="15" customHeight="1" x14ac:dyDescent="0.25">
      <c r="A321" s="858">
        <v>320</v>
      </c>
      <c r="B321" s="276" t="s">
        <v>6410</v>
      </c>
      <c r="C321" s="860"/>
      <c r="D321" s="860"/>
      <c r="E321" s="860"/>
      <c r="F321" s="861"/>
      <c r="G321" s="862"/>
      <c r="H321" s="644"/>
      <c r="I321" s="862"/>
      <c r="J321" s="644"/>
      <c r="K321" s="862"/>
      <c r="L321" s="863" t="str">
        <f t="shared" si="18"/>
        <v/>
      </c>
      <c r="M321" s="864">
        <f t="shared" si="16"/>
        <v>0</v>
      </c>
      <c r="N321" s="864">
        <f t="shared" si="17"/>
        <v>0</v>
      </c>
      <c r="O321" s="862"/>
      <c r="P321" s="862"/>
      <c r="Q321" s="871"/>
      <c r="R321" s="872"/>
      <c r="S321" s="862"/>
    </row>
    <row r="322" spans="1:19" ht="15" customHeight="1" x14ac:dyDescent="0.25">
      <c r="A322" s="858">
        <v>321</v>
      </c>
      <c r="B322" s="276" t="s">
        <v>6419</v>
      </c>
      <c r="C322" s="860" t="s">
        <v>6956</v>
      </c>
      <c r="D322" s="860">
        <v>100</v>
      </c>
      <c r="E322" s="889" t="s">
        <v>5487</v>
      </c>
      <c r="F322" s="861" t="s">
        <v>3998</v>
      </c>
      <c r="G322" s="862" t="s">
        <v>6686</v>
      </c>
      <c r="H322" s="644" t="s">
        <v>4624</v>
      </c>
      <c r="I322" s="862" t="s">
        <v>4119</v>
      </c>
      <c r="J322" s="644" t="s">
        <v>4130</v>
      </c>
      <c r="K322" s="862" t="s">
        <v>6685</v>
      </c>
      <c r="L322" s="863" t="str">
        <f t="shared" si="18"/>
        <v>SSN.iKNPZ_1</v>
      </c>
      <c r="M322" s="864" t="str">
        <f t="shared" si="16"/>
        <v>0</v>
      </c>
      <c r="N322" s="864" t="str">
        <f t="shared" si="17"/>
        <v>3</v>
      </c>
      <c r="O322" s="862" t="s">
        <v>2309</v>
      </c>
      <c r="P322" s="862" t="s">
        <v>2312</v>
      </c>
      <c r="Q322" s="860"/>
      <c r="R322" s="872"/>
      <c r="S322" s="862"/>
    </row>
    <row r="323" spans="1:19" ht="30" x14ac:dyDescent="0.25">
      <c r="A323" s="858">
        <v>322</v>
      </c>
      <c r="B323" s="276" t="s">
        <v>6420</v>
      </c>
      <c r="C323" s="860" t="s">
        <v>6957</v>
      </c>
      <c r="D323" s="860">
        <v>100</v>
      </c>
      <c r="E323" s="889" t="s">
        <v>5487</v>
      </c>
      <c r="F323" s="861" t="s">
        <v>3998</v>
      </c>
      <c r="G323" s="862" t="s">
        <v>6686</v>
      </c>
      <c r="H323" s="644" t="s">
        <v>4624</v>
      </c>
      <c r="I323" s="862" t="s">
        <v>4119</v>
      </c>
      <c r="J323" s="644" t="s">
        <v>4130</v>
      </c>
      <c r="K323" s="862" t="s">
        <v>6685</v>
      </c>
      <c r="L323" s="863" t="str">
        <f t="shared" ref="L323:L386" si="19">IF(ISBLANK(K323),IF(ISBLANK(R323),IF(ISBLANK(C323),"",C323),R323),IF(ISBLANK(R323),CONCATENATE(K323,".",C323),CONCATENATE(K323,".",R323)))</f>
        <v>SSN.iKNPZ_2</v>
      </c>
      <c r="M323" s="864" t="str">
        <f t="shared" ref="M323:M386" si="20">IF(O323="",0,LEFT(O323,1))</f>
        <v>0</v>
      </c>
      <c r="N323" s="864" t="str">
        <f t="shared" ref="N323:N386" si="21">IF(P323="",0,LEFT(P323,1))</f>
        <v>3</v>
      </c>
      <c r="O323" s="862" t="s">
        <v>2309</v>
      </c>
      <c r="P323" s="862" t="s">
        <v>2312</v>
      </c>
      <c r="Q323" s="860"/>
      <c r="R323" s="872"/>
      <c r="S323" s="862"/>
    </row>
    <row r="324" spans="1:19" ht="15" customHeight="1" x14ac:dyDescent="0.25">
      <c r="A324" s="858">
        <v>323</v>
      </c>
      <c r="B324" s="276" t="s">
        <v>6421</v>
      </c>
      <c r="C324" s="860" t="s">
        <v>6958</v>
      </c>
      <c r="D324" s="860">
        <v>100</v>
      </c>
      <c r="E324" s="889" t="s">
        <v>5487</v>
      </c>
      <c r="F324" s="861" t="s">
        <v>3998</v>
      </c>
      <c r="G324" s="862" t="s">
        <v>6686</v>
      </c>
      <c r="H324" s="644" t="s">
        <v>4624</v>
      </c>
      <c r="I324" s="862" t="s">
        <v>4119</v>
      </c>
      <c r="J324" s="644" t="s">
        <v>4130</v>
      </c>
      <c r="K324" s="862" t="s">
        <v>6685</v>
      </c>
      <c r="L324" s="863" t="str">
        <f t="shared" si="19"/>
        <v>SSN.iKNPZ_3</v>
      </c>
      <c r="M324" s="864" t="str">
        <f t="shared" si="20"/>
        <v>0</v>
      </c>
      <c r="N324" s="864" t="str">
        <f t="shared" si="21"/>
        <v>3</v>
      </c>
      <c r="O324" s="862" t="s">
        <v>2309</v>
      </c>
      <c r="P324" s="862" t="s">
        <v>2312</v>
      </c>
      <c r="Q324" s="860"/>
      <c r="R324" s="872"/>
      <c r="S324" s="862"/>
    </row>
    <row r="325" spans="1:19" ht="15" customHeight="1" x14ac:dyDescent="0.25">
      <c r="A325" s="858">
        <v>324</v>
      </c>
      <c r="B325" s="276" t="s">
        <v>6410</v>
      </c>
      <c r="C325" s="860"/>
      <c r="D325" s="860"/>
      <c r="E325" s="860"/>
      <c r="F325" s="861"/>
      <c r="G325" s="862"/>
      <c r="H325" s="644"/>
      <c r="I325" s="862"/>
      <c r="J325" s="644"/>
      <c r="K325" s="862"/>
      <c r="L325" s="863" t="str">
        <f t="shared" si="19"/>
        <v/>
      </c>
      <c r="M325" s="864">
        <f t="shared" si="20"/>
        <v>0</v>
      </c>
      <c r="N325" s="864">
        <f t="shared" si="21"/>
        <v>0</v>
      </c>
      <c r="O325" s="862"/>
      <c r="P325" s="862"/>
      <c r="Q325" s="860"/>
      <c r="R325" s="872"/>
      <c r="S325" s="862"/>
    </row>
    <row r="326" spans="1:19" ht="15" customHeight="1" x14ac:dyDescent="0.25">
      <c r="A326" s="858">
        <v>325</v>
      </c>
      <c r="B326" s="276" t="s">
        <v>6410</v>
      </c>
      <c r="C326" s="860"/>
      <c r="D326" s="860"/>
      <c r="E326" s="860"/>
      <c r="F326" s="861"/>
      <c r="G326" s="862"/>
      <c r="H326" s="644"/>
      <c r="I326" s="862"/>
      <c r="J326" s="644"/>
      <c r="K326" s="862"/>
      <c r="L326" s="863" t="str">
        <f t="shared" si="19"/>
        <v/>
      </c>
      <c r="M326" s="864">
        <f t="shared" si="20"/>
        <v>0</v>
      </c>
      <c r="N326" s="864">
        <f t="shared" si="21"/>
        <v>0</v>
      </c>
      <c r="O326" s="862"/>
      <c r="P326" s="862"/>
      <c r="Q326" s="860"/>
      <c r="R326" s="872"/>
      <c r="S326" s="862"/>
    </row>
    <row r="327" spans="1:19" ht="15" customHeight="1" x14ac:dyDescent="0.25">
      <c r="A327" s="858">
        <v>326</v>
      </c>
      <c r="B327" s="276" t="s">
        <v>6410</v>
      </c>
      <c r="C327" s="860"/>
      <c r="D327" s="860"/>
      <c r="E327" s="860"/>
      <c r="F327" s="861"/>
      <c r="G327" s="862"/>
      <c r="H327" s="644"/>
      <c r="I327" s="862"/>
      <c r="J327" s="644"/>
      <c r="K327" s="862"/>
      <c r="L327" s="863" t="str">
        <f t="shared" si="19"/>
        <v/>
      </c>
      <c r="M327" s="864">
        <f t="shared" si="20"/>
        <v>0</v>
      </c>
      <c r="N327" s="864">
        <f t="shared" si="21"/>
        <v>0</v>
      </c>
      <c r="O327" s="862"/>
      <c r="P327" s="862"/>
      <c r="Q327" s="860"/>
      <c r="R327" s="872"/>
      <c r="S327" s="862"/>
    </row>
    <row r="328" spans="1:19" ht="15" customHeight="1" x14ac:dyDescent="0.25">
      <c r="A328" s="858">
        <v>327</v>
      </c>
      <c r="B328" s="276" t="s">
        <v>6410</v>
      </c>
      <c r="C328" s="860"/>
      <c r="D328" s="860"/>
      <c r="E328" s="860"/>
      <c r="F328" s="861"/>
      <c r="G328" s="862"/>
      <c r="H328" s="644"/>
      <c r="I328" s="862"/>
      <c r="J328" s="644"/>
      <c r="K328" s="862"/>
      <c r="L328" s="863" t="str">
        <f t="shared" si="19"/>
        <v/>
      </c>
      <c r="M328" s="864">
        <f t="shared" si="20"/>
        <v>0</v>
      </c>
      <c r="N328" s="864">
        <f t="shared" si="21"/>
        <v>0</v>
      </c>
      <c r="O328" s="862"/>
      <c r="P328" s="862"/>
      <c r="Q328" s="860"/>
      <c r="R328" s="872"/>
      <c r="S328" s="862"/>
    </row>
    <row r="329" spans="1:19" ht="15" customHeight="1" x14ac:dyDescent="0.25">
      <c r="A329" s="858">
        <v>328</v>
      </c>
      <c r="B329" s="276" t="s">
        <v>6410</v>
      </c>
      <c r="C329" s="860"/>
      <c r="D329" s="860"/>
      <c r="E329" s="860"/>
      <c r="F329" s="861"/>
      <c r="G329" s="862"/>
      <c r="H329" s="644"/>
      <c r="I329" s="862"/>
      <c r="J329" s="644"/>
      <c r="K329" s="862"/>
      <c r="L329" s="863" t="str">
        <f t="shared" si="19"/>
        <v/>
      </c>
      <c r="M329" s="864">
        <f t="shared" si="20"/>
        <v>0</v>
      </c>
      <c r="N329" s="864">
        <f t="shared" si="21"/>
        <v>0</v>
      </c>
      <c r="O329" s="862"/>
      <c r="P329" s="862"/>
      <c r="Q329" s="860"/>
      <c r="R329" s="872"/>
      <c r="S329" s="862"/>
    </row>
    <row r="330" spans="1:19" ht="15" customHeight="1" x14ac:dyDescent="0.25">
      <c r="A330" s="858">
        <v>329</v>
      </c>
      <c r="B330" s="276" t="s">
        <v>6410</v>
      </c>
      <c r="C330" s="860"/>
      <c r="D330" s="860"/>
      <c r="E330" s="860"/>
      <c r="F330" s="861"/>
      <c r="G330" s="862"/>
      <c r="H330" s="644"/>
      <c r="I330" s="862"/>
      <c r="J330" s="644"/>
      <c r="K330" s="862"/>
      <c r="L330" s="863" t="str">
        <f t="shared" si="19"/>
        <v/>
      </c>
      <c r="M330" s="864">
        <f t="shared" si="20"/>
        <v>0</v>
      </c>
      <c r="N330" s="864">
        <f t="shared" si="21"/>
        <v>0</v>
      </c>
      <c r="O330" s="862"/>
      <c r="P330" s="862"/>
      <c r="Q330" s="860"/>
      <c r="R330" s="874"/>
      <c r="S330" s="862"/>
    </row>
    <row r="331" spans="1:19" ht="15" customHeight="1" x14ac:dyDescent="0.25">
      <c r="A331" s="858">
        <v>330</v>
      </c>
      <c r="B331" s="276" t="s">
        <v>6410</v>
      </c>
      <c r="C331" s="860"/>
      <c r="D331" s="860"/>
      <c r="E331" s="860"/>
      <c r="F331" s="861"/>
      <c r="G331" s="862"/>
      <c r="H331" s="644"/>
      <c r="I331" s="862"/>
      <c r="J331" s="644"/>
      <c r="K331" s="862"/>
      <c r="L331" s="863" t="str">
        <f t="shared" si="19"/>
        <v/>
      </c>
      <c r="M331" s="864">
        <f t="shared" si="20"/>
        <v>0</v>
      </c>
      <c r="N331" s="864">
        <f t="shared" si="21"/>
        <v>0</v>
      </c>
      <c r="O331" s="862"/>
      <c r="P331" s="862"/>
      <c r="Q331" s="860"/>
      <c r="R331" s="865"/>
      <c r="S331" s="862"/>
    </row>
    <row r="332" spans="1:19" ht="15" customHeight="1" x14ac:dyDescent="0.25">
      <c r="A332" s="858">
        <v>331</v>
      </c>
      <c r="B332" s="276" t="s">
        <v>6410</v>
      </c>
      <c r="C332" s="860"/>
      <c r="D332" s="860"/>
      <c r="E332" s="860"/>
      <c r="F332" s="861"/>
      <c r="G332" s="862"/>
      <c r="H332" s="644"/>
      <c r="I332" s="862"/>
      <c r="J332" s="644"/>
      <c r="K332" s="862"/>
      <c r="L332" s="863" t="str">
        <f t="shared" si="19"/>
        <v/>
      </c>
      <c r="M332" s="864">
        <f t="shared" si="20"/>
        <v>0</v>
      </c>
      <c r="N332" s="864">
        <f t="shared" si="21"/>
        <v>0</v>
      </c>
      <c r="O332" s="862"/>
      <c r="P332" s="862"/>
      <c r="Q332" s="860"/>
      <c r="R332" s="872"/>
      <c r="S332" s="862"/>
    </row>
    <row r="333" spans="1:19" ht="15" customHeight="1" x14ac:dyDescent="0.25">
      <c r="A333" s="858">
        <v>332</v>
      </c>
      <c r="B333" s="276" t="s">
        <v>6410</v>
      </c>
      <c r="C333" s="860"/>
      <c r="D333" s="860"/>
      <c r="E333" s="860"/>
      <c r="F333" s="861"/>
      <c r="G333" s="862"/>
      <c r="H333" s="644"/>
      <c r="I333" s="862"/>
      <c r="J333" s="644"/>
      <c r="K333" s="862"/>
      <c r="L333" s="863" t="str">
        <f t="shared" si="19"/>
        <v/>
      </c>
      <c r="M333" s="864">
        <f t="shared" si="20"/>
        <v>0</v>
      </c>
      <c r="N333" s="864">
        <f t="shared" si="21"/>
        <v>0</v>
      </c>
      <c r="O333" s="862"/>
      <c r="P333" s="862"/>
      <c r="Q333" s="860"/>
      <c r="R333" s="872"/>
      <c r="S333" s="862"/>
    </row>
    <row r="334" spans="1:19" ht="15" customHeight="1" x14ac:dyDescent="0.25">
      <c r="A334" s="858">
        <v>333</v>
      </c>
      <c r="B334" s="276" t="s">
        <v>6410</v>
      </c>
      <c r="C334" s="860"/>
      <c r="D334" s="860"/>
      <c r="E334" s="860"/>
      <c r="F334" s="861"/>
      <c r="G334" s="862"/>
      <c r="H334" s="644"/>
      <c r="I334" s="862"/>
      <c r="J334" s="644"/>
      <c r="K334" s="862"/>
      <c r="L334" s="863" t="str">
        <f t="shared" si="19"/>
        <v/>
      </c>
      <c r="M334" s="864">
        <f t="shared" si="20"/>
        <v>0</v>
      </c>
      <c r="N334" s="864">
        <f t="shared" si="21"/>
        <v>0</v>
      </c>
      <c r="O334" s="862"/>
      <c r="P334" s="862"/>
      <c r="Q334" s="860"/>
      <c r="R334" s="862"/>
      <c r="S334" s="862"/>
    </row>
    <row r="335" spans="1:19" ht="15" customHeight="1" x14ac:dyDescent="0.25">
      <c r="A335" s="858">
        <v>334</v>
      </c>
      <c r="B335" s="276" t="s">
        <v>6422</v>
      </c>
      <c r="C335" s="860" t="s">
        <v>6955</v>
      </c>
      <c r="D335" s="860">
        <v>100</v>
      </c>
      <c r="E335" s="860" t="s">
        <v>5486</v>
      </c>
      <c r="F335" s="861" t="s">
        <v>3998</v>
      </c>
      <c r="G335" s="862" t="s">
        <v>6686</v>
      </c>
      <c r="H335" s="644" t="s">
        <v>4624</v>
      </c>
      <c r="I335" s="862" t="s">
        <v>4119</v>
      </c>
      <c r="J335" s="644" t="s">
        <v>4120</v>
      </c>
      <c r="K335" s="862" t="s">
        <v>6685</v>
      </c>
      <c r="L335" s="863" t="str">
        <f t="shared" si="19"/>
        <v>SSN.iRP_1</v>
      </c>
      <c r="M335" s="864" t="str">
        <f t="shared" si="20"/>
        <v>0</v>
      </c>
      <c r="N335" s="864" t="str">
        <f t="shared" si="21"/>
        <v>3</v>
      </c>
      <c r="O335" s="862" t="s">
        <v>2309</v>
      </c>
      <c r="P335" s="862" t="s">
        <v>2312</v>
      </c>
      <c r="Q335" s="860"/>
      <c r="R335" s="862"/>
      <c r="S335" s="862"/>
    </row>
    <row r="336" spans="1:19" ht="15" customHeight="1" x14ac:dyDescent="0.25">
      <c r="A336" s="858">
        <v>335</v>
      </c>
      <c r="B336" s="276" t="s">
        <v>6410</v>
      </c>
      <c r="C336" s="860"/>
      <c r="D336" s="860"/>
      <c r="E336" s="860"/>
      <c r="F336" s="861"/>
      <c r="G336" s="862"/>
      <c r="H336" s="644"/>
      <c r="I336" s="862"/>
      <c r="J336" s="644"/>
      <c r="K336" s="862"/>
      <c r="L336" s="863" t="str">
        <f t="shared" si="19"/>
        <v/>
      </c>
      <c r="M336" s="864">
        <f t="shared" si="20"/>
        <v>0</v>
      </c>
      <c r="N336" s="864">
        <f t="shared" si="21"/>
        <v>0</v>
      </c>
      <c r="O336" s="862"/>
      <c r="P336" s="862"/>
      <c r="Q336" s="860"/>
      <c r="R336" s="872"/>
      <c r="S336" s="862"/>
    </row>
    <row r="337" spans="1:19" ht="15" customHeight="1" x14ac:dyDescent="0.25">
      <c r="A337" s="858">
        <v>336</v>
      </c>
      <c r="B337" s="276" t="s">
        <v>6410</v>
      </c>
      <c r="C337" s="860"/>
      <c r="D337" s="860"/>
      <c r="E337" s="860"/>
      <c r="F337" s="861"/>
      <c r="G337" s="862"/>
      <c r="H337" s="644"/>
      <c r="I337" s="862"/>
      <c r="J337" s="644"/>
      <c r="K337" s="862"/>
      <c r="L337" s="863" t="str">
        <f t="shared" si="19"/>
        <v/>
      </c>
      <c r="M337" s="864">
        <f t="shared" si="20"/>
        <v>0</v>
      </c>
      <c r="N337" s="864">
        <f t="shared" si="21"/>
        <v>0</v>
      </c>
      <c r="O337" s="862"/>
      <c r="P337" s="862"/>
      <c r="Q337" s="860"/>
      <c r="R337" s="872"/>
      <c r="S337" s="862"/>
    </row>
    <row r="338" spans="1:19" ht="15" customHeight="1" x14ac:dyDescent="0.25">
      <c r="A338" s="858">
        <v>337</v>
      </c>
      <c r="B338" s="276" t="s">
        <v>6410</v>
      </c>
      <c r="C338" s="860"/>
      <c r="D338" s="860"/>
      <c r="E338" s="860"/>
      <c r="F338" s="861"/>
      <c r="G338" s="862"/>
      <c r="H338" s="644"/>
      <c r="I338" s="862"/>
      <c r="J338" s="644"/>
      <c r="K338" s="862"/>
      <c r="L338" s="863" t="str">
        <f t="shared" si="19"/>
        <v/>
      </c>
      <c r="M338" s="864">
        <f t="shared" si="20"/>
        <v>0</v>
      </c>
      <c r="N338" s="864">
        <f t="shared" si="21"/>
        <v>0</v>
      </c>
      <c r="O338" s="862"/>
      <c r="P338" s="862"/>
      <c r="Q338" s="860"/>
      <c r="R338" s="870"/>
      <c r="S338" s="862"/>
    </row>
    <row r="339" spans="1:19" ht="15" customHeight="1" x14ac:dyDescent="0.25">
      <c r="A339" s="858">
        <v>338</v>
      </c>
      <c r="B339" s="276" t="s">
        <v>6410</v>
      </c>
      <c r="C339" s="860"/>
      <c r="D339" s="860"/>
      <c r="E339" s="860"/>
      <c r="F339" s="861"/>
      <c r="G339" s="862"/>
      <c r="H339" s="644"/>
      <c r="I339" s="862"/>
      <c r="J339" s="644"/>
      <c r="K339" s="862"/>
      <c r="L339" s="863" t="str">
        <f t="shared" si="19"/>
        <v/>
      </c>
      <c r="M339" s="864">
        <f t="shared" si="20"/>
        <v>0</v>
      </c>
      <c r="N339" s="864">
        <f t="shared" si="21"/>
        <v>0</v>
      </c>
      <c r="O339" s="862"/>
      <c r="P339" s="862"/>
      <c r="Q339" s="860"/>
      <c r="R339" s="872"/>
      <c r="S339" s="862"/>
    </row>
    <row r="340" spans="1:19" ht="15" customHeight="1" x14ac:dyDescent="0.25">
      <c r="A340" s="858">
        <v>339</v>
      </c>
      <c r="B340" s="276" t="s">
        <v>6410</v>
      </c>
      <c r="C340" s="860"/>
      <c r="D340" s="860"/>
      <c r="E340" s="860"/>
      <c r="F340" s="861"/>
      <c r="G340" s="862"/>
      <c r="H340" s="644"/>
      <c r="I340" s="862"/>
      <c r="J340" s="644"/>
      <c r="K340" s="862"/>
      <c r="L340" s="863" t="str">
        <f t="shared" si="19"/>
        <v/>
      </c>
      <c r="M340" s="864">
        <f t="shared" si="20"/>
        <v>0</v>
      </c>
      <c r="N340" s="864">
        <f t="shared" si="21"/>
        <v>0</v>
      </c>
      <c r="O340" s="862"/>
      <c r="P340" s="862"/>
      <c r="Q340" s="860"/>
      <c r="R340" s="872"/>
      <c r="S340" s="862"/>
    </row>
    <row r="341" spans="1:19" ht="15" customHeight="1" x14ac:dyDescent="0.25">
      <c r="A341" s="858">
        <v>340</v>
      </c>
      <c r="B341" s="276" t="s">
        <v>6410</v>
      </c>
      <c r="C341" s="860"/>
      <c r="D341" s="860"/>
      <c r="E341" s="860"/>
      <c r="F341" s="861"/>
      <c r="G341" s="862"/>
      <c r="H341" s="644"/>
      <c r="I341" s="862"/>
      <c r="J341" s="644"/>
      <c r="K341" s="862"/>
      <c r="L341" s="863" t="str">
        <f t="shared" si="19"/>
        <v/>
      </c>
      <c r="M341" s="864">
        <f t="shared" si="20"/>
        <v>0</v>
      </c>
      <c r="N341" s="864">
        <f t="shared" si="21"/>
        <v>0</v>
      </c>
      <c r="O341" s="862"/>
      <c r="P341" s="862"/>
      <c r="Q341" s="860"/>
      <c r="R341" s="872"/>
      <c r="S341" s="862"/>
    </row>
    <row r="342" spans="1:19" ht="15" customHeight="1" x14ac:dyDescent="0.25">
      <c r="A342" s="858">
        <v>341</v>
      </c>
      <c r="B342" s="276" t="s">
        <v>6410</v>
      </c>
      <c r="C342" s="860"/>
      <c r="D342" s="860"/>
      <c r="E342" s="860"/>
      <c r="F342" s="861"/>
      <c r="G342" s="862"/>
      <c r="H342" s="644"/>
      <c r="I342" s="862"/>
      <c r="J342" s="644"/>
      <c r="K342" s="862"/>
      <c r="L342" s="863" t="str">
        <f t="shared" si="19"/>
        <v/>
      </c>
      <c r="M342" s="864">
        <f t="shared" si="20"/>
        <v>0</v>
      </c>
      <c r="N342" s="864">
        <f t="shared" si="21"/>
        <v>0</v>
      </c>
      <c r="O342" s="862"/>
      <c r="P342" s="862"/>
      <c r="Q342" s="860"/>
      <c r="R342" s="872"/>
      <c r="S342" s="862"/>
    </row>
    <row r="343" spans="1:19" ht="15" customHeight="1" x14ac:dyDescent="0.25">
      <c r="A343" s="858">
        <v>342</v>
      </c>
      <c r="B343" s="276" t="s">
        <v>6410</v>
      </c>
      <c r="C343" s="860"/>
      <c r="D343" s="860"/>
      <c r="E343" s="860"/>
      <c r="F343" s="861"/>
      <c r="G343" s="862"/>
      <c r="H343" s="644"/>
      <c r="I343" s="862"/>
      <c r="J343" s="644"/>
      <c r="K343" s="862"/>
      <c r="L343" s="863" t="str">
        <f t="shared" si="19"/>
        <v/>
      </c>
      <c r="M343" s="864">
        <f t="shared" si="20"/>
        <v>0</v>
      </c>
      <c r="N343" s="864">
        <f t="shared" si="21"/>
        <v>0</v>
      </c>
      <c r="O343" s="862"/>
      <c r="P343" s="862"/>
      <c r="Q343" s="860"/>
      <c r="R343" s="872"/>
      <c r="S343" s="862"/>
    </row>
    <row r="344" spans="1:19" ht="15" customHeight="1" x14ac:dyDescent="0.25">
      <c r="A344" s="858">
        <v>343</v>
      </c>
      <c r="B344" s="276" t="s">
        <v>6410</v>
      </c>
      <c r="C344" s="860"/>
      <c r="D344" s="860"/>
      <c r="E344" s="860"/>
      <c r="F344" s="861"/>
      <c r="G344" s="862"/>
      <c r="H344" s="644"/>
      <c r="I344" s="862"/>
      <c r="J344" s="644"/>
      <c r="K344" s="862"/>
      <c r="L344" s="863" t="str">
        <f t="shared" si="19"/>
        <v/>
      </c>
      <c r="M344" s="864">
        <f t="shared" si="20"/>
        <v>0</v>
      </c>
      <c r="N344" s="864">
        <f t="shared" si="21"/>
        <v>0</v>
      </c>
      <c r="O344" s="862"/>
      <c r="P344" s="862"/>
      <c r="Q344" s="860"/>
      <c r="R344" s="872"/>
      <c r="S344" s="862"/>
    </row>
    <row r="345" spans="1:19" ht="15" customHeight="1" x14ac:dyDescent="0.25">
      <c r="A345" s="858">
        <v>344</v>
      </c>
      <c r="B345" s="276" t="s">
        <v>6410</v>
      </c>
      <c r="C345" s="860"/>
      <c r="D345" s="860"/>
      <c r="E345" s="860"/>
      <c r="F345" s="861"/>
      <c r="G345" s="862"/>
      <c r="H345" s="644"/>
      <c r="I345" s="862"/>
      <c r="J345" s="644"/>
      <c r="K345" s="862"/>
      <c r="L345" s="863" t="str">
        <f t="shared" si="19"/>
        <v/>
      </c>
      <c r="M345" s="864">
        <f t="shared" si="20"/>
        <v>0</v>
      </c>
      <c r="N345" s="864">
        <f t="shared" si="21"/>
        <v>0</v>
      </c>
      <c r="O345" s="862"/>
      <c r="P345" s="862"/>
      <c r="Q345" s="860"/>
      <c r="R345" s="862"/>
      <c r="S345" s="862"/>
    </row>
    <row r="346" spans="1:19" ht="30" x14ac:dyDescent="0.25">
      <c r="A346" s="858">
        <v>345</v>
      </c>
      <c r="B346" s="276" t="s">
        <v>5154</v>
      </c>
      <c r="C346" s="860" t="s">
        <v>4708</v>
      </c>
      <c r="D346" s="860" t="s">
        <v>6427</v>
      </c>
      <c r="E346" s="860">
        <v>26</v>
      </c>
      <c r="F346" s="861" t="s">
        <v>3998</v>
      </c>
      <c r="G346" s="862" t="s">
        <v>6686</v>
      </c>
      <c r="H346" s="644"/>
      <c r="I346" s="862"/>
      <c r="J346" s="644"/>
      <c r="K346" s="862" t="s">
        <v>4585</v>
      </c>
      <c r="L346" s="863" t="str">
        <f t="shared" si="19"/>
        <v>Fires.DC706ad</v>
      </c>
      <c r="M346" s="864" t="str">
        <f t="shared" si="20"/>
        <v>0</v>
      </c>
      <c r="N346" s="864" t="str">
        <f t="shared" si="21"/>
        <v>3</v>
      </c>
      <c r="O346" s="862" t="s">
        <v>2309</v>
      </c>
      <c r="P346" s="862" t="s">
        <v>2312</v>
      </c>
      <c r="Q346" s="860"/>
      <c r="R346" s="872" t="s">
        <v>6431</v>
      </c>
      <c r="S346" s="862"/>
    </row>
    <row r="347" spans="1:19" ht="15" customHeight="1" x14ac:dyDescent="0.25">
      <c r="A347" s="858">
        <v>346</v>
      </c>
      <c r="B347" s="276" t="s">
        <v>5155</v>
      </c>
      <c r="C347" s="860" t="s">
        <v>4709</v>
      </c>
      <c r="D347" s="860" t="s">
        <v>6427</v>
      </c>
      <c r="E347" s="860">
        <v>27</v>
      </c>
      <c r="F347" s="861" t="s">
        <v>3998</v>
      </c>
      <c r="G347" s="862" t="s">
        <v>6686</v>
      </c>
      <c r="H347" s="644"/>
      <c r="I347" s="862"/>
      <c r="J347" s="644"/>
      <c r="K347" s="862" t="s">
        <v>4585</v>
      </c>
      <c r="L347" s="863" t="str">
        <f t="shared" si="19"/>
        <v>Fires.DC707ad</v>
      </c>
      <c r="M347" s="864" t="str">
        <f t="shared" si="20"/>
        <v>0</v>
      </c>
      <c r="N347" s="864" t="str">
        <f t="shared" si="21"/>
        <v>3</v>
      </c>
      <c r="O347" s="862" t="s">
        <v>2309</v>
      </c>
      <c r="P347" s="862" t="s">
        <v>2312</v>
      </c>
      <c r="Q347" s="860"/>
      <c r="R347" s="872" t="s">
        <v>6432</v>
      </c>
      <c r="S347" s="862"/>
    </row>
    <row r="348" spans="1:19" ht="15" customHeight="1" x14ac:dyDescent="0.25">
      <c r="A348" s="858">
        <v>347</v>
      </c>
      <c r="B348" s="276" t="s">
        <v>5156</v>
      </c>
      <c r="C348" s="860" t="s">
        <v>4710</v>
      </c>
      <c r="D348" s="860" t="s">
        <v>6427</v>
      </c>
      <c r="E348" s="860">
        <v>28</v>
      </c>
      <c r="F348" s="861" t="s">
        <v>3998</v>
      </c>
      <c r="G348" s="862" t="s">
        <v>6686</v>
      </c>
      <c r="H348" s="644"/>
      <c r="I348" s="862"/>
      <c r="J348" s="644"/>
      <c r="K348" s="862" t="s">
        <v>4585</v>
      </c>
      <c r="L348" s="863" t="str">
        <f t="shared" si="19"/>
        <v>Fires.DC708ad</v>
      </c>
      <c r="M348" s="864" t="str">
        <f t="shared" si="20"/>
        <v>0</v>
      </c>
      <c r="N348" s="864" t="str">
        <f t="shared" si="21"/>
        <v>3</v>
      </c>
      <c r="O348" s="862" t="s">
        <v>2309</v>
      </c>
      <c r="P348" s="862" t="s">
        <v>2312</v>
      </c>
      <c r="Q348" s="860"/>
      <c r="R348" s="872" t="s">
        <v>6433</v>
      </c>
      <c r="S348" s="862"/>
    </row>
    <row r="349" spans="1:19" ht="15" customHeight="1" x14ac:dyDescent="0.25">
      <c r="A349" s="858">
        <v>348</v>
      </c>
      <c r="B349" s="276" t="s">
        <v>5157</v>
      </c>
      <c r="C349" s="860" t="s">
        <v>4711</v>
      </c>
      <c r="D349" s="860" t="s">
        <v>6427</v>
      </c>
      <c r="E349" s="860">
        <v>29</v>
      </c>
      <c r="F349" s="861" t="s">
        <v>3998</v>
      </c>
      <c r="G349" s="862" t="s">
        <v>6686</v>
      </c>
      <c r="H349" s="644"/>
      <c r="I349" s="862"/>
      <c r="J349" s="644"/>
      <c r="K349" s="862" t="s">
        <v>4585</v>
      </c>
      <c r="L349" s="863" t="str">
        <f t="shared" si="19"/>
        <v>Fires.DC709ad</v>
      </c>
      <c r="M349" s="864" t="str">
        <f t="shared" si="20"/>
        <v>0</v>
      </c>
      <c r="N349" s="864" t="str">
        <f t="shared" si="21"/>
        <v>3</v>
      </c>
      <c r="O349" s="862" t="s">
        <v>2309</v>
      </c>
      <c r="P349" s="862" t="s">
        <v>2312</v>
      </c>
      <c r="Q349" s="860"/>
      <c r="R349" s="872" t="s">
        <v>6434</v>
      </c>
      <c r="S349" s="862"/>
    </row>
    <row r="350" spans="1:19" ht="15" customHeight="1" x14ac:dyDescent="0.25">
      <c r="A350" s="858">
        <v>349</v>
      </c>
      <c r="B350" s="276" t="s">
        <v>5176</v>
      </c>
      <c r="C350" s="860" t="s">
        <v>4723</v>
      </c>
      <c r="D350" s="860" t="s">
        <v>6427</v>
      </c>
      <c r="E350" s="860">
        <v>30</v>
      </c>
      <c r="F350" s="861" t="s">
        <v>3998</v>
      </c>
      <c r="G350" s="862" t="s">
        <v>6686</v>
      </c>
      <c r="H350" s="644"/>
      <c r="I350" s="862"/>
      <c r="J350" s="644"/>
      <c r="K350" s="862" t="s">
        <v>4585</v>
      </c>
      <c r="L350" s="863" t="str">
        <f t="shared" si="19"/>
        <v>Fires.DC710ad</v>
      </c>
      <c r="M350" s="864" t="str">
        <f t="shared" si="20"/>
        <v>0</v>
      </c>
      <c r="N350" s="864" t="str">
        <f t="shared" si="21"/>
        <v>3</v>
      </c>
      <c r="O350" s="862" t="s">
        <v>2309</v>
      </c>
      <c r="P350" s="862" t="s">
        <v>2312</v>
      </c>
      <c r="Q350" s="860"/>
      <c r="R350" s="874" t="s">
        <v>6435</v>
      </c>
      <c r="S350" s="862"/>
    </row>
    <row r="351" spans="1:19" ht="15" customHeight="1" x14ac:dyDescent="0.25">
      <c r="A351" s="858">
        <v>350</v>
      </c>
      <c r="B351" s="276" t="s">
        <v>5177</v>
      </c>
      <c r="C351" s="860" t="s">
        <v>4724</v>
      </c>
      <c r="D351" s="860" t="s">
        <v>6427</v>
      </c>
      <c r="E351" s="860">
        <v>31</v>
      </c>
      <c r="F351" s="861" t="s">
        <v>3998</v>
      </c>
      <c r="G351" s="862" t="s">
        <v>6686</v>
      </c>
      <c r="H351" s="644"/>
      <c r="I351" s="862"/>
      <c r="J351" s="644"/>
      <c r="K351" s="862" t="s">
        <v>4585</v>
      </c>
      <c r="L351" s="863" t="str">
        <f t="shared" si="19"/>
        <v>Fires.DC711ad</v>
      </c>
      <c r="M351" s="864" t="str">
        <f t="shared" si="20"/>
        <v>0</v>
      </c>
      <c r="N351" s="864" t="str">
        <f t="shared" si="21"/>
        <v>3</v>
      </c>
      <c r="O351" s="862" t="s">
        <v>2309</v>
      </c>
      <c r="P351" s="862" t="s">
        <v>2312</v>
      </c>
      <c r="Q351" s="860"/>
      <c r="R351" s="865" t="s">
        <v>6436</v>
      </c>
      <c r="S351" s="862"/>
    </row>
    <row r="352" spans="1:19" ht="15" customHeight="1" x14ac:dyDescent="0.25">
      <c r="A352" s="858">
        <v>351</v>
      </c>
      <c r="B352" s="276" t="s">
        <v>5178</v>
      </c>
      <c r="C352" s="860" t="s">
        <v>4725</v>
      </c>
      <c r="D352" s="860" t="s">
        <v>6427</v>
      </c>
      <c r="E352" s="860">
        <v>32</v>
      </c>
      <c r="F352" s="861" t="s">
        <v>3998</v>
      </c>
      <c r="G352" s="862" t="s">
        <v>6686</v>
      </c>
      <c r="H352" s="644"/>
      <c r="I352" s="862"/>
      <c r="J352" s="644"/>
      <c r="K352" s="862" t="s">
        <v>4585</v>
      </c>
      <c r="L352" s="863" t="str">
        <f t="shared" si="19"/>
        <v>Fires.DC713ad</v>
      </c>
      <c r="M352" s="864" t="str">
        <f t="shared" si="20"/>
        <v>0</v>
      </c>
      <c r="N352" s="864" t="str">
        <f t="shared" si="21"/>
        <v>3</v>
      </c>
      <c r="O352" s="862" t="s">
        <v>2309</v>
      </c>
      <c r="P352" s="862" t="s">
        <v>2312</v>
      </c>
      <c r="Q352" s="860"/>
      <c r="R352" s="872" t="s">
        <v>6437</v>
      </c>
      <c r="S352" s="862"/>
    </row>
    <row r="353" spans="1:19" ht="15" customHeight="1" x14ac:dyDescent="0.25">
      <c r="A353" s="858">
        <v>352</v>
      </c>
      <c r="B353" s="276" t="s">
        <v>5179</v>
      </c>
      <c r="C353" s="860" t="s">
        <v>4726</v>
      </c>
      <c r="D353" s="860" t="s">
        <v>6427</v>
      </c>
      <c r="E353" s="860">
        <v>33</v>
      </c>
      <c r="F353" s="861" t="s">
        <v>3998</v>
      </c>
      <c r="G353" s="862" t="s">
        <v>6686</v>
      </c>
      <c r="H353" s="644"/>
      <c r="I353" s="862"/>
      <c r="J353" s="644"/>
      <c r="K353" s="862" t="s">
        <v>4585</v>
      </c>
      <c r="L353" s="863" t="str">
        <f t="shared" si="19"/>
        <v>Fires.DC717ad</v>
      </c>
      <c r="M353" s="864" t="str">
        <f t="shared" si="20"/>
        <v>0</v>
      </c>
      <c r="N353" s="864" t="str">
        <f t="shared" si="21"/>
        <v>3</v>
      </c>
      <c r="O353" s="862" t="s">
        <v>2309</v>
      </c>
      <c r="P353" s="862" t="s">
        <v>2312</v>
      </c>
      <c r="Q353" s="860"/>
      <c r="R353" s="874" t="s">
        <v>6438</v>
      </c>
      <c r="S353" s="862"/>
    </row>
    <row r="354" spans="1:19" ht="15" customHeight="1" x14ac:dyDescent="0.25">
      <c r="A354" s="858">
        <v>353</v>
      </c>
      <c r="B354" s="276" t="s">
        <v>5152</v>
      </c>
      <c r="C354" s="860" t="s">
        <v>4705</v>
      </c>
      <c r="D354" s="860" t="s">
        <v>6427</v>
      </c>
      <c r="E354" s="860">
        <v>23</v>
      </c>
      <c r="F354" s="861" t="s">
        <v>3998</v>
      </c>
      <c r="G354" s="862" t="s">
        <v>4091</v>
      </c>
      <c r="H354" s="644"/>
      <c r="I354" s="862"/>
      <c r="J354" s="644"/>
      <c r="K354" s="862" t="s">
        <v>6949</v>
      </c>
      <c r="L354" s="863" t="str">
        <f t="shared" si="19"/>
        <v>SOU.LC6514d</v>
      </c>
      <c r="M354" s="864" t="str">
        <f t="shared" si="20"/>
        <v>0</v>
      </c>
      <c r="N354" s="864" t="str">
        <f t="shared" si="21"/>
        <v>3</v>
      </c>
      <c r="O354" s="862" t="s">
        <v>2309</v>
      </c>
      <c r="P354" s="862" t="s">
        <v>2312</v>
      </c>
      <c r="Q354" s="860"/>
      <c r="R354" s="865" t="s">
        <v>6439</v>
      </c>
      <c r="S354" s="862"/>
    </row>
    <row r="355" spans="1:19" ht="15" customHeight="1" x14ac:dyDescent="0.25">
      <c r="A355" s="858">
        <v>354</v>
      </c>
      <c r="B355" s="276" t="s">
        <v>5153</v>
      </c>
      <c r="C355" s="860" t="s">
        <v>4706</v>
      </c>
      <c r="D355" s="860" t="s">
        <v>6427</v>
      </c>
      <c r="E355" s="860">
        <v>24</v>
      </c>
      <c r="F355" s="861" t="s">
        <v>3998</v>
      </c>
      <c r="G355" s="862" t="s">
        <v>4091</v>
      </c>
      <c r="H355" s="644"/>
      <c r="I355" s="862"/>
      <c r="J355" s="644"/>
      <c r="K355" s="862" t="s">
        <v>6949</v>
      </c>
      <c r="L355" s="863" t="str">
        <f t="shared" si="19"/>
        <v>SOU.LC6524d</v>
      </c>
      <c r="M355" s="864" t="str">
        <f t="shared" si="20"/>
        <v>0</v>
      </c>
      <c r="N355" s="864" t="str">
        <f t="shared" si="21"/>
        <v>3</v>
      </c>
      <c r="O355" s="862" t="s">
        <v>2309</v>
      </c>
      <c r="P355" s="862" t="s">
        <v>2312</v>
      </c>
      <c r="Q355" s="860"/>
      <c r="R355" s="872" t="s">
        <v>6440</v>
      </c>
      <c r="S355" s="862"/>
    </row>
    <row r="356" spans="1:19" ht="15" customHeight="1" x14ac:dyDescent="0.25">
      <c r="A356" s="858">
        <v>355</v>
      </c>
      <c r="B356" s="276" t="s">
        <v>5234</v>
      </c>
      <c r="C356" s="860" t="s">
        <v>4739</v>
      </c>
      <c r="D356" s="860" t="s">
        <v>6427</v>
      </c>
      <c r="E356" s="860">
        <v>44</v>
      </c>
      <c r="F356" s="861" t="s">
        <v>3998</v>
      </c>
      <c r="G356" s="862" t="s">
        <v>6926</v>
      </c>
      <c r="H356" s="644"/>
      <c r="I356" s="862"/>
      <c r="J356" s="644"/>
      <c r="K356" s="862" t="s">
        <v>6687</v>
      </c>
      <c r="L356" s="863" t="str">
        <f t="shared" si="19"/>
        <v>PNA036_1.LC5514d</v>
      </c>
      <c r="M356" s="864" t="str">
        <f t="shared" si="20"/>
        <v>0</v>
      </c>
      <c r="N356" s="864" t="str">
        <f t="shared" si="21"/>
        <v>3</v>
      </c>
      <c r="O356" s="862" t="s">
        <v>2309</v>
      </c>
      <c r="P356" s="862" t="s">
        <v>2312</v>
      </c>
      <c r="Q356" s="860"/>
      <c r="R356" s="616" t="s">
        <v>6441</v>
      </c>
      <c r="S356" s="862"/>
    </row>
    <row r="357" spans="1:19" ht="15" customHeight="1" x14ac:dyDescent="0.25">
      <c r="A357" s="858">
        <v>356</v>
      </c>
      <c r="B357" s="276" t="s">
        <v>5285</v>
      </c>
      <c r="C357" s="860" t="s">
        <v>6428</v>
      </c>
      <c r="D357" s="860" t="s">
        <v>6427</v>
      </c>
      <c r="E357" s="860">
        <v>59</v>
      </c>
      <c r="F357" s="861" t="s">
        <v>3998</v>
      </c>
      <c r="G357" s="862" t="s">
        <v>6927</v>
      </c>
      <c r="H357" s="644"/>
      <c r="I357" s="862"/>
      <c r="J357" s="644"/>
      <c r="K357" s="862" t="s">
        <v>6688</v>
      </c>
      <c r="L357" s="863" t="str">
        <f t="shared" si="19"/>
        <v>PNA036_2.LC5524d</v>
      </c>
      <c r="M357" s="864" t="str">
        <f t="shared" si="20"/>
        <v>0</v>
      </c>
      <c r="N357" s="864" t="str">
        <f t="shared" si="21"/>
        <v>3</v>
      </c>
      <c r="O357" s="862" t="s">
        <v>2309</v>
      </c>
      <c r="P357" s="862" t="s">
        <v>2312</v>
      </c>
      <c r="Q357" s="860"/>
      <c r="R357" s="872" t="s">
        <v>6442</v>
      </c>
      <c r="S357" s="862"/>
    </row>
    <row r="358" spans="1:19" ht="15" customHeight="1" x14ac:dyDescent="0.25">
      <c r="A358" s="858">
        <v>357</v>
      </c>
      <c r="B358" s="276" t="s">
        <v>5336</v>
      </c>
      <c r="C358" s="860" t="s">
        <v>6429</v>
      </c>
      <c r="D358" s="860" t="s">
        <v>6427</v>
      </c>
      <c r="E358" s="860">
        <v>75</v>
      </c>
      <c r="F358" s="861" t="s">
        <v>3998</v>
      </c>
      <c r="G358" s="862" t="s">
        <v>6928</v>
      </c>
      <c r="H358" s="644"/>
      <c r="I358" s="862"/>
      <c r="J358" s="644"/>
      <c r="K358" s="862" t="s">
        <v>6689</v>
      </c>
      <c r="L358" s="863" t="str">
        <f t="shared" si="19"/>
        <v>PNA036_3.LC5534d</v>
      </c>
      <c r="M358" s="864" t="str">
        <f t="shared" si="20"/>
        <v>0</v>
      </c>
      <c r="N358" s="864" t="str">
        <f t="shared" si="21"/>
        <v>3</v>
      </c>
      <c r="O358" s="862" t="s">
        <v>2309</v>
      </c>
      <c r="P358" s="862" t="s">
        <v>2312</v>
      </c>
      <c r="Q358" s="860"/>
      <c r="R358" s="872" t="s">
        <v>6443</v>
      </c>
      <c r="S358" s="862"/>
    </row>
    <row r="359" spans="1:19" ht="15" customHeight="1" x14ac:dyDescent="0.25">
      <c r="A359" s="858">
        <v>358</v>
      </c>
      <c r="B359" s="276" t="s">
        <v>5387</v>
      </c>
      <c r="C359" s="860" t="s">
        <v>6430</v>
      </c>
      <c r="D359" s="860" t="s">
        <v>6427</v>
      </c>
      <c r="E359" s="860">
        <v>90</v>
      </c>
      <c r="F359" s="861" t="s">
        <v>3998</v>
      </c>
      <c r="G359" s="862" t="s">
        <v>6929</v>
      </c>
      <c r="H359" s="644"/>
      <c r="I359" s="862"/>
      <c r="J359" s="644"/>
      <c r="K359" s="862" t="s">
        <v>6690</v>
      </c>
      <c r="L359" s="863" t="str">
        <f t="shared" si="19"/>
        <v>PNA036_4.LC5544d</v>
      </c>
      <c r="M359" s="864" t="str">
        <f t="shared" si="20"/>
        <v>0</v>
      </c>
      <c r="N359" s="864" t="str">
        <f t="shared" si="21"/>
        <v>3</v>
      </c>
      <c r="O359" s="862" t="s">
        <v>2309</v>
      </c>
      <c r="P359" s="862" t="s">
        <v>2312</v>
      </c>
      <c r="Q359" s="860"/>
      <c r="R359" s="872" t="s">
        <v>6444</v>
      </c>
      <c r="S359" s="862"/>
    </row>
    <row r="360" spans="1:19" ht="15" customHeight="1" x14ac:dyDescent="0.25">
      <c r="A360" s="858">
        <v>359</v>
      </c>
      <c r="B360" s="276" t="s">
        <v>5099</v>
      </c>
      <c r="C360" s="860" t="s">
        <v>4683</v>
      </c>
      <c r="D360" s="860" t="s">
        <v>6427</v>
      </c>
      <c r="E360" s="860">
        <v>14</v>
      </c>
      <c r="F360" s="861" t="s">
        <v>3998</v>
      </c>
      <c r="G360" s="862" t="s">
        <v>6686</v>
      </c>
      <c r="H360" s="644"/>
      <c r="I360" s="862"/>
      <c r="J360" s="644"/>
      <c r="K360" s="862" t="s">
        <v>6685</v>
      </c>
      <c r="L360" s="863" t="str">
        <f t="shared" si="19"/>
        <v>SSN.LC5913d</v>
      </c>
      <c r="M360" s="864" t="str">
        <f t="shared" si="20"/>
        <v>0</v>
      </c>
      <c r="N360" s="864" t="str">
        <f t="shared" si="21"/>
        <v>3</v>
      </c>
      <c r="O360" s="862" t="s">
        <v>2309</v>
      </c>
      <c r="P360" s="862" t="s">
        <v>2312</v>
      </c>
      <c r="Q360" s="860"/>
      <c r="R360" s="616" t="s">
        <v>6445</v>
      </c>
      <c r="S360" s="862"/>
    </row>
    <row r="361" spans="1:19" ht="15.75" customHeight="1" x14ac:dyDescent="0.25">
      <c r="A361" s="858">
        <v>360</v>
      </c>
      <c r="B361" s="276" t="s">
        <v>5100</v>
      </c>
      <c r="C361" s="860" t="s">
        <v>4684</v>
      </c>
      <c r="D361" s="860" t="s">
        <v>6427</v>
      </c>
      <c r="E361" s="860">
        <v>15</v>
      </c>
      <c r="F361" s="861" t="s">
        <v>3998</v>
      </c>
      <c r="G361" s="862" t="s">
        <v>6686</v>
      </c>
      <c r="H361" s="644"/>
      <c r="I361" s="862"/>
      <c r="J361" s="644"/>
      <c r="K361" s="862" t="s">
        <v>6685</v>
      </c>
      <c r="L361" s="863" t="str">
        <f t="shared" si="19"/>
        <v>SSN.LC5923d</v>
      </c>
      <c r="M361" s="864" t="str">
        <f t="shared" si="20"/>
        <v>0</v>
      </c>
      <c r="N361" s="864" t="str">
        <f t="shared" si="21"/>
        <v>3</v>
      </c>
      <c r="O361" s="862" t="s">
        <v>2309</v>
      </c>
      <c r="P361" s="862" t="s">
        <v>2312</v>
      </c>
      <c r="Q361" s="860"/>
      <c r="R361" s="865" t="s">
        <v>6446</v>
      </c>
      <c r="S361" s="862"/>
    </row>
    <row r="362" spans="1:19" ht="15" customHeight="1" x14ac:dyDescent="0.25">
      <c r="A362" s="858">
        <v>361</v>
      </c>
      <c r="B362" s="276" t="s">
        <v>5101</v>
      </c>
      <c r="C362" s="860" t="s">
        <v>4685</v>
      </c>
      <c r="D362" s="860" t="s">
        <v>6427</v>
      </c>
      <c r="E362" s="860">
        <v>16</v>
      </c>
      <c r="F362" s="861" t="s">
        <v>3998</v>
      </c>
      <c r="G362" s="862" t="s">
        <v>6686</v>
      </c>
      <c r="H362" s="644"/>
      <c r="I362" s="862"/>
      <c r="J362" s="644"/>
      <c r="K362" s="862" t="s">
        <v>6685</v>
      </c>
      <c r="L362" s="863" t="str">
        <f t="shared" si="19"/>
        <v>SSN.LC9513d</v>
      </c>
      <c r="M362" s="864" t="str">
        <f t="shared" si="20"/>
        <v>0</v>
      </c>
      <c r="N362" s="864" t="str">
        <f t="shared" si="21"/>
        <v>3</v>
      </c>
      <c r="O362" s="862" t="s">
        <v>2309</v>
      </c>
      <c r="P362" s="862" t="s">
        <v>2312</v>
      </c>
      <c r="Q362" s="860"/>
      <c r="R362" s="872" t="s">
        <v>6447</v>
      </c>
      <c r="S362" s="862"/>
    </row>
    <row r="363" spans="1:19" ht="15" customHeight="1" x14ac:dyDescent="0.25">
      <c r="A363" s="891">
        <v>362</v>
      </c>
      <c r="B363" s="276" t="s">
        <v>4864</v>
      </c>
      <c r="C363" s="860" t="s">
        <v>6044</v>
      </c>
      <c r="D363" s="860">
        <v>1</v>
      </c>
      <c r="E363" s="860">
        <v>0</v>
      </c>
      <c r="F363" s="861" t="s">
        <v>3998</v>
      </c>
      <c r="G363" s="862" t="s">
        <v>4624</v>
      </c>
      <c r="H363" s="644" t="s">
        <v>4624</v>
      </c>
      <c r="I363" s="862" t="s">
        <v>4403</v>
      </c>
      <c r="J363" s="644" t="s">
        <v>4536</v>
      </c>
      <c r="K363" s="862" t="s">
        <v>4090</v>
      </c>
      <c r="L363" s="863" t="str">
        <f t="shared" si="19"/>
        <v>DG.KC.CSC02_01</v>
      </c>
      <c r="M363" s="864" t="str">
        <f t="shared" si="20"/>
        <v>3</v>
      </c>
      <c r="N363" s="864" t="str">
        <f t="shared" si="21"/>
        <v>1</v>
      </c>
      <c r="O363" s="862" t="s">
        <v>2312</v>
      </c>
      <c r="P363" s="862" t="s">
        <v>2310</v>
      </c>
      <c r="Q363" s="860"/>
      <c r="R363" s="874"/>
      <c r="S363" s="862"/>
    </row>
    <row r="364" spans="1:19" ht="15" customHeight="1" x14ac:dyDescent="0.25">
      <c r="A364" s="891">
        <v>363</v>
      </c>
      <c r="B364" s="276" t="s">
        <v>4865</v>
      </c>
      <c r="C364" s="860" t="s">
        <v>6045</v>
      </c>
      <c r="D364" s="860">
        <v>1</v>
      </c>
      <c r="E364" s="860">
        <v>1</v>
      </c>
      <c r="F364" s="861" t="s">
        <v>3998</v>
      </c>
      <c r="G364" s="862" t="s">
        <v>4624</v>
      </c>
      <c r="H364" s="644" t="s">
        <v>4624</v>
      </c>
      <c r="I364" s="862" t="s">
        <v>4403</v>
      </c>
      <c r="J364" s="644" t="s">
        <v>4536</v>
      </c>
      <c r="K364" s="862" t="s">
        <v>4090</v>
      </c>
      <c r="L364" s="863" t="str">
        <f t="shared" si="19"/>
        <v>DG.KC.CSC03_01</v>
      </c>
      <c r="M364" s="864" t="str">
        <f t="shared" si="20"/>
        <v>3</v>
      </c>
      <c r="N364" s="864" t="str">
        <f t="shared" si="21"/>
        <v>1</v>
      </c>
      <c r="O364" s="862" t="s">
        <v>2312</v>
      </c>
      <c r="P364" s="862" t="s">
        <v>2310</v>
      </c>
      <c r="Q364" s="860"/>
      <c r="R364" s="865"/>
      <c r="S364" s="862"/>
    </row>
    <row r="365" spans="1:19" ht="15" customHeight="1" x14ac:dyDescent="0.25">
      <c r="A365" s="891">
        <v>364</v>
      </c>
      <c r="B365" s="276" t="s">
        <v>4866</v>
      </c>
      <c r="C365" s="860" t="s">
        <v>6046</v>
      </c>
      <c r="D365" s="860">
        <v>1</v>
      </c>
      <c r="E365" s="860">
        <v>2</v>
      </c>
      <c r="F365" s="861" t="s">
        <v>3998</v>
      </c>
      <c r="G365" s="862" t="s">
        <v>4624</v>
      </c>
      <c r="H365" s="644" t="s">
        <v>4624</v>
      </c>
      <c r="I365" s="862" t="s">
        <v>4403</v>
      </c>
      <c r="J365" s="644" t="s">
        <v>4536</v>
      </c>
      <c r="K365" s="862" t="s">
        <v>4090</v>
      </c>
      <c r="L365" s="863" t="str">
        <f t="shared" si="19"/>
        <v>DG.KC.CSC04_01</v>
      </c>
      <c r="M365" s="864" t="str">
        <f t="shared" si="20"/>
        <v>3</v>
      </c>
      <c r="N365" s="864" t="str">
        <f t="shared" si="21"/>
        <v>1</v>
      </c>
      <c r="O365" s="862" t="s">
        <v>2312</v>
      </c>
      <c r="P365" s="862" t="s">
        <v>2310</v>
      </c>
      <c r="Q365" s="860"/>
      <c r="R365" s="872"/>
      <c r="S365" s="862"/>
    </row>
    <row r="366" spans="1:19" ht="15" customHeight="1" x14ac:dyDescent="0.25">
      <c r="A366" s="891">
        <v>365</v>
      </c>
      <c r="B366" s="276" t="s">
        <v>5561</v>
      </c>
      <c r="C366" s="860" t="s">
        <v>6047</v>
      </c>
      <c r="D366" s="860">
        <v>1</v>
      </c>
      <c r="E366" s="860">
        <v>3</v>
      </c>
      <c r="F366" s="861" t="s">
        <v>3998</v>
      </c>
      <c r="G366" s="862" t="s">
        <v>4624</v>
      </c>
      <c r="H366" s="644" t="s">
        <v>4624</v>
      </c>
      <c r="I366" s="862" t="s">
        <v>4403</v>
      </c>
      <c r="J366" s="644" t="s">
        <v>4536</v>
      </c>
      <c r="K366" s="862" t="s">
        <v>4090</v>
      </c>
      <c r="L366" s="863" t="str">
        <f t="shared" si="19"/>
        <v>DG.KC.CSC05_01</v>
      </c>
      <c r="M366" s="864" t="str">
        <f t="shared" si="20"/>
        <v>3</v>
      </c>
      <c r="N366" s="864" t="str">
        <f t="shared" si="21"/>
        <v>1</v>
      </c>
      <c r="O366" s="862" t="s">
        <v>2312</v>
      </c>
      <c r="P366" s="862" t="s">
        <v>2310</v>
      </c>
      <c r="Q366" s="860"/>
      <c r="R366" s="874"/>
      <c r="S366" s="862"/>
    </row>
    <row r="367" spans="1:19" ht="15" customHeight="1" x14ac:dyDescent="0.25">
      <c r="A367" s="891">
        <v>366</v>
      </c>
      <c r="B367" s="276" t="s">
        <v>5562</v>
      </c>
      <c r="C367" s="860" t="s">
        <v>6048</v>
      </c>
      <c r="D367" s="860">
        <v>1</v>
      </c>
      <c r="E367" s="860">
        <v>4</v>
      </c>
      <c r="F367" s="861" t="s">
        <v>3998</v>
      </c>
      <c r="G367" s="862" t="s">
        <v>4624</v>
      </c>
      <c r="H367" s="644" t="s">
        <v>4624</v>
      </c>
      <c r="I367" s="862" t="s">
        <v>4403</v>
      </c>
      <c r="J367" s="644" t="s">
        <v>4536</v>
      </c>
      <c r="K367" s="862" t="s">
        <v>4090</v>
      </c>
      <c r="L367" s="863" t="str">
        <f t="shared" si="19"/>
        <v>DG.KC.CSC06_01</v>
      </c>
      <c r="M367" s="864" t="str">
        <f t="shared" si="20"/>
        <v>0</v>
      </c>
      <c r="N367" s="864" t="str">
        <f t="shared" si="21"/>
        <v>2</v>
      </c>
      <c r="O367" s="862" t="s">
        <v>2309</v>
      </c>
      <c r="P367" s="862" t="s">
        <v>2311</v>
      </c>
      <c r="Q367" s="860"/>
      <c r="R367" s="865"/>
      <c r="S367" s="862"/>
    </row>
    <row r="368" spans="1:19" ht="15" customHeight="1" x14ac:dyDescent="0.25">
      <c r="A368" s="891">
        <v>367</v>
      </c>
      <c r="B368" s="276" t="s">
        <v>5563</v>
      </c>
      <c r="C368" s="860" t="s">
        <v>6049</v>
      </c>
      <c r="D368" s="860">
        <v>1</v>
      </c>
      <c r="E368" s="860">
        <v>5</v>
      </c>
      <c r="F368" s="861" t="s">
        <v>3998</v>
      </c>
      <c r="G368" s="862" t="s">
        <v>4624</v>
      </c>
      <c r="H368" s="644" t="s">
        <v>4624</v>
      </c>
      <c r="I368" s="862" t="s">
        <v>4403</v>
      </c>
      <c r="J368" s="644" t="s">
        <v>4536</v>
      </c>
      <c r="K368" s="862" t="s">
        <v>4090</v>
      </c>
      <c r="L368" s="863" t="str">
        <f t="shared" si="19"/>
        <v>DG.KC.CSC07_01</v>
      </c>
      <c r="M368" s="864" t="str">
        <f t="shared" si="20"/>
        <v>3</v>
      </c>
      <c r="N368" s="864" t="str">
        <f t="shared" si="21"/>
        <v>1</v>
      </c>
      <c r="O368" s="862" t="s">
        <v>2312</v>
      </c>
      <c r="P368" s="862" t="s">
        <v>2310</v>
      </c>
      <c r="Q368" s="860"/>
      <c r="R368" s="872"/>
      <c r="S368" s="862"/>
    </row>
    <row r="369" spans="1:19" ht="15" customHeight="1" x14ac:dyDescent="0.25">
      <c r="A369" s="891">
        <v>368</v>
      </c>
      <c r="B369" s="276" t="s">
        <v>4867</v>
      </c>
      <c r="C369" s="860" t="s">
        <v>6050</v>
      </c>
      <c r="D369" s="860">
        <v>1</v>
      </c>
      <c r="E369" s="860">
        <v>6</v>
      </c>
      <c r="F369" s="861" t="s">
        <v>3998</v>
      </c>
      <c r="G369" s="862" t="s">
        <v>4624</v>
      </c>
      <c r="H369" s="644" t="s">
        <v>4624</v>
      </c>
      <c r="I369" s="862" t="s">
        <v>4403</v>
      </c>
      <c r="J369" s="644" t="s">
        <v>4536</v>
      </c>
      <c r="K369" s="862" t="s">
        <v>4090</v>
      </c>
      <c r="L369" s="863" t="str">
        <f t="shared" si="19"/>
        <v>DG.KC.CSC08_01</v>
      </c>
      <c r="M369" s="864" t="str">
        <f t="shared" si="20"/>
        <v>3</v>
      </c>
      <c r="N369" s="864" t="str">
        <f t="shared" si="21"/>
        <v>1</v>
      </c>
      <c r="O369" s="862" t="s">
        <v>2312</v>
      </c>
      <c r="P369" s="862" t="s">
        <v>2310</v>
      </c>
      <c r="Q369" s="860"/>
      <c r="R369" s="872"/>
      <c r="S369" s="862"/>
    </row>
    <row r="370" spans="1:19" ht="15" customHeight="1" x14ac:dyDescent="0.25">
      <c r="A370" s="891">
        <v>369</v>
      </c>
      <c r="B370" s="276" t="s">
        <v>4869</v>
      </c>
      <c r="C370" s="860" t="s">
        <v>6052</v>
      </c>
      <c r="D370" s="860">
        <v>2</v>
      </c>
      <c r="E370" s="860">
        <v>0</v>
      </c>
      <c r="F370" s="861" t="s">
        <v>3998</v>
      </c>
      <c r="G370" s="862" t="s">
        <v>4624</v>
      </c>
      <c r="H370" s="644" t="s">
        <v>4624</v>
      </c>
      <c r="I370" s="862" t="s">
        <v>4403</v>
      </c>
      <c r="J370" s="644" t="s">
        <v>4544</v>
      </c>
      <c r="K370" s="862" t="s">
        <v>4090</v>
      </c>
      <c r="L370" s="863" t="str">
        <f t="shared" si="19"/>
        <v>DG.KC.CSC09_01</v>
      </c>
      <c r="M370" s="864" t="str">
        <f t="shared" si="20"/>
        <v>3</v>
      </c>
      <c r="N370" s="864" t="str">
        <f t="shared" si="21"/>
        <v>1</v>
      </c>
      <c r="O370" s="862" t="s">
        <v>2312</v>
      </c>
      <c r="P370" s="862" t="s">
        <v>2310</v>
      </c>
      <c r="Q370" s="860"/>
      <c r="R370" s="872"/>
      <c r="S370" s="862"/>
    </row>
    <row r="371" spans="1:19" ht="15" customHeight="1" x14ac:dyDescent="0.25">
      <c r="A371" s="891">
        <v>370</v>
      </c>
      <c r="B371" s="276" t="s">
        <v>4870</v>
      </c>
      <c r="C371" s="860" t="s">
        <v>6053</v>
      </c>
      <c r="D371" s="860">
        <v>2</v>
      </c>
      <c r="E371" s="860">
        <v>1</v>
      </c>
      <c r="F371" s="861" t="s">
        <v>3998</v>
      </c>
      <c r="G371" s="862" t="s">
        <v>4624</v>
      </c>
      <c r="H371" s="644" t="s">
        <v>4624</v>
      </c>
      <c r="I371" s="862" t="s">
        <v>4403</v>
      </c>
      <c r="J371" s="644" t="s">
        <v>4544</v>
      </c>
      <c r="K371" s="862" t="s">
        <v>4090</v>
      </c>
      <c r="L371" s="863" t="str">
        <f t="shared" si="19"/>
        <v>DG.KC.CSC10_01</v>
      </c>
      <c r="M371" s="864" t="str">
        <f t="shared" si="20"/>
        <v>3</v>
      </c>
      <c r="N371" s="864" t="str">
        <f t="shared" si="21"/>
        <v>1</v>
      </c>
      <c r="O371" s="862" t="s">
        <v>2312</v>
      </c>
      <c r="P371" s="862" t="s">
        <v>2310</v>
      </c>
      <c r="Q371" s="860"/>
      <c r="R371" s="862"/>
      <c r="S371" s="862"/>
    </row>
    <row r="372" spans="1:19" ht="15" customHeight="1" x14ac:dyDescent="0.25">
      <c r="A372" s="891">
        <v>371</v>
      </c>
      <c r="B372" s="276" t="s">
        <v>5564</v>
      </c>
      <c r="C372" s="860" t="s">
        <v>6054</v>
      </c>
      <c r="D372" s="860">
        <v>2</v>
      </c>
      <c r="E372" s="860">
        <v>2</v>
      </c>
      <c r="F372" s="861" t="s">
        <v>3998</v>
      </c>
      <c r="G372" s="862" t="s">
        <v>4624</v>
      </c>
      <c r="H372" s="644" t="s">
        <v>4624</v>
      </c>
      <c r="I372" s="862" t="s">
        <v>4403</v>
      </c>
      <c r="J372" s="644" t="s">
        <v>4544</v>
      </c>
      <c r="K372" s="862" t="s">
        <v>4090</v>
      </c>
      <c r="L372" s="863" t="str">
        <f t="shared" si="19"/>
        <v>DG.KC.CSC11_01</v>
      </c>
      <c r="M372" s="864" t="str">
        <f t="shared" si="20"/>
        <v>3</v>
      </c>
      <c r="N372" s="864" t="str">
        <f t="shared" si="21"/>
        <v>1</v>
      </c>
      <c r="O372" s="862" t="s">
        <v>2312</v>
      </c>
      <c r="P372" s="862" t="s">
        <v>2310</v>
      </c>
      <c r="Q372" s="871"/>
      <c r="R372" s="865"/>
      <c r="S372" s="862"/>
    </row>
    <row r="373" spans="1:19" ht="15" customHeight="1" x14ac:dyDescent="0.25">
      <c r="A373" s="891">
        <v>372</v>
      </c>
      <c r="B373" s="276" t="s">
        <v>5565</v>
      </c>
      <c r="C373" s="860" t="s">
        <v>6055</v>
      </c>
      <c r="D373" s="860">
        <v>2</v>
      </c>
      <c r="E373" s="860">
        <v>3</v>
      </c>
      <c r="F373" s="861" t="s">
        <v>3998</v>
      </c>
      <c r="G373" s="862" t="s">
        <v>4624</v>
      </c>
      <c r="H373" s="644" t="s">
        <v>4624</v>
      </c>
      <c r="I373" s="862" t="s">
        <v>4403</v>
      </c>
      <c r="J373" s="644" t="s">
        <v>4544</v>
      </c>
      <c r="K373" s="862" t="s">
        <v>4090</v>
      </c>
      <c r="L373" s="863" t="str">
        <f t="shared" si="19"/>
        <v>DG.KC.CSC12_01</v>
      </c>
      <c r="M373" s="864" t="str">
        <f t="shared" si="20"/>
        <v>0</v>
      </c>
      <c r="N373" s="864" t="str">
        <f t="shared" si="21"/>
        <v>2</v>
      </c>
      <c r="O373" s="862" t="s">
        <v>2309</v>
      </c>
      <c r="P373" s="862" t="s">
        <v>2311</v>
      </c>
      <c r="Q373" s="871"/>
      <c r="R373" s="872"/>
      <c r="S373" s="862"/>
    </row>
    <row r="374" spans="1:19" ht="15" customHeight="1" x14ac:dyDescent="0.25">
      <c r="A374" s="891">
        <v>373</v>
      </c>
      <c r="B374" s="276" t="s">
        <v>5566</v>
      </c>
      <c r="C374" s="860" t="s">
        <v>6056</v>
      </c>
      <c r="D374" s="860">
        <v>2</v>
      </c>
      <c r="E374" s="860">
        <v>4</v>
      </c>
      <c r="F374" s="861" t="s">
        <v>3998</v>
      </c>
      <c r="G374" s="862" t="s">
        <v>4624</v>
      </c>
      <c r="H374" s="644" t="s">
        <v>4624</v>
      </c>
      <c r="I374" s="862" t="s">
        <v>4403</v>
      </c>
      <c r="J374" s="644" t="s">
        <v>4544</v>
      </c>
      <c r="K374" s="862" t="s">
        <v>4090</v>
      </c>
      <c r="L374" s="863" t="str">
        <f t="shared" si="19"/>
        <v>DG.KC.CSC13_01</v>
      </c>
      <c r="M374" s="864" t="str">
        <f t="shared" si="20"/>
        <v>3</v>
      </c>
      <c r="N374" s="864" t="str">
        <f t="shared" si="21"/>
        <v>1</v>
      </c>
      <c r="O374" s="862" t="s">
        <v>2312</v>
      </c>
      <c r="P374" s="862" t="s">
        <v>2310</v>
      </c>
      <c r="Q374" s="860"/>
      <c r="R374" s="867"/>
      <c r="S374" s="862"/>
    </row>
    <row r="375" spans="1:19" ht="15" customHeight="1" x14ac:dyDescent="0.25">
      <c r="A375" s="891">
        <v>374</v>
      </c>
      <c r="B375" s="276" t="s">
        <v>4871</v>
      </c>
      <c r="C375" s="860" t="s">
        <v>6057</v>
      </c>
      <c r="D375" s="860">
        <v>2</v>
      </c>
      <c r="E375" s="860">
        <v>5</v>
      </c>
      <c r="F375" s="861" t="s">
        <v>3998</v>
      </c>
      <c r="G375" s="862" t="s">
        <v>4624</v>
      </c>
      <c r="H375" s="644" t="s">
        <v>4624</v>
      </c>
      <c r="I375" s="862" t="s">
        <v>4403</v>
      </c>
      <c r="J375" s="644" t="s">
        <v>4544</v>
      </c>
      <c r="K375" s="862" t="s">
        <v>4090</v>
      </c>
      <c r="L375" s="863" t="str">
        <f t="shared" si="19"/>
        <v>DG.KC.CSC14_01</v>
      </c>
      <c r="M375" s="864" t="str">
        <f t="shared" si="20"/>
        <v>0</v>
      </c>
      <c r="N375" s="864" t="str">
        <f t="shared" si="21"/>
        <v>2</v>
      </c>
      <c r="O375" s="862" t="s">
        <v>2309</v>
      </c>
      <c r="P375" s="862" t="s">
        <v>2311</v>
      </c>
      <c r="Q375" s="860"/>
      <c r="R375" s="862"/>
      <c r="S375" s="862"/>
    </row>
    <row r="376" spans="1:19" ht="15" customHeight="1" x14ac:dyDescent="0.25">
      <c r="A376" s="891">
        <v>375</v>
      </c>
      <c r="B376" s="276" t="s">
        <v>4872</v>
      </c>
      <c r="C376" s="860" t="s">
        <v>6058</v>
      </c>
      <c r="D376" s="860">
        <v>2</v>
      </c>
      <c r="E376" s="860">
        <v>6</v>
      </c>
      <c r="F376" s="861" t="s">
        <v>3998</v>
      </c>
      <c r="G376" s="862" t="s">
        <v>4624</v>
      </c>
      <c r="H376" s="644" t="s">
        <v>4624</v>
      </c>
      <c r="I376" s="862" t="s">
        <v>4403</v>
      </c>
      <c r="J376" s="644" t="s">
        <v>4544</v>
      </c>
      <c r="K376" s="862" t="s">
        <v>4090</v>
      </c>
      <c r="L376" s="863" t="str">
        <f t="shared" si="19"/>
        <v>DG.KC.CSC15_01</v>
      </c>
      <c r="M376" s="864" t="str">
        <f t="shared" si="20"/>
        <v>3</v>
      </c>
      <c r="N376" s="864" t="str">
        <f t="shared" si="21"/>
        <v>1</v>
      </c>
      <c r="O376" s="862" t="s">
        <v>2312</v>
      </c>
      <c r="P376" s="862" t="s">
        <v>2310</v>
      </c>
      <c r="Q376" s="860"/>
      <c r="R376" s="862"/>
      <c r="S376" s="862"/>
    </row>
    <row r="377" spans="1:19" ht="15" customHeight="1" x14ac:dyDescent="0.25">
      <c r="A377" s="891">
        <v>376</v>
      </c>
      <c r="B377" s="276" t="s">
        <v>4873</v>
      </c>
      <c r="C377" s="860" t="s">
        <v>6059</v>
      </c>
      <c r="D377" s="860">
        <v>3</v>
      </c>
      <c r="E377" s="860">
        <v>0</v>
      </c>
      <c r="F377" s="861" t="s">
        <v>3998</v>
      </c>
      <c r="G377" s="862" t="s">
        <v>4625</v>
      </c>
      <c r="H377" s="644" t="s">
        <v>4625</v>
      </c>
      <c r="I377" s="862" t="s">
        <v>4403</v>
      </c>
      <c r="J377" s="644" t="s">
        <v>4422</v>
      </c>
      <c r="K377" s="862" t="s">
        <v>4315</v>
      </c>
      <c r="L377" s="863" t="str">
        <f t="shared" si="19"/>
        <v>DG.USO2_1.CSC02_21</v>
      </c>
      <c r="M377" s="864" t="str">
        <f t="shared" si="20"/>
        <v>3</v>
      </c>
      <c r="N377" s="864" t="str">
        <f t="shared" si="21"/>
        <v>1</v>
      </c>
      <c r="O377" s="862" t="s">
        <v>2312</v>
      </c>
      <c r="P377" s="862" t="s">
        <v>2310</v>
      </c>
      <c r="Q377" s="860"/>
      <c r="R377" s="862"/>
      <c r="S377" s="862"/>
    </row>
    <row r="378" spans="1:19" ht="15" customHeight="1" x14ac:dyDescent="0.25">
      <c r="A378" s="891">
        <v>377</v>
      </c>
      <c r="B378" s="276" t="s">
        <v>4874</v>
      </c>
      <c r="C378" s="860" t="s">
        <v>6060</v>
      </c>
      <c r="D378" s="860">
        <v>3</v>
      </c>
      <c r="E378" s="860">
        <v>1</v>
      </c>
      <c r="F378" s="861" t="s">
        <v>3998</v>
      </c>
      <c r="G378" s="862" t="s">
        <v>4625</v>
      </c>
      <c r="H378" s="644" t="s">
        <v>4625</v>
      </c>
      <c r="I378" s="862" t="s">
        <v>4403</v>
      </c>
      <c r="J378" s="644" t="s">
        <v>4422</v>
      </c>
      <c r="K378" s="862" t="s">
        <v>4315</v>
      </c>
      <c r="L378" s="863" t="str">
        <f t="shared" si="19"/>
        <v>DG.USO2_1.CSC03_21</v>
      </c>
      <c r="M378" s="864" t="str">
        <f t="shared" si="20"/>
        <v>3</v>
      </c>
      <c r="N378" s="864" t="str">
        <f t="shared" si="21"/>
        <v>1</v>
      </c>
      <c r="O378" s="862" t="s">
        <v>2312</v>
      </c>
      <c r="P378" s="862" t="s">
        <v>2310</v>
      </c>
      <c r="Q378" s="860"/>
      <c r="R378" s="862"/>
      <c r="S378" s="862"/>
    </row>
    <row r="379" spans="1:19" ht="15" customHeight="1" x14ac:dyDescent="0.25">
      <c r="A379" s="891">
        <v>378</v>
      </c>
      <c r="B379" s="276" t="s">
        <v>4875</v>
      </c>
      <c r="C379" s="860" t="s">
        <v>6061</v>
      </c>
      <c r="D379" s="860">
        <v>3</v>
      </c>
      <c r="E379" s="860">
        <v>2</v>
      </c>
      <c r="F379" s="861" t="s">
        <v>3998</v>
      </c>
      <c r="G379" s="862" t="s">
        <v>4625</v>
      </c>
      <c r="H379" s="644" t="s">
        <v>4625</v>
      </c>
      <c r="I379" s="862" t="s">
        <v>4403</v>
      </c>
      <c r="J379" s="644" t="s">
        <v>4422</v>
      </c>
      <c r="K379" s="862" t="s">
        <v>4315</v>
      </c>
      <c r="L379" s="863" t="str">
        <f t="shared" si="19"/>
        <v>DG.USO2_1.CSC04_21</v>
      </c>
      <c r="M379" s="864" t="str">
        <f t="shared" si="20"/>
        <v>3</v>
      </c>
      <c r="N379" s="864" t="str">
        <f t="shared" si="21"/>
        <v>1</v>
      </c>
      <c r="O379" s="862" t="s">
        <v>2312</v>
      </c>
      <c r="P379" s="862" t="s">
        <v>2310</v>
      </c>
      <c r="Q379" s="860"/>
      <c r="R379" s="862"/>
      <c r="S379" s="862"/>
    </row>
    <row r="380" spans="1:19" ht="15" customHeight="1" x14ac:dyDescent="0.25">
      <c r="A380" s="891">
        <v>379</v>
      </c>
      <c r="B380" s="276" t="s">
        <v>5567</v>
      </c>
      <c r="C380" s="860" t="s">
        <v>6062</v>
      </c>
      <c r="D380" s="860">
        <v>3</v>
      </c>
      <c r="E380" s="860">
        <v>3</v>
      </c>
      <c r="F380" s="861" t="s">
        <v>3998</v>
      </c>
      <c r="G380" s="862" t="s">
        <v>4625</v>
      </c>
      <c r="H380" s="644" t="s">
        <v>4625</v>
      </c>
      <c r="I380" s="862" t="s">
        <v>4403</v>
      </c>
      <c r="J380" s="644" t="s">
        <v>4422</v>
      </c>
      <c r="K380" s="862" t="s">
        <v>4315</v>
      </c>
      <c r="L380" s="863" t="str">
        <f t="shared" si="19"/>
        <v>DG.USO2_1.CSC05_21</v>
      </c>
      <c r="M380" s="864" t="str">
        <f t="shared" si="20"/>
        <v>3</v>
      </c>
      <c r="N380" s="864" t="str">
        <f t="shared" si="21"/>
        <v>1</v>
      </c>
      <c r="O380" s="862" t="s">
        <v>2312</v>
      </c>
      <c r="P380" s="862" t="s">
        <v>2310</v>
      </c>
      <c r="Q380" s="860"/>
      <c r="R380" s="616"/>
      <c r="S380" s="862"/>
    </row>
    <row r="381" spans="1:19" x14ac:dyDescent="0.25">
      <c r="A381" s="891">
        <v>380</v>
      </c>
      <c r="B381" s="276" t="s">
        <v>5568</v>
      </c>
      <c r="C381" s="860" t="s">
        <v>6063</v>
      </c>
      <c r="D381" s="860">
        <v>3</v>
      </c>
      <c r="E381" s="860">
        <v>4</v>
      </c>
      <c r="F381" s="861" t="s">
        <v>3998</v>
      </c>
      <c r="G381" s="862" t="s">
        <v>4625</v>
      </c>
      <c r="H381" s="644" t="s">
        <v>4625</v>
      </c>
      <c r="I381" s="862" t="s">
        <v>4403</v>
      </c>
      <c r="J381" s="644" t="s">
        <v>4422</v>
      </c>
      <c r="K381" s="862" t="s">
        <v>4315</v>
      </c>
      <c r="L381" s="863" t="str">
        <f t="shared" si="19"/>
        <v>DG.USO2_1.CSC06_21</v>
      </c>
      <c r="M381" s="864" t="str">
        <f t="shared" si="20"/>
        <v>0</v>
      </c>
      <c r="N381" s="864" t="str">
        <f t="shared" si="21"/>
        <v>2</v>
      </c>
      <c r="O381" s="862" t="s">
        <v>2309</v>
      </c>
      <c r="P381" s="862" t="s">
        <v>2311</v>
      </c>
      <c r="Q381" s="860"/>
      <c r="R381" s="865"/>
      <c r="S381" s="862"/>
    </row>
    <row r="382" spans="1:19" x14ac:dyDescent="0.25">
      <c r="A382" s="891">
        <v>381</v>
      </c>
      <c r="B382" s="276" t="s">
        <v>5569</v>
      </c>
      <c r="C382" s="860" t="s">
        <v>6064</v>
      </c>
      <c r="D382" s="860">
        <v>3</v>
      </c>
      <c r="E382" s="860">
        <v>5</v>
      </c>
      <c r="F382" s="861" t="s">
        <v>3998</v>
      </c>
      <c r="G382" s="862" t="s">
        <v>4625</v>
      </c>
      <c r="H382" s="644" t="s">
        <v>4625</v>
      </c>
      <c r="I382" s="862" t="s">
        <v>4403</v>
      </c>
      <c r="J382" s="644" t="s">
        <v>4422</v>
      </c>
      <c r="K382" s="862" t="s">
        <v>4315</v>
      </c>
      <c r="L382" s="863" t="str">
        <f t="shared" si="19"/>
        <v>DG.USO2_1.CSC07_21</v>
      </c>
      <c r="M382" s="864" t="str">
        <f t="shared" si="20"/>
        <v>3</v>
      </c>
      <c r="N382" s="864" t="str">
        <f t="shared" si="21"/>
        <v>1</v>
      </c>
      <c r="O382" s="862" t="s">
        <v>2312</v>
      </c>
      <c r="P382" s="862" t="s">
        <v>2310</v>
      </c>
      <c r="Q382" s="860"/>
      <c r="R382" s="872"/>
      <c r="S382" s="862"/>
    </row>
    <row r="383" spans="1:19" x14ac:dyDescent="0.25">
      <c r="A383" s="891">
        <v>382</v>
      </c>
      <c r="B383" s="276" t="s">
        <v>4984</v>
      </c>
      <c r="C383" s="860" t="s">
        <v>6147</v>
      </c>
      <c r="D383" s="860">
        <v>6</v>
      </c>
      <c r="E383" s="860">
        <v>0</v>
      </c>
      <c r="F383" s="861" t="s">
        <v>3998</v>
      </c>
      <c r="G383" s="862" t="s">
        <v>4625</v>
      </c>
      <c r="H383" s="644" t="s">
        <v>4625</v>
      </c>
      <c r="I383" s="862" t="s">
        <v>4403</v>
      </c>
      <c r="J383" s="644" t="s">
        <v>4440</v>
      </c>
      <c r="K383" s="862" t="s">
        <v>4315</v>
      </c>
      <c r="L383" s="863" t="str">
        <f t="shared" si="19"/>
        <v>DG.USO2_1.CSC08_21</v>
      </c>
      <c r="M383" s="864" t="str">
        <f t="shared" si="20"/>
        <v>3</v>
      </c>
      <c r="N383" s="864" t="str">
        <f t="shared" si="21"/>
        <v>1</v>
      </c>
      <c r="O383" s="862" t="s">
        <v>2312</v>
      </c>
      <c r="P383" s="862" t="s">
        <v>2310</v>
      </c>
      <c r="Q383" s="860"/>
      <c r="R383" s="874"/>
      <c r="S383" s="862"/>
    </row>
    <row r="384" spans="1:19" x14ac:dyDescent="0.25">
      <c r="A384" s="891">
        <v>383</v>
      </c>
      <c r="B384" s="276" t="s">
        <v>4985</v>
      </c>
      <c r="C384" s="860" t="s">
        <v>6148</v>
      </c>
      <c r="D384" s="860">
        <v>6</v>
      </c>
      <c r="E384" s="860">
        <v>1</v>
      </c>
      <c r="F384" s="861" t="s">
        <v>3998</v>
      </c>
      <c r="G384" s="862" t="s">
        <v>4625</v>
      </c>
      <c r="H384" s="644" t="s">
        <v>4625</v>
      </c>
      <c r="I384" s="862" t="s">
        <v>4403</v>
      </c>
      <c r="J384" s="644" t="s">
        <v>4440</v>
      </c>
      <c r="K384" s="862" t="s">
        <v>4315</v>
      </c>
      <c r="L384" s="863" t="str">
        <f t="shared" si="19"/>
        <v>DG.USO2_1.CSC09_21</v>
      </c>
      <c r="M384" s="864" t="str">
        <f t="shared" si="20"/>
        <v>3</v>
      </c>
      <c r="N384" s="864" t="str">
        <f t="shared" si="21"/>
        <v>1</v>
      </c>
      <c r="O384" s="862" t="s">
        <v>2312</v>
      </c>
      <c r="P384" s="862" t="s">
        <v>2310</v>
      </c>
      <c r="Q384" s="860"/>
      <c r="R384" s="862"/>
      <c r="S384" s="862"/>
    </row>
    <row r="385" spans="1:19" x14ac:dyDescent="0.25">
      <c r="A385" s="891">
        <v>384</v>
      </c>
      <c r="B385" s="276" t="s">
        <v>5570</v>
      </c>
      <c r="C385" s="860" t="s">
        <v>6149</v>
      </c>
      <c r="D385" s="860">
        <v>6</v>
      </c>
      <c r="E385" s="860">
        <v>2</v>
      </c>
      <c r="F385" s="861" t="s">
        <v>3998</v>
      </c>
      <c r="G385" s="862" t="s">
        <v>4625</v>
      </c>
      <c r="H385" s="644" t="s">
        <v>4625</v>
      </c>
      <c r="I385" s="862" t="s">
        <v>4403</v>
      </c>
      <c r="J385" s="644" t="s">
        <v>4440</v>
      </c>
      <c r="K385" s="862" t="s">
        <v>4315</v>
      </c>
      <c r="L385" s="863" t="str">
        <f t="shared" si="19"/>
        <v>DG.USO2_1.CSC10_21</v>
      </c>
      <c r="M385" s="864" t="str">
        <f t="shared" si="20"/>
        <v>3</v>
      </c>
      <c r="N385" s="864" t="str">
        <f t="shared" si="21"/>
        <v>1</v>
      </c>
      <c r="O385" s="862" t="s">
        <v>2312</v>
      </c>
      <c r="P385" s="862" t="s">
        <v>2310</v>
      </c>
      <c r="Q385" s="860"/>
      <c r="R385" s="862"/>
      <c r="S385" s="862"/>
    </row>
    <row r="386" spans="1:19" x14ac:dyDescent="0.25">
      <c r="A386" s="891">
        <v>385</v>
      </c>
      <c r="B386" s="276" t="s">
        <v>5571</v>
      </c>
      <c r="C386" s="860" t="s">
        <v>6150</v>
      </c>
      <c r="D386" s="860">
        <v>6</v>
      </c>
      <c r="E386" s="860">
        <v>3</v>
      </c>
      <c r="F386" s="861" t="s">
        <v>3998</v>
      </c>
      <c r="G386" s="862" t="s">
        <v>4625</v>
      </c>
      <c r="H386" s="644" t="s">
        <v>4625</v>
      </c>
      <c r="I386" s="862" t="s">
        <v>4403</v>
      </c>
      <c r="J386" s="644" t="s">
        <v>4440</v>
      </c>
      <c r="K386" s="862" t="s">
        <v>4315</v>
      </c>
      <c r="L386" s="863" t="str">
        <f t="shared" si="19"/>
        <v>DG.USO2_1.CSC21_21</v>
      </c>
      <c r="M386" s="864" t="str">
        <f t="shared" si="20"/>
        <v>0</v>
      </c>
      <c r="N386" s="864" t="str">
        <f t="shared" si="21"/>
        <v>2</v>
      </c>
      <c r="O386" s="862" t="s">
        <v>2309</v>
      </c>
      <c r="P386" s="862" t="s">
        <v>2311</v>
      </c>
      <c r="Q386" s="860"/>
      <c r="R386" s="862"/>
      <c r="S386" s="862"/>
    </row>
    <row r="387" spans="1:19" x14ac:dyDescent="0.25">
      <c r="A387" s="891">
        <v>386</v>
      </c>
      <c r="B387" s="276" t="s">
        <v>5572</v>
      </c>
      <c r="C387" s="860" t="s">
        <v>6151</v>
      </c>
      <c r="D387" s="860">
        <v>6</v>
      </c>
      <c r="E387" s="860">
        <v>4</v>
      </c>
      <c r="F387" s="861" t="s">
        <v>3998</v>
      </c>
      <c r="G387" s="862" t="s">
        <v>4625</v>
      </c>
      <c r="H387" s="644" t="s">
        <v>4625</v>
      </c>
      <c r="I387" s="862" t="s">
        <v>4403</v>
      </c>
      <c r="J387" s="644" t="s">
        <v>4440</v>
      </c>
      <c r="K387" s="862" t="s">
        <v>4315</v>
      </c>
      <c r="L387" s="863" t="str">
        <f t="shared" ref="L387:L448" si="22">IF(ISBLANK(K387),IF(ISBLANK(R387),IF(ISBLANK(C387),"",C387),R387),IF(ISBLANK(R387),CONCATENATE(K387,".",C387),CONCATENATE(K387,".",R387)))</f>
        <v>DG.USO2_1.CSC12_21</v>
      </c>
      <c r="M387" s="864" t="str">
        <f t="shared" ref="M387:M450" si="23">IF(O387="",0,LEFT(O387,1))</f>
        <v>3</v>
      </c>
      <c r="N387" s="864" t="str">
        <f t="shared" ref="N387:N450" si="24">IF(P387="",0,LEFT(P387,1))</f>
        <v>1</v>
      </c>
      <c r="O387" s="862" t="s">
        <v>2312</v>
      </c>
      <c r="P387" s="862" t="s">
        <v>2310</v>
      </c>
      <c r="Q387" s="860"/>
      <c r="R387" s="862"/>
      <c r="S387" s="862"/>
    </row>
    <row r="388" spans="1:19" ht="15" customHeight="1" x14ac:dyDescent="0.25">
      <c r="A388" s="891">
        <v>387</v>
      </c>
      <c r="B388" s="276" t="s">
        <v>4986</v>
      </c>
      <c r="C388" s="860" t="s">
        <v>6152</v>
      </c>
      <c r="D388" s="860">
        <v>6</v>
      </c>
      <c r="E388" s="860">
        <v>5</v>
      </c>
      <c r="F388" s="861" t="s">
        <v>3998</v>
      </c>
      <c r="G388" s="862" t="s">
        <v>4625</v>
      </c>
      <c r="H388" s="644" t="s">
        <v>4625</v>
      </c>
      <c r="I388" s="862" t="s">
        <v>4403</v>
      </c>
      <c r="J388" s="644" t="s">
        <v>4440</v>
      </c>
      <c r="K388" s="862" t="s">
        <v>4315</v>
      </c>
      <c r="L388" s="863" t="str">
        <f t="shared" si="22"/>
        <v>DG.USO2_1.CSC13_21</v>
      </c>
      <c r="M388" s="864" t="str">
        <f t="shared" si="23"/>
        <v>3</v>
      </c>
      <c r="N388" s="864" t="str">
        <f t="shared" si="24"/>
        <v>1</v>
      </c>
      <c r="O388" s="862" t="s">
        <v>2312</v>
      </c>
      <c r="P388" s="862" t="s">
        <v>2310</v>
      </c>
      <c r="Q388" s="860"/>
      <c r="R388" s="877"/>
      <c r="S388" s="862"/>
    </row>
    <row r="389" spans="1:19" ht="15" customHeight="1" x14ac:dyDescent="0.25">
      <c r="A389" s="891">
        <v>388</v>
      </c>
      <c r="B389" s="276" t="s">
        <v>4987</v>
      </c>
      <c r="C389" s="860" t="s">
        <v>6153</v>
      </c>
      <c r="D389" s="860">
        <v>6</v>
      </c>
      <c r="E389" s="860">
        <v>6</v>
      </c>
      <c r="F389" s="861" t="s">
        <v>3998</v>
      </c>
      <c r="G389" s="862" t="s">
        <v>4625</v>
      </c>
      <c r="H389" s="644" t="s">
        <v>4625</v>
      </c>
      <c r="I389" s="862" t="s">
        <v>4403</v>
      </c>
      <c r="J389" s="644" t="s">
        <v>4440</v>
      </c>
      <c r="K389" s="862" t="s">
        <v>4316</v>
      </c>
      <c r="L389" s="863" t="str">
        <f t="shared" si="22"/>
        <v>DG.USO2_2.CSC14_21</v>
      </c>
      <c r="M389" s="864" t="str">
        <f t="shared" si="23"/>
        <v>0</v>
      </c>
      <c r="N389" s="864" t="str">
        <f t="shared" si="24"/>
        <v>2</v>
      </c>
      <c r="O389" s="862" t="s">
        <v>2309</v>
      </c>
      <c r="P389" s="862" t="s">
        <v>2311</v>
      </c>
      <c r="Q389" s="871"/>
      <c r="R389" s="879"/>
      <c r="S389" s="862"/>
    </row>
    <row r="390" spans="1:19" ht="15" customHeight="1" x14ac:dyDescent="0.25">
      <c r="A390" s="891">
        <v>389</v>
      </c>
      <c r="B390" s="276" t="s">
        <v>5180</v>
      </c>
      <c r="C390" s="860" t="s">
        <v>6258</v>
      </c>
      <c r="D390" s="860">
        <v>11</v>
      </c>
      <c r="E390" s="860">
        <v>0</v>
      </c>
      <c r="F390" s="861" t="s">
        <v>3998</v>
      </c>
      <c r="G390" s="862" t="s">
        <v>4626</v>
      </c>
      <c r="H390" s="644" t="s">
        <v>4626</v>
      </c>
      <c r="I390" s="862" t="s">
        <v>4403</v>
      </c>
      <c r="J390" s="644" t="s">
        <v>4422</v>
      </c>
      <c r="K390" s="862" t="s">
        <v>4316</v>
      </c>
      <c r="L390" s="863" t="str">
        <f t="shared" si="22"/>
        <v>DG.USO2_2.CSC02_22</v>
      </c>
      <c r="M390" s="864" t="str">
        <f t="shared" si="23"/>
        <v>3</v>
      </c>
      <c r="N390" s="864" t="str">
        <f t="shared" si="24"/>
        <v>1</v>
      </c>
      <c r="O390" s="862" t="s">
        <v>2312</v>
      </c>
      <c r="P390" s="862" t="s">
        <v>2310</v>
      </c>
      <c r="Q390" s="871"/>
      <c r="R390" s="354"/>
      <c r="S390" s="862"/>
    </row>
    <row r="391" spans="1:19" ht="15" customHeight="1" x14ac:dyDescent="0.25">
      <c r="A391" s="891">
        <v>390</v>
      </c>
      <c r="B391" s="276" t="s">
        <v>5181</v>
      </c>
      <c r="C391" s="860" t="s">
        <v>6259</v>
      </c>
      <c r="D391" s="860">
        <v>11</v>
      </c>
      <c r="E391" s="860">
        <v>1</v>
      </c>
      <c r="F391" s="861" t="s">
        <v>3998</v>
      </c>
      <c r="G391" s="862" t="s">
        <v>4626</v>
      </c>
      <c r="H391" s="644" t="s">
        <v>4626</v>
      </c>
      <c r="I391" s="862" t="s">
        <v>4403</v>
      </c>
      <c r="J391" s="644" t="s">
        <v>4422</v>
      </c>
      <c r="K391" s="862" t="s">
        <v>4316</v>
      </c>
      <c r="L391" s="863" t="str">
        <f t="shared" si="22"/>
        <v>DG.USO2_2.CSC03_22</v>
      </c>
      <c r="M391" s="864" t="str">
        <f t="shared" si="23"/>
        <v>3</v>
      </c>
      <c r="N391" s="864" t="str">
        <f t="shared" si="24"/>
        <v>1</v>
      </c>
      <c r="O391" s="862" t="s">
        <v>2312</v>
      </c>
      <c r="P391" s="862" t="s">
        <v>2310</v>
      </c>
      <c r="Q391" s="860"/>
      <c r="R391" s="872"/>
      <c r="S391" s="862"/>
    </row>
    <row r="392" spans="1:19" ht="15" customHeight="1" x14ac:dyDescent="0.25">
      <c r="A392" s="891">
        <v>391</v>
      </c>
      <c r="B392" s="276" t="s">
        <v>5182</v>
      </c>
      <c r="C392" s="860" t="s">
        <v>6260</v>
      </c>
      <c r="D392" s="860">
        <v>11</v>
      </c>
      <c r="E392" s="860">
        <v>2</v>
      </c>
      <c r="F392" s="861" t="s">
        <v>3998</v>
      </c>
      <c r="G392" s="862" t="s">
        <v>4626</v>
      </c>
      <c r="H392" s="644" t="s">
        <v>4626</v>
      </c>
      <c r="I392" s="862" t="s">
        <v>4403</v>
      </c>
      <c r="J392" s="644" t="s">
        <v>4422</v>
      </c>
      <c r="K392" s="862" t="s">
        <v>4316</v>
      </c>
      <c r="L392" s="863" t="str">
        <f t="shared" si="22"/>
        <v>DG.USO2_2.CSC04_22</v>
      </c>
      <c r="M392" s="864" t="str">
        <f t="shared" si="23"/>
        <v>3</v>
      </c>
      <c r="N392" s="864" t="str">
        <f t="shared" si="24"/>
        <v>1</v>
      </c>
      <c r="O392" s="862" t="s">
        <v>2312</v>
      </c>
      <c r="P392" s="862" t="s">
        <v>2310</v>
      </c>
      <c r="Q392" s="860"/>
      <c r="R392" s="872"/>
      <c r="S392" s="862"/>
    </row>
    <row r="393" spans="1:19" ht="15" customHeight="1" x14ac:dyDescent="0.25">
      <c r="A393" s="891">
        <v>392</v>
      </c>
      <c r="B393" s="276" t="s">
        <v>5574</v>
      </c>
      <c r="C393" s="860" t="s">
        <v>6261</v>
      </c>
      <c r="D393" s="860">
        <v>11</v>
      </c>
      <c r="E393" s="860">
        <v>3</v>
      </c>
      <c r="F393" s="861" t="s">
        <v>3998</v>
      </c>
      <c r="G393" s="862" t="s">
        <v>4626</v>
      </c>
      <c r="H393" s="644" t="s">
        <v>4626</v>
      </c>
      <c r="I393" s="862" t="s">
        <v>4403</v>
      </c>
      <c r="J393" s="644" t="s">
        <v>4422</v>
      </c>
      <c r="K393" s="862" t="s">
        <v>4316</v>
      </c>
      <c r="L393" s="863" t="str">
        <f t="shared" si="22"/>
        <v>DG.USO2_2.CSC05_22</v>
      </c>
      <c r="M393" s="864" t="str">
        <f t="shared" si="23"/>
        <v>3</v>
      </c>
      <c r="N393" s="864" t="str">
        <f t="shared" si="24"/>
        <v>1</v>
      </c>
      <c r="O393" s="862" t="s">
        <v>2312</v>
      </c>
      <c r="P393" s="862" t="s">
        <v>2310</v>
      </c>
      <c r="Q393" s="644"/>
      <c r="R393" s="616"/>
      <c r="S393" s="862"/>
    </row>
    <row r="394" spans="1:19" ht="15" customHeight="1" x14ac:dyDescent="0.25">
      <c r="A394" s="891">
        <v>393</v>
      </c>
      <c r="B394" s="276" t="s">
        <v>5575</v>
      </c>
      <c r="C394" s="860" t="s">
        <v>6262</v>
      </c>
      <c r="D394" s="860">
        <v>11</v>
      </c>
      <c r="E394" s="860">
        <v>4</v>
      </c>
      <c r="F394" s="861" t="s">
        <v>3998</v>
      </c>
      <c r="G394" s="862" t="s">
        <v>4626</v>
      </c>
      <c r="H394" s="644" t="s">
        <v>4626</v>
      </c>
      <c r="I394" s="862" t="s">
        <v>4403</v>
      </c>
      <c r="J394" s="644" t="s">
        <v>4422</v>
      </c>
      <c r="K394" s="862" t="s">
        <v>4316</v>
      </c>
      <c r="L394" s="863" t="str">
        <f t="shared" si="22"/>
        <v>DG.USO2_2.CSC06_22</v>
      </c>
      <c r="M394" s="864" t="str">
        <f t="shared" si="23"/>
        <v>0</v>
      </c>
      <c r="N394" s="864" t="str">
        <f t="shared" si="24"/>
        <v>2</v>
      </c>
      <c r="O394" s="862" t="s">
        <v>2309</v>
      </c>
      <c r="P394" s="862" t="s">
        <v>2311</v>
      </c>
      <c r="Q394" s="644"/>
      <c r="R394" s="862"/>
      <c r="S394" s="862"/>
    </row>
    <row r="395" spans="1:19" ht="15" customHeight="1" x14ac:dyDescent="0.25">
      <c r="A395" s="891">
        <v>394</v>
      </c>
      <c r="B395" s="276" t="s">
        <v>5576</v>
      </c>
      <c r="C395" s="860" t="s">
        <v>6263</v>
      </c>
      <c r="D395" s="860">
        <v>11</v>
      </c>
      <c r="E395" s="860">
        <v>5</v>
      </c>
      <c r="F395" s="861" t="s">
        <v>3998</v>
      </c>
      <c r="G395" s="862" t="s">
        <v>4626</v>
      </c>
      <c r="H395" s="644" t="s">
        <v>4626</v>
      </c>
      <c r="I395" s="862" t="s">
        <v>4403</v>
      </c>
      <c r="J395" s="644" t="s">
        <v>4422</v>
      </c>
      <c r="K395" s="862" t="s">
        <v>4316</v>
      </c>
      <c r="L395" s="863" t="str">
        <f t="shared" si="22"/>
        <v>DG.USO2_2.CSC07_22</v>
      </c>
      <c r="M395" s="864" t="str">
        <f t="shared" si="23"/>
        <v>3</v>
      </c>
      <c r="N395" s="864" t="str">
        <f t="shared" si="24"/>
        <v>1</v>
      </c>
      <c r="O395" s="862" t="s">
        <v>2312</v>
      </c>
      <c r="P395" s="862" t="s">
        <v>2310</v>
      </c>
      <c r="Q395" s="644"/>
      <c r="R395" s="862"/>
      <c r="S395" s="862"/>
    </row>
    <row r="396" spans="1:19" ht="15" customHeight="1" x14ac:dyDescent="0.25">
      <c r="A396" s="891">
        <v>395</v>
      </c>
      <c r="B396" s="276" t="s">
        <v>5241</v>
      </c>
      <c r="C396" s="860" t="s">
        <v>6294</v>
      </c>
      <c r="D396" s="860">
        <v>12</v>
      </c>
      <c r="E396" s="860">
        <v>0</v>
      </c>
      <c r="F396" s="861" t="s">
        <v>3998</v>
      </c>
      <c r="G396" s="862" t="s">
        <v>4626</v>
      </c>
      <c r="H396" s="644" t="s">
        <v>4626</v>
      </c>
      <c r="I396" s="862" t="s">
        <v>4403</v>
      </c>
      <c r="J396" s="644" t="s">
        <v>4440</v>
      </c>
      <c r="K396" s="862" t="s">
        <v>4316</v>
      </c>
      <c r="L396" s="863" t="str">
        <f t="shared" si="22"/>
        <v>DG.USO2_2.CSC08_22</v>
      </c>
      <c r="M396" s="864" t="str">
        <f t="shared" si="23"/>
        <v>3</v>
      </c>
      <c r="N396" s="864" t="str">
        <f t="shared" si="24"/>
        <v>1</v>
      </c>
      <c r="O396" s="862" t="s">
        <v>2312</v>
      </c>
      <c r="P396" s="862" t="s">
        <v>2310</v>
      </c>
      <c r="Q396" s="644"/>
      <c r="R396" s="865"/>
      <c r="S396" s="862"/>
    </row>
    <row r="397" spans="1:19" ht="15" customHeight="1" x14ac:dyDescent="0.25">
      <c r="A397" s="891">
        <v>396</v>
      </c>
      <c r="B397" s="276" t="s">
        <v>5242</v>
      </c>
      <c r="C397" s="860" t="s">
        <v>6295</v>
      </c>
      <c r="D397" s="860">
        <v>12</v>
      </c>
      <c r="E397" s="860">
        <v>1</v>
      </c>
      <c r="F397" s="861" t="s">
        <v>3998</v>
      </c>
      <c r="G397" s="862" t="s">
        <v>4626</v>
      </c>
      <c r="H397" s="644" t="s">
        <v>4626</v>
      </c>
      <c r="I397" s="862" t="s">
        <v>4403</v>
      </c>
      <c r="J397" s="644" t="s">
        <v>4440</v>
      </c>
      <c r="K397" s="862" t="s">
        <v>4316</v>
      </c>
      <c r="L397" s="863" t="str">
        <f t="shared" si="22"/>
        <v>DG.USO2_2.CSC09_22</v>
      </c>
      <c r="M397" s="864" t="str">
        <f t="shared" si="23"/>
        <v>3</v>
      </c>
      <c r="N397" s="864" t="str">
        <f t="shared" si="24"/>
        <v>1</v>
      </c>
      <c r="O397" s="862" t="s">
        <v>2312</v>
      </c>
      <c r="P397" s="862" t="s">
        <v>2310</v>
      </c>
      <c r="Q397" s="644"/>
      <c r="R397" s="862"/>
      <c r="S397" s="862"/>
    </row>
    <row r="398" spans="1:19" ht="15" customHeight="1" x14ac:dyDescent="0.25">
      <c r="A398" s="891">
        <v>397</v>
      </c>
      <c r="B398" s="276" t="s">
        <v>5577</v>
      </c>
      <c r="C398" s="860" t="s">
        <v>6296</v>
      </c>
      <c r="D398" s="860">
        <v>12</v>
      </c>
      <c r="E398" s="860">
        <v>2</v>
      </c>
      <c r="F398" s="861" t="s">
        <v>3998</v>
      </c>
      <c r="G398" s="862" t="s">
        <v>4626</v>
      </c>
      <c r="H398" s="644" t="s">
        <v>4626</v>
      </c>
      <c r="I398" s="862" t="s">
        <v>4403</v>
      </c>
      <c r="J398" s="644" t="s">
        <v>4440</v>
      </c>
      <c r="K398" s="862" t="s">
        <v>4316</v>
      </c>
      <c r="L398" s="863" t="str">
        <f t="shared" si="22"/>
        <v>DG.USO2_2.CSC10_22</v>
      </c>
      <c r="M398" s="864" t="str">
        <f t="shared" si="23"/>
        <v>3</v>
      </c>
      <c r="N398" s="864" t="str">
        <f t="shared" si="24"/>
        <v>1</v>
      </c>
      <c r="O398" s="862" t="s">
        <v>2312</v>
      </c>
      <c r="P398" s="862" t="s">
        <v>2310</v>
      </c>
      <c r="Q398" s="644"/>
      <c r="R398" s="862"/>
      <c r="S398" s="862"/>
    </row>
    <row r="399" spans="1:19" ht="15" customHeight="1" x14ac:dyDescent="0.25">
      <c r="A399" s="891">
        <v>398</v>
      </c>
      <c r="B399" s="276" t="s">
        <v>5578</v>
      </c>
      <c r="C399" s="860" t="s">
        <v>6297</v>
      </c>
      <c r="D399" s="860">
        <v>12</v>
      </c>
      <c r="E399" s="860">
        <v>3</v>
      </c>
      <c r="F399" s="861" t="s">
        <v>3998</v>
      </c>
      <c r="G399" s="862" t="s">
        <v>4626</v>
      </c>
      <c r="H399" s="644" t="s">
        <v>4626</v>
      </c>
      <c r="I399" s="862" t="s">
        <v>4403</v>
      </c>
      <c r="J399" s="644" t="s">
        <v>4440</v>
      </c>
      <c r="K399" s="862" t="s">
        <v>4316</v>
      </c>
      <c r="L399" s="863" t="str">
        <f t="shared" si="22"/>
        <v>DG.USO2_2.CSC11_22</v>
      </c>
      <c r="M399" s="864" t="str">
        <f t="shared" si="23"/>
        <v>0</v>
      </c>
      <c r="N399" s="864" t="str">
        <f t="shared" si="24"/>
        <v>2</v>
      </c>
      <c r="O399" s="862" t="s">
        <v>2309</v>
      </c>
      <c r="P399" s="862" t="s">
        <v>2311</v>
      </c>
      <c r="Q399" s="860"/>
      <c r="R399" s="862"/>
      <c r="S399" s="862"/>
    </row>
    <row r="400" spans="1:19" ht="15" customHeight="1" x14ac:dyDescent="0.25">
      <c r="A400" s="891">
        <v>399</v>
      </c>
      <c r="B400" s="276" t="s">
        <v>5579</v>
      </c>
      <c r="C400" s="860" t="s">
        <v>6298</v>
      </c>
      <c r="D400" s="860">
        <v>12</v>
      </c>
      <c r="E400" s="860">
        <v>4</v>
      </c>
      <c r="F400" s="861" t="s">
        <v>3998</v>
      </c>
      <c r="G400" s="862" t="s">
        <v>4626</v>
      </c>
      <c r="H400" s="644" t="s">
        <v>4626</v>
      </c>
      <c r="I400" s="862" t="s">
        <v>4403</v>
      </c>
      <c r="J400" s="644" t="s">
        <v>4440</v>
      </c>
      <c r="K400" s="862" t="s">
        <v>4316</v>
      </c>
      <c r="L400" s="863" t="str">
        <f t="shared" si="22"/>
        <v>DG.USO2_2.CSC12_22</v>
      </c>
      <c r="M400" s="864" t="str">
        <f t="shared" si="23"/>
        <v>3</v>
      </c>
      <c r="N400" s="864" t="str">
        <f t="shared" si="24"/>
        <v>1</v>
      </c>
      <c r="O400" s="862" t="s">
        <v>2312</v>
      </c>
      <c r="P400" s="862" t="s">
        <v>2310</v>
      </c>
      <c r="Q400" s="860"/>
      <c r="R400" s="862"/>
      <c r="S400" s="862"/>
    </row>
    <row r="401" spans="1:19" ht="15" customHeight="1" x14ac:dyDescent="0.25">
      <c r="A401" s="891">
        <v>400</v>
      </c>
      <c r="B401" s="276" t="s">
        <v>5243</v>
      </c>
      <c r="C401" s="860" t="s">
        <v>6299</v>
      </c>
      <c r="D401" s="860">
        <v>12</v>
      </c>
      <c r="E401" s="860">
        <v>5</v>
      </c>
      <c r="F401" s="861" t="s">
        <v>3998</v>
      </c>
      <c r="G401" s="862" t="s">
        <v>4626</v>
      </c>
      <c r="H401" s="644" t="s">
        <v>4626</v>
      </c>
      <c r="I401" s="862" t="s">
        <v>4403</v>
      </c>
      <c r="J401" s="644" t="s">
        <v>4440</v>
      </c>
      <c r="K401" s="862" t="s">
        <v>4316</v>
      </c>
      <c r="L401" s="863" t="str">
        <f t="shared" si="22"/>
        <v>DG.USO2_2.CSC13_22</v>
      </c>
      <c r="M401" s="864" t="str">
        <f t="shared" si="23"/>
        <v>3</v>
      </c>
      <c r="N401" s="864" t="str">
        <f t="shared" si="24"/>
        <v>1</v>
      </c>
      <c r="O401" s="862" t="s">
        <v>2312</v>
      </c>
      <c r="P401" s="862" t="s">
        <v>2310</v>
      </c>
      <c r="Q401" s="860"/>
      <c r="R401" s="862"/>
      <c r="S401" s="862"/>
    </row>
    <row r="402" spans="1:19" ht="15" customHeight="1" x14ac:dyDescent="0.25">
      <c r="A402" s="891">
        <v>401</v>
      </c>
      <c r="B402" s="276" t="s">
        <v>5244</v>
      </c>
      <c r="C402" s="860" t="s">
        <v>6300</v>
      </c>
      <c r="D402" s="860">
        <v>12</v>
      </c>
      <c r="E402" s="860">
        <v>6</v>
      </c>
      <c r="F402" s="861" t="s">
        <v>3998</v>
      </c>
      <c r="G402" s="862" t="s">
        <v>4626</v>
      </c>
      <c r="H402" s="644" t="s">
        <v>4626</v>
      </c>
      <c r="I402" s="862" t="s">
        <v>4403</v>
      </c>
      <c r="J402" s="644" t="s">
        <v>4440</v>
      </c>
      <c r="K402" s="862" t="s">
        <v>4316</v>
      </c>
      <c r="L402" s="863" t="str">
        <f t="shared" si="22"/>
        <v>DG.USO2_2.CSC14_22</v>
      </c>
      <c r="M402" s="864" t="str">
        <f t="shared" si="23"/>
        <v>0</v>
      </c>
      <c r="N402" s="864" t="str">
        <f t="shared" si="24"/>
        <v>2</v>
      </c>
      <c r="O402" s="862" t="s">
        <v>2309</v>
      </c>
      <c r="P402" s="862" t="s">
        <v>2311</v>
      </c>
      <c r="Q402" s="860"/>
      <c r="R402" s="862"/>
      <c r="S402" s="862"/>
    </row>
    <row r="403" spans="1:19" ht="15" customHeight="1" x14ac:dyDescent="0.25">
      <c r="A403" s="891">
        <v>402</v>
      </c>
      <c r="B403" s="276" t="s">
        <v>5292</v>
      </c>
      <c r="C403" s="860" t="s">
        <v>6330</v>
      </c>
      <c r="D403" s="860">
        <v>13</v>
      </c>
      <c r="E403" s="860">
        <v>0</v>
      </c>
      <c r="F403" s="861" t="s">
        <v>3998</v>
      </c>
      <c r="G403" s="862" t="s">
        <v>4627</v>
      </c>
      <c r="H403" s="644" t="s">
        <v>4627</v>
      </c>
      <c r="I403" s="862" t="s">
        <v>4403</v>
      </c>
      <c r="J403" s="644" t="s">
        <v>4422</v>
      </c>
      <c r="K403" s="862" t="s">
        <v>4630</v>
      </c>
      <c r="L403" s="863" t="str">
        <f t="shared" si="22"/>
        <v>DG.USO2_3.CSC02_23</v>
      </c>
      <c r="M403" s="864" t="str">
        <f t="shared" si="23"/>
        <v>3</v>
      </c>
      <c r="N403" s="864" t="str">
        <f t="shared" si="24"/>
        <v>1</v>
      </c>
      <c r="O403" s="862" t="s">
        <v>2312</v>
      </c>
      <c r="P403" s="862" t="s">
        <v>2310</v>
      </c>
      <c r="Q403" s="860"/>
      <c r="R403" s="862"/>
      <c r="S403" s="862"/>
    </row>
    <row r="404" spans="1:19" ht="15" customHeight="1" x14ac:dyDescent="0.25">
      <c r="A404" s="891">
        <v>403</v>
      </c>
      <c r="B404" s="276" t="s">
        <v>5293</v>
      </c>
      <c r="C404" s="860" t="s">
        <v>6331</v>
      </c>
      <c r="D404" s="860">
        <v>13</v>
      </c>
      <c r="E404" s="860">
        <v>1</v>
      </c>
      <c r="F404" s="861" t="s">
        <v>3998</v>
      </c>
      <c r="G404" s="862" t="s">
        <v>4627</v>
      </c>
      <c r="H404" s="644" t="s">
        <v>4627</v>
      </c>
      <c r="I404" s="862" t="s">
        <v>4403</v>
      </c>
      <c r="J404" s="644" t="s">
        <v>4422</v>
      </c>
      <c r="K404" s="862" t="s">
        <v>4630</v>
      </c>
      <c r="L404" s="863" t="str">
        <f t="shared" si="22"/>
        <v>DG.USO2_3.CSC03_23</v>
      </c>
      <c r="M404" s="864" t="str">
        <f t="shared" si="23"/>
        <v>3</v>
      </c>
      <c r="N404" s="864" t="str">
        <f t="shared" si="24"/>
        <v>1</v>
      </c>
      <c r="O404" s="862" t="s">
        <v>2312</v>
      </c>
      <c r="P404" s="862" t="s">
        <v>2310</v>
      </c>
      <c r="Q404" s="860"/>
      <c r="R404" s="862"/>
      <c r="S404" s="862"/>
    </row>
    <row r="405" spans="1:19" ht="15" customHeight="1" x14ac:dyDescent="0.25">
      <c r="A405" s="891">
        <v>404</v>
      </c>
      <c r="B405" s="276" t="s">
        <v>5294</v>
      </c>
      <c r="C405" s="860" t="s">
        <v>6332</v>
      </c>
      <c r="D405" s="860">
        <v>13</v>
      </c>
      <c r="E405" s="860">
        <v>2</v>
      </c>
      <c r="F405" s="861" t="s">
        <v>3998</v>
      </c>
      <c r="G405" s="862" t="s">
        <v>4627</v>
      </c>
      <c r="H405" s="644" t="s">
        <v>4627</v>
      </c>
      <c r="I405" s="862" t="s">
        <v>4403</v>
      </c>
      <c r="J405" s="644" t="s">
        <v>4422</v>
      </c>
      <c r="K405" s="862" t="s">
        <v>4630</v>
      </c>
      <c r="L405" s="863" t="str">
        <f t="shared" si="22"/>
        <v>DG.USO2_3.CSC04_23</v>
      </c>
      <c r="M405" s="864" t="str">
        <f t="shared" si="23"/>
        <v>3</v>
      </c>
      <c r="N405" s="864" t="str">
        <f t="shared" si="24"/>
        <v>1</v>
      </c>
      <c r="O405" s="862" t="s">
        <v>2312</v>
      </c>
      <c r="P405" s="862" t="s">
        <v>2310</v>
      </c>
      <c r="Q405" s="860"/>
      <c r="R405" s="862"/>
      <c r="S405" s="862"/>
    </row>
    <row r="406" spans="1:19" ht="15" customHeight="1" x14ac:dyDescent="0.25">
      <c r="A406" s="891">
        <v>405</v>
      </c>
      <c r="B406" s="276" t="s">
        <v>5580</v>
      </c>
      <c r="C406" s="860" t="s">
        <v>6333</v>
      </c>
      <c r="D406" s="860">
        <v>13</v>
      </c>
      <c r="E406" s="860">
        <v>3</v>
      </c>
      <c r="F406" s="861" t="s">
        <v>3998</v>
      </c>
      <c r="G406" s="862" t="s">
        <v>4627</v>
      </c>
      <c r="H406" s="644" t="s">
        <v>4627</v>
      </c>
      <c r="I406" s="862" t="s">
        <v>4403</v>
      </c>
      <c r="J406" s="644" t="s">
        <v>4422</v>
      </c>
      <c r="K406" s="862" t="s">
        <v>4630</v>
      </c>
      <c r="L406" s="863" t="str">
        <f t="shared" si="22"/>
        <v>DG.USO2_3.CSC05_23</v>
      </c>
      <c r="M406" s="864" t="str">
        <f t="shared" si="23"/>
        <v>3</v>
      </c>
      <c r="N406" s="864" t="str">
        <f t="shared" si="24"/>
        <v>1</v>
      </c>
      <c r="O406" s="862" t="s">
        <v>2312</v>
      </c>
      <c r="P406" s="862" t="s">
        <v>2310</v>
      </c>
      <c r="Q406" s="860"/>
      <c r="R406" s="875"/>
      <c r="S406" s="862"/>
    </row>
    <row r="407" spans="1:19" ht="14.25" customHeight="1" x14ac:dyDescent="0.25">
      <c r="A407" s="891">
        <v>406</v>
      </c>
      <c r="B407" s="276" t="s">
        <v>5581</v>
      </c>
      <c r="C407" s="860" t="s">
        <v>6334</v>
      </c>
      <c r="D407" s="860">
        <v>13</v>
      </c>
      <c r="E407" s="860">
        <v>4</v>
      </c>
      <c r="F407" s="861" t="s">
        <v>3998</v>
      </c>
      <c r="G407" s="862" t="s">
        <v>4627</v>
      </c>
      <c r="H407" s="644" t="s">
        <v>4627</v>
      </c>
      <c r="I407" s="862" t="s">
        <v>4403</v>
      </c>
      <c r="J407" s="644" t="s">
        <v>4422</v>
      </c>
      <c r="K407" s="862" t="s">
        <v>4630</v>
      </c>
      <c r="L407" s="863" t="str">
        <f t="shared" si="22"/>
        <v>DG.USO2_3.CSC06_23</v>
      </c>
      <c r="M407" s="864" t="str">
        <f t="shared" si="23"/>
        <v>0</v>
      </c>
      <c r="N407" s="864" t="str">
        <f t="shared" si="24"/>
        <v>2</v>
      </c>
      <c r="O407" s="862" t="s">
        <v>2309</v>
      </c>
      <c r="P407" s="862" t="s">
        <v>2311</v>
      </c>
      <c r="Q407" s="860"/>
      <c r="R407" s="874"/>
      <c r="S407" s="862"/>
    </row>
    <row r="408" spans="1:19" ht="14.25" customHeight="1" x14ac:dyDescent="0.25">
      <c r="A408" s="891">
        <v>407</v>
      </c>
      <c r="B408" s="276" t="s">
        <v>5582</v>
      </c>
      <c r="C408" s="860" t="s">
        <v>6335</v>
      </c>
      <c r="D408" s="860">
        <v>13</v>
      </c>
      <c r="E408" s="860">
        <v>5</v>
      </c>
      <c r="F408" s="861" t="s">
        <v>3998</v>
      </c>
      <c r="G408" s="862" t="s">
        <v>4627</v>
      </c>
      <c r="H408" s="644" t="s">
        <v>4627</v>
      </c>
      <c r="I408" s="862" t="s">
        <v>4403</v>
      </c>
      <c r="J408" s="644" t="s">
        <v>4422</v>
      </c>
      <c r="K408" s="862" t="s">
        <v>4630</v>
      </c>
      <c r="L408" s="863" t="str">
        <f t="shared" si="22"/>
        <v>DG.USO2_3.CSC07_23</v>
      </c>
      <c r="M408" s="864" t="str">
        <f t="shared" si="23"/>
        <v>3</v>
      </c>
      <c r="N408" s="864" t="str">
        <f t="shared" si="24"/>
        <v>1</v>
      </c>
      <c r="O408" s="862" t="s">
        <v>2312</v>
      </c>
      <c r="P408" s="862" t="s">
        <v>2310</v>
      </c>
      <c r="Q408" s="860"/>
      <c r="R408" s="862"/>
      <c r="S408" s="862"/>
    </row>
    <row r="409" spans="1:19" ht="15" customHeight="1" x14ac:dyDescent="0.25">
      <c r="A409" s="891">
        <v>408</v>
      </c>
      <c r="B409" s="276" t="s">
        <v>5343</v>
      </c>
      <c r="C409" s="860" t="s">
        <v>6366</v>
      </c>
      <c r="D409" s="860">
        <v>14</v>
      </c>
      <c r="E409" s="860">
        <v>0</v>
      </c>
      <c r="F409" s="861" t="s">
        <v>3998</v>
      </c>
      <c r="G409" s="862" t="s">
        <v>4627</v>
      </c>
      <c r="H409" s="644" t="s">
        <v>4627</v>
      </c>
      <c r="I409" s="862" t="s">
        <v>4403</v>
      </c>
      <c r="J409" s="644" t="s">
        <v>4440</v>
      </c>
      <c r="K409" s="862" t="s">
        <v>4630</v>
      </c>
      <c r="L409" s="863" t="str">
        <f t="shared" si="22"/>
        <v>DG.USO2_3.CSC08_23</v>
      </c>
      <c r="M409" s="864" t="str">
        <f t="shared" si="23"/>
        <v>3</v>
      </c>
      <c r="N409" s="864" t="str">
        <f t="shared" si="24"/>
        <v>1</v>
      </c>
      <c r="O409" s="862" t="s">
        <v>2312</v>
      </c>
      <c r="P409" s="862" t="s">
        <v>2310</v>
      </c>
      <c r="Q409" s="860"/>
      <c r="R409" s="862"/>
      <c r="S409" s="862"/>
    </row>
    <row r="410" spans="1:19" ht="15" customHeight="1" x14ac:dyDescent="0.25">
      <c r="A410" s="891">
        <v>409</v>
      </c>
      <c r="B410" s="276" t="s">
        <v>5344</v>
      </c>
      <c r="C410" s="860" t="s">
        <v>6367</v>
      </c>
      <c r="D410" s="860">
        <v>14</v>
      </c>
      <c r="E410" s="860">
        <v>1</v>
      </c>
      <c r="F410" s="861" t="s">
        <v>3998</v>
      </c>
      <c r="G410" s="862" t="s">
        <v>4627</v>
      </c>
      <c r="H410" s="644" t="s">
        <v>4627</v>
      </c>
      <c r="I410" s="862" t="s">
        <v>4403</v>
      </c>
      <c r="J410" s="644" t="s">
        <v>4440</v>
      </c>
      <c r="K410" s="862" t="s">
        <v>4630</v>
      </c>
      <c r="L410" s="863" t="str">
        <f t="shared" si="22"/>
        <v>DG.USO2_3.CSC09_23</v>
      </c>
      <c r="M410" s="864" t="str">
        <f t="shared" si="23"/>
        <v>3</v>
      </c>
      <c r="N410" s="864" t="str">
        <f t="shared" si="24"/>
        <v>1</v>
      </c>
      <c r="O410" s="862" t="s">
        <v>2312</v>
      </c>
      <c r="P410" s="862" t="s">
        <v>2310</v>
      </c>
      <c r="Q410" s="860"/>
      <c r="R410" s="862"/>
      <c r="S410" s="862"/>
    </row>
    <row r="411" spans="1:19" ht="15" customHeight="1" x14ac:dyDescent="0.25">
      <c r="A411" s="891">
        <v>410</v>
      </c>
      <c r="B411" s="276" t="s">
        <v>5583</v>
      </c>
      <c r="C411" s="860" t="s">
        <v>6368</v>
      </c>
      <c r="D411" s="860">
        <v>14</v>
      </c>
      <c r="E411" s="860">
        <v>2</v>
      </c>
      <c r="F411" s="861" t="s">
        <v>3998</v>
      </c>
      <c r="G411" s="862" t="s">
        <v>4627</v>
      </c>
      <c r="H411" s="644" t="s">
        <v>4627</v>
      </c>
      <c r="I411" s="862" t="s">
        <v>4403</v>
      </c>
      <c r="J411" s="644" t="s">
        <v>4440</v>
      </c>
      <c r="K411" s="862" t="s">
        <v>4630</v>
      </c>
      <c r="L411" s="863" t="str">
        <f t="shared" si="22"/>
        <v>DG.USO2_3.CSC10_23</v>
      </c>
      <c r="M411" s="864" t="str">
        <f t="shared" si="23"/>
        <v>3</v>
      </c>
      <c r="N411" s="864" t="str">
        <f t="shared" si="24"/>
        <v>1</v>
      </c>
      <c r="O411" s="862" t="s">
        <v>2312</v>
      </c>
      <c r="P411" s="862" t="s">
        <v>2310</v>
      </c>
      <c r="Q411" s="860"/>
      <c r="R411" s="862"/>
      <c r="S411" s="862"/>
    </row>
    <row r="412" spans="1:19" ht="15" customHeight="1" x14ac:dyDescent="0.25">
      <c r="A412" s="891">
        <v>411</v>
      </c>
      <c r="B412" s="276" t="s">
        <v>5584</v>
      </c>
      <c r="C412" s="860" t="s">
        <v>6369</v>
      </c>
      <c r="D412" s="860">
        <v>14</v>
      </c>
      <c r="E412" s="860">
        <v>3</v>
      </c>
      <c r="F412" s="861" t="s">
        <v>3998</v>
      </c>
      <c r="G412" s="862" t="s">
        <v>4627</v>
      </c>
      <c r="H412" s="644" t="s">
        <v>4627</v>
      </c>
      <c r="I412" s="862" t="s">
        <v>4403</v>
      </c>
      <c r="J412" s="644" t="s">
        <v>4440</v>
      </c>
      <c r="K412" s="862" t="s">
        <v>4630</v>
      </c>
      <c r="L412" s="863" t="str">
        <f t="shared" si="22"/>
        <v>DG.USO2_3.CSC11_23</v>
      </c>
      <c r="M412" s="864" t="str">
        <f t="shared" si="23"/>
        <v>0</v>
      </c>
      <c r="N412" s="864" t="str">
        <f t="shared" si="24"/>
        <v>2</v>
      </c>
      <c r="O412" s="862" t="s">
        <v>2309</v>
      </c>
      <c r="P412" s="862" t="s">
        <v>2311</v>
      </c>
      <c r="Q412" s="860"/>
      <c r="R412" s="616"/>
      <c r="S412" s="862"/>
    </row>
    <row r="413" spans="1:19" ht="15" customHeight="1" x14ac:dyDescent="0.25">
      <c r="A413" s="891">
        <v>412</v>
      </c>
      <c r="B413" s="276" t="s">
        <v>5585</v>
      </c>
      <c r="C413" s="860" t="s">
        <v>6370</v>
      </c>
      <c r="D413" s="860">
        <v>14</v>
      </c>
      <c r="E413" s="860">
        <v>4</v>
      </c>
      <c r="F413" s="861" t="s">
        <v>3998</v>
      </c>
      <c r="G413" s="862" t="s">
        <v>4627</v>
      </c>
      <c r="H413" s="644" t="s">
        <v>4627</v>
      </c>
      <c r="I413" s="862" t="s">
        <v>4403</v>
      </c>
      <c r="J413" s="644" t="s">
        <v>4440</v>
      </c>
      <c r="K413" s="862" t="s">
        <v>4630</v>
      </c>
      <c r="L413" s="863" t="str">
        <f t="shared" si="22"/>
        <v>DG.USO2_3.CSC12_23</v>
      </c>
      <c r="M413" s="864" t="str">
        <f t="shared" si="23"/>
        <v>3</v>
      </c>
      <c r="N413" s="864" t="str">
        <f t="shared" si="24"/>
        <v>1</v>
      </c>
      <c r="O413" s="862" t="s">
        <v>2312</v>
      </c>
      <c r="P413" s="862" t="s">
        <v>2310</v>
      </c>
      <c r="Q413" s="860"/>
      <c r="R413" s="865"/>
      <c r="S413" s="862"/>
    </row>
    <row r="414" spans="1:19" ht="15" customHeight="1" x14ac:dyDescent="0.25">
      <c r="A414" s="891">
        <v>413</v>
      </c>
      <c r="B414" s="276" t="s">
        <v>5345</v>
      </c>
      <c r="C414" s="860" t="s">
        <v>6371</v>
      </c>
      <c r="D414" s="860">
        <v>14</v>
      </c>
      <c r="E414" s="860">
        <v>5</v>
      </c>
      <c r="F414" s="861" t="s">
        <v>3998</v>
      </c>
      <c r="G414" s="862" t="s">
        <v>4627</v>
      </c>
      <c r="H414" s="644" t="s">
        <v>4627</v>
      </c>
      <c r="I414" s="862" t="s">
        <v>4403</v>
      </c>
      <c r="J414" s="644" t="s">
        <v>4440</v>
      </c>
      <c r="K414" s="862" t="s">
        <v>4630</v>
      </c>
      <c r="L414" s="863" t="str">
        <f t="shared" si="22"/>
        <v>DG.USO2_3.CSC13_23</v>
      </c>
      <c r="M414" s="864" t="str">
        <f t="shared" si="23"/>
        <v>3</v>
      </c>
      <c r="N414" s="864" t="str">
        <f t="shared" si="24"/>
        <v>1</v>
      </c>
      <c r="O414" s="862" t="s">
        <v>2312</v>
      </c>
      <c r="P414" s="862" t="s">
        <v>2310</v>
      </c>
      <c r="Q414" s="860"/>
      <c r="R414" s="872"/>
      <c r="S414" s="862"/>
    </row>
    <row r="415" spans="1:19" ht="15" customHeight="1" x14ac:dyDescent="0.25">
      <c r="A415" s="891">
        <v>414</v>
      </c>
      <c r="B415" s="276" t="s">
        <v>5346</v>
      </c>
      <c r="C415" s="860" t="s">
        <v>6372</v>
      </c>
      <c r="D415" s="860">
        <v>14</v>
      </c>
      <c r="E415" s="860">
        <v>6</v>
      </c>
      <c r="F415" s="861" t="s">
        <v>3998</v>
      </c>
      <c r="G415" s="862" t="s">
        <v>4627</v>
      </c>
      <c r="H415" s="644" t="s">
        <v>4627</v>
      </c>
      <c r="I415" s="862" t="s">
        <v>4403</v>
      </c>
      <c r="J415" s="644" t="s">
        <v>4440</v>
      </c>
      <c r="K415" s="862" t="s">
        <v>4630</v>
      </c>
      <c r="L415" s="863" t="str">
        <f t="shared" si="22"/>
        <v>DG.USO2_3.CSC14_23</v>
      </c>
      <c r="M415" s="864" t="str">
        <f t="shared" si="23"/>
        <v>0</v>
      </c>
      <c r="N415" s="864" t="str">
        <f t="shared" si="24"/>
        <v>2</v>
      </c>
      <c r="O415" s="862" t="s">
        <v>2309</v>
      </c>
      <c r="P415" s="862" t="s">
        <v>2311</v>
      </c>
      <c r="Q415" s="860"/>
      <c r="R415" s="616"/>
      <c r="S415" s="862"/>
    </row>
    <row r="416" spans="1:19" ht="15" customHeight="1" x14ac:dyDescent="0.25">
      <c r="A416" s="891">
        <v>415</v>
      </c>
      <c r="B416" s="276" t="s">
        <v>5159</v>
      </c>
      <c r="C416" s="860" t="s">
        <v>6250</v>
      </c>
      <c r="D416" s="860">
        <v>10</v>
      </c>
      <c r="E416" s="860">
        <v>0</v>
      </c>
      <c r="F416" s="861" t="s">
        <v>3998</v>
      </c>
      <c r="G416" s="862" t="s">
        <v>6725</v>
      </c>
      <c r="H416" s="644" t="s">
        <v>4625</v>
      </c>
      <c r="I416" s="862" t="s">
        <v>4403</v>
      </c>
      <c r="J416" s="644" t="s">
        <v>4634</v>
      </c>
      <c r="K416" s="862" t="s">
        <v>6724</v>
      </c>
      <c r="L416" s="863" t="str">
        <f t="shared" si="22"/>
        <v>DG.BRU.CS01_03</v>
      </c>
      <c r="M416" s="864" t="str">
        <f t="shared" si="23"/>
        <v>3</v>
      </c>
      <c r="N416" s="864" t="str">
        <f t="shared" si="24"/>
        <v>1</v>
      </c>
      <c r="O416" s="862" t="s">
        <v>2312</v>
      </c>
      <c r="P416" s="862" t="s">
        <v>2310</v>
      </c>
      <c r="Q416" s="860"/>
      <c r="R416" s="865"/>
      <c r="S416" s="862"/>
    </row>
    <row r="417" spans="1:19" ht="15" customHeight="1" x14ac:dyDescent="0.25">
      <c r="A417" s="891">
        <v>416</v>
      </c>
      <c r="B417" s="276" t="s">
        <v>5160</v>
      </c>
      <c r="C417" s="860" t="s">
        <v>6251</v>
      </c>
      <c r="D417" s="860">
        <v>10</v>
      </c>
      <c r="E417" s="860">
        <v>1</v>
      </c>
      <c r="F417" s="861" t="s">
        <v>3998</v>
      </c>
      <c r="G417" s="862" t="s">
        <v>6725</v>
      </c>
      <c r="H417" s="644" t="s">
        <v>4625</v>
      </c>
      <c r="I417" s="862" t="s">
        <v>4403</v>
      </c>
      <c r="J417" s="644" t="s">
        <v>4634</v>
      </c>
      <c r="K417" s="862" t="s">
        <v>6724</v>
      </c>
      <c r="L417" s="863" t="str">
        <f t="shared" si="22"/>
        <v>DG.BRU.CS02_03</v>
      </c>
      <c r="M417" s="864" t="str">
        <f t="shared" si="23"/>
        <v>3</v>
      </c>
      <c r="N417" s="864" t="str">
        <f t="shared" si="24"/>
        <v>1</v>
      </c>
      <c r="O417" s="862" t="s">
        <v>2312</v>
      </c>
      <c r="P417" s="862" t="s">
        <v>2310</v>
      </c>
      <c r="Q417" s="860"/>
      <c r="R417" s="872"/>
      <c r="S417" s="862"/>
    </row>
    <row r="418" spans="1:19" ht="15" customHeight="1" x14ac:dyDescent="0.25">
      <c r="A418" s="891">
        <v>417</v>
      </c>
      <c r="B418" s="276" t="s">
        <v>5161</v>
      </c>
      <c r="C418" s="860" t="s">
        <v>6252</v>
      </c>
      <c r="D418" s="860">
        <v>10</v>
      </c>
      <c r="E418" s="860">
        <v>2</v>
      </c>
      <c r="F418" s="861" t="s">
        <v>3998</v>
      </c>
      <c r="G418" s="862" t="s">
        <v>6725</v>
      </c>
      <c r="H418" s="644" t="s">
        <v>4625</v>
      </c>
      <c r="I418" s="862" t="s">
        <v>4403</v>
      </c>
      <c r="J418" s="644" t="s">
        <v>4634</v>
      </c>
      <c r="K418" s="862" t="s">
        <v>6724</v>
      </c>
      <c r="L418" s="863" t="str">
        <f t="shared" si="22"/>
        <v>DG.BRU.CS03_03</v>
      </c>
      <c r="M418" s="864" t="str">
        <f t="shared" si="23"/>
        <v>3</v>
      </c>
      <c r="N418" s="864" t="str">
        <f t="shared" si="24"/>
        <v>1</v>
      </c>
      <c r="O418" s="862" t="s">
        <v>2312</v>
      </c>
      <c r="P418" s="862" t="s">
        <v>2310</v>
      </c>
      <c r="Q418" s="860"/>
      <c r="R418" s="862"/>
      <c r="S418" s="862"/>
    </row>
    <row r="419" spans="1:19" ht="15" customHeight="1" x14ac:dyDescent="0.25">
      <c r="A419" s="891">
        <v>418</v>
      </c>
      <c r="B419" s="276" t="s">
        <v>5573</v>
      </c>
      <c r="C419" s="860" t="s">
        <v>6253</v>
      </c>
      <c r="D419" s="860">
        <v>10</v>
      </c>
      <c r="E419" s="860">
        <v>3</v>
      </c>
      <c r="F419" s="861" t="s">
        <v>3998</v>
      </c>
      <c r="G419" s="862" t="s">
        <v>6725</v>
      </c>
      <c r="H419" s="644" t="s">
        <v>4625</v>
      </c>
      <c r="I419" s="862" t="s">
        <v>4403</v>
      </c>
      <c r="J419" s="644" t="s">
        <v>4634</v>
      </c>
      <c r="K419" s="862" t="s">
        <v>6724</v>
      </c>
      <c r="L419" s="863" t="str">
        <f t="shared" si="22"/>
        <v>DG.BRU.CS04_03</v>
      </c>
      <c r="M419" s="864" t="str">
        <f t="shared" si="23"/>
        <v>3</v>
      </c>
      <c r="N419" s="864" t="str">
        <f t="shared" si="24"/>
        <v>1</v>
      </c>
      <c r="O419" s="862" t="s">
        <v>2312</v>
      </c>
      <c r="P419" s="862" t="s">
        <v>2310</v>
      </c>
      <c r="Q419" s="860"/>
      <c r="R419" s="862"/>
      <c r="S419" s="862"/>
    </row>
    <row r="420" spans="1:19" ht="15" customHeight="1" x14ac:dyDescent="0.25">
      <c r="A420" s="891">
        <v>419</v>
      </c>
      <c r="B420" s="276" t="s">
        <v>5162</v>
      </c>
      <c r="C420" s="860" t="s">
        <v>6254</v>
      </c>
      <c r="D420" s="860">
        <v>10</v>
      </c>
      <c r="E420" s="860">
        <v>4</v>
      </c>
      <c r="F420" s="861" t="s">
        <v>3998</v>
      </c>
      <c r="G420" s="862" t="s">
        <v>6725</v>
      </c>
      <c r="H420" s="644" t="s">
        <v>4625</v>
      </c>
      <c r="I420" s="862" t="s">
        <v>4403</v>
      </c>
      <c r="J420" s="644" t="s">
        <v>4634</v>
      </c>
      <c r="K420" s="862" t="s">
        <v>6724</v>
      </c>
      <c r="L420" s="863" t="str">
        <f t="shared" si="22"/>
        <v>DG.BRU.CS05_03</v>
      </c>
      <c r="M420" s="864" t="str">
        <f t="shared" si="23"/>
        <v>0</v>
      </c>
      <c r="N420" s="864" t="str">
        <f t="shared" si="24"/>
        <v>2</v>
      </c>
      <c r="O420" s="862" t="s">
        <v>2309</v>
      </c>
      <c r="P420" s="862" t="s">
        <v>2311</v>
      </c>
      <c r="Q420" s="860"/>
      <c r="R420" s="862"/>
      <c r="S420" s="862"/>
    </row>
    <row r="421" spans="1:19" ht="15" customHeight="1" x14ac:dyDescent="0.25">
      <c r="A421" s="858">
        <v>420</v>
      </c>
      <c r="B421" s="276" t="s">
        <v>6410</v>
      </c>
      <c r="C421" s="860"/>
      <c r="D421" s="860"/>
      <c r="E421" s="860"/>
      <c r="F421" s="861"/>
      <c r="G421" s="862"/>
      <c r="H421" s="644"/>
      <c r="I421" s="862"/>
      <c r="J421" s="644"/>
      <c r="K421" s="862"/>
      <c r="L421" s="863" t="str">
        <f t="shared" si="22"/>
        <v/>
      </c>
      <c r="M421" s="864">
        <f t="shared" si="23"/>
        <v>0</v>
      </c>
      <c r="N421" s="864">
        <f t="shared" si="24"/>
        <v>0</v>
      </c>
      <c r="O421" s="862"/>
      <c r="P421" s="862"/>
      <c r="Q421" s="860"/>
      <c r="R421" s="872"/>
      <c r="S421" s="862"/>
    </row>
    <row r="422" spans="1:19" ht="15" customHeight="1" x14ac:dyDescent="0.25">
      <c r="A422" s="858">
        <v>421</v>
      </c>
      <c r="B422" s="276" t="s">
        <v>6410</v>
      </c>
      <c r="C422" s="860"/>
      <c r="D422" s="860"/>
      <c r="E422" s="860"/>
      <c r="F422" s="861"/>
      <c r="G422" s="862"/>
      <c r="H422" s="644"/>
      <c r="I422" s="862"/>
      <c r="J422" s="644"/>
      <c r="K422" s="862"/>
      <c r="L422" s="863" t="str">
        <f t="shared" si="22"/>
        <v/>
      </c>
      <c r="M422" s="864">
        <f t="shared" si="23"/>
        <v>0</v>
      </c>
      <c r="N422" s="864">
        <f t="shared" si="24"/>
        <v>0</v>
      </c>
      <c r="O422" s="862"/>
      <c r="P422" s="862"/>
      <c r="Q422" s="860"/>
      <c r="R422" s="872"/>
      <c r="S422" s="862"/>
    </row>
    <row r="423" spans="1:19" ht="15" customHeight="1" x14ac:dyDescent="0.25">
      <c r="A423" s="858">
        <v>422</v>
      </c>
      <c r="B423" s="276" t="s">
        <v>6410</v>
      </c>
      <c r="C423" s="860"/>
      <c r="D423" s="860"/>
      <c r="E423" s="860"/>
      <c r="F423" s="861"/>
      <c r="G423" s="862"/>
      <c r="H423" s="644"/>
      <c r="I423" s="862"/>
      <c r="J423" s="644"/>
      <c r="K423" s="862"/>
      <c r="L423" s="863" t="str">
        <f t="shared" si="22"/>
        <v/>
      </c>
      <c r="M423" s="864">
        <f t="shared" si="23"/>
        <v>0</v>
      </c>
      <c r="N423" s="864">
        <f t="shared" si="24"/>
        <v>0</v>
      </c>
      <c r="O423" s="862"/>
      <c r="P423" s="862"/>
      <c r="Q423" s="860"/>
      <c r="R423" s="877"/>
      <c r="S423" s="862"/>
    </row>
    <row r="424" spans="1:19" x14ac:dyDescent="0.25">
      <c r="A424" s="858">
        <v>423</v>
      </c>
      <c r="B424" s="276" t="s">
        <v>6410</v>
      </c>
      <c r="C424" s="860"/>
      <c r="D424" s="860"/>
      <c r="E424" s="860"/>
      <c r="F424" s="861"/>
      <c r="G424" s="862"/>
      <c r="H424" s="644"/>
      <c r="I424" s="862"/>
      <c r="J424" s="644"/>
      <c r="K424" s="862"/>
      <c r="L424" s="863" t="str">
        <f t="shared" si="22"/>
        <v/>
      </c>
      <c r="M424" s="864">
        <f t="shared" si="23"/>
        <v>0</v>
      </c>
      <c r="N424" s="864">
        <f t="shared" si="24"/>
        <v>0</v>
      </c>
      <c r="O424" s="862"/>
      <c r="P424" s="862"/>
      <c r="Q424" s="860"/>
      <c r="R424" s="862"/>
      <c r="S424" s="862"/>
    </row>
    <row r="425" spans="1:19" ht="15" customHeight="1" x14ac:dyDescent="0.25">
      <c r="A425" s="858">
        <v>424</v>
      </c>
      <c r="B425" s="276" t="s">
        <v>6410</v>
      </c>
      <c r="C425" s="860"/>
      <c r="D425" s="860"/>
      <c r="E425" s="860"/>
      <c r="F425" s="861"/>
      <c r="G425" s="862"/>
      <c r="H425" s="644"/>
      <c r="I425" s="862"/>
      <c r="J425" s="644"/>
      <c r="K425" s="862"/>
      <c r="L425" s="863" t="str">
        <f t="shared" si="22"/>
        <v/>
      </c>
      <c r="M425" s="864">
        <f t="shared" si="23"/>
        <v>0</v>
      </c>
      <c r="N425" s="864">
        <f t="shared" si="24"/>
        <v>0</v>
      </c>
      <c r="O425" s="862"/>
      <c r="P425" s="862"/>
      <c r="Q425" s="860"/>
      <c r="R425" s="872"/>
      <c r="S425" s="862"/>
    </row>
    <row r="426" spans="1:19" ht="15" customHeight="1" x14ac:dyDescent="0.25">
      <c r="A426" s="858">
        <v>425</v>
      </c>
      <c r="B426" s="276" t="s">
        <v>6410</v>
      </c>
      <c r="C426" s="860"/>
      <c r="D426" s="860"/>
      <c r="E426" s="860"/>
      <c r="F426" s="861"/>
      <c r="G426" s="862"/>
      <c r="H426" s="644"/>
      <c r="I426" s="862"/>
      <c r="J426" s="644"/>
      <c r="K426" s="862"/>
      <c r="L426" s="863" t="str">
        <f t="shared" si="22"/>
        <v/>
      </c>
      <c r="M426" s="864">
        <f t="shared" si="23"/>
        <v>0</v>
      </c>
      <c r="N426" s="864">
        <f t="shared" si="24"/>
        <v>0</v>
      </c>
      <c r="O426" s="862"/>
      <c r="P426" s="862"/>
      <c r="Q426" s="860"/>
      <c r="R426" s="872"/>
      <c r="S426" s="862"/>
    </row>
    <row r="427" spans="1:19" ht="15" customHeight="1" x14ac:dyDescent="0.25">
      <c r="A427" s="858">
        <v>426</v>
      </c>
      <c r="B427" s="276" t="s">
        <v>6410</v>
      </c>
      <c r="C427" s="860"/>
      <c r="D427" s="860"/>
      <c r="E427" s="860"/>
      <c r="F427" s="861"/>
      <c r="G427" s="862"/>
      <c r="H427" s="644"/>
      <c r="I427" s="862"/>
      <c r="J427" s="644"/>
      <c r="K427" s="862"/>
      <c r="L427" s="863" t="str">
        <f t="shared" si="22"/>
        <v/>
      </c>
      <c r="M427" s="864">
        <f t="shared" si="23"/>
        <v>0</v>
      </c>
      <c r="N427" s="864">
        <f t="shared" si="24"/>
        <v>0</v>
      </c>
      <c r="O427" s="862"/>
      <c r="P427" s="862"/>
      <c r="Q427" s="860"/>
      <c r="R427" s="872"/>
      <c r="S427" s="862"/>
    </row>
    <row r="428" spans="1:19" ht="15" customHeight="1" x14ac:dyDescent="0.25">
      <c r="A428" s="858">
        <v>427</v>
      </c>
      <c r="B428" s="276" t="s">
        <v>6410</v>
      </c>
      <c r="C428" s="860"/>
      <c r="D428" s="860"/>
      <c r="E428" s="860"/>
      <c r="F428" s="861"/>
      <c r="G428" s="862"/>
      <c r="H428" s="644"/>
      <c r="I428" s="862"/>
      <c r="J428" s="644"/>
      <c r="K428" s="862"/>
      <c r="L428" s="863" t="str">
        <f t="shared" si="22"/>
        <v/>
      </c>
      <c r="M428" s="864">
        <f t="shared" si="23"/>
        <v>0</v>
      </c>
      <c r="N428" s="864">
        <f t="shared" si="24"/>
        <v>0</v>
      </c>
      <c r="O428" s="862"/>
      <c r="P428" s="862"/>
      <c r="Q428" s="860"/>
      <c r="R428" s="872"/>
      <c r="S428" s="862"/>
    </row>
    <row r="429" spans="1:19" ht="15" customHeight="1" thickBot="1" x14ac:dyDescent="0.3">
      <c r="A429" s="858">
        <v>428</v>
      </c>
      <c r="B429" s="276" t="s">
        <v>6410</v>
      </c>
      <c r="C429" s="860"/>
      <c r="D429" s="860"/>
      <c r="E429" s="860"/>
      <c r="F429" s="861"/>
      <c r="G429" s="862"/>
      <c r="H429" s="644"/>
      <c r="I429" s="862"/>
      <c r="J429" s="644"/>
      <c r="K429" s="862"/>
      <c r="L429" s="863" t="str">
        <f t="shared" si="22"/>
        <v/>
      </c>
      <c r="M429" s="864">
        <f t="shared" si="23"/>
        <v>0</v>
      </c>
      <c r="N429" s="864">
        <f t="shared" si="24"/>
        <v>0</v>
      </c>
      <c r="O429" s="862"/>
      <c r="P429" s="862"/>
      <c r="Q429" s="860"/>
      <c r="R429" s="872"/>
      <c r="S429" s="862"/>
    </row>
    <row r="430" spans="1:19" ht="15" customHeight="1" x14ac:dyDescent="0.25">
      <c r="A430" s="858">
        <v>429</v>
      </c>
      <c r="B430" s="895" t="s">
        <v>6458</v>
      </c>
      <c r="C430" s="892" t="s">
        <v>6977</v>
      </c>
      <c r="D430" s="860">
        <v>100</v>
      </c>
      <c r="E430" s="860" t="s">
        <v>5486</v>
      </c>
      <c r="F430" s="923" t="s">
        <v>46</v>
      </c>
      <c r="G430" s="862"/>
      <c r="H430" s="644" t="s">
        <v>4625</v>
      </c>
      <c r="I430" s="897" t="s">
        <v>4119</v>
      </c>
      <c r="J430" s="644" t="s">
        <v>4414</v>
      </c>
      <c r="K430" s="862" t="s">
        <v>7257</v>
      </c>
      <c r="L430" s="863" t="str">
        <f t="shared" si="22"/>
        <v>SOU.Zdv024_1.ZDV.I.OKC</v>
      </c>
      <c r="M430" s="864" t="str">
        <f t="shared" si="23"/>
        <v>0</v>
      </c>
      <c r="N430" s="864" t="str">
        <f t="shared" si="24"/>
        <v>1</v>
      </c>
      <c r="O430" s="862" t="s">
        <v>2309</v>
      </c>
      <c r="P430" s="862" t="s">
        <v>2310</v>
      </c>
      <c r="Q430" s="860"/>
      <c r="R430" s="616" t="s">
        <v>2487</v>
      </c>
      <c r="S430" s="862"/>
    </row>
    <row r="431" spans="1:19" ht="15" customHeight="1" x14ac:dyDescent="0.25">
      <c r="A431" s="858">
        <v>430</v>
      </c>
      <c r="B431" s="276" t="s">
        <v>6459</v>
      </c>
      <c r="C431" s="892" t="s">
        <v>6978</v>
      </c>
      <c r="D431" s="860">
        <v>100</v>
      </c>
      <c r="E431" s="860"/>
      <c r="F431" s="923" t="s">
        <v>46</v>
      </c>
      <c r="G431" s="862"/>
      <c r="H431" s="644"/>
      <c r="I431" s="862"/>
      <c r="J431" s="644"/>
      <c r="K431" s="862" t="s">
        <v>7257</v>
      </c>
      <c r="L431" s="863" t="str">
        <f t="shared" si="22"/>
        <v>SOU.Zdv024_1.ZDV.I.CKC</v>
      </c>
      <c r="M431" s="864" t="str">
        <f t="shared" si="23"/>
        <v>0</v>
      </c>
      <c r="N431" s="864" t="str">
        <f t="shared" si="24"/>
        <v>1</v>
      </c>
      <c r="O431" s="862" t="s">
        <v>2309</v>
      </c>
      <c r="P431" s="862" t="s">
        <v>2310</v>
      </c>
      <c r="Q431" s="860"/>
      <c r="R431" s="616" t="s">
        <v>2488</v>
      </c>
      <c r="S431" s="862"/>
    </row>
    <row r="432" spans="1:19" ht="15" customHeight="1" x14ac:dyDescent="0.25">
      <c r="A432" s="858">
        <v>431</v>
      </c>
      <c r="B432" s="276" t="s">
        <v>6460</v>
      </c>
      <c r="C432" s="892" t="s">
        <v>6979</v>
      </c>
      <c r="D432" s="860">
        <v>100</v>
      </c>
      <c r="E432" s="860"/>
      <c r="F432" s="923" t="s">
        <v>46</v>
      </c>
      <c r="G432" s="862"/>
      <c r="H432" s="644"/>
      <c r="I432" s="862"/>
      <c r="J432" s="644"/>
      <c r="K432" s="862" t="s">
        <v>7257</v>
      </c>
      <c r="L432" s="863" t="str">
        <f t="shared" si="22"/>
        <v>SOU.Zdv024_1.ZDV.I.ODC</v>
      </c>
      <c r="M432" s="864" t="str">
        <f t="shared" si="23"/>
        <v>0</v>
      </c>
      <c r="N432" s="864" t="str">
        <f t="shared" si="24"/>
        <v>1</v>
      </c>
      <c r="O432" s="862" t="s">
        <v>2309</v>
      </c>
      <c r="P432" s="862" t="s">
        <v>2310</v>
      </c>
      <c r="Q432" s="860"/>
      <c r="R432" s="616" t="s">
        <v>2485</v>
      </c>
      <c r="S432" s="862"/>
    </row>
    <row r="433" spans="1:19" ht="15" customHeight="1" x14ac:dyDescent="0.25">
      <c r="A433" s="858">
        <v>432</v>
      </c>
      <c r="B433" s="276" t="s">
        <v>6461</v>
      </c>
      <c r="C433" s="892" t="s">
        <v>6980</v>
      </c>
      <c r="D433" s="860">
        <v>100</v>
      </c>
      <c r="E433" s="860"/>
      <c r="F433" s="923" t="s">
        <v>46</v>
      </c>
      <c r="G433" s="862"/>
      <c r="H433" s="644"/>
      <c r="I433" s="862"/>
      <c r="J433" s="644"/>
      <c r="K433" s="862" t="s">
        <v>7257</v>
      </c>
      <c r="L433" s="863" t="str">
        <f t="shared" si="22"/>
        <v>SOU.Zdv024_1.ZDV.I.CDC</v>
      </c>
      <c r="M433" s="864" t="str">
        <f t="shared" si="23"/>
        <v>0</v>
      </c>
      <c r="N433" s="864" t="str">
        <f t="shared" si="24"/>
        <v>1</v>
      </c>
      <c r="O433" s="862" t="s">
        <v>2309</v>
      </c>
      <c r="P433" s="862" t="s">
        <v>2310</v>
      </c>
      <c r="Q433" s="860"/>
      <c r="R433" s="616" t="s">
        <v>2486</v>
      </c>
      <c r="S433" s="862"/>
    </row>
    <row r="434" spans="1:19" ht="15" customHeight="1" x14ac:dyDescent="0.25">
      <c r="A434" s="858">
        <v>433</v>
      </c>
      <c r="B434" s="276" t="s">
        <v>6462</v>
      </c>
      <c r="C434" s="892" t="s">
        <v>6981</v>
      </c>
      <c r="D434" s="860">
        <v>100</v>
      </c>
      <c r="E434" s="860"/>
      <c r="F434" s="923" t="s">
        <v>46</v>
      </c>
      <c r="G434" s="862"/>
      <c r="H434" s="644"/>
      <c r="I434" s="862"/>
      <c r="J434" s="644"/>
      <c r="K434" s="862" t="s">
        <v>7257</v>
      </c>
      <c r="L434" s="863" t="str">
        <f t="shared" si="22"/>
        <v>SOU.Zdv024_1.ZDV.I.OPC</v>
      </c>
      <c r="M434" s="864" t="str">
        <f t="shared" si="23"/>
        <v>0</v>
      </c>
      <c r="N434" s="864" t="str">
        <f t="shared" si="24"/>
        <v>1</v>
      </c>
      <c r="O434" s="862" t="s">
        <v>2309</v>
      </c>
      <c r="P434" s="862" t="s">
        <v>2310</v>
      </c>
      <c r="Q434" s="860"/>
      <c r="R434" s="616" t="s">
        <v>2492</v>
      </c>
      <c r="S434" s="862"/>
    </row>
    <row r="435" spans="1:19" ht="15" customHeight="1" x14ac:dyDescent="0.25">
      <c r="A435" s="858">
        <v>434</v>
      </c>
      <c r="B435" s="276" t="s">
        <v>6463</v>
      </c>
      <c r="C435" s="892" t="s">
        <v>6982</v>
      </c>
      <c r="D435" s="860">
        <v>100</v>
      </c>
      <c r="E435" s="860"/>
      <c r="F435" s="923" t="s">
        <v>46</v>
      </c>
      <c r="G435" s="862"/>
      <c r="H435" s="644"/>
      <c r="I435" s="862"/>
      <c r="J435" s="644"/>
      <c r="K435" s="862" t="s">
        <v>7257</v>
      </c>
      <c r="L435" s="863" t="str">
        <f t="shared" si="22"/>
        <v>SOU.Zdv024_1.ZDV.I.MC</v>
      </c>
      <c r="M435" s="864" t="str">
        <f t="shared" si="23"/>
        <v>0</v>
      </c>
      <c r="N435" s="864" t="str">
        <f t="shared" si="24"/>
        <v>1</v>
      </c>
      <c r="O435" s="862" t="s">
        <v>2309</v>
      </c>
      <c r="P435" s="862" t="s">
        <v>2310</v>
      </c>
      <c r="Q435" s="860"/>
      <c r="R435" s="616" t="s">
        <v>2489</v>
      </c>
      <c r="S435" s="862"/>
    </row>
    <row r="436" spans="1:19" ht="15" customHeight="1" x14ac:dyDescent="0.25">
      <c r="A436" s="858">
        <v>435</v>
      </c>
      <c r="B436" s="276" t="s">
        <v>6464</v>
      </c>
      <c r="C436" s="892" t="s">
        <v>6983</v>
      </c>
      <c r="D436" s="860">
        <v>100</v>
      </c>
      <c r="E436" s="860"/>
      <c r="F436" s="923" t="s">
        <v>46</v>
      </c>
      <c r="G436" s="862"/>
      <c r="H436" s="644"/>
      <c r="I436" s="862"/>
      <c r="J436" s="644"/>
      <c r="K436" s="862" t="s">
        <v>7257</v>
      </c>
      <c r="L436" s="863" t="str">
        <f t="shared" si="22"/>
        <v>SOU.Zdv024_1.ZDV.I.OPC</v>
      </c>
      <c r="M436" s="864" t="str">
        <f t="shared" si="23"/>
        <v>0</v>
      </c>
      <c r="N436" s="864" t="str">
        <f t="shared" si="24"/>
        <v>1</v>
      </c>
      <c r="O436" s="862" t="s">
        <v>2309</v>
      </c>
      <c r="P436" s="862" t="s">
        <v>2310</v>
      </c>
      <c r="Q436" s="860"/>
      <c r="R436" s="616" t="s">
        <v>2492</v>
      </c>
      <c r="S436" s="862"/>
    </row>
    <row r="437" spans="1:19" ht="15" customHeight="1" x14ac:dyDescent="0.25">
      <c r="A437" s="858">
        <v>436</v>
      </c>
      <c r="B437" s="276" t="s">
        <v>6465</v>
      </c>
      <c r="C437" s="892" t="s">
        <v>6984</v>
      </c>
      <c r="D437" s="860">
        <v>100</v>
      </c>
      <c r="E437" s="860"/>
      <c r="F437" s="861" t="s">
        <v>46</v>
      </c>
      <c r="G437" s="862"/>
      <c r="H437" s="644"/>
      <c r="I437" s="862"/>
      <c r="J437" s="644"/>
      <c r="K437" s="862" t="s">
        <v>7257</v>
      </c>
      <c r="L437" s="863" t="str">
        <f t="shared" si="22"/>
        <v>SOU.Zdv024_1.ZDV.I.DC</v>
      </c>
      <c r="M437" s="864" t="str">
        <f t="shared" si="23"/>
        <v>0</v>
      </c>
      <c r="N437" s="864" t="str">
        <f t="shared" si="24"/>
        <v>1</v>
      </c>
      <c r="O437" s="862" t="s">
        <v>2309</v>
      </c>
      <c r="P437" s="862" t="s">
        <v>2310</v>
      </c>
      <c r="Q437" s="860"/>
      <c r="R437" s="616" t="s">
        <v>6683</v>
      </c>
      <c r="S437" s="862"/>
    </row>
    <row r="438" spans="1:19" ht="15" customHeight="1" thickBot="1" x14ac:dyDescent="0.3">
      <c r="A438" s="858">
        <v>437</v>
      </c>
      <c r="B438" s="896" t="s">
        <v>6466</v>
      </c>
      <c r="C438" s="893" t="s">
        <v>6985</v>
      </c>
      <c r="D438" s="860">
        <v>100</v>
      </c>
      <c r="E438" s="860"/>
      <c r="F438" s="923" t="s">
        <v>46</v>
      </c>
      <c r="G438" s="862"/>
      <c r="H438" s="644"/>
      <c r="I438" s="862"/>
      <c r="J438" s="644"/>
      <c r="K438" s="862" t="s">
        <v>7257</v>
      </c>
      <c r="L438" s="863" t="str">
        <f t="shared" si="22"/>
        <v>SOU.Zdv024_1.ZDV.I.BU</v>
      </c>
      <c r="M438" s="864" t="str">
        <f t="shared" si="23"/>
        <v>0</v>
      </c>
      <c r="N438" s="864" t="str">
        <f t="shared" si="24"/>
        <v>1</v>
      </c>
      <c r="O438" s="862" t="s">
        <v>2309</v>
      </c>
      <c r="P438" s="862" t="s">
        <v>2310</v>
      </c>
      <c r="Q438" s="860"/>
      <c r="R438" s="616" t="s">
        <v>6684</v>
      </c>
      <c r="S438" s="862"/>
    </row>
    <row r="439" spans="1:19" ht="15" customHeight="1" x14ac:dyDescent="0.25">
      <c r="A439" s="858">
        <v>438</v>
      </c>
      <c r="B439" s="895" t="s">
        <v>6467</v>
      </c>
      <c r="C439" s="894" t="s">
        <v>6986</v>
      </c>
      <c r="D439" s="860">
        <v>100</v>
      </c>
      <c r="E439" s="860" t="s">
        <v>5486</v>
      </c>
      <c r="F439" s="923" t="s">
        <v>46</v>
      </c>
      <c r="G439" s="862"/>
      <c r="H439" s="644" t="s">
        <v>4625</v>
      </c>
      <c r="I439" s="897" t="s">
        <v>4119</v>
      </c>
      <c r="J439" s="644" t="s">
        <v>4551</v>
      </c>
      <c r="K439" s="862" t="s">
        <v>7258</v>
      </c>
      <c r="L439" s="863" t="str">
        <f t="shared" si="22"/>
        <v>SOU.Zdv024_2.ZDV.I.OKC</v>
      </c>
      <c r="M439" s="864" t="str">
        <f t="shared" si="23"/>
        <v>0</v>
      </c>
      <c r="N439" s="864" t="str">
        <f t="shared" si="24"/>
        <v>1</v>
      </c>
      <c r="O439" s="862" t="s">
        <v>2309</v>
      </c>
      <c r="P439" s="862" t="s">
        <v>2310</v>
      </c>
      <c r="Q439" s="860"/>
      <c r="R439" s="616" t="s">
        <v>2487</v>
      </c>
      <c r="S439" s="862"/>
    </row>
    <row r="440" spans="1:19" ht="15" customHeight="1" x14ac:dyDescent="0.25">
      <c r="A440" s="858">
        <v>439</v>
      </c>
      <c r="B440" s="276" t="s">
        <v>6468</v>
      </c>
      <c r="C440" s="894" t="s">
        <v>6987</v>
      </c>
      <c r="D440" s="860">
        <v>100</v>
      </c>
      <c r="E440" s="860"/>
      <c r="F440" s="923" t="s">
        <v>46</v>
      </c>
      <c r="G440" s="862"/>
      <c r="H440" s="644"/>
      <c r="I440" s="862"/>
      <c r="J440" s="644"/>
      <c r="K440" s="862" t="s">
        <v>7258</v>
      </c>
      <c r="L440" s="863" t="str">
        <f t="shared" si="22"/>
        <v>SOU.Zdv024_2.ZDV.I.CKC</v>
      </c>
      <c r="M440" s="864" t="str">
        <f t="shared" si="23"/>
        <v>0</v>
      </c>
      <c r="N440" s="864" t="str">
        <f t="shared" si="24"/>
        <v>1</v>
      </c>
      <c r="O440" s="862" t="s">
        <v>2309</v>
      </c>
      <c r="P440" s="862" t="s">
        <v>2310</v>
      </c>
      <c r="Q440" s="860"/>
      <c r="R440" s="872" t="s">
        <v>2488</v>
      </c>
      <c r="S440" s="862"/>
    </row>
    <row r="441" spans="1:19" ht="15" customHeight="1" x14ac:dyDescent="0.25">
      <c r="A441" s="858">
        <v>440</v>
      </c>
      <c r="B441" s="276" t="s">
        <v>6469</v>
      </c>
      <c r="C441" s="894" t="s">
        <v>6988</v>
      </c>
      <c r="D441" s="860">
        <v>100</v>
      </c>
      <c r="E441" s="860"/>
      <c r="F441" s="923" t="s">
        <v>46</v>
      </c>
      <c r="G441" s="862"/>
      <c r="H441" s="644"/>
      <c r="I441" s="862"/>
      <c r="J441" s="644"/>
      <c r="K441" s="862" t="s">
        <v>7258</v>
      </c>
      <c r="L441" s="863" t="str">
        <f t="shared" si="22"/>
        <v>SOU.Zdv024_2.ZDV.I.ODC</v>
      </c>
      <c r="M441" s="864" t="str">
        <f t="shared" si="23"/>
        <v>0</v>
      </c>
      <c r="N441" s="864" t="str">
        <f t="shared" si="24"/>
        <v>1</v>
      </c>
      <c r="O441" s="862" t="s">
        <v>2309</v>
      </c>
      <c r="P441" s="862" t="s">
        <v>2310</v>
      </c>
      <c r="Q441" s="860"/>
      <c r="R441" s="872" t="s">
        <v>2485</v>
      </c>
      <c r="S441" s="862"/>
    </row>
    <row r="442" spans="1:19" ht="15" customHeight="1" x14ac:dyDescent="0.25">
      <c r="A442" s="858">
        <v>441</v>
      </c>
      <c r="B442" s="276" t="s">
        <v>6470</v>
      </c>
      <c r="C442" s="894" t="s">
        <v>6989</v>
      </c>
      <c r="D442" s="860">
        <v>100</v>
      </c>
      <c r="E442" s="860"/>
      <c r="F442" s="923" t="s">
        <v>46</v>
      </c>
      <c r="G442" s="862"/>
      <c r="H442" s="644"/>
      <c r="I442" s="862"/>
      <c r="J442" s="644"/>
      <c r="K442" s="862" t="s">
        <v>7258</v>
      </c>
      <c r="L442" s="863" t="str">
        <f t="shared" si="22"/>
        <v>SOU.Zdv024_2.ZDV.I.CDC</v>
      </c>
      <c r="M442" s="864" t="str">
        <f t="shared" si="23"/>
        <v>0</v>
      </c>
      <c r="N442" s="864" t="str">
        <f t="shared" si="24"/>
        <v>1</v>
      </c>
      <c r="O442" s="862" t="s">
        <v>2309</v>
      </c>
      <c r="P442" s="862" t="s">
        <v>2310</v>
      </c>
      <c r="Q442" s="860"/>
      <c r="R442" s="872" t="s">
        <v>2486</v>
      </c>
      <c r="S442" s="862"/>
    </row>
    <row r="443" spans="1:19" ht="15" customHeight="1" x14ac:dyDescent="0.25">
      <c r="A443" s="858">
        <v>442</v>
      </c>
      <c r="B443" s="276" t="s">
        <v>6471</v>
      </c>
      <c r="C443" s="894" t="s">
        <v>6990</v>
      </c>
      <c r="D443" s="860">
        <v>100</v>
      </c>
      <c r="E443" s="860"/>
      <c r="F443" s="923" t="s">
        <v>46</v>
      </c>
      <c r="G443" s="862"/>
      <c r="H443" s="644"/>
      <c r="I443" s="862"/>
      <c r="J443" s="644"/>
      <c r="K443" s="862" t="s">
        <v>7258</v>
      </c>
      <c r="L443" s="863" t="str">
        <f t="shared" si="22"/>
        <v>SOU.Zdv024_2.ZDV.I.OPC</v>
      </c>
      <c r="M443" s="864" t="str">
        <f t="shared" si="23"/>
        <v>0</v>
      </c>
      <c r="N443" s="864" t="str">
        <f t="shared" si="24"/>
        <v>1</v>
      </c>
      <c r="O443" s="862" t="s">
        <v>2309</v>
      </c>
      <c r="P443" s="862" t="s">
        <v>2310</v>
      </c>
      <c r="Q443" s="860"/>
      <c r="R443" s="872" t="s">
        <v>2492</v>
      </c>
      <c r="S443" s="862"/>
    </row>
    <row r="444" spans="1:19" ht="15" customHeight="1" x14ac:dyDescent="0.25">
      <c r="A444" s="858">
        <v>443</v>
      </c>
      <c r="B444" s="276" t="s">
        <v>6472</v>
      </c>
      <c r="C444" s="894" t="s">
        <v>6991</v>
      </c>
      <c r="D444" s="860">
        <v>100</v>
      </c>
      <c r="E444" s="860"/>
      <c r="F444" s="923" t="s">
        <v>46</v>
      </c>
      <c r="G444" s="862"/>
      <c r="H444" s="644"/>
      <c r="I444" s="862"/>
      <c r="J444" s="644"/>
      <c r="K444" s="862" t="s">
        <v>7258</v>
      </c>
      <c r="L444" s="863" t="str">
        <f t="shared" si="22"/>
        <v>SOU.Zdv024_2.ZDV.I.MC</v>
      </c>
      <c r="M444" s="864" t="str">
        <f t="shared" si="23"/>
        <v>0</v>
      </c>
      <c r="N444" s="864" t="str">
        <f t="shared" si="24"/>
        <v>1</v>
      </c>
      <c r="O444" s="862" t="s">
        <v>2309</v>
      </c>
      <c r="P444" s="862" t="s">
        <v>2310</v>
      </c>
      <c r="Q444" s="860"/>
      <c r="R444" s="872" t="s">
        <v>2489</v>
      </c>
      <c r="S444" s="862"/>
    </row>
    <row r="445" spans="1:19" ht="15" customHeight="1" x14ac:dyDescent="0.25">
      <c r="A445" s="858">
        <v>444</v>
      </c>
      <c r="B445" s="276" t="s">
        <v>6473</v>
      </c>
      <c r="C445" s="894" t="s">
        <v>6992</v>
      </c>
      <c r="D445" s="860">
        <v>100</v>
      </c>
      <c r="E445" s="860"/>
      <c r="F445" s="923" t="s">
        <v>46</v>
      </c>
      <c r="G445" s="862"/>
      <c r="H445" s="644"/>
      <c r="I445" s="862"/>
      <c r="J445" s="644"/>
      <c r="K445" s="862" t="s">
        <v>7258</v>
      </c>
      <c r="L445" s="863" t="str">
        <f t="shared" si="22"/>
        <v>SOU.Zdv024_2.ZDV.I.OPC</v>
      </c>
      <c r="M445" s="864" t="str">
        <f t="shared" si="23"/>
        <v>0</v>
      </c>
      <c r="N445" s="864" t="str">
        <f t="shared" si="24"/>
        <v>1</v>
      </c>
      <c r="O445" s="862" t="s">
        <v>2309</v>
      </c>
      <c r="P445" s="862" t="s">
        <v>2310</v>
      </c>
      <c r="Q445" s="860"/>
      <c r="R445" s="872" t="s">
        <v>2492</v>
      </c>
      <c r="S445" s="862"/>
    </row>
    <row r="446" spans="1:19" ht="15" customHeight="1" x14ac:dyDescent="0.25">
      <c r="A446" s="858">
        <v>445</v>
      </c>
      <c r="B446" s="276" t="s">
        <v>6474</v>
      </c>
      <c r="C446" s="894" t="s">
        <v>6993</v>
      </c>
      <c r="D446" s="860">
        <v>100</v>
      </c>
      <c r="E446" s="860"/>
      <c r="F446" s="861" t="s">
        <v>46</v>
      </c>
      <c r="G446" s="862"/>
      <c r="H446" s="644"/>
      <c r="I446" s="862"/>
      <c r="J446" s="644"/>
      <c r="K446" s="862" t="s">
        <v>7258</v>
      </c>
      <c r="L446" s="863" t="str">
        <f t="shared" si="22"/>
        <v>SOU.Zdv024_2.ZDV.I.DC</v>
      </c>
      <c r="M446" s="864" t="str">
        <f t="shared" si="23"/>
        <v>0</v>
      </c>
      <c r="N446" s="864" t="str">
        <f t="shared" si="24"/>
        <v>1</v>
      </c>
      <c r="O446" s="862" t="s">
        <v>2309</v>
      </c>
      <c r="P446" s="862" t="s">
        <v>2310</v>
      </c>
      <c r="Q446" s="860"/>
      <c r="R446" s="872" t="s">
        <v>6683</v>
      </c>
      <c r="S446" s="862"/>
    </row>
    <row r="447" spans="1:19" ht="15" customHeight="1" thickBot="1" x14ac:dyDescent="0.3">
      <c r="A447" s="858">
        <v>446</v>
      </c>
      <c r="B447" s="896" t="s">
        <v>6475</v>
      </c>
      <c r="C447" s="894" t="s">
        <v>6994</v>
      </c>
      <c r="D447" s="860">
        <v>100</v>
      </c>
      <c r="E447" s="860"/>
      <c r="F447" s="923" t="s">
        <v>46</v>
      </c>
      <c r="G447" s="862"/>
      <c r="H447" s="644"/>
      <c r="I447" s="862"/>
      <c r="J447" s="644"/>
      <c r="K447" s="862" t="s">
        <v>7258</v>
      </c>
      <c r="L447" s="863" t="str">
        <f t="shared" si="22"/>
        <v>SOU.Zdv024_2.ZDV.I.BU</v>
      </c>
      <c r="M447" s="864" t="str">
        <f t="shared" si="23"/>
        <v>0</v>
      </c>
      <c r="N447" s="864" t="str">
        <f t="shared" si="24"/>
        <v>1</v>
      </c>
      <c r="O447" s="862" t="s">
        <v>2309</v>
      </c>
      <c r="P447" s="862" t="s">
        <v>2310</v>
      </c>
      <c r="Q447" s="860"/>
      <c r="R447" s="872" t="s">
        <v>6684</v>
      </c>
      <c r="S447" s="862"/>
    </row>
    <row r="448" spans="1:19" ht="15" customHeight="1" x14ac:dyDescent="0.25">
      <c r="A448" s="858">
        <v>447</v>
      </c>
      <c r="B448" s="895" t="s">
        <v>6476</v>
      </c>
      <c r="C448" s="894" t="s">
        <v>6995</v>
      </c>
      <c r="D448" s="860">
        <v>100</v>
      </c>
      <c r="E448" s="860" t="s">
        <v>5487</v>
      </c>
      <c r="F448" s="923" t="s">
        <v>46</v>
      </c>
      <c r="G448" s="862"/>
      <c r="H448" s="644" t="s">
        <v>4625</v>
      </c>
      <c r="I448" s="897" t="s">
        <v>4119</v>
      </c>
      <c r="J448" s="644" t="s">
        <v>4406</v>
      </c>
      <c r="K448" s="862" t="s">
        <v>7259</v>
      </c>
      <c r="L448" s="863" t="str">
        <f t="shared" si="22"/>
        <v>SSN.Zdv007_1_1.ZDV.I.OKC</v>
      </c>
      <c r="M448" s="864" t="str">
        <f t="shared" si="23"/>
        <v>0</v>
      </c>
      <c r="N448" s="864" t="str">
        <f t="shared" si="24"/>
        <v>1</v>
      </c>
      <c r="O448" s="862" t="s">
        <v>2309</v>
      </c>
      <c r="P448" s="862" t="s">
        <v>2310</v>
      </c>
      <c r="Q448" s="860"/>
      <c r="R448" s="872" t="s">
        <v>2487</v>
      </c>
      <c r="S448" s="862"/>
    </row>
    <row r="449" spans="1:19" ht="15" customHeight="1" x14ac:dyDescent="0.25">
      <c r="A449" s="858">
        <v>448</v>
      </c>
      <c r="B449" s="276" t="s">
        <v>6477</v>
      </c>
      <c r="C449" s="894" t="s">
        <v>6996</v>
      </c>
      <c r="D449" s="860">
        <v>100</v>
      </c>
      <c r="E449" s="860"/>
      <c r="F449" s="923" t="s">
        <v>46</v>
      </c>
      <c r="G449" s="862"/>
      <c r="H449" s="644"/>
      <c r="I449" s="862"/>
      <c r="J449" s="644"/>
      <c r="K449" s="862" t="s">
        <v>7259</v>
      </c>
      <c r="L449" s="863" t="str">
        <f>IF(ISBLANK(K449),IF(ISBLANK(R449),IF(ISBLANK(#REF!),"",#REF!),R449),IF(ISBLANK(R449),CONCATENATE(K449,".",#REF!),CONCATENATE(K449,".",R449)))</f>
        <v>SSN.Zdv007_1_1.ZDV.I.CKC</v>
      </c>
      <c r="M449" s="864" t="str">
        <f t="shared" si="23"/>
        <v>0</v>
      </c>
      <c r="N449" s="864" t="str">
        <f t="shared" si="24"/>
        <v>1</v>
      </c>
      <c r="O449" s="862" t="s">
        <v>2309</v>
      </c>
      <c r="P449" s="862" t="s">
        <v>2310</v>
      </c>
      <c r="Q449" s="860"/>
      <c r="R449" s="872" t="s">
        <v>2488</v>
      </c>
      <c r="S449" s="862"/>
    </row>
    <row r="450" spans="1:19" ht="15" customHeight="1" x14ac:dyDescent="0.25">
      <c r="A450" s="858">
        <v>449</v>
      </c>
      <c r="B450" s="276" t="s">
        <v>6478</v>
      </c>
      <c r="C450" s="894" t="s">
        <v>6997</v>
      </c>
      <c r="D450" s="860">
        <v>100</v>
      </c>
      <c r="E450" s="860"/>
      <c r="F450" s="923" t="s">
        <v>46</v>
      </c>
      <c r="G450" s="862"/>
      <c r="H450" s="644"/>
      <c r="I450" s="862"/>
      <c r="J450" s="644"/>
      <c r="K450" s="862" t="s">
        <v>7259</v>
      </c>
      <c r="L450" s="863" t="str">
        <f>IF(ISBLANK(K450),IF(ISBLANK(R450),IF(ISBLANK(#REF!),"",#REF!),R450),IF(ISBLANK(R450),CONCATENATE(K450,".",#REF!),CONCATENATE(K450,".",R450)))</f>
        <v>SSN.Zdv007_1_1.ZDV.I.ODC</v>
      </c>
      <c r="M450" s="864" t="str">
        <f t="shared" si="23"/>
        <v>0</v>
      </c>
      <c r="N450" s="864" t="str">
        <f t="shared" si="24"/>
        <v>1</v>
      </c>
      <c r="O450" s="862" t="s">
        <v>2309</v>
      </c>
      <c r="P450" s="862" t="s">
        <v>2310</v>
      </c>
      <c r="Q450" s="860"/>
      <c r="R450" s="872" t="s">
        <v>2485</v>
      </c>
      <c r="S450" s="862"/>
    </row>
    <row r="451" spans="1:19" ht="15" customHeight="1" x14ac:dyDescent="0.25">
      <c r="A451" s="858">
        <v>450</v>
      </c>
      <c r="B451" s="276" t="s">
        <v>6479</v>
      </c>
      <c r="C451" s="894" t="s">
        <v>6998</v>
      </c>
      <c r="D451" s="860">
        <v>100</v>
      </c>
      <c r="E451" s="860"/>
      <c r="F451" s="923" t="s">
        <v>46</v>
      </c>
      <c r="G451" s="862"/>
      <c r="H451" s="644"/>
      <c r="I451" s="862"/>
      <c r="J451" s="644"/>
      <c r="K451" s="862" t="s">
        <v>7259</v>
      </c>
      <c r="L451" s="863" t="str">
        <f>IF(ISBLANK(K451),IF(ISBLANK(R451),IF(ISBLANK(#REF!),"",#REF!),R451),IF(ISBLANK(R451),CONCATENATE(K451,".",#REF!),CONCATENATE(K451,".",R451)))</f>
        <v>SSN.Zdv007_1_1.ZDV.I.CDC</v>
      </c>
      <c r="M451" s="864" t="str">
        <f t="shared" ref="M451:M514" si="25">IF(O451="",0,LEFT(O451,1))</f>
        <v>0</v>
      </c>
      <c r="N451" s="864" t="str">
        <f t="shared" ref="N451:N514" si="26">IF(P451="",0,LEFT(P451,1))</f>
        <v>1</v>
      </c>
      <c r="O451" s="862" t="s">
        <v>2309</v>
      </c>
      <c r="P451" s="862" t="s">
        <v>2310</v>
      </c>
      <c r="Q451" s="860"/>
      <c r="R451" s="872" t="s">
        <v>2486</v>
      </c>
      <c r="S451" s="862"/>
    </row>
    <row r="452" spans="1:19" ht="15" customHeight="1" x14ac:dyDescent="0.25">
      <c r="A452" s="858">
        <v>451</v>
      </c>
      <c r="B452" s="276" t="s">
        <v>6480</v>
      </c>
      <c r="C452" s="894" t="s">
        <v>6999</v>
      </c>
      <c r="D452" s="860">
        <v>100</v>
      </c>
      <c r="E452" s="860"/>
      <c r="F452" s="923" t="s">
        <v>46</v>
      </c>
      <c r="G452" s="862"/>
      <c r="H452" s="644"/>
      <c r="I452" s="862"/>
      <c r="J452" s="644"/>
      <c r="K452" s="862" t="s">
        <v>7259</v>
      </c>
      <c r="L452" s="863" t="str">
        <f>IF(ISBLANK(K452),IF(ISBLANK(R452),IF(ISBLANK(#REF!),"",#REF!),R452),IF(ISBLANK(R452),CONCATENATE(K452,".",#REF!),CONCATENATE(K452,".",R452)))</f>
        <v>SSN.Zdv007_1_1.ZDV.I.OPC</v>
      </c>
      <c r="M452" s="864" t="str">
        <f t="shared" si="25"/>
        <v>0</v>
      </c>
      <c r="N452" s="864" t="str">
        <f t="shared" si="26"/>
        <v>1</v>
      </c>
      <c r="O452" s="862" t="s">
        <v>2309</v>
      </c>
      <c r="P452" s="862" t="s">
        <v>2310</v>
      </c>
      <c r="Q452" s="860"/>
      <c r="R452" s="872" t="s">
        <v>2492</v>
      </c>
      <c r="S452" s="862"/>
    </row>
    <row r="453" spans="1:19" ht="15" customHeight="1" x14ac:dyDescent="0.25">
      <c r="A453" s="858">
        <v>452</v>
      </c>
      <c r="B453" s="276" t="s">
        <v>6481</v>
      </c>
      <c r="C453" s="894" t="s">
        <v>7000</v>
      </c>
      <c r="D453" s="860">
        <v>100</v>
      </c>
      <c r="E453" s="860"/>
      <c r="F453" s="923" t="s">
        <v>46</v>
      </c>
      <c r="G453" s="862"/>
      <c r="H453" s="644"/>
      <c r="I453" s="862"/>
      <c r="J453" s="644"/>
      <c r="K453" s="862" t="s">
        <v>7259</v>
      </c>
      <c r="L453" s="863" t="str">
        <f>IF(ISBLANK(K453),IF(ISBLANK(R453),IF(ISBLANK(#REF!),"",#REF!),R453),IF(ISBLANK(R453),CONCATENATE(K453,".",#REF!),CONCATENATE(K453,".",R453)))</f>
        <v>SSN.Zdv007_1_1.ZDV.I.MC</v>
      </c>
      <c r="M453" s="864" t="str">
        <f t="shared" si="25"/>
        <v>0</v>
      </c>
      <c r="N453" s="864" t="str">
        <f t="shared" si="26"/>
        <v>1</v>
      </c>
      <c r="O453" s="862" t="s">
        <v>2309</v>
      </c>
      <c r="P453" s="862" t="s">
        <v>2310</v>
      </c>
      <c r="Q453" s="860"/>
      <c r="R453" s="872" t="s">
        <v>2489</v>
      </c>
      <c r="S453" s="862"/>
    </row>
    <row r="454" spans="1:19" ht="15" customHeight="1" x14ac:dyDescent="0.25">
      <c r="A454" s="858">
        <v>453</v>
      </c>
      <c r="B454" s="276" t="s">
        <v>6482</v>
      </c>
      <c r="C454" s="894" t="s">
        <v>7001</v>
      </c>
      <c r="D454" s="860">
        <v>100</v>
      </c>
      <c r="E454" s="860"/>
      <c r="F454" s="923" t="s">
        <v>46</v>
      </c>
      <c r="G454" s="862"/>
      <c r="H454" s="644"/>
      <c r="I454" s="862"/>
      <c r="J454" s="644"/>
      <c r="K454" s="862" t="s">
        <v>7259</v>
      </c>
      <c r="L454" s="863" t="str">
        <f>IF(ISBLANK(K454),IF(ISBLANK(R454),IF(ISBLANK(#REF!),"",#REF!),R454),IF(ISBLANK(R454),CONCATENATE(K454,".",#REF!),CONCATENATE(K454,".",R454)))</f>
        <v>SSN.Zdv007_1_1.ZDV.I.OPC</v>
      </c>
      <c r="M454" s="864" t="str">
        <f t="shared" si="25"/>
        <v>0</v>
      </c>
      <c r="N454" s="864" t="str">
        <f t="shared" si="26"/>
        <v>1</v>
      </c>
      <c r="O454" s="862" t="s">
        <v>2309</v>
      </c>
      <c r="P454" s="862" t="s">
        <v>2310</v>
      </c>
      <c r="Q454" s="860"/>
      <c r="R454" s="872" t="s">
        <v>2492</v>
      </c>
      <c r="S454" s="862"/>
    </row>
    <row r="455" spans="1:19" ht="15" customHeight="1" x14ac:dyDescent="0.25">
      <c r="A455" s="858">
        <v>454</v>
      </c>
      <c r="B455" s="276" t="s">
        <v>6483</v>
      </c>
      <c r="C455" s="894" t="s">
        <v>7002</v>
      </c>
      <c r="D455" s="860">
        <v>100</v>
      </c>
      <c r="E455" s="860"/>
      <c r="F455" s="861" t="s">
        <v>46</v>
      </c>
      <c r="G455" s="862"/>
      <c r="H455" s="644"/>
      <c r="I455" s="862"/>
      <c r="J455" s="644"/>
      <c r="K455" s="862" t="s">
        <v>7259</v>
      </c>
      <c r="L455" s="863" t="str">
        <f>IF(ISBLANK(K455),IF(ISBLANK(R455),IF(ISBLANK(#REF!),"",#REF!),R455),IF(ISBLANK(R455),CONCATENATE(K455,".",#REF!),CONCATENATE(K455,".",R455)))</f>
        <v>SSN.Zdv007_1_1.ZDV.I.DC</v>
      </c>
      <c r="M455" s="864" t="str">
        <f t="shared" si="25"/>
        <v>0</v>
      </c>
      <c r="N455" s="864" t="str">
        <f t="shared" si="26"/>
        <v>1</v>
      </c>
      <c r="O455" s="862" t="s">
        <v>2309</v>
      </c>
      <c r="P455" s="862" t="s">
        <v>2310</v>
      </c>
      <c r="Q455" s="860"/>
      <c r="R455" s="872" t="s">
        <v>6683</v>
      </c>
      <c r="S455" s="862"/>
    </row>
    <row r="456" spans="1:19" ht="15" customHeight="1" thickBot="1" x14ac:dyDescent="0.3">
      <c r="A456" s="858">
        <v>455</v>
      </c>
      <c r="B456" s="896" t="s">
        <v>6484</v>
      </c>
      <c r="C456" s="894" t="s">
        <v>7003</v>
      </c>
      <c r="D456" s="860">
        <v>100</v>
      </c>
      <c r="E456" s="860"/>
      <c r="F456" s="923" t="s">
        <v>46</v>
      </c>
      <c r="G456" s="862"/>
      <c r="H456" s="644"/>
      <c r="I456" s="862"/>
      <c r="J456" s="644"/>
      <c r="K456" s="862" t="s">
        <v>7259</v>
      </c>
      <c r="L456" s="863" t="str">
        <f>IF(ISBLANK(K456),IF(ISBLANK(R456),IF(ISBLANK(#REF!),"",#REF!),R456),IF(ISBLANK(R456),CONCATENATE(K456,".",#REF!),CONCATENATE(K456,".",R456)))</f>
        <v>SSN.Zdv007_1_1.ZDV.I.BU</v>
      </c>
      <c r="M456" s="864" t="str">
        <f t="shared" si="25"/>
        <v>0</v>
      </c>
      <c r="N456" s="864" t="str">
        <f t="shared" si="26"/>
        <v>1</v>
      </c>
      <c r="O456" s="862" t="s">
        <v>2309</v>
      </c>
      <c r="P456" s="862" t="s">
        <v>2310</v>
      </c>
      <c r="Q456" s="860"/>
      <c r="R456" s="872" t="s">
        <v>6684</v>
      </c>
      <c r="S456" s="862"/>
    </row>
    <row r="457" spans="1:19" ht="15" customHeight="1" x14ac:dyDescent="0.25">
      <c r="A457" s="858">
        <v>456</v>
      </c>
      <c r="B457" s="895" t="s">
        <v>6485</v>
      </c>
      <c r="C457" s="894" t="s">
        <v>7004</v>
      </c>
      <c r="D457" s="860">
        <v>100</v>
      </c>
      <c r="E457" s="860" t="s">
        <v>5487</v>
      </c>
      <c r="F457" s="923" t="s">
        <v>46</v>
      </c>
      <c r="G457" s="862"/>
      <c r="H457" s="644" t="s">
        <v>4625</v>
      </c>
      <c r="I457" s="897" t="s">
        <v>4119</v>
      </c>
      <c r="J457" s="644" t="s">
        <v>4406</v>
      </c>
      <c r="K457" s="862" t="s">
        <v>7260</v>
      </c>
      <c r="L457" s="863" t="str">
        <f>IF(ISBLANK(K457),IF(ISBLANK(R457),IF(ISBLANK(#REF!),"",#REF!),R457),IF(ISBLANK(R457),CONCATENATE(K457,".",#REF!),CONCATENATE(K457,".",R457)))</f>
        <v>SSN.Zdv007_1_2.ZDV.I.OKC</v>
      </c>
      <c r="M457" s="864" t="str">
        <f t="shared" si="25"/>
        <v>0</v>
      </c>
      <c r="N457" s="864" t="str">
        <f t="shared" si="26"/>
        <v>1</v>
      </c>
      <c r="O457" s="862" t="s">
        <v>2309</v>
      </c>
      <c r="P457" s="862" t="s">
        <v>2310</v>
      </c>
      <c r="Q457" s="860"/>
      <c r="R457" s="872" t="s">
        <v>2487</v>
      </c>
      <c r="S457" s="862"/>
    </row>
    <row r="458" spans="1:19" ht="15" customHeight="1" x14ac:dyDescent="0.25">
      <c r="A458" s="858">
        <v>457</v>
      </c>
      <c r="B458" s="276" t="s">
        <v>6486</v>
      </c>
      <c r="C458" s="894" t="s">
        <v>7005</v>
      </c>
      <c r="D458" s="860">
        <v>100</v>
      </c>
      <c r="E458" s="860"/>
      <c r="F458" s="923" t="s">
        <v>46</v>
      </c>
      <c r="G458" s="862"/>
      <c r="H458" s="644"/>
      <c r="I458" s="862"/>
      <c r="J458" s="644"/>
      <c r="K458" s="862" t="s">
        <v>7260</v>
      </c>
      <c r="L458" s="863" t="str">
        <f>IF(ISBLANK(K458),IF(ISBLANK(R458),IF(ISBLANK(#REF!),"",#REF!),R458),IF(ISBLANK(R458),CONCATENATE(K458,".",#REF!),CONCATENATE(K458,".",R458)))</f>
        <v>SSN.Zdv007_1_2.ZDV.I.CKC</v>
      </c>
      <c r="M458" s="864" t="str">
        <f t="shared" si="25"/>
        <v>0</v>
      </c>
      <c r="N458" s="864" t="str">
        <f t="shared" si="26"/>
        <v>1</v>
      </c>
      <c r="O458" s="862" t="s">
        <v>2309</v>
      </c>
      <c r="P458" s="862" t="s">
        <v>2310</v>
      </c>
      <c r="Q458" s="860"/>
      <c r="R458" s="872" t="s">
        <v>2488</v>
      </c>
      <c r="S458" s="862"/>
    </row>
    <row r="459" spans="1:19" ht="15" customHeight="1" x14ac:dyDescent="0.25">
      <c r="A459" s="858">
        <v>458</v>
      </c>
      <c r="B459" s="276" t="s">
        <v>6487</v>
      </c>
      <c r="C459" s="894" t="s">
        <v>7006</v>
      </c>
      <c r="D459" s="860">
        <v>100</v>
      </c>
      <c r="E459" s="860"/>
      <c r="F459" s="923" t="s">
        <v>46</v>
      </c>
      <c r="G459" s="862"/>
      <c r="H459" s="644"/>
      <c r="I459" s="862"/>
      <c r="J459" s="644"/>
      <c r="K459" s="862" t="s">
        <v>7260</v>
      </c>
      <c r="L459" s="863" t="str">
        <f>IF(ISBLANK(K459),IF(ISBLANK(R459),IF(ISBLANK(#REF!),"",#REF!),R459),IF(ISBLANK(R459),CONCATENATE(K459,".",#REF!),CONCATENATE(K459,".",R459)))</f>
        <v>SSN.Zdv007_1_2.ZDV.I.ODC</v>
      </c>
      <c r="M459" s="864" t="str">
        <f t="shared" si="25"/>
        <v>0</v>
      </c>
      <c r="N459" s="864" t="str">
        <f t="shared" si="26"/>
        <v>1</v>
      </c>
      <c r="O459" s="862" t="s">
        <v>2309</v>
      </c>
      <c r="P459" s="862" t="s">
        <v>2310</v>
      </c>
      <c r="Q459" s="860"/>
      <c r="R459" s="862" t="s">
        <v>2485</v>
      </c>
      <c r="S459" s="862"/>
    </row>
    <row r="460" spans="1:19" ht="15" customHeight="1" x14ac:dyDescent="0.25">
      <c r="A460" s="858">
        <v>459</v>
      </c>
      <c r="B460" s="276" t="s">
        <v>6488</v>
      </c>
      <c r="C460" s="894" t="s">
        <v>7007</v>
      </c>
      <c r="D460" s="860">
        <v>100</v>
      </c>
      <c r="E460" s="860"/>
      <c r="F460" s="923" t="s">
        <v>46</v>
      </c>
      <c r="G460" s="862"/>
      <c r="H460" s="644"/>
      <c r="I460" s="862"/>
      <c r="J460" s="644"/>
      <c r="K460" s="862" t="s">
        <v>7260</v>
      </c>
      <c r="L460" s="863" t="str">
        <f>IF(ISBLANK(K460),IF(ISBLANK(R460),IF(ISBLANK(#REF!),"",#REF!),R460),IF(ISBLANK(R460),CONCATENATE(K460,".",#REF!),CONCATENATE(K460,".",R460)))</f>
        <v>SSN.Zdv007_1_2.ZDV.I.CDC</v>
      </c>
      <c r="M460" s="864" t="str">
        <f t="shared" si="25"/>
        <v>0</v>
      </c>
      <c r="N460" s="864" t="str">
        <f t="shared" si="26"/>
        <v>1</v>
      </c>
      <c r="O460" s="862" t="s">
        <v>2309</v>
      </c>
      <c r="P460" s="862" t="s">
        <v>2310</v>
      </c>
      <c r="Q460" s="860"/>
      <c r="R460" s="872" t="s">
        <v>2486</v>
      </c>
      <c r="S460" s="862"/>
    </row>
    <row r="461" spans="1:19" ht="15" customHeight="1" x14ac:dyDescent="0.25">
      <c r="A461" s="858">
        <v>460</v>
      </c>
      <c r="B461" s="276" t="s">
        <v>6489</v>
      </c>
      <c r="C461" s="894" t="s">
        <v>7008</v>
      </c>
      <c r="D461" s="860">
        <v>100</v>
      </c>
      <c r="E461" s="860"/>
      <c r="F461" s="923" t="s">
        <v>46</v>
      </c>
      <c r="G461" s="862"/>
      <c r="H461" s="644"/>
      <c r="I461" s="862"/>
      <c r="J461" s="644"/>
      <c r="K461" s="862" t="s">
        <v>7260</v>
      </c>
      <c r="L461" s="863" t="str">
        <f t="shared" ref="L461:L514" si="27">IF(ISBLANK(K461),IF(ISBLANK(R461),IF(ISBLANK(C461),"",C461),R461),IF(ISBLANK(R461),CONCATENATE(K461,".",C461),CONCATENATE(K461,".",R461)))</f>
        <v>SSN.Zdv007_1_2.ZDV.I.OPC</v>
      </c>
      <c r="M461" s="864" t="str">
        <f t="shared" si="25"/>
        <v>0</v>
      </c>
      <c r="N461" s="864" t="str">
        <f t="shared" si="26"/>
        <v>1</v>
      </c>
      <c r="O461" s="862" t="s">
        <v>2309</v>
      </c>
      <c r="P461" s="862" t="s">
        <v>2310</v>
      </c>
      <c r="Q461" s="860"/>
      <c r="R461" s="862" t="s">
        <v>2492</v>
      </c>
      <c r="S461" s="862"/>
    </row>
    <row r="462" spans="1:19" ht="15" customHeight="1" x14ac:dyDescent="0.25">
      <c r="A462" s="858">
        <v>461</v>
      </c>
      <c r="B462" s="276" t="s">
        <v>6490</v>
      </c>
      <c r="C462" s="894" t="s">
        <v>7009</v>
      </c>
      <c r="D462" s="860">
        <v>100</v>
      </c>
      <c r="E462" s="860"/>
      <c r="F462" s="923" t="s">
        <v>46</v>
      </c>
      <c r="G462" s="862"/>
      <c r="H462" s="644"/>
      <c r="I462" s="862"/>
      <c r="J462" s="644"/>
      <c r="K462" s="862" t="s">
        <v>7260</v>
      </c>
      <c r="L462" s="863" t="str">
        <f t="shared" si="27"/>
        <v>SSN.Zdv007_1_2.ZDV.I.MC</v>
      </c>
      <c r="M462" s="864" t="str">
        <f t="shared" si="25"/>
        <v>0</v>
      </c>
      <c r="N462" s="864" t="str">
        <f t="shared" si="26"/>
        <v>1</v>
      </c>
      <c r="O462" s="862" t="s">
        <v>2309</v>
      </c>
      <c r="P462" s="862" t="s">
        <v>2310</v>
      </c>
      <c r="Q462" s="860"/>
      <c r="R462" s="872" t="s">
        <v>2489</v>
      </c>
      <c r="S462" s="862"/>
    </row>
    <row r="463" spans="1:19" ht="15" customHeight="1" x14ac:dyDescent="0.25">
      <c r="A463" s="858">
        <v>462</v>
      </c>
      <c r="B463" s="276" t="s">
        <v>6491</v>
      </c>
      <c r="C463" s="894" t="s">
        <v>7010</v>
      </c>
      <c r="D463" s="860">
        <v>100</v>
      </c>
      <c r="E463" s="860"/>
      <c r="F463" s="923" t="s">
        <v>46</v>
      </c>
      <c r="G463" s="862"/>
      <c r="H463" s="644"/>
      <c r="I463" s="862"/>
      <c r="J463" s="644"/>
      <c r="K463" s="862" t="s">
        <v>7260</v>
      </c>
      <c r="L463" s="863" t="str">
        <f t="shared" si="27"/>
        <v>SSN.Zdv007_1_2.ZDV.I.OPC</v>
      </c>
      <c r="M463" s="864" t="str">
        <f t="shared" si="25"/>
        <v>0</v>
      </c>
      <c r="N463" s="864" t="str">
        <f t="shared" si="26"/>
        <v>1</v>
      </c>
      <c r="O463" s="862" t="s">
        <v>2309</v>
      </c>
      <c r="P463" s="862" t="s">
        <v>2310</v>
      </c>
      <c r="Q463" s="860"/>
      <c r="R463" s="862" t="s">
        <v>2492</v>
      </c>
      <c r="S463" s="862"/>
    </row>
    <row r="464" spans="1:19" ht="15" customHeight="1" x14ac:dyDescent="0.25">
      <c r="A464" s="858">
        <v>463</v>
      </c>
      <c r="B464" s="276" t="s">
        <v>6492</v>
      </c>
      <c r="C464" s="894" t="s">
        <v>7011</v>
      </c>
      <c r="D464" s="860">
        <v>100</v>
      </c>
      <c r="E464" s="860"/>
      <c r="F464" s="861" t="s">
        <v>46</v>
      </c>
      <c r="G464" s="862"/>
      <c r="H464" s="644"/>
      <c r="I464" s="862"/>
      <c r="J464" s="644"/>
      <c r="K464" s="862" t="s">
        <v>7260</v>
      </c>
      <c r="L464" s="863" t="str">
        <f t="shared" si="27"/>
        <v>SSN.Zdv007_1_2.ZDV.I.DC</v>
      </c>
      <c r="M464" s="864" t="str">
        <f t="shared" si="25"/>
        <v>0</v>
      </c>
      <c r="N464" s="864" t="str">
        <f t="shared" si="26"/>
        <v>1</v>
      </c>
      <c r="O464" s="862" t="s">
        <v>2309</v>
      </c>
      <c r="P464" s="862" t="s">
        <v>2310</v>
      </c>
      <c r="Q464" s="860"/>
      <c r="R464" s="872" t="s">
        <v>6683</v>
      </c>
      <c r="S464" s="862"/>
    </row>
    <row r="465" spans="1:19" ht="15" customHeight="1" thickBot="1" x14ac:dyDescent="0.3">
      <c r="A465" s="858">
        <v>464</v>
      </c>
      <c r="B465" s="896" t="s">
        <v>6493</v>
      </c>
      <c r="C465" s="894" t="s">
        <v>7012</v>
      </c>
      <c r="D465" s="860">
        <v>100</v>
      </c>
      <c r="E465" s="860"/>
      <c r="F465" s="923" t="s">
        <v>46</v>
      </c>
      <c r="G465" s="862"/>
      <c r="H465" s="644"/>
      <c r="I465" s="862"/>
      <c r="J465" s="644"/>
      <c r="K465" s="862" t="s">
        <v>7260</v>
      </c>
      <c r="L465" s="863" t="str">
        <f t="shared" si="27"/>
        <v>SSN.Zdv007_1_2.ZDV.I.BU</v>
      </c>
      <c r="M465" s="864" t="str">
        <f t="shared" si="25"/>
        <v>0</v>
      </c>
      <c r="N465" s="864" t="str">
        <f t="shared" si="26"/>
        <v>1</v>
      </c>
      <c r="O465" s="862" t="s">
        <v>2309</v>
      </c>
      <c r="P465" s="862" t="s">
        <v>2310</v>
      </c>
      <c r="Q465" s="860"/>
      <c r="R465" s="862" t="s">
        <v>6684</v>
      </c>
      <c r="S465" s="862"/>
    </row>
    <row r="466" spans="1:19" x14ac:dyDescent="0.25">
      <c r="A466" s="858">
        <v>465</v>
      </c>
      <c r="B466" s="895" t="s">
        <v>6494</v>
      </c>
      <c r="C466" s="894" t="s">
        <v>7013</v>
      </c>
      <c r="D466" s="860">
        <v>100</v>
      </c>
      <c r="E466" s="860" t="s">
        <v>5487</v>
      </c>
      <c r="F466" s="923" t="s">
        <v>46</v>
      </c>
      <c r="G466" s="862"/>
      <c r="H466" s="644" t="s">
        <v>4625</v>
      </c>
      <c r="I466" s="897" t="s">
        <v>4119</v>
      </c>
      <c r="J466" s="644" t="s">
        <v>4414</v>
      </c>
      <c r="K466" s="862" t="s">
        <v>7261</v>
      </c>
      <c r="L466" s="863" t="str">
        <f t="shared" si="27"/>
        <v>SSN.Zdv007_2_1.ZDV.I.OKC</v>
      </c>
      <c r="M466" s="864" t="str">
        <f t="shared" si="25"/>
        <v>0</v>
      </c>
      <c r="N466" s="864" t="str">
        <f t="shared" si="26"/>
        <v>1</v>
      </c>
      <c r="O466" s="862" t="s">
        <v>2309</v>
      </c>
      <c r="P466" s="862" t="s">
        <v>2310</v>
      </c>
      <c r="Q466" s="860"/>
      <c r="R466" s="872" t="s">
        <v>2487</v>
      </c>
      <c r="S466" s="862"/>
    </row>
    <row r="467" spans="1:19" ht="15" customHeight="1" x14ac:dyDescent="0.25">
      <c r="A467" s="858">
        <v>466</v>
      </c>
      <c r="B467" s="276" t="s">
        <v>6495</v>
      </c>
      <c r="C467" s="894" t="s">
        <v>7014</v>
      </c>
      <c r="D467" s="860">
        <v>100</v>
      </c>
      <c r="E467" s="860"/>
      <c r="F467" s="923" t="s">
        <v>46</v>
      </c>
      <c r="G467" s="862"/>
      <c r="H467" s="644"/>
      <c r="I467" s="862"/>
      <c r="J467" s="644"/>
      <c r="K467" s="862" t="s">
        <v>7261</v>
      </c>
      <c r="L467" s="863" t="str">
        <f t="shared" si="27"/>
        <v>SSN.Zdv007_2_1.ZDV.I.CKC</v>
      </c>
      <c r="M467" s="864" t="str">
        <f t="shared" si="25"/>
        <v>0</v>
      </c>
      <c r="N467" s="864" t="str">
        <f t="shared" si="26"/>
        <v>1</v>
      </c>
      <c r="O467" s="862" t="s">
        <v>2309</v>
      </c>
      <c r="P467" s="862" t="s">
        <v>2310</v>
      </c>
      <c r="Q467" s="860"/>
      <c r="R467" s="862" t="s">
        <v>2488</v>
      </c>
      <c r="S467" s="862"/>
    </row>
    <row r="468" spans="1:19" ht="15" customHeight="1" x14ac:dyDescent="0.25">
      <c r="A468" s="858">
        <v>467</v>
      </c>
      <c r="B468" s="276" t="s">
        <v>6496</v>
      </c>
      <c r="C468" s="894" t="s">
        <v>7015</v>
      </c>
      <c r="D468" s="860">
        <v>100</v>
      </c>
      <c r="E468" s="860"/>
      <c r="F468" s="923" t="s">
        <v>46</v>
      </c>
      <c r="G468" s="862"/>
      <c r="H468" s="644"/>
      <c r="I468" s="862"/>
      <c r="J468" s="644"/>
      <c r="K468" s="862" t="s">
        <v>7261</v>
      </c>
      <c r="L468" s="863" t="str">
        <f t="shared" si="27"/>
        <v>SSN.Zdv007_2_1.ZDV.I.ODC</v>
      </c>
      <c r="M468" s="864" t="str">
        <f t="shared" si="25"/>
        <v>0</v>
      </c>
      <c r="N468" s="864" t="str">
        <f t="shared" si="26"/>
        <v>1</v>
      </c>
      <c r="O468" s="862" t="s">
        <v>2309</v>
      </c>
      <c r="P468" s="862" t="s">
        <v>2310</v>
      </c>
      <c r="Q468" s="860"/>
      <c r="R468" s="872" t="s">
        <v>2485</v>
      </c>
      <c r="S468" s="862"/>
    </row>
    <row r="469" spans="1:19" ht="15" customHeight="1" x14ac:dyDescent="0.25">
      <c r="A469" s="858">
        <v>468</v>
      </c>
      <c r="B469" s="276" t="s">
        <v>6497</v>
      </c>
      <c r="C469" s="894" t="s">
        <v>7016</v>
      </c>
      <c r="D469" s="860">
        <v>100</v>
      </c>
      <c r="E469" s="860"/>
      <c r="F469" s="923" t="s">
        <v>46</v>
      </c>
      <c r="G469" s="862"/>
      <c r="H469" s="644"/>
      <c r="I469" s="862"/>
      <c r="J469" s="644"/>
      <c r="K469" s="862" t="s">
        <v>7261</v>
      </c>
      <c r="L469" s="863" t="str">
        <f t="shared" si="27"/>
        <v>SSN.Zdv007_2_1.ZDV.I.CDC</v>
      </c>
      <c r="M469" s="864" t="str">
        <f t="shared" si="25"/>
        <v>0</v>
      </c>
      <c r="N469" s="864" t="str">
        <f t="shared" si="26"/>
        <v>1</v>
      </c>
      <c r="O469" s="862" t="s">
        <v>2309</v>
      </c>
      <c r="P469" s="862" t="s">
        <v>2310</v>
      </c>
      <c r="Q469" s="860"/>
      <c r="R469" s="862" t="s">
        <v>2486</v>
      </c>
      <c r="S469" s="862"/>
    </row>
    <row r="470" spans="1:19" ht="15" customHeight="1" x14ac:dyDescent="0.25">
      <c r="A470" s="858">
        <v>469</v>
      </c>
      <c r="B470" s="276" t="s">
        <v>6498</v>
      </c>
      <c r="C470" s="894" t="s">
        <v>7017</v>
      </c>
      <c r="D470" s="860">
        <v>100</v>
      </c>
      <c r="E470" s="860"/>
      <c r="F470" s="923" t="s">
        <v>46</v>
      </c>
      <c r="G470" s="862"/>
      <c r="H470" s="644"/>
      <c r="I470" s="862"/>
      <c r="J470" s="644"/>
      <c r="K470" s="862" t="s">
        <v>7261</v>
      </c>
      <c r="L470" s="863" t="str">
        <f t="shared" si="27"/>
        <v>SSN.Zdv007_2_1.ZDV.I.OPC</v>
      </c>
      <c r="M470" s="864" t="str">
        <f t="shared" si="25"/>
        <v>0</v>
      </c>
      <c r="N470" s="864" t="str">
        <f t="shared" si="26"/>
        <v>1</v>
      </c>
      <c r="O470" s="862" t="s">
        <v>2309</v>
      </c>
      <c r="P470" s="862" t="s">
        <v>2310</v>
      </c>
      <c r="Q470" s="860"/>
      <c r="R470" s="872" t="s">
        <v>2492</v>
      </c>
      <c r="S470" s="862"/>
    </row>
    <row r="471" spans="1:19" ht="15" customHeight="1" x14ac:dyDescent="0.25">
      <c r="A471" s="858">
        <v>470</v>
      </c>
      <c r="B471" s="276" t="s">
        <v>6499</v>
      </c>
      <c r="C471" s="894" t="s">
        <v>7018</v>
      </c>
      <c r="D471" s="860">
        <v>100</v>
      </c>
      <c r="E471" s="860"/>
      <c r="F471" s="923" t="s">
        <v>46</v>
      </c>
      <c r="G471" s="862"/>
      <c r="H471" s="644"/>
      <c r="I471" s="862"/>
      <c r="J471" s="644"/>
      <c r="K471" s="862" t="s">
        <v>7261</v>
      </c>
      <c r="L471" s="863" t="str">
        <f t="shared" si="27"/>
        <v>SSN.Zdv007_2_1.ZDV.I.MC</v>
      </c>
      <c r="M471" s="864" t="str">
        <f t="shared" si="25"/>
        <v>0</v>
      </c>
      <c r="N471" s="864" t="str">
        <f t="shared" si="26"/>
        <v>1</v>
      </c>
      <c r="O471" s="862" t="s">
        <v>2309</v>
      </c>
      <c r="P471" s="862" t="s">
        <v>2310</v>
      </c>
      <c r="Q471" s="860"/>
      <c r="R471" s="862" t="s">
        <v>2489</v>
      </c>
      <c r="S471" s="862"/>
    </row>
    <row r="472" spans="1:19" s="225" customFormat="1" ht="14.45" customHeight="1" x14ac:dyDescent="0.25">
      <c r="A472" s="858">
        <v>471</v>
      </c>
      <c r="B472" s="276" t="s">
        <v>6500</v>
      </c>
      <c r="C472" s="894" t="s">
        <v>7019</v>
      </c>
      <c r="D472" s="860">
        <v>100</v>
      </c>
      <c r="E472" s="860"/>
      <c r="F472" s="923" t="s">
        <v>46</v>
      </c>
      <c r="G472" s="862"/>
      <c r="H472" s="644"/>
      <c r="I472" s="862"/>
      <c r="J472" s="644"/>
      <c r="K472" s="862" t="s">
        <v>7261</v>
      </c>
      <c r="L472" s="863" t="str">
        <f t="shared" si="27"/>
        <v>SSN.Zdv007_2_1.ZDV.I.OPC</v>
      </c>
      <c r="M472" s="864" t="str">
        <f t="shared" si="25"/>
        <v>0</v>
      </c>
      <c r="N472" s="864" t="str">
        <f t="shared" si="26"/>
        <v>1</v>
      </c>
      <c r="O472" s="862" t="s">
        <v>2309</v>
      </c>
      <c r="P472" s="862" t="s">
        <v>2310</v>
      </c>
      <c r="Q472" s="860"/>
      <c r="R472" s="872" t="s">
        <v>2492</v>
      </c>
      <c r="S472" s="862"/>
    </row>
    <row r="473" spans="1:19" ht="14.45" customHeight="1" x14ac:dyDescent="0.25">
      <c r="A473" s="858">
        <v>472</v>
      </c>
      <c r="B473" s="276" t="s">
        <v>6501</v>
      </c>
      <c r="C473" s="894" t="s">
        <v>7020</v>
      </c>
      <c r="D473" s="860">
        <v>100</v>
      </c>
      <c r="E473" s="860"/>
      <c r="F473" s="861" t="s">
        <v>46</v>
      </c>
      <c r="G473" s="862"/>
      <c r="H473" s="644"/>
      <c r="I473" s="862"/>
      <c r="J473" s="644"/>
      <c r="K473" s="862" t="s">
        <v>7261</v>
      </c>
      <c r="L473" s="863" t="str">
        <f t="shared" si="27"/>
        <v>SSN.Zdv007_2_1.ZDV.I.DC</v>
      </c>
      <c r="M473" s="864" t="str">
        <f t="shared" si="25"/>
        <v>0</v>
      </c>
      <c r="N473" s="864" t="str">
        <f t="shared" si="26"/>
        <v>1</v>
      </c>
      <c r="O473" s="862" t="s">
        <v>2309</v>
      </c>
      <c r="P473" s="862" t="s">
        <v>2310</v>
      </c>
      <c r="Q473" s="860"/>
      <c r="R473" s="862" t="s">
        <v>6683</v>
      </c>
      <c r="S473" s="862"/>
    </row>
    <row r="474" spans="1:19" ht="14.45" customHeight="1" thickBot="1" x14ac:dyDescent="0.3">
      <c r="A474" s="858">
        <v>473</v>
      </c>
      <c r="B474" s="896" t="s">
        <v>6502</v>
      </c>
      <c r="C474" s="894" t="s">
        <v>7021</v>
      </c>
      <c r="D474" s="860">
        <v>100</v>
      </c>
      <c r="E474" s="860"/>
      <c r="F474" s="923" t="s">
        <v>46</v>
      </c>
      <c r="G474" s="862"/>
      <c r="H474" s="644"/>
      <c r="I474" s="862"/>
      <c r="J474" s="644"/>
      <c r="K474" s="862" t="s">
        <v>7261</v>
      </c>
      <c r="L474" s="863" t="str">
        <f t="shared" si="27"/>
        <v>SSN.Zdv007_2_1.ZDV.I.BU</v>
      </c>
      <c r="M474" s="864" t="str">
        <f t="shared" si="25"/>
        <v>0</v>
      </c>
      <c r="N474" s="864" t="str">
        <f t="shared" si="26"/>
        <v>1</v>
      </c>
      <c r="O474" s="862" t="s">
        <v>2309</v>
      </c>
      <c r="P474" s="862" t="s">
        <v>2310</v>
      </c>
      <c r="Q474" s="860"/>
      <c r="R474" s="872" t="s">
        <v>6684</v>
      </c>
      <c r="S474" s="862"/>
    </row>
    <row r="475" spans="1:19" ht="14.45" customHeight="1" x14ac:dyDescent="0.25">
      <c r="A475" s="858">
        <v>474</v>
      </c>
      <c r="B475" s="895" t="s">
        <v>6503</v>
      </c>
      <c r="C475" s="894" t="s">
        <v>7022</v>
      </c>
      <c r="D475" s="860">
        <v>100</v>
      </c>
      <c r="E475" s="860" t="s">
        <v>5487</v>
      </c>
      <c r="F475" s="923" t="s">
        <v>46</v>
      </c>
      <c r="G475" s="862"/>
      <c r="H475" s="644" t="s">
        <v>4625</v>
      </c>
      <c r="I475" s="897" t="s">
        <v>4119</v>
      </c>
      <c r="J475" s="644" t="s">
        <v>4414</v>
      </c>
      <c r="K475" s="862" t="s">
        <v>7262</v>
      </c>
      <c r="L475" s="863" t="str">
        <f t="shared" si="27"/>
        <v>SSN.Zdv007_2_2.ZDV.I.OKC</v>
      </c>
      <c r="M475" s="864" t="str">
        <f t="shared" si="25"/>
        <v>0</v>
      </c>
      <c r="N475" s="864" t="str">
        <f t="shared" si="26"/>
        <v>1</v>
      </c>
      <c r="O475" s="862" t="s">
        <v>2309</v>
      </c>
      <c r="P475" s="862" t="s">
        <v>2310</v>
      </c>
      <c r="Q475" s="860"/>
      <c r="R475" s="862" t="s">
        <v>2487</v>
      </c>
      <c r="S475" s="862"/>
    </row>
    <row r="476" spans="1:19" s="225" customFormat="1" ht="14.45" customHeight="1" x14ac:dyDescent="0.25">
      <c r="A476" s="858">
        <v>475</v>
      </c>
      <c r="B476" s="276" t="s">
        <v>6504</v>
      </c>
      <c r="C476" s="894" t="s">
        <v>7023</v>
      </c>
      <c r="D476" s="860">
        <v>100</v>
      </c>
      <c r="E476" s="860"/>
      <c r="F476" s="923" t="s">
        <v>46</v>
      </c>
      <c r="G476" s="862"/>
      <c r="H476" s="644"/>
      <c r="I476" s="862"/>
      <c r="J476" s="644"/>
      <c r="K476" s="862" t="s">
        <v>7262</v>
      </c>
      <c r="L476" s="863" t="str">
        <f t="shared" si="27"/>
        <v>SSN.Zdv007_2_2.ZDV.I.CKC</v>
      </c>
      <c r="M476" s="864" t="str">
        <f t="shared" si="25"/>
        <v>0</v>
      </c>
      <c r="N476" s="864" t="str">
        <f t="shared" si="26"/>
        <v>1</v>
      </c>
      <c r="O476" s="862" t="s">
        <v>2309</v>
      </c>
      <c r="P476" s="862" t="s">
        <v>2310</v>
      </c>
      <c r="Q476" s="860"/>
      <c r="R476" s="872" t="s">
        <v>2488</v>
      </c>
      <c r="S476" s="862"/>
    </row>
    <row r="477" spans="1:19" s="225" customFormat="1" ht="14.45" customHeight="1" x14ac:dyDescent="0.25">
      <c r="A477" s="858">
        <v>476</v>
      </c>
      <c r="B477" s="276" t="s">
        <v>6505</v>
      </c>
      <c r="C477" s="894" t="s">
        <v>7024</v>
      </c>
      <c r="D477" s="860">
        <v>100</v>
      </c>
      <c r="E477" s="860"/>
      <c r="F477" s="923" t="s">
        <v>46</v>
      </c>
      <c r="G477" s="862"/>
      <c r="H477" s="644"/>
      <c r="I477" s="862"/>
      <c r="J477" s="644"/>
      <c r="K477" s="862" t="s">
        <v>7262</v>
      </c>
      <c r="L477" s="863" t="str">
        <f t="shared" si="27"/>
        <v>SSN.Zdv007_2_2.ZDV.I.ODC</v>
      </c>
      <c r="M477" s="864" t="str">
        <f t="shared" si="25"/>
        <v>0</v>
      </c>
      <c r="N477" s="864" t="str">
        <f t="shared" si="26"/>
        <v>1</v>
      </c>
      <c r="O477" s="862" t="s">
        <v>2309</v>
      </c>
      <c r="P477" s="862" t="s">
        <v>2310</v>
      </c>
      <c r="Q477" s="860"/>
      <c r="R477" s="862" t="s">
        <v>2485</v>
      </c>
      <c r="S477" s="862"/>
    </row>
    <row r="478" spans="1:19" s="225" customFormat="1" ht="14.45" customHeight="1" x14ac:dyDescent="0.25">
      <c r="A478" s="858">
        <v>477</v>
      </c>
      <c r="B478" s="276" t="s">
        <v>6506</v>
      </c>
      <c r="C478" s="894" t="s">
        <v>7025</v>
      </c>
      <c r="D478" s="860">
        <v>100</v>
      </c>
      <c r="E478" s="860"/>
      <c r="F478" s="923" t="s">
        <v>46</v>
      </c>
      <c r="G478" s="862"/>
      <c r="H478" s="644"/>
      <c r="I478" s="862"/>
      <c r="J478" s="644"/>
      <c r="K478" s="862" t="s">
        <v>7262</v>
      </c>
      <c r="L478" s="863" t="str">
        <f t="shared" si="27"/>
        <v>SSN.Zdv007_2_2.ZDV.I.CDC</v>
      </c>
      <c r="M478" s="864" t="str">
        <f t="shared" si="25"/>
        <v>0</v>
      </c>
      <c r="N478" s="864" t="str">
        <f t="shared" si="26"/>
        <v>1</v>
      </c>
      <c r="O478" s="862" t="s">
        <v>2309</v>
      </c>
      <c r="P478" s="862" t="s">
        <v>2310</v>
      </c>
      <c r="Q478" s="860"/>
      <c r="R478" s="872" t="s">
        <v>2486</v>
      </c>
      <c r="S478" s="862"/>
    </row>
    <row r="479" spans="1:19" s="225" customFormat="1" ht="14.45" customHeight="1" x14ac:dyDescent="0.25">
      <c r="A479" s="858">
        <v>478</v>
      </c>
      <c r="B479" s="276" t="s">
        <v>6507</v>
      </c>
      <c r="C479" s="894" t="s">
        <v>7026</v>
      </c>
      <c r="D479" s="860">
        <v>100</v>
      </c>
      <c r="E479" s="860"/>
      <c r="F479" s="923" t="s">
        <v>46</v>
      </c>
      <c r="G479" s="862"/>
      <c r="H479" s="644"/>
      <c r="I479" s="862"/>
      <c r="J479" s="644"/>
      <c r="K479" s="862" t="s">
        <v>7262</v>
      </c>
      <c r="L479" s="863" t="str">
        <f t="shared" si="27"/>
        <v>SSN.Zdv007_2_2.ZDV.I.OPC</v>
      </c>
      <c r="M479" s="864" t="str">
        <f t="shared" si="25"/>
        <v>0</v>
      </c>
      <c r="N479" s="864" t="str">
        <f t="shared" si="26"/>
        <v>1</v>
      </c>
      <c r="O479" s="862" t="s">
        <v>2309</v>
      </c>
      <c r="P479" s="862" t="s">
        <v>2310</v>
      </c>
      <c r="Q479" s="860"/>
      <c r="R479" s="862" t="s">
        <v>2492</v>
      </c>
      <c r="S479" s="862"/>
    </row>
    <row r="480" spans="1:19" s="225" customFormat="1" ht="14.45" customHeight="1" x14ac:dyDescent="0.25">
      <c r="A480" s="858">
        <v>479</v>
      </c>
      <c r="B480" s="276" t="s">
        <v>6508</v>
      </c>
      <c r="C480" s="894" t="s">
        <v>7027</v>
      </c>
      <c r="D480" s="860">
        <v>100</v>
      </c>
      <c r="E480" s="860"/>
      <c r="F480" s="923" t="s">
        <v>46</v>
      </c>
      <c r="G480" s="862"/>
      <c r="H480" s="644"/>
      <c r="I480" s="862"/>
      <c r="J480" s="644"/>
      <c r="K480" s="862" t="s">
        <v>7262</v>
      </c>
      <c r="L480" s="863" t="str">
        <f t="shared" si="27"/>
        <v>SSN.Zdv007_2_2.ZDV.I.MC</v>
      </c>
      <c r="M480" s="864" t="str">
        <f t="shared" si="25"/>
        <v>0</v>
      </c>
      <c r="N480" s="864" t="str">
        <f t="shared" si="26"/>
        <v>1</v>
      </c>
      <c r="O480" s="862" t="s">
        <v>2309</v>
      </c>
      <c r="P480" s="862" t="s">
        <v>2310</v>
      </c>
      <c r="Q480" s="860"/>
      <c r="R480" s="872" t="s">
        <v>2489</v>
      </c>
      <c r="S480" s="862"/>
    </row>
    <row r="481" spans="1:19" s="225" customFormat="1" ht="14.45" customHeight="1" x14ac:dyDescent="0.25">
      <c r="A481" s="858">
        <v>480</v>
      </c>
      <c r="B481" s="276" t="s">
        <v>6509</v>
      </c>
      <c r="C481" s="894" t="s">
        <v>7028</v>
      </c>
      <c r="D481" s="860">
        <v>100</v>
      </c>
      <c r="E481" s="860"/>
      <c r="F481" s="923" t="s">
        <v>46</v>
      </c>
      <c r="G481" s="862"/>
      <c r="H481" s="644"/>
      <c r="I481" s="862"/>
      <c r="J481" s="644"/>
      <c r="K481" s="862" t="s">
        <v>7262</v>
      </c>
      <c r="L481" s="863" t="str">
        <f t="shared" si="27"/>
        <v>SSN.Zdv007_2_2.ZDV.I.OPC</v>
      </c>
      <c r="M481" s="864" t="str">
        <f t="shared" si="25"/>
        <v>0</v>
      </c>
      <c r="N481" s="864" t="str">
        <f t="shared" si="26"/>
        <v>1</v>
      </c>
      <c r="O481" s="862" t="s">
        <v>2309</v>
      </c>
      <c r="P481" s="862" t="s">
        <v>2310</v>
      </c>
      <c r="Q481" s="860"/>
      <c r="R481" s="862" t="s">
        <v>2492</v>
      </c>
      <c r="S481" s="862"/>
    </row>
    <row r="482" spans="1:19" s="225" customFormat="1" ht="14.45" customHeight="1" x14ac:dyDescent="0.25">
      <c r="A482" s="858">
        <v>481</v>
      </c>
      <c r="B482" s="276" t="s">
        <v>6510</v>
      </c>
      <c r="C482" s="894" t="s">
        <v>7029</v>
      </c>
      <c r="D482" s="860">
        <v>100</v>
      </c>
      <c r="E482" s="860"/>
      <c r="F482" s="861" t="s">
        <v>46</v>
      </c>
      <c r="G482" s="862"/>
      <c r="H482" s="644"/>
      <c r="I482" s="862"/>
      <c r="J482" s="644"/>
      <c r="K482" s="862" t="s">
        <v>7262</v>
      </c>
      <c r="L482" s="863" t="str">
        <f t="shared" si="27"/>
        <v>SSN.Zdv007_2_2.ZDV.I.DC</v>
      </c>
      <c r="M482" s="864" t="str">
        <f t="shared" si="25"/>
        <v>0</v>
      </c>
      <c r="N482" s="864" t="str">
        <f t="shared" si="26"/>
        <v>1</v>
      </c>
      <c r="O482" s="862" t="s">
        <v>2309</v>
      </c>
      <c r="P482" s="862" t="s">
        <v>2310</v>
      </c>
      <c r="Q482" s="860"/>
      <c r="R482" s="872" t="s">
        <v>6683</v>
      </c>
      <c r="S482" s="862"/>
    </row>
    <row r="483" spans="1:19" s="225" customFormat="1" ht="14.45" customHeight="1" thickBot="1" x14ac:dyDescent="0.3">
      <c r="A483" s="858">
        <v>482</v>
      </c>
      <c r="B483" s="896" t="s">
        <v>6511</v>
      </c>
      <c r="C483" s="894" t="s">
        <v>7030</v>
      </c>
      <c r="D483" s="860">
        <v>100</v>
      </c>
      <c r="E483" s="860"/>
      <c r="F483" s="923" t="s">
        <v>46</v>
      </c>
      <c r="G483" s="862"/>
      <c r="H483" s="644"/>
      <c r="I483" s="862"/>
      <c r="J483" s="644"/>
      <c r="K483" s="862" t="s">
        <v>7262</v>
      </c>
      <c r="L483" s="863" t="str">
        <f t="shared" si="27"/>
        <v>SSN.Zdv007_2_2.ZDV.I.BU</v>
      </c>
      <c r="M483" s="864" t="str">
        <f t="shared" si="25"/>
        <v>0</v>
      </c>
      <c r="N483" s="864" t="str">
        <f t="shared" si="26"/>
        <v>1</v>
      </c>
      <c r="O483" s="862" t="s">
        <v>2309</v>
      </c>
      <c r="P483" s="862" t="s">
        <v>2310</v>
      </c>
      <c r="Q483" s="860"/>
      <c r="R483" s="862" t="s">
        <v>6684</v>
      </c>
      <c r="S483" s="862"/>
    </row>
    <row r="484" spans="1:19" s="225" customFormat="1" ht="14.45" customHeight="1" x14ac:dyDescent="0.25">
      <c r="A484" s="858">
        <v>483</v>
      </c>
      <c r="B484" s="895" t="s">
        <v>6512</v>
      </c>
      <c r="C484" s="894" t="s">
        <v>7031</v>
      </c>
      <c r="D484" s="860">
        <v>100</v>
      </c>
      <c r="E484" s="860" t="s">
        <v>5486</v>
      </c>
      <c r="F484" s="923" t="s">
        <v>46</v>
      </c>
      <c r="G484" s="862"/>
      <c r="H484" s="644" t="s">
        <v>4625</v>
      </c>
      <c r="I484" s="897" t="s">
        <v>4119</v>
      </c>
      <c r="J484" s="644" t="s">
        <v>4559</v>
      </c>
      <c r="K484" s="862" t="s">
        <v>7263</v>
      </c>
      <c r="L484" s="863" t="str">
        <f t="shared" si="27"/>
        <v>SSN.Zdv007_3_1.ZDV.I.OKC</v>
      </c>
      <c r="M484" s="864" t="str">
        <f t="shared" si="25"/>
        <v>0</v>
      </c>
      <c r="N484" s="864" t="str">
        <f t="shared" si="26"/>
        <v>1</v>
      </c>
      <c r="O484" s="862" t="s">
        <v>2309</v>
      </c>
      <c r="P484" s="862" t="s">
        <v>2310</v>
      </c>
      <c r="Q484" s="860"/>
      <c r="R484" s="872" t="s">
        <v>2487</v>
      </c>
      <c r="S484" s="862"/>
    </row>
    <row r="485" spans="1:19" s="225" customFormat="1" ht="14.45" customHeight="1" x14ac:dyDescent="0.25">
      <c r="A485" s="858">
        <v>484</v>
      </c>
      <c r="B485" s="276" t="s">
        <v>6513</v>
      </c>
      <c r="C485" s="894" t="s">
        <v>7032</v>
      </c>
      <c r="D485" s="860">
        <v>100</v>
      </c>
      <c r="E485" s="860"/>
      <c r="F485" s="923" t="s">
        <v>46</v>
      </c>
      <c r="G485" s="862"/>
      <c r="H485" s="644"/>
      <c r="I485" s="862"/>
      <c r="J485" s="644"/>
      <c r="K485" s="862" t="s">
        <v>7263</v>
      </c>
      <c r="L485" s="863" t="str">
        <f t="shared" si="27"/>
        <v>SSN.Zdv007_3_1.ZDV.I.CKC</v>
      </c>
      <c r="M485" s="864" t="str">
        <f t="shared" si="25"/>
        <v>0</v>
      </c>
      <c r="N485" s="864" t="str">
        <f t="shared" si="26"/>
        <v>1</v>
      </c>
      <c r="O485" s="862" t="s">
        <v>2309</v>
      </c>
      <c r="P485" s="862" t="s">
        <v>2310</v>
      </c>
      <c r="Q485" s="860"/>
      <c r="R485" s="862" t="s">
        <v>2488</v>
      </c>
      <c r="S485" s="862"/>
    </row>
    <row r="486" spans="1:19" s="225" customFormat="1" ht="14.45" customHeight="1" x14ac:dyDescent="0.25">
      <c r="A486" s="858">
        <v>485</v>
      </c>
      <c r="B486" s="276" t="s">
        <v>6514</v>
      </c>
      <c r="C486" s="894" t="s">
        <v>7033</v>
      </c>
      <c r="D486" s="860">
        <v>100</v>
      </c>
      <c r="E486" s="860"/>
      <c r="F486" s="923" t="s">
        <v>46</v>
      </c>
      <c r="G486" s="862"/>
      <c r="H486" s="644"/>
      <c r="I486" s="862"/>
      <c r="J486" s="644"/>
      <c r="K486" s="862" t="s">
        <v>7263</v>
      </c>
      <c r="L486" s="863" t="str">
        <f t="shared" si="27"/>
        <v>SSN.Zdv007_3_1.ZDV.I.ODC</v>
      </c>
      <c r="M486" s="864" t="str">
        <f t="shared" si="25"/>
        <v>0</v>
      </c>
      <c r="N486" s="864" t="str">
        <f t="shared" si="26"/>
        <v>1</v>
      </c>
      <c r="O486" s="862" t="s">
        <v>2309</v>
      </c>
      <c r="P486" s="862" t="s">
        <v>2310</v>
      </c>
      <c r="Q486" s="860"/>
      <c r="R486" s="872" t="s">
        <v>2485</v>
      </c>
      <c r="S486" s="862"/>
    </row>
    <row r="487" spans="1:19" s="225" customFormat="1" ht="14.45" customHeight="1" x14ac:dyDescent="0.25">
      <c r="A487" s="858">
        <v>486</v>
      </c>
      <c r="B487" s="276" t="s">
        <v>6515</v>
      </c>
      <c r="C487" s="894" t="s">
        <v>7034</v>
      </c>
      <c r="D487" s="860">
        <v>100</v>
      </c>
      <c r="E487" s="860"/>
      <c r="F487" s="923" t="s">
        <v>46</v>
      </c>
      <c r="G487" s="862"/>
      <c r="H487" s="644"/>
      <c r="I487" s="862"/>
      <c r="J487" s="644"/>
      <c r="K487" s="862" t="s">
        <v>7263</v>
      </c>
      <c r="L487" s="863" t="str">
        <f t="shared" si="27"/>
        <v>SSN.Zdv007_3_1.ZDV.I.CDC</v>
      </c>
      <c r="M487" s="864" t="str">
        <f t="shared" si="25"/>
        <v>0</v>
      </c>
      <c r="N487" s="864" t="str">
        <f t="shared" si="26"/>
        <v>1</v>
      </c>
      <c r="O487" s="862" t="s">
        <v>2309</v>
      </c>
      <c r="P487" s="862" t="s">
        <v>2310</v>
      </c>
      <c r="Q487" s="860"/>
      <c r="R487" s="862" t="s">
        <v>2486</v>
      </c>
      <c r="S487" s="862"/>
    </row>
    <row r="488" spans="1:19" s="225" customFormat="1" ht="14.45" customHeight="1" x14ac:dyDescent="0.25">
      <c r="A488" s="858">
        <v>487</v>
      </c>
      <c r="B488" s="276" t="s">
        <v>6516</v>
      </c>
      <c r="C488" s="894" t="s">
        <v>7035</v>
      </c>
      <c r="D488" s="860">
        <v>100</v>
      </c>
      <c r="E488" s="860"/>
      <c r="F488" s="923" t="s">
        <v>46</v>
      </c>
      <c r="G488" s="862"/>
      <c r="H488" s="644"/>
      <c r="I488" s="862"/>
      <c r="J488" s="644"/>
      <c r="K488" s="862" t="s">
        <v>7263</v>
      </c>
      <c r="L488" s="863" t="str">
        <f t="shared" si="27"/>
        <v>SSN.Zdv007_3_1.ZDV.I.OPC</v>
      </c>
      <c r="M488" s="864" t="str">
        <f t="shared" si="25"/>
        <v>0</v>
      </c>
      <c r="N488" s="864" t="str">
        <f t="shared" si="26"/>
        <v>1</v>
      </c>
      <c r="O488" s="862" t="s">
        <v>2309</v>
      </c>
      <c r="P488" s="862" t="s">
        <v>2310</v>
      </c>
      <c r="Q488" s="860"/>
      <c r="R488" s="872" t="s">
        <v>2492</v>
      </c>
      <c r="S488" s="862"/>
    </row>
    <row r="489" spans="1:19" s="225" customFormat="1" ht="14.45" customHeight="1" x14ac:dyDescent="0.25">
      <c r="A489" s="858">
        <v>488</v>
      </c>
      <c r="B489" s="276" t="s">
        <v>6517</v>
      </c>
      <c r="C489" s="894" t="s">
        <v>7036</v>
      </c>
      <c r="D489" s="860">
        <v>100</v>
      </c>
      <c r="E489" s="860"/>
      <c r="F489" s="923" t="s">
        <v>46</v>
      </c>
      <c r="G489" s="862"/>
      <c r="H489" s="644"/>
      <c r="I489" s="862"/>
      <c r="J489" s="644"/>
      <c r="K489" s="862" t="s">
        <v>7263</v>
      </c>
      <c r="L489" s="863" t="str">
        <f t="shared" si="27"/>
        <v>SSN.Zdv007_3_1.ZDV.I.MC</v>
      </c>
      <c r="M489" s="864" t="str">
        <f t="shared" si="25"/>
        <v>0</v>
      </c>
      <c r="N489" s="864" t="str">
        <f t="shared" si="26"/>
        <v>1</v>
      </c>
      <c r="O489" s="862" t="s">
        <v>2309</v>
      </c>
      <c r="P489" s="862" t="s">
        <v>2310</v>
      </c>
      <c r="Q489" s="860"/>
      <c r="R489" s="862" t="s">
        <v>2489</v>
      </c>
      <c r="S489" s="862"/>
    </row>
    <row r="490" spans="1:19" s="225" customFormat="1" ht="14.45" customHeight="1" x14ac:dyDescent="0.25">
      <c r="A490" s="858">
        <v>489</v>
      </c>
      <c r="B490" s="276" t="s">
        <v>6518</v>
      </c>
      <c r="C490" s="894" t="s">
        <v>7037</v>
      </c>
      <c r="D490" s="860">
        <v>100</v>
      </c>
      <c r="E490" s="860"/>
      <c r="F490" s="923" t="s">
        <v>46</v>
      </c>
      <c r="G490" s="862"/>
      <c r="H490" s="644"/>
      <c r="I490" s="862"/>
      <c r="J490" s="644"/>
      <c r="K490" s="862" t="s">
        <v>7263</v>
      </c>
      <c r="L490" s="863" t="str">
        <f t="shared" si="27"/>
        <v>SSN.Zdv007_3_1.ZDV.I.OPC</v>
      </c>
      <c r="M490" s="864" t="str">
        <f t="shared" si="25"/>
        <v>0</v>
      </c>
      <c r="N490" s="864" t="str">
        <f t="shared" si="26"/>
        <v>1</v>
      </c>
      <c r="O490" s="862" t="s">
        <v>2309</v>
      </c>
      <c r="P490" s="862" t="s">
        <v>2310</v>
      </c>
      <c r="Q490" s="860"/>
      <c r="R490" s="872" t="s">
        <v>2492</v>
      </c>
      <c r="S490" s="862"/>
    </row>
    <row r="491" spans="1:19" s="225" customFormat="1" ht="14.45" customHeight="1" x14ac:dyDescent="0.25">
      <c r="A491" s="858">
        <v>490</v>
      </c>
      <c r="B491" s="276" t="s">
        <v>6519</v>
      </c>
      <c r="C491" s="894" t="s">
        <v>7038</v>
      </c>
      <c r="D491" s="860">
        <v>100</v>
      </c>
      <c r="E491" s="860"/>
      <c r="F491" s="861" t="s">
        <v>46</v>
      </c>
      <c r="G491" s="862"/>
      <c r="H491" s="644"/>
      <c r="I491" s="862"/>
      <c r="J491" s="644"/>
      <c r="K491" s="862" t="s">
        <v>7263</v>
      </c>
      <c r="L491" s="863" t="str">
        <f t="shared" si="27"/>
        <v>SSN.Zdv007_3_1.ZDV.I.DC</v>
      </c>
      <c r="M491" s="864" t="str">
        <f t="shared" si="25"/>
        <v>0</v>
      </c>
      <c r="N491" s="864" t="str">
        <f t="shared" si="26"/>
        <v>1</v>
      </c>
      <c r="O491" s="862" t="s">
        <v>2309</v>
      </c>
      <c r="P491" s="862" t="s">
        <v>2310</v>
      </c>
      <c r="Q491" s="860"/>
      <c r="R491" s="862" t="s">
        <v>6683</v>
      </c>
      <c r="S491" s="862"/>
    </row>
    <row r="492" spans="1:19" s="225" customFormat="1" ht="14.45" customHeight="1" thickBot="1" x14ac:dyDescent="0.3">
      <c r="A492" s="858">
        <v>491</v>
      </c>
      <c r="B492" s="896" t="s">
        <v>6520</v>
      </c>
      <c r="C492" s="894" t="s">
        <v>7039</v>
      </c>
      <c r="D492" s="860">
        <v>100</v>
      </c>
      <c r="E492" s="860"/>
      <c r="F492" s="923" t="s">
        <v>46</v>
      </c>
      <c r="G492" s="862"/>
      <c r="H492" s="644"/>
      <c r="I492" s="862"/>
      <c r="J492" s="644"/>
      <c r="K492" s="862" t="s">
        <v>7263</v>
      </c>
      <c r="L492" s="863" t="str">
        <f t="shared" si="27"/>
        <v>SSN.Zdv007_3_1.ZDV.I.BU</v>
      </c>
      <c r="M492" s="864" t="str">
        <f t="shared" si="25"/>
        <v>0</v>
      </c>
      <c r="N492" s="864" t="str">
        <f t="shared" si="26"/>
        <v>1</v>
      </c>
      <c r="O492" s="862" t="s">
        <v>2309</v>
      </c>
      <c r="P492" s="862" t="s">
        <v>2310</v>
      </c>
      <c r="Q492" s="860"/>
      <c r="R492" s="872" t="s">
        <v>6684</v>
      </c>
      <c r="S492" s="862"/>
    </row>
    <row r="493" spans="1:19" s="225" customFormat="1" ht="14.45" customHeight="1" x14ac:dyDescent="0.25">
      <c r="A493" s="858">
        <v>492</v>
      </c>
      <c r="B493" s="895" t="s">
        <v>6521</v>
      </c>
      <c r="C493" s="894" t="s">
        <v>7040</v>
      </c>
      <c r="D493" s="860">
        <v>100</v>
      </c>
      <c r="E493" s="860" t="s">
        <v>5487</v>
      </c>
      <c r="F493" s="923" t="s">
        <v>46</v>
      </c>
      <c r="G493" s="862"/>
      <c r="H493" s="644" t="s">
        <v>4625</v>
      </c>
      <c r="I493" s="897" t="s">
        <v>4119</v>
      </c>
      <c r="J493" s="644" t="s">
        <v>4551</v>
      </c>
      <c r="K493" s="862" t="s">
        <v>7417</v>
      </c>
      <c r="L493" s="863" t="str">
        <f t="shared" si="27"/>
        <v>SAR1.Zdv008_1_1_1.ZDV.I.OKC</v>
      </c>
      <c r="M493" s="864" t="str">
        <f t="shared" si="25"/>
        <v>0</v>
      </c>
      <c r="N493" s="864" t="str">
        <f t="shared" si="26"/>
        <v>1</v>
      </c>
      <c r="O493" s="862" t="s">
        <v>2309</v>
      </c>
      <c r="P493" s="862" t="s">
        <v>2310</v>
      </c>
      <c r="Q493" s="860"/>
      <c r="R493" s="862" t="s">
        <v>2487</v>
      </c>
      <c r="S493" s="862"/>
    </row>
    <row r="494" spans="1:19" s="225" customFormat="1" ht="14.45" customHeight="1" x14ac:dyDescent="0.25">
      <c r="A494" s="858">
        <v>493</v>
      </c>
      <c r="B494" s="276" t="s">
        <v>6522</v>
      </c>
      <c r="C494" s="894" t="s">
        <v>7041</v>
      </c>
      <c r="D494" s="860">
        <v>100</v>
      </c>
      <c r="E494" s="860"/>
      <c r="F494" s="923" t="s">
        <v>46</v>
      </c>
      <c r="G494" s="862"/>
      <c r="H494" s="644"/>
      <c r="I494" s="862"/>
      <c r="J494" s="644"/>
      <c r="K494" s="862" t="s">
        <v>7417</v>
      </c>
      <c r="L494" s="863" t="str">
        <f t="shared" si="27"/>
        <v>SAR1.Zdv008_1_1_1.ZDV.I.CKC</v>
      </c>
      <c r="M494" s="864" t="str">
        <f t="shared" si="25"/>
        <v>0</v>
      </c>
      <c r="N494" s="864" t="str">
        <f t="shared" si="26"/>
        <v>1</v>
      </c>
      <c r="O494" s="862" t="s">
        <v>2309</v>
      </c>
      <c r="P494" s="862" t="s">
        <v>2310</v>
      </c>
      <c r="Q494" s="860"/>
      <c r="R494" s="872" t="s">
        <v>2488</v>
      </c>
      <c r="S494" s="862"/>
    </row>
    <row r="495" spans="1:19" s="225" customFormat="1" ht="14.45" customHeight="1" x14ac:dyDescent="0.25">
      <c r="A495" s="858">
        <v>494</v>
      </c>
      <c r="B495" s="276" t="s">
        <v>6523</v>
      </c>
      <c r="C495" s="894" t="s">
        <v>7042</v>
      </c>
      <c r="D495" s="860">
        <v>100</v>
      </c>
      <c r="E495" s="860"/>
      <c r="F495" s="923" t="s">
        <v>46</v>
      </c>
      <c r="G495" s="862"/>
      <c r="H495" s="644"/>
      <c r="I495" s="862"/>
      <c r="J495" s="644"/>
      <c r="K495" s="862" t="s">
        <v>7417</v>
      </c>
      <c r="L495" s="863" t="str">
        <f t="shared" si="27"/>
        <v>SAR1.Zdv008_1_1_1.ZDV.I.ODC</v>
      </c>
      <c r="M495" s="864" t="str">
        <f t="shared" si="25"/>
        <v>0</v>
      </c>
      <c r="N495" s="864" t="str">
        <f t="shared" si="26"/>
        <v>1</v>
      </c>
      <c r="O495" s="862" t="s">
        <v>2309</v>
      </c>
      <c r="P495" s="862" t="s">
        <v>2310</v>
      </c>
      <c r="Q495" s="860"/>
      <c r="R495" s="862" t="s">
        <v>2485</v>
      </c>
      <c r="S495" s="862"/>
    </row>
    <row r="496" spans="1:19" s="225" customFormat="1" ht="14.45" customHeight="1" x14ac:dyDescent="0.25">
      <c r="A496" s="858">
        <v>495</v>
      </c>
      <c r="B496" s="276" t="s">
        <v>6524</v>
      </c>
      <c r="C496" s="894" t="s">
        <v>7043</v>
      </c>
      <c r="D496" s="860">
        <v>100</v>
      </c>
      <c r="E496" s="860"/>
      <c r="F496" s="923" t="s">
        <v>46</v>
      </c>
      <c r="G496" s="862"/>
      <c r="H496" s="644"/>
      <c r="I496" s="862"/>
      <c r="J496" s="644"/>
      <c r="K496" s="862" t="s">
        <v>7417</v>
      </c>
      <c r="L496" s="863" t="str">
        <f t="shared" si="27"/>
        <v>SAR1.Zdv008_1_1_1.ZDV.I.CDC</v>
      </c>
      <c r="M496" s="864" t="str">
        <f t="shared" si="25"/>
        <v>0</v>
      </c>
      <c r="N496" s="864" t="str">
        <f t="shared" si="26"/>
        <v>1</v>
      </c>
      <c r="O496" s="862" t="s">
        <v>2309</v>
      </c>
      <c r="P496" s="862" t="s">
        <v>2310</v>
      </c>
      <c r="Q496" s="860"/>
      <c r="R496" s="872" t="s">
        <v>2486</v>
      </c>
      <c r="S496" s="862"/>
    </row>
    <row r="497" spans="1:19" s="225" customFormat="1" ht="14.45" customHeight="1" x14ac:dyDescent="0.25">
      <c r="A497" s="858">
        <v>496</v>
      </c>
      <c r="B497" s="276" t="s">
        <v>6525</v>
      </c>
      <c r="C497" s="894" t="s">
        <v>7044</v>
      </c>
      <c r="D497" s="860">
        <v>100</v>
      </c>
      <c r="E497" s="860"/>
      <c r="F497" s="923" t="s">
        <v>46</v>
      </c>
      <c r="G497" s="862"/>
      <c r="H497" s="644"/>
      <c r="I497" s="862"/>
      <c r="J497" s="644"/>
      <c r="K497" s="862" t="s">
        <v>7417</v>
      </c>
      <c r="L497" s="863" t="str">
        <f t="shared" si="27"/>
        <v>SAR1.Zdv008_1_1_1.ZDV.I.OPC</v>
      </c>
      <c r="M497" s="864" t="str">
        <f t="shared" si="25"/>
        <v>0</v>
      </c>
      <c r="N497" s="864" t="str">
        <f t="shared" si="26"/>
        <v>1</v>
      </c>
      <c r="O497" s="862" t="s">
        <v>2309</v>
      </c>
      <c r="P497" s="862" t="s">
        <v>2310</v>
      </c>
      <c r="Q497" s="860"/>
      <c r="R497" s="862" t="s">
        <v>2492</v>
      </c>
      <c r="S497" s="862"/>
    </row>
    <row r="498" spans="1:19" s="225" customFormat="1" ht="14.45" customHeight="1" x14ac:dyDescent="0.25">
      <c r="A498" s="858">
        <v>497</v>
      </c>
      <c r="B498" s="276" t="s">
        <v>6526</v>
      </c>
      <c r="C498" s="894" t="s">
        <v>7045</v>
      </c>
      <c r="D498" s="860">
        <v>100</v>
      </c>
      <c r="E498" s="860"/>
      <c r="F498" s="923" t="s">
        <v>46</v>
      </c>
      <c r="G498" s="862"/>
      <c r="H498" s="644"/>
      <c r="I498" s="862"/>
      <c r="J498" s="644"/>
      <c r="K498" s="862" t="s">
        <v>7417</v>
      </c>
      <c r="L498" s="863" t="str">
        <f t="shared" si="27"/>
        <v>SAR1.Zdv008_1_1_1.ZDV.I.MC</v>
      </c>
      <c r="M498" s="864" t="str">
        <f t="shared" si="25"/>
        <v>0</v>
      </c>
      <c r="N498" s="864" t="str">
        <f t="shared" si="26"/>
        <v>1</v>
      </c>
      <c r="O498" s="862" t="s">
        <v>2309</v>
      </c>
      <c r="P498" s="862" t="s">
        <v>2310</v>
      </c>
      <c r="Q498" s="860"/>
      <c r="R498" s="872" t="s">
        <v>2489</v>
      </c>
      <c r="S498" s="862"/>
    </row>
    <row r="499" spans="1:19" s="225" customFormat="1" ht="14.45" customHeight="1" x14ac:dyDescent="0.25">
      <c r="A499" s="858">
        <v>498</v>
      </c>
      <c r="B499" s="276" t="s">
        <v>6527</v>
      </c>
      <c r="C499" s="894" t="s">
        <v>7046</v>
      </c>
      <c r="D499" s="860">
        <v>100</v>
      </c>
      <c r="E499" s="860"/>
      <c r="F499" s="923" t="s">
        <v>46</v>
      </c>
      <c r="G499" s="862"/>
      <c r="H499" s="644"/>
      <c r="I499" s="862"/>
      <c r="J499" s="644"/>
      <c r="K499" s="862" t="s">
        <v>7417</v>
      </c>
      <c r="L499" s="863" t="str">
        <f t="shared" si="27"/>
        <v>SAR1.Zdv008_1_1_1.ZDV.I.OPC</v>
      </c>
      <c r="M499" s="864" t="str">
        <f t="shared" si="25"/>
        <v>0</v>
      </c>
      <c r="N499" s="864" t="str">
        <f t="shared" si="26"/>
        <v>1</v>
      </c>
      <c r="O499" s="862" t="s">
        <v>2309</v>
      </c>
      <c r="P499" s="862" t="s">
        <v>2310</v>
      </c>
      <c r="Q499" s="860"/>
      <c r="R499" s="862" t="s">
        <v>2492</v>
      </c>
      <c r="S499" s="862"/>
    </row>
    <row r="500" spans="1:19" s="225" customFormat="1" ht="14.45" customHeight="1" x14ac:dyDescent="0.25">
      <c r="A500" s="858">
        <v>499</v>
      </c>
      <c r="B500" s="276" t="s">
        <v>6528</v>
      </c>
      <c r="C500" s="894" t="s">
        <v>7047</v>
      </c>
      <c r="D500" s="860">
        <v>100</v>
      </c>
      <c r="E500" s="860"/>
      <c r="F500" s="861" t="s">
        <v>46</v>
      </c>
      <c r="G500" s="862"/>
      <c r="H500" s="644"/>
      <c r="I500" s="862"/>
      <c r="J500" s="644"/>
      <c r="K500" s="862" t="s">
        <v>7417</v>
      </c>
      <c r="L500" s="863" t="str">
        <f t="shared" si="27"/>
        <v>SAR1.Zdv008_1_1_1.ZDV.I.DC</v>
      </c>
      <c r="M500" s="864" t="str">
        <f t="shared" si="25"/>
        <v>0</v>
      </c>
      <c r="N500" s="864" t="str">
        <f t="shared" si="26"/>
        <v>1</v>
      </c>
      <c r="O500" s="862" t="s">
        <v>2309</v>
      </c>
      <c r="P500" s="862" t="s">
        <v>2310</v>
      </c>
      <c r="Q500" s="860"/>
      <c r="R500" s="872" t="s">
        <v>6683</v>
      </c>
      <c r="S500" s="862"/>
    </row>
    <row r="501" spans="1:19" s="225" customFormat="1" ht="14.45" customHeight="1" thickBot="1" x14ac:dyDescent="0.3">
      <c r="A501" s="858">
        <v>500</v>
      </c>
      <c r="B501" s="896" t="s">
        <v>6529</v>
      </c>
      <c r="C501" s="894" t="s">
        <v>7048</v>
      </c>
      <c r="D501" s="860">
        <v>100</v>
      </c>
      <c r="E501" s="860"/>
      <c r="F501" s="923" t="s">
        <v>46</v>
      </c>
      <c r="G501" s="862"/>
      <c r="H501" s="644"/>
      <c r="I501" s="862"/>
      <c r="J501" s="644"/>
      <c r="K501" s="862" t="s">
        <v>7417</v>
      </c>
      <c r="L501" s="863" t="str">
        <f t="shared" si="27"/>
        <v>SAR1.Zdv008_1_1_1.ZDV.I.BU</v>
      </c>
      <c r="M501" s="864" t="str">
        <f t="shared" si="25"/>
        <v>0</v>
      </c>
      <c r="N501" s="864" t="str">
        <f t="shared" si="26"/>
        <v>1</v>
      </c>
      <c r="O501" s="862" t="s">
        <v>2309</v>
      </c>
      <c r="P501" s="862" t="s">
        <v>2310</v>
      </c>
      <c r="Q501" s="860"/>
      <c r="R501" s="862" t="s">
        <v>6684</v>
      </c>
      <c r="S501" s="862"/>
    </row>
    <row r="502" spans="1:19" s="225" customFormat="1" ht="14.45" customHeight="1" x14ac:dyDescent="0.25">
      <c r="A502" s="858">
        <v>501</v>
      </c>
      <c r="B502" s="895" t="s">
        <v>6530</v>
      </c>
      <c r="C502" s="894" t="s">
        <v>7049</v>
      </c>
      <c r="D502" s="860">
        <v>100</v>
      </c>
      <c r="E502" s="860" t="s">
        <v>5487</v>
      </c>
      <c r="F502" s="923" t="s">
        <v>46</v>
      </c>
      <c r="G502" s="862"/>
      <c r="H502" s="644" t="s">
        <v>4625</v>
      </c>
      <c r="I502" s="897" t="s">
        <v>4119</v>
      </c>
      <c r="J502" s="644" t="s">
        <v>4551</v>
      </c>
      <c r="K502" s="862" t="s">
        <v>7418</v>
      </c>
      <c r="L502" s="863" t="str">
        <f t="shared" si="27"/>
        <v>SAR1.Zdv008_1_1_2.ZDV.I.OKC</v>
      </c>
      <c r="M502" s="864" t="str">
        <f t="shared" si="25"/>
        <v>0</v>
      </c>
      <c r="N502" s="864" t="str">
        <f t="shared" si="26"/>
        <v>1</v>
      </c>
      <c r="O502" s="862" t="s">
        <v>2309</v>
      </c>
      <c r="P502" s="862" t="s">
        <v>2310</v>
      </c>
      <c r="Q502" s="860"/>
      <c r="R502" s="872" t="s">
        <v>2487</v>
      </c>
      <c r="S502" s="862"/>
    </row>
    <row r="503" spans="1:19" s="225" customFormat="1" ht="14.45" customHeight="1" x14ac:dyDescent="0.25">
      <c r="A503" s="858">
        <v>502</v>
      </c>
      <c r="B503" s="276" t="s">
        <v>6531</v>
      </c>
      <c r="C503" s="894" t="s">
        <v>7050</v>
      </c>
      <c r="D503" s="860">
        <v>100</v>
      </c>
      <c r="E503" s="860"/>
      <c r="F503" s="923" t="s">
        <v>46</v>
      </c>
      <c r="G503" s="862"/>
      <c r="H503" s="644"/>
      <c r="I503" s="862"/>
      <c r="J503" s="644"/>
      <c r="K503" s="862" t="s">
        <v>7418</v>
      </c>
      <c r="L503" s="863" t="str">
        <f t="shared" si="27"/>
        <v>SAR1.Zdv008_1_1_2.ZDV.I.CKC</v>
      </c>
      <c r="M503" s="864" t="str">
        <f t="shared" si="25"/>
        <v>0</v>
      </c>
      <c r="N503" s="864" t="str">
        <f t="shared" si="26"/>
        <v>1</v>
      </c>
      <c r="O503" s="862" t="s">
        <v>2309</v>
      </c>
      <c r="P503" s="862" t="s">
        <v>2310</v>
      </c>
      <c r="Q503" s="860"/>
      <c r="R503" s="862" t="s">
        <v>2488</v>
      </c>
      <c r="S503" s="862"/>
    </row>
    <row r="504" spans="1:19" s="225" customFormat="1" ht="14.45" customHeight="1" x14ac:dyDescent="0.25">
      <c r="A504" s="858">
        <v>503</v>
      </c>
      <c r="B504" s="276" t="s">
        <v>6532</v>
      </c>
      <c r="C504" s="894" t="s">
        <v>7051</v>
      </c>
      <c r="D504" s="860">
        <v>100</v>
      </c>
      <c r="E504" s="860"/>
      <c r="F504" s="923" t="s">
        <v>46</v>
      </c>
      <c r="G504" s="862"/>
      <c r="H504" s="644"/>
      <c r="I504" s="862"/>
      <c r="J504" s="644"/>
      <c r="K504" s="862" t="s">
        <v>7418</v>
      </c>
      <c r="L504" s="863" t="str">
        <f t="shared" si="27"/>
        <v>SAR1.Zdv008_1_1_2.ZDV.I.ODC</v>
      </c>
      <c r="M504" s="864" t="str">
        <f t="shared" si="25"/>
        <v>0</v>
      </c>
      <c r="N504" s="864" t="str">
        <f t="shared" si="26"/>
        <v>1</v>
      </c>
      <c r="O504" s="862" t="s">
        <v>2309</v>
      </c>
      <c r="P504" s="862" t="s">
        <v>2310</v>
      </c>
      <c r="Q504" s="860"/>
      <c r="R504" s="872" t="s">
        <v>2485</v>
      </c>
      <c r="S504" s="862"/>
    </row>
    <row r="505" spans="1:19" s="225" customFormat="1" ht="14.45" customHeight="1" x14ac:dyDescent="0.25">
      <c r="A505" s="858">
        <v>504</v>
      </c>
      <c r="B505" s="276" t="s">
        <v>6533</v>
      </c>
      <c r="C505" s="894" t="s">
        <v>7052</v>
      </c>
      <c r="D505" s="860">
        <v>100</v>
      </c>
      <c r="E505" s="860"/>
      <c r="F505" s="923" t="s">
        <v>46</v>
      </c>
      <c r="G505" s="862"/>
      <c r="H505" s="644"/>
      <c r="I505" s="862"/>
      <c r="J505" s="644"/>
      <c r="K505" s="862" t="s">
        <v>7418</v>
      </c>
      <c r="L505" s="863" t="str">
        <f t="shared" si="27"/>
        <v>SAR1.Zdv008_1_1_2.ZDV.I.CDC</v>
      </c>
      <c r="M505" s="864" t="str">
        <f t="shared" si="25"/>
        <v>0</v>
      </c>
      <c r="N505" s="864" t="str">
        <f t="shared" si="26"/>
        <v>1</v>
      </c>
      <c r="O505" s="862" t="s">
        <v>2309</v>
      </c>
      <c r="P505" s="862" t="s">
        <v>2310</v>
      </c>
      <c r="Q505" s="860"/>
      <c r="R505" s="862" t="s">
        <v>2486</v>
      </c>
      <c r="S505" s="862"/>
    </row>
    <row r="506" spans="1:19" s="225" customFormat="1" ht="14.45" customHeight="1" x14ac:dyDescent="0.25">
      <c r="A506" s="858">
        <v>505</v>
      </c>
      <c r="B506" s="276" t="s">
        <v>6534</v>
      </c>
      <c r="C506" s="894" t="s">
        <v>7053</v>
      </c>
      <c r="D506" s="860">
        <v>100</v>
      </c>
      <c r="E506" s="860"/>
      <c r="F506" s="923" t="s">
        <v>46</v>
      </c>
      <c r="G506" s="862"/>
      <c r="H506" s="644"/>
      <c r="I506" s="862"/>
      <c r="J506" s="644"/>
      <c r="K506" s="862" t="s">
        <v>7418</v>
      </c>
      <c r="L506" s="863" t="str">
        <f t="shared" si="27"/>
        <v>SAR1.Zdv008_1_1_2.ZDV.I.OPC</v>
      </c>
      <c r="M506" s="864" t="str">
        <f t="shared" si="25"/>
        <v>0</v>
      </c>
      <c r="N506" s="864" t="str">
        <f t="shared" si="26"/>
        <v>1</v>
      </c>
      <c r="O506" s="862" t="s">
        <v>2309</v>
      </c>
      <c r="P506" s="862" t="s">
        <v>2310</v>
      </c>
      <c r="Q506" s="860"/>
      <c r="R506" s="872" t="s">
        <v>2492</v>
      </c>
      <c r="S506" s="862"/>
    </row>
    <row r="507" spans="1:19" s="225" customFormat="1" ht="14.45" customHeight="1" x14ac:dyDescent="0.25">
      <c r="A507" s="858">
        <v>506</v>
      </c>
      <c r="B507" s="276" t="s">
        <v>6535</v>
      </c>
      <c r="C507" s="894" t="s">
        <v>7054</v>
      </c>
      <c r="D507" s="860">
        <v>100</v>
      </c>
      <c r="E507" s="860"/>
      <c r="F507" s="923" t="s">
        <v>46</v>
      </c>
      <c r="G507" s="862"/>
      <c r="H507" s="644"/>
      <c r="I507" s="862"/>
      <c r="J507" s="644"/>
      <c r="K507" s="862" t="s">
        <v>7418</v>
      </c>
      <c r="L507" s="863" t="str">
        <f t="shared" si="27"/>
        <v>SAR1.Zdv008_1_1_2.ZDV.I.MC</v>
      </c>
      <c r="M507" s="864" t="str">
        <f t="shared" si="25"/>
        <v>0</v>
      </c>
      <c r="N507" s="864" t="str">
        <f t="shared" si="26"/>
        <v>1</v>
      </c>
      <c r="O507" s="862" t="s">
        <v>2309</v>
      </c>
      <c r="P507" s="862" t="s">
        <v>2310</v>
      </c>
      <c r="Q507" s="860"/>
      <c r="R507" s="872" t="s">
        <v>2489</v>
      </c>
      <c r="S507" s="862"/>
    </row>
    <row r="508" spans="1:19" s="225" customFormat="1" ht="14.45" customHeight="1" x14ac:dyDescent="0.25">
      <c r="A508" s="858">
        <v>507</v>
      </c>
      <c r="B508" s="276" t="s">
        <v>6536</v>
      </c>
      <c r="C508" s="894" t="s">
        <v>7055</v>
      </c>
      <c r="D508" s="860">
        <v>100</v>
      </c>
      <c r="E508" s="860"/>
      <c r="F508" s="923" t="s">
        <v>46</v>
      </c>
      <c r="G508" s="862"/>
      <c r="H508" s="644"/>
      <c r="I508" s="862"/>
      <c r="J508" s="644"/>
      <c r="K508" s="862" t="s">
        <v>7418</v>
      </c>
      <c r="L508" s="863" t="str">
        <f t="shared" si="27"/>
        <v>SAR1.Zdv008_1_1_2.ZDV.I.OPC</v>
      </c>
      <c r="M508" s="864" t="str">
        <f t="shared" si="25"/>
        <v>0</v>
      </c>
      <c r="N508" s="864" t="str">
        <f t="shared" si="26"/>
        <v>1</v>
      </c>
      <c r="O508" s="862" t="s">
        <v>2309</v>
      </c>
      <c r="P508" s="862" t="s">
        <v>2310</v>
      </c>
      <c r="Q508" s="860"/>
      <c r="R508" s="872" t="s">
        <v>2492</v>
      </c>
      <c r="S508" s="862"/>
    </row>
    <row r="509" spans="1:19" s="225" customFormat="1" ht="14.45" customHeight="1" x14ac:dyDescent="0.25">
      <c r="A509" s="858">
        <v>508</v>
      </c>
      <c r="B509" s="276" t="s">
        <v>6537</v>
      </c>
      <c r="C509" s="894" t="s">
        <v>7056</v>
      </c>
      <c r="D509" s="860">
        <v>100</v>
      </c>
      <c r="E509" s="860"/>
      <c r="F509" s="861" t="s">
        <v>46</v>
      </c>
      <c r="G509" s="862"/>
      <c r="H509" s="644"/>
      <c r="I509" s="862"/>
      <c r="J509" s="644"/>
      <c r="K509" s="862" t="s">
        <v>7418</v>
      </c>
      <c r="L509" s="863" t="str">
        <f t="shared" si="27"/>
        <v>SAR1.Zdv008_1_1_2.ZDV.I.DC</v>
      </c>
      <c r="M509" s="864" t="str">
        <f t="shared" si="25"/>
        <v>0</v>
      </c>
      <c r="N509" s="864" t="str">
        <f t="shared" si="26"/>
        <v>1</v>
      </c>
      <c r="O509" s="862" t="s">
        <v>2309</v>
      </c>
      <c r="P509" s="862" t="s">
        <v>2310</v>
      </c>
      <c r="Q509" s="860"/>
      <c r="R509" s="872" t="s">
        <v>6683</v>
      </c>
      <c r="S509" s="862"/>
    </row>
    <row r="510" spans="1:19" s="225" customFormat="1" ht="14.45" customHeight="1" thickBot="1" x14ac:dyDescent="0.3">
      <c r="A510" s="858">
        <v>509</v>
      </c>
      <c r="B510" s="896" t="s">
        <v>6538</v>
      </c>
      <c r="C510" s="894" t="s">
        <v>7057</v>
      </c>
      <c r="D510" s="860">
        <v>100</v>
      </c>
      <c r="E510" s="860"/>
      <c r="F510" s="923" t="s">
        <v>46</v>
      </c>
      <c r="G510" s="862"/>
      <c r="H510" s="644"/>
      <c r="I510" s="862"/>
      <c r="J510" s="644"/>
      <c r="K510" s="862" t="s">
        <v>7418</v>
      </c>
      <c r="L510" s="863" t="str">
        <f t="shared" si="27"/>
        <v>SAR1.Zdv008_1_1_2.ZDV.I.BU</v>
      </c>
      <c r="M510" s="864" t="str">
        <f t="shared" si="25"/>
        <v>0</v>
      </c>
      <c r="N510" s="864" t="str">
        <f t="shared" si="26"/>
        <v>1</v>
      </c>
      <c r="O510" s="862" t="s">
        <v>2309</v>
      </c>
      <c r="P510" s="862" t="s">
        <v>2310</v>
      </c>
      <c r="Q510" s="860"/>
      <c r="R510" s="872" t="s">
        <v>6684</v>
      </c>
      <c r="S510" s="862"/>
    </row>
    <row r="511" spans="1:19" s="225" customFormat="1" ht="14.45" customHeight="1" x14ac:dyDescent="0.25">
      <c r="A511" s="858">
        <v>510</v>
      </c>
      <c r="B511" s="895" t="s">
        <v>6539</v>
      </c>
      <c r="C511" s="894" t="s">
        <v>7058</v>
      </c>
      <c r="D511" s="860">
        <v>100</v>
      </c>
      <c r="E511" s="860" t="s">
        <v>5487</v>
      </c>
      <c r="F511" s="923" t="s">
        <v>46</v>
      </c>
      <c r="G511" s="862"/>
      <c r="H511" s="644" t="s">
        <v>4625</v>
      </c>
      <c r="I511" s="897" t="s">
        <v>4119</v>
      </c>
      <c r="J511" s="644" t="s">
        <v>4551</v>
      </c>
      <c r="K511" s="862" t="s">
        <v>7419</v>
      </c>
      <c r="L511" s="863" t="str">
        <f t="shared" si="27"/>
        <v>SAR1.Zdv008_1_2_1.ZDV.I.OKC</v>
      </c>
      <c r="M511" s="864" t="str">
        <f t="shared" si="25"/>
        <v>0</v>
      </c>
      <c r="N511" s="864" t="str">
        <f t="shared" si="26"/>
        <v>1</v>
      </c>
      <c r="O511" s="862" t="s">
        <v>2309</v>
      </c>
      <c r="P511" s="862" t="s">
        <v>2310</v>
      </c>
      <c r="Q511" s="860"/>
      <c r="R511" s="872" t="s">
        <v>2487</v>
      </c>
      <c r="S511" s="862"/>
    </row>
    <row r="512" spans="1:19" s="225" customFormat="1" ht="14.45" customHeight="1" x14ac:dyDescent="0.25">
      <c r="A512" s="858">
        <v>511</v>
      </c>
      <c r="B512" s="276" t="s">
        <v>6540</v>
      </c>
      <c r="C512" s="894" t="s">
        <v>7059</v>
      </c>
      <c r="D512" s="860">
        <v>100</v>
      </c>
      <c r="E512" s="860"/>
      <c r="F512" s="923" t="s">
        <v>46</v>
      </c>
      <c r="G512" s="862"/>
      <c r="H512" s="644"/>
      <c r="I512" s="862"/>
      <c r="J512" s="644"/>
      <c r="K512" s="862" t="s">
        <v>7419</v>
      </c>
      <c r="L512" s="863" t="str">
        <f t="shared" si="27"/>
        <v>SAR1.Zdv008_1_2_1.ZDV.I.CKC</v>
      </c>
      <c r="M512" s="864" t="str">
        <f t="shared" si="25"/>
        <v>0</v>
      </c>
      <c r="N512" s="864" t="str">
        <f t="shared" si="26"/>
        <v>1</v>
      </c>
      <c r="O512" s="862" t="s">
        <v>2309</v>
      </c>
      <c r="P512" s="862" t="s">
        <v>2310</v>
      </c>
      <c r="Q512" s="860"/>
      <c r="R512" s="872" t="s">
        <v>2488</v>
      </c>
      <c r="S512" s="862"/>
    </row>
    <row r="513" spans="1:19" s="225" customFormat="1" ht="14.45" customHeight="1" x14ac:dyDescent="0.25">
      <c r="A513" s="858">
        <v>512</v>
      </c>
      <c r="B513" s="276" t="s">
        <v>6541</v>
      </c>
      <c r="C513" s="894" t="s">
        <v>7060</v>
      </c>
      <c r="D513" s="860">
        <v>100</v>
      </c>
      <c r="E513" s="860"/>
      <c r="F513" s="923" t="s">
        <v>46</v>
      </c>
      <c r="G513" s="862"/>
      <c r="H513" s="644"/>
      <c r="I513" s="862"/>
      <c r="J513" s="644"/>
      <c r="K513" s="862" t="s">
        <v>7419</v>
      </c>
      <c r="L513" s="863" t="str">
        <f t="shared" si="27"/>
        <v>SAR1.Zdv008_1_2_1.ZDV.I.ODC</v>
      </c>
      <c r="M513" s="864" t="str">
        <f t="shared" si="25"/>
        <v>0</v>
      </c>
      <c r="N513" s="864" t="str">
        <f t="shared" si="26"/>
        <v>1</v>
      </c>
      <c r="O513" s="862" t="s">
        <v>2309</v>
      </c>
      <c r="P513" s="862" t="s">
        <v>2310</v>
      </c>
      <c r="Q513" s="860"/>
      <c r="R513" s="872" t="s">
        <v>2485</v>
      </c>
      <c r="S513" s="862"/>
    </row>
    <row r="514" spans="1:19" s="225" customFormat="1" ht="14.45" customHeight="1" x14ac:dyDescent="0.25">
      <c r="A514" s="858">
        <v>513</v>
      </c>
      <c r="B514" s="276" t="s">
        <v>6542</v>
      </c>
      <c r="C514" s="894" t="s">
        <v>7061</v>
      </c>
      <c r="D514" s="860">
        <v>100</v>
      </c>
      <c r="E514" s="860"/>
      <c r="F514" s="923" t="s">
        <v>46</v>
      </c>
      <c r="G514" s="862"/>
      <c r="H514" s="644"/>
      <c r="I514" s="862"/>
      <c r="J514" s="644"/>
      <c r="K514" s="862" t="s">
        <v>7419</v>
      </c>
      <c r="L514" s="863" t="str">
        <f t="shared" si="27"/>
        <v>SAR1.Zdv008_1_2_1.ZDV.I.CDC</v>
      </c>
      <c r="M514" s="864" t="str">
        <f t="shared" si="25"/>
        <v>0</v>
      </c>
      <c r="N514" s="864" t="str">
        <f t="shared" si="26"/>
        <v>1</v>
      </c>
      <c r="O514" s="862" t="s">
        <v>2309</v>
      </c>
      <c r="P514" s="862" t="s">
        <v>2310</v>
      </c>
      <c r="Q514" s="860"/>
      <c r="R514" s="872" t="s">
        <v>2486</v>
      </c>
      <c r="S514" s="862"/>
    </row>
    <row r="515" spans="1:19" s="225" customFormat="1" ht="14.45" customHeight="1" x14ac:dyDescent="0.25">
      <c r="A515" s="858">
        <v>514</v>
      </c>
      <c r="B515" s="276" t="s">
        <v>6543</v>
      </c>
      <c r="C515" s="894" t="s">
        <v>7062</v>
      </c>
      <c r="D515" s="860">
        <v>100</v>
      </c>
      <c r="E515" s="860"/>
      <c r="F515" s="923" t="s">
        <v>46</v>
      </c>
      <c r="G515" s="862"/>
      <c r="H515" s="644"/>
      <c r="I515" s="862"/>
      <c r="J515" s="644"/>
      <c r="K515" s="862" t="s">
        <v>7419</v>
      </c>
      <c r="L515" s="863" t="str">
        <f t="shared" ref="L515:L578" si="28">IF(ISBLANK(K515),IF(ISBLANK(R515),IF(ISBLANK(C515),"",C515),R515),IF(ISBLANK(R515),CONCATENATE(K515,".",C515),CONCATENATE(K515,".",R515)))</f>
        <v>SAR1.Zdv008_1_2_1.ZDV.I.OPC</v>
      </c>
      <c r="M515" s="864" t="str">
        <f t="shared" ref="M515:M578" si="29">IF(O515="",0,LEFT(O515,1))</f>
        <v>0</v>
      </c>
      <c r="N515" s="864" t="str">
        <f t="shared" ref="N515:N578" si="30">IF(P515="",0,LEFT(P515,1))</f>
        <v>1</v>
      </c>
      <c r="O515" s="862" t="s">
        <v>2309</v>
      </c>
      <c r="P515" s="862" t="s">
        <v>2310</v>
      </c>
      <c r="Q515" s="860"/>
      <c r="R515" s="872" t="s">
        <v>2492</v>
      </c>
      <c r="S515" s="862"/>
    </row>
    <row r="516" spans="1:19" s="225" customFormat="1" ht="14.45" customHeight="1" x14ac:dyDescent="0.25">
      <c r="A516" s="858">
        <v>515</v>
      </c>
      <c r="B516" s="276" t="s">
        <v>6544</v>
      </c>
      <c r="C516" s="894" t="s">
        <v>7063</v>
      </c>
      <c r="D516" s="860">
        <v>100</v>
      </c>
      <c r="E516" s="860"/>
      <c r="F516" s="923" t="s">
        <v>46</v>
      </c>
      <c r="G516" s="862"/>
      <c r="H516" s="644"/>
      <c r="I516" s="862"/>
      <c r="J516" s="644"/>
      <c r="K516" s="862" t="s">
        <v>7419</v>
      </c>
      <c r="L516" s="863" t="str">
        <f t="shared" si="28"/>
        <v>SAR1.Zdv008_1_2_1.ZDV.I.MC</v>
      </c>
      <c r="M516" s="864" t="str">
        <f t="shared" si="29"/>
        <v>0</v>
      </c>
      <c r="N516" s="864" t="str">
        <f t="shared" si="30"/>
        <v>1</v>
      </c>
      <c r="O516" s="862" t="s">
        <v>2309</v>
      </c>
      <c r="P516" s="862" t="s">
        <v>2310</v>
      </c>
      <c r="Q516" s="860"/>
      <c r="R516" s="862" t="s">
        <v>2489</v>
      </c>
      <c r="S516" s="862"/>
    </row>
    <row r="517" spans="1:19" s="225" customFormat="1" ht="14.45" customHeight="1" x14ac:dyDescent="0.25">
      <c r="A517" s="858">
        <v>516</v>
      </c>
      <c r="B517" s="276" t="s">
        <v>6545</v>
      </c>
      <c r="C517" s="894" t="s">
        <v>7064</v>
      </c>
      <c r="D517" s="860">
        <v>100</v>
      </c>
      <c r="E517" s="860"/>
      <c r="F517" s="923" t="s">
        <v>46</v>
      </c>
      <c r="G517" s="862"/>
      <c r="H517" s="644"/>
      <c r="I517" s="862"/>
      <c r="J517" s="644"/>
      <c r="K517" s="862" t="s">
        <v>7419</v>
      </c>
      <c r="L517" s="863" t="str">
        <f t="shared" si="28"/>
        <v>SAR1.Zdv008_1_2_1.ZDV.I.OPC</v>
      </c>
      <c r="M517" s="864" t="str">
        <f t="shared" si="29"/>
        <v>0</v>
      </c>
      <c r="N517" s="864" t="str">
        <f t="shared" si="30"/>
        <v>1</v>
      </c>
      <c r="O517" s="862" t="s">
        <v>2309</v>
      </c>
      <c r="P517" s="862" t="s">
        <v>2310</v>
      </c>
      <c r="Q517" s="860"/>
      <c r="R517" s="862" t="s">
        <v>2492</v>
      </c>
      <c r="S517" s="862"/>
    </row>
    <row r="518" spans="1:19" s="225" customFormat="1" ht="14.45" customHeight="1" x14ac:dyDescent="0.25">
      <c r="A518" s="858">
        <v>517</v>
      </c>
      <c r="B518" s="276" t="s">
        <v>6546</v>
      </c>
      <c r="C518" s="894" t="s">
        <v>7065</v>
      </c>
      <c r="D518" s="860">
        <v>100</v>
      </c>
      <c r="E518" s="860"/>
      <c r="F518" s="861" t="s">
        <v>46</v>
      </c>
      <c r="G518" s="862"/>
      <c r="H518" s="644"/>
      <c r="I518" s="862"/>
      <c r="J518" s="644"/>
      <c r="K518" s="862" t="s">
        <v>7419</v>
      </c>
      <c r="L518" s="863" t="str">
        <f t="shared" si="28"/>
        <v>SAR1.Zdv008_1_2_1.ZDV.I.DC</v>
      </c>
      <c r="M518" s="864" t="str">
        <f t="shared" si="29"/>
        <v>0</v>
      </c>
      <c r="N518" s="864" t="str">
        <f t="shared" si="30"/>
        <v>1</v>
      </c>
      <c r="O518" s="862" t="s">
        <v>2309</v>
      </c>
      <c r="P518" s="862" t="s">
        <v>2310</v>
      </c>
      <c r="Q518" s="860"/>
      <c r="R518" s="862" t="s">
        <v>6683</v>
      </c>
      <c r="S518" s="862"/>
    </row>
    <row r="519" spans="1:19" s="225" customFormat="1" ht="14.45" customHeight="1" thickBot="1" x14ac:dyDescent="0.3">
      <c r="A519" s="858">
        <v>518</v>
      </c>
      <c r="B519" s="896" t="s">
        <v>6547</v>
      </c>
      <c r="C519" s="894" t="s">
        <v>7066</v>
      </c>
      <c r="D519" s="860">
        <v>100</v>
      </c>
      <c r="E519" s="860"/>
      <c r="F519" s="923" t="s">
        <v>46</v>
      </c>
      <c r="G519" s="862"/>
      <c r="H519" s="644"/>
      <c r="I519" s="862"/>
      <c r="J519" s="644"/>
      <c r="K519" s="862" t="s">
        <v>7419</v>
      </c>
      <c r="L519" s="863" t="str">
        <f t="shared" si="28"/>
        <v>SAR1.Zdv008_1_2_1.ZDV.I.BU</v>
      </c>
      <c r="M519" s="864" t="str">
        <f t="shared" si="29"/>
        <v>0</v>
      </c>
      <c r="N519" s="864" t="str">
        <f t="shared" si="30"/>
        <v>1</v>
      </c>
      <c r="O519" s="862" t="s">
        <v>2309</v>
      </c>
      <c r="P519" s="862" t="s">
        <v>2310</v>
      </c>
      <c r="Q519" s="860"/>
      <c r="R519" s="862" t="s">
        <v>6684</v>
      </c>
      <c r="S519" s="862"/>
    </row>
    <row r="520" spans="1:19" ht="15" customHeight="1" x14ac:dyDescent="0.25">
      <c r="A520" s="858">
        <v>519</v>
      </c>
      <c r="B520" s="895" t="s">
        <v>6548</v>
      </c>
      <c r="C520" s="894" t="s">
        <v>7067</v>
      </c>
      <c r="D520" s="860">
        <v>100</v>
      </c>
      <c r="E520" s="860" t="s">
        <v>5487</v>
      </c>
      <c r="F520" s="923" t="s">
        <v>46</v>
      </c>
      <c r="G520" s="862"/>
      <c r="H520" s="644" t="s">
        <v>4625</v>
      </c>
      <c r="I520" s="897" t="s">
        <v>4119</v>
      </c>
      <c r="J520" s="644" t="s">
        <v>4551</v>
      </c>
      <c r="K520" s="862" t="s">
        <v>7420</v>
      </c>
      <c r="L520" s="863" t="str">
        <f t="shared" si="28"/>
        <v>SAR1.Zdv008_1_2_2.ZDV.I.OKC</v>
      </c>
      <c r="M520" s="864" t="str">
        <f t="shared" si="29"/>
        <v>0</v>
      </c>
      <c r="N520" s="864" t="str">
        <f t="shared" si="30"/>
        <v>1</v>
      </c>
      <c r="O520" s="862" t="s">
        <v>2309</v>
      </c>
      <c r="P520" s="862" t="s">
        <v>2310</v>
      </c>
      <c r="Q520" s="860"/>
      <c r="R520" s="862" t="s">
        <v>2487</v>
      </c>
      <c r="S520" s="862"/>
    </row>
    <row r="521" spans="1:19" x14ac:dyDescent="0.25">
      <c r="A521" s="858">
        <v>520</v>
      </c>
      <c r="B521" s="276" t="s">
        <v>6549</v>
      </c>
      <c r="C521" s="894" t="s">
        <v>7068</v>
      </c>
      <c r="D521" s="860">
        <v>100</v>
      </c>
      <c r="E521" s="860"/>
      <c r="F521" s="923" t="s">
        <v>46</v>
      </c>
      <c r="G521" s="862"/>
      <c r="H521" s="644"/>
      <c r="I521" s="862"/>
      <c r="J521" s="644"/>
      <c r="K521" s="862" t="s">
        <v>7420</v>
      </c>
      <c r="L521" s="863" t="str">
        <f t="shared" si="28"/>
        <v>SAR1.Zdv008_1_2_2.ZDV.I.CKC</v>
      </c>
      <c r="M521" s="864" t="str">
        <f t="shared" si="29"/>
        <v>0</v>
      </c>
      <c r="N521" s="864" t="str">
        <f t="shared" si="30"/>
        <v>1</v>
      </c>
      <c r="O521" s="862" t="s">
        <v>2309</v>
      </c>
      <c r="P521" s="862" t="s">
        <v>2310</v>
      </c>
      <c r="Q521" s="860"/>
      <c r="R521" s="862" t="s">
        <v>2488</v>
      </c>
      <c r="S521" s="862"/>
    </row>
    <row r="522" spans="1:19" ht="15" customHeight="1" x14ac:dyDescent="0.25">
      <c r="A522" s="858">
        <v>521</v>
      </c>
      <c r="B522" s="276" t="s">
        <v>6550</v>
      </c>
      <c r="C522" s="894" t="s">
        <v>7069</v>
      </c>
      <c r="D522" s="860">
        <v>100</v>
      </c>
      <c r="E522" s="860"/>
      <c r="F522" s="923" t="s">
        <v>46</v>
      </c>
      <c r="G522" s="862"/>
      <c r="H522" s="644"/>
      <c r="I522" s="862"/>
      <c r="J522" s="644"/>
      <c r="K522" s="862" t="s">
        <v>7420</v>
      </c>
      <c r="L522" s="863" t="str">
        <f t="shared" si="28"/>
        <v>SAR1.Zdv008_1_2_2.ZDV.I.ODC</v>
      </c>
      <c r="M522" s="864" t="str">
        <f t="shared" si="29"/>
        <v>0</v>
      </c>
      <c r="N522" s="864" t="str">
        <f t="shared" si="30"/>
        <v>1</v>
      </c>
      <c r="O522" s="862" t="s">
        <v>2309</v>
      </c>
      <c r="P522" s="862" t="s">
        <v>2310</v>
      </c>
      <c r="Q522" s="860"/>
      <c r="R522" s="862" t="s">
        <v>2485</v>
      </c>
      <c r="S522" s="862"/>
    </row>
    <row r="523" spans="1:19" ht="15" customHeight="1" x14ac:dyDescent="0.25">
      <c r="A523" s="858">
        <v>522</v>
      </c>
      <c r="B523" s="276" t="s">
        <v>6551</v>
      </c>
      <c r="C523" s="894" t="s">
        <v>7070</v>
      </c>
      <c r="D523" s="860">
        <v>100</v>
      </c>
      <c r="E523" s="860"/>
      <c r="F523" s="923" t="s">
        <v>46</v>
      </c>
      <c r="G523" s="862"/>
      <c r="H523" s="644"/>
      <c r="I523" s="862"/>
      <c r="J523" s="644"/>
      <c r="K523" s="862" t="s">
        <v>7420</v>
      </c>
      <c r="L523" s="863" t="str">
        <f t="shared" si="28"/>
        <v>SAR1.Zdv008_1_2_2.ZDV.I.CDC</v>
      </c>
      <c r="M523" s="864" t="str">
        <f t="shared" si="29"/>
        <v>0</v>
      </c>
      <c r="N523" s="864" t="str">
        <f t="shared" si="30"/>
        <v>1</v>
      </c>
      <c r="O523" s="862" t="s">
        <v>2309</v>
      </c>
      <c r="P523" s="862" t="s">
        <v>2310</v>
      </c>
      <c r="Q523" s="860"/>
      <c r="R523" s="862" t="s">
        <v>2486</v>
      </c>
      <c r="S523" s="862"/>
    </row>
    <row r="524" spans="1:19" ht="15" customHeight="1" x14ac:dyDescent="0.25">
      <c r="A524" s="858">
        <v>523</v>
      </c>
      <c r="B524" s="276" t="s">
        <v>6552</v>
      </c>
      <c r="C524" s="894" t="s">
        <v>7071</v>
      </c>
      <c r="D524" s="860">
        <v>100</v>
      </c>
      <c r="E524" s="860"/>
      <c r="F524" s="923" t="s">
        <v>46</v>
      </c>
      <c r="G524" s="862"/>
      <c r="H524" s="644"/>
      <c r="I524" s="862"/>
      <c r="J524" s="644"/>
      <c r="K524" s="862" t="s">
        <v>7420</v>
      </c>
      <c r="L524" s="863" t="str">
        <f t="shared" si="28"/>
        <v>SAR1.Zdv008_1_2_2.ZDV.I.OPC</v>
      </c>
      <c r="M524" s="864" t="str">
        <f t="shared" si="29"/>
        <v>0</v>
      </c>
      <c r="N524" s="864" t="str">
        <f t="shared" si="30"/>
        <v>1</v>
      </c>
      <c r="O524" s="862" t="s">
        <v>2309</v>
      </c>
      <c r="P524" s="862" t="s">
        <v>2310</v>
      </c>
      <c r="Q524" s="860"/>
      <c r="R524" s="862" t="s">
        <v>2492</v>
      </c>
      <c r="S524" s="862"/>
    </row>
    <row r="525" spans="1:19" ht="15" customHeight="1" x14ac:dyDescent="0.25">
      <c r="A525" s="858">
        <v>524</v>
      </c>
      <c r="B525" s="276" t="s">
        <v>6553</v>
      </c>
      <c r="C525" s="894" t="s">
        <v>7072</v>
      </c>
      <c r="D525" s="860">
        <v>100</v>
      </c>
      <c r="E525" s="860"/>
      <c r="F525" s="923" t="s">
        <v>46</v>
      </c>
      <c r="G525" s="862"/>
      <c r="H525" s="644"/>
      <c r="I525" s="862"/>
      <c r="J525" s="644"/>
      <c r="K525" s="862" t="s">
        <v>7420</v>
      </c>
      <c r="L525" s="863" t="str">
        <f t="shared" si="28"/>
        <v>SAR1.Zdv008_1_2_2.ZDV.I.MC</v>
      </c>
      <c r="M525" s="864" t="str">
        <f t="shared" si="29"/>
        <v>0</v>
      </c>
      <c r="N525" s="864" t="str">
        <f t="shared" si="30"/>
        <v>1</v>
      </c>
      <c r="O525" s="862" t="s">
        <v>2309</v>
      </c>
      <c r="P525" s="862" t="s">
        <v>2310</v>
      </c>
      <c r="Q525" s="860"/>
      <c r="R525" s="862" t="s">
        <v>2489</v>
      </c>
      <c r="S525" s="862"/>
    </row>
    <row r="526" spans="1:19" ht="15" customHeight="1" x14ac:dyDescent="0.25">
      <c r="A526" s="858">
        <v>525</v>
      </c>
      <c r="B526" s="276" t="s">
        <v>6554</v>
      </c>
      <c r="C526" s="894" t="s">
        <v>7073</v>
      </c>
      <c r="D526" s="860">
        <v>100</v>
      </c>
      <c r="E526" s="860"/>
      <c r="F526" s="923" t="s">
        <v>46</v>
      </c>
      <c r="G526" s="862"/>
      <c r="H526" s="644"/>
      <c r="I526" s="862"/>
      <c r="J526" s="644"/>
      <c r="K526" s="862" t="s">
        <v>7420</v>
      </c>
      <c r="L526" s="863" t="str">
        <f t="shared" si="28"/>
        <v>SAR1.Zdv008_1_2_2.ZDV.I.OPC</v>
      </c>
      <c r="M526" s="864" t="str">
        <f t="shared" si="29"/>
        <v>0</v>
      </c>
      <c r="N526" s="864" t="str">
        <f t="shared" si="30"/>
        <v>1</v>
      </c>
      <c r="O526" s="862" t="s">
        <v>2309</v>
      </c>
      <c r="P526" s="862" t="s">
        <v>2310</v>
      </c>
      <c r="Q526" s="860"/>
      <c r="R526" s="862" t="s">
        <v>2492</v>
      </c>
      <c r="S526" s="862"/>
    </row>
    <row r="527" spans="1:19" ht="15" customHeight="1" x14ac:dyDescent="0.25">
      <c r="A527" s="858">
        <v>526</v>
      </c>
      <c r="B527" s="276" t="s">
        <v>6555</v>
      </c>
      <c r="C527" s="894" t="s">
        <v>7074</v>
      </c>
      <c r="D527" s="860">
        <v>100</v>
      </c>
      <c r="E527" s="860"/>
      <c r="F527" s="861" t="s">
        <v>46</v>
      </c>
      <c r="G527" s="862"/>
      <c r="H527" s="644"/>
      <c r="I527" s="862"/>
      <c r="J527" s="644"/>
      <c r="K527" s="862" t="s">
        <v>7420</v>
      </c>
      <c r="L527" s="863" t="str">
        <f t="shared" si="28"/>
        <v>SAR1.Zdv008_1_2_2.ZDV.I.DC</v>
      </c>
      <c r="M527" s="864" t="str">
        <f t="shared" si="29"/>
        <v>0</v>
      </c>
      <c r="N527" s="864" t="str">
        <f t="shared" si="30"/>
        <v>1</v>
      </c>
      <c r="O527" s="862" t="s">
        <v>2309</v>
      </c>
      <c r="P527" s="862" t="s">
        <v>2310</v>
      </c>
      <c r="Q527" s="860"/>
      <c r="R527" s="862" t="s">
        <v>6683</v>
      </c>
      <c r="S527" s="862"/>
    </row>
    <row r="528" spans="1:19" ht="15" customHeight="1" thickBot="1" x14ac:dyDescent="0.3">
      <c r="A528" s="858">
        <v>527</v>
      </c>
      <c r="B528" s="896" t="s">
        <v>6556</v>
      </c>
      <c r="C528" s="894" t="s">
        <v>7075</v>
      </c>
      <c r="D528" s="860">
        <v>100</v>
      </c>
      <c r="E528" s="860"/>
      <c r="F528" s="923" t="s">
        <v>46</v>
      </c>
      <c r="G528" s="862"/>
      <c r="H528" s="644"/>
      <c r="I528" s="862"/>
      <c r="J528" s="644"/>
      <c r="K528" s="862" t="s">
        <v>7420</v>
      </c>
      <c r="L528" s="863" t="str">
        <f t="shared" si="28"/>
        <v>SAR1.Zdv008_1_2_2.ZDV.I.BU</v>
      </c>
      <c r="M528" s="864" t="str">
        <f t="shared" si="29"/>
        <v>0</v>
      </c>
      <c r="N528" s="864" t="str">
        <f t="shared" si="30"/>
        <v>1</v>
      </c>
      <c r="O528" s="862" t="s">
        <v>2309</v>
      </c>
      <c r="P528" s="862" t="s">
        <v>2310</v>
      </c>
      <c r="Q528" s="860"/>
      <c r="R528" s="862" t="s">
        <v>6684</v>
      </c>
      <c r="S528" s="862"/>
    </row>
    <row r="529" spans="1:19" ht="15" customHeight="1" x14ac:dyDescent="0.25">
      <c r="A529" s="858">
        <v>528</v>
      </c>
      <c r="B529" s="895" t="s">
        <v>6557</v>
      </c>
      <c r="C529" s="894" t="s">
        <v>7076</v>
      </c>
      <c r="D529" s="860">
        <v>100</v>
      </c>
      <c r="E529" s="860" t="s">
        <v>5487</v>
      </c>
      <c r="F529" s="923" t="s">
        <v>46</v>
      </c>
      <c r="G529" s="862"/>
      <c r="H529" s="644" t="s">
        <v>4625</v>
      </c>
      <c r="I529" s="897" t="s">
        <v>4119</v>
      </c>
      <c r="J529" s="644" t="s">
        <v>4559</v>
      </c>
      <c r="K529" s="862" t="s">
        <v>7421</v>
      </c>
      <c r="L529" s="863" t="str">
        <f t="shared" si="28"/>
        <v>SAR2.Zdv008_2_1_1.ZDV.I.OKC</v>
      </c>
      <c r="M529" s="864" t="str">
        <f t="shared" si="29"/>
        <v>0</v>
      </c>
      <c r="N529" s="864" t="str">
        <f t="shared" si="30"/>
        <v>1</v>
      </c>
      <c r="O529" s="862" t="s">
        <v>2309</v>
      </c>
      <c r="P529" s="862" t="s">
        <v>2310</v>
      </c>
      <c r="Q529" s="860"/>
      <c r="R529" s="862" t="s">
        <v>2487</v>
      </c>
      <c r="S529" s="862"/>
    </row>
    <row r="530" spans="1:19" ht="15" customHeight="1" x14ac:dyDescent="0.25">
      <c r="A530" s="858">
        <v>529</v>
      </c>
      <c r="B530" s="276" t="s">
        <v>6558</v>
      </c>
      <c r="C530" s="894" t="s">
        <v>7077</v>
      </c>
      <c r="D530" s="860">
        <v>100</v>
      </c>
      <c r="E530" s="860"/>
      <c r="F530" s="923" t="s">
        <v>46</v>
      </c>
      <c r="G530" s="862"/>
      <c r="H530" s="644"/>
      <c r="I530" s="862"/>
      <c r="J530" s="644"/>
      <c r="K530" s="862" t="s">
        <v>7421</v>
      </c>
      <c r="L530" s="863" t="str">
        <f t="shared" si="28"/>
        <v>SAR2.Zdv008_2_1_1.ZDV.I.CKC</v>
      </c>
      <c r="M530" s="864" t="str">
        <f t="shared" si="29"/>
        <v>0</v>
      </c>
      <c r="N530" s="864" t="str">
        <f t="shared" si="30"/>
        <v>1</v>
      </c>
      <c r="O530" s="862" t="s">
        <v>2309</v>
      </c>
      <c r="P530" s="862" t="s">
        <v>2310</v>
      </c>
      <c r="Q530" s="860"/>
      <c r="R530" s="862" t="s">
        <v>2488</v>
      </c>
      <c r="S530" s="862"/>
    </row>
    <row r="531" spans="1:19" ht="15" customHeight="1" x14ac:dyDescent="0.25">
      <c r="A531" s="858">
        <v>530</v>
      </c>
      <c r="B531" s="276" t="s">
        <v>6559</v>
      </c>
      <c r="C531" s="894" t="s">
        <v>7078</v>
      </c>
      <c r="D531" s="860">
        <v>100</v>
      </c>
      <c r="E531" s="860"/>
      <c r="F531" s="923" t="s">
        <v>46</v>
      </c>
      <c r="G531" s="862"/>
      <c r="H531" s="644"/>
      <c r="I531" s="862"/>
      <c r="J531" s="644"/>
      <c r="K531" s="862" t="s">
        <v>7421</v>
      </c>
      <c r="L531" s="863" t="str">
        <f t="shared" si="28"/>
        <v>SAR2.Zdv008_2_1_1.ZDV.I.ODC</v>
      </c>
      <c r="M531" s="864" t="str">
        <f t="shared" si="29"/>
        <v>0</v>
      </c>
      <c r="N531" s="864" t="str">
        <f t="shared" si="30"/>
        <v>1</v>
      </c>
      <c r="O531" s="862" t="s">
        <v>2309</v>
      </c>
      <c r="P531" s="862" t="s">
        <v>2310</v>
      </c>
      <c r="Q531" s="860"/>
      <c r="R531" s="862" t="s">
        <v>2485</v>
      </c>
      <c r="S531" s="862"/>
    </row>
    <row r="532" spans="1:19" ht="15" customHeight="1" x14ac:dyDescent="0.25">
      <c r="A532" s="858">
        <v>531</v>
      </c>
      <c r="B532" s="276" t="s">
        <v>6560</v>
      </c>
      <c r="C532" s="894" t="s">
        <v>7079</v>
      </c>
      <c r="D532" s="860">
        <v>100</v>
      </c>
      <c r="E532" s="860"/>
      <c r="F532" s="923" t="s">
        <v>46</v>
      </c>
      <c r="G532" s="862"/>
      <c r="H532" s="644"/>
      <c r="I532" s="862"/>
      <c r="J532" s="644"/>
      <c r="K532" s="862" t="s">
        <v>7421</v>
      </c>
      <c r="L532" s="863" t="str">
        <f t="shared" si="28"/>
        <v>SAR2.Zdv008_2_1_1.ZDV.I.CDC</v>
      </c>
      <c r="M532" s="864" t="str">
        <f t="shared" si="29"/>
        <v>0</v>
      </c>
      <c r="N532" s="864" t="str">
        <f t="shared" si="30"/>
        <v>1</v>
      </c>
      <c r="O532" s="862" t="s">
        <v>2309</v>
      </c>
      <c r="P532" s="862" t="s">
        <v>2310</v>
      </c>
      <c r="Q532" s="860"/>
      <c r="R532" s="862" t="s">
        <v>2486</v>
      </c>
      <c r="S532" s="862"/>
    </row>
    <row r="533" spans="1:19" ht="15" customHeight="1" x14ac:dyDescent="0.25">
      <c r="A533" s="858">
        <v>532</v>
      </c>
      <c r="B533" s="276" t="s">
        <v>6561</v>
      </c>
      <c r="C533" s="894" t="s">
        <v>7080</v>
      </c>
      <c r="D533" s="860">
        <v>100</v>
      </c>
      <c r="E533" s="860"/>
      <c r="F533" s="923" t="s">
        <v>46</v>
      </c>
      <c r="G533" s="862"/>
      <c r="H533" s="644"/>
      <c r="I533" s="862"/>
      <c r="J533" s="644"/>
      <c r="K533" s="862" t="s">
        <v>7421</v>
      </c>
      <c r="L533" s="863" t="str">
        <f t="shared" si="28"/>
        <v>SAR2.Zdv008_2_1_1.ZDV.I.OPC</v>
      </c>
      <c r="M533" s="864" t="str">
        <f t="shared" si="29"/>
        <v>0</v>
      </c>
      <c r="N533" s="864" t="str">
        <f t="shared" si="30"/>
        <v>1</v>
      </c>
      <c r="O533" s="862" t="s">
        <v>2309</v>
      </c>
      <c r="P533" s="862" t="s">
        <v>2310</v>
      </c>
      <c r="Q533" s="860"/>
      <c r="R533" s="872" t="s">
        <v>2492</v>
      </c>
      <c r="S533" s="862"/>
    </row>
    <row r="534" spans="1:19" ht="15" customHeight="1" x14ac:dyDescent="0.25">
      <c r="A534" s="858">
        <v>533</v>
      </c>
      <c r="B534" s="276" t="s">
        <v>6562</v>
      </c>
      <c r="C534" s="894" t="s">
        <v>7081</v>
      </c>
      <c r="D534" s="860">
        <v>100</v>
      </c>
      <c r="E534" s="860"/>
      <c r="F534" s="923" t="s">
        <v>46</v>
      </c>
      <c r="G534" s="862"/>
      <c r="H534" s="644"/>
      <c r="I534" s="862"/>
      <c r="J534" s="644"/>
      <c r="K534" s="862" t="s">
        <v>7421</v>
      </c>
      <c r="L534" s="863" t="str">
        <f t="shared" si="28"/>
        <v>SAR2.Zdv008_2_1_1.ZDV.I.MC</v>
      </c>
      <c r="M534" s="864" t="str">
        <f t="shared" si="29"/>
        <v>0</v>
      </c>
      <c r="N534" s="864" t="str">
        <f t="shared" si="30"/>
        <v>1</v>
      </c>
      <c r="O534" s="862" t="s">
        <v>2309</v>
      </c>
      <c r="P534" s="862" t="s">
        <v>2310</v>
      </c>
      <c r="Q534" s="860"/>
      <c r="R534" s="872" t="s">
        <v>2489</v>
      </c>
      <c r="S534" s="862"/>
    </row>
    <row r="535" spans="1:19" ht="15" customHeight="1" x14ac:dyDescent="0.25">
      <c r="A535" s="858">
        <v>534</v>
      </c>
      <c r="B535" s="276" t="s">
        <v>6563</v>
      </c>
      <c r="C535" s="894" t="s">
        <v>7082</v>
      </c>
      <c r="D535" s="860">
        <v>100</v>
      </c>
      <c r="E535" s="860"/>
      <c r="F535" s="923" t="s">
        <v>46</v>
      </c>
      <c r="G535" s="862"/>
      <c r="H535" s="644"/>
      <c r="I535" s="862"/>
      <c r="J535" s="644"/>
      <c r="K535" s="862" t="s">
        <v>7421</v>
      </c>
      <c r="L535" s="863" t="str">
        <f t="shared" si="28"/>
        <v>SAR2.Zdv008_2_1_1.ZDV.I.OPC</v>
      </c>
      <c r="M535" s="864" t="str">
        <f t="shared" si="29"/>
        <v>0</v>
      </c>
      <c r="N535" s="864" t="str">
        <f t="shared" si="30"/>
        <v>1</v>
      </c>
      <c r="O535" s="862" t="s">
        <v>2309</v>
      </c>
      <c r="P535" s="862" t="s">
        <v>2310</v>
      </c>
      <c r="Q535" s="860"/>
      <c r="R535" s="872" t="s">
        <v>2492</v>
      </c>
      <c r="S535" s="862"/>
    </row>
    <row r="536" spans="1:19" ht="15" customHeight="1" x14ac:dyDescent="0.25">
      <c r="A536" s="858">
        <v>535</v>
      </c>
      <c r="B536" s="276" t="s">
        <v>6564</v>
      </c>
      <c r="C536" s="894" t="s">
        <v>7083</v>
      </c>
      <c r="D536" s="860">
        <v>100</v>
      </c>
      <c r="E536" s="860"/>
      <c r="F536" s="861" t="s">
        <v>46</v>
      </c>
      <c r="G536" s="862"/>
      <c r="H536" s="644"/>
      <c r="I536" s="862"/>
      <c r="J536" s="644"/>
      <c r="K536" s="862" t="s">
        <v>7421</v>
      </c>
      <c r="L536" s="863" t="str">
        <f t="shared" si="28"/>
        <v>SAR2.Zdv008_2_1_1.ZDV.I.DC</v>
      </c>
      <c r="M536" s="864" t="str">
        <f t="shared" si="29"/>
        <v>0</v>
      </c>
      <c r="N536" s="864" t="str">
        <f t="shared" si="30"/>
        <v>1</v>
      </c>
      <c r="O536" s="862" t="s">
        <v>2309</v>
      </c>
      <c r="P536" s="862" t="s">
        <v>2310</v>
      </c>
      <c r="Q536" s="860"/>
      <c r="R536" s="872" t="s">
        <v>6683</v>
      </c>
      <c r="S536" s="862"/>
    </row>
    <row r="537" spans="1:19" ht="15" customHeight="1" thickBot="1" x14ac:dyDescent="0.3">
      <c r="A537" s="858">
        <v>536</v>
      </c>
      <c r="B537" s="896" t="s">
        <v>6565</v>
      </c>
      <c r="C537" s="894" t="s">
        <v>7084</v>
      </c>
      <c r="D537" s="860">
        <v>100</v>
      </c>
      <c r="E537" s="860"/>
      <c r="F537" s="923" t="s">
        <v>46</v>
      </c>
      <c r="G537" s="862"/>
      <c r="H537" s="644"/>
      <c r="I537" s="862"/>
      <c r="J537" s="644"/>
      <c r="K537" s="862" t="s">
        <v>7421</v>
      </c>
      <c r="L537" s="863" t="str">
        <f t="shared" si="28"/>
        <v>SAR2.Zdv008_2_1_1.ZDV.I.BU</v>
      </c>
      <c r="M537" s="864" t="str">
        <f t="shared" si="29"/>
        <v>0</v>
      </c>
      <c r="N537" s="864" t="str">
        <f t="shared" si="30"/>
        <v>1</v>
      </c>
      <c r="O537" s="862" t="s">
        <v>2309</v>
      </c>
      <c r="P537" s="862" t="s">
        <v>2310</v>
      </c>
      <c r="Q537" s="860"/>
      <c r="R537" s="872" t="s">
        <v>6684</v>
      </c>
      <c r="S537" s="862"/>
    </row>
    <row r="538" spans="1:19" ht="15" customHeight="1" x14ac:dyDescent="0.25">
      <c r="A538" s="858">
        <v>537</v>
      </c>
      <c r="B538" s="895" t="s">
        <v>6566</v>
      </c>
      <c r="C538" s="894" t="s">
        <v>7085</v>
      </c>
      <c r="D538" s="860">
        <v>100</v>
      </c>
      <c r="E538" s="860" t="s">
        <v>5487</v>
      </c>
      <c r="F538" s="923" t="s">
        <v>46</v>
      </c>
      <c r="G538" s="862"/>
      <c r="H538" s="644" t="s">
        <v>4625</v>
      </c>
      <c r="I538" s="897" t="s">
        <v>4119</v>
      </c>
      <c r="J538" s="644" t="s">
        <v>4559</v>
      </c>
      <c r="K538" s="862" t="s">
        <v>7422</v>
      </c>
      <c r="L538" s="863" t="str">
        <f t="shared" si="28"/>
        <v>SAR2.Zdv008_2_1_2.ZDV.I.OKC</v>
      </c>
      <c r="M538" s="864" t="str">
        <f t="shared" si="29"/>
        <v>0</v>
      </c>
      <c r="N538" s="864" t="str">
        <f t="shared" si="30"/>
        <v>1</v>
      </c>
      <c r="O538" s="862" t="s">
        <v>2309</v>
      </c>
      <c r="P538" s="862" t="s">
        <v>2310</v>
      </c>
      <c r="Q538" s="860"/>
      <c r="R538" s="872" t="s">
        <v>2487</v>
      </c>
      <c r="S538" s="862"/>
    </row>
    <row r="539" spans="1:19" ht="15" customHeight="1" x14ac:dyDescent="0.25">
      <c r="A539" s="858">
        <v>538</v>
      </c>
      <c r="B539" s="276" t="s">
        <v>6567</v>
      </c>
      <c r="C539" s="894" t="s">
        <v>7086</v>
      </c>
      <c r="D539" s="860">
        <v>100</v>
      </c>
      <c r="E539" s="860"/>
      <c r="F539" s="923" t="s">
        <v>46</v>
      </c>
      <c r="G539" s="862"/>
      <c r="H539" s="644"/>
      <c r="I539" s="862"/>
      <c r="J539" s="644"/>
      <c r="K539" s="862" t="s">
        <v>7422</v>
      </c>
      <c r="L539" s="863" t="str">
        <f t="shared" si="28"/>
        <v>SAR2.Zdv008_2_1_2.ZDV.I.CKC</v>
      </c>
      <c r="M539" s="864" t="str">
        <f t="shared" si="29"/>
        <v>0</v>
      </c>
      <c r="N539" s="864" t="str">
        <f t="shared" si="30"/>
        <v>1</v>
      </c>
      <c r="O539" s="862" t="s">
        <v>2309</v>
      </c>
      <c r="P539" s="862" t="s">
        <v>2310</v>
      </c>
      <c r="Q539" s="860"/>
      <c r="R539" s="872" t="s">
        <v>2488</v>
      </c>
      <c r="S539" s="862"/>
    </row>
    <row r="540" spans="1:19" ht="15" customHeight="1" x14ac:dyDescent="0.25">
      <c r="A540" s="858">
        <v>539</v>
      </c>
      <c r="B540" s="276" t="s">
        <v>6568</v>
      </c>
      <c r="C540" s="894" t="s">
        <v>7087</v>
      </c>
      <c r="D540" s="860">
        <v>100</v>
      </c>
      <c r="E540" s="860"/>
      <c r="F540" s="923" t="s">
        <v>46</v>
      </c>
      <c r="G540" s="862"/>
      <c r="H540" s="644"/>
      <c r="I540" s="862"/>
      <c r="J540" s="644"/>
      <c r="K540" s="862" t="s">
        <v>7422</v>
      </c>
      <c r="L540" s="863" t="str">
        <f t="shared" si="28"/>
        <v>SAR2.Zdv008_2_1_2.ZDV.I.ODC</v>
      </c>
      <c r="M540" s="864" t="str">
        <f t="shared" si="29"/>
        <v>0</v>
      </c>
      <c r="N540" s="864" t="str">
        <f t="shared" si="30"/>
        <v>1</v>
      </c>
      <c r="O540" s="862" t="s">
        <v>2309</v>
      </c>
      <c r="P540" s="862" t="s">
        <v>2310</v>
      </c>
      <c r="Q540" s="860"/>
      <c r="R540" s="872" t="s">
        <v>2485</v>
      </c>
      <c r="S540" s="862"/>
    </row>
    <row r="541" spans="1:19" ht="15" customHeight="1" x14ac:dyDescent="0.25">
      <c r="A541" s="858">
        <v>540</v>
      </c>
      <c r="B541" s="276" t="s">
        <v>6569</v>
      </c>
      <c r="C541" s="894" t="s">
        <v>7088</v>
      </c>
      <c r="D541" s="860">
        <v>100</v>
      </c>
      <c r="E541" s="860"/>
      <c r="F541" s="923" t="s">
        <v>46</v>
      </c>
      <c r="G541" s="862"/>
      <c r="H541" s="644"/>
      <c r="I541" s="862"/>
      <c r="J541" s="644"/>
      <c r="K541" s="862" t="s">
        <v>7422</v>
      </c>
      <c r="L541" s="863" t="str">
        <f t="shared" si="28"/>
        <v>SAR2.Zdv008_2_1_2.ZDV.I.CDC</v>
      </c>
      <c r="M541" s="864" t="str">
        <f t="shared" si="29"/>
        <v>0</v>
      </c>
      <c r="N541" s="864" t="str">
        <f t="shared" si="30"/>
        <v>1</v>
      </c>
      <c r="O541" s="862" t="s">
        <v>2309</v>
      </c>
      <c r="P541" s="862" t="s">
        <v>2310</v>
      </c>
      <c r="Q541" s="860"/>
      <c r="R541" s="872" t="s">
        <v>2486</v>
      </c>
      <c r="S541" s="862"/>
    </row>
    <row r="542" spans="1:19" ht="15" customHeight="1" x14ac:dyDescent="0.25">
      <c r="A542" s="858">
        <v>541</v>
      </c>
      <c r="B542" s="276" t="s">
        <v>6570</v>
      </c>
      <c r="C542" s="894" t="s">
        <v>7089</v>
      </c>
      <c r="D542" s="860">
        <v>100</v>
      </c>
      <c r="E542" s="860"/>
      <c r="F542" s="923" t="s">
        <v>46</v>
      </c>
      <c r="G542" s="862"/>
      <c r="H542" s="644"/>
      <c r="I542" s="862"/>
      <c r="J542" s="644"/>
      <c r="K542" s="862" t="s">
        <v>7422</v>
      </c>
      <c r="L542" s="863" t="str">
        <f t="shared" si="28"/>
        <v>SAR2.Zdv008_2_1_2.ZDV.I.OPC</v>
      </c>
      <c r="M542" s="864" t="str">
        <f t="shared" si="29"/>
        <v>0</v>
      </c>
      <c r="N542" s="864" t="str">
        <f t="shared" si="30"/>
        <v>1</v>
      </c>
      <c r="O542" s="862" t="s">
        <v>2309</v>
      </c>
      <c r="P542" s="862" t="s">
        <v>2310</v>
      </c>
      <c r="Q542" s="860"/>
      <c r="R542" s="872" t="s">
        <v>2492</v>
      </c>
      <c r="S542" s="862"/>
    </row>
    <row r="543" spans="1:19" ht="15" customHeight="1" x14ac:dyDescent="0.25">
      <c r="A543" s="858">
        <v>542</v>
      </c>
      <c r="B543" s="276" t="s">
        <v>6571</v>
      </c>
      <c r="C543" s="894" t="s">
        <v>7090</v>
      </c>
      <c r="D543" s="860">
        <v>100</v>
      </c>
      <c r="E543" s="860"/>
      <c r="F543" s="923" t="s">
        <v>46</v>
      </c>
      <c r="G543" s="862"/>
      <c r="H543" s="644"/>
      <c r="I543" s="862"/>
      <c r="J543" s="644"/>
      <c r="K543" s="862" t="s">
        <v>7422</v>
      </c>
      <c r="L543" s="863" t="str">
        <f t="shared" si="28"/>
        <v>SAR2.Zdv008_2_1_2.ZDV.I.MC</v>
      </c>
      <c r="M543" s="864" t="str">
        <f t="shared" si="29"/>
        <v>0</v>
      </c>
      <c r="N543" s="864" t="str">
        <f t="shared" si="30"/>
        <v>1</v>
      </c>
      <c r="O543" s="862" t="s">
        <v>2309</v>
      </c>
      <c r="P543" s="862" t="s">
        <v>2310</v>
      </c>
      <c r="Q543" s="860"/>
      <c r="R543" s="872" t="s">
        <v>2489</v>
      </c>
      <c r="S543" s="862"/>
    </row>
    <row r="544" spans="1:19" ht="15" customHeight="1" x14ac:dyDescent="0.25">
      <c r="A544" s="858">
        <v>543</v>
      </c>
      <c r="B544" s="276" t="s">
        <v>6572</v>
      </c>
      <c r="C544" s="894" t="s">
        <v>7091</v>
      </c>
      <c r="D544" s="860">
        <v>100</v>
      </c>
      <c r="E544" s="860"/>
      <c r="F544" s="923" t="s">
        <v>46</v>
      </c>
      <c r="G544" s="862"/>
      <c r="H544" s="644"/>
      <c r="I544" s="862"/>
      <c r="J544" s="644"/>
      <c r="K544" s="862" t="s">
        <v>7422</v>
      </c>
      <c r="L544" s="863" t="str">
        <f t="shared" si="28"/>
        <v>SAR2.Zdv008_2_1_2.ZDV.I.OPC</v>
      </c>
      <c r="M544" s="864" t="str">
        <f t="shared" si="29"/>
        <v>0</v>
      </c>
      <c r="N544" s="864" t="str">
        <f t="shared" si="30"/>
        <v>1</v>
      </c>
      <c r="O544" s="862" t="s">
        <v>2309</v>
      </c>
      <c r="P544" s="862" t="s">
        <v>2310</v>
      </c>
      <c r="Q544" s="860"/>
      <c r="R544" s="872" t="s">
        <v>2492</v>
      </c>
      <c r="S544" s="862"/>
    </row>
    <row r="545" spans="1:19" ht="15" customHeight="1" x14ac:dyDescent="0.25">
      <c r="A545" s="858">
        <v>544</v>
      </c>
      <c r="B545" s="276" t="s">
        <v>6573</v>
      </c>
      <c r="C545" s="894" t="s">
        <v>7092</v>
      </c>
      <c r="D545" s="860">
        <v>100</v>
      </c>
      <c r="E545" s="860"/>
      <c r="F545" s="861" t="s">
        <v>46</v>
      </c>
      <c r="G545" s="862"/>
      <c r="H545" s="644"/>
      <c r="I545" s="862"/>
      <c r="J545" s="644"/>
      <c r="K545" s="862" t="s">
        <v>7422</v>
      </c>
      <c r="L545" s="863" t="str">
        <f t="shared" si="28"/>
        <v>SAR2.Zdv008_2_1_2.ZDV.I.DC</v>
      </c>
      <c r="M545" s="864" t="str">
        <f t="shared" si="29"/>
        <v>0</v>
      </c>
      <c r="N545" s="864" t="str">
        <f t="shared" si="30"/>
        <v>1</v>
      </c>
      <c r="O545" s="862" t="s">
        <v>2309</v>
      </c>
      <c r="P545" s="862" t="s">
        <v>2310</v>
      </c>
      <c r="Q545" s="860"/>
      <c r="R545" s="872" t="s">
        <v>6683</v>
      </c>
      <c r="S545" s="862"/>
    </row>
    <row r="546" spans="1:19" ht="15" customHeight="1" thickBot="1" x14ac:dyDescent="0.3">
      <c r="A546" s="858">
        <v>545</v>
      </c>
      <c r="B546" s="896" t="s">
        <v>6574</v>
      </c>
      <c r="C546" s="894" t="s">
        <v>7093</v>
      </c>
      <c r="D546" s="860">
        <v>100</v>
      </c>
      <c r="E546" s="860"/>
      <c r="F546" s="923" t="s">
        <v>46</v>
      </c>
      <c r="G546" s="862"/>
      <c r="H546" s="644"/>
      <c r="I546" s="862"/>
      <c r="J546" s="644"/>
      <c r="K546" s="862" t="s">
        <v>7422</v>
      </c>
      <c r="L546" s="863" t="str">
        <f t="shared" si="28"/>
        <v>SAR2.Zdv008_2_1_2.ZDV.I.BU</v>
      </c>
      <c r="M546" s="864" t="str">
        <f t="shared" si="29"/>
        <v>0</v>
      </c>
      <c r="N546" s="864" t="str">
        <f t="shared" si="30"/>
        <v>1</v>
      </c>
      <c r="O546" s="862" t="s">
        <v>2309</v>
      </c>
      <c r="P546" s="862" t="s">
        <v>2310</v>
      </c>
      <c r="Q546" s="860"/>
      <c r="R546" s="872" t="s">
        <v>6684</v>
      </c>
      <c r="S546" s="862"/>
    </row>
    <row r="547" spans="1:19" ht="15" customHeight="1" x14ac:dyDescent="0.25">
      <c r="A547" s="858">
        <v>546</v>
      </c>
      <c r="B547" s="895" t="s">
        <v>6575</v>
      </c>
      <c r="C547" s="894" t="s">
        <v>7094</v>
      </c>
      <c r="D547" s="860">
        <v>100</v>
      </c>
      <c r="E547" s="860" t="s">
        <v>5487</v>
      </c>
      <c r="F547" s="923" t="s">
        <v>46</v>
      </c>
      <c r="G547" s="862"/>
      <c r="H547" s="644" t="s">
        <v>4625</v>
      </c>
      <c r="I547" s="897" t="s">
        <v>4119</v>
      </c>
      <c r="J547" s="644" t="s">
        <v>4559</v>
      </c>
      <c r="K547" s="862" t="s">
        <v>7423</v>
      </c>
      <c r="L547" s="863" t="str">
        <f t="shared" si="28"/>
        <v>SAR2.Zdv008_2_2_1.ZDV.I.OKC</v>
      </c>
      <c r="M547" s="864" t="str">
        <f t="shared" si="29"/>
        <v>0</v>
      </c>
      <c r="N547" s="864" t="str">
        <f t="shared" si="30"/>
        <v>1</v>
      </c>
      <c r="O547" s="862" t="s">
        <v>2309</v>
      </c>
      <c r="P547" s="862" t="s">
        <v>2310</v>
      </c>
      <c r="Q547" s="860"/>
      <c r="R547" s="872" t="s">
        <v>2487</v>
      </c>
      <c r="S547" s="862"/>
    </row>
    <row r="548" spans="1:19" ht="15" customHeight="1" x14ac:dyDescent="0.25">
      <c r="A548" s="858">
        <v>547</v>
      </c>
      <c r="B548" s="276" t="s">
        <v>6576</v>
      </c>
      <c r="C548" s="894" t="s">
        <v>7095</v>
      </c>
      <c r="D548" s="860">
        <v>100</v>
      </c>
      <c r="E548" s="860"/>
      <c r="F548" s="923" t="s">
        <v>46</v>
      </c>
      <c r="G548" s="862"/>
      <c r="H548" s="644"/>
      <c r="I548" s="862"/>
      <c r="J548" s="644"/>
      <c r="K548" s="862" t="s">
        <v>7423</v>
      </c>
      <c r="L548" s="863" t="str">
        <f t="shared" si="28"/>
        <v>SAR2.Zdv008_2_2_1.ZDV.I.CKC</v>
      </c>
      <c r="M548" s="864" t="str">
        <f t="shared" si="29"/>
        <v>0</v>
      </c>
      <c r="N548" s="864" t="str">
        <f t="shared" si="30"/>
        <v>1</v>
      </c>
      <c r="O548" s="862" t="s">
        <v>2309</v>
      </c>
      <c r="P548" s="862" t="s">
        <v>2310</v>
      </c>
      <c r="Q548" s="860"/>
      <c r="R548" s="872" t="s">
        <v>2488</v>
      </c>
      <c r="S548" s="862"/>
    </row>
    <row r="549" spans="1:19" ht="15" customHeight="1" x14ac:dyDescent="0.25">
      <c r="A549" s="858">
        <v>548</v>
      </c>
      <c r="B549" s="276" t="s">
        <v>6577</v>
      </c>
      <c r="C549" s="894" t="s">
        <v>7096</v>
      </c>
      <c r="D549" s="860">
        <v>100</v>
      </c>
      <c r="E549" s="860"/>
      <c r="F549" s="923" t="s">
        <v>46</v>
      </c>
      <c r="G549" s="862"/>
      <c r="H549" s="644"/>
      <c r="I549" s="862"/>
      <c r="J549" s="644"/>
      <c r="K549" s="862" t="s">
        <v>7423</v>
      </c>
      <c r="L549" s="863" t="str">
        <f t="shared" si="28"/>
        <v>SAR2.Zdv008_2_2_1.ZDV.I.ODC</v>
      </c>
      <c r="M549" s="864" t="str">
        <f t="shared" si="29"/>
        <v>0</v>
      </c>
      <c r="N549" s="864" t="str">
        <f t="shared" si="30"/>
        <v>1</v>
      </c>
      <c r="O549" s="862" t="s">
        <v>2309</v>
      </c>
      <c r="P549" s="862" t="s">
        <v>2310</v>
      </c>
      <c r="Q549" s="860"/>
      <c r="R549" s="872" t="s">
        <v>2485</v>
      </c>
      <c r="S549" s="862"/>
    </row>
    <row r="550" spans="1:19" ht="15" customHeight="1" x14ac:dyDescent="0.25">
      <c r="A550" s="858">
        <v>549</v>
      </c>
      <c r="B550" s="276" t="s">
        <v>6578</v>
      </c>
      <c r="C550" s="894" t="s">
        <v>7097</v>
      </c>
      <c r="D550" s="860">
        <v>100</v>
      </c>
      <c r="E550" s="860"/>
      <c r="F550" s="923" t="s">
        <v>46</v>
      </c>
      <c r="G550" s="862"/>
      <c r="H550" s="644"/>
      <c r="I550" s="862"/>
      <c r="J550" s="644"/>
      <c r="K550" s="862" t="s">
        <v>7423</v>
      </c>
      <c r="L550" s="863" t="str">
        <f t="shared" si="28"/>
        <v>SAR2.Zdv008_2_2_1.ZDV.I.CDC</v>
      </c>
      <c r="M550" s="864" t="str">
        <f t="shared" si="29"/>
        <v>0</v>
      </c>
      <c r="N550" s="864" t="str">
        <f t="shared" si="30"/>
        <v>1</v>
      </c>
      <c r="O550" s="862" t="s">
        <v>2309</v>
      </c>
      <c r="P550" s="862" t="s">
        <v>2310</v>
      </c>
      <c r="Q550" s="860"/>
      <c r="R550" s="872" t="s">
        <v>2486</v>
      </c>
      <c r="S550" s="862"/>
    </row>
    <row r="551" spans="1:19" ht="15" customHeight="1" x14ac:dyDescent="0.25">
      <c r="A551" s="858">
        <v>550</v>
      </c>
      <c r="B551" s="276" t="s">
        <v>6579</v>
      </c>
      <c r="C551" s="894" t="s">
        <v>7098</v>
      </c>
      <c r="D551" s="860">
        <v>100</v>
      </c>
      <c r="E551" s="860"/>
      <c r="F551" s="923" t="s">
        <v>46</v>
      </c>
      <c r="G551" s="862"/>
      <c r="H551" s="644"/>
      <c r="I551" s="862"/>
      <c r="J551" s="644"/>
      <c r="K551" s="862" t="s">
        <v>7423</v>
      </c>
      <c r="L551" s="863" t="str">
        <f t="shared" si="28"/>
        <v>SAR2.Zdv008_2_2_1.ZDV.I.OPC</v>
      </c>
      <c r="M551" s="864" t="str">
        <f t="shared" si="29"/>
        <v>0</v>
      </c>
      <c r="N551" s="864" t="str">
        <f t="shared" si="30"/>
        <v>1</v>
      </c>
      <c r="O551" s="862" t="s">
        <v>2309</v>
      </c>
      <c r="P551" s="862" t="s">
        <v>2310</v>
      </c>
      <c r="Q551" s="860"/>
      <c r="R551" s="872" t="s">
        <v>2492</v>
      </c>
      <c r="S551" s="862"/>
    </row>
    <row r="552" spans="1:19" ht="15" customHeight="1" x14ac:dyDescent="0.25">
      <c r="A552" s="858">
        <v>551</v>
      </c>
      <c r="B552" s="276" t="s">
        <v>6580</v>
      </c>
      <c r="C552" s="894" t="s">
        <v>7099</v>
      </c>
      <c r="D552" s="860">
        <v>100</v>
      </c>
      <c r="E552" s="860"/>
      <c r="F552" s="923" t="s">
        <v>46</v>
      </c>
      <c r="G552" s="862"/>
      <c r="H552" s="644"/>
      <c r="I552" s="862"/>
      <c r="J552" s="644"/>
      <c r="K552" s="862" t="s">
        <v>7423</v>
      </c>
      <c r="L552" s="863" t="str">
        <f t="shared" si="28"/>
        <v>SAR2.Zdv008_2_2_1.ZDV.I.MC</v>
      </c>
      <c r="M552" s="864" t="str">
        <f t="shared" si="29"/>
        <v>0</v>
      </c>
      <c r="N552" s="864" t="str">
        <f t="shared" si="30"/>
        <v>1</v>
      </c>
      <c r="O552" s="862" t="s">
        <v>2309</v>
      </c>
      <c r="P552" s="862" t="s">
        <v>2310</v>
      </c>
      <c r="Q552" s="860"/>
      <c r="R552" s="872" t="s">
        <v>2489</v>
      </c>
      <c r="S552" s="862"/>
    </row>
    <row r="553" spans="1:19" ht="15" customHeight="1" x14ac:dyDescent="0.25">
      <c r="A553" s="858">
        <v>552</v>
      </c>
      <c r="B553" s="276" t="s">
        <v>6581</v>
      </c>
      <c r="C553" s="894" t="s">
        <v>7100</v>
      </c>
      <c r="D553" s="860">
        <v>100</v>
      </c>
      <c r="E553" s="860"/>
      <c r="F553" s="923" t="s">
        <v>46</v>
      </c>
      <c r="G553" s="862"/>
      <c r="H553" s="644"/>
      <c r="I553" s="862"/>
      <c r="J553" s="644"/>
      <c r="K553" s="862" t="s">
        <v>7423</v>
      </c>
      <c r="L553" s="863" t="str">
        <f t="shared" si="28"/>
        <v>SAR2.Zdv008_2_2_1.ZDV.I.OPC</v>
      </c>
      <c r="M553" s="864" t="str">
        <f t="shared" si="29"/>
        <v>0</v>
      </c>
      <c r="N553" s="864" t="str">
        <f t="shared" si="30"/>
        <v>1</v>
      </c>
      <c r="O553" s="862" t="s">
        <v>2309</v>
      </c>
      <c r="P553" s="862" t="s">
        <v>2310</v>
      </c>
      <c r="Q553" s="860"/>
      <c r="R553" s="872" t="s">
        <v>2492</v>
      </c>
      <c r="S553" s="862"/>
    </row>
    <row r="554" spans="1:19" ht="15" customHeight="1" x14ac:dyDescent="0.25">
      <c r="A554" s="858">
        <v>553</v>
      </c>
      <c r="B554" s="276" t="s">
        <v>6582</v>
      </c>
      <c r="C554" s="894" t="s">
        <v>7101</v>
      </c>
      <c r="D554" s="860">
        <v>100</v>
      </c>
      <c r="E554" s="860"/>
      <c r="F554" s="861" t="s">
        <v>46</v>
      </c>
      <c r="G554" s="862"/>
      <c r="H554" s="644"/>
      <c r="I554" s="862"/>
      <c r="J554" s="644"/>
      <c r="K554" s="862" t="s">
        <v>7423</v>
      </c>
      <c r="L554" s="863" t="str">
        <f t="shared" si="28"/>
        <v>SAR2.Zdv008_2_2_1.ZDV.I.DC</v>
      </c>
      <c r="M554" s="864" t="str">
        <f t="shared" si="29"/>
        <v>0</v>
      </c>
      <c r="N554" s="864" t="str">
        <f t="shared" si="30"/>
        <v>1</v>
      </c>
      <c r="O554" s="862" t="s">
        <v>2309</v>
      </c>
      <c r="P554" s="862" t="s">
        <v>2310</v>
      </c>
      <c r="Q554" s="860"/>
      <c r="R554" s="872" t="s">
        <v>6683</v>
      </c>
      <c r="S554" s="862"/>
    </row>
    <row r="555" spans="1:19" ht="15" customHeight="1" thickBot="1" x14ac:dyDescent="0.3">
      <c r="A555" s="858">
        <v>554</v>
      </c>
      <c r="B555" s="896" t="s">
        <v>6583</v>
      </c>
      <c r="C555" s="894" t="s">
        <v>7102</v>
      </c>
      <c r="D555" s="860">
        <v>100</v>
      </c>
      <c r="E555" s="860"/>
      <c r="F555" s="923" t="s">
        <v>46</v>
      </c>
      <c r="G555" s="862"/>
      <c r="H555" s="644"/>
      <c r="I555" s="862"/>
      <c r="J555" s="644"/>
      <c r="K555" s="862" t="s">
        <v>7423</v>
      </c>
      <c r="L555" s="863" t="str">
        <f t="shared" si="28"/>
        <v>SAR2.Zdv008_2_2_1.ZDV.I.BU</v>
      </c>
      <c r="M555" s="864" t="str">
        <f t="shared" si="29"/>
        <v>0</v>
      </c>
      <c r="N555" s="864" t="str">
        <f t="shared" si="30"/>
        <v>1</v>
      </c>
      <c r="O555" s="862" t="s">
        <v>2309</v>
      </c>
      <c r="P555" s="862" t="s">
        <v>2310</v>
      </c>
      <c r="Q555" s="860"/>
      <c r="R555" s="872" t="s">
        <v>6684</v>
      </c>
      <c r="S555" s="862"/>
    </row>
    <row r="556" spans="1:19" ht="15" customHeight="1" x14ac:dyDescent="0.25">
      <c r="A556" s="858">
        <v>555</v>
      </c>
      <c r="B556" s="895" t="s">
        <v>6584</v>
      </c>
      <c r="C556" s="894" t="s">
        <v>7103</v>
      </c>
      <c r="D556" s="860">
        <v>100</v>
      </c>
      <c r="E556" s="860" t="s">
        <v>5487</v>
      </c>
      <c r="F556" s="923" t="s">
        <v>46</v>
      </c>
      <c r="G556" s="862"/>
      <c r="H556" s="644" t="s">
        <v>4625</v>
      </c>
      <c r="I556" s="897" t="s">
        <v>4119</v>
      </c>
      <c r="J556" s="644" t="s">
        <v>4559</v>
      </c>
      <c r="K556" s="862" t="s">
        <v>7424</v>
      </c>
      <c r="L556" s="863" t="str">
        <f t="shared" si="28"/>
        <v>SAR2.Zdv008_2_2_2.ZDV.I.OKC</v>
      </c>
      <c r="M556" s="864" t="str">
        <f t="shared" si="29"/>
        <v>0</v>
      </c>
      <c r="N556" s="864" t="str">
        <f t="shared" si="30"/>
        <v>1</v>
      </c>
      <c r="O556" s="862" t="s">
        <v>2309</v>
      </c>
      <c r="P556" s="862" t="s">
        <v>2310</v>
      </c>
      <c r="Q556" s="860"/>
      <c r="R556" s="872" t="s">
        <v>2487</v>
      </c>
      <c r="S556" s="862"/>
    </row>
    <row r="557" spans="1:19" ht="15" customHeight="1" x14ac:dyDescent="0.25">
      <c r="A557" s="858">
        <v>556</v>
      </c>
      <c r="B557" s="276" t="s">
        <v>6585</v>
      </c>
      <c r="C557" s="894" t="s">
        <v>7104</v>
      </c>
      <c r="D557" s="860">
        <v>100</v>
      </c>
      <c r="E557" s="860"/>
      <c r="F557" s="923" t="s">
        <v>46</v>
      </c>
      <c r="G557" s="862"/>
      <c r="H557" s="644"/>
      <c r="I557" s="862"/>
      <c r="J557" s="644"/>
      <c r="K557" s="862" t="s">
        <v>7424</v>
      </c>
      <c r="L557" s="863" t="str">
        <f t="shared" si="28"/>
        <v>SAR2.Zdv008_2_2_2.ZDV.I.CKC</v>
      </c>
      <c r="M557" s="864" t="str">
        <f t="shared" si="29"/>
        <v>0</v>
      </c>
      <c r="N557" s="864" t="str">
        <f t="shared" si="30"/>
        <v>1</v>
      </c>
      <c r="O557" s="862" t="s">
        <v>2309</v>
      </c>
      <c r="P557" s="862" t="s">
        <v>2310</v>
      </c>
      <c r="Q557" s="860"/>
      <c r="R557" s="872" t="s">
        <v>2488</v>
      </c>
      <c r="S557" s="862"/>
    </row>
    <row r="558" spans="1:19" ht="15" customHeight="1" x14ac:dyDescent="0.25">
      <c r="A558" s="858">
        <v>557</v>
      </c>
      <c r="B558" s="276" t="s">
        <v>6586</v>
      </c>
      <c r="C558" s="894" t="s">
        <v>7105</v>
      </c>
      <c r="D558" s="860">
        <v>100</v>
      </c>
      <c r="E558" s="860"/>
      <c r="F558" s="923" t="s">
        <v>46</v>
      </c>
      <c r="G558" s="862"/>
      <c r="H558" s="644"/>
      <c r="I558" s="862"/>
      <c r="J558" s="644"/>
      <c r="K558" s="862" t="s">
        <v>7424</v>
      </c>
      <c r="L558" s="863" t="str">
        <f t="shared" si="28"/>
        <v>SAR2.Zdv008_2_2_2.ZDV.I.ODC</v>
      </c>
      <c r="M558" s="864" t="str">
        <f t="shared" si="29"/>
        <v>0</v>
      </c>
      <c r="N558" s="864" t="str">
        <f t="shared" si="30"/>
        <v>1</v>
      </c>
      <c r="O558" s="862" t="s">
        <v>2309</v>
      </c>
      <c r="P558" s="862" t="s">
        <v>2310</v>
      </c>
      <c r="Q558" s="860"/>
      <c r="R558" s="872" t="s">
        <v>2485</v>
      </c>
      <c r="S558" s="862"/>
    </row>
    <row r="559" spans="1:19" ht="15" customHeight="1" x14ac:dyDescent="0.25">
      <c r="A559" s="858">
        <v>558</v>
      </c>
      <c r="B559" s="276" t="s">
        <v>6587</v>
      </c>
      <c r="C559" s="894" t="s">
        <v>7106</v>
      </c>
      <c r="D559" s="860">
        <v>100</v>
      </c>
      <c r="E559" s="860"/>
      <c r="F559" s="923" t="s">
        <v>46</v>
      </c>
      <c r="G559" s="862"/>
      <c r="H559" s="644"/>
      <c r="I559" s="862"/>
      <c r="J559" s="644"/>
      <c r="K559" s="862" t="s">
        <v>7424</v>
      </c>
      <c r="L559" s="863" t="str">
        <f t="shared" si="28"/>
        <v>SAR2.Zdv008_2_2_2.ZDV.I.CDC</v>
      </c>
      <c r="M559" s="864" t="str">
        <f t="shared" si="29"/>
        <v>0</v>
      </c>
      <c r="N559" s="864" t="str">
        <f t="shared" si="30"/>
        <v>1</v>
      </c>
      <c r="O559" s="862" t="s">
        <v>2309</v>
      </c>
      <c r="P559" s="862" t="s">
        <v>2310</v>
      </c>
      <c r="Q559" s="860"/>
      <c r="R559" s="872" t="s">
        <v>2486</v>
      </c>
      <c r="S559" s="862"/>
    </row>
    <row r="560" spans="1:19" ht="15" customHeight="1" x14ac:dyDescent="0.25">
      <c r="A560" s="858">
        <v>559</v>
      </c>
      <c r="B560" s="276" t="s">
        <v>6588</v>
      </c>
      <c r="C560" s="894" t="s">
        <v>7107</v>
      </c>
      <c r="D560" s="860">
        <v>100</v>
      </c>
      <c r="E560" s="860"/>
      <c r="F560" s="923" t="s">
        <v>46</v>
      </c>
      <c r="G560" s="862"/>
      <c r="H560" s="644"/>
      <c r="I560" s="862"/>
      <c r="J560" s="644"/>
      <c r="K560" s="862" t="s">
        <v>7424</v>
      </c>
      <c r="L560" s="863" t="str">
        <f t="shared" si="28"/>
        <v>SAR2.Zdv008_2_2_2.ZDV.I.OPC</v>
      </c>
      <c r="M560" s="864" t="str">
        <f t="shared" si="29"/>
        <v>0</v>
      </c>
      <c r="N560" s="864" t="str">
        <f t="shared" si="30"/>
        <v>1</v>
      </c>
      <c r="O560" s="862" t="s">
        <v>2309</v>
      </c>
      <c r="P560" s="862" t="s">
        <v>2310</v>
      </c>
      <c r="Q560" s="860"/>
      <c r="R560" s="872" t="s">
        <v>2492</v>
      </c>
      <c r="S560" s="862"/>
    </row>
    <row r="561" spans="1:19" ht="15" customHeight="1" x14ac:dyDescent="0.25">
      <c r="A561" s="858">
        <v>560</v>
      </c>
      <c r="B561" s="276" t="s">
        <v>6589</v>
      </c>
      <c r="C561" s="894" t="s">
        <v>7108</v>
      </c>
      <c r="D561" s="860">
        <v>100</v>
      </c>
      <c r="E561" s="860"/>
      <c r="F561" s="923" t="s">
        <v>46</v>
      </c>
      <c r="G561" s="862"/>
      <c r="H561" s="644"/>
      <c r="I561" s="862"/>
      <c r="J561" s="644"/>
      <c r="K561" s="862" t="s">
        <v>7424</v>
      </c>
      <c r="L561" s="863" t="str">
        <f t="shared" si="28"/>
        <v>SAR2.Zdv008_2_2_2.ZDV.I.MC</v>
      </c>
      <c r="M561" s="864" t="str">
        <f t="shared" si="29"/>
        <v>0</v>
      </c>
      <c r="N561" s="864" t="str">
        <f t="shared" si="30"/>
        <v>1</v>
      </c>
      <c r="O561" s="862" t="s">
        <v>2309</v>
      </c>
      <c r="P561" s="862" t="s">
        <v>2310</v>
      </c>
      <c r="Q561" s="860"/>
      <c r="R561" s="872" t="s">
        <v>2489</v>
      </c>
      <c r="S561" s="862"/>
    </row>
    <row r="562" spans="1:19" ht="15" customHeight="1" x14ac:dyDescent="0.25">
      <c r="A562" s="858">
        <v>561</v>
      </c>
      <c r="B562" s="276" t="s">
        <v>6590</v>
      </c>
      <c r="C562" s="894" t="s">
        <v>7109</v>
      </c>
      <c r="D562" s="860">
        <v>100</v>
      </c>
      <c r="E562" s="860"/>
      <c r="F562" s="923" t="s">
        <v>46</v>
      </c>
      <c r="G562" s="862"/>
      <c r="H562" s="644"/>
      <c r="I562" s="862"/>
      <c r="J562" s="644"/>
      <c r="K562" s="862" t="s">
        <v>7424</v>
      </c>
      <c r="L562" s="863" t="str">
        <f t="shared" si="28"/>
        <v>SAR2.Zdv008_2_2_2.ZDV.I.OPC</v>
      </c>
      <c r="M562" s="864" t="str">
        <f t="shared" si="29"/>
        <v>0</v>
      </c>
      <c r="N562" s="864" t="str">
        <f t="shared" si="30"/>
        <v>1</v>
      </c>
      <c r="O562" s="862" t="s">
        <v>2309</v>
      </c>
      <c r="P562" s="862" t="s">
        <v>2310</v>
      </c>
      <c r="Q562" s="860"/>
      <c r="R562" s="872" t="s">
        <v>2492</v>
      </c>
      <c r="S562" s="862"/>
    </row>
    <row r="563" spans="1:19" ht="15" customHeight="1" x14ac:dyDescent="0.25">
      <c r="A563" s="858">
        <v>562</v>
      </c>
      <c r="B563" s="276" t="s">
        <v>6591</v>
      </c>
      <c r="C563" s="894" t="s">
        <v>7110</v>
      </c>
      <c r="D563" s="860">
        <v>100</v>
      </c>
      <c r="E563" s="860"/>
      <c r="F563" s="861" t="s">
        <v>46</v>
      </c>
      <c r="G563" s="862"/>
      <c r="H563" s="644"/>
      <c r="I563" s="862"/>
      <c r="J563" s="644"/>
      <c r="K563" s="862" t="s">
        <v>7424</v>
      </c>
      <c r="L563" s="863" t="str">
        <f t="shared" si="28"/>
        <v>SAR2.Zdv008_2_2_2.ZDV.I.DC</v>
      </c>
      <c r="M563" s="864" t="str">
        <f t="shared" si="29"/>
        <v>0</v>
      </c>
      <c r="N563" s="864" t="str">
        <f t="shared" si="30"/>
        <v>1</v>
      </c>
      <c r="O563" s="862" t="s">
        <v>2309</v>
      </c>
      <c r="P563" s="862" t="s">
        <v>2310</v>
      </c>
      <c r="Q563" s="860"/>
      <c r="R563" s="872" t="s">
        <v>6683</v>
      </c>
      <c r="S563" s="862"/>
    </row>
    <row r="564" spans="1:19" ht="15" customHeight="1" thickBot="1" x14ac:dyDescent="0.3">
      <c r="A564" s="858">
        <v>563</v>
      </c>
      <c r="B564" s="896" t="s">
        <v>6592</v>
      </c>
      <c r="C564" s="894" t="s">
        <v>7111</v>
      </c>
      <c r="D564" s="860">
        <v>100</v>
      </c>
      <c r="E564" s="860"/>
      <c r="F564" s="923" t="s">
        <v>46</v>
      </c>
      <c r="G564" s="862"/>
      <c r="H564" s="644"/>
      <c r="I564" s="862"/>
      <c r="J564" s="644"/>
      <c r="K564" s="862" t="s">
        <v>7424</v>
      </c>
      <c r="L564" s="863" t="str">
        <f t="shared" si="28"/>
        <v>SAR2.Zdv008_2_2_2.ZDV.I.BU</v>
      </c>
      <c r="M564" s="864" t="str">
        <f t="shared" si="29"/>
        <v>0</v>
      </c>
      <c r="N564" s="864" t="str">
        <f t="shared" si="30"/>
        <v>1</v>
      </c>
      <c r="O564" s="862" t="s">
        <v>2309</v>
      </c>
      <c r="P564" s="862" t="s">
        <v>2310</v>
      </c>
      <c r="Q564" s="860"/>
      <c r="R564" s="872" t="s">
        <v>6684</v>
      </c>
      <c r="S564" s="862"/>
    </row>
    <row r="565" spans="1:19" ht="15" customHeight="1" x14ac:dyDescent="0.25">
      <c r="A565" s="858">
        <v>564</v>
      </c>
      <c r="B565" s="895" t="s">
        <v>6593</v>
      </c>
      <c r="C565" s="894" t="s">
        <v>7112</v>
      </c>
      <c r="D565" s="860">
        <v>100</v>
      </c>
      <c r="E565" s="860" t="s">
        <v>5487</v>
      </c>
      <c r="F565" s="923" t="s">
        <v>46</v>
      </c>
      <c r="G565" s="862"/>
      <c r="H565" s="644" t="s">
        <v>4625</v>
      </c>
      <c r="I565" s="897" t="s">
        <v>4119</v>
      </c>
      <c r="J565" s="644" t="s">
        <v>4406</v>
      </c>
      <c r="K565" s="862" t="s">
        <v>7409</v>
      </c>
      <c r="L565" s="863" t="str">
        <f t="shared" si="28"/>
        <v>PNA036_1.Zdv036_1_1.ZDV.I.OKC</v>
      </c>
      <c r="M565" s="864" t="str">
        <f t="shared" si="29"/>
        <v>0</v>
      </c>
      <c r="N565" s="864" t="str">
        <f t="shared" si="30"/>
        <v>1</v>
      </c>
      <c r="O565" s="862" t="s">
        <v>2309</v>
      </c>
      <c r="P565" s="862" t="s">
        <v>2310</v>
      </c>
      <c r="Q565" s="860"/>
      <c r="R565" s="872" t="s">
        <v>2487</v>
      </c>
      <c r="S565" s="862"/>
    </row>
    <row r="566" spans="1:19" ht="15" customHeight="1" x14ac:dyDescent="0.25">
      <c r="A566" s="858">
        <v>565</v>
      </c>
      <c r="B566" s="276" t="s">
        <v>6594</v>
      </c>
      <c r="C566" s="894" t="s">
        <v>7113</v>
      </c>
      <c r="D566" s="860">
        <v>100</v>
      </c>
      <c r="E566" s="860"/>
      <c r="F566" s="923" t="s">
        <v>46</v>
      </c>
      <c r="G566" s="862"/>
      <c r="H566" s="644"/>
      <c r="I566" s="862"/>
      <c r="J566" s="644"/>
      <c r="K566" s="862" t="s">
        <v>7409</v>
      </c>
      <c r="L566" s="863" t="str">
        <f t="shared" si="28"/>
        <v>PNA036_1.Zdv036_1_1.ZDV.I.CKC</v>
      </c>
      <c r="M566" s="864" t="str">
        <f t="shared" si="29"/>
        <v>0</v>
      </c>
      <c r="N566" s="864" t="str">
        <f t="shared" si="30"/>
        <v>1</v>
      </c>
      <c r="O566" s="862" t="s">
        <v>2309</v>
      </c>
      <c r="P566" s="862" t="s">
        <v>2310</v>
      </c>
      <c r="Q566" s="860"/>
      <c r="R566" s="872" t="s">
        <v>2488</v>
      </c>
      <c r="S566" s="862"/>
    </row>
    <row r="567" spans="1:19" ht="15" customHeight="1" x14ac:dyDescent="0.25">
      <c r="A567" s="858">
        <v>566</v>
      </c>
      <c r="B567" s="276" t="s">
        <v>6595</v>
      </c>
      <c r="C567" s="894" t="s">
        <v>7114</v>
      </c>
      <c r="D567" s="860">
        <v>100</v>
      </c>
      <c r="E567" s="860"/>
      <c r="F567" s="923" t="s">
        <v>46</v>
      </c>
      <c r="G567" s="862"/>
      <c r="H567" s="644"/>
      <c r="I567" s="862"/>
      <c r="J567" s="644"/>
      <c r="K567" s="862" t="s">
        <v>7409</v>
      </c>
      <c r="L567" s="863" t="str">
        <f t="shared" si="28"/>
        <v>PNA036_1.Zdv036_1_1.ZDV.I.ODC</v>
      </c>
      <c r="M567" s="864" t="str">
        <f t="shared" si="29"/>
        <v>0</v>
      </c>
      <c r="N567" s="864" t="str">
        <f t="shared" si="30"/>
        <v>1</v>
      </c>
      <c r="O567" s="862" t="s">
        <v>2309</v>
      </c>
      <c r="P567" s="862" t="s">
        <v>2310</v>
      </c>
      <c r="Q567" s="860"/>
      <c r="R567" s="872" t="s">
        <v>2485</v>
      </c>
      <c r="S567" s="862"/>
    </row>
    <row r="568" spans="1:19" x14ac:dyDescent="0.25">
      <c r="A568" s="858">
        <v>567</v>
      </c>
      <c r="B568" s="276" t="s">
        <v>6596</v>
      </c>
      <c r="C568" s="894" t="s">
        <v>7115</v>
      </c>
      <c r="D568" s="860">
        <v>100</v>
      </c>
      <c r="E568" s="860"/>
      <c r="F568" s="923" t="s">
        <v>46</v>
      </c>
      <c r="G568" s="862"/>
      <c r="H568" s="644"/>
      <c r="I568" s="862"/>
      <c r="J568" s="644"/>
      <c r="K568" s="862" t="s">
        <v>7409</v>
      </c>
      <c r="L568" s="863" t="str">
        <f t="shared" si="28"/>
        <v>PNA036_1.Zdv036_1_1.ZDV.I.CDC</v>
      </c>
      <c r="M568" s="864" t="str">
        <f t="shared" si="29"/>
        <v>0</v>
      </c>
      <c r="N568" s="864" t="str">
        <f t="shared" si="30"/>
        <v>1</v>
      </c>
      <c r="O568" s="862" t="s">
        <v>2309</v>
      </c>
      <c r="P568" s="862" t="s">
        <v>2310</v>
      </c>
      <c r="Q568" s="860"/>
      <c r="R568" s="872" t="s">
        <v>2486</v>
      </c>
      <c r="S568" s="862"/>
    </row>
    <row r="569" spans="1:19" ht="15" customHeight="1" x14ac:dyDescent="0.25">
      <c r="A569" s="858">
        <v>568</v>
      </c>
      <c r="B569" s="276" t="s">
        <v>6597</v>
      </c>
      <c r="C569" s="894" t="s">
        <v>7116</v>
      </c>
      <c r="D569" s="860">
        <v>100</v>
      </c>
      <c r="E569" s="860"/>
      <c r="F569" s="923" t="s">
        <v>46</v>
      </c>
      <c r="G569" s="862"/>
      <c r="H569" s="644"/>
      <c r="I569" s="862"/>
      <c r="J569" s="644"/>
      <c r="K569" s="862" t="s">
        <v>7409</v>
      </c>
      <c r="L569" s="863" t="str">
        <f t="shared" si="28"/>
        <v>PNA036_1.Zdv036_1_1.ZDV.I.OPC</v>
      </c>
      <c r="M569" s="864" t="str">
        <f t="shared" si="29"/>
        <v>0</v>
      </c>
      <c r="N569" s="864" t="str">
        <f t="shared" si="30"/>
        <v>1</v>
      </c>
      <c r="O569" s="862" t="s">
        <v>2309</v>
      </c>
      <c r="P569" s="862" t="s">
        <v>2310</v>
      </c>
      <c r="Q569" s="860"/>
      <c r="R569" s="872" t="s">
        <v>2492</v>
      </c>
      <c r="S569" s="862"/>
    </row>
    <row r="570" spans="1:19" ht="15" customHeight="1" x14ac:dyDescent="0.25">
      <c r="A570" s="858">
        <v>569</v>
      </c>
      <c r="B570" s="276" t="s">
        <v>6598</v>
      </c>
      <c r="C570" s="894" t="s">
        <v>7117</v>
      </c>
      <c r="D570" s="860">
        <v>100</v>
      </c>
      <c r="E570" s="860"/>
      <c r="F570" s="923" t="s">
        <v>46</v>
      </c>
      <c r="G570" s="862"/>
      <c r="H570" s="644"/>
      <c r="I570" s="862"/>
      <c r="J570" s="644"/>
      <c r="K570" s="862" t="s">
        <v>7409</v>
      </c>
      <c r="L570" s="863" t="str">
        <f t="shared" si="28"/>
        <v>PNA036_1.Zdv036_1_1.ZDV.I.MC</v>
      </c>
      <c r="M570" s="864" t="str">
        <f t="shared" si="29"/>
        <v>0</v>
      </c>
      <c r="N570" s="864" t="str">
        <f t="shared" si="30"/>
        <v>1</v>
      </c>
      <c r="O570" s="862" t="s">
        <v>2309</v>
      </c>
      <c r="P570" s="862" t="s">
        <v>2310</v>
      </c>
      <c r="Q570" s="860"/>
      <c r="R570" s="862" t="s">
        <v>2489</v>
      </c>
      <c r="S570" s="862"/>
    </row>
    <row r="571" spans="1:19" ht="15" customHeight="1" x14ac:dyDescent="0.25">
      <c r="A571" s="858">
        <v>570</v>
      </c>
      <c r="B571" s="276" t="s">
        <v>6599</v>
      </c>
      <c r="C571" s="894" t="s">
        <v>7118</v>
      </c>
      <c r="D571" s="860">
        <v>100</v>
      </c>
      <c r="E571" s="860"/>
      <c r="F571" s="923" t="s">
        <v>46</v>
      </c>
      <c r="G571" s="862"/>
      <c r="H571" s="644"/>
      <c r="I571" s="862"/>
      <c r="J571" s="644"/>
      <c r="K571" s="862" t="s">
        <v>7409</v>
      </c>
      <c r="L571" s="863" t="str">
        <f t="shared" si="28"/>
        <v>PNA036_1.Zdv036_1_1.ZDV.I.OPC</v>
      </c>
      <c r="M571" s="864" t="str">
        <f t="shared" si="29"/>
        <v>0</v>
      </c>
      <c r="N571" s="864" t="str">
        <f t="shared" si="30"/>
        <v>1</v>
      </c>
      <c r="O571" s="862" t="s">
        <v>2309</v>
      </c>
      <c r="P571" s="862" t="s">
        <v>2310</v>
      </c>
      <c r="Q571" s="860"/>
      <c r="R571" s="862" t="s">
        <v>2492</v>
      </c>
      <c r="S571" s="862"/>
    </row>
    <row r="572" spans="1:19" ht="15" customHeight="1" x14ac:dyDescent="0.25">
      <c r="A572" s="858">
        <v>571</v>
      </c>
      <c r="B572" s="276" t="s">
        <v>6600</v>
      </c>
      <c r="C572" s="894" t="s">
        <v>7119</v>
      </c>
      <c r="D572" s="860">
        <v>100</v>
      </c>
      <c r="E572" s="860"/>
      <c r="F572" s="861" t="s">
        <v>46</v>
      </c>
      <c r="G572" s="862"/>
      <c r="H572" s="644"/>
      <c r="I572" s="862"/>
      <c r="J572" s="644"/>
      <c r="K572" s="862" t="s">
        <v>7409</v>
      </c>
      <c r="L572" s="863" t="str">
        <f t="shared" si="28"/>
        <v>PNA036_1.Zdv036_1_1.ZDV.I.DC</v>
      </c>
      <c r="M572" s="864" t="str">
        <f t="shared" si="29"/>
        <v>0</v>
      </c>
      <c r="N572" s="864" t="str">
        <f t="shared" si="30"/>
        <v>1</v>
      </c>
      <c r="O572" s="862" t="s">
        <v>2309</v>
      </c>
      <c r="P572" s="862" t="s">
        <v>2310</v>
      </c>
      <c r="Q572" s="860"/>
      <c r="R572" s="862" t="s">
        <v>6683</v>
      </c>
      <c r="S572" s="862"/>
    </row>
    <row r="573" spans="1:19" ht="15" customHeight="1" thickBot="1" x14ac:dyDescent="0.3">
      <c r="A573" s="858">
        <v>572</v>
      </c>
      <c r="B573" s="896" t="s">
        <v>6601</v>
      </c>
      <c r="C573" s="894" t="s">
        <v>7120</v>
      </c>
      <c r="D573" s="860">
        <v>100</v>
      </c>
      <c r="E573" s="860"/>
      <c r="F573" s="923" t="s">
        <v>46</v>
      </c>
      <c r="G573" s="862"/>
      <c r="H573" s="644"/>
      <c r="I573" s="862"/>
      <c r="J573" s="644"/>
      <c r="K573" s="862" t="s">
        <v>7409</v>
      </c>
      <c r="L573" s="863" t="str">
        <f t="shared" si="28"/>
        <v>PNA036_1.Zdv036_1_1.ZDV.I.BU</v>
      </c>
      <c r="M573" s="864" t="str">
        <f t="shared" si="29"/>
        <v>0</v>
      </c>
      <c r="N573" s="864" t="str">
        <f t="shared" si="30"/>
        <v>1</v>
      </c>
      <c r="O573" s="862" t="s">
        <v>2309</v>
      </c>
      <c r="P573" s="862" t="s">
        <v>2310</v>
      </c>
      <c r="Q573" s="860"/>
      <c r="R573" s="862" t="s">
        <v>6684</v>
      </c>
      <c r="S573" s="862"/>
    </row>
    <row r="574" spans="1:19" ht="15" customHeight="1" x14ac:dyDescent="0.25">
      <c r="A574" s="858">
        <v>573</v>
      </c>
      <c r="B574" s="895" t="s">
        <v>6602</v>
      </c>
      <c r="C574" s="894" t="s">
        <v>7121</v>
      </c>
      <c r="D574" s="860">
        <v>100</v>
      </c>
      <c r="E574" s="860" t="s">
        <v>5487</v>
      </c>
      <c r="F574" s="923" t="s">
        <v>46</v>
      </c>
      <c r="G574" s="862"/>
      <c r="H574" s="644" t="s">
        <v>4626</v>
      </c>
      <c r="I574" s="897" t="s">
        <v>4119</v>
      </c>
      <c r="J574" s="644" t="s">
        <v>4406</v>
      </c>
      <c r="K574" s="862" t="s">
        <v>7410</v>
      </c>
      <c r="L574" s="863" t="str">
        <f t="shared" si="28"/>
        <v>PNA036_1.Zdv036_1_2.ZDV.I.OKC</v>
      </c>
      <c r="M574" s="864" t="str">
        <f t="shared" si="29"/>
        <v>0</v>
      </c>
      <c r="N574" s="864" t="str">
        <f t="shared" si="30"/>
        <v>1</v>
      </c>
      <c r="O574" s="862" t="s">
        <v>2309</v>
      </c>
      <c r="P574" s="862" t="s">
        <v>2310</v>
      </c>
      <c r="Q574" s="860"/>
      <c r="R574" s="862" t="s">
        <v>2487</v>
      </c>
      <c r="S574" s="862"/>
    </row>
    <row r="575" spans="1:19" ht="15" customHeight="1" x14ac:dyDescent="0.25">
      <c r="A575" s="858">
        <v>574</v>
      </c>
      <c r="B575" s="276" t="s">
        <v>6603</v>
      </c>
      <c r="C575" s="894" t="s">
        <v>7122</v>
      </c>
      <c r="D575" s="860">
        <v>100</v>
      </c>
      <c r="E575" s="860"/>
      <c r="F575" s="923" t="s">
        <v>46</v>
      </c>
      <c r="G575" s="862"/>
      <c r="H575" s="644"/>
      <c r="I575" s="862"/>
      <c r="J575" s="644"/>
      <c r="K575" s="862" t="s">
        <v>7410</v>
      </c>
      <c r="L575" s="863" t="str">
        <f t="shared" si="28"/>
        <v>PNA036_1.Zdv036_1_2.ZDV.I.CKC</v>
      </c>
      <c r="M575" s="864" t="str">
        <f t="shared" si="29"/>
        <v>0</v>
      </c>
      <c r="N575" s="864" t="str">
        <f t="shared" si="30"/>
        <v>1</v>
      </c>
      <c r="O575" s="862" t="s">
        <v>2309</v>
      </c>
      <c r="P575" s="862" t="s">
        <v>2310</v>
      </c>
      <c r="Q575" s="860"/>
      <c r="R575" s="862" t="s">
        <v>2488</v>
      </c>
      <c r="S575" s="862"/>
    </row>
    <row r="576" spans="1:19" ht="15" customHeight="1" x14ac:dyDescent="0.25">
      <c r="A576" s="858">
        <v>575</v>
      </c>
      <c r="B576" s="276" t="s">
        <v>6604</v>
      </c>
      <c r="C576" s="894" t="s">
        <v>7123</v>
      </c>
      <c r="D576" s="860">
        <v>100</v>
      </c>
      <c r="E576" s="860"/>
      <c r="F576" s="923" t="s">
        <v>46</v>
      </c>
      <c r="G576" s="862"/>
      <c r="H576" s="644"/>
      <c r="I576" s="862"/>
      <c r="J576" s="644"/>
      <c r="K576" s="862" t="s">
        <v>7410</v>
      </c>
      <c r="L576" s="863" t="str">
        <f t="shared" si="28"/>
        <v>PNA036_1.Zdv036_1_2.ZDV.I.ODC</v>
      </c>
      <c r="M576" s="864" t="str">
        <f t="shared" si="29"/>
        <v>0</v>
      </c>
      <c r="N576" s="864" t="str">
        <f t="shared" si="30"/>
        <v>1</v>
      </c>
      <c r="O576" s="862" t="s">
        <v>2309</v>
      </c>
      <c r="P576" s="862" t="s">
        <v>2310</v>
      </c>
      <c r="Q576" s="860"/>
      <c r="R576" s="862" t="s">
        <v>2485</v>
      </c>
      <c r="S576" s="862"/>
    </row>
    <row r="577" spans="1:19" ht="15" customHeight="1" x14ac:dyDescent="0.25">
      <c r="A577" s="858">
        <v>576</v>
      </c>
      <c r="B577" s="276" t="s">
        <v>6605</v>
      </c>
      <c r="C577" s="894" t="s">
        <v>7124</v>
      </c>
      <c r="D577" s="860">
        <v>100</v>
      </c>
      <c r="E577" s="860"/>
      <c r="F577" s="923" t="s">
        <v>46</v>
      </c>
      <c r="G577" s="862"/>
      <c r="H577" s="644"/>
      <c r="I577" s="862"/>
      <c r="J577" s="644"/>
      <c r="K577" s="862" t="s">
        <v>7410</v>
      </c>
      <c r="L577" s="863" t="str">
        <f t="shared" si="28"/>
        <v>PNA036_1.Zdv036_1_2.ZDV.I.CDC</v>
      </c>
      <c r="M577" s="864" t="str">
        <f t="shared" si="29"/>
        <v>0</v>
      </c>
      <c r="N577" s="864" t="str">
        <f t="shared" si="30"/>
        <v>1</v>
      </c>
      <c r="O577" s="862" t="s">
        <v>2309</v>
      </c>
      <c r="P577" s="862" t="s">
        <v>2310</v>
      </c>
      <c r="Q577" s="860"/>
      <c r="R577" s="862" t="s">
        <v>2486</v>
      </c>
      <c r="S577" s="862"/>
    </row>
    <row r="578" spans="1:19" ht="15" customHeight="1" x14ac:dyDescent="0.25">
      <c r="A578" s="858">
        <v>577</v>
      </c>
      <c r="B578" s="276" t="s">
        <v>6606</v>
      </c>
      <c r="C578" s="894" t="s">
        <v>7125</v>
      </c>
      <c r="D578" s="860">
        <v>100</v>
      </c>
      <c r="E578" s="860"/>
      <c r="F578" s="923" t="s">
        <v>46</v>
      </c>
      <c r="G578" s="862"/>
      <c r="H578" s="644"/>
      <c r="I578" s="862"/>
      <c r="J578" s="644"/>
      <c r="K578" s="862" t="s">
        <v>7410</v>
      </c>
      <c r="L578" s="863" t="str">
        <f t="shared" si="28"/>
        <v>PNA036_1.Zdv036_1_2.ZDV.I.OPC</v>
      </c>
      <c r="M578" s="864" t="str">
        <f t="shared" si="29"/>
        <v>0</v>
      </c>
      <c r="N578" s="864" t="str">
        <f t="shared" si="30"/>
        <v>1</v>
      </c>
      <c r="O578" s="862" t="s">
        <v>2309</v>
      </c>
      <c r="P578" s="862" t="s">
        <v>2310</v>
      </c>
      <c r="Q578" s="860"/>
      <c r="R578" s="862" t="s">
        <v>2492</v>
      </c>
      <c r="S578" s="862"/>
    </row>
    <row r="579" spans="1:19" ht="15" customHeight="1" x14ac:dyDescent="0.25">
      <c r="A579" s="858">
        <v>578</v>
      </c>
      <c r="B579" s="276" t="s">
        <v>6607</v>
      </c>
      <c r="C579" s="894" t="s">
        <v>7126</v>
      </c>
      <c r="D579" s="860">
        <v>100</v>
      </c>
      <c r="E579" s="860"/>
      <c r="F579" s="923" t="s">
        <v>46</v>
      </c>
      <c r="G579" s="862"/>
      <c r="H579" s="644"/>
      <c r="I579" s="862"/>
      <c r="J579" s="644"/>
      <c r="K579" s="862" t="s">
        <v>7410</v>
      </c>
      <c r="L579" s="863" t="str">
        <f t="shared" ref="L579:L642" si="31">IF(ISBLANK(K579),IF(ISBLANK(R579),IF(ISBLANK(C579),"",C579),R579),IF(ISBLANK(R579),CONCATENATE(K579,".",C579),CONCATENATE(K579,".",R579)))</f>
        <v>PNA036_1.Zdv036_1_2.ZDV.I.MC</v>
      </c>
      <c r="M579" s="864" t="str">
        <f t="shared" ref="M579:M642" si="32">IF(O579="",0,LEFT(O579,1))</f>
        <v>0</v>
      </c>
      <c r="N579" s="864" t="str">
        <f t="shared" ref="N579:N642" si="33">IF(P579="",0,LEFT(P579,1))</f>
        <v>1</v>
      </c>
      <c r="O579" s="862" t="s">
        <v>2309</v>
      </c>
      <c r="P579" s="862" t="s">
        <v>2310</v>
      </c>
      <c r="Q579" s="860"/>
      <c r="R579" s="862" t="s">
        <v>2489</v>
      </c>
      <c r="S579" s="862"/>
    </row>
    <row r="580" spans="1:19" ht="15" customHeight="1" x14ac:dyDescent="0.25">
      <c r="A580" s="858">
        <v>579</v>
      </c>
      <c r="B580" s="276" t="s">
        <v>6608</v>
      </c>
      <c r="C580" s="894" t="s">
        <v>7127</v>
      </c>
      <c r="D580" s="860">
        <v>100</v>
      </c>
      <c r="E580" s="860"/>
      <c r="F580" s="923" t="s">
        <v>46</v>
      </c>
      <c r="G580" s="862"/>
      <c r="H580" s="644"/>
      <c r="I580" s="862"/>
      <c r="J580" s="644"/>
      <c r="K580" s="862" t="s">
        <v>7410</v>
      </c>
      <c r="L580" s="863" t="str">
        <f t="shared" si="31"/>
        <v>PNA036_1.Zdv036_1_2.ZDV.I.OPC</v>
      </c>
      <c r="M580" s="864" t="str">
        <f t="shared" si="32"/>
        <v>0</v>
      </c>
      <c r="N580" s="864" t="str">
        <f t="shared" si="33"/>
        <v>1</v>
      </c>
      <c r="O580" s="862" t="s">
        <v>2309</v>
      </c>
      <c r="P580" s="862" t="s">
        <v>2310</v>
      </c>
      <c r="Q580" s="860"/>
      <c r="R580" s="862" t="s">
        <v>2492</v>
      </c>
      <c r="S580" s="862"/>
    </row>
    <row r="581" spans="1:19" ht="15" customHeight="1" x14ac:dyDescent="0.25">
      <c r="A581" s="858">
        <v>580</v>
      </c>
      <c r="B581" s="276" t="s">
        <v>6609</v>
      </c>
      <c r="C581" s="894" t="s">
        <v>7128</v>
      </c>
      <c r="D581" s="860">
        <v>100</v>
      </c>
      <c r="E581" s="860"/>
      <c r="F581" s="861" t="s">
        <v>46</v>
      </c>
      <c r="G581" s="862"/>
      <c r="H581" s="644"/>
      <c r="I581" s="862"/>
      <c r="J581" s="644"/>
      <c r="K581" s="862" t="s">
        <v>7410</v>
      </c>
      <c r="L581" s="863" t="str">
        <f t="shared" si="31"/>
        <v>PNA036_1.Zdv036_1_2.ZDV.I.DC</v>
      </c>
      <c r="M581" s="864" t="str">
        <f t="shared" si="32"/>
        <v>0</v>
      </c>
      <c r="N581" s="864" t="str">
        <f t="shared" si="33"/>
        <v>1</v>
      </c>
      <c r="O581" s="862" t="s">
        <v>2309</v>
      </c>
      <c r="P581" s="862" t="s">
        <v>2310</v>
      </c>
      <c r="Q581" s="860"/>
      <c r="R581" s="862" t="s">
        <v>6683</v>
      </c>
      <c r="S581" s="862"/>
    </row>
    <row r="582" spans="1:19" ht="15" customHeight="1" thickBot="1" x14ac:dyDescent="0.3">
      <c r="A582" s="858">
        <v>581</v>
      </c>
      <c r="B582" s="896" t="s">
        <v>6610</v>
      </c>
      <c r="C582" s="894" t="s">
        <v>7129</v>
      </c>
      <c r="D582" s="860">
        <v>100</v>
      </c>
      <c r="E582" s="860"/>
      <c r="F582" s="923" t="s">
        <v>46</v>
      </c>
      <c r="G582" s="862"/>
      <c r="H582" s="644"/>
      <c r="I582" s="862"/>
      <c r="J582" s="644"/>
      <c r="K582" s="862" t="s">
        <v>7410</v>
      </c>
      <c r="L582" s="863" t="str">
        <f t="shared" si="31"/>
        <v>PNA036_1.Zdv036_1_2.ZDV.I.BU</v>
      </c>
      <c r="M582" s="864" t="str">
        <f t="shared" si="32"/>
        <v>0</v>
      </c>
      <c r="N582" s="864" t="str">
        <f t="shared" si="33"/>
        <v>1</v>
      </c>
      <c r="O582" s="862" t="s">
        <v>2309</v>
      </c>
      <c r="P582" s="862" t="s">
        <v>2310</v>
      </c>
      <c r="Q582" s="860"/>
      <c r="R582" s="862" t="s">
        <v>6684</v>
      </c>
      <c r="S582" s="862"/>
    </row>
    <row r="583" spans="1:19" ht="15" customHeight="1" x14ac:dyDescent="0.25">
      <c r="A583" s="858">
        <v>582</v>
      </c>
      <c r="B583" s="895" t="s">
        <v>6611</v>
      </c>
      <c r="C583" s="894" t="s">
        <v>7130</v>
      </c>
      <c r="D583" s="860">
        <v>100</v>
      </c>
      <c r="E583" s="860" t="s">
        <v>5487</v>
      </c>
      <c r="F583" s="923" t="s">
        <v>46</v>
      </c>
      <c r="G583" s="862"/>
      <c r="H583" s="644" t="s">
        <v>4627</v>
      </c>
      <c r="I583" s="897" t="s">
        <v>4119</v>
      </c>
      <c r="J583" s="644" t="s">
        <v>4406</v>
      </c>
      <c r="K583" s="862" t="s">
        <v>7411</v>
      </c>
      <c r="L583" s="863" t="str">
        <f t="shared" si="31"/>
        <v>PNA036_2.Zdv036_2_1.ZDV.I.OKC</v>
      </c>
      <c r="M583" s="864" t="str">
        <f t="shared" si="32"/>
        <v>0</v>
      </c>
      <c r="N583" s="864" t="str">
        <f t="shared" si="33"/>
        <v>1</v>
      </c>
      <c r="O583" s="862" t="s">
        <v>2309</v>
      </c>
      <c r="P583" s="862" t="s">
        <v>2310</v>
      </c>
      <c r="Q583" s="860"/>
      <c r="R583" s="862" t="s">
        <v>2487</v>
      </c>
      <c r="S583" s="862"/>
    </row>
    <row r="584" spans="1:19" ht="15" customHeight="1" x14ac:dyDescent="0.25">
      <c r="A584" s="858">
        <v>583</v>
      </c>
      <c r="B584" s="276" t="s">
        <v>6612</v>
      </c>
      <c r="C584" s="894" t="s">
        <v>7131</v>
      </c>
      <c r="D584" s="860">
        <v>100</v>
      </c>
      <c r="E584" s="860"/>
      <c r="F584" s="923" t="s">
        <v>46</v>
      </c>
      <c r="G584" s="862"/>
      <c r="H584" s="644"/>
      <c r="I584" s="862"/>
      <c r="J584" s="644"/>
      <c r="K584" s="862" t="s">
        <v>7411</v>
      </c>
      <c r="L584" s="863" t="str">
        <f t="shared" si="31"/>
        <v>PNA036_2.Zdv036_2_1.ZDV.I.CKC</v>
      </c>
      <c r="M584" s="864" t="str">
        <f t="shared" si="32"/>
        <v>0</v>
      </c>
      <c r="N584" s="864" t="str">
        <f t="shared" si="33"/>
        <v>1</v>
      </c>
      <c r="O584" s="862" t="s">
        <v>2309</v>
      </c>
      <c r="P584" s="862" t="s">
        <v>2310</v>
      </c>
      <c r="Q584" s="860"/>
      <c r="R584" s="862" t="s">
        <v>2488</v>
      </c>
      <c r="S584" s="862"/>
    </row>
    <row r="585" spans="1:19" ht="15" customHeight="1" x14ac:dyDescent="0.25">
      <c r="A585" s="858">
        <v>584</v>
      </c>
      <c r="B585" s="276" t="s">
        <v>6613</v>
      </c>
      <c r="C585" s="894" t="s">
        <v>7132</v>
      </c>
      <c r="D585" s="860">
        <v>100</v>
      </c>
      <c r="E585" s="860"/>
      <c r="F585" s="923" t="s">
        <v>46</v>
      </c>
      <c r="G585" s="862"/>
      <c r="H585" s="644"/>
      <c r="I585" s="862"/>
      <c r="J585" s="644"/>
      <c r="K585" s="862" t="s">
        <v>7411</v>
      </c>
      <c r="L585" s="863" t="str">
        <f t="shared" si="31"/>
        <v>PNA036_2.Zdv036_2_1.ZDV.I.ODC</v>
      </c>
      <c r="M585" s="864" t="str">
        <f t="shared" si="32"/>
        <v>0</v>
      </c>
      <c r="N585" s="864" t="str">
        <f t="shared" si="33"/>
        <v>1</v>
      </c>
      <c r="O585" s="862" t="s">
        <v>2309</v>
      </c>
      <c r="P585" s="862" t="s">
        <v>2310</v>
      </c>
      <c r="Q585" s="860"/>
      <c r="R585" s="862" t="s">
        <v>2485</v>
      </c>
      <c r="S585" s="862"/>
    </row>
    <row r="586" spans="1:19" ht="15" customHeight="1" x14ac:dyDescent="0.25">
      <c r="A586" s="858">
        <v>585</v>
      </c>
      <c r="B586" s="276" t="s">
        <v>6614</v>
      </c>
      <c r="C586" s="894" t="s">
        <v>7133</v>
      </c>
      <c r="D586" s="860">
        <v>100</v>
      </c>
      <c r="E586" s="860"/>
      <c r="F586" s="923" t="s">
        <v>46</v>
      </c>
      <c r="G586" s="862"/>
      <c r="H586" s="644"/>
      <c r="I586" s="862"/>
      <c r="J586" s="644"/>
      <c r="K586" s="862" t="s">
        <v>7411</v>
      </c>
      <c r="L586" s="863" t="str">
        <f t="shared" si="31"/>
        <v>PNA036_2.Zdv036_2_1.ZDV.I.CDC</v>
      </c>
      <c r="M586" s="864" t="str">
        <f t="shared" si="32"/>
        <v>0</v>
      </c>
      <c r="N586" s="864" t="str">
        <f t="shared" si="33"/>
        <v>1</v>
      </c>
      <c r="O586" s="862" t="s">
        <v>2309</v>
      </c>
      <c r="P586" s="862" t="s">
        <v>2310</v>
      </c>
      <c r="Q586" s="860"/>
      <c r="R586" s="862" t="s">
        <v>2486</v>
      </c>
      <c r="S586" s="862"/>
    </row>
    <row r="587" spans="1:19" ht="15" customHeight="1" x14ac:dyDescent="0.25">
      <c r="A587" s="858">
        <v>586</v>
      </c>
      <c r="B587" s="276" t="s">
        <v>6615</v>
      </c>
      <c r="C587" s="894" t="s">
        <v>7134</v>
      </c>
      <c r="D587" s="860">
        <v>100</v>
      </c>
      <c r="E587" s="860"/>
      <c r="F587" s="923" t="s">
        <v>46</v>
      </c>
      <c r="G587" s="862"/>
      <c r="H587" s="644"/>
      <c r="I587" s="862"/>
      <c r="J587" s="644"/>
      <c r="K587" s="862" t="s">
        <v>7411</v>
      </c>
      <c r="L587" s="863" t="str">
        <f t="shared" si="31"/>
        <v>PNA036_2.Zdv036_2_1.ZDV.I.OPC</v>
      </c>
      <c r="M587" s="864" t="str">
        <f t="shared" si="32"/>
        <v>0</v>
      </c>
      <c r="N587" s="864" t="str">
        <f t="shared" si="33"/>
        <v>1</v>
      </c>
      <c r="O587" s="862" t="s">
        <v>2309</v>
      </c>
      <c r="P587" s="862" t="s">
        <v>2310</v>
      </c>
      <c r="Q587" s="860"/>
      <c r="R587" s="862" t="s">
        <v>2492</v>
      </c>
      <c r="S587" s="862"/>
    </row>
    <row r="588" spans="1:19" ht="15" customHeight="1" x14ac:dyDescent="0.25">
      <c r="A588" s="858">
        <v>587</v>
      </c>
      <c r="B588" s="276" t="s">
        <v>6616</v>
      </c>
      <c r="C588" s="894" t="s">
        <v>7135</v>
      </c>
      <c r="D588" s="860">
        <v>100</v>
      </c>
      <c r="E588" s="860"/>
      <c r="F588" s="923" t="s">
        <v>46</v>
      </c>
      <c r="G588" s="862"/>
      <c r="H588" s="644"/>
      <c r="I588" s="862"/>
      <c r="J588" s="644"/>
      <c r="K588" s="862" t="s">
        <v>7411</v>
      </c>
      <c r="L588" s="863" t="str">
        <f t="shared" si="31"/>
        <v>PNA036_2.Zdv036_2_1.ZDV.I.MC</v>
      </c>
      <c r="M588" s="864" t="str">
        <f t="shared" si="32"/>
        <v>0</v>
      </c>
      <c r="N588" s="864" t="str">
        <f t="shared" si="33"/>
        <v>1</v>
      </c>
      <c r="O588" s="862" t="s">
        <v>2309</v>
      </c>
      <c r="P588" s="862" t="s">
        <v>2310</v>
      </c>
      <c r="Q588" s="860"/>
      <c r="R588" s="862" t="s">
        <v>2489</v>
      </c>
      <c r="S588" s="862"/>
    </row>
    <row r="589" spans="1:19" ht="15" customHeight="1" x14ac:dyDescent="0.25">
      <c r="A589" s="858">
        <v>588</v>
      </c>
      <c r="B589" s="276" t="s">
        <v>6617</v>
      </c>
      <c r="C589" s="894" t="s">
        <v>7136</v>
      </c>
      <c r="D589" s="860">
        <v>100</v>
      </c>
      <c r="E589" s="860"/>
      <c r="F589" s="923" t="s">
        <v>46</v>
      </c>
      <c r="G589" s="862"/>
      <c r="H589" s="644"/>
      <c r="I589" s="862"/>
      <c r="J589" s="644"/>
      <c r="K589" s="862" t="s">
        <v>7411</v>
      </c>
      <c r="L589" s="863" t="str">
        <f t="shared" si="31"/>
        <v>PNA036_2.Zdv036_2_1.ZDV.I.OPC</v>
      </c>
      <c r="M589" s="864" t="str">
        <f t="shared" si="32"/>
        <v>0</v>
      </c>
      <c r="N589" s="864" t="str">
        <f t="shared" si="33"/>
        <v>1</v>
      </c>
      <c r="O589" s="862" t="s">
        <v>2309</v>
      </c>
      <c r="P589" s="862" t="s">
        <v>2310</v>
      </c>
      <c r="Q589" s="860"/>
      <c r="R589" s="862" t="s">
        <v>2492</v>
      </c>
      <c r="S589" s="862"/>
    </row>
    <row r="590" spans="1:19" ht="15" customHeight="1" x14ac:dyDescent="0.25">
      <c r="A590" s="858">
        <v>589</v>
      </c>
      <c r="B590" s="276" t="s">
        <v>6618</v>
      </c>
      <c r="C590" s="894" t="s">
        <v>7137</v>
      </c>
      <c r="D590" s="860">
        <v>100</v>
      </c>
      <c r="E590" s="860"/>
      <c r="F590" s="861" t="s">
        <v>46</v>
      </c>
      <c r="G590" s="862"/>
      <c r="H590" s="644"/>
      <c r="I590" s="862"/>
      <c r="J590" s="644"/>
      <c r="K590" s="862" t="s">
        <v>7411</v>
      </c>
      <c r="L590" s="863" t="str">
        <f t="shared" si="31"/>
        <v>PNA036_2.Zdv036_2_1.ZDV.I.DC</v>
      </c>
      <c r="M590" s="864" t="str">
        <f t="shared" si="32"/>
        <v>0</v>
      </c>
      <c r="N590" s="864" t="str">
        <f t="shared" si="33"/>
        <v>1</v>
      </c>
      <c r="O590" s="862" t="s">
        <v>2309</v>
      </c>
      <c r="P590" s="862" t="s">
        <v>2310</v>
      </c>
      <c r="Q590" s="860"/>
      <c r="R590" s="862" t="s">
        <v>6683</v>
      </c>
      <c r="S590" s="862"/>
    </row>
    <row r="591" spans="1:19" ht="15" customHeight="1" thickBot="1" x14ac:dyDescent="0.3">
      <c r="A591" s="858">
        <v>590</v>
      </c>
      <c r="B591" s="896" t="s">
        <v>6619</v>
      </c>
      <c r="C591" s="894" t="s">
        <v>7138</v>
      </c>
      <c r="D591" s="860">
        <v>100</v>
      </c>
      <c r="E591" s="860"/>
      <c r="F591" s="923" t="s">
        <v>46</v>
      </c>
      <c r="G591" s="862"/>
      <c r="H591" s="644"/>
      <c r="I591" s="862"/>
      <c r="J591" s="644"/>
      <c r="K591" s="862" t="s">
        <v>7411</v>
      </c>
      <c r="L591" s="863" t="str">
        <f t="shared" si="31"/>
        <v>PNA036_2.Zdv036_2_1.ZDV.I.BU</v>
      </c>
      <c r="M591" s="864" t="str">
        <f t="shared" si="32"/>
        <v>0</v>
      </c>
      <c r="N591" s="864" t="str">
        <f t="shared" si="33"/>
        <v>1</v>
      </c>
      <c r="O591" s="862" t="s">
        <v>2309</v>
      </c>
      <c r="P591" s="862" t="s">
        <v>2310</v>
      </c>
      <c r="Q591" s="860"/>
      <c r="R591" s="862" t="s">
        <v>6684</v>
      </c>
      <c r="S591" s="862"/>
    </row>
    <row r="592" spans="1:19" ht="15" customHeight="1" x14ac:dyDescent="0.25">
      <c r="A592" s="858">
        <v>591</v>
      </c>
      <c r="B592" s="895" t="s">
        <v>6620</v>
      </c>
      <c r="C592" s="894" t="s">
        <v>7139</v>
      </c>
      <c r="D592" s="860">
        <v>100</v>
      </c>
      <c r="E592" s="860" t="s">
        <v>5487</v>
      </c>
      <c r="F592" s="923" t="s">
        <v>46</v>
      </c>
      <c r="G592" s="862"/>
      <c r="H592" s="644" t="s">
        <v>4627</v>
      </c>
      <c r="I592" s="897" t="s">
        <v>4119</v>
      </c>
      <c r="J592" s="644" t="s">
        <v>4406</v>
      </c>
      <c r="K592" s="862" t="s">
        <v>7412</v>
      </c>
      <c r="L592" s="863" t="str">
        <f t="shared" si="31"/>
        <v>PNA036_2.Zdv036_2_2.ZDV.I.OKC</v>
      </c>
      <c r="M592" s="864" t="str">
        <f t="shared" si="32"/>
        <v>0</v>
      </c>
      <c r="N592" s="864" t="str">
        <f t="shared" si="33"/>
        <v>1</v>
      </c>
      <c r="O592" s="862" t="s">
        <v>2309</v>
      </c>
      <c r="P592" s="862" t="s">
        <v>2310</v>
      </c>
      <c r="Q592" s="860"/>
      <c r="R592" s="862" t="s">
        <v>2487</v>
      </c>
      <c r="S592" s="862"/>
    </row>
    <row r="593" spans="1:19" ht="15" customHeight="1" x14ac:dyDescent="0.25">
      <c r="A593" s="858">
        <v>592</v>
      </c>
      <c r="B593" s="276" t="s">
        <v>6621</v>
      </c>
      <c r="C593" s="894" t="s">
        <v>7140</v>
      </c>
      <c r="D593" s="860">
        <v>100</v>
      </c>
      <c r="E593" s="860"/>
      <c r="F593" s="923" t="s">
        <v>46</v>
      </c>
      <c r="G593" s="862"/>
      <c r="H593" s="644"/>
      <c r="I593" s="862"/>
      <c r="J593" s="644"/>
      <c r="K593" s="862" t="s">
        <v>7412</v>
      </c>
      <c r="L593" s="863" t="str">
        <f t="shared" si="31"/>
        <v>PNA036_2.Zdv036_2_2.ZDV.I.CKC</v>
      </c>
      <c r="M593" s="864" t="str">
        <f t="shared" si="32"/>
        <v>0</v>
      </c>
      <c r="N593" s="864" t="str">
        <f t="shared" si="33"/>
        <v>1</v>
      </c>
      <c r="O593" s="862" t="s">
        <v>2309</v>
      </c>
      <c r="P593" s="862" t="s">
        <v>2310</v>
      </c>
      <c r="Q593" s="860"/>
      <c r="R593" s="862" t="s">
        <v>2488</v>
      </c>
      <c r="S593" s="862"/>
    </row>
    <row r="594" spans="1:19" ht="15" customHeight="1" x14ac:dyDescent="0.25">
      <c r="A594" s="858">
        <v>593</v>
      </c>
      <c r="B594" s="276" t="s">
        <v>6622</v>
      </c>
      <c r="C594" s="894" t="s">
        <v>7141</v>
      </c>
      <c r="D594" s="860">
        <v>100</v>
      </c>
      <c r="E594" s="860"/>
      <c r="F594" s="923" t="s">
        <v>46</v>
      </c>
      <c r="G594" s="862"/>
      <c r="H594" s="644"/>
      <c r="I594" s="862"/>
      <c r="J594" s="644"/>
      <c r="K594" s="862" t="s">
        <v>7412</v>
      </c>
      <c r="L594" s="863" t="str">
        <f t="shared" si="31"/>
        <v>PNA036_2.Zdv036_2_2.ZDV.I.ODC</v>
      </c>
      <c r="M594" s="864" t="str">
        <f t="shared" si="32"/>
        <v>0</v>
      </c>
      <c r="N594" s="864" t="str">
        <f t="shared" si="33"/>
        <v>1</v>
      </c>
      <c r="O594" s="862" t="s">
        <v>2309</v>
      </c>
      <c r="P594" s="862" t="s">
        <v>2310</v>
      </c>
      <c r="Q594" s="860"/>
      <c r="R594" s="862" t="s">
        <v>2485</v>
      </c>
      <c r="S594" s="862"/>
    </row>
    <row r="595" spans="1:19" ht="15" customHeight="1" x14ac:dyDescent="0.25">
      <c r="A595" s="858">
        <v>594</v>
      </c>
      <c r="B595" s="276" t="s">
        <v>6623</v>
      </c>
      <c r="C595" s="894" t="s">
        <v>7142</v>
      </c>
      <c r="D595" s="860">
        <v>100</v>
      </c>
      <c r="E595" s="860"/>
      <c r="F595" s="923" t="s">
        <v>46</v>
      </c>
      <c r="G595" s="862"/>
      <c r="H595" s="644"/>
      <c r="I595" s="862"/>
      <c r="J595" s="644"/>
      <c r="K595" s="862" t="s">
        <v>7412</v>
      </c>
      <c r="L595" s="863" t="str">
        <f t="shared" si="31"/>
        <v>PNA036_2.Zdv036_2_2.ZDV.I.CDC</v>
      </c>
      <c r="M595" s="864" t="str">
        <f t="shared" si="32"/>
        <v>0</v>
      </c>
      <c r="N595" s="864" t="str">
        <f t="shared" si="33"/>
        <v>1</v>
      </c>
      <c r="O595" s="862" t="s">
        <v>2309</v>
      </c>
      <c r="P595" s="862" t="s">
        <v>2310</v>
      </c>
      <c r="Q595" s="860"/>
      <c r="R595" s="862" t="s">
        <v>2486</v>
      </c>
      <c r="S595" s="862"/>
    </row>
    <row r="596" spans="1:19" ht="15" customHeight="1" x14ac:dyDescent="0.25">
      <c r="A596" s="858">
        <v>595</v>
      </c>
      <c r="B596" s="276" t="s">
        <v>6624</v>
      </c>
      <c r="C596" s="894" t="s">
        <v>7143</v>
      </c>
      <c r="D596" s="860">
        <v>100</v>
      </c>
      <c r="E596" s="860"/>
      <c r="F596" s="923" t="s">
        <v>46</v>
      </c>
      <c r="G596" s="862"/>
      <c r="H596" s="644"/>
      <c r="I596" s="862"/>
      <c r="J596" s="644"/>
      <c r="K596" s="862" t="s">
        <v>7412</v>
      </c>
      <c r="L596" s="863" t="str">
        <f t="shared" si="31"/>
        <v>PNA036_2.Zdv036_2_2.ZDV.I.OPC</v>
      </c>
      <c r="M596" s="864" t="str">
        <f t="shared" si="32"/>
        <v>0</v>
      </c>
      <c r="N596" s="864" t="str">
        <f t="shared" si="33"/>
        <v>1</v>
      </c>
      <c r="O596" s="862" t="s">
        <v>2309</v>
      </c>
      <c r="P596" s="862" t="s">
        <v>2310</v>
      </c>
      <c r="Q596" s="860"/>
      <c r="R596" s="862" t="s">
        <v>2492</v>
      </c>
      <c r="S596" s="862"/>
    </row>
    <row r="597" spans="1:19" ht="15" customHeight="1" x14ac:dyDescent="0.25">
      <c r="A597" s="858">
        <v>596</v>
      </c>
      <c r="B597" s="276" t="s">
        <v>6625</v>
      </c>
      <c r="C597" s="894" t="s">
        <v>7144</v>
      </c>
      <c r="D597" s="860">
        <v>100</v>
      </c>
      <c r="E597" s="860"/>
      <c r="F597" s="923" t="s">
        <v>46</v>
      </c>
      <c r="G597" s="862"/>
      <c r="H597" s="644"/>
      <c r="I597" s="862"/>
      <c r="J597" s="644"/>
      <c r="K597" s="862" t="s">
        <v>7412</v>
      </c>
      <c r="L597" s="863" t="str">
        <f t="shared" si="31"/>
        <v>PNA036_2.Zdv036_2_2.ZDV.I.MC</v>
      </c>
      <c r="M597" s="864" t="str">
        <f t="shared" si="32"/>
        <v>0</v>
      </c>
      <c r="N597" s="864" t="str">
        <f t="shared" si="33"/>
        <v>1</v>
      </c>
      <c r="O597" s="862" t="s">
        <v>2309</v>
      </c>
      <c r="P597" s="862" t="s">
        <v>2310</v>
      </c>
      <c r="Q597" s="860"/>
      <c r="R597" s="862" t="s">
        <v>2489</v>
      </c>
      <c r="S597" s="862"/>
    </row>
    <row r="598" spans="1:19" ht="15" customHeight="1" x14ac:dyDescent="0.25">
      <c r="A598" s="858">
        <v>597</v>
      </c>
      <c r="B598" s="276" t="s">
        <v>6626</v>
      </c>
      <c r="C598" s="894" t="s">
        <v>7145</v>
      </c>
      <c r="D598" s="860">
        <v>100</v>
      </c>
      <c r="E598" s="860"/>
      <c r="F598" s="923" t="s">
        <v>46</v>
      </c>
      <c r="G598" s="862"/>
      <c r="H598" s="644"/>
      <c r="I598" s="862"/>
      <c r="J598" s="644"/>
      <c r="K598" s="862" t="s">
        <v>7412</v>
      </c>
      <c r="L598" s="863" t="str">
        <f t="shared" si="31"/>
        <v>PNA036_2.Zdv036_2_2.ZDV.I.OPC</v>
      </c>
      <c r="M598" s="864" t="str">
        <f t="shared" si="32"/>
        <v>0</v>
      </c>
      <c r="N598" s="864" t="str">
        <f t="shared" si="33"/>
        <v>1</v>
      </c>
      <c r="O598" s="862" t="s">
        <v>2309</v>
      </c>
      <c r="P598" s="862" t="s">
        <v>2310</v>
      </c>
      <c r="Q598" s="860"/>
      <c r="R598" s="862" t="s">
        <v>2492</v>
      </c>
      <c r="S598" s="862"/>
    </row>
    <row r="599" spans="1:19" ht="15" customHeight="1" x14ac:dyDescent="0.25">
      <c r="A599" s="858">
        <v>598</v>
      </c>
      <c r="B599" s="276" t="s">
        <v>6627</v>
      </c>
      <c r="C599" s="894" t="s">
        <v>7146</v>
      </c>
      <c r="D599" s="860">
        <v>100</v>
      </c>
      <c r="E599" s="860"/>
      <c r="F599" s="861" t="s">
        <v>46</v>
      </c>
      <c r="G599" s="862"/>
      <c r="H599" s="644"/>
      <c r="I599" s="862"/>
      <c r="J599" s="644"/>
      <c r="K599" s="862" t="s">
        <v>7412</v>
      </c>
      <c r="L599" s="863" t="str">
        <f t="shared" si="31"/>
        <v>PNA036_2.Zdv036_2_2.ZDV.I.DC</v>
      </c>
      <c r="M599" s="864" t="str">
        <f t="shared" si="32"/>
        <v>0</v>
      </c>
      <c r="N599" s="864" t="str">
        <f t="shared" si="33"/>
        <v>1</v>
      </c>
      <c r="O599" s="862" t="s">
        <v>2309</v>
      </c>
      <c r="P599" s="862" t="s">
        <v>2310</v>
      </c>
      <c r="Q599" s="860"/>
      <c r="R599" s="862" t="s">
        <v>6683</v>
      </c>
      <c r="S599" s="862"/>
    </row>
    <row r="600" spans="1:19" ht="15" customHeight="1" thickBot="1" x14ac:dyDescent="0.3">
      <c r="A600" s="858">
        <v>599</v>
      </c>
      <c r="B600" s="896" t="s">
        <v>6628</v>
      </c>
      <c r="C600" s="894" t="s">
        <v>7147</v>
      </c>
      <c r="D600" s="860">
        <v>100</v>
      </c>
      <c r="E600" s="860"/>
      <c r="F600" s="923" t="s">
        <v>46</v>
      </c>
      <c r="G600" s="862"/>
      <c r="H600" s="644"/>
      <c r="I600" s="862"/>
      <c r="J600" s="644"/>
      <c r="K600" s="862" t="s">
        <v>7412</v>
      </c>
      <c r="L600" s="863" t="str">
        <f t="shared" si="31"/>
        <v>PNA036_2.Zdv036_2_2.ZDV.I.BU</v>
      </c>
      <c r="M600" s="864" t="str">
        <f t="shared" si="32"/>
        <v>0</v>
      </c>
      <c r="N600" s="864" t="str">
        <f t="shared" si="33"/>
        <v>1</v>
      </c>
      <c r="O600" s="862" t="s">
        <v>2309</v>
      </c>
      <c r="P600" s="862" t="s">
        <v>2310</v>
      </c>
      <c r="Q600" s="860"/>
      <c r="R600" s="862" t="s">
        <v>6684</v>
      </c>
      <c r="S600" s="862"/>
    </row>
    <row r="601" spans="1:19" ht="15" customHeight="1" x14ac:dyDescent="0.25">
      <c r="A601" s="858">
        <v>600</v>
      </c>
      <c r="B601" s="895" t="s">
        <v>6629</v>
      </c>
      <c r="C601" s="894" t="s">
        <v>7148</v>
      </c>
      <c r="D601" s="860">
        <v>100</v>
      </c>
      <c r="E601" s="860" t="s">
        <v>5487</v>
      </c>
      <c r="F601" s="923" t="s">
        <v>46</v>
      </c>
      <c r="G601" s="862"/>
      <c r="H601" s="644" t="s">
        <v>4626</v>
      </c>
      <c r="I601" s="897" t="s">
        <v>4119</v>
      </c>
      <c r="J601" s="644" t="s">
        <v>4414</v>
      </c>
      <c r="K601" s="862" t="s">
        <v>7413</v>
      </c>
      <c r="L601" s="863" t="str">
        <f t="shared" si="31"/>
        <v>PNA036_3.Zdv036_3_1.ZDV.I.OKC</v>
      </c>
      <c r="M601" s="864" t="str">
        <f t="shared" si="32"/>
        <v>0</v>
      </c>
      <c r="N601" s="864" t="str">
        <f t="shared" si="33"/>
        <v>1</v>
      </c>
      <c r="O601" s="862" t="s">
        <v>2309</v>
      </c>
      <c r="P601" s="862" t="s">
        <v>2310</v>
      </c>
      <c r="Q601" s="860"/>
      <c r="R601" s="862" t="s">
        <v>2487</v>
      </c>
      <c r="S601" s="862"/>
    </row>
    <row r="602" spans="1:19" ht="15" customHeight="1" x14ac:dyDescent="0.25">
      <c r="A602" s="858">
        <v>601</v>
      </c>
      <c r="B602" s="276" t="s">
        <v>6630</v>
      </c>
      <c r="C602" s="894" t="s">
        <v>7149</v>
      </c>
      <c r="D602" s="860">
        <v>100</v>
      </c>
      <c r="E602" s="860"/>
      <c r="F602" s="923" t="s">
        <v>46</v>
      </c>
      <c r="G602" s="862"/>
      <c r="H602" s="644"/>
      <c r="I602" s="862"/>
      <c r="J602" s="644"/>
      <c r="K602" s="862" t="s">
        <v>7413</v>
      </c>
      <c r="L602" s="863" t="str">
        <f t="shared" si="31"/>
        <v>PNA036_3.Zdv036_3_1.ZDV.I.CKC</v>
      </c>
      <c r="M602" s="864" t="str">
        <f t="shared" si="32"/>
        <v>0</v>
      </c>
      <c r="N602" s="864" t="str">
        <f t="shared" si="33"/>
        <v>1</v>
      </c>
      <c r="O602" s="862" t="s">
        <v>2309</v>
      </c>
      <c r="P602" s="862" t="s">
        <v>2310</v>
      </c>
      <c r="Q602" s="860"/>
      <c r="R602" s="862" t="s">
        <v>2488</v>
      </c>
      <c r="S602" s="862"/>
    </row>
    <row r="603" spans="1:19" ht="15" customHeight="1" x14ac:dyDescent="0.25">
      <c r="A603" s="858">
        <v>602</v>
      </c>
      <c r="B603" s="276" t="s">
        <v>6631</v>
      </c>
      <c r="C603" s="894" t="s">
        <v>7150</v>
      </c>
      <c r="D603" s="860">
        <v>100</v>
      </c>
      <c r="E603" s="860"/>
      <c r="F603" s="923" t="s">
        <v>46</v>
      </c>
      <c r="G603" s="862"/>
      <c r="H603" s="644"/>
      <c r="I603" s="862"/>
      <c r="J603" s="644"/>
      <c r="K603" s="862" t="s">
        <v>7413</v>
      </c>
      <c r="L603" s="863" t="str">
        <f t="shared" si="31"/>
        <v>PNA036_3.Zdv036_3_1.ZDV.I.ODC</v>
      </c>
      <c r="M603" s="864" t="str">
        <f t="shared" si="32"/>
        <v>0</v>
      </c>
      <c r="N603" s="864" t="str">
        <f t="shared" si="33"/>
        <v>1</v>
      </c>
      <c r="O603" s="862" t="s">
        <v>2309</v>
      </c>
      <c r="P603" s="862" t="s">
        <v>2310</v>
      </c>
      <c r="Q603" s="860"/>
      <c r="R603" s="862" t="s">
        <v>2485</v>
      </c>
      <c r="S603" s="862"/>
    </row>
    <row r="604" spans="1:19" ht="15" customHeight="1" x14ac:dyDescent="0.25">
      <c r="A604" s="858">
        <v>603</v>
      </c>
      <c r="B604" s="276" t="s">
        <v>6632</v>
      </c>
      <c r="C604" s="894" t="s">
        <v>7151</v>
      </c>
      <c r="D604" s="860">
        <v>100</v>
      </c>
      <c r="E604" s="860"/>
      <c r="F604" s="923" t="s">
        <v>46</v>
      </c>
      <c r="G604" s="862"/>
      <c r="H604" s="644"/>
      <c r="I604" s="862"/>
      <c r="J604" s="644"/>
      <c r="K604" s="862" t="s">
        <v>7413</v>
      </c>
      <c r="L604" s="863" t="str">
        <f t="shared" si="31"/>
        <v>PNA036_3.Zdv036_3_1.ZDV.I.CDC</v>
      </c>
      <c r="M604" s="864" t="str">
        <f t="shared" si="32"/>
        <v>0</v>
      </c>
      <c r="N604" s="864" t="str">
        <f t="shared" si="33"/>
        <v>1</v>
      </c>
      <c r="O604" s="862" t="s">
        <v>2309</v>
      </c>
      <c r="P604" s="862" t="s">
        <v>2310</v>
      </c>
      <c r="Q604" s="860"/>
      <c r="R604" s="862" t="s">
        <v>2486</v>
      </c>
      <c r="S604" s="862"/>
    </row>
    <row r="605" spans="1:19" ht="15" customHeight="1" x14ac:dyDescent="0.25">
      <c r="A605" s="858">
        <v>604</v>
      </c>
      <c r="B605" s="276" t="s">
        <v>6633</v>
      </c>
      <c r="C605" s="894" t="s">
        <v>7152</v>
      </c>
      <c r="D605" s="860">
        <v>100</v>
      </c>
      <c r="E605" s="860"/>
      <c r="F605" s="923" t="s">
        <v>46</v>
      </c>
      <c r="G605" s="862"/>
      <c r="H605" s="644"/>
      <c r="I605" s="862"/>
      <c r="J605" s="644"/>
      <c r="K605" s="862" t="s">
        <v>7413</v>
      </c>
      <c r="L605" s="863" t="str">
        <f t="shared" si="31"/>
        <v>PNA036_3.Zdv036_3_1.ZDV.I.OPC</v>
      </c>
      <c r="M605" s="864" t="str">
        <f t="shared" si="32"/>
        <v>0</v>
      </c>
      <c r="N605" s="864" t="str">
        <f t="shared" si="33"/>
        <v>1</v>
      </c>
      <c r="O605" s="862" t="s">
        <v>2309</v>
      </c>
      <c r="P605" s="862" t="s">
        <v>2310</v>
      </c>
      <c r="Q605" s="860"/>
      <c r="R605" s="862" t="s">
        <v>2492</v>
      </c>
      <c r="S605" s="862"/>
    </row>
    <row r="606" spans="1:19" ht="15" customHeight="1" x14ac:dyDescent="0.25">
      <c r="A606" s="858">
        <v>605</v>
      </c>
      <c r="B606" s="276" t="s">
        <v>6634</v>
      </c>
      <c r="C606" s="894" t="s">
        <v>7153</v>
      </c>
      <c r="D606" s="860">
        <v>100</v>
      </c>
      <c r="E606" s="860"/>
      <c r="F606" s="923" t="s">
        <v>46</v>
      </c>
      <c r="G606" s="862"/>
      <c r="H606" s="644"/>
      <c r="I606" s="862"/>
      <c r="J606" s="644"/>
      <c r="K606" s="862" t="s">
        <v>7413</v>
      </c>
      <c r="L606" s="863" t="str">
        <f t="shared" si="31"/>
        <v>PNA036_3.Zdv036_3_1.ZDV.I.MC</v>
      </c>
      <c r="M606" s="864" t="str">
        <f t="shared" si="32"/>
        <v>0</v>
      </c>
      <c r="N606" s="864" t="str">
        <f t="shared" si="33"/>
        <v>1</v>
      </c>
      <c r="O606" s="862" t="s">
        <v>2309</v>
      </c>
      <c r="P606" s="862" t="s">
        <v>2310</v>
      </c>
      <c r="Q606" s="860"/>
      <c r="R606" s="862" t="s">
        <v>2489</v>
      </c>
      <c r="S606" s="862"/>
    </row>
    <row r="607" spans="1:19" ht="15" customHeight="1" x14ac:dyDescent="0.25">
      <c r="A607" s="858">
        <v>606</v>
      </c>
      <c r="B607" s="276" t="s">
        <v>6635</v>
      </c>
      <c r="C607" s="894" t="s">
        <v>7154</v>
      </c>
      <c r="D607" s="860">
        <v>100</v>
      </c>
      <c r="E607" s="860"/>
      <c r="F607" s="923" t="s">
        <v>46</v>
      </c>
      <c r="G607" s="862"/>
      <c r="H607" s="644"/>
      <c r="I607" s="862"/>
      <c r="J607" s="644"/>
      <c r="K607" s="862" t="s">
        <v>7413</v>
      </c>
      <c r="L607" s="863" t="str">
        <f t="shared" si="31"/>
        <v>PNA036_3.Zdv036_3_1.ZDV.I.OPC</v>
      </c>
      <c r="M607" s="864" t="str">
        <f t="shared" si="32"/>
        <v>0</v>
      </c>
      <c r="N607" s="864" t="str">
        <f t="shared" si="33"/>
        <v>1</v>
      </c>
      <c r="O607" s="862" t="s">
        <v>2309</v>
      </c>
      <c r="P607" s="862" t="s">
        <v>2310</v>
      </c>
      <c r="Q607" s="860"/>
      <c r="R607" s="862" t="s">
        <v>2492</v>
      </c>
      <c r="S607" s="862"/>
    </row>
    <row r="608" spans="1:19" ht="15" customHeight="1" x14ac:dyDescent="0.25">
      <c r="A608" s="858">
        <v>607</v>
      </c>
      <c r="B608" s="276" t="s">
        <v>6636</v>
      </c>
      <c r="C608" s="894" t="s">
        <v>7155</v>
      </c>
      <c r="D608" s="860">
        <v>100</v>
      </c>
      <c r="E608" s="860"/>
      <c r="F608" s="861" t="s">
        <v>46</v>
      </c>
      <c r="G608" s="862"/>
      <c r="H608" s="644"/>
      <c r="I608" s="862"/>
      <c r="J608" s="644"/>
      <c r="K608" s="862" t="s">
        <v>7413</v>
      </c>
      <c r="L608" s="863" t="str">
        <f t="shared" si="31"/>
        <v>PNA036_3.Zdv036_3_1.ZDV.I.DC</v>
      </c>
      <c r="M608" s="864" t="str">
        <f t="shared" si="32"/>
        <v>0</v>
      </c>
      <c r="N608" s="864" t="str">
        <f t="shared" si="33"/>
        <v>1</v>
      </c>
      <c r="O608" s="862" t="s">
        <v>2309</v>
      </c>
      <c r="P608" s="862" t="s">
        <v>2310</v>
      </c>
      <c r="Q608" s="860"/>
      <c r="R608" s="862" t="s">
        <v>6683</v>
      </c>
      <c r="S608" s="862"/>
    </row>
    <row r="609" spans="1:19" ht="15" customHeight="1" thickBot="1" x14ac:dyDescent="0.3">
      <c r="A609" s="858">
        <v>608</v>
      </c>
      <c r="B609" s="896" t="s">
        <v>6637</v>
      </c>
      <c r="C609" s="894" t="s">
        <v>7156</v>
      </c>
      <c r="D609" s="860">
        <v>100</v>
      </c>
      <c r="E609" s="860"/>
      <c r="F609" s="923" t="s">
        <v>46</v>
      </c>
      <c r="G609" s="862"/>
      <c r="H609" s="644"/>
      <c r="I609" s="862"/>
      <c r="J609" s="644"/>
      <c r="K609" s="862" t="s">
        <v>7413</v>
      </c>
      <c r="L609" s="863" t="str">
        <f t="shared" si="31"/>
        <v>PNA036_3.Zdv036_3_1.ZDV.I.BU</v>
      </c>
      <c r="M609" s="864" t="str">
        <f t="shared" si="32"/>
        <v>0</v>
      </c>
      <c r="N609" s="864" t="str">
        <f t="shared" si="33"/>
        <v>1</v>
      </c>
      <c r="O609" s="862" t="s">
        <v>2309</v>
      </c>
      <c r="P609" s="862" t="s">
        <v>2310</v>
      </c>
      <c r="Q609" s="860"/>
      <c r="R609" s="862" t="s">
        <v>6684</v>
      </c>
      <c r="S609" s="862"/>
    </row>
    <row r="610" spans="1:19" ht="15" customHeight="1" x14ac:dyDescent="0.25">
      <c r="A610" s="858">
        <v>609</v>
      </c>
      <c r="B610" s="895" t="s">
        <v>6638</v>
      </c>
      <c r="C610" s="894" t="s">
        <v>7157</v>
      </c>
      <c r="D610" s="860">
        <v>100</v>
      </c>
      <c r="E610" s="860" t="s">
        <v>5487</v>
      </c>
      <c r="F610" s="923" t="s">
        <v>46</v>
      </c>
      <c r="G610" s="862"/>
      <c r="H610" s="644" t="s">
        <v>4626</v>
      </c>
      <c r="I610" s="897" t="s">
        <v>4119</v>
      </c>
      <c r="J610" s="644" t="s">
        <v>4414</v>
      </c>
      <c r="K610" s="862" t="s">
        <v>7414</v>
      </c>
      <c r="L610" s="863" t="str">
        <f t="shared" si="31"/>
        <v>PNA036_3.Zdv036_3_2.ZDV.I.OKC</v>
      </c>
      <c r="M610" s="864" t="str">
        <f t="shared" si="32"/>
        <v>0</v>
      </c>
      <c r="N610" s="864" t="str">
        <f t="shared" si="33"/>
        <v>1</v>
      </c>
      <c r="O610" s="862" t="s">
        <v>2309</v>
      </c>
      <c r="P610" s="862" t="s">
        <v>2310</v>
      </c>
      <c r="Q610" s="860"/>
      <c r="R610" s="862" t="s">
        <v>2487</v>
      </c>
      <c r="S610" s="862"/>
    </row>
    <row r="611" spans="1:19" ht="15" customHeight="1" x14ac:dyDescent="0.25">
      <c r="A611" s="858">
        <v>610</v>
      </c>
      <c r="B611" s="276" t="s">
        <v>6639</v>
      </c>
      <c r="C611" s="894" t="s">
        <v>7158</v>
      </c>
      <c r="D611" s="860">
        <v>100</v>
      </c>
      <c r="E611" s="860"/>
      <c r="F611" s="923" t="s">
        <v>46</v>
      </c>
      <c r="G611" s="862"/>
      <c r="H611" s="644"/>
      <c r="I611" s="862"/>
      <c r="J611" s="644"/>
      <c r="K611" s="862" t="s">
        <v>7414</v>
      </c>
      <c r="L611" s="863" t="str">
        <f t="shared" si="31"/>
        <v>PNA036_3.Zdv036_3_2.ZDV.I.CKC</v>
      </c>
      <c r="M611" s="864" t="str">
        <f t="shared" si="32"/>
        <v>0</v>
      </c>
      <c r="N611" s="864" t="str">
        <f t="shared" si="33"/>
        <v>1</v>
      </c>
      <c r="O611" s="862" t="s">
        <v>2309</v>
      </c>
      <c r="P611" s="862" t="s">
        <v>2310</v>
      </c>
      <c r="Q611" s="860"/>
      <c r="R611" s="862" t="s">
        <v>2488</v>
      </c>
      <c r="S611" s="862"/>
    </row>
    <row r="612" spans="1:19" ht="15" customHeight="1" x14ac:dyDescent="0.25">
      <c r="A612" s="858">
        <v>611</v>
      </c>
      <c r="B612" s="276" t="s">
        <v>6640</v>
      </c>
      <c r="C612" s="894" t="s">
        <v>7159</v>
      </c>
      <c r="D612" s="860">
        <v>100</v>
      </c>
      <c r="E612" s="860"/>
      <c r="F612" s="923" t="s">
        <v>46</v>
      </c>
      <c r="G612" s="862"/>
      <c r="H612" s="644"/>
      <c r="I612" s="862"/>
      <c r="J612" s="644"/>
      <c r="K612" s="862" t="s">
        <v>7414</v>
      </c>
      <c r="L612" s="863" t="str">
        <f t="shared" si="31"/>
        <v>PNA036_3.Zdv036_3_2.ZDV.I.ODC</v>
      </c>
      <c r="M612" s="864" t="str">
        <f t="shared" si="32"/>
        <v>0</v>
      </c>
      <c r="N612" s="864" t="str">
        <f t="shared" si="33"/>
        <v>1</v>
      </c>
      <c r="O612" s="862" t="s">
        <v>2309</v>
      </c>
      <c r="P612" s="862" t="s">
        <v>2310</v>
      </c>
      <c r="Q612" s="860"/>
      <c r="R612" s="862" t="s">
        <v>2485</v>
      </c>
      <c r="S612" s="862"/>
    </row>
    <row r="613" spans="1:19" ht="15" customHeight="1" x14ac:dyDescent="0.25">
      <c r="A613" s="858">
        <v>612</v>
      </c>
      <c r="B613" s="276" t="s">
        <v>6641</v>
      </c>
      <c r="C613" s="894" t="s">
        <v>7160</v>
      </c>
      <c r="D613" s="860">
        <v>100</v>
      </c>
      <c r="E613" s="860"/>
      <c r="F613" s="923" t="s">
        <v>46</v>
      </c>
      <c r="G613" s="862"/>
      <c r="H613" s="644"/>
      <c r="I613" s="862"/>
      <c r="J613" s="644"/>
      <c r="K613" s="862" t="s">
        <v>7414</v>
      </c>
      <c r="L613" s="863" t="str">
        <f t="shared" si="31"/>
        <v>PNA036_3.Zdv036_3_2.ZDV.I.CDC</v>
      </c>
      <c r="M613" s="864" t="str">
        <f t="shared" si="32"/>
        <v>0</v>
      </c>
      <c r="N613" s="864" t="str">
        <f t="shared" si="33"/>
        <v>1</v>
      </c>
      <c r="O613" s="862" t="s">
        <v>2309</v>
      </c>
      <c r="P613" s="862" t="s">
        <v>2310</v>
      </c>
      <c r="Q613" s="860"/>
      <c r="R613" s="872" t="s">
        <v>2486</v>
      </c>
      <c r="S613" s="862"/>
    </row>
    <row r="614" spans="1:19" ht="15" customHeight="1" x14ac:dyDescent="0.25">
      <c r="A614" s="858">
        <v>613</v>
      </c>
      <c r="B614" s="276" t="s">
        <v>6642</v>
      </c>
      <c r="C614" s="894" t="s">
        <v>7161</v>
      </c>
      <c r="D614" s="860">
        <v>100</v>
      </c>
      <c r="E614" s="860"/>
      <c r="F614" s="923" t="s">
        <v>46</v>
      </c>
      <c r="G614" s="862"/>
      <c r="H614" s="644"/>
      <c r="I614" s="862"/>
      <c r="J614" s="644"/>
      <c r="K614" s="862" t="s">
        <v>7414</v>
      </c>
      <c r="L614" s="863" t="str">
        <f t="shared" si="31"/>
        <v>PNA036_3.Zdv036_3_2.ZDV.I.OPC</v>
      </c>
      <c r="M614" s="864" t="str">
        <f t="shared" si="32"/>
        <v>0</v>
      </c>
      <c r="N614" s="864" t="str">
        <f t="shared" si="33"/>
        <v>1</v>
      </c>
      <c r="O614" s="862" t="s">
        <v>2309</v>
      </c>
      <c r="P614" s="862" t="s">
        <v>2310</v>
      </c>
      <c r="Q614" s="860"/>
      <c r="R614" s="872" t="s">
        <v>2492</v>
      </c>
      <c r="S614" s="862"/>
    </row>
    <row r="615" spans="1:19" ht="15" customHeight="1" x14ac:dyDescent="0.25">
      <c r="A615" s="858">
        <v>614</v>
      </c>
      <c r="B615" s="276" t="s">
        <v>6643</v>
      </c>
      <c r="C615" s="894" t="s">
        <v>7162</v>
      </c>
      <c r="D615" s="860">
        <v>100</v>
      </c>
      <c r="E615" s="860"/>
      <c r="F615" s="923" t="s">
        <v>46</v>
      </c>
      <c r="G615" s="862"/>
      <c r="H615" s="644"/>
      <c r="I615" s="862"/>
      <c r="J615" s="644"/>
      <c r="K615" s="862" t="s">
        <v>7414</v>
      </c>
      <c r="L615" s="863" t="str">
        <f t="shared" si="31"/>
        <v>PNA036_3.Zdv036_3_2.ZDV.I.MC</v>
      </c>
      <c r="M615" s="864" t="str">
        <f t="shared" si="32"/>
        <v>0</v>
      </c>
      <c r="N615" s="864" t="str">
        <f t="shared" si="33"/>
        <v>1</v>
      </c>
      <c r="O615" s="862" t="s">
        <v>2309</v>
      </c>
      <c r="P615" s="862" t="s">
        <v>2310</v>
      </c>
      <c r="Q615" s="860"/>
      <c r="R615" s="872" t="s">
        <v>2489</v>
      </c>
      <c r="S615" s="862"/>
    </row>
    <row r="616" spans="1:19" ht="15" customHeight="1" x14ac:dyDescent="0.25">
      <c r="A616" s="858">
        <v>615</v>
      </c>
      <c r="B616" s="276" t="s">
        <v>6644</v>
      </c>
      <c r="C616" s="894" t="s">
        <v>7163</v>
      </c>
      <c r="D616" s="860">
        <v>100</v>
      </c>
      <c r="E616" s="860"/>
      <c r="F616" s="923" t="s">
        <v>46</v>
      </c>
      <c r="G616" s="862"/>
      <c r="H616" s="644"/>
      <c r="I616" s="862"/>
      <c r="J616" s="644"/>
      <c r="K616" s="862" t="s">
        <v>7414</v>
      </c>
      <c r="L616" s="863" t="str">
        <f t="shared" si="31"/>
        <v>PNA036_3.Zdv036_3_2.ZDV.I.OPC</v>
      </c>
      <c r="M616" s="864" t="str">
        <f t="shared" si="32"/>
        <v>0</v>
      </c>
      <c r="N616" s="864" t="str">
        <f t="shared" si="33"/>
        <v>1</v>
      </c>
      <c r="O616" s="862" t="s">
        <v>2309</v>
      </c>
      <c r="P616" s="862" t="s">
        <v>2310</v>
      </c>
      <c r="Q616" s="860"/>
      <c r="R616" s="872" t="s">
        <v>2492</v>
      </c>
      <c r="S616" s="862"/>
    </row>
    <row r="617" spans="1:19" ht="15" customHeight="1" x14ac:dyDescent="0.25">
      <c r="A617" s="858">
        <v>616</v>
      </c>
      <c r="B617" s="276" t="s">
        <v>6645</v>
      </c>
      <c r="C617" s="894" t="s">
        <v>7164</v>
      </c>
      <c r="D617" s="860">
        <v>100</v>
      </c>
      <c r="E617" s="860"/>
      <c r="F617" s="861" t="s">
        <v>46</v>
      </c>
      <c r="G617" s="862"/>
      <c r="H617" s="644"/>
      <c r="I617" s="862"/>
      <c r="J617" s="644"/>
      <c r="K617" s="862" t="s">
        <v>7414</v>
      </c>
      <c r="L617" s="863" t="str">
        <f t="shared" si="31"/>
        <v>PNA036_3.Zdv036_3_2.ZDV.I.DC</v>
      </c>
      <c r="M617" s="864" t="str">
        <f t="shared" si="32"/>
        <v>0</v>
      </c>
      <c r="N617" s="864" t="str">
        <f t="shared" si="33"/>
        <v>1</v>
      </c>
      <c r="O617" s="862" t="s">
        <v>2309</v>
      </c>
      <c r="P617" s="862" t="s">
        <v>2310</v>
      </c>
      <c r="Q617" s="860"/>
      <c r="R617" s="872" t="s">
        <v>6683</v>
      </c>
      <c r="S617" s="862"/>
    </row>
    <row r="618" spans="1:19" ht="15" customHeight="1" thickBot="1" x14ac:dyDescent="0.3">
      <c r="A618" s="858">
        <v>617</v>
      </c>
      <c r="B618" s="896" t="s">
        <v>6646</v>
      </c>
      <c r="C618" s="894" t="s">
        <v>7165</v>
      </c>
      <c r="D618" s="860">
        <v>100</v>
      </c>
      <c r="E618" s="860"/>
      <c r="F618" s="923" t="s">
        <v>46</v>
      </c>
      <c r="G618" s="862"/>
      <c r="H618" s="644" t="s">
        <v>4626</v>
      </c>
      <c r="I618" s="862"/>
      <c r="J618" s="644"/>
      <c r="K618" s="862" t="s">
        <v>7414</v>
      </c>
      <c r="L618" s="863" t="str">
        <f t="shared" si="31"/>
        <v>PNA036_3.Zdv036_3_2.ZDV.I.BU</v>
      </c>
      <c r="M618" s="864" t="str">
        <f t="shared" si="32"/>
        <v>0</v>
      </c>
      <c r="N618" s="864" t="str">
        <f t="shared" si="33"/>
        <v>1</v>
      </c>
      <c r="O618" s="862" t="s">
        <v>2309</v>
      </c>
      <c r="P618" s="862" t="s">
        <v>2310</v>
      </c>
      <c r="Q618" s="860"/>
      <c r="R618" s="862" t="s">
        <v>6684</v>
      </c>
      <c r="S618" s="862"/>
    </row>
    <row r="619" spans="1:19" ht="15" customHeight="1" x14ac:dyDescent="0.25">
      <c r="A619" s="858">
        <v>618</v>
      </c>
      <c r="B619" s="895" t="s">
        <v>6647</v>
      </c>
      <c r="C619" s="894" t="s">
        <v>7166</v>
      </c>
      <c r="D619" s="860">
        <v>100</v>
      </c>
      <c r="E619" s="860" t="s">
        <v>5487</v>
      </c>
      <c r="F619" s="923" t="s">
        <v>46</v>
      </c>
      <c r="G619" s="862"/>
      <c r="H619" s="644" t="s">
        <v>4627</v>
      </c>
      <c r="I619" s="897" t="s">
        <v>4119</v>
      </c>
      <c r="J619" s="644" t="s">
        <v>4414</v>
      </c>
      <c r="K619" s="862" t="s">
        <v>7415</v>
      </c>
      <c r="L619" s="863" t="str">
        <f t="shared" si="31"/>
        <v>PNA036_4.Zdv036_4_1.ZDV.I.OKC</v>
      </c>
      <c r="M619" s="864" t="str">
        <f t="shared" si="32"/>
        <v>0</v>
      </c>
      <c r="N619" s="864" t="str">
        <f t="shared" si="33"/>
        <v>1</v>
      </c>
      <c r="O619" s="862" t="s">
        <v>2309</v>
      </c>
      <c r="P619" s="862" t="s">
        <v>2310</v>
      </c>
      <c r="Q619" s="860"/>
      <c r="R619" s="862" t="s">
        <v>2487</v>
      </c>
      <c r="S619" s="862"/>
    </row>
    <row r="620" spans="1:19" ht="15" customHeight="1" x14ac:dyDescent="0.25">
      <c r="A620" s="858">
        <v>619</v>
      </c>
      <c r="B620" s="276" t="s">
        <v>6648</v>
      </c>
      <c r="C620" s="894" t="s">
        <v>7167</v>
      </c>
      <c r="D620" s="860">
        <v>100</v>
      </c>
      <c r="E620" s="860"/>
      <c r="F620" s="923" t="s">
        <v>46</v>
      </c>
      <c r="G620" s="862"/>
      <c r="H620" s="644"/>
      <c r="I620" s="862"/>
      <c r="J620" s="644"/>
      <c r="K620" s="862" t="s">
        <v>7415</v>
      </c>
      <c r="L620" s="863" t="str">
        <f t="shared" si="31"/>
        <v>PNA036_4.Zdv036_4_1.ZDV.I.CKC</v>
      </c>
      <c r="M620" s="864" t="str">
        <f t="shared" si="32"/>
        <v>0</v>
      </c>
      <c r="N620" s="864" t="str">
        <f t="shared" si="33"/>
        <v>1</v>
      </c>
      <c r="O620" s="862" t="s">
        <v>2309</v>
      </c>
      <c r="P620" s="862" t="s">
        <v>2310</v>
      </c>
      <c r="Q620" s="860"/>
      <c r="R620" s="862" t="s">
        <v>2488</v>
      </c>
      <c r="S620" s="862"/>
    </row>
    <row r="621" spans="1:19" ht="15" customHeight="1" x14ac:dyDescent="0.25">
      <c r="A621" s="858">
        <v>620</v>
      </c>
      <c r="B621" s="276" t="s">
        <v>6649</v>
      </c>
      <c r="C621" s="894" t="s">
        <v>7168</v>
      </c>
      <c r="D621" s="860">
        <v>100</v>
      </c>
      <c r="E621" s="860"/>
      <c r="F621" s="923" t="s">
        <v>46</v>
      </c>
      <c r="G621" s="862"/>
      <c r="H621" s="644"/>
      <c r="I621" s="862"/>
      <c r="J621" s="644"/>
      <c r="K621" s="862" t="s">
        <v>7415</v>
      </c>
      <c r="L621" s="863" t="str">
        <f t="shared" si="31"/>
        <v>PNA036_4.Zdv036_4_1.ZDV.I.ODC</v>
      </c>
      <c r="M621" s="864" t="str">
        <f t="shared" si="32"/>
        <v>0</v>
      </c>
      <c r="N621" s="864" t="str">
        <f t="shared" si="33"/>
        <v>1</v>
      </c>
      <c r="O621" s="862" t="s">
        <v>2309</v>
      </c>
      <c r="P621" s="862" t="s">
        <v>2310</v>
      </c>
      <c r="Q621" s="860"/>
      <c r="R621" s="862" t="s">
        <v>2485</v>
      </c>
      <c r="S621" s="862"/>
    </row>
    <row r="622" spans="1:19" ht="15" customHeight="1" x14ac:dyDescent="0.25">
      <c r="A622" s="858">
        <v>621</v>
      </c>
      <c r="B622" s="276" t="s">
        <v>6650</v>
      </c>
      <c r="C622" s="894" t="s">
        <v>7169</v>
      </c>
      <c r="D622" s="860">
        <v>100</v>
      </c>
      <c r="E622" s="860"/>
      <c r="F622" s="923" t="s">
        <v>46</v>
      </c>
      <c r="G622" s="862"/>
      <c r="H622" s="644"/>
      <c r="I622" s="862"/>
      <c r="J622" s="644"/>
      <c r="K622" s="862" t="s">
        <v>7415</v>
      </c>
      <c r="L622" s="863" t="str">
        <f t="shared" si="31"/>
        <v>PNA036_4.Zdv036_4_1.ZDV.I.CDC</v>
      </c>
      <c r="M622" s="864" t="str">
        <f t="shared" si="32"/>
        <v>0</v>
      </c>
      <c r="N622" s="864" t="str">
        <f t="shared" si="33"/>
        <v>1</v>
      </c>
      <c r="O622" s="862" t="s">
        <v>2309</v>
      </c>
      <c r="P622" s="862" t="s">
        <v>2310</v>
      </c>
      <c r="Q622" s="860"/>
      <c r="R622" s="862" t="s">
        <v>2486</v>
      </c>
      <c r="S622" s="862"/>
    </row>
    <row r="623" spans="1:19" ht="15" customHeight="1" x14ac:dyDescent="0.25">
      <c r="A623" s="858">
        <v>622</v>
      </c>
      <c r="B623" s="276" t="s">
        <v>6651</v>
      </c>
      <c r="C623" s="894" t="s">
        <v>7170</v>
      </c>
      <c r="D623" s="860">
        <v>100</v>
      </c>
      <c r="E623" s="860"/>
      <c r="F623" s="923" t="s">
        <v>46</v>
      </c>
      <c r="G623" s="862"/>
      <c r="H623" s="644"/>
      <c r="I623" s="862"/>
      <c r="J623" s="644"/>
      <c r="K623" s="862" t="s">
        <v>7415</v>
      </c>
      <c r="L623" s="863" t="str">
        <f t="shared" si="31"/>
        <v>PNA036_4.Zdv036_4_1.ZDV.I.OPC</v>
      </c>
      <c r="M623" s="864" t="str">
        <f t="shared" si="32"/>
        <v>0</v>
      </c>
      <c r="N623" s="864" t="str">
        <f t="shared" si="33"/>
        <v>1</v>
      </c>
      <c r="O623" s="862" t="s">
        <v>2309</v>
      </c>
      <c r="P623" s="862" t="s">
        <v>2310</v>
      </c>
      <c r="Q623" s="860"/>
      <c r="R623" s="862" t="s">
        <v>2492</v>
      </c>
      <c r="S623" s="862"/>
    </row>
    <row r="624" spans="1:19" ht="15" customHeight="1" x14ac:dyDescent="0.25">
      <c r="A624" s="858">
        <v>623</v>
      </c>
      <c r="B624" s="276" t="s">
        <v>6652</v>
      </c>
      <c r="C624" s="894" t="s">
        <v>7171</v>
      </c>
      <c r="D624" s="860">
        <v>100</v>
      </c>
      <c r="E624" s="860"/>
      <c r="F624" s="923" t="s">
        <v>46</v>
      </c>
      <c r="G624" s="862"/>
      <c r="H624" s="644"/>
      <c r="I624" s="862"/>
      <c r="J624" s="644"/>
      <c r="K624" s="862" t="s">
        <v>7415</v>
      </c>
      <c r="L624" s="863" t="str">
        <f t="shared" si="31"/>
        <v>PNA036_4.Zdv036_4_1.ZDV.I.MC</v>
      </c>
      <c r="M624" s="864" t="str">
        <f t="shared" si="32"/>
        <v>0</v>
      </c>
      <c r="N624" s="864" t="str">
        <f t="shared" si="33"/>
        <v>1</v>
      </c>
      <c r="O624" s="862" t="s">
        <v>2309</v>
      </c>
      <c r="P624" s="862" t="s">
        <v>2310</v>
      </c>
      <c r="Q624" s="860"/>
      <c r="R624" s="862" t="s">
        <v>2489</v>
      </c>
      <c r="S624" s="862"/>
    </row>
    <row r="625" spans="1:19" ht="15" customHeight="1" x14ac:dyDescent="0.25">
      <c r="A625" s="858">
        <v>624</v>
      </c>
      <c r="B625" s="276" t="s">
        <v>6653</v>
      </c>
      <c r="C625" s="894" t="s">
        <v>7172</v>
      </c>
      <c r="D625" s="860">
        <v>100</v>
      </c>
      <c r="E625" s="860"/>
      <c r="F625" s="923" t="s">
        <v>46</v>
      </c>
      <c r="G625" s="862"/>
      <c r="H625" s="644"/>
      <c r="I625" s="862"/>
      <c r="J625" s="644"/>
      <c r="K625" s="862" t="s">
        <v>7415</v>
      </c>
      <c r="L625" s="863" t="str">
        <f t="shared" si="31"/>
        <v>PNA036_4.Zdv036_4_1.ZDV.I.OPC</v>
      </c>
      <c r="M625" s="864" t="str">
        <f t="shared" si="32"/>
        <v>0</v>
      </c>
      <c r="N625" s="864" t="str">
        <f t="shared" si="33"/>
        <v>1</v>
      </c>
      <c r="O625" s="862" t="s">
        <v>2309</v>
      </c>
      <c r="P625" s="862" t="s">
        <v>2310</v>
      </c>
      <c r="Q625" s="860"/>
      <c r="R625" s="862" t="s">
        <v>2492</v>
      </c>
      <c r="S625" s="862"/>
    </row>
    <row r="626" spans="1:19" ht="15" customHeight="1" x14ac:dyDescent="0.25">
      <c r="A626" s="858">
        <v>625</v>
      </c>
      <c r="B626" s="276" t="s">
        <v>6654</v>
      </c>
      <c r="C626" s="894" t="s">
        <v>7173</v>
      </c>
      <c r="D626" s="860">
        <v>100</v>
      </c>
      <c r="E626" s="860"/>
      <c r="F626" s="861" t="s">
        <v>46</v>
      </c>
      <c r="G626" s="862"/>
      <c r="H626" s="644"/>
      <c r="I626" s="862"/>
      <c r="J626" s="644"/>
      <c r="K626" s="862" t="s">
        <v>7415</v>
      </c>
      <c r="L626" s="863" t="str">
        <f t="shared" si="31"/>
        <v>PNA036_4.Zdv036_4_1.ZDV.I.DC</v>
      </c>
      <c r="M626" s="864" t="str">
        <f t="shared" si="32"/>
        <v>0</v>
      </c>
      <c r="N626" s="864" t="str">
        <f t="shared" si="33"/>
        <v>1</v>
      </c>
      <c r="O626" s="862" t="s">
        <v>2309</v>
      </c>
      <c r="P626" s="862" t="s">
        <v>2310</v>
      </c>
      <c r="Q626" s="860"/>
      <c r="R626" s="862" t="s">
        <v>6683</v>
      </c>
      <c r="S626" s="862"/>
    </row>
    <row r="627" spans="1:19" ht="15" customHeight="1" thickBot="1" x14ac:dyDescent="0.3">
      <c r="A627" s="858">
        <v>626</v>
      </c>
      <c r="B627" s="896" t="s">
        <v>6655</v>
      </c>
      <c r="C627" s="894" t="s">
        <v>7174</v>
      </c>
      <c r="D627" s="860">
        <v>100</v>
      </c>
      <c r="E627" s="860"/>
      <c r="F627" s="923" t="s">
        <v>46</v>
      </c>
      <c r="G627" s="862"/>
      <c r="H627" s="644"/>
      <c r="I627" s="862"/>
      <c r="J627" s="644"/>
      <c r="K627" s="862" t="s">
        <v>7415</v>
      </c>
      <c r="L627" s="863" t="str">
        <f t="shared" si="31"/>
        <v>PNA036_4.Zdv036_4_1.ZDV.I.BU</v>
      </c>
      <c r="M627" s="864" t="str">
        <f t="shared" si="32"/>
        <v>0</v>
      </c>
      <c r="N627" s="864" t="str">
        <f t="shared" si="33"/>
        <v>1</v>
      </c>
      <c r="O627" s="862" t="s">
        <v>2309</v>
      </c>
      <c r="P627" s="862" t="s">
        <v>2310</v>
      </c>
      <c r="Q627" s="860"/>
      <c r="R627" s="862" t="s">
        <v>6684</v>
      </c>
      <c r="S627" s="862"/>
    </row>
    <row r="628" spans="1:19" ht="15" customHeight="1" x14ac:dyDescent="0.25">
      <c r="A628" s="858">
        <v>627</v>
      </c>
      <c r="B628" s="895" t="s">
        <v>6656</v>
      </c>
      <c r="C628" s="894" t="s">
        <v>7175</v>
      </c>
      <c r="D628" s="860">
        <v>100</v>
      </c>
      <c r="E628" s="860" t="s">
        <v>5487</v>
      </c>
      <c r="F628" s="923" t="s">
        <v>46</v>
      </c>
      <c r="G628" s="862"/>
      <c r="H628" s="644" t="s">
        <v>4627</v>
      </c>
      <c r="I628" s="897" t="s">
        <v>4119</v>
      </c>
      <c r="J628" s="644" t="s">
        <v>4414</v>
      </c>
      <c r="K628" s="862" t="s">
        <v>7416</v>
      </c>
      <c r="L628" s="863" t="str">
        <f t="shared" si="31"/>
        <v>PNA036_4.Zdv036_4_2.ZDV.I.OKC</v>
      </c>
      <c r="M628" s="864" t="str">
        <f t="shared" si="32"/>
        <v>0</v>
      </c>
      <c r="N628" s="864" t="str">
        <f t="shared" si="33"/>
        <v>1</v>
      </c>
      <c r="O628" s="862" t="s">
        <v>2309</v>
      </c>
      <c r="P628" s="862" t="s">
        <v>2310</v>
      </c>
      <c r="Q628" s="860"/>
      <c r="R628" s="862" t="s">
        <v>2487</v>
      </c>
      <c r="S628" s="862"/>
    </row>
    <row r="629" spans="1:19" ht="15" customHeight="1" x14ac:dyDescent="0.25">
      <c r="A629" s="858">
        <v>628</v>
      </c>
      <c r="B629" s="276" t="s">
        <v>6657</v>
      </c>
      <c r="C629" s="894" t="s">
        <v>7176</v>
      </c>
      <c r="D629" s="860">
        <v>100</v>
      </c>
      <c r="E629" s="860"/>
      <c r="F629" s="923" t="s">
        <v>46</v>
      </c>
      <c r="G629" s="862"/>
      <c r="H629" s="644"/>
      <c r="I629" s="862"/>
      <c r="J629" s="644"/>
      <c r="K629" s="862" t="s">
        <v>7416</v>
      </c>
      <c r="L629" s="863" t="str">
        <f t="shared" si="31"/>
        <v>PNA036_4.Zdv036_4_2.ZDV.I.CKC</v>
      </c>
      <c r="M629" s="864" t="str">
        <f t="shared" si="32"/>
        <v>0</v>
      </c>
      <c r="N629" s="864" t="str">
        <f t="shared" si="33"/>
        <v>1</v>
      </c>
      <c r="O629" s="862" t="s">
        <v>2309</v>
      </c>
      <c r="P629" s="862" t="s">
        <v>2310</v>
      </c>
      <c r="Q629" s="860"/>
      <c r="R629" s="862" t="s">
        <v>2488</v>
      </c>
      <c r="S629" s="862"/>
    </row>
    <row r="630" spans="1:19" ht="15" customHeight="1" x14ac:dyDescent="0.25">
      <c r="A630" s="858">
        <v>629</v>
      </c>
      <c r="B630" s="276" t="s">
        <v>6658</v>
      </c>
      <c r="C630" s="894" t="s">
        <v>7177</v>
      </c>
      <c r="D630" s="860">
        <v>100</v>
      </c>
      <c r="E630" s="860"/>
      <c r="F630" s="923" t="s">
        <v>46</v>
      </c>
      <c r="G630" s="862"/>
      <c r="H630" s="644"/>
      <c r="I630" s="862"/>
      <c r="J630" s="644"/>
      <c r="K630" s="862" t="s">
        <v>7416</v>
      </c>
      <c r="L630" s="863" t="str">
        <f t="shared" si="31"/>
        <v>PNA036_4.Zdv036_4_2.ZDV.I.ODC</v>
      </c>
      <c r="M630" s="864" t="str">
        <f t="shared" si="32"/>
        <v>0</v>
      </c>
      <c r="N630" s="864" t="str">
        <f t="shared" si="33"/>
        <v>1</v>
      </c>
      <c r="O630" s="862" t="s">
        <v>2309</v>
      </c>
      <c r="P630" s="862" t="s">
        <v>2310</v>
      </c>
      <c r="Q630" s="860"/>
      <c r="R630" s="862" t="s">
        <v>2485</v>
      </c>
      <c r="S630" s="862"/>
    </row>
    <row r="631" spans="1:19" ht="15" customHeight="1" x14ac:dyDescent="0.25">
      <c r="A631" s="858">
        <v>630</v>
      </c>
      <c r="B631" s="276" t="s">
        <v>6659</v>
      </c>
      <c r="C631" s="894" t="s">
        <v>7178</v>
      </c>
      <c r="D631" s="860">
        <v>100</v>
      </c>
      <c r="E631" s="860"/>
      <c r="F631" s="923" t="s">
        <v>46</v>
      </c>
      <c r="G631" s="862"/>
      <c r="H631" s="644"/>
      <c r="I631" s="862"/>
      <c r="J631" s="644"/>
      <c r="K631" s="862" t="s">
        <v>7416</v>
      </c>
      <c r="L631" s="863" t="str">
        <f t="shared" si="31"/>
        <v>PNA036_4.Zdv036_4_2.ZDV.I.CDC</v>
      </c>
      <c r="M631" s="864" t="str">
        <f t="shared" si="32"/>
        <v>0</v>
      </c>
      <c r="N631" s="864" t="str">
        <f t="shared" si="33"/>
        <v>1</v>
      </c>
      <c r="O631" s="862" t="s">
        <v>2309</v>
      </c>
      <c r="P631" s="862" t="s">
        <v>2310</v>
      </c>
      <c r="Q631" s="860"/>
      <c r="R631" s="862" t="s">
        <v>2486</v>
      </c>
      <c r="S631" s="862"/>
    </row>
    <row r="632" spans="1:19" ht="15" customHeight="1" x14ac:dyDescent="0.25">
      <c r="A632" s="858">
        <v>631</v>
      </c>
      <c r="B632" s="276" t="s">
        <v>6660</v>
      </c>
      <c r="C632" s="894" t="s">
        <v>7179</v>
      </c>
      <c r="D632" s="860">
        <v>100</v>
      </c>
      <c r="E632" s="860"/>
      <c r="F632" s="923" t="s">
        <v>46</v>
      </c>
      <c r="G632" s="862"/>
      <c r="H632" s="644"/>
      <c r="I632" s="862"/>
      <c r="J632" s="644"/>
      <c r="K632" s="862" t="s">
        <v>7416</v>
      </c>
      <c r="L632" s="863" t="str">
        <f t="shared" si="31"/>
        <v>PNA036_4.Zdv036_4_2.ZDV.I.OPC</v>
      </c>
      <c r="M632" s="864" t="str">
        <f t="shared" si="32"/>
        <v>0</v>
      </c>
      <c r="N632" s="864" t="str">
        <f t="shared" si="33"/>
        <v>1</v>
      </c>
      <c r="O632" s="862" t="s">
        <v>2309</v>
      </c>
      <c r="P632" s="862" t="s">
        <v>2310</v>
      </c>
      <c r="Q632" s="860"/>
      <c r="R632" s="862" t="s">
        <v>2492</v>
      </c>
      <c r="S632" s="862"/>
    </row>
    <row r="633" spans="1:19" ht="15" customHeight="1" x14ac:dyDescent="0.25">
      <c r="A633" s="858">
        <v>632</v>
      </c>
      <c r="B633" s="276" t="s">
        <v>6661</v>
      </c>
      <c r="C633" s="894" t="s">
        <v>7180</v>
      </c>
      <c r="D633" s="860">
        <v>100</v>
      </c>
      <c r="E633" s="860"/>
      <c r="F633" s="923" t="s">
        <v>46</v>
      </c>
      <c r="G633" s="862"/>
      <c r="H633" s="644"/>
      <c r="I633" s="862"/>
      <c r="J633" s="644"/>
      <c r="K633" s="862" t="s">
        <v>7416</v>
      </c>
      <c r="L633" s="863" t="str">
        <f t="shared" si="31"/>
        <v>PNA036_4.Zdv036_4_2.ZDV.I.MC</v>
      </c>
      <c r="M633" s="864" t="str">
        <f t="shared" si="32"/>
        <v>0</v>
      </c>
      <c r="N633" s="864" t="str">
        <f t="shared" si="33"/>
        <v>1</v>
      </c>
      <c r="O633" s="862" t="s">
        <v>2309</v>
      </c>
      <c r="P633" s="862" t="s">
        <v>2310</v>
      </c>
      <c r="Q633" s="860"/>
      <c r="R633" s="862" t="s">
        <v>2489</v>
      </c>
      <c r="S633" s="862"/>
    </row>
    <row r="634" spans="1:19" ht="15" customHeight="1" x14ac:dyDescent="0.25">
      <c r="A634" s="858">
        <v>633</v>
      </c>
      <c r="B634" s="276" t="s">
        <v>6662</v>
      </c>
      <c r="C634" s="894" t="s">
        <v>7181</v>
      </c>
      <c r="D634" s="860">
        <v>100</v>
      </c>
      <c r="E634" s="860"/>
      <c r="F634" s="923" t="s">
        <v>46</v>
      </c>
      <c r="G634" s="862"/>
      <c r="H634" s="644"/>
      <c r="I634" s="862"/>
      <c r="J634" s="644"/>
      <c r="K634" s="862" t="s">
        <v>7416</v>
      </c>
      <c r="L634" s="863" t="str">
        <f t="shared" si="31"/>
        <v>PNA036_4.Zdv036_4_2.ZDV.I.OPC</v>
      </c>
      <c r="M634" s="864" t="str">
        <f t="shared" si="32"/>
        <v>0</v>
      </c>
      <c r="N634" s="864" t="str">
        <f t="shared" si="33"/>
        <v>1</v>
      </c>
      <c r="O634" s="862" t="s">
        <v>2309</v>
      </c>
      <c r="P634" s="862" t="s">
        <v>2310</v>
      </c>
      <c r="Q634" s="860"/>
      <c r="R634" s="862" t="s">
        <v>2492</v>
      </c>
      <c r="S634" s="862"/>
    </row>
    <row r="635" spans="1:19" ht="15" customHeight="1" x14ac:dyDescent="0.25">
      <c r="A635" s="858">
        <v>634</v>
      </c>
      <c r="B635" s="276" t="s">
        <v>6663</v>
      </c>
      <c r="C635" s="894" t="s">
        <v>7182</v>
      </c>
      <c r="D635" s="860">
        <v>100</v>
      </c>
      <c r="E635" s="860"/>
      <c r="F635" s="861" t="s">
        <v>46</v>
      </c>
      <c r="G635" s="862"/>
      <c r="H635" s="644"/>
      <c r="I635" s="862"/>
      <c r="J635" s="644"/>
      <c r="K635" s="862" t="s">
        <v>7416</v>
      </c>
      <c r="L635" s="863" t="str">
        <f t="shared" si="31"/>
        <v>PNA036_4.Zdv036_4_2.ZDV.I.DC</v>
      </c>
      <c r="M635" s="864" t="str">
        <f t="shared" si="32"/>
        <v>0</v>
      </c>
      <c r="N635" s="864" t="str">
        <f t="shared" si="33"/>
        <v>1</v>
      </c>
      <c r="O635" s="862" t="s">
        <v>2309</v>
      </c>
      <c r="P635" s="862" t="s">
        <v>2310</v>
      </c>
      <c r="Q635" s="860"/>
      <c r="R635" s="862" t="s">
        <v>6683</v>
      </c>
      <c r="S635" s="862"/>
    </row>
    <row r="636" spans="1:19" ht="15" customHeight="1" thickBot="1" x14ac:dyDescent="0.3">
      <c r="A636" s="858">
        <v>635</v>
      </c>
      <c r="B636" s="896" t="s">
        <v>6664</v>
      </c>
      <c r="C636" s="894" t="s">
        <v>7183</v>
      </c>
      <c r="D636" s="860">
        <v>100</v>
      </c>
      <c r="E636" s="860"/>
      <c r="F636" s="923" t="s">
        <v>46</v>
      </c>
      <c r="G636" s="862"/>
      <c r="H636" s="644"/>
      <c r="I636" s="862"/>
      <c r="J636" s="644"/>
      <c r="K636" s="862" t="s">
        <v>7416</v>
      </c>
      <c r="L636" s="863" t="str">
        <f t="shared" si="31"/>
        <v>PNA036_4.Zdv036_4_2.ZDV.I.BU</v>
      </c>
      <c r="M636" s="864" t="str">
        <f t="shared" si="32"/>
        <v>0</v>
      </c>
      <c r="N636" s="864" t="str">
        <f t="shared" si="33"/>
        <v>1</v>
      </c>
      <c r="O636" s="862" t="s">
        <v>2309</v>
      </c>
      <c r="P636" s="862" t="s">
        <v>2310</v>
      </c>
      <c r="Q636" s="860"/>
      <c r="R636" s="862" t="s">
        <v>6684</v>
      </c>
      <c r="S636" s="862"/>
    </row>
    <row r="637" spans="1:19" ht="15" customHeight="1" x14ac:dyDescent="0.25">
      <c r="A637" s="858">
        <v>636</v>
      </c>
      <c r="B637" s="895" t="s">
        <v>6665</v>
      </c>
      <c r="C637" s="894" t="s">
        <v>7184</v>
      </c>
      <c r="D637" s="860">
        <v>100</v>
      </c>
      <c r="E637" s="860" t="s">
        <v>5486</v>
      </c>
      <c r="F637" s="923" t="s">
        <v>46</v>
      </c>
      <c r="G637" s="862"/>
      <c r="H637" s="644" t="s">
        <v>4625</v>
      </c>
      <c r="I637" s="897" t="s">
        <v>4119</v>
      </c>
      <c r="J637" s="644" t="s">
        <v>4408</v>
      </c>
      <c r="K637" s="862" t="s">
        <v>7425</v>
      </c>
      <c r="L637" s="863" t="str">
        <f t="shared" si="31"/>
        <v>SARD.Zdv036_5_1.ZDV.I.OKC</v>
      </c>
      <c r="M637" s="864" t="str">
        <f t="shared" si="32"/>
        <v>0</v>
      </c>
      <c r="N637" s="864" t="str">
        <f t="shared" si="33"/>
        <v>1</v>
      </c>
      <c r="O637" s="862" t="s">
        <v>2309</v>
      </c>
      <c r="P637" s="862" t="s">
        <v>2310</v>
      </c>
      <c r="Q637" s="860"/>
      <c r="R637" s="862" t="s">
        <v>2487</v>
      </c>
      <c r="S637" s="862"/>
    </row>
    <row r="638" spans="1:19" ht="15" customHeight="1" x14ac:dyDescent="0.25">
      <c r="A638" s="858">
        <v>637</v>
      </c>
      <c r="B638" s="276" t="s">
        <v>6666</v>
      </c>
      <c r="C638" s="894" t="s">
        <v>7185</v>
      </c>
      <c r="D638" s="860">
        <v>100</v>
      </c>
      <c r="E638" s="860"/>
      <c r="F638" s="923" t="s">
        <v>46</v>
      </c>
      <c r="G638" s="862"/>
      <c r="H638" s="644"/>
      <c r="I638" s="862"/>
      <c r="J638" s="644"/>
      <c r="K638" s="862" t="s">
        <v>7425</v>
      </c>
      <c r="L638" s="863" t="str">
        <f t="shared" si="31"/>
        <v>SARD.Zdv036_5_1.ZDV.I.CKC</v>
      </c>
      <c r="M638" s="864" t="str">
        <f t="shared" si="32"/>
        <v>0</v>
      </c>
      <c r="N638" s="864" t="str">
        <f t="shared" si="33"/>
        <v>1</v>
      </c>
      <c r="O638" s="862" t="s">
        <v>2309</v>
      </c>
      <c r="P638" s="862" t="s">
        <v>2310</v>
      </c>
      <c r="Q638" s="860"/>
      <c r="R638" s="862" t="s">
        <v>2488</v>
      </c>
      <c r="S638" s="862"/>
    </row>
    <row r="639" spans="1:19" ht="15" customHeight="1" x14ac:dyDescent="0.25">
      <c r="A639" s="858">
        <v>638</v>
      </c>
      <c r="B639" s="276" t="s">
        <v>6667</v>
      </c>
      <c r="C639" s="894" t="s">
        <v>7186</v>
      </c>
      <c r="D639" s="860">
        <v>100</v>
      </c>
      <c r="E639" s="860"/>
      <c r="F639" s="923" t="s">
        <v>46</v>
      </c>
      <c r="G639" s="862"/>
      <c r="H639" s="644"/>
      <c r="I639" s="862"/>
      <c r="J639" s="644"/>
      <c r="K639" s="862" t="s">
        <v>7425</v>
      </c>
      <c r="L639" s="863" t="str">
        <f t="shared" si="31"/>
        <v>SARD.Zdv036_5_1.ZDV.I.ODC</v>
      </c>
      <c r="M639" s="864" t="str">
        <f t="shared" si="32"/>
        <v>0</v>
      </c>
      <c r="N639" s="864" t="str">
        <f t="shared" si="33"/>
        <v>1</v>
      </c>
      <c r="O639" s="862" t="s">
        <v>2309</v>
      </c>
      <c r="P639" s="862" t="s">
        <v>2310</v>
      </c>
      <c r="Q639" s="860"/>
      <c r="R639" s="862" t="s">
        <v>2485</v>
      </c>
      <c r="S639" s="862"/>
    </row>
    <row r="640" spans="1:19" ht="15" customHeight="1" x14ac:dyDescent="0.25">
      <c r="A640" s="858">
        <v>639</v>
      </c>
      <c r="B640" s="276" t="s">
        <v>6668</v>
      </c>
      <c r="C640" s="894" t="s">
        <v>7187</v>
      </c>
      <c r="D640" s="860">
        <v>100</v>
      </c>
      <c r="E640" s="860"/>
      <c r="F640" s="923" t="s">
        <v>46</v>
      </c>
      <c r="G640" s="862"/>
      <c r="H640" s="644"/>
      <c r="I640" s="862"/>
      <c r="J640" s="644"/>
      <c r="K640" s="862" t="s">
        <v>7425</v>
      </c>
      <c r="L640" s="863" t="str">
        <f t="shared" si="31"/>
        <v>SARD.Zdv036_5_1.ZDV.I.CDC</v>
      </c>
      <c r="M640" s="864" t="str">
        <f t="shared" si="32"/>
        <v>0</v>
      </c>
      <c r="N640" s="864" t="str">
        <f t="shared" si="33"/>
        <v>1</v>
      </c>
      <c r="O640" s="862" t="s">
        <v>2309</v>
      </c>
      <c r="P640" s="862" t="s">
        <v>2310</v>
      </c>
      <c r="Q640" s="860"/>
      <c r="R640" s="862" t="s">
        <v>2486</v>
      </c>
      <c r="S640" s="862"/>
    </row>
    <row r="641" spans="1:19" ht="15" customHeight="1" x14ac:dyDescent="0.25">
      <c r="A641" s="858">
        <v>640</v>
      </c>
      <c r="B641" s="276" t="s">
        <v>6669</v>
      </c>
      <c r="C641" s="894" t="s">
        <v>7188</v>
      </c>
      <c r="D641" s="860">
        <v>100</v>
      </c>
      <c r="E641" s="860"/>
      <c r="F641" s="923" t="s">
        <v>46</v>
      </c>
      <c r="G641" s="862"/>
      <c r="H641" s="644"/>
      <c r="I641" s="862"/>
      <c r="J641" s="644"/>
      <c r="K641" s="862" t="s">
        <v>7425</v>
      </c>
      <c r="L641" s="863" t="str">
        <f t="shared" si="31"/>
        <v>SARD.Zdv036_5_1.ZDV.I.OPC</v>
      </c>
      <c r="M641" s="864" t="str">
        <f t="shared" si="32"/>
        <v>0</v>
      </c>
      <c r="N641" s="864" t="str">
        <f t="shared" si="33"/>
        <v>1</v>
      </c>
      <c r="O641" s="862" t="s">
        <v>2309</v>
      </c>
      <c r="P641" s="862" t="s">
        <v>2310</v>
      </c>
      <c r="Q641" s="860"/>
      <c r="R641" s="862" t="s">
        <v>2492</v>
      </c>
      <c r="S641" s="862"/>
    </row>
    <row r="642" spans="1:19" ht="15" customHeight="1" x14ac:dyDescent="0.25">
      <c r="A642" s="858">
        <v>641</v>
      </c>
      <c r="B642" s="276" t="s">
        <v>6670</v>
      </c>
      <c r="C642" s="894" t="s">
        <v>7189</v>
      </c>
      <c r="D642" s="860">
        <v>100</v>
      </c>
      <c r="E642" s="860"/>
      <c r="F642" s="923" t="s">
        <v>46</v>
      </c>
      <c r="G642" s="862"/>
      <c r="H642" s="644"/>
      <c r="I642" s="862"/>
      <c r="J642" s="644"/>
      <c r="K642" s="862" t="s">
        <v>7425</v>
      </c>
      <c r="L642" s="863" t="str">
        <f t="shared" si="31"/>
        <v>SARD.Zdv036_5_1.ZDV.I.MC</v>
      </c>
      <c r="M642" s="864" t="str">
        <f t="shared" si="32"/>
        <v>0</v>
      </c>
      <c r="N642" s="864" t="str">
        <f t="shared" si="33"/>
        <v>1</v>
      </c>
      <c r="O642" s="862" t="s">
        <v>2309</v>
      </c>
      <c r="P642" s="862" t="s">
        <v>2310</v>
      </c>
      <c r="Q642" s="860"/>
      <c r="R642" s="862" t="s">
        <v>2489</v>
      </c>
      <c r="S642" s="862"/>
    </row>
    <row r="643" spans="1:19" ht="15" customHeight="1" x14ac:dyDescent="0.25">
      <c r="A643" s="858">
        <v>642</v>
      </c>
      <c r="B643" s="276" t="s">
        <v>6671</v>
      </c>
      <c r="C643" s="894" t="s">
        <v>7190</v>
      </c>
      <c r="D643" s="860">
        <v>100</v>
      </c>
      <c r="E643" s="860"/>
      <c r="F643" s="923" t="s">
        <v>46</v>
      </c>
      <c r="G643" s="862"/>
      <c r="H643" s="644"/>
      <c r="I643" s="862"/>
      <c r="J643" s="644"/>
      <c r="K643" s="862" t="s">
        <v>7425</v>
      </c>
      <c r="L643" s="863" t="str">
        <f t="shared" ref="L643:L706" si="34">IF(ISBLANK(K643),IF(ISBLANK(R643),IF(ISBLANK(C643),"",C643),R643),IF(ISBLANK(R643),CONCATENATE(K643,".",C643),CONCATENATE(K643,".",R643)))</f>
        <v>SARD.Zdv036_5_1.ZDV.I.OPC</v>
      </c>
      <c r="M643" s="864" t="str">
        <f t="shared" ref="M643:M706" si="35">IF(O643="",0,LEFT(O643,1))</f>
        <v>0</v>
      </c>
      <c r="N643" s="864" t="str">
        <f t="shared" ref="N643:N706" si="36">IF(P643="",0,LEFT(P643,1))</f>
        <v>1</v>
      </c>
      <c r="O643" s="862" t="s">
        <v>2309</v>
      </c>
      <c r="P643" s="862" t="s">
        <v>2310</v>
      </c>
      <c r="Q643" s="860"/>
      <c r="R643" s="862" t="s">
        <v>2492</v>
      </c>
      <c r="S643" s="862"/>
    </row>
    <row r="644" spans="1:19" ht="15" customHeight="1" x14ac:dyDescent="0.25">
      <c r="A644" s="858">
        <v>643</v>
      </c>
      <c r="B644" s="276" t="s">
        <v>6672</v>
      </c>
      <c r="C644" s="894" t="s">
        <v>7191</v>
      </c>
      <c r="D644" s="860">
        <v>100</v>
      </c>
      <c r="E644" s="860"/>
      <c r="F644" s="861" t="s">
        <v>46</v>
      </c>
      <c r="G644" s="862"/>
      <c r="H644" s="644"/>
      <c r="I644" s="862"/>
      <c r="J644" s="644"/>
      <c r="K644" s="862" t="s">
        <v>7425</v>
      </c>
      <c r="L644" s="863" t="str">
        <f t="shared" si="34"/>
        <v>SARD.Zdv036_5_1.ZDV.I.DC</v>
      </c>
      <c r="M644" s="864" t="str">
        <f t="shared" si="35"/>
        <v>0</v>
      </c>
      <c r="N644" s="864" t="str">
        <f t="shared" si="36"/>
        <v>1</v>
      </c>
      <c r="O644" s="862" t="s">
        <v>2309</v>
      </c>
      <c r="P644" s="862" t="s">
        <v>2310</v>
      </c>
      <c r="Q644" s="860"/>
      <c r="R644" s="862" t="s">
        <v>6683</v>
      </c>
      <c r="S644" s="862"/>
    </row>
    <row r="645" spans="1:19" ht="15" customHeight="1" thickBot="1" x14ac:dyDescent="0.3">
      <c r="A645" s="858">
        <v>644</v>
      </c>
      <c r="B645" s="896" t="s">
        <v>6673</v>
      </c>
      <c r="C645" s="894" t="s">
        <v>7192</v>
      </c>
      <c r="D645" s="860">
        <v>100</v>
      </c>
      <c r="E645" s="860"/>
      <c r="F645" s="923" t="s">
        <v>46</v>
      </c>
      <c r="G645" s="862"/>
      <c r="H645" s="644"/>
      <c r="I645" s="862"/>
      <c r="J645" s="644"/>
      <c r="K645" s="862" t="s">
        <v>7425</v>
      </c>
      <c r="L645" s="863" t="str">
        <f t="shared" si="34"/>
        <v>SARD.Zdv036_5_1.ZDV.I.BU</v>
      </c>
      <c r="M645" s="864" t="str">
        <f t="shared" si="35"/>
        <v>0</v>
      </c>
      <c r="N645" s="864" t="str">
        <f t="shared" si="36"/>
        <v>1</v>
      </c>
      <c r="O645" s="862" t="s">
        <v>2309</v>
      </c>
      <c r="P645" s="862" t="s">
        <v>2310</v>
      </c>
      <c r="Q645" s="860"/>
      <c r="R645" s="862" t="s">
        <v>6684</v>
      </c>
      <c r="S645" s="862"/>
    </row>
    <row r="646" spans="1:19" ht="15" customHeight="1" x14ac:dyDescent="0.25">
      <c r="A646" s="858">
        <v>645</v>
      </c>
      <c r="B646" s="895" t="s">
        <v>6674</v>
      </c>
      <c r="C646" s="894" t="s">
        <v>7193</v>
      </c>
      <c r="D646" s="860">
        <v>100</v>
      </c>
      <c r="E646" s="860" t="s">
        <v>5486</v>
      </c>
      <c r="F646" s="923" t="s">
        <v>46</v>
      </c>
      <c r="G646" s="862"/>
      <c r="H646" s="644" t="s">
        <v>4625</v>
      </c>
      <c r="I646" s="897" t="s">
        <v>4119</v>
      </c>
      <c r="J646" s="644" t="s">
        <v>4408</v>
      </c>
      <c r="K646" s="862" t="s">
        <v>7426</v>
      </c>
      <c r="L646" s="863" t="str">
        <f t="shared" si="34"/>
        <v>SARD.Zdv036_5_2.ZDV.I.OKC</v>
      </c>
      <c r="M646" s="864" t="str">
        <f t="shared" si="35"/>
        <v>0</v>
      </c>
      <c r="N646" s="864" t="str">
        <f t="shared" si="36"/>
        <v>1</v>
      </c>
      <c r="O646" s="862" t="s">
        <v>2309</v>
      </c>
      <c r="P646" s="862" t="s">
        <v>2310</v>
      </c>
      <c r="Q646" s="860"/>
      <c r="R646" s="862" t="s">
        <v>2487</v>
      </c>
      <c r="S646" s="862"/>
    </row>
    <row r="647" spans="1:19" ht="15" customHeight="1" x14ac:dyDescent="0.25">
      <c r="A647" s="858">
        <v>646</v>
      </c>
      <c r="B647" s="276" t="s">
        <v>6675</v>
      </c>
      <c r="C647" s="894" t="s">
        <v>7194</v>
      </c>
      <c r="D647" s="860">
        <v>100</v>
      </c>
      <c r="E647" s="860"/>
      <c r="F647" s="923" t="s">
        <v>46</v>
      </c>
      <c r="G647" s="862"/>
      <c r="H647" s="644"/>
      <c r="I647" s="862"/>
      <c r="J647" s="644"/>
      <c r="K647" s="862" t="s">
        <v>7426</v>
      </c>
      <c r="L647" s="863" t="str">
        <f t="shared" si="34"/>
        <v>SARD.Zdv036_5_2.ZDV.I.CKC</v>
      </c>
      <c r="M647" s="864" t="str">
        <f t="shared" si="35"/>
        <v>0</v>
      </c>
      <c r="N647" s="864" t="str">
        <f t="shared" si="36"/>
        <v>1</v>
      </c>
      <c r="O647" s="862" t="s">
        <v>2309</v>
      </c>
      <c r="P647" s="862" t="s">
        <v>2310</v>
      </c>
      <c r="Q647" s="860"/>
      <c r="R647" s="862" t="s">
        <v>2488</v>
      </c>
      <c r="S647" s="862"/>
    </row>
    <row r="648" spans="1:19" ht="15" customHeight="1" x14ac:dyDescent="0.25">
      <c r="A648" s="858">
        <v>647</v>
      </c>
      <c r="B648" s="276" t="s">
        <v>6676</v>
      </c>
      <c r="C648" s="894" t="s">
        <v>7195</v>
      </c>
      <c r="D648" s="860">
        <v>100</v>
      </c>
      <c r="E648" s="860"/>
      <c r="F648" s="923" t="s">
        <v>46</v>
      </c>
      <c r="G648" s="862"/>
      <c r="H648" s="644"/>
      <c r="I648" s="862"/>
      <c r="J648" s="644"/>
      <c r="K648" s="862" t="s">
        <v>7426</v>
      </c>
      <c r="L648" s="863" t="str">
        <f t="shared" si="34"/>
        <v>SARD.Zdv036_5_2.ZDV.I.ODC</v>
      </c>
      <c r="M648" s="864" t="str">
        <f t="shared" si="35"/>
        <v>0</v>
      </c>
      <c r="N648" s="864" t="str">
        <f t="shared" si="36"/>
        <v>1</v>
      </c>
      <c r="O648" s="862" t="s">
        <v>2309</v>
      </c>
      <c r="P648" s="862" t="s">
        <v>2310</v>
      </c>
      <c r="Q648" s="860"/>
      <c r="R648" s="862" t="s">
        <v>2485</v>
      </c>
      <c r="S648" s="862"/>
    </row>
    <row r="649" spans="1:19" ht="15" customHeight="1" x14ac:dyDescent="0.25">
      <c r="A649" s="858">
        <v>648</v>
      </c>
      <c r="B649" s="276" t="s">
        <v>6677</v>
      </c>
      <c r="C649" s="894" t="s">
        <v>7196</v>
      </c>
      <c r="D649" s="860">
        <v>100</v>
      </c>
      <c r="E649" s="860"/>
      <c r="F649" s="923" t="s">
        <v>46</v>
      </c>
      <c r="G649" s="862"/>
      <c r="H649" s="644"/>
      <c r="I649" s="862"/>
      <c r="J649" s="644"/>
      <c r="K649" s="862" t="s">
        <v>7426</v>
      </c>
      <c r="L649" s="863" t="str">
        <f t="shared" si="34"/>
        <v>SARD.Zdv036_5_2.ZDV.I.CDC</v>
      </c>
      <c r="M649" s="864" t="str">
        <f t="shared" si="35"/>
        <v>0</v>
      </c>
      <c r="N649" s="864" t="str">
        <f t="shared" si="36"/>
        <v>1</v>
      </c>
      <c r="O649" s="862" t="s">
        <v>2309</v>
      </c>
      <c r="P649" s="862" t="s">
        <v>2310</v>
      </c>
      <c r="Q649" s="860"/>
      <c r="R649" s="862" t="s">
        <v>2486</v>
      </c>
      <c r="S649" s="862"/>
    </row>
    <row r="650" spans="1:19" ht="15" customHeight="1" x14ac:dyDescent="0.25">
      <c r="A650" s="858">
        <v>649</v>
      </c>
      <c r="B650" s="276" t="s">
        <v>6678</v>
      </c>
      <c r="C650" s="894" t="s">
        <v>7197</v>
      </c>
      <c r="D650" s="860">
        <v>100</v>
      </c>
      <c r="E650" s="860"/>
      <c r="F650" s="923" t="s">
        <v>46</v>
      </c>
      <c r="G650" s="862"/>
      <c r="H650" s="644"/>
      <c r="I650" s="862"/>
      <c r="J650" s="644"/>
      <c r="K650" s="862" t="s">
        <v>7426</v>
      </c>
      <c r="L650" s="863" t="str">
        <f t="shared" si="34"/>
        <v>SARD.Zdv036_5_2.ZDV.I.OPC</v>
      </c>
      <c r="M650" s="864" t="str">
        <f t="shared" si="35"/>
        <v>0</v>
      </c>
      <c r="N650" s="864" t="str">
        <f t="shared" si="36"/>
        <v>1</v>
      </c>
      <c r="O650" s="862" t="s">
        <v>2309</v>
      </c>
      <c r="P650" s="862" t="s">
        <v>2310</v>
      </c>
      <c r="Q650" s="860"/>
      <c r="R650" s="862" t="s">
        <v>2492</v>
      </c>
      <c r="S650" s="862"/>
    </row>
    <row r="651" spans="1:19" x14ac:dyDescent="0.25">
      <c r="A651" s="858">
        <v>650</v>
      </c>
      <c r="B651" s="276" t="s">
        <v>6679</v>
      </c>
      <c r="C651" s="894" t="s">
        <v>7198</v>
      </c>
      <c r="D651" s="860">
        <v>100</v>
      </c>
      <c r="E651" s="860"/>
      <c r="F651" s="923" t="s">
        <v>46</v>
      </c>
      <c r="G651" s="862"/>
      <c r="H651" s="644"/>
      <c r="I651" s="862"/>
      <c r="J651" s="644"/>
      <c r="K651" s="862" t="s">
        <v>7426</v>
      </c>
      <c r="L651" s="863" t="str">
        <f t="shared" si="34"/>
        <v>SARD.Zdv036_5_2.ZDV.I.MC</v>
      </c>
      <c r="M651" s="864" t="str">
        <f t="shared" si="35"/>
        <v>0</v>
      </c>
      <c r="N651" s="864" t="str">
        <f t="shared" si="36"/>
        <v>1</v>
      </c>
      <c r="O651" s="862" t="s">
        <v>2309</v>
      </c>
      <c r="P651" s="862" t="s">
        <v>2310</v>
      </c>
      <c r="Q651" s="860"/>
      <c r="R651" s="862" t="s">
        <v>2489</v>
      </c>
      <c r="S651" s="862"/>
    </row>
    <row r="652" spans="1:19" ht="15" customHeight="1" x14ac:dyDescent="0.25">
      <c r="A652" s="858">
        <v>651</v>
      </c>
      <c r="B652" s="276" t="s">
        <v>6680</v>
      </c>
      <c r="C652" s="894" t="s">
        <v>7199</v>
      </c>
      <c r="D652" s="860">
        <v>100</v>
      </c>
      <c r="E652" s="860"/>
      <c r="F652" s="923" t="s">
        <v>46</v>
      </c>
      <c r="G652" s="862"/>
      <c r="H652" s="644"/>
      <c r="I652" s="862"/>
      <c r="J652" s="644"/>
      <c r="K652" s="862" t="s">
        <v>7426</v>
      </c>
      <c r="L652" s="863" t="str">
        <f t="shared" si="34"/>
        <v>SARD.Zdv036_5_2.ZDV.I.OPC</v>
      </c>
      <c r="M652" s="864" t="str">
        <f t="shared" si="35"/>
        <v>0</v>
      </c>
      <c r="N652" s="864" t="str">
        <f t="shared" si="36"/>
        <v>1</v>
      </c>
      <c r="O652" s="862" t="s">
        <v>2309</v>
      </c>
      <c r="P652" s="862" t="s">
        <v>2310</v>
      </c>
      <c r="Q652" s="860"/>
      <c r="R652" s="862" t="s">
        <v>2492</v>
      </c>
      <c r="S652" s="862"/>
    </row>
    <row r="653" spans="1:19" ht="15" customHeight="1" x14ac:dyDescent="0.25">
      <c r="A653" s="858">
        <v>652</v>
      </c>
      <c r="B653" s="276" t="s">
        <v>6681</v>
      </c>
      <c r="C653" s="894" t="s">
        <v>7200</v>
      </c>
      <c r="D653" s="860">
        <v>100</v>
      </c>
      <c r="E653" s="860"/>
      <c r="F653" s="861" t="s">
        <v>46</v>
      </c>
      <c r="G653" s="862"/>
      <c r="H653" s="644"/>
      <c r="I653" s="862"/>
      <c r="J653" s="644"/>
      <c r="K653" s="862" t="s">
        <v>7426</v>
      </c>
      <c r="L653" s="863" t="str">
        <f t="shared" si="34"/>
        <v>SARD.Zdv036_5_2.ZDV.I.DC</v>
      </c>
      <c r="M653" s="864" t="str">
        <f t="shared" si="35"/>
        <v>0</v>
      </c>
      <c r="N653" s="864" t="str">
        <f t="shared" si="36"/>
        <v>1</v>
      </c>
      <c r="O653" s="862" t="s">
        <v>2309</v>
      </c>
      <c r="P653" s="862" t="s">
        <v>2310</v>
      </c>
      <c r="Q653" s="860"/>
      <c r="R653" s="862" t="s">
        <v>6683</v>
      </c>
      <c r="S653" s="862"/>
    </row>
    <row r="654" spans="1:19" ht="15" customHeight="1" thickBot="1" x14ac:dyDescent="0.3">
      <c r="A654" s="858">
        <v>653</v>
      </c>
      <c r="B654" s="896" t="s">
        <v>6682</v>
      </c>
      <c r="C654" s="894" t="s">
        <v>7201</v>
      </c>
      <c r="D654" s="860">
        <v>100</v>
      </c>
      <c r="E654" s="860"/>
      <c r="F654" s="923" t="s">
        <v>46</v>
      </c>
      <c r="G654" s="862"/>
      <c r="H654" s="644"/>
      <c r="I654" s="862"/>
      <c r="J654" s="644"/>
      <c r="K654" s="862" t="s">
        <v>7426</v>
      </c>
      <c r="L654" s="863" t="str">
        <f t="shared" si="34"/>
        <v>SARD.Zdv036_5_2.ZDV.I.BU</v>
      </c>
      <c r="M654" s="864" t="str">
        <f t="shared" si="35"/>
        <v>0</v>
      </c>
      <c r="N654" s="864" t="str">
        <f t="shared" si="36"/>
        <v>1</v>
      </c>
      <c r="O654" s="862" t="s">
        <v>2309</v>
      </c>
      <c r="P654" s="862" t="s">
        <v>2310</v>
      </c>
      <c r="Q654" s="860"/>
      <c r="R654" s="862" t="s">
        <v>6684</v>
      </c>
      <c r="S654" s="862"/>
    </row>
    <row r="655" spans="1:19" ht="15" customHeight="1" x14ac:dyDescent="0.25">
      <c r="A655" s="858">
        <v>654</v>
      </c>
      <c r="B655" s="276" t="s">
        <v>7482</v>
      </c>
      <c r="C655" s="860" t="s">
        <v>7480</v>
      </c>
      <c r="D655" s="860">
        <v>100</v>
      </c>
      <c r="E655" s="860"/>
      <c r="F655" s="861" t="s">
        <v>3998</v>
      </c>
      <c r="G655" s="862" t="s">
        <v>7484</v>
      </c>
      <c r="H655" s="644"/>
      <c r="I655" s="862"/>
      <c r="J655" s="644"/>
      <c r="K655" s="862" t="s">
        <v>7485</v>
      </c>
      <c r="L655" s="863" t="str">
        <f t="shared" si="34"/>
        <v>CHRP.Qmin</v>
      </c>
      <c r="M655" s="864" t="str">
        <f t="shared" si="35"/>
        <v>1</v>
      </c>
      <c r="N655" s="864" t="str">
        <f t="shared" si="36"/>
        <v>2</v>
      </c>
      <c r="O655" s="862" t="s">
        <v>2310</v>
      </c>
      <c r="P655" s="862" t="s">
        <v>2311</v>
      </c>
      <c r="Q655" s="860"/>
      <c r="R655" s="862"/>
      <c r="S655" s="862"/>
    </row>
    <row r="656" spans="1:19" ht="15" customHeight="1" x14ac:dyDescent="0.25">
      <c r="A656" s="858">
        <v>657</v>
      </c>
      <c r="B656" s="276" t="s">
        <v>7483</v>
      </c>
      <c r="C656" s="860" t="s">
        <v>7481</v>
      </c>
      <c r="D656" s="860">
        <v>100</v>
      </c>
      <c r="E656" s="860"/>
      <c r="F656" s="861" t="s">
        <v>3998</v>
      </c>
      <c r="G656" s="862" t="s">
        <v>7484</v>
      </c>
      <c r="H656" s="644"/>
      <c r="I656" s="862"/>
      <c r="J656" s="644"/>
      <c r="K656" s="862" t="s">
        <v>7485</v>
      </c>
      <c r="L656" s="863" t="str">
        <f t="shared" si="34"/>
        <v>CHRP.Qmax</v>
      </c>
      <c r="M656" s="864" t="str">
        <f t="shared" si="35"/>
        <v>1</v>
      </c>
      <c r="N656" s="864" t="str">
        <f t="shared" si="36"/>
        <v>2</v>
      </c>
      <c r="O656" s="862" t="s">
        <v>2310</v>
      </c>
      <c r="P656" s="862" t="s">
        <v>2311</v>
      </c>
      <c r="Q656" s="860"/>
      <c r="R656" s="862"/>
      <c r="S656" s="862"/>
    </row>
    <row r="657" spans="1:19" ht="15" customHeight="1" x14ac:dyDescent="0.25">
      <c r="A657" s="858">
        <v>658</v>
      </c>
      <c r="B657" s="276" t="s">
        <v>7514</v>
      </c>
      <c r="C657" s="860" t="s">
        <v>7516</v>
      </c>
      <c r="D657" s="860">
        <v>100</v>
      </c>
      <c r="E657" s="860"/>
      <c r="F657" s="861" t="s">
        <v>3998</v>
      </c>
      <c r="G657" s="862" t="s">
        <v>7484</v>
      </c>
      <c r="H657" s="644"/>
      <c r="I657" s="862"/>
      <c r="J657" s="644"/>
      <c r="K657" s="862" t="s">
        <v>7485</v>
      </c>
      <c r="L657" s="863" t="str">
        <f t="shared" si="34"/>
        <v>CHRP.dPmax</v>
      </c>
      <c r="M657" s="864" t="str">
        <f t="shared" si="35"/>
        <v>1</v>
      </c>
      <c r="N657" s="864" t="str">
        <f t="shared" si="36"/>
        <v>2</v>
      </c>
      <c r="O657" s="862" t="s">
        <v>2310</v>
      </c>
      <c r="P657" s="862" t="s">
        <v>2311</v>
      </c>
      <c r="Q657" s="860"/>
      <c r="R657" s="862"/>
      <c r="S657" s="862"/>
    </row>
    <row r="658" spans="1:19" ht="15" customHeight="1" x14ac:dyDescent="0.25">
      <c r="A658" s="858">
        <v>659</v>
      </c>
      <c r="B658" s="276" t="s">
        <v>7515</v>
      </c>
      <c r="C658" s="860" t="s">
        <v>7517</v>
      </c>
      <c r="D658" s="860">
        <v>100</v>
      </c>
      <c r="E658" s="860"/>
      <c r="F658" s="861" t="s">
        <v>3998</v>
      </c>
      <c r="G658" s="862" t="s">
        <v>7484</v>
      </c>
      <c r="H658" s="644"/>
      <c r="I658" s="862"/>
      <c r="J658" s="644"/>
      <c r="K658" s="862" t="s">
        <v>7485</v>
      </c>
      <c r="L658" s="863" t="str">
        <f t="shared" si="34"/>
        <v>CHRP.dPmin</v>
      </c>
      <c r="M658" s="864" t="str">
        <f t="shared" si="35"/>
        <v>1</v>
      </c>
      <c r="N658" s="864" t="str">
        <f t="shared" si="36"/>
        <v>2</v>
      </c>
      <c r="O658" s="862" t="s">
        <v>2310</v>
      </c>
      <c r="P658" s="862" t="s">
        <v>2311</v>
      </c>
      <c r="Q658" s="860"/>
      <c r="R658" s="862"/>
      <c r="S658" s="862"/>
    </row>
    <row r="659" spans="1:19" ht="15" customHeight="1" x14ac:dyDescent="0.25">
      <c r="A659" s="858"/>
      <c r="B659" s="276"/>
      <c r="C659" s="860"/>
      <c r="D659" s="860"/>
      <c r="E659" s="860"/>
      <c r="F659" s="861"/>
      <c r="G659" s="862"/>
      <c r="H659" s="644"/>
      <c r="I659" s="862"/>
      <c r="J659" s="644"/>
      <c r="K659" s="862"/>
      <c r="L659" s="863" t="str">
        <f t="shared" si="34"/>
        <v/>
      </c>
      <c r="M659" s="864">
        <f t="shared" si="35"/>
        <v>0</v>
      </c>
      <c r="N659" s="864">
        <f t="shared" si="36"/>
        <v>0</v>
      </c>
      <c r="O659" s="862"/>
      <c r="P659" s="862"/>
      <c r="Q659" s="860"/>
      <c r="R659" s="862"/>
      <c r="S659" s="862"/>
    </row>
    <row r="660" spans="1:19" ht="15" customHeight="1" x14ac:dyDescent="0.25">
      <c r="A660" s="858"/>
      <c r="B660" s="276"/>
      <c r="C660" s="860"/>
      <c r="D660" s="860"/>
      <c r="E660" s="860"/>
      <c r="F660" s="861"/>
      <c r="G660" s="862"/>
      <c r="H660" s="644"/>
      <c r="I660" s="862"/>
      <c r="J660" s="644"/>
      <c r="K660" s="862"/>
      <c r="L660" s="863" t="str">
        <f t="shared" si="34"/>
        <v/>
      </c>
      <c r="M660" s="864">
        <f t="shared" si="35"/>
        <v>0</v>
      </c>
      <c r="N660" s="864">
        <f t="shared" si="36"/>
        <v>0</v>
      </c>
      <c r="O660" s="862"/>
      <c r="P660" s="862"/>
      <c r="Q660" s="860"/>
      <c r="R660" s="862"/>
      <c r="S660" s="862"/>
    </row>
    <row r="661" spans="1:19" ht="15" customHeight="1" x14ac:dyDescent="0.25">
      <c r="A661" s="858"/>
      <c r="B661" s="276"/>
      <c r="C661" s="860"/>
      <c r="D661" s="860"/>
      <c r="E661" s="860"/>
      <c r="F661" s="861"/>
      <c r="G661" s="862"/>
      <c r="H661" s="644"/>
      <c r="I661" s="862"/>
      <c r="J661" s="644"/>
      <c r="K661" s="862"/>
      <c r="L661" s="863" t="str">
        <f t="shared" si="34"/>
        <v/>
      </c>
      <c r="M661" s="864">
        <f t="shared" si="35"/>
        <v>0</v>
      </c>
      <c r="N661" s="864">
        <f t="shared" si="36"/>
        <v>0</v>
      </c>
      <c r="O661" s="862"/>
      <c r="P661" s="862"/>
      <c r="Q661" s="860"/>
      <c r="R661" s="862"/>
      <c r="S661" s="862"/>
    </row>
    <row r="662" spans="1:19" ht="15" customHeight="1" x14ac:dyDescent="0.25">
      <c r="A662" s="858"/>
      <c r="B662" s="276"/>
      <c r="C662" s="860"/>
      <c r="D662" s="860"/>
      <c r="E662" s="860"/>
      <c r="F662" s="861"/>
      <c r="G662" s="862"/>
      <c r="H662" s="644"/>
      <c r="I662" s="862"/>
      <c r="J662" s="644"/>
      <c r="K662" s="862"/>
      <c r="L662" s="863" t="str">
        <f t="shared" si="34"/>
        <v/>
      </c>
      <c r="M662" s="864">
        <f t="shared" si="35"/>
        <v>0</v>
      </c>
      <c r="N662" s="864">
        <f t="shared" si="36"/>
        <v>0</v>
      </c>
      <c r="O662" s="862"/>
      <c r="P662" s="862"/>
      <c r="Q662" s="860"/>
      <c r="R662" s="862"/>
      <c r="S662" s="862"/>
    </row>
    <row r="663" spans="1:19" ht="15" customHeight="1" x14ac:dyDescent="0.25">
      <c r="A663" s="858"/>
      <c r="B663" s="276"/>
      <c r="C663" s="860"/>
      <c r="D663" s="860"/>
      <c r="E663" s="860"/>
      <c r="F663" s="861"/>
      <c r="G663" s="862"/>
      <c r="H663" s="644"/>
      <c r="I663" s="862"/>
      <c r="J663" s="644"/>
      <c r="K663" s="862"/>
      <c r="L663" s="863" t="str">
        <f t="shared" si="34"/>
        <v/>
      </c>
      <c r="M663" s="864">
        <f t="shared" si="35"/>
        <v>0</v>
      </c>
      <c r="N663" s="864">
        <f t="shared" si="36"/>
        <v>0</v>
      </c>
      <c r="O663" s="862"/>
      <c r="P663" s="862"/>
      <c r="Q663" s="860"/>
      <c r="R663" s="862"/>
      <c r="S663" s="862"/>
    </row>
    <row r="664" spans="1:19" ht="15" customHeight="1" x14ac:dyDescent="0.25">
      <c r="A664" s="858"/>
      <c r="B664" s="276"/>
      <c r="C664" s="860"/>
      <c r="D664" s="860"/>
      <c r="E664" s="860"/>
      <c r="F664" s="861"/>
      <c r="G664" s="862"/>
      <c r="H664" s="644"/>
      <c r="I664" s="862"/>
      <c r="J664" s="644"/>
      <c r="K664" s="862"/>
      <c r="L664" s="863" t="str">
        <f t="shared" si="34"/>
        <v/>
      </c>
      <c r="M664" s="864">
        <f t="shared" si="35"/>
        <v>0</v>
      </c>
      <c r="N664" s="864">
        <f t="shared" si="36"/>
        <v>0</v>
      </c>
      <c r="O664" s="862"/>
      <c r="P664" s="862"/>
      <c r="Q664" s="860"/>
      <c r="R664" s="862"/>
      <c r="S664" s="862"/>
    </row>
    <row r="665" spans="1:19" ht="15" customHeight="1" x14ac:dyDescent="0.25">
      <c r="A665" s="858"/>
      <c r="B665" s="276"/>
      <c r="C665" s="860"/>
      <c r="D665" s="860"/>
      <c r="E665" s="860"/>
      <c r="F665" s="861"/>
      <c r="G665" s="862"/>
      <c r="H665" s="644"/>
      <c r="I665" s="862"/>
      <c r="J665" s="644"/>
      <c r="K665" s="862"/>
      <c r="L665" s="863" t="str">
        <f t="shared" si="34"/>
        <v/>
      </c>
      <c r="M665" s="864">
        <f t="shared" si="35"/>
        <v>0</v>
      </c>
      <c r="N665" s="864">
        <f t="shared" si="36"/>
        <v>0</v>
      </c>
      <c r="O665" s="862"/>
      <c r="P665" s="862"/>
      <c r="Q665" s="860"/>
      <c r="R665" s="862"/>
      <c r="S665" s="862"/>
    </row>
    <row r="666" spans="1:19" ht="15" customHeight="1" x14ac:dyDescent="0.25">
      <c r="A666" s="858"/>
      <c r="B666" s="276"/>
      <c r="C666" s="860"/>
      <c r="D666" s="860"/>
      <c r="E666" s="860"/>
      <c r="F666" s="861"/>
      <c r="G666" s="862"/>
      <c r="H666" s="644"/>
      <c r="I666" s="862"/>
      <c r="J666" s="644"/>
      <c r="K666" s="862"/>
      <c r="L666" s="863" t="str">
        <f t="shared" si="34"/>
        <v/>
      </c>
      <c r="M666" s="864">
        <f t="shared" si="35"/>
        <v>0</v>
      </c>
      <c r="N666" s="864">
        <f t="shared" si="36"/>
        <v>0</v>
      </c>
      <c r="O666" s="862"/>
      <c r="P666" s="862"/>
      <c r="Q666" s="860"/>
      <c r="R666" s="862"/>
      <c r="S666" s="862"/>
    </row>
    <row r="667" spans="1:19" ht="15" customHeight="1" x14ac:dyDescent="0.25">
      <c r="A667" s="858"/>
      <c r="B667" s="276"/>
      <c r="C667" s="860"/>
      <c r="D667" s="860"/>
      <c r="E667" s="860"/>
      <c r="F667" s="861"/>
      <c r="G667" s="862"/>
      <c r="H667" s="644"/>
      <c r="I667" s="862"/>
      <c r="J667" s="644"/>
      <c r="K667" s="862"/>
      <c r="L667" s="863" t="str">
        <f t="shared" si="34"/>
        <v/>
      </c>
      <c r="M667" s="864">
        <f t="shared" si="35"/>
        <v>0</v>
      </c>
      <c r="N667" s="864">
        <f t="shared" si="36"/>
        <v>0</v>
      </c>
      <c r="O667" s="862"/>
      <c r="P667" s="862"/>
      <c r="Q667" s="860"/>
      <c r="R667" s="872"/>
      <c r="S667" s="862"/>
    </row>
    <row r="668" spans="1:19" ht="15" customHeight="1" x14ac:dyDescent="0.25">
      <c r="A668" s="858"/>
      <c r="B668" s="276"/>
      <c r="C668" s="860"/>
      <c r="D668" s="860"/>
      <c r="E668" s="860"/>
      <c r="F668" s="861"/>
      <c r="G668" s="862"/>
      <c r="H668" s="644"/>
      <c r="I668" s="862"/>
      <c r="J668" s="644"/>
      <c r="K668" s="862"/>
      <c r="L668" s="863" t="str">
        <f t="shared" si="34"/>
        <v/>
      </c>
      <c r="M668" s="864">
        <f t="shared" si="35"/>
        <v>0</v>
      </c>
      <c r="N668" s="864">
        <f t="shared" si="36"/>
        <v>0</v>
      </c>
      <c r="O668" s="862"/>
      <c r="P668" s="862"/>
      <c r="Q668" s="860"/>
      <c r="R668" s="872"/>
      <c r="S668" s="862"/>
    </row>
    <row r="669" spans="1:19" ht="15" customHeight="1" x14ac:dyDescent="0.25">
      <c r="A669" s="858"/>
      <c r="B669" s="276"/>
      <c r="C669" s="860"/>
      <c r="D669" s="860"/>
      <c r="E669" s="860"/>
      <c r="F669" s="861"/>
      <c r="G669" s="862"/>
      <c r="H669" s="644"/>
      <c r="I669" s="862"/>
      <c r="J669" s="644"/>
      <c r="K669" s="862"/>
      <c r="L669" s="863" t="str">
        <f t="shared" si="34"/>
        <v/>
      </c>
      <c r="M669" s="864">
        <f t="shared" si="35"/>
        <v>0</v>
      </c>
      <c r="N669" s="864">
        <f t="shared" si="36"/>
        <v>0</v>
      </c>
      <c r="O669" s="862"/>
      <c r="P669" s="862"/>
      <c r="Q669" s="860"/>
      <c r="R669" s="872"/>
      <c r="S669" s="862"/>
    </row>
    <row r="670" spans="1:19" ht="15" customHeight="1" x14ac:dyDescent="0.25">
      <c r="A670" s="858"/>
      <c r="B670" s="276"/>
      <c r="C670" s="860"/>
      <c r="D670" s="860"/>
      <c r="E670" s="860"/>
      <c r="F670" s="861"/>
      <c r="G670" s="862"/>
      <c r="H670" s="644"/>
      <c r="I670" s="862"/>
      <c r="J670" s="644"/>
      <c r="K670" s="862"/>
      <c r="L670" s="863" t="str">
        <f t="shared" si="34"/>
        <v/>
      </c>
      <c r="M670" s="864">
        <f t="shared" si="35"/>
        <v>0</v>
      </c>
      <c r="N670" s="864">
        <f t="shared" si="36"/>
        <v>0</v>
      </c>
      <c r="O670" s="862"/>
      <c r="P670" s="862"/>
      <c r="Q670" s="860"/>
      <c r="R670" s="872"/>
      <c r="S670" s="862"/>
    </row>
    <row r="671" spans="1:19" ht="15" customHeight="1" x14ac:dyDescent="0.25">
      <c r="A671" s="858"/>
      <c r="B671" s="276"/>
      <c r="C671" s="860"/>
      <c r="D671" s="860"/>
      <c r="E671" s="860"/>
      <c r="F671" s="861"/>
      <c r="G671" s="862"/>
      <c r="H671" s="644"/>
      <c r="I671" s="862"/>
      <c r="J671" s="644"/>
      <c r="K671" s="862"/>
      <c r="L671" s="863" t="str">
        <f t="shared" si="34"/>
        <v/>
      </c>
      <c r="M671" s="864">
        <f t="shared" si="35"/>
        <v>0</v>
      </c>
      <c r="N671" s="864">
        <f t="shared" si="36"/>
        <v>0</v>
      </c>
      <c r="O671" s="862"/>
      <c r="P671" s="862"/>
      <c r="Q671" s="860"/>
      <c r="R671" s="872"/>
      <c r="S671" s="862"/>
    </row>
    <row r="672" spans="1:19" ht="15" customHeight="1" x14ac:dyDescent="0.25">
      <c r="A672" s="858"/>
      <c r="B672" s="276"/>
      <c r="C672" s="860"/>
      <c r="D672" s="860"/>
      <c r="E672" s="860"/>
      <c r="F672" s="861"/>
      <c r="G672" s="862"/>
      <c r="H672" s="644"/>
      <c r="I672" s="862"/>
      <c r="J672" s="644"/>
      <c r="K672" s="862"/>
      <c r="L672" s="863" t="str">
        <f t="shared" si="34"/>
        <v/>
      </c>
      <c r="M672" s="864">
        <f t="shared" si="35"/>
        <v>0</v>
      </c>
      <c r="N672" s="864">
        <f t="shared" si="36"/>
        <v>0</v>
      </c>
      <c r="O672" s="862"/>
      <c r="P672" s="862"/>
      <c r="Q672" s="860"/>
      <c r="R672" s="862"/>
      <c r="S672" s="862"/>
    </row>
    <row r="673" spans="1:19" ht="15" customHeight="1" x14ac:dyDescent="0.25">
      <c r="A673" s="858"/>
      <c r="B673" s="276"/>
      <c r="C673" s="860"/>
      <c r="D673" s="860"/>
      <c r="E673" s="860"/>
      <c r="F673" s="861"/>
      <c r="G673" s="862"/>
      <c r="H673" s="644"/>
      <c r="I673" s="862"/>
      <c r="J673" s="644"/>
      <c r="K673" s="862"/>
      <c r="L673" s="863" t="str">
        <f t="shared" si="34"/>
        <v/>
      </c>
      <c r="M673" s="864">
        <f t="shared" si="35"/>
        <v>0</v>
      </c>
      <c r="N673" s="864">
        <f t="shared" si="36"/>
        <v>0</v>
      </c>
      <c r="O673" s="862"/>
      <c r="P673" s="862"/>
      <c r="Q673" s="860"/>
      <c r="R673" s="862"/>
      <c r="S673" s="862"/>
    </row>
    <row r="674" spans="1:19" ht="15" customHeight="1" x14ac:dyDescent="0.25">
      <c r="A674" s="858"/>
      <c r="B674" s="276"/>
      <c r="C674" s="860"/>
      <c r="D674" s="860"/>
      <c r="E674" s="860"/>
      <c r="F674" s="861"/>
      <c r="G674" s="862"/>
      <c r="H674" s="644"/>
      <c r="I674" s="862"/>
      <c r="J674" s="644"/>
      <c r="K674" s="862"/>
      <c r="L674" s="863" t="str">
        <f t="shared" si="34"/>
        <v/>
      </c>
      <c r="M674" s="864">
        <f t="shared" si="35"/>
        <v>0</v>
      </c>
      <c r="N674" s="864">
        <f t="shared" si="36"/>
        <v>0</v>
      </c>
      <c r="O674" s="862"/>
      <c r="P674" s="862"/>
      <c r="Q674" s="860"/>
      <c r="R674" s="862"/>
      <c r="S674" s="862"/>
    </row>
    <row r="675" spans="1:19" ht="15" customHeight="1" x14ac:dyDescent="0.25">
      <c r="A675" s="858"/>
      <c r="B675" s="276"/>
      <c r="C675" s="860"/>
      <c r="D675" s="860"/>
      <c r="E675" s="860"/>
      <c r="F675" s="861"/>
      <c r="G675" s="862"/>
      <c r="H675" s="644"/>
      <c r="I675" s="862"/>
      <c r="J675" s="644"/>
      <c r="K675" s="862"/>
      <c r="L675" s="863" t="str">
        <f t="shared" si="34"/>
        <v/>
      </c>
      <c r="M675" s="864">
        <f t="shared" si="35"/>
        <v>0</v>
      </c>
      <c r="N675" s="864">
        <f t="shared" si="36"/>
        <v>0</v>
      </c>
      <c r="O675" s="862"/>
      <c r="P675" s="862"/>
      <c r="Q675" s="860"/>
      <c r="R675" s="862"/>
      <c r="S675" s="862"/>
    </row>
    <row r="676" spans="1:19" ht="15" customHeight="1" x14ac:dyDescent="0.25">
      <c r="A676" s="858"/>
      <c r="B676" s="276"/>
      <c r="C676" s="860"/>
      <c r="D676" s="860"/>
      <c r="E676" s="860"/>
      <c r="F676" s="861"/>
      <c r="G676" s="862"/>
      <c r="H676" s="644"/>
      <c r="I676" s="862"/>
      <c r="J676" s="644"/>
      <c r="K676" s="862"/>
      <c r="L676" s="863" t="str">
        <f t="shared" si="34"/>
        <v/>
      </c>
      <c r="M676" s="864">
        <f t="shared" si="35"/>
        <v>0</v>
      </c>
      <c r="N676" s="864">
        <f t="shared" si="36"/>
        <v>0</v>
      </c>
      <c r="O676" s="862"/>
      <c r="P676" s="862"/>
      <c r="Q676" s="860"/>
      <c r="R676" s="862"/>
      <c r="S676" s="862"/>
    </row>
    <row r="677" spans="1:19" ht="15" customHeight="1" x14ac:dyDescent="0.25">
      <c r="A677" s="858"/>
      <c r="B677" s="276"/>
      <c r="C677" s="860"/>
      <c r="D677" s="860"/>
      <c r="E677" s="860"/>
      <c r="F677" s="861"/>
      <c r="G677" s="862"/>
      <c r="H677" s="644"/>
      <c r="I677" s="862"/>
      <c r="J677" s="644"/>
      <c r="K677" s="862"/>
      <c r="L677" s="863" t="str">
        <f t="shared" si="34"/>
        <v/>
      </c>
      <c r="M677" s="864">
        <f t="shared" si="35"/>
        <v>0</v>
      </c>
      <c r="N677" s="864">
        <f t="shared" si="36"/>
        <v>0</v>
      </c>
      <c r="O677" s="862"/>
      <c r="P677" s="862"/>
      <c r="Q677" s="860"/>
      <c r="R677" s="862"/>
      <c r="S677" s="862"/>
    </row>
    <row r="678" spans="1:19" ht="15" customHeight="1" x14ac:dyDescent="0.25">
      <c r="A678" s="858"/>
      <c r="B678" s="276"/>
      <c r="C678" s="860"/>
      <c r="D678" s="860"/>
      <c r="E678" s="860"/>
      <c r="F678" s="861"/>
      <c r="G678" s="862"/>
      <c r="H678" s="644"/>
      <c r="I678" s="862"/>
      <c r="J678" s="644"/>
      <c r="K678" s="862"/>
      <c r="L678" s="863" t="str">
        <f t="shared" si="34"/>
        <v/>
      </c>
      <c r="M678" s="864">
        <f t="shared" si="35"/>
        <v>0</v>
      </c>
      <c r="N678" s="864">
        <f t="shared" si="36"/>
        <v>0</v>
      </c>
      <c r="O678" s="862"/>
      <c r="P678" s="862"/>
      <c r="Q678" s="860"/>
      <c r="R678" s="862"/>
      <c r="S678" s="862"/>
    </row>
    <row r="679" spans="1:19" ht="15" customHeight="1" x14ac:dyDescent="0.25">
      <c r="A679" s="858"/>
      <c r="B679" s="276"/>
      <c r="C679" s="860"/>
      <c r="D679" s="860"/>
      <c r="E679" s="860"/>
      <c r="F679" s="861"/>
      <c r="G679" s="862"/>
      <c r="H679" s="644"/>
      <c r="I679" s="862"/>
      <c r="J679" s="644"/>
      <c r="K679" s="862"/>
      <c r="L679" s="863" t="str">
        <f t="shared" si="34"/>
        <v/>
      </c>
      <c r="M679" s="864">
        <f t="shared" si="35"/>
        <v>0</v>
      </c>
      <c r="N679" s="864">
        <f t="shared" si="36"/>
        <v>0</v>
      </c>
      <c r="O679" s="862"/>
      <c r="P679" s="862"/>
      <c r="Q679" s="860"/>
      <c r="R679" s="862"/>
      <c r="S679" s="862"/>
    </row>
    <row r="680" spans="1:19" ht="15" customHeight="1" x14ac:dyDescent="0.25">
      <c r="A680" s="858"/>
      <c r="B680" s="276"/>
      <c r="C680" s="860"/>
      <c r="D680" s="860"/>
      <c r="E680" s="860"/>
      <c r="F680" s="861"/>
      <c r="G680" s="862"/>
      <c r="H680" s="644"/>
      <c r="I680" s="862"/>
      <c r="J680" s="644"/>
      <c r="K680" s="862"/>
      <c r="L680" s="863" t="str">
        <f t="shared" si="34"/>
        <v/>
      </c>
      <c r="M680" s="864">
        <f t="shared" si="35"/>
        <v>0</v>
      </c>
      <c r="N680" s="864">
        <f t="shared" si="36"/>
        <v>0</v>
      </c>
      <c r="O680" s="862"/>
      <c r="P680" s="862"/>
      <c r="Q680" s="860"/>
      <c r="R680" s="862"/>
      <c r="S680" s="862"/>
    </row>
    <row r="681" spans="1:19" ht="15" customHeight="1" x14ac:dyDescent="0.25">
      <c r="A681" s="858"/>
      <c r="B681" s="276"/>
      <c r="C681" s="860"/>
      <c r="D681" s="860"/>
      <c r="E681" s="860"/>
      <c r="F681" s="861"/>
      <c r="G681" s="862"/>
      <c r="H681" s="644"/>
      <c r="I681" s="862"/>
      <c r="J681" s="644"/>
      <c r="K681" s="862"/>
      <c r="L681" s="863" t="str">
        <f t="shared" si="34"/>
        <v/>
      </c>
      <c r="M681" s="864">
        <f t="shared" si="35"/>
        <v>0</v>
      </c>
      <c r="N681" s="864">
        <f t="shared" si="36"/>
        <v>0</v>
      </c>
      <c r="O681" s="862"/>
      <c r="P681" s="862"/>
      <c r="Q681" s="860"/>
      <c r="R681" s="862"/>
      <c r="S681" s="862"/>
    </row>
    <row r="682" spans="1:19" ht="15" customHeight="1" x14ac:dyDescent="0.25">
      <c r="A682" s="858"/>
      <c r="B682" s="276"/>
      <c r="C682" s="860"/>
      <c r="D682" s="860"/>
      <c r="E682" s="860"/>
      <c r="F682" s="861"/>
      <c r="G682" s="862"/>
      <c r="H682" s="644"/>
      <c r="I682" s="862"/>
      <c r="J682" s="644"/>
      <c r="K682" s="862"/>
      <c r="L682" s="863" t="str">
        <f t="shared" si="34"/>
        <v/>
      </c>
      <c r="M682" s="864">
        <f t="shared" si="35"/>
        <v>0</v>
      </c>
      <c r="N682" s="864">
        <f t="shared" si="36"/>
        <v>0</v>
      </c>
      <c r="O682" s="862"/>
      <c r="P682" s="862"/>
      <c r="Q682" s="860"/>
      <c r="R682" s="862"/>
      <c r="S682" s="862"/>
    </row>
    <row r="683" spans="1:19" ht="15" customHeight="1" x14ac:dyDescent="0.25">
      <c r="A683" s="858"/>
      <c r="B683" s="276"/>
      <c r="C683" s="860"/>
      <c r="D683" s="860"/>
      <c r="E683" s="860"/>
      <c r="F683" s="861"/>
      <c r="G683" s="862"/>
      <c r="H683" s="644"/>
      <c r="I683" s="862"/>
      <c r="J683" s="644"/>
      <c r="K683" s="862"/>
      <c r="L683" s="863" t="str">
        <f t="shared" si="34"/>
        <v/>
      </c>
      <c r="M683" s="864">
        <f t="shared" si="35"/>
        <v>0</v>
      </c>
      <c r="N683" s="864">
        <f t="shared" si="36"/>
        <v>0</v>
      </c>
      <c r="O683" s="862"/>
      <c r="P683" s="862"/>
      <c r="Q683" s="860"/>
      <c r="R683" s="862"/>
      <c r="S683" s="862"/>
    </row>
    <row r="684" spans="1:19" ht="15" customHeight="1" x14ac:dyDescent="0.25">
      <c r="A684" s="858"/>
      <c r="B684" s="276"/>
      <c r="C684" s="860"/>
      <c r="D684" s="860"/>
      <c r="E684" s="860"/>
      <c r="F684" s="861"/>
      <c r="G684" s="862"/>
      <c r="H684" s="644"/>
      <c r="I684" s="862"/>
      <c r="J684" s="644"/>
      <c r="K684" s="862"/>
      <c r="L684" s="863" t="str">
        <f t="shared" si="34"/>
        <v/>
      </c>
      <c r="M684" s="864">
        <f t="shared" si="35"/>
        <v>0</v>
      </c>
      <c r="N684" s="864">
        <f t="shared" si="36"/>
        <v>0</v>
      </c>
      <c r="O684" s="862"/>
      <c r="P684" s="862"/>
      <c r="Q684" s="860"/>
      <c r="R684" s="862"/>
      <c r="S684" s="862"/>
    </row>
    <row r="685" spans="1:19" ht="15" customHeight="1" x14ac:dyDescent="0.25">
      <c r="A685" s="858"/>
      <c r="B685" s="276"/>
      <c r="C685" s="860"/>
      <c r="D685" s="860"/>
      <c r="E685" s="860"/>
      <c r="F685" s="862"/>
      <c r="G685" s="862"/>
      <c r="H685" s="880"/>
      <c r="I685" s="862"/>
      <c r="J685" s="873"/>
      <c r="K685" s="862"/>
      <c r="L685" s="863" t="str">
        <f t="shared" si="34"/>
        <v/>
      </c>
      <c r="M685" s="864">
        <f t="shared" si="35"/>
        <v>0</v>
      </c>
      <c r="N685" s="864">
        <f t="shared" si="36"/>
        <v>0</v>
      </c>
      <c r="O685" s="862"/>
      <c r="P685" s="862"/>
      <c r="Q685" s="860"/>
      <c r="R685" s="862"/>
      <c r="S685" s="862"/>
    </row>
    <row r="686" spans="1:19" ht="15" customHeight="1" x14ac:dyDescent="0.25">
      <c r="A686" s="858"/>
      <c r="B686" s="276"/>
      <c r="C686" s="860"/>
      <c r="D686" s="860"/>
      <c r="E686" s="860"/>
      <c r="F686" s="862"/>
      <c r="G686" s="862"/>
      <c r="H686" s="880"/>
      <c r="I686" s="862"/>
      <c r="J686" s="873"/>
      <c r="K686" s="862"/>
      <c r="L686" s="863" t="str">
        <f t="shared" si="34"/>
        <v/>
      </c>
      <c r="M686" s="864">
        <f t="shared" si="35"/>
        <v>0</v>
      </c>
      <c r="N686" s="864">
        <f t="shared" si="36"/>
        <v>0</v>
      </c>
      <c r="O686" s="862"/>
      <c r="P686" s="862"/>
      <c r="Q686" s="860"/>
      <c r="R686" s="862"/>
      <c r="S686" s="862"/>
    </row>
    <row r="687" spans="1:19" ht="15" customHeight="1" x14ac:dyDescent="0.25">
      <c r="A687" s="858"/>
      <c r="B687" s="276"/>
      <c r="C687" s="860"/>
      <c r="D687" s="860"/>
      <c r="E687" s="860"/>
      <c r="F687" s="862"/>
      <c r="G687" s="862"/>
      <c r="H687" s="880"/>
      <c r="I687" s="862"/>
      <c r="J687" s="873"/>
      <c r="K687" s="862"/>
      <c r="L687" s="863" t="str">
        <f t="shared" si="34"/>
        <v/>
      </c>
      <c r="M687" s="864">
        <f t="shared" si="35"/>
        <v>0</v>
      </c>
      <c r="N687" s="864">
        <f t="shared" si="36"/>
        <v>0</v>
      </c>
      <c r="O687" s="862"/>
      <c r="P687" s="862"/>
      <c r="Q687" s="860"/>
      <c r="R687" s="862"/>
      <c r="S687" s="862"/>
    </row>
    <row r="688" spans="1:19" ht="15" customHeight="1" x14ac:dyDescent="0.25">
      <c r="A688" s="858"/>
      <c r="B688" s="276"/>
      <c r="C688" s="860"/>
      <c r="D688" s="860"/>
      <c r="E688" s="860"/>
      <c r="F688" s="862"/>
      <c r="G688" s="862"/>
      <c r="H688" s="880"/>
      <c r="I688" s="862"/>
      <c r="J688" s="873"/>
      <c r="K688" s="862"/>
      <c r="L688" s="863" t="str">
        <f t="shared" si="34"/>
        <v/>
      </c>
      <c r="M688" s="864">
        <f t="shared" si="35"/>
        <v>0</v>
      </c>
      <c r="N688" s="864">
        <f t="shared" si="36"/>
        <v>0</v>
      </c>
      <c r="O688" s="862"/>
      <c r="P688" s="862"/>
      <c r="Q688" s="860"/>
      <c r="R688" s="862"/>
      <c r="S688" s="862"/>
    </row>
    <row r="689" spans="1:19" ht="15" customHeight="1" x14ac:dyDescent="0.25">
      <c r="A689" s="858"/>
      <c r="B689" s="276"/>
      <c r="C689" s="860"/>
      <c r="D689" s="860"/>
      <c r="E689" s="860"/>
      <c r="F689" s="862"/>
      <c r="G689" s="862"/>
      <c r="H689" s="880"/>
      <c r="I689" s="862"/>
      <c r="J689" s="873"/>
      <c r="K689" s="862"/>
      <c r="L689" s="863" t="str">
        <f t="shared" si="34"/>
        <v/>
      </c>
      <c r="M689" s="864">
        <f t="shared" si="35"/>
        <v>0</v>
      </c>
      <c r="N689" s="864">
        <f t="shared" si="36"/>
        <v>0</v>
      </c>
      <c r="O689" s="862"/>
      <c r="P689" s="862"/>
      <c r="Q689" s="860"/>
      <c r="R689" s="862"/>
      <c r="S689" s="862"/>
    </row>
    <row r="690" spans="1:19" ht="15" customHeight="1" x14ac:dyDescent="0.25">
      <c r="A690" s="858"/>
      <c r="B690" s="276"/>
      <c r="C690" s="860"/>
      <c r="D690" s="860"/>
      <c r="E690" s="860"/>
      <c r="F690" s="862"/>
      <c r="G690" s="862"/>
      <c r="H690" s="880"/>
      <c r="I690" s="862"/>
      <c r="J690" s="873"/>
      <c r="K690" s="862"/>
      <c r="L690" s="863" t="str">
        <f t="shared" si="34"/>
        <v/>
      </c>
      <c r="M690" s="864">
        <f t="shared" si="35"/>
        <v>0</v>
      </c>
      <c r="N690" s="864">
        <f t="shared" si="36"/>
        <v>0</v>
      </c>
      <c r="O690" s="862"/>
      <c r="P690" s="862"/>
      <c r="Q690" s="860"/>
      <c r="R690" s="862"/>
      <c r="S690" s="862"/>
    </row>
    <row r="691" spans="1:19" ht="15" customHeight="1" x14ac:dyDescent="0.25">
      <c r="A691" s="858"/>
      <c r="B691" s="276"/>
      <c r="C691" s="860"/>
      <c r="D691" s="860"/>
      <c r="E691" s="860"/>
      <c r="F691" s="862"/>
      <c r="G691" s="862"/>
      <c r="H691" s="880"/>
      <c r="I691" s="862"/>
      <c r="J691" s="873"/>
      <c r="K691" s="862"/>
      <c r="L691" s="863" t="str">
        <f t="shared" si="34"/>
        <v/>
      </c>
      <c r="M691" s="864">
        <f t="shared" si="35"/>
        <v>0</v>
      </c>
      <c r="N691" s="864">
        <f t="shared" si="36"/>
        <v>0</v>
      </c>
      <c r="O691" s="862"/>
      <c r="P691" s="862"/>
      <c r="Q691" s="860"/>
      <c r="R691" s="862"/>
      <c r="S691" s="862"/>
    </row>
    <row r="692" spans="1:19" ht="15" customHeight="1" x14ac:dyDescent="0.25">
      <c r="A692" s="858"/>
      <c r="B692" s="276"/>
      <c r="C692" s="860"/>
      <c r="D692" s="860"/>
      <c r="E692" s="860"/>
      <c r="F692" s="862"/>
      <c r="G692" s="862"/>
      <c r="H692" s="880"/>
      <c r="I692" s="862"/>
      <c r="J692" s="873"/>
      <c r="K692" s="862"/>
      <c r="L692" s="863" t="str">
        <f t="shared" si="34"/>
        <v/>
      </c>
      <c r="M692" s="864">
        <f t="shared" si="35"/>
        <v>0</v>
      </c>
      <c r="N692" s="864">
        <f t="shared" si="36"/>
        <v>0</v>
      </c>
      <c r="O692" s="862"/>
      <c r="P692" s="862"/>
      <c r="Q692" s="860"/>
      <c r="R692" s="862"/>
      <c r="S692" s="862"/>
    </row>
    <row r="693" spans="1:19" ht="15" customHeight="1" x14ac:dyDescent="0.25">
      <c r="A693" s="858"/>
      <c r="B693" s="276"/>
      <c r="C693" s="869"/>
      <c r="D693" s="860"/>
      <c r="E693" s="860"/>
      <c r="F693" s="862"/>
      <c r="G693" s="862"/>
      <c r="H693" s="880"/>
      <c r="I693" s="862"/>
      <c r="J693" s="873"/>
      <c r="K693" s="862"/>
      <c r="L693" s="863" t="str">
        <f t="shared" si="34"/>
        <v/>
      </c>
      <c r="M693" s="864">
        <f t="shared" si="35"/>
        <v>0</v>
      </c>
      <c r="N693" s="864">
        <f t="shared" si="36"/>
        <v>0</v>
      </c>
      <c r="O693" s="862"/>
      <c r="P693" s="862"/>
      <c r="Q693" s="860"/>
      <c r="R693" s="862"/>
      <c r="S693" s="862"/>
    </row>
    <row r="694" spans="1:19" ht="15" customHeight="1" x14ac:dyDescent="0.25">
      <c r="A694" s="858"/>
      <c r="B694" s="276"/>
      <c r="C694" s="860"/>
      <c r="D694" s="860"/>
      <c r="E694" s="860"/>
      <c r="F694" s="862"/>
      <c r="G694" s="862"/>
      <c r="H694" s="880"/>
      <c r="I694" s="862"/>
      <c r="J694" s="873"/>
      <c r="K694" s="862"/>
      <c r="L694" s="863" t="str">
        <f t="shared" si="34"/>
        <v/>
      </c>
      <c r="M694" s="864">
        <f t="shared" si="35"/>
        <v>0</v>
      </c>
      <c r="N694" s="864">
        <f t="shared" si="36"/>
        <v>0</v>
      </c>
      <c r="O694" s="862"/>
      <c r="P694" s="862"/>
      <c r="Q694" s="860"/>
      <c r="R694" s="862"/>
      <c r="S694" s="862"/>
    </row>
    <row r="695" spans="1:19" ht="15" customHeight="1" x14ac:dyDescent="0.25">
      <c r="A695" s="858"/>
      <c r="B695" s="276"/>
      <c r="C695" s="869"/>
      <c r="D695" s="860"/>
      <c r="E695" s="860"/>
      <c r="F695" s="862"/>
      <c r="G695" s="862"/>
      <c r="H695" s="880"/>
      <c r="I695" s="862"/>
      <c r="J695" s="873"/>
      <c r="K695" s="862"/>
      <c r="L695" s="863" t="str">
        <f t="shared" si="34"/>
        <v/>
      </c>
      <c r="M695" s="864">
        <f t="shared" si="35"/>
        <v>0</v>
      </c>
      <c r="N695" s="864">
        <f t="shared" si="36"/>
        <v>0</v>
      </c>
      <c r="O695" s="862"/>
      <c r="P695" s="862"/>
      <c r="Q695" s="860"/>
      <c r="R695" s="862"/>
      <c r="S695" s="862"/>
    </row>
    <row r="696" spans="1:19" ht="15" customHeight="1" x14ac:dyDescent="0.25">
      <c r="A696" s="858"/>
      <c r="B696" s="276"/>
      <c r="C696" s="860"/>
      <c r="D696" s="860"/>
      <c r="E696" s="860"/>
      <c r="F696" s="862"/>
      <c r="G696" s="862"/>
      <c r="H696" s="880"/>
      <c r="I696" s="862"/>
      <c r="J696" s="873"/>
      <c r="K696" s="862"/>
      <c r="L696" s="863" t="str">
        <f t="shared" si="34"/>
        <v/>
      </c>
      <c r="M696" s="864">
        <f t="shared" si="35"/>
        <v>0</v>
      </c>
      <c r="N696" s="864">
        <f t="shared" si="36"/>
        <v>0</v>
      </c>
      <c r="O696" s="862"/>
      <c r="P696" s="862"/>
      <c r="Q696" s="860"/>
      <c r="R696" s="862"/>
      <c r="S696" s="862"/>
    </row>
    <row r="697" spans="1:19" ht="15" customHeight="1" x14ac:dyDescent="0.25">
      <c r="A697" s="858"/>
      <c r="B697" s="276"/>
      <c r="C697" s="860"/>
      <c r="D697" s="860"/>
      <c r="E697" s="860"/>
      <c r="F697" s="862"/>
      <c r="G697" s="862"/>
      <c r="H697" s="880"/>
      <c r="I697" s="862"/>
      <c r="J697" s="873"/>
      <c r="K697" s="862"/>
      <c r="L697" s="863" t="str">
        <f t="shared" si="34"/>
        <v/>
      </c>
      <c r="M697" s="864">
        <f t="shared" si="35"/>
        <v>0</v>
      </c>
      <c r="N697" s="864">
        <f t="shared" si="36"/>
        <v>0</v>
      </c>
      <c r="O697" s="862"/>
      <c r="P697" s="862"/>
      <c r="Q697" s="860"/>
      <c r="R697" s="862"/>
      <c r="S697" s="862"/>
    </row>
    <row r="698" spans="1:19" ht="15" customHeight="1" x14ac:dyDescent="0.25">
      <c r="A698" s="858"/>
      <c r="B698" s="276"/>
      <c r="C698" s="860"/>
      <c r="D698" s="860"/>
      <c r="E698" s="860"/>
      <c r="F698" s="862"/>
      <c r="G698" s="862"/>
      <c r="H698" s="880"/>
      <c r="I698" s="862"/>
      <c r="J698" s="873"/>
      <c r="K698" s="862"/>
      <c r="L698" s="863" t="str">
        <f t="shared" si="34"/>
        <v/>
      </c>
      <c r="M698" s="864">
        <f t="shared" si="35"/>
        <v>0</v>
      </c>
      <c r="N698" s="864">
        <f t="shared" si="36"/>
        <v>0</v>
      </c>
      <c r="O698" s="862"/>
      <c r="P698" s="862"/>
      <c r="Q698" s="860"/>
      <c r="R698" s="862"/>
      <c r="S698" s="862"/>
    </row>
    <row r="699" spans="1:19" ht="15" customHeight="1" x14ac:dyDescent="0.25">
      <c r="A699" s="858"/>
      <c r="B699" s="276"/>
      <c r="C699" s="860"/>
      <c r="D699" s="860"/>
      <c r="E699" s="860"/>
      <c r="F699" s="862"/>
      <c r="G699" s="862"/>
      <c r="H699" s="880"/>
      <c r="I699" s="862"/>
      <c r="J699" s="873"/>
      <c r="K699" s="862"/>
      <c r="L699" s="863" t="str">
        <f t="shared" si="34"/>
        <v/>
      </c>
      <c r="M699" s="864">
        <f t="shared" si="35"/>
        <v>0</v>
      </c>
      <c r="N699" s="864">
        <f t="shared" si="36"/>
        <v>0</v>
      </c>
      <c r="O699" s="862"/>
      <c r="P699" s="862"/>
      <c r="Q699" s="860"/>
      <c r="R699" s="862"/>
      <c r="S699" s="862"/>
    </row>
    <row r="700" spans="1:19" ht="15" customHeight="1" x14ac:dyDescent="0.25">
      <c r="A700" s="858"/>
      <c r="B700" s="276"/>
      <c r="C700" s="860"/>
      <c r="D700" s="860"/>
      <c r="E700" s="860"/>
      <c r="F700" s="862"/>
      <c r="G700" s="862"/>
      <c r="H700" s="880"/>
      <c r="I700" s="862"/>
      <c r="J700" s="873"/>
      <c r="K700" s="862"/>
      <c r="L700" s="863" t="str">
        <f t="shared" si="34"/>
        <v/>
      </c>
      <c r="M700" s="864">
        <f t="shared" si="35"/>
        <v>0</v>
      </c>
      <c r="N700" s="864">
        <f t="shared" si="36"/>
        <v>0</v>
      </c>
      <c r="O700" s="862"/>
      <c r="P700" s="862"/>
      <c r="Q700" s="860"/>
      <c r="R700" s="862"/>
      <c r="S700" s="862"/>
    </row>
    <row r="701" spans="1:19" ht="15" customHeight="1" x14ac:dyDescent="0.25">
      <c r="A701" s="858"/>
      <c r="B701" s="276"/>
      <c r="C701" s="860"/>
      <c r="D701" s="860"/>
      <c r="E701" s="860"/>
      <c r="F701" s="862"/>
      <c r="G701" s="862"/>
      <c r="H701" s="880"/>
      <c r="I701" s="862"/>
      <c r="J701" s="873"/>
      <c r="K701" s="862"/>
      <c r="L701" s="863" t="str">
        <f t="shared" si="34"/>
        <v/>
      </c>
      <c r="M701" s="864">
        <f t="shared" si="35"/>
        <v>0</v>
      </c>
      <c r="N701" s="864">
        <f t="shared" si="36"/>
        <v>0</v>
      </c>
      <c r="O701" s="862"/>
      <c r="P701" s="862"/>
      <c r="Q701" s="860"/>
      <c r="R701" s="862"/>
      <c r="S701" s="862"/>
    </row>
    <row r="702" spans="1:19" ht="15" customHeight="1" x14ac:dyDescent="0.25">
      <c r="A702" s="858"/>
      <c r="B702" s="276"/>
      <c r="C702" s="860"/>
      <c r="D702" s="860"/>
      <c r="E702" s="860"/>
      <c r="F702" s="862"/>
      <c r="G702" s="862"/>
      <c r="H702" s="880"/>
      <c r="I702" s="862"/>
      <c r="J702" s="873"/>
      <c r="K702" s="862"/>
      <c r="L702" s="863" t="str">
        <f t="shared" si="34"/>
        <v/>
      </c>
      <c r="M702" s="864">
        <f t="shared" si="35"/>
        <v>0</v>
      </c>
      <c r="N702" s="864">
        <f t="shared" si="36"/>
        <v>0</v>
      </c>
      <c r="O702" s="862"/>
      <c r="P702" s="862"/>
      <c r="Q702" s="860"/>
      <c r="R702" s="862"/>
      <c r="S702" s="862"/>
    </row>
    <row r="703" spans="1:19" ht="15" customHeight="1" x14ac:dyDescent="0.25">
      <c r="A703" s="858"/>
      <c r="B703" s="276"/>
      <c r="C703" s="860"/>
      <c r="D703" s="860"/>
      <c r="E703" s="860"/>
      <c r="F703" s="862"/>
      <c r="G703" s="862"/>
      <c r="H703" s="880"/>
      <c r="I703" s="862"/>
      <c r="J703" s="873"/>
      <c r="K703" s="862"/>
      <c r="L703" s="863" t="str">
        <f t="shared" si="34"/>
        <v/>
      </c>
      <c r="M703" s="864">
        <f t="shared" si="35"/>
        <v>0</v>
      </c>
      <c r="N703" s="864">
        <f t="shared" si="36"/>
        <v>0</v>
      </c>
      <c r="O703" s="862"/>
      <c r="P703" s="862"/>
      <c r="Q703" s="860"/>
      <c r="R703" s="862"/>
      <c r="S703" s="862"/>
    </row>
    <row r="704" spans="1:19" ht="15" customHeight="1" x14ac:dyDescent="0.25">
      <c r="A704" s="858"/>
      <c r="B704" s="276"/>
      <c r="C704" s="860"/>
      <c r="D704" s="860"/>
      <c r="E704" s="860"/>
      <c r="F704" s="862"/>
      <c r="G704" s="862"/>
      <c r="H704" s="880"/>
      <c r="I704" s="862"/>
      <c r="J704" s="873"/>
      <c r="K704" s="862"/>
      <c r="L704" s="863" t="str">
        <f t="shared" si="34"/>
        <v/>
      </c>
      <c r="M704" s="864">
        <f t="shared" si="35"/>
        <v>0</v>
      </c>
      <c r="N704" s="864">
        <f t="shared" si="36"/>
        <v>0</v>
      </c>
      <c r="O704" s="862"/>
      <c r="P704" s="862"/>
      <c r="Q704" s="860"/>
      <c r="R704" s="862"/>
      <c r="S704" s="862"/>
    </row>
    <row r="705" spans="1:19" ht="15" customHeight="1" x14ac:dyDescent="0.25">
      <c r="A705" s="858"/>
      <c r="B705" s="276"/>
      <c r="C705" s="860"/>
      <c r="D705" s="860"/>
      <c r="E705" s="860"/>
      <c r="F705" s="862"/>
      <c r="G705" s="862"/>
      <c r="H705" s="880"/>
      <c r="I705" s="862"/>
      <c r="J705" s="873"/>
      <c r="K705" s="862"/>
      <c r="L705" s="863" t="str">
        <f t="shared" si="34"/>
        <v/>
      </c>
      <c r="M705" s="864">
        <f t="shared" si="35"/>
        <v>0</v>
      </c>
      <c r="N705" s="864">
        <f t="shared" si="36"/>
        <v>0</v>
      </c>
      <c r="O705" s="862"/>
      <c r="P705" s="862"/>
      <c r="Q705" s="860"/>
      <c r="R705" s="862"/>
      <c r="S705" s="862"/>
    </row>
    <row r="706" spans="1:19" ht="15" customHeight="1" x14ac:dyDescent="0.25">
      <c r="A706" s="858"/>
      <c r="B706" s="276"/>
      <c r="C706" s="860"/>
      <c r="D706" s="860"/>
      <c r="E706" s="860"/>
      <c r="F706" s="862"/>
      <c r="G706" s="862"/>
      <c r="H706" s="880"/>
      <c r="I706" s="862"/>
      <c r="J706" s="873"/>
      <c r="K706" s="862"/>
      <c r="L706" s="863" t="str">
        <f t="shared" si="34"/>
        <v/>
      </c>
      <c r="M706" s="864">
        <f t="shared" si="35"/>
        <v>0</v>
      </c>
      <c r="N706" s="864">
        <f t="shared" si="36"/>
        <v>0</v>
      </c>
      <c r="O706" s="862"/>
      <c r="P706" s="862"/>
      <c r="Q706" s="860"/>
      <c r="R706" s="862"/>
      <c r="S706" s="862"/>
    </row>
    <row r="707" spans="1:19" ht="15" customHeight="1" x14ac:dyDescent="0.25">
      <c r="A707" s="858"/>
      <c r="B707" s="276"/>
      <c r="C707" s="859"/>
      <c r="D707" s="860"/>
      <c r="E707" s="860"/>
      <c r="F707" s="862"/>
      <c r="G707" s="862"/>
      <c r="H707" s="880"/>
      <c r="I707" s="862"/>
      <c r="J707" s="873"/>
      <c r="K707" s="862"/>
      <c r="L707" s="863" t="str">
        <f t="shared" ref="L707:L770" si="37">IF(ISBLANK(K707),IF(ISBLANK(R707),IF(ISBLANK(C707),"",C707),R707),IF(ISBLANK(R707),CONCATENATE(K707,".",C707),CONCATENATE(K707,".",R707)))</f>
        <v/>
      </c>
      <c r="M707" s="864">
        <f t="shared" ref="M707:M770" si="38">IF(O707="",0,LEFT(O707,1))</f>
        <v>0</v>
      </c>
      <c r="N707" s="864">
        <f t="shared" ref="N707:N770" si="39">IF(P707="",0,LEFT(P707,1))</f>
        <v>0</v>
      </c>
      <c r="O707" s="862"/>
      <c r="P707" s="862"/>
      <c r="Q707" s="860"/>
      <c r="R707" s="862"/>
      <c r="S707" s="862"/>
    </row>
    <row r="708" spans="1:19" ht="15" customHeight="1" x14ac:dyDescent="0.25">
      <c r="A708" s="858"/>
      <c r="B708" s="276"/>
      <c r="C708" s="860"/>
      <c r="D708" s="860"/>
      <c r="E708" s="860"/>
      <c r="F708" s="862"/>
      <c r="G708" s="862"/>
      <c r="H708" s="880"/>
      <c r="I708" s="862"/>
      <c r="J708" s="873"/>
      <c r="K708" s="862"/>
      <c r="L708" s="863" t="str">
        <f t="shared" si="37"/>
        <v/>
      </c>
      <c r="M708" s="864">
        <f t="shared" si="38"/>
        <v>0</v>
      </c>
      <c r="N708" s="864">
        <f t="shared" si="39"/>
        <v>0</v>
      </c>
      <c r="O708" s="862"/>
      <c r="P708" s="862"/>
      <c r="Q708" s="860"/>
      <c r="R708" s="862"/>
      <c r="S708" s="862"/>
    </row>
    <row r="709" spans="1:19" ht="15" customHeight="1" x14ac:dyDescent="0.25">
      <c r="A709" s="858"/>
      <c r="B709" s="276"/>
      <c r="C709" s="860"/>
      <c r="D709" s="860"/>
      <c r="E709" s="860"/>
      <c r="F709" s="862"/>
      <c r="G709" s="862"/>
      <c r="H709" s="880"/>
      <c r="I709" s="862"/>
      <c r="J709" s="873"/>
      <c r="K709" s="862"/>
      <c r="L709" s="863" t="str">
        <f t="shared" si="37"/>
        <v/>
      </c>
      <c r="M709" s="864">
        <f t="shared" si="38"/>
        <v>0</v>
      </c>
      <c r="N709" s="864">
        <f t="shared" si="39"/>
        <v>0</v>
      </c>
      <c r="O709" s="862"/>
      <c r="P709" s="862"/>
      <c r="Q709" s="860"/>
      <c r="R709" s="862"/>
      <c r="S709" s="862"/>
    </row>
    <row r="710" spans="1:19" ht="15" customHeight="1" x14ac:dyDescent="0.25">
      <c r="A710" s="858"/>
      <c r="B710" s="276"/>
      <c r="C710" s="860"/>
      <c r="D710" s="860"/>
      <c r="E710" s="860"/>
      <c r="F710" s="862"/>
      <c r="G710" s="862"/>
      <c r="H710" s="880"/>
      <c r="I710" s="862"/>
      <c r="J710" s="873"/>
      <c r="K710" s="862"/>
      <c r="L710" s="863" t="str">
        <f t="shared" si="37"/>
        <v/>
      </c>
      <c r="M710" s="864">
        <f t="shared" si="38"/>
        <v>0</v>
      </c>
      <c r="N710" s="864">
        <f t="shared" si="39"/>
        <v>0</v>
      </c>
      <c r="O710" s="862"/>
      <c r="P710" s="862"/>
      <c r="Q710" s="860"/>
      <c r="R710" s="862"/>
      <c r="S710" s="862"/>
    </row>
    <row r="711" spans="1:19" ht="15" customHeight="1" x14ac:dyDescent="0.25">
      <c r="A711" s="858"/>
      <c r="B711" s="276"/>
      <c r="C711" s="860"/>
      <c r="D711" s="860"/>
      <c r="E711" s="860"/>
      <c r="F711" s="862"/>
      <c r="G711" s="862"/>
      <c r="H711" s="880"/>
      <c r="I711" s="862"/>
      <c r="J711" s="873"/>
      <c r="K711" s="862"/>
      <c r="L711" s="863" t="str">
        <f t="shared" si="37"/>
        <v/>
      </c>
      <c r="M711" s="864">
        <f t="shared" si="38"/>
        <v>0</v>
      </c>
      <c r="N711" s="864">
        <f t="shared" si="39"/>
        <v>0</v>
      </c>
      <c r="O711" s="862"/>
      <c r="P711" s="862"/>
      <c r="Q711" s="860"/>
      <c r="R711" s="862"/>
      <c r="S711" s="862"/>
    </row>
    <row r="712" spans="1:19" ht="15" customHeight="1" x14ac:dyDescent="0.25">
      <c r="A712" s="858"/>
      <c r="B712" s="276"/>
      <c r="C712" s="860"/>
      <c r="D712" s="860"/>
      <c r="E712" s="860"/>
      <c r="F712" s="862"/>
      <c r="G712" s="862"/>
      <c r="H712" s="880"/>
      <c r="I712" s="862"/>
      <c r="J712" s="873"/>
      <c r="K712" s="862"/>
      <c r="L712" s="863" t="str">
        <f t="shared" si="37"/>
        <v/>
      </c>
      <c r="M712" s="864">
        <f t="shared" si="38"/>
        <v>0</v>
      </c>
      <c r="N712" s="864">
        <f t="shared" si="39"/>
        <v>0</v>
      </c>
      <c r="O712" s="862"/>
      <c r="P712" s="862"/>
      <c r="Q712" s="860"/>
      <c r="R712" s="862"/>
      <c r="S712" s="862"/>
    </row>
    <row r="713" spans="1:19" ht="15" customHeight="1" x14ac:dyDescent="0.25">
      <c r="A713" s="858"/>
      <c r="B713" s="276"/>
      <c r="C713" s="860"/>
      <c r="D713" s="860"/>
      <c r="E713" s="860"/>
      <c r="F713" s="862"/>
      <c r="G713" s="862"/>
      <c r="H713" s="880"/>
      <c r="I713" s="862"/>
      <c r="J713" s="873"/>
      <c r="K713" s="862"/>
      <c r="L713" s="863" t="str">
        <f t="shared" si="37"/>
        <v/>
      </c>
      <c r="M713" s="864">
        <f t="shared" si="38"/>
        <v>0</v>
      </c>
      <c r="N713" s="864">
        <f t="shared" si="39"/>
        <v>0</v>
      </c>
      <c r="O713" s="862"/>
      <c r="P713" s="862"/>
      <c r="Q713" s="860"/>
      <c r="R713" s="862"/>
      <c r="S713" s="862"/>
    </row>
    <row r="714" spans="1:19" ht="15" customHeight="1" x14ac:dyDescent="0.25">
      <c r="A714" s="858"/>
      <c r="B714" s="276"/>
      <c r="C714" s="860"/>
      <c r="D714" s="860"/>
      <c r="E714" s="860"/>
      <c r="F714" s="862"/>
      <c r="G714" s="862"/>
      <c r="H714" s="880"/>
      <c r="I714" s="862"/>
      <c r="J714" s="873"/>
      <c r="K714" s="862"/>
      <c r="L714" s="863" t="str">
        <f t="shared" si="37"/>
        <v/>
      </c>
      <c r="M714" s="864">
        <f t="shared" si="38"/>
        <v>0</v>
      </c>
      <c r="N714" s="864">
        <f t="shared" si="39"/>
        <v>0</v>
      </c>
      <c r="O714" s="862"/>
      <c r="P714" s="862"/>
      <c r="Q714" s="860"/>
      <c r="R714" s="862"/>
      <c r="S714" s="862"/>
    </row>
    <row r="715" spans="1:19" ht="15" customHeight="1" x14ac:dyDescent="0.25">
      <c r="A715" s="858"/>
      <c r="B715" s="276"/>
      <c r="C715" s="860"/>
      <c r="D715" s="860"/>
      <c r="E715" s="860"/>
      <c r="F715" s="862"/>
      <c r="G715" s="862"/>
      <c r="H715" s="880"/>
      <c r="I715" s="862"/>
      <c r="J715" s="873"/>
      <c r="K715" s="862"/>
      <c r="L715" s="863" t="str">
        <f t="shared" si="37"/>
        <v/>
      </c>
      <c r="M715" s="864">
        <f t="shared" si="38"/>
        <v>0</v>
      </c>
      <c r="N715" s="864">
        <f t="shared" si="39"/>
        <v>0</v>
      </c>
      <c r="O715" s="862"/>
      <c r="P715" s="862"/>
      <c r="Q715" s="860"/>
      <c r="R715" s="862"/>
      <c r="S715" s="862"/>
    </row>
    <row r="716" spans="1:19" ht="15" customHeight="1" x14ac:dyDescent="0.25">
      <c r="A716" s="858"/>
      <c r="B716" s="276"/>
      <c r="C716" s="860"/>
      <c r="D716" s="860"/>
      <c r="E716" s="860"/>
      <c r="F716" s="862"/>
      <c r="G716" s="862"/>
      <c r="H716" s="880"/>
      <c r="I716" s="862"/>
      <c r="J716" s="873"/>
      <c r="K716" s="862"/>
      <c r="L716" s="863" t="str">
        <f t="shared" si="37"/>
        <v/>
      </c>
      <c r="M716" s="864">
        <f t="shared" si="38"/>
        <v>0</v>
      </c>
      <c r="N716" s="864">
        <f t="shared" si="39"/>
        <v>0</v>
      </c>
      <c r="O716" s="862"/>
      <c r="P716" s="862"/>
      <c r="Q716" s="860"/>
      <c r="R716" s="862"/>
      <c r="S716" s="862"/>
    </row>
    <row r="717" spans="1:19" ht="15" customHeight="1" x14ac:dyDescent="0.25">
      <c r="A717" s="858"/>
      <c r="B717" s="276"/>
      <c r="C717" s="860"/>
      <c r="D717" s="860"/>
      <c r="E717" s="860"/>
      <c r="F717" s="862"/>
      <c r="G717" s="862"/>
      <c r="H717" s="880"/>
      <c r="I717" s="862"/>
      <c r="J717" s="873"/>
      <c r="K717" s="862"/>
      <c r="L717" s="863" t="str">
        <f t="shared" si="37"/>
        <v/>
      </c>
      <c r="M717" s="864">
        <f t="shared" si="38"/>
        <v>0</v>
      </c>
      <c r="N717" s="864">
        <f t="shared" si="39"/>
        <v>0</v>
      </c>
      <c r="O717" s="862"/>
      <c r="P717" s="862"/>
      <c r="Q717" s="860"/>
      <c r="R717" s="862"/>
      <c r="S717" s="862"/>
    </row>
    <row r="718" spans="1:19" ht="15" customHeight="1" x14ac:dyDescent="0.25">
      <c r="A718" s="858"/>
      <c r="B718" s="276"/>
      <c r="C718" s="860"/>
      <c r="D718" s="860"/>
      <c r="E718" s="860"/>
      <c r="F718" s="862"/>
      <c r="G718" s="862"/>
      <c r="H718" s="880"/>
      <c r="I718" s="862"/>
      <c r="J718" s="873"/>
      <c r="K718" s="862"/>
      <c r="L718" s="863" t="str">
        <f t="shared" si="37"/>
        <v/>
      </c>
      <c r="M718" s="864">
        <f t="shared" si="38"/>
        <v>0</v>
      </c>
      <c r="N718" s="864">
        <f t="shared" si="39"/>
        <v>0</v>
      </c>
      <c r="O718" s="862"/>
      <c r="P718" s="862"/>
      <c r="Q718" s="860"/>
      <c r="R718" s="862"/>
      <c r="S718" s="862"/>
    </row>
    <row r="719" spans="1:19" ht="15" customHeight="1" x14ac:dyDescent="0.25">
      <c r="A719" s="858"/>
      <c r="B719" s="276"/>
      <c r="C719" s="860"/>
      <c r="D719" s="860"/>
      <c r="E719" s="860"/>
      <c r="F719" s="862"/>
      <c r="G719" s="862"/>
      <c r="H719" s="880"/>
      <c r="I719" s="862"/>
      <c r="J719" s="873"/>
      <c r="K719" s="862"/>
      <c r="L719" s="863" t="str">
        <f t="shared" si="37"/>
        <v/>
      </c>
      <c r="M719" s="864">
        <f t="shared" si="38"/>
        <v>0</v>
      </c>
      <c r="N719" s="864">
        <f t="shared" si="39"/>
        <v>0</v>
      </c>
      <c r="O719" s="862"/>
      <c r="P719" s="862"/>
      <c r="Q719" s="860"/>
      <c r="R719" s="862"/>
      <c r="S719" s="862"/>
    </row>
    <row r="720" spans="1:19" ht="15" customHeight="1" x14ac:dyDescent="0.25">
      <c r="A720" s="858"/>
      <c r="B720" s="276"/>
      <c r="C720" s="860"/>
      <c r="D720" s="860"/>
      <c r="E720" s="860"/>
      <c r="F720" s="862"/>
      <c r="G720" s="862"/>
      <c r="H720" s="880"/>
      <c r="I720" s="862"/>
      <c r="J720" s="873"/>
      <c r="K720" s="862"/>
      <c r="L720" s="863" t="str">
        <f t="shared" si="37"/>
        <v/>
      </c>
      <c r="M720" s="864">
        <f t="shared" si="38"/>
        <v>0</v>
      </c>
      <c r="N720" s="864">
        <f t="shared" si="39"/>
        <v>0</v>
      </c>
      <c r="O720" s="862"/>
      <c r="P720" s="862"/>
      <c r="Q720" s="860"/>
      <c r="R720" s="862"/>
      <c r="S720" s="862"/>
    </row>
    <row r="721" spans="1:19" ht="15" customHeight="1" x14ac:dyDescent="0.25">
      <c r="A721" s="858"/>
      <c r="B721" s="276"/>
      <c r="C721" s="860"/>
      <c r="D721" s="860"/>
      <c r="E721" s="860"/>
      <c r="F721" s="862"/>
      <c r="G721" s="862"/>
      <c r="H721" s="880"/>
      <c r="I721" s="862"/>
      <c r="J721" s="873"/>
      <c r="K721" s="862"/>
      <c r="L721" s="863" t="str">
        <f t="shared" si="37"/>
        <v/>
      </c>
      <c r="M721" s="864">
        <f t="shared" si="38"/>
        <v>0</v>
      </c>
      <c r="N721" s="864">
        <f t="shared" si="39"/>
        <v>0</v>
      </c>
      <c r="O721" s="862"/>
      <c r="P721" s="862"/>
      <c r="Q721" s="860"/>
      <c r="R721" s="862"/>
      <c r="S721" s="862"/>
    </row>
    <row r="722" spans="1:19" ht="15" customHeight="1" x14ac:dyDescent="0.25">
      <c r="A722" s="858"/>
      <c r="B722" s="276"/>
      <c r="C722" s="860"/>
      <c r="D722" s="860"/>
      <c r="E722" s="860"/>
      <c r="F722" s="862"/>
      <c r="G722" s="862"/>
      <c r="H722" s="880"/>
      <c r="I722" s="862"/>
      <c r="J722" s="873"/>
      <c r="K722" s="862"/>
      <c r="L722" s="863" t="str">
        <f t="shared" si="37"/>
        <v/>
      </c>
      <c r="M722" s="864">
        <f t="shared" si="38"/>
        <v>0</v>
      </c>
      <c r="N722" s="864">
        <f t="shared" si="39"/>
        <v>0</v>
      </c>
      <c r="O722" s="862"/>
      <c r="P722" s="862"/>
      <c r="Q722" s="860"/>
      <c r="R722" s="862"/>
      <c r="S722" s="862"/>
    </row>
    <row r="723" spans="1:19" ht="15" customHeight="1" x14ac:dyDescent="0.25">
      <c r="A723" s="858"/>
      <c r="B723" s="276"/>
      <c r="C723" s="860"/>
      <c r="D723" s="860"/>
      <c r="E723" s="860"/>
      <c r="F723" s="862"/>
      <c r="G723" s="862"/>
      <c r="H723" s="880"/>
      <c r="I723" s="862"/>
      <c r="J723" s="873"/>
      <c r="K723" s="862"/>
      <c r="L723" s="863" t="str">
        <f t="shared" si="37"/>
        <v/>
      </c>
      <c r="M723" s="864">
        <f t="shared" si="38"/>
        <v>0</v>
      </c>
      <c r="N723" s="864">
        <f t="shared" si="39"/>
        <v>0</v>
      </c>
      <c r="O723" s="862"/>
      <c r="P723" s="862"/>
      <c r="Q723" s="860"/>
      <c r="R723" s="862"/>
      <c r="S723" s="862"/>
    </row>
    <row r="724" spans="1:19" ht="15" customHeight="1" x14ac:dyDescent="0.25">
      <c r="A724" s="858"/>
      <c r="B724" s="276"/>
      <c r="C724" s="860"/>
      <c r="D724" s="860"/>
      <c r="E724" s="860"/>
      <c r="F724" s="862"/>
      <c r="G724" s="862"/>
      <c r="H724" s="880"/>
      <c r="I724" s="862"/>
      <c r="J724" s="873"/>
      <c r="K724" s="862"/>
      <c r="L724" s="863" t="str">
        <f t="shared" si="37"/>
        <v/>
      </c>
      <c r="M724" s="864">
        <f t="shared" si="38"/>
        <v>0</v>
      </c>
      <c r="N724" s="864">
        <f t="shared" si="39"/>
        <v>0</v>
      </c>
      <c r="O724" s="862"/>
      <c r="P724" s="862"/>
      <c r="Q724" s="860"/>
      <c r="R724" s="862"/>
      <c r="S724" s="862"/>
    </row>
    <row r="725" spans="1:19" x14ac:dyDescent="0.25">
      <c r="A725" s="858"/>
      <c r="B725" s="276"/>
      <c r="C725" s="860"/>
      <c r="D725" s="860"/>
      <c r="E725" s="860"/>
      <c r="F725" s="862"/>
      <c r="G725" s="862"/>
      <c r="H725" s="880"/>
      <c r="I725" s="862"/>
      <c r="J725" s="873"/>
      <c r="K725" s="862"/>
      <c r="L725" s="863" t="str">
        <f t="shared" si="37"/>
        <v/>
      </c>
      <c r="M725" s="864">
        <f t="shared" si="38"/>
        <v>0</v>
      </c>
      <c r="N725" s="864">
        <f t="shared" si="39"/>
        <v>0</v>
      </c>
      <c r="O725" s="862"/>
      <c r="P725" s="862"/>
      <c r="Q725" s="860"/>
      <c r="R725" s="862"/>
      <c r="S725" s="862"/>
    </row>
    <row r="726" spans="1:19" ht="15" customHeight="1" x14ac:dyDescent="0.25">
      <c r="A726" s="858"/>
      <c r="B726" s="276"/>
      <c r="C726" s="860"/>
      <c r="D726" s="860"/>
      <c r="E726" s="860"/>
      <c r="F726" s="862"/>
      <c r="G726" s="862"/>
      <c r="H726" s="880"/>
      <c r="I726" s="862"/>
      <c r="J726" s="873"/>
      <c r="K726" s="862"/>
      <c r="L726" s="863" t="str">
        <f t="shared" si="37"/>
        <v/>
      </c>
      <c r="M726" s="864">
        <f t="shared" si="38"/>
        <v>0</v>
      </c>
      <c r="N726" s="864">
        <f t="shared" si="39"/>
        <v>0</v>
      </c>
      <c r="O726" s="862"/>
      <c r="P726" s="862"/>
      <c r="Q726" s="860"/>
      <c r="R726" s="862"/>
      <c r="S726" s="862"/>
    </row>
    <row r="727" spans="1:19" ht="15" customHeight="1" x14ac:dyDescent="0.25">
      <c r="A727" s="858"/>
      <c r="B727" s="276"/>
      <c r="C727" s="860"/>
      <c r="D727" s="860"/>
      <c r="E727" s="860"/>
      <c r="F727" s="862"/>
      <c r="G727" s="862"/>
      <c r="H727" s="880"/>
      <c r="I727" s="862"/>
      <c r="J727" s="873"/>
      <c r="K727" s="862"/>
      <c r="L727" s="863" t="str">
        <f t="shared" si="37"/>
        <v/>
      </c>
      <c r="M727" s="864">
        <f t="shared" si="38"/>
        <v>0</v>
      </c>
      <c r="N727" s="864">
        <f t="shared" si="39"/>
        <v>0</v>
      </c>
      <c r="O727" s="862"/>
      <c r="P727" s="862"/>
      <c r="Q727" s="860"/>
      <c r="R727" s="862"/>
      <c r="S727" s="862"/>
    </row>
    <row r="728" spans="1:19" ht="15" customHeight="1" x14ac:dyDescent="0.25">
      <c r="A728" s="858"/>
      <c r="B728" s="276"/>
      <c r="C728" s="859"/>
      <c r="D728" s="860"/>
      <c r="E728" s="860"/>
      <c r="F728" s="862"/>
      <c r="G728" s="862"/>
      <c r="H728" s="880"/>
      <c r="I728" s="862"/>
      <c r="J728" s="873"/>
      <c r="K728" s="862"/>
      <c r="L728" s="863" t="str">
        <f t="shared" si="37"/>
        <v/>
      </c>
      <c r="M728" s="864">
        <f t="shared" si="38"/>
        <v>0</v>
      </c>
      <c r="N728" s="864">
        <f t="shared" si="39"/>
        <v>0</v>
      </c>
      <c r="O728" s="862"/>
      <c r="P728" s="862"/>
      <c r="Q728" s="860"/>
      <c r="R728" s="862"/>
      <c r="S728" s="862"/>
    </row>
    <row r="729" spans="1:19" ht="15" customHeight="1" x14ac:dyDescent="0.25">
      <c r="A729" s="858"/>
      <c r="B729" s="276"/>
      <c r="C729" s="860"/>
      <c r="D729" s="860"/>
      <c r="E729" s="860"/>
      <c r="F729" s="862"/>
      <c r="G729" s="862"/>
      <c r="H729" s="880"/>
      <c r="I729" s="862"/>
      <c r="J729" s="873"/>
      <c r="K729" s="862"/>
      <c r="L729" s="863" t="str">
        <f t="shared" si="37"/>
        <v/>
      </c>
      <c r="M729" s="864">
        <f t="shared" si="38"/>
        <v>0</v>
      </c>
      <c r="N729" s="864">
        <f t="shared" si="39"/>
        <v>0</v>
      </c>
      <c r="O729" s="862"/>
      <c r="P729" s="862"/>
      <c r="Q729" s="860"/>
      <c r="R729" s="862"/>
      <c r="S729" s="862"/>
    </row>
    <row r="730" spans="1:19" ht="15" customHeight="1" x14ac:dyDescent="0.25">
      <c r="A730" s="858"/>
      <c r="B730" s="276"/>
      <c r="C730" s="860"/>
      <c r="D730" s="860"/>
      <c r="E730" s="860"/>
      <c r="F730" s="862"/>
      <c r="G730" s="862"/>
      <c r="H730" s="880"/>
      <c r="I730" s="862"/>
      <c r="J730" s="873"/>
      <c r="K730" s="862"/>
      <c r="L730" s="863" t="str">
        <f t="shared" si="37"/>
        <v/>
      </c>
      <c r="M730" s="864">
        <f t="shared" si="38"/>
        <v>0</v>
      </c>
      <c r="N730" s="864">
        <f t="shared" si="39"/>
        <v>0</v>
      </c>
      <c r="O730" s="862"/>
      <c r="P730" s="862"/>
      <c r="Q730" s="860"/>
      <c r="R730" s="862"/>
      <c r="S730" s="862"/>
    </row>
    <row r="731" spans="1:19" ht="15" customHeight="1" x14ac:dyDescent="0.25">
      <c r="A731" s="858"/>
      <c r="B731" s="276"/>
      <c r="C731" s="860"/>
      <c r="D731" s="860"/>
      <c r="E731" s="860"/>
      <c r="F731" s="862"/>
      <c r="G731" s="862"/>
      <c r="H731" s="880"/>
      <c r="I731" s="862"/>
      <c r="J731" s="873"/>
      <c r="K731" s="862"/>
      <c r="L731" s="863" t="str">
        <f t="shared" si="37"/>
        <v/>
      </c>
      <c r="M731" s="864">
        <f t="shared" si="38"/>
        <v>0</v>
      </c>
      <c r="N731" s="864">
        <f t="shared" si="39"/>
        <v>0</v>
      </c>
      <c r="O731" s="862"/>
      <c r="P731" s="862"/>
      <c r="Q731" s="860"/>
      <c r="R731" s="862"/>
      <c r="S731" s="862"/>
    </row>
    <row r="732" spans="1:19" ht="15" customHeight="1" x14ac:dyDescent="0.25">
      <c r="A732" s="858"/>
      <c r="B732" s="276"/>
      <c r="C732" s="860"/>
      <c r="D732" s="860"/>
      <c r="E732" s="860"/>
      <c r="F732" s="862"/>
      <c r="G732" s="862"/>
      <c r="H732" s="880"/>
      <c r="I732" s="862"/>
      <c r="J732" s="873"/>
      <c r="K732" s="862"/>
      <c r="L732" s="863" t="str">
        <f t="shared" si="37"/>
        <v/>
      </c>
      <c r="M732" s="864">
        <f t="shared" si="38"/>
        <v>0</v>
      </c>
      <c r="N732" s="864">
        <f t="shared" si="39"/>
        <v>0</v>
      </c>
      <c r="O732" s="862"/>
      <c r="P732" s="862"/>
      <c r="Q732" s="860"/>
      <c r="R732" s="862"/>
      <c r="S732" s="862"/>
    </row>
    <row r="733" spans="1:19" ht="15" customHeight="1" x14ac:dyDescent="0.25">
      <c r="A733" s="858"/>
      <c r="B733" s="276"/>
      <c r="C733" s="860"/>
      <c r="D733" s="860"/>
      <c r="E733" s="860"/>
      <c r="F733" s="862"/>
      <c r="G733" s="862"/>
      <c r="H733" s="880"/>
      <c r="I733" s="862"/>
      <c r="J733" s="873"/>
      <c r="K733" s="862"/>
      <c r="L733" s="863" t="str">
        <f t="shared" si="37"/>
        <v/>
      </c>
      <c r="M733" s="864">
        <f t="shared" si="38"/>
        <v>0</v>
      </c>
      <c r="N733" s="864">
        <f t="shared" si="39"/>
        <v>0</v>
      </c>
      <c r="O733" s="862"/>
      <c r="P733" s="862"/>
      <c r="Q733" s="860"/>
      <c r="R733" s="862"/>
      <c r="S733" s="862"/>
    </row>
    <row r="734" spans="1:19" ht="15" customHeight="1" x14ac:dyDescent="0.25">
      <c r="A734" s="858"/>
      <c r="B734" s="276"/>
      <c r="C734" s="860"/>
      <c r="D734" s="860"/>
      <c r="E734" s="860"/>
      <c r="F734" s="862"/>
      <c r="G734" s="862"/>
      <c r="H734" s="880"/>
      <c r="I734" s="862"/>
      <c r="J734" s="873"/>
      <c r="K734" s="862"/>
      <c r="L734" s="863" t="str">
        <f t="shared" si="37"/>
        <v/>
      </c>
      <c r="M734" s="864">
        <f t="shared" si="38"/>
        <v>0</v>
      </c>
      <c r="N734" s="864">
        <f t="shared" si="39"/>
        <v>0</v>
      </c>
      <c r="O734" s="862"/>
      <c r="P734" s="862"/>
      <c r="Q734" s="860"/>
      <c r="R734" s="872"/>
      <c r="S734" s="862"/>
    </row>
    <row r="735" spans="1:19" ht="15" customHeight="1" x14ac:dyDescent="0.25">
      <c r="A735" s="858"/>
      <c r="B735" s="276"/>
      <c r="C735" s="860"/>
      <c r="D735" s="860"/>
      <c r="E735" s="860"/>
      <c r="F735" s="862"/>
      <c r="G735" s="862"/>
      <c r="H735" s="880"/>
      <c r="I735" s="862"/>
      <c r="J735" s="873"/>
      <c r="K735" s="862"/>
      <c r="L735" s="863" t="str">
        <f t="shared" si="37"/>
        <v/>
      </c>
      <c r="M735" s="864">
        <f t="shared" si="38"/>
        <v>0</v>
      </c>
      <c r="N735" s="864">
        <f t="shared" si="39"/>
        <v>0</v>
      </c>
      <c r="O735" s="862"/>
      <c r="P735" s="862"/>
      <c r="Q735" s="860"/>
      <c r="R735" s="872"/>
      <c r="S735" s="862"/>
    </row>
    <row r="736" spans="1:19" ht="15" customHeight="1" x14ac:dyDescent="0.25">
      <c r="A736" s="858"/>
      <c r="B736" s="276"/>
      <c r="C736" s="860"/>
      <c r="D736" s="860"/>
      <c r="E736" s="860"/>
      <c r="F736" s="862"/>
      <c r="G736" s="862"/>
      <c r="H736" s="880"/>
      <c r="I736" s="862"/>
      <c r="J736" s="873"/>
      <c r="K736" s="862"/>
      <c r="L736" s="863" t="str">
        <f t="shared" si="37"/>
        <v/>
      </c>
      <c r="M736" s="864">
        <f t="shared" si="38"/>
        <v>0</v>
      </c>
      <c r="N736" s="864">
        <f t="shared" si="39"/>
        <v>0</v>
      </c>
      <c r="O736" s="862"/>
      <c r="P736" s="862"/>
      <c r="Q736" s="860"/>
      <c r="R736" s="872"/>
      <c r="S736" s="862"/>
    </row>
    <row r="737" spans="1:19" ht="15" customHeight="1" x14ac:dyDescent="0.25">
      <c r="A737" s="858"/>
      <c r="B737" s="276"/>
      <c r="C737" s="860"/>
      <c r="D737" s="860"/>
      <c r="E737" s="860"/>
      <c r="F737" s="862"/>
      <c r="G737" s="862"/>
      <c r="H737" s="880"/>
      <c r="I737" s="862"/>
      <c r="J737" s="873"/>
      <c r="K737" s="862"/>
      <c r="L737" s="863" t="str">
        <f t="shared" si="37"/>
        <v/>
      </c>
      <c r="M737" s="864">
        <f t="shared" si="38"/>
        <v>0</v>
      </c>
      <c r="N737" s="864">
        <f t="shared" si="39"/>
        <v>0</v>
      </c>
      <c r="O737" s="862"/>
      <c r="P737" s="862"/>
      <c r="Q737" s="860"/>
      <c r="R737" s="872"/>
      <c r="S737" s="862"/>
    </row>
    <row r="738" spans="1:19" ht="15" customHeight="1" x14ac:dyDescent="0.25">
      <c r="A738" s="858"/>
      <c r="B738" s="276"/>
      <c r="C738" s="860"/>
      <c r="D738" s="860"/>
      <c r="E738" s="860"/>
      <c r="F738" s="862"/>
      <c r="G738" s="862"/>
      <c r="H738" s="880"/>
      <c r="I738" s="862"/>
      <c r="J738" s="873"/>
      <c r="K738" s="862"/>
      <c r="L738" s="863" t="str">
        <f t="shared" si="37"/>
        <v/>
      </c>
      <c r="M738" s="864">
        <f t="shared" si="38"/>
        <v>0</v>
      </c>
      <c r="N738" s="864">
        <f t="shared" si="39"/>
        <v>0</v>
      </c>
      <c r="O738" s="862"/>
      <c r="P738" s="862"/>
      <c r="Q738" s="860"/>
      <c r="R738" s="872"/>
      <c r="S738" s="862"/>
    </row>
    <row r="739" spans="1:19" ht="15" customHeight="1" x14ac:dyDescent="0.25">
      <c r="A739" s="858"/>
      <c r="B739" s="276"/>
      <c r="C739" s="860"/>
      <c r="D739" s="860"/>
      <c r="E739" s="860"/>
      <c r="F739" s="862"/>
      <c r="G739" s="862"/>
      <c r="H739" s="880"/>
      <c r="I739" s="862"/>
      <c r="J739" s="873"/>
      <c r="K739" s="862"/>
      <c r="L739" s="863" t="str">
        <f t="shared" si="37"/>
        <v/>
      </c>
      <c r="M739" s="864">
        <f t="shared" si="38"/>
        <v>0</v>
      </c>
      <c r="N739" s="864">
        <f t="shared" si="39"/>
        <v>0</v>
      </c>
      <c r="O739" s="862"/>
      <c r="P739" s="862"/>
      <c r="Q739" s="860"/>
      <c r="R739" s="862"/>
      <c r="S739" s="862"/>
    </row>
    <row r="740" spans="1:19" ht="15" customHeight="1" x14ac:dyDescent="0.25">
      <c r="A740" s="858"/>
      <c r="B740" s="276"/>
      <c r="C740" s="860"/>
      <c r="D740" s="860"/>
      <c r="E740" s="860"/>
      <c r="F740" s="862"/>
      <c r="G740" s="862"/>
      <c r="H740" s="880"/>
      <c r="I740" s="862"/>
      <c r="J740" s="873"/>
      <c r="K740" s="862"/>
      <c r="L740" s="863" t="str">
        <f t="shared" si="37"/>
        <v/>
      </c>
      <c r="M740" s="864">
        <f t="shared" si="38"/>
        <v>0</v>
      </c>
      <c r="N740" s="864">
        <f t="shared" si="39"/>
        <v>0</v>
      </c>
      <c r="O740" s="862"/>
      <c r="P740" s="862"/>
      <c r="Q740" s="860"/>
      <c r="R740" s="862"/>
      <c r="S740" s="862"/>
    </row>
    <row r="741" spans="1:19" ht="15" customHeight="1" x14ac:dyDescent="0.25">
      <c r="A741" s="858"/>
      <c r="B741" s="276"/>
      <c r="C741" s="860"/>
      <c r="D741" s="860"/>
      <c r="E741" s="860"/>
      <c r="F741" s="862"/>
      <c r="G741" s="862"/>
      <c r="H741" s="880"/>
      <c r="I741" s="862"/>
      <c r="J741" s="873"/>
      <c r="K741" s="862"/>
      <c r="L741" s="863" t="str">
        <f t="shared" si="37"/>
        <v/>
      </c>
      <c r="M741" s="864">
        <f t="shared" si="38"/>
        <v>0</v>
      </c>
      <c r="N741" s="864">
        <f t="shared" si="39"/>
        <v>0</v>
      </c>
      <c r="O741" s="862"/>
      <c r="P741" s="862"/>
      <c r="Q741" s="860"/>
      <c r="R741" s="862"/>
      <c r="S741" s="862"/>
    </row>
    <row r="742" spans="1:19" ht="15" customHeight="1" x14ac:dyDescent="0.25">
      <c r="A742" s="858"/>
      <c r="B742" s="276"/>
      <c r="C742" s="860"/>
      <c r="D742" s="860"/>
      <c r="E742" s="860"/>
      <c r="F742" s="862"/>
      <c r="G742" s="862"/>
      <c r="H742" s="880"/>
      <c r="I742" s="862"/>
      <c r="J742" s="873"/>
      <c r="K742" s="862"/>
      <c r="L742" s="863" t="str">
        <f t="shared" si="37"/>
        <v/>
      </c>
      <c r="M742" s="864">
        <f t="shared" si="38"/>
        <v>0</v>
      </c>
      <c r="N742" s="864">
        <f t="shared" si="39"/>
        <v>0</v>
      </c>
      <c r="O742" s="862"/>
      <c r="P742" s="862"/>
      <c r="Q742" s="860"/>
      <c r="R742" s="862"/>
      <c r="S742" s="862"/>
    </row>
    <row r="743" spans="1:19" ht="15" customHeight="1" x14ac:dyDescent="0.25">
      <c r="A743" s="858"/>
      <c r="B743" s="276"/>
      <c r="C743" s="860"/>
      <c r="D743" s="860"/>
      <c r="E743" s="860"/>
      <c r="F743" s="862"/>
      <c r="G743" s="862"/>
      <c r="H743" s="880"/>
      <c r="I743" s="862"/>
      <c r="J743" s="873"/>
      <c r="K743" s="862"/>
      <c r="L743" s="863" t="str">
        <f t="shared" si="37"/>
        <v/>
      </c>
      <c r="M743" s="864">
        <f t="shared" si="38"/>
        <v>0</v>
      </c>
      <c r="N743" s="864">
        <f t="shared" si="39"/>
        <v>0</v>
      </c>
      <c r="O743" s="862"/>
      <c r="P743" s="862"/>
      <c r="Q743" s="860"/>
      <c r="R743" s="862"/>
      <c r="S743" s="862"/>
    </row>
    <row r="744" spans="1:19" ht="15" customHeight="1" x14ac:dyDescent="0.25">
      <c r="A744" s="858"/>
      <c r="B744" s="276"/>
      <c r="C744" s="860"/>
      <c r="D744" s="860"/>
      <c r="E744" s="860"/>
      <c r="F744" s="862"/>
      <c r="G744" s="862"/>
      <c r="H744" s="880"/>
      <c r="I744" s="862"/>
      <c r="J744" s="873"/>
      <c r="K744" s="862"/>
      <c r="L744" s="863" t="str">
        <f t="shared" si="37"/>
        <v/>
      </c>
      <c r="M744" s="864">
        <f t="shared" si="38"/>
        <v>0</v>
      </c>
      <c r="N744" s="864">
        <f t="shared" si="39"/>
        <v>0</v>
      </c>
      <c r="O744" s="862"/>
      <c r="P744" s="862"/>
      <c r="Q744" s="860"/>
      <c r="R744" s="862"/>
      <c r="S744" s="862"/>
    </row>
    <row r="745" spans="1:19" ht="15" customHeight="1" x14ac:dyDescent="0.25">
      <c r="A745" s="858"/>
      <c r="B745" s="276"/>
      <c r="C745" s="860"/>
      <c r="D745" s="860"/>
      <c r="E745" s="860"/>
      <c r="F745" s="862"/>
      <c r="G745" s="862"/>
      <c r="H745" s="880"/>
      <c r="I745" s="862"/>
      <c r="J745" s="873"/>
      <c r="K745" s="862"/>
      <c r="L745" s="863" t="str">
        <f t="shared" si="37"/>
        <v/>
      </c>
      <c r="M745" s="864">
        <f t="shared" si="38"/>
        <v>0</v>
      </c>
      <c r="N745" s="864">
        <f t="shared" si="39"/>
        <v>0</v>
      </c>
      <c r="O745" s="862"/>
      <c r="P745" s="862"/>
      <c r="Q745" s="860"/>
      <c r="R745" s="862"/>
      <c r="S745" s="862"/>
    </row>
    <row r="746" spans="1:19" ht="15" customHeight="1" x14ac:dyDescent="0.25">
      <c r="A746" s="858"/>
      <c r="B746" s="276"/>
      <c r="C746" s="860"/>
      <c r="D746" s="860"/>
      <c r="E746" s="860"/>
      <c r="F746" s="862"/>
      <c r="G746" s="862"/>
      <c r="H746" s="880"/>
      <c r="I746" s="862"/>
      <c r="J746" s="873"/>
      <c r="K746" s="862"/>
      <c r="L746" s="863" t="str">
        <f t="shared" si="37"/>
        <v/>
      </c>
      <c r="M746" s="864">
        <f t="shared" si="38"/>
        <v>0</v>
      </c>
      <c r="N746" s="864">
        <f t="shared" si="39"/>
        <v>0</v>
      </c>
      <c r="O746" s="862"/>
      <c r="P746" s="862"/>
      <c r="Q746" s="860"/>
      <c r="R746" s="862"/>
      <c r="S746" s="862"/>
    </row>
    <row r="747" spans="1:19" ht="15" customHeight="1" x14ac:dyDescent="0.25">
      <c r="A747" s="858"/>
      <c r="B747" s="276"/>
      <c r="C747" s="860"/>
      <c r="D747" s="860"/>
      <c r="E747" s="860"/>
      <c r="F747" s="862"/>
      <c r="G747" s="862"/>
      <c r="H747" s="880"/>
      <c r="I747" s="862"/>
      <c r="J747" s="873"/>
      <c r="K747" s="862"/>
      <c r="L747" s="863" t="str">
        <f t="shared" si="37"/>
        <v/>
      </c>
      <c r="M747" s="864">
        <f t="shared" si="38"/>
        <v>0</v>
      </c>
      <c r="N747" s="864">
        <f t="shared" si="39"/>
        <v>0</v>
      </c>
      <c r="O747" s="862"/>
      <c r="P747" s="862"/>
      <c r="Q747" s="860"/>
      <c r="R747" s="862"/>
      <c r="S747" s="862"/>
    </row>
    <row r="748" spans="1:19" ht="15" customHeight="1" x14ac:dyDescent="0.25">
      <c r="A748" s="858"/>
      <c r="B748" s="276"/>
      <c r="C748" s="860"/>
      <c r="D748" s="860"/>
      <c r="E748" s="860"/>
      <c r="F748" s="862"/>
      <c r="G748" s="862"/>
      <c r="H748" s="880"/>
      <c r="I748" s="862"/>
      <c r="J748" s="873"/>
      <c r="K748" s="862"/>
      <c r="L748" s="863" t="str">
        <f t="shared" si="37"/>
        <v/>
      </c>
      <c r="M748" s="864">
        <f t="shared" si="38"/>
        <v>0</v>
      </c>
      <c r="N748" s="864">
        <f t="shared" si="39"/>
        <v>0</v>
      </c>
      <c r="O748" s="862"/>
      <c r="P748" s="862"/>
      <c r="Q748" s="860"/>
      <c r="R748" s="862"/>
      <c r="S748" s="862"/>
    </row>
    <row r="749" spans="1:19" ht="15" customHeight="1" x14ac:dyDescent="0.25">
      <c r="A749" s="858"/>
      <c r="B749" s="276"/>
      <c r="C749" s="860"/>
      <c r="D749" s="860"/>
      <c r="E749" s="860"/>
      <c r="F749" s="862"/>
      <c r="G749" s="862"/>
      <c r="H749" s="880"/>
      <c r="I749" s="862"/>
      <c r="J749" s="873"/>
      <c r="K749" s="862"/>
      <c r="L749" s="863" t="str">
        <f t="shared" si="37"/>
        <v/>
      </c>
      <c r="M749" s="864">
        <f t="shared" si="38"/>
        <v>0</v>
      </c>
      <c r="N749" s="864">
        <f t="shared" si="39"/>
        <v>0</v>
      </c>
      <c r="O749" s="862"/>
      <c r="P749" s="862"/>
      <c r="Q749" s="860"/>
      <c r="R749" s="862"/>
      <c r="S749" s="862"/>
    </row>
    <row r="750" spans="1:19" ht="15" customHeight="1" x14ac:dyDescent="0.25">
      <c r="A750" s="858"/>
      <c r="B750" s="276"/>
      <c r="C750" s="860"/>
      <c r="D750" s="860"/>
      <c r="E750" s="860"/>
      <c r="F750" s="862"/>
      <c r="G750" s="862"/>
      <c r="H750" s="880"/>
      <c r="I750" s="862"/>
      <c r="J750" s="873"/>
      <c r="K750" s="862"/>
      <c r="L750" s="863" t="str">
        <f t="shared" si="37"/>
        <v/>
      </c>
      <c r="M750" s="864">
        <f t="shared" si="38"/>
        <v>0</v>
      </c>
      <c r="N750" s="864">
        <f t="shared" si="39"/>
        <v>0</v>
      </c>
      <c r="O750" s="862"/>
      <c r="P750" s="862"/>
      <c r="Q750" s="860"/>
      <c r="R750" s="862"/>
      <c r="S750" s="862"/>
    </row>
    <row r="751" spans="1:19" ht="15" customHeight="1" x14ac:dyDescent="0.25">
      <c r="A751" s="858"/>
      <c r="B751" s="276"/>
      <c r="C751" s="860"/>
      <c r="D751" s="860"/>
      <c r="E751" s="860"/>
      <c r="F751" s="862"/>
      <c r="G751" s="862"/>
      <c r="H751" s="880"/>
      <c r="I751" s="862"/>
      <c r="J751" s="873"/>
      <c r="K751" s="862"/>
      <c r="L751" s="863" t="str">
        <f t="shared" si="37"/>
        <v/>
      </c>
      <c r="M751" s="864">
        <f t="shared" si="38"/>
        <v>0</v>
      </c>
      <c r="N751" s="864">
        <f t="shared" si="39"/>
        <v>0</v>
      </c>
      <c r="O751" s="862"/>
      <c r="P751" s="862"/>
      <c r="Q751" s="860"/>
      <c r="R751" s="862"/>
      <c r="S751" s="862"/>
    </row>
    <row r="752" spans="1:19" ht="15" customHeight="1" x14ac:dyDescent="0.25">
      <c r="A752" s="858"/>
      <c r="B752" s="868"/>
      <c r="C752" s="869"/>
      <c r="D752" s="860"/>
      <c r="E752" s="860"/>
      <c r="F752" s="862"/>
      <c r="G752" s="862"/>
      <c r="H752" s="880"/>
      <c r="I752" s="862"/>
      <c r="J752" s="873"/>
      <c r="K752" s="862"/>
      <c r="L752" s="863" t="str">
        <f t="shared" si="37"/>
        <v/>
      </c>
      <c r="M752" s="864">
        <f t="shared" si="38"/>
        <v>0</v>
      </c>
      <c r="N752" s="864">
        <f t="shared" si="39"/>
        <v>0</v>
      </c>
      <c r="O752" s="862"/>
      <c r="P752" s="862"/>
      <c r="Q752" s="860"/>
      <c r="R752" s="862"/>
      <c r="S752" s="862"/>
    </row>
    <row r="753" spans="1:19" ht="15" customHeight="1" x14ac:dyDescent="0.25">
      <c r="A753" s="858"/>
      <c r="B753" s="868"/>
      <c r="C753" s="869"/>
      <c r="D753" s="860"/>
      <c r="E753" s="860"/>
      <c r="F753" s="862"/>
      <c r="G753" s="862"/>
      <c r="H753" s="880"/>
      <c r="I753" s="862"/>
      <c r="J753" s="873"/>
      <c r="K753" s="862"/>
      <c r="L753" s="863" t="str">
        <f t="shared" si="37"/>
        <v/>
      </c>
      <c r="M753" s="864">
        <f t="shared" si="38"/>
        <v>0</v>
      </c>
      <c r="N753" s="864">
        <f t="shared" si="39"/>
        <v>0</v>
      </c>
      <c r="O753" s="862"/>
      <c r="P753" s="862"/>
      <c r="Q753" s="860"/>
      <c r="R753" s="862"/>
      <c r="S753" s="862"/>
    </row>
    <row r="754" spans="1:19" ht="15" customHeight="1" x14ac:dyDescent="0.25">
      <c r="A754" s="858"/>
      <c r="B754" s="878"/>
      <c r="C754" s="869"/>
      <c r="D754" s="860"/>
      <c r="E754" s="860"/>
      <c r="F754" s="862"/>
      <c r="G754" s="862"/>
      <c r="H754" s="880"/>
      <c r="I754" s="862"/>
      <c r="J754" s="873"/>
      <c r="K754" s="862"/>
      <c r="L754" s="863" t="str">
        <f t="shared" si="37"/>
        <v/>
      </c>
      <c r="M754" s="864">
        <f t="shared" si="38"/>
        <v>0</v>
      </c>
      <c r="N754" s="864">
        <f t="shared" si="39"/>
        <v>0</v>
      </c>
      <c r="O754" s="862"/>
      <c r="P754" s="862"/>
      <c r="Q754" s="860"/>
      <c r="R754" s="862"/>
      <c r="S754" s="862"/>
    </row>
    <row r="755" spans="1:19" ht="15" customHeight="1" x14ac:dyDescent="0.25">
      <c r="A755" s="858"/>
      <c r="B755" s="878"/>
      <c r="C755" s="869"/>
      <c r="D755" s="860"/>
      <c r="E755" s="860"/>
      <c r="F755" s="862"/>
      <c r="G755" s="862"/>
      <c r="H755" s="880"/>
      <c r="I755" s="862"/>
      <c r="J755" s="873"/>
      <c r="K755" s="862"/>
      <c r="L755" s="863" t="str">
        <f t="shared" si="37"/>
        <v/>
      </c>
      <c r="M755" s="864">
        <f t="shared" si="38"/>
        <v>0</v>
      </c>
      <c r="N755" s="864">
        <f t="shared" si="39"/>
        <v>0</v>
      </c>
      <c r="O755" s="862"/>
      <c r="P755" s="862"/>
      <c r="Q755" s="860"/>
      <c r="R755" s="862"/>
      <c r="S755" s="862"/>
    </row>
    <row r="756" spans="1:19" ht="15" customHeight="1" x14ac:dyDescent="0.25">
      <c r="A756" s="858"/>
      <c r="B756" s="868"/>
      <c r="C756" s="869"/>
      <c r="D756" s="860"/>
      <c r="E756" s="860"/>
      <c r="F756" s="862"/>
      <c r="G756" s="862"/>
      <c r="H756" s="880"/>
      <c r="I756" s="862"/>
      <c r="J756" s="873"/>
      <c r="K756" s="862"/>
      <c r="L756" s="863" t="str">
        <f t="shared" si="37"/>
        <v/>
      </c>
      <c r="M756" s="864">
        <f t="shared" si="38"/>
        <v>0</v>
      </c>
      <c r="N756" s="864">
        <f t="shared" si="39"/>
        <v>0</v>
      </c>
      <c r="O756" s="862"/>
      <c r="P756" s="862"/>
      <c r="Q756" s="860"/>
      <c r="R756" s="862"/>
      <c r="S756" s="862"/>
    </row>
    <row r="757" spans="1:19" ht="15" customHeight="1" x14ac:dyDescent="0.25">
      <c r="A757" s="858"/>
      <c r="B757" s="276"/>
      <c r="C757" s="860"/>
      <c r="D757" s="860"/>
      <c r="E757" s="860"/>
      <c r="F757" s="862"/>
      <c r="G757" s="862"/>
      <c r="H757" s="880"/>
      <c r="I757" s="862"/>
      <c r="J757" s="873"/>
      <c r="K757" s="862"/>
      <c r="L757" s="863" t="str">
        <f t="shared" si="37"/>
        <v/>
      </c>
      <c r="M757" s="864">
        <f t="shared" si="38"/>
        <v>0</v>
      </c>
      <c r="N757" s="864">
        <f t="shared" si="39"/>
        <v>0</v>
      </c>
      <c r="O757" s="862"/>
      <c r="P757" s="862"/>
      <c r="Q757" s="860"/>
      <c r="R757" s="862"/>
      <c r="S757" s="862"/>
    </row>
    <row r="758" spans="1:19" ht="15" customHeight="1" x14ac:dyDescent="0.25">
      <c r="A758" s="858"/>
      <c r="B758" s="276"/>
      <c r="C758" s="860"/>
      <c r="D758" s="860"/>
      <c r="E758" s="860"/>
      <c r="F758" s="862"/>
      <c r="G758" s="862"/>
      <c r="H758" s="880"/>
      <c r="I758" s="862"/>
      <c r="J758" s="873"/>
      <c r="K758" s="862"/>
      <c r="L758" s="863" t="str">
        <f t="shared" si="37"/>
        <v/>
      </c>
      <c r="M758" s="864">
        <f t="shared" si="38"/>
        <v>0</v>
      </c>
      <c r="N758" s="864">
        <f t="shared" si="39"/>
        <v>0</v>
      </c>
      <c r="O758" s="862"/>
      <c r="P758" s="862"/>
      <c r="Q758" s="860"/>
      <c r="R758" s="862"/>
      <c r="S758" s="862"/>
    </row>
    <row r="759" spans="1:19" ht="15" customHeight="1" x14ac:dyDescent="0.25">
      <c r="A759" s="858"/>
      <c r="B759" s="276"/>
      <c r="C759" s="860"/>
      <c r="D759" s="860"/>
      <c r="E759" s="860"/>
      <c r="F759" s="862"/>
      <c r="G759" s="862"/>
      <c r="H759" s="880"/>
      <c r="I759" s="862"/>
      <c r="J759" s="873"/>
      <c r="K759" s="862"/>
      <c r="L759" s="863" t="str">
        <f t="shared" si="37"/>
        <v/>
      </c>
      <c r="M759" s="864">
        <f t="shared" si="38"/>
        <v>0</v>
      </c>
      <c r="N759" s="864">
        <f t="shared" si="39"/>
        <v>0</v>
      </c>
      <c r="O759" s="862"/>
      <c r="P759" s="862"/>
      <c r="Q759" s="860"/>
      <c r="R759" s="862"/>
      <c r="S759" s="862"/>
    </row>
    <row r="760" spans="1:19" ht="15" customHeight="1" x14ac:dyDescent="0.25">
      <c r="A760" s="858"/>
      <c r="B760" s="276"/>
      <c r="C760" s="860"/>
      <c r="D760" s="860"/>
      <c r="E760" s="860"/>
      <c r="F760" s="862"/>
      <c r="G760" s="862"/>
      <c r="H760" s="880"/>
      <c r="I760" s="862"/>
      <c r="J760" s="873"/>
      <c r="K760" s="862"/>
      <c r="L760" s="863" t="str">
        <f t="shared" si="37"/>
        <v/>
      </c>
      <c r="M760" s="864">
        <f t="shared" si="38"/>
        <v>0</v>
      </c>
      <c r="N760" s="864">
        <f t="shared" si="39"/>
        <v>0</v>
      </c>
      <c r="O760" s="862"/>
      <c r="P760" s="862"/>
      <c r="Q760" s="860"/>
      <c r="R760" s="862"/>
      <c r="S760" s="862"/>
    </row>
    <row r="761" spans="1:19" ht="15" customHeight="1" x14ac:dyDescent="0.25">
      <c r="A761" s="858"/>
      <c r="B761" s="276"/>
      <c r="C761" s="860"/>
      <c r="D761" s="860"/>
      <c r="E761" s="860"/>
      <c r="F761" s="862"/>
      <c r="G761" s="862"/>
      <c r="H761" s="880"/>
      <c r="I761" s="862"/>
      <c r="J761" s="873"/>
      <c r="K761" s="862"/>
      <c r="L761" s="863" t="str">
        <f t="shared" si="37"/>
        <v/>
      </c>
      <c r="M761" s="864">
        <f t="shared" si="38"/>
        <v>0</v>
      </c>
      <c r="N761" s="864">
        <f t="shared" si="39"/>
        <v>0</v>
      </c>
      <c r="O761" s="862"/>
      <c r="P761" s="862"/>
      <c r="Q761" s="860"/>
      <c r="R761" s="862"/>
      <c r="S761" s="862"/>
    </row>
    <row r="762" spans="1:19" ht="15" customHeight="1" x14ac:dyDescent="0.25">
      <c r="A762" s="858"/>
      <c r="B762" s="276"/>
      <c r="C762" s="860"/>
      <c r="D762" s="860"/>
      <c r="E762" s="860"/>
      <c r="F762" s="862"/>
      <c r="G762" s="862"/>
      <c r="H762" s="880"/>
      <c r="I762" s="862"/>
      <c r="J762" s="873"/>
      <c r="K762" s="862"/>
      <c r="L762" s="863" t="str">
        <f t="shared" si="37"/>
        <v/>
      </c>
      <c r="M762" s="864">
        <f t="shared" si="38"/>
        <v>0</v>
      </c>
      <c r="N762" s="864">
        <f t="shared" si="39"/>
        <v>0</v>
      </c>
      <c r="O762" s="862"/>
      <c r="P762" s="862"/>
      <c r="Q762" s="860"/>
      <c r="R762" s="862"/>
      <c r="S762" s="862"/>
    </row>
    <row r="763" spans="1:19" ht="15" customHeight="1" x14ac:dyDescent="0.25">
      <c r="A763" s="858"/>
      <c r="B763" s="276"/>
      <c r="C763" s="860"/>
      <c r="D763" s="860"/>
      <c r="E763" s="860"/>
      <c r="F763" s="862"/>
      <c r="G763" s="862"/>
      <c r="H763" s="880"/>
      <c r="I763" s="862"/>
      <c r="J763" s="873"/>
      <c r="K763" s="862"/>
      <c r="L763" s="863" t="str">
        <f t="shared" si="37"/>
        <v/>
      </c>
      <c r="M763" s="864">
        <f t="shared" si="38"/>
        <v>0</v>
      </c>
      <c r="N763" s="864">
        <f t="shared" si="39"/>
        <v>0</v>
      </c>
      <c r="O763" s="862"/>
      <c r="P763" s="862"/>
      <c r="Q763" s="860"/>
      <c r="R763" s="862"/>
      <c r="S763" s="862"/>
    </row>
    <row r="764" spans="1:19" ht="15" customHeight="1" x14ac:dyDescent="0.25">
      <c r="A764" s="858"/>
      <c r="B764" s="276"/>
      <c r="C764" s="860"/>
      <c r="D764" s="860"/>
      <c r="E764" s="860"/>
      <c r="F764" s="862"/>
      <c r="G764" s="862"/>
      <c r="H764" s="880"/>
      <c r="I764" s="862"/>
      <c r="J764" s="873"/>
      <c r="K764" s="862"/>
      <c r="L764" s="863" t="str">
        <f t="shared" si="37"/>
        <v/>
      </c>
      <c r="M764" s="864">
        <f t="shared" si="38"/>
        <v>0</v>
      </c>
      <c r="N764" s="864">
        <f t="shared" si="39"/>
        <v>0</v>
      </c>
      <c r="O764" s="862"/>
      <c r="P764" s="862"/>
      <c r="Q764" s="860"/>
      <c r="R764" s="862"/>
      <c r="S764" s="862"/>
    </row>
    <row r="765" spans="1:19" ht="15" customHeight="1" x14ac:dyDescent="0.25">
      <c r="A765" s="858"/>
      <c r="B765" s="276"/>
      <c r="C765" s="860"/>
      <c r="D765" s="860"/>
      <c r="E765" s="860"/>
      <c r="F765" s="862"/>
      <c r="G765" s="862"/>
      <c r="H765" s="880"/>
      <c r="I765" s="862"/>
      <c r="J765" s="873"/>
      <c r="K765" s="862"/>
      <c r="L765" s="863" t="str">
        <f t="shared" si="37"/>
        <v/>
      </c>
      <c r="M765" s="864">
        <f t="shared" si="38"/>
        <v>0</v>
      </c>
      <c r="N765" s="864">
        <f t="shared" si="39"/>
        <v>0</v>
      </c>
      <c r="O765" s="862"/>
      <c r="P765" s="862"/>
      <c r="Q765" s="860"/>
      <c r="R765" s="862"/>
      <c r="S765" s="862"/>
    </row>
    <row r="766" spans="1:19" ht="15" customHeight="1" x14ac:dyDescent="0.25">
      <c r="A766" s="858"/>
      <c r="B766" s="276"/>
      <c r="C766" s="860"/>
      <c r="D766" s="860"/>
      <c r="E766" s="860"/>
      <c r="F766" s="862"/>
      <c r="G766" s="862"/>
      <c r="H766" s="880"/>
      <c r="I766" s="862"/>
      <c r="J766" s="873"/>
      <c r="K766" s="862"/>
      <c r="L766" s="863" t="str">
        <f t="shared" si="37"/>
        <v/>
      </c>
      <c r="M766" s="864">
        <f t="shared" si="38"/>
        <v>0</v>
      </c>
      <c r="N766" s="864">
        <f t="shared" si="39"/>
        <v>0</v>
      </c>
      <c r="O766" s="862"/>
      <c r="P766" s="862"/>
      <c r="Q766" s="860"/>
      <c r="R766" s="862"/>
      <c r="S766" s="862"/>
    </row>
    <row r="767" spans="1:19" ht="15" customHeight="1" x14ac:dyDescent="0.25">
      <c r="A767" s="858"/>
      <c r="B767" s="276"/>
      <c r="C767" s="860"/>
      <c r="D767" s="860"/>
      <c r="E767" s="860"/>
      <c r="F767" s="862"/>
      <c r="G767" s="862"/>
      <c r="H767" s="880"/>
      <c r="I767" s="862"/>
      <c r="J767" s="873"/>
      <c r="K767" s="862"/>
      <c r="L767" s="863" t="str">
        <f t="shared" si="37"/>
        <v/>
      </c>
      <c r="M767" s="864">
        <f t="shared" si="38"/>
        <v>0</v>
      </c>
      <c r="N767" s="864">
        <f t="shared" si="39"/>
        <v>0</v>
      </c>
      <c r="O767" s="862"/>
      <c r="P767" s="862"/>
      <c r="Q767" s="860"/>
      <c r="R767" s="862"/>
      <c r="S767" s="862"/>
    </row>
    <row r="768" spans="1:19" ht="15" customHeight="1" x14ac:dyDescent="0.25">
      <c r="A768" s="858"/>
      <c r="B768" s="868"/>
      <c r="C768" s="860"/>
      <c r="D768" s="860"/>
      <c r="E768" s="860"/>
      <c r="F768" s="862"/>
      <c r="G768" s="862"/>
      <c r="H768" s="880"/>
      <c r="I768" s="862"/>
      <c r="J768" s="873"/>
      <c r="K768" s="862"/>
      <c r="L768" s="863" t="str">
        <f t="shared" si="37"/>
        <v/>
      </c>
      <c r="M768" s="864">
        <f t="shared" si="38"/>
        <v>0</v>
      </c>
      <c r="N768" s="864">
        <f t="shared" si="39"/>
        <v>0</v>
      </c>
      <c r="O768" s="862"/>
      <c r="P768" s="862"/>
      <c r="Q768" s="860"/>
      <c r="R768" s="862"/>
      <c r="S768" s="862"/>
    </row>
    <row r="769" spans="1:19" ht="15" customHeight="1" x14ac:dyDescent="0.25">
      <c r="A769" s="858"/>
      <c r="B769" s="276"/>
      <c r="C769" s="860"/>
      <c r="D769" s="860"/>
      <c r="E769" s="860"/>
      <c r="F769" s="862"/>
      <c r="G769" s="862"/>
      <c r="H769" s="880"/>
      <c r="I769" s="862"/>
      <c r="J769" s="873"/>
      <c r="K769" s="862"/>
      <c r="L769" s="863" t="str">
        <f t="shared" si="37"/>
        <v/>
      </c>
      <c r="M769" s="864">
        <f t="shared" si="38"/>
        <v>0</v>
      </c>
      <c r="N769" s="864">
        <f t="shared" si="39"/>
        <v>0</v>
      </c>
      <c r="O769" s="862"/>
      <c r="P769" s="862"/>
      <c r="Q769" s="860"/>
      <c r="R769" s="862"/>
      <c r="S769" s="862"/>
    </row>
    <row r="770" spans="1:19" ht="15" customHeight="1" x14ac:dyDescent="0.25">
      <c r="A770" s="858"/>
      <c r="B770" s="276"/>
      <c r="C770" s="860"/>
      <c r="D770" s="860"/>
      <c r="E770" s="860"/>
      <c r="F770" s="862"/>
      <c r="G770" s="862"/>
      <c r="H770" s="880"/>
      <c r="I770" s="862"/>
      <c r="J770" s="873"/>
      <c r="K770" s="862"/>
      <c r="L770" s="863" t="str">
        <f t="shared" si="37"/>
        <v/>
      </c>
      <c r="M770" s="864">
        <f t="shared" si="38"/>
        <v>0</v>
      </c>
      <c r="N770" s="864">
        <f t="shared" si="39"/>
        <v>0</v>
      </c>
      <c r="O770" s="862"/>
      <c r="P770" s="862"/>
      <c r="Q770" s="860"/>
      <c r="R770" s="862"/>
      <c r="S770" s="862"/>
    </row>
    <row r="771" spans="1:19" ht="15" customHeight="1" x14ac:dyDescent="0.25">
      <c r="A771" s="858"/>
      <c r="B771" s="276"/>
      <c r="C771" s="860"/>
      <c r="D771" s="860"/>
      <c r="E771" s="860"/>
      <c r="F771" s="862"/>
      <c r="G771" s="862"/>
      <c r="H771" s="880"/>
      <c r="I771" s="862"/>
      <c r="J771" s="873"/>
      <c r="K771" s="862"/>
      <c r="L771" s="863" t="str">
        <f t="shared" ref="L771:L834" si="40">IF(ISBLANK(K771),IF(ISBLANK(R771),IF(ISBLANK(C771),"",C771),R771),IF(ISBLANK(R771),CONCATENATE(K771,".",C771),CONCATENATE(K771,".",R771)))</f>
        <v/>
      </c>
      <c r="M771" s="864">
        <f t="shared" ref="M771:M834" si="41">IF(O771="",0,LEFT(O771,1))</f>
        <v>0</v>
      </c>
      <c r="N771" s="864">
        <f t="shared" ref="N771:N834" si="42">IF(P771="",0,LEFT(P771,1))</f>
        <v>0</v>
      </c>
      <c r="O771" s="862"/>
      <c r="P771" s="862"/>
      <c r="Q771" s="860"/>
      <c r="R771" s="862"/>
      <c r="S771" s="862"/>
    </row>
    <row r="772" spans="1:19" ht="15" customHeight="1" x14ac:dyDescent="0.25">
      <c r="A772" s="858"/>
      <c r="B772" s="276"/>
      <c r="C772" s="860"/>
      <c r="D772" s="860"/>
      <c r="E772" s="860"/>
      <c r="F772" s="862"/>
      <c r="G772" s="862"/>
      <c r="H772" s="880"/>
      <c r="I772" s="862"/>
      <c r="J772" s="873"/>
      <c r="K772" s="862"/>
      <c r="L772" s="863" t="str">
        <f t="shared" si="40"/>
        <v/>
      </c>
      <c r="M772" s="864">
        <f t="shared" si="41"/>
        <v>0</v>
      </c>
      <c r="N772" s="864">
        <f t="shared" si="42"/>
        <v>0</v>
      </c>
      <c r="O772" s="862"/>
      <c r="P772" s="862"/>
      <c r="Q772" s="860"/>
      <c r="R772" s="862"/>
      <c r="S772" s="862"/>
    </row>
    <row r="773" spans="1:19" ht="15" customHeight="1" x14ac:dyDescent="0.25">
      <c r="A773" s="858"/>
      <c r="B773" s="276"/>
      <c r="C773" s="860"/>
      <c r="D773" s="860"/>
      <c r="E773" s="860"/>
      <c r="F773" s="862"/>
      <c r="G773" s="862"/>
      <c r="H773" s="880"/>
      <c r="I773" s="862"/>
      <c r="J773" s="873"/>
      <c r="K773" s="862"/>
      <c r="L773" s="863" t="str">
        <f t="shared" si="40"/>
        <v/>
      </c>
      <c r="M773" s="864">
        <f t="shared" si="41"/>
        <v>0</v>
      </c>
      <c r="N773" s="864">
        <f t="shared" si="42"/>
        <v>0</v>
      </c>
      <c r="O773" s="862"/>
      <c r="P773" s="862"/>
      <c r="Q773" s="860"/>
      <c r="R773" s="862"/>
      <c r="S773" s="862"/>
    </row>
    <row r="774" spans="1:19" x14ac:dyDescent="0.25">
      <c r="A774" s="858"/>
      <c r="B774" s="276"/>
      <c r="C774" s="860"/>
      <c r="D774" s="860"/>
      <c r="E774" s="860"/>
      <c r="F774" s="862"/>
      <c r="G774" s="862"/>
      <c r="H774" s="880"/>
      <c r="I774" s="862"/>
      <c r="J774" s="873"/>
      <c r="K774" s="862"/>
      <c r="L774" s="863" t="str">
        <f t="shared" si="40"/>
        <v/>
      </c>
      <c r="M774" s="864">
        <f t="shared" si="41"/>
        <v>0</v>
      </c>
      <c r="N774" s="864">
        <f t="shared" si="42"/>
        <v>0</v>
      </c>
      <c r="O774" s="862"/>
      <c r="P774" s="862"/>
      <c r="Q774" s="860"/>
      <c r="R774" s="862"/>
      <c r="S774" s="862"/>
    </row>
    <row r="775" spans="1:19" ht="15" customHeight="1" x14ac:dyDescent="0.25">
      <c r="A775" s="858"/>
      <c r="B775" s="276"/>
      <c r="C775" s="860"/>
      <c r="D775" s="860"/>
      <c r="E775" s="860"/>
      <c r="F775" s="862"/>
      <c r="G775" s="862"/>
      <c r="H775" s="880"/>
      <c r="I775" s="862"/>
      <c r="J775" s="873"/>
      <c r="K775" s="862"/>
      <c r="L775" s="863" t="str">
        <f t="shared" si="40"/>
        <v/>
      </c>
      <c r="M775" s="864">
        <f t="shared" si="41"/>
        <v>0</v>
      </c>
      <c r="N775" s="864">
        <f t="shared" si="42"/>
        <v>0</v>
      </c>
      <c r="O775" s="862"/>
      <c r="P775" s="862"/>
      <c r="Q775" s="860"/>
      <c r="R775" s="862"/>
      <c r="S775" s="862"/>
    </row>
    <row r="776" spans="1:19" ht="15" customHeight="1" x14ac:dyDescent="0.25">
      <c r="A776" s="858"/>
      <c r="B776" s="276"/>
      <c r="C776" s="860"/>
      <c r="D776" s="860"/>
      <c r="E776" s="860"/>
      <c r="F776" s="862"/>
      <c r="G776" s="862"/>
      <c r="H776" s="880"/>
      <c r="I776" s="862"/>
      <c r="J776" s="873"/>
      <c r="K776" s="862"/>
      <c r="L776" s="863" t="str">
        <f t="shared" si="40"/>
        <v/>
      </c>
      <c r="M776" s="864">
        <f t="shared" si="41"/>
        <v>0</v>
      </c>
      <c r="N776" s="864">
        <f t="shared" si="42"/>
        <v>0</v>
      </c>
      <c r="O776" s="862"/>
      <c r="P776" s="862"/>
      <c r="Q776" s="860"/>
      <c r="R776" s="862"/>
      <c r="S776" s="862"/>
    </row>
    <row r="777" spans="1:19" ht="15" customHeight="1" x14ac:dyDescent="0.25">
      <c r="A777" s="858"/>
      <c r="B777" s="276"/>
      <c r="C777" s="860"/>
      <c r="D777" s="860"/>
      <c r="E777" s="860"/>
      <c r="F777" s="862"/>
      <c r="G777" s="862"/>
      <c r="H777" s="880"/>
      <c r="I777" s="862"/>
      <c r="J777" s="873"/>
      <c r="K777" s="862"/>
      <c r="L777" s="863" t="str">
        <f t="shared" si="40"/>
        <v/>
      </c>
      <c r="M777" s="864">
        <f t="shared" si="41"/>
        <v>0</v>
      </c>
      <c r="N777" s="864">
        <f t="shared" si="42"/>
        <v>0</v>
      </c>
      <c r="O777" s="862"/>
      <c r="P777" s="862"/>
      <c r="Q777" s="860"/>
      <c r="R777" s="862"/>
      <c r="S777" s="862"/>
    </row>
    <row r="778" spans="1:19" ht="15" customHeight="1" x14ac:dyDescent="0.25">
      <c r="A778" s="858"/>
      <c r="B778" s="276"/>
      <c r="C778" s="860"/>
      <c r="D778" s="860"/>
      <c r="E778" s="860"/>
      <c r="F778" s="862"/>
      <c r="G778" s="862"/>
      <c r="H778" s="880"/>
      <c r="I778" s="862"/>
      <c r="J778" s="873"/>
      <c r="K778" s="862"/>
      <c r="L778" s="863" t="str">
        <f t="shared" si="40"/>
        <v/>
      </c>
      <c r="M778" s="864">
        <f t="shared" si="41"/>
        <v>0</v>
      </c>
      <c r="N778" s="864">
        <f t="shared" si="42"/>
        <v>0</v>
      </c>
      <c r="O778" s="862"/>
      <c r="P778" s="862"/>
      <c r="Q778" s="860"/>
      <c r="R778" s="862"/>
      <c r="S778" s="862"/>
    </row>
    <row r="779" spans="1:19" ht="15" customHeight="1" x14ac:dyDescent="0.25">
      <c r="A779" s="858"/>
      <c r="B779" s="881"/>
      <c r="C779" s="860"/>
      <c r="D779" s="860"/>
      <c r="E779" s="860"/>
      <c r="F779" s="862"/>
      <c r="G779" s="862"/>
      <c r="H779" s="880"/>
      <c r="I779" s="862"/>
      <c r="J779" s="873"/>
      <c r="K779" s="862"/>
      <c r="L779" s="863" t="str">
        <f t="shared" si="40"/>
        <v/>
      </c>
      <c r="M779" s="864">
        <f t="shared" si="41"/>
        <v>0</v>
      </c>
      <c r="N779" s="864">
        <f t="shared" si="42"/>
        <v>0</v>
      </c>
      <c r="O779" s="862"/>
      <c r="P779" s="862"/>
      <c r="Q779" s="860"/>
      <c r="R779" s="862"/>
      <c r="S779" s="862"/>
    </row>
    <row r="780" spans="1:19" ht="15" customHeight="1" x14ac:dyDescent="0.25">
      <c r="A780" s="858"/>
      <c r="B780" s="276"/>
      <c r="C780" s="860"/>
      <c r="D780" s="860"/>
      <c r="E780" s="860"/>
      <c r="F780" s="862"/>
      <c r="G780" s="862"/>
      <c r="H780" s="880"/>
      <c r="I780" s="862"/>
      <c r="J780" s="873"/>
      <c r="K780" s="862"/>
      <c r="L780" s="863" t="str">
        <f t="shared" si="40"/>
        <v/>
      </c>
      <c r="M780" s="864">
        <f t="shared" si="41"/>
        <v>0</v>
      </c>
      <c r="N780" s="864">
        <f t="shared" si="42"/>
        <v>0</v>
      </c>
      <c r="O780" s="862"/>
      <c r="P780" s="862"/>
      <c r="Q780" s="860"/>
      <c r="R780" s="862"/>
      <c r="S780" s="862"/>
    </row>
    <row r="781" spans="1:19" ht="15" customHeight="1" x14ac:dyDescent="0.25">
      <c r="A781" s="858"/>
      <c r="B781" s="882"/>
      <c r="C781" s="859"/>
      <c r="D781" s="860"/>
      <c r="E781" s="860"/>
      <c r="F781" s="862"/>
      <c r="G781" s="862"/>
      <c r="H781" s="880"/>
      <c r="I781" s="862"/>
      <c r="J781" s="873"/>
      <c r="K781" s="862"/>
      <c r="L781" s="863" t="str">
        <f t="shared" si="40"/>
        <v/>
      </c>
      <c r="M781" s="864">
        <f t="shared" si="41"/>
        <v>0</v>
      </c>
      <c r="N781" s="864">
        <f t="shared" si="42"/>
        <v>0</v>
      </c>
      <c r="O781" s="862"/>
      <c r="P781" s="862"/>
      <c r="Q781" s="860"/>
      <c r="R781" s="862"/>
      <c r="S781" s="862"/>
    </row>
    <row r="782" spans="1:19" ht="15" customHeight="1" x14ac:dyDescent="0.25">
      <c r="A782" s="231"/>
      <c r="B782" s="249"/>
      <c r="C782" s="405"/>
      <c r="D782" s="184"/>
      <c r="E782" s="184"/>
      <c r="F782" s="223"/>
      <c r="G782" s="223"/>
      <c r="H782" s="367"/>
      <c r="I782" s="223"/>
      <c r="J782" s="485"/>
      <c r="K782" s="223"/>
      <c r="L782" s="863" t="str">
        <f t="shared" si="40"/>
        <v/>
      </c>
      <c r="M782" s="864">
        <f t="shared" si="41"/>
        <v>0</v>
      </c>
      <c r="N782" s="864">
        <f t="shared" si="42"/>
        <v>0</v>
      </c>
      <c r="O782" s="223"/>
      <c r="P782" s="223"/>
      <c r="Q782" s="184"/>
      <c r="R782" s="223"/>
      <c r="S782" s="223"/>
    </row>
    <row r="783" spans="1:19" ht="15" customHeight="1" x14ac:dyDescent="0.25">
      <c r="A783" s="231"/>
      <c r="B783" s="224"/>
      <c r="C783" s="184"/>
      <c r="D783" s="184"/>
      <c r="E783" s="184"/>
      <c r="F783" s="223"/>
      <c r="G783" s="223"/>
      <c r="H783" s="367"/>
      <c r="I783" s="223"/>
      <c r="J783" s="485"/>
      <c r="K783" s="223"/>
      <c r="L783" s="863" t="str">
        <f t="shared" si="40"/>
        <v/>
      </c>
      <c r="M783" s="864">
        <f t="shared" si="41"/>
        <v>0</v>
      </c>
      <c r="N783" s="864">
        <f t="shared" si="42"/>
        <v>0</v>
      </c>
      <c r="O783" s="223"/>
      <c r="P783" s="223"/>
      <c r="Q783" s="184"/>
      <c r="R783" s="223"/>
      <c r="S783" s="223"/>
    </row>
    <row r="784" spans="1:19" x14ac:dyDescent="0.25">
      <c r="A784" s="231"/>
      <c r="B784" s="224"/>
      <c r="C784" s="184"/>
      <c r="D784" s="184"/>
      <c r="E784" s="184"/>
      <c r="F784" s="223"/>
      <c r="G784" s="223"/>
      <c r="H784" s="367"/>
      <c r="I784" s="223"/>
      <c r="J784" s="485"/>
      <c r="K784" s="223"/>
      <c r="L784" s="863" t="str">
        <f t="shared" si="40"/>
        <v/>
      </c>
      <c r="M784" s="864">
        <f t="shared" si="41"/>
        <v>0</v>
      </c>
      <c r="N784" s="864">
        <f t="shared" si="42"/>
        <v>0</v>
      </c>
      <c r="O784" s="223"/>
      <c r="P784" s="223"/>
      <c r="Q784" s="184"/>
      <c r="R784" s="223"/>
      <c r="S784" s="223"/>
    </row>
    <row r="785" spans="1:19" ht="15" customHeight="1" x14ac:dyDescent="0.25">
      <c r="A785" s="231"/>
      <c r="B785" s="224"/>
      <c r="C785" s="184"/>
      <c r="D785" s="184"/>
      <c r="E785" s="184"/>
      <c r="F785" s="223"/>
      <c r="G785" s="223"/>
      <c r="H785" s="367"/>
      <c r="I785" s="223"/>
      <c r="J785" s="485"/>
      <c r="K785" s="223"/>
      <c r="L785" s="863" t="str">
        <f t="shared" si="40"/>
        <v/>
      </c>
      <c r="M785" s="864">
        <f t="shared" si="41"/>
        <v>0</v>
      </c>
      <c r="N785" s="864">
        <f t="shared" si="42"/>
        <v>0</v>
      </c>
      <c r="O785" s="223"/>
      <c r="P785" s="223"/>
      <c r="Q785" s="184"/>
      <c r="R785" s="197"/>
      <c r="S785" s="223"/>
    </row>
    <row r="786" spans="1:19" ht="15" customHeight="1" x14ac:dyDescent="0.25">
      <c r="A786" s="231"/>
      <c r="B786" s="224"/>
      <c r="C786" s="184"/>
      <c r="D786" s="184"/>
      <c r="E786" s="184"/>
      <c r="F786" s="223"/>
      <c r="G786" s="223"/>
      <c r="H786" s="367"/>
      <c r="I786" s="223"/>
      <c r="J786" s="485"/>
      <c r="K786" s="223"/>
      <c r="L786" s="863" t="str">
        <f t="shared" si="40"/>
        <v/>
      </c>
      <c r="M786" s="864">
        <f t="shared" si="41"/>
        <v>0</v>
      </c>
      <c r="N786" s="864">
        <f t="shared" si="42"/>
        <v>0</v>
      </c>
      <c r="O786" s="223"/>
      <c r="P786" s="223"/>
      <c r="Q786" s="184"/>
      <c r="R786" s="197"/>
      <c r="S786" s="223"/>
    </row>
    <row r="787" spans="1:19" ht="15" customHeight="1" x14ac:dyDescent="0.25">
      <c r="A787" s="231"/>
      <c r="B787" s="224"/>
      <c r="C787" s="184"/>
      <c r="D787" s="184"/>
      <c r="E787" s="184"/>
      <c r="F787" s="223"/>
      <c r="G787" s="223"/>
      <c r="H787" s="367"/>
      <c r="I787" s="223"/>
      <c r="J787" s="485"/>
      <c r="K787" s="223"/>
      <c r="L787" s="863" t="str">
        <f t="shared" si="40"/>
        <v/>
      </c>
      <c r="M787" s="864">
        <f t="shared" si="41"/>
        <v>0</v>
      </c>
      <c r="N787" s="864">
        <f t="shared" si="42"/>
        <v>0</v>
      </c>
      <c r="O787" s="223"/>
      <c r="P787" s="223"/>
      <c r="Q787" s="184"/>
      <c r="R787" s="197"/>
      <c r="S787" s="223"/>
    </row>
    <row r="788" spans="1:19" ht="15" customHeight="1" x14ac:dyDescent="0.25">
      <c r="A788" s="231"/>
      <c r="B788" s="224"/>
      <c r="C788" s="184"/>
      <c r="D788" s="184"/>
      <c r="E788" s="184"/>
      <c r="F788" s="223"/>
      <c r="G788" s="223"/>
      <c r="H788" s="367"/>
      <c r="I788" s="223"/>
      <c r="J788" s="485"/>
      <c r="K788" s="223"/>
      <c r="L788" s="863" t="str">
        <f t="shared" si="40"/>
        <v/>
      </c>
      <c r="M788" s="864">
        <f t="shared" si="41"/>
        <v>0</v>
      </c>
      <c r="N788" s="864">
        <f t="shared" si="42"/>
        <v>0</v>
      </c>
      <c r="O788" s="223"/>
      <c r="P788" s="223"/>
      <c r="Q788" s="184"/>
      <c r="R788" s="197"/>
      <c r="S788" s="223"/>
    </row>
    <row r="789" spans="1:19" ht="15" customHeight="1" x14ac:dyDescent="0.25">
      <c r="A789" s="231"/>
      <c r="B789" s="224"/>
      <c r="C789" s="184"/>
      <c r="D789" s="184"/>
      <c r="E789" s="184"/>
      <c r="F789" s="223"/>
      <c r="G789" s="223"/>
      <c r="H789" s="367"/>
      <c r="I789" s="223"/>
      <c r="J789" s="485"/>
      <c r="K789" s="223"/>
      <c r="L789" s="863" t="str">
        <f t="shared" si="40"/>
        <v/>
      </c>
      <c r="M789" s="864">
        <f t="shared" si="41"/>
        <v>0</v>
      </c>
      <c r="N789" s="864">
        <f t="shared" si="42"/>
        <v>0</v>
      </c>
      <c r="O789" s="223"/>
      <c r="P789" s="223"/>
      <c r="Q789" s="184"/>
      <c r="R789" s="197"/>
      <c r="S789" s="223"/>
    </row>
    <row r="790" spans="1:19" ht="15" customHeight="1" x14ac:dyDescent="0.25">
      <c r="A790" s="231"/>
      <c r="B790" s="224"/>
      <c r="C790" s="184"/>
      <c r="D790" s="184"/>
      <c r="E790" s="184"/>
      <c r="F790" s="223"/>
      <c r="G790" s="223"/>
      <c r="H790" s="367"/>
      <c r="I790" s="223"/>
      <c r="J790" s="485"/>
      <c r="K790" s="223"/>
      <c r="L790" s="863" t="str">
        <f t="shared" si="40"/>
        <v/>
      </c>
      <c r="M790" s="864">
        <f t="shared" si="41"/>
        <v>0</v>
      </c>
      <c r="N790" s="864">
        <f t="shared" si="42"/>
        <v>0</v>
      </c>
      <c r="O790" s="223"/>
      <c r="P790" s="223"/>
      <c r="Q790" s="184"/>
      <c r="R790" s="197"/>
      <c r="S790" s="223"/>
    </row>
    <row r="791" spans="1:19" ht="15" customHeight="1" x14ac:dyDescent="0.25">
      <c r="A791" s="231"/>
      <c r="B791" s="248"/>
      <c r="C791" s="184"/>
      <c r="D791" s="184"/>
      <c r="E791" s="184"/>
      <c r="F791" s="247"/>
      <c r="G791" s="247"/>
      <c r="H791" s="367"/>
      <c r="I791" s="247"/>
      <c r="J791" s="628"/>
      <c r="K791" s="247"/>
      <c r="L791" s="863" t="str">
        <f t="shared" si="40"/>
        <v/>
      </c>
      <c r="M791" s="864">
        <f t="shared" si="41"/>
        <v>0</v>
      </c>
      <c r="N791" s="864">
        <f t="shared" si="42"/>
        <v>0</v>
      </c>
      <c r="O791" s="223"/>
      <c r="P791" s="223"/>
      <c r="Q791" s="200"/>
      <c r="R791" s="223"/>
      <c r="S791" s="223"/>
    </row>
    <row r="792" spans="1:19" ht="15" customHeight="1" x14ac:dyDescent="0.25">
      <c r="A792" s="231"/>
      <c r="B792" s="248"/>
      <c r="C792" s="184"/>
      <c r="D792" s="184"/>
      <c r="E792" s="184"/>
      <c r="F792" s="247"/>
      <c r="G792" s="247"/>
      <c r="H792" s="367"/>
      <c r="I792" s="247"/>
      <c r="J792" s="628"/>
      <c r="K792" s="247"/>
      <c r="L792" s="863" t="str">
        <f t="shared" si="40"/>
        <v/>
      </c>
      <c r="M792" s="864">
        <f t="shared" si="41"/>
        <v>0</v>
      </c>
      <c r="N792" s="864">
        <f t="shared" si="42"/>
        <v>0</v>
      </c>
      <c r="O792" s="223"/>
      <c r="P792" s="223"/>
      <c r="Q792" s="200"/>
      <c r="R792" s="223"/>
      <c r="S792" s="223"/>
    </row>
    <row r="793" spans="1:19" ht="15" customHeight="1" x14ac:dyDescent="0.25">
      <c r="A793" s="231"/>
      <c r="B793" s="248"/>
      <c r="C793" s="184"/>
      <c r="D793" s="184"/>
      <c r="E793" s="184"/>
      <c r="F793" s="247"/>
      <c r="G793" s="247"/>
      <c r="H793" s="367"/>
      <c r="I793" s="247"/>
      <c r="J793" s="628"/>
      <c r="K793" s="247"/>
      <c r="L793" s="863" t="str">
        <f t="shared" si="40"/>
        <v/>
      </c>
      <c r="M793" s="864">
        <f t="shared" si="41"/>
        <v>0</v>
      </c>
      <c r="N793" s="864">
        <f t="shared" si="42"/>
        <v>0</v>
      </c>
      <c r="O793" s="223"/>
      <c r="P793" s="223"/>
      <c r="Q793" s="200"/>
      <c r="R793" s="223"/>
      <c r="S793" s="223"/>
    </row>
    <row r="794" spans="1:19" ht="15" customHeight="1" x14ac:dyDescent="0.25">
      <c r="A794" s="231"/>
      <c r="B794" s="248"/>
      <c r="C794" s="184"/>
      <c r="D794" s="184"/>
      <c r="E794" s="184"/>
      <c r="F794" s="247"/>
      <c r="G794" s="247"/>
      <c r="H794" s="367"/>
      <c r="I794" s="247"/>
      <c r="J794" s="628"/>
      <c r="K794" s="247"/>
      <c r="L794" s="863" t="str">
        <f t="shared" si="40"/>
        <v/>
      </c>
      <c r="M794" s="864">
        <f t="shared" si="41"/>
        <v>0</v>
      </c>
      <c r="N794" s="864">
        <f t="shared" si="42"/>
        <v>0</v>
      </c>
      <c r="O794" s="223"/>
      <c r="P794" s="223"/>
      <c r="Q794" s="200"/>
      <c r="R794" s="223"/>
      <c r="S794" s="223"/>
    </row>
    <row r="795" spans="1:19" ht="15" customHeight="1" x14ac:dyDescent="0.25">
      <c r="A795" s="231"/>
      <c r="B795" s="248"/>
      <c r="C795" s="184"/>
      <c r="D795" s="184"/>
      <c r="E795" s="184"/>
      <c r="F795" s="247"/>
      <c r="G795" s="247"/>
      <c r="H795" s="367"/>
      <c r="I795" s="247"/>
      <c r="J795" s="628"/>
      <c r="K795" s="247"/>
      <c r="L795" s="863" t="str">
        <f t="shared" si="40"/>
        <v/>
      </c>
      <c r="M795" s="864">
        <f t="shared" si="41"/>
        <v>0</v>
      </c>
      <c r="N795" s="864">
        <f t="shared" si="42"/>
        <v>0</v>
      </c>
      <c r="O795" s="223"/>
      <c r="P795" s="223"/>
      <c r="Q795" s="200"/>
      <c r="R795" s="223"/>
      <c r="S795" s="223"/>
    </row>
    <row r="796" spans="1:19" ht="15" customHeight="1" x14ac:dyDescent="0.25">
      <c r="A796" s="231"/>
      <c r="B796" s="248"/>
      <c r="C796" s="184"/>
      <c r="D796" s="184"/>
      <c r="E796" s="184"/>
      <c r="F796" s="247"/>
      <c r="G796" s="247"/>
      <c r="H796" s="367"/>
      <c r="I796" s="247"/>
      <c r="J796" s="628"/>
      <c r="K796" s="247"/>
      <c r="L796" s="863" t="str">
        <f t="shared" si="40"/>
        <v/>
      </c>
      <c r="M796" s="864">
        <f t="shared" si="41"/>
        <v>0</v>
      </c>
      <c r="N796" s="864">
        <f t="shared" si="42"/>
        <v>0</v>
      </c>
      <c r="O796" s="223"/>
      <c r="P796" s="223"/>
      <c r="Q796" s="200"/>
      <c r="R796" s="223"/>
      <c r="S796" s="223"/>
    </row>
    <row r="797" spans="1:19" ht="15" customHeight="1" x14ac:dyDescent="0.25">
      <c r="A797" s="231"/>
      <c r="B797" s="248"/>
      <c r="C797" s="184"/>
      <c r="D797" s="184"/>
      <c r="E797" s="184"/>
      <c r="F797" s="247"/>
      <c r="G797" s="247"/>
      <c r="H797" s="367"/>
      <c r="I797" s="247"/>
      <c r="J797" s="628"/>
      <c r="K797" s="247"/>
      <c r="L797" s="863" t="str">
        <f t="shared" si="40"/>
        <v/>
      </c>
      <c r="M797" s="864">
        <f t="shared" si="41"/>
        <v>0</v>
      </c>
      <c r="N797" s="864">
        <f t="shared" si="42"/>
        <v>0</v>
      </c>
      <c r="O797" s="223"/>
      <c r="P797" s="223"/>
      <c r="Q797" s="200"/>
      <c r="R797" s="223"/>
      <c r="S797" s="223"/>
    </row>
    <row r="798" spans="1:19" ht="15" customHeight="1" x14ac:dyDescent="0.25">
      <c r="A798" s="231"/>
      <c r="B798" s="248"/>
      <c r="C798" s="184"/>
      <c r="D798" s="184"/>
      <c r="E798" s="184"/>
      <c r="F798" s="247"/>
      <c r="G798" s="247"/>
      <c r="H798" s="367"/>
      <c r="I798" s="247"/>
      <c r="J798" s="628"/>
      <c r="K798" s="247"/>
      <c r="L798" s="863" t="str">
        <f t="shared" si="40"/>
        <v/>
      </c>
      <c r="M798" s="864">
        <f t="shared" si="41"/>
        <v>0</v>
      </c>
      <c r="N798" s="864">
        <f t="shared" si="42"/>
        <v>0</v>
      </c>
      <c r="O798" s="223"/>
      <c r="P798" s="223"/>
      <c r="Q798" s="200"/>
      <c r="R798" s="223"/>
      <c r="S798" s="223"/>
    </row>
    <row r="799" spans="1:19" ht="15" customHeight="1" x14ac:dyDescent="0.25">
      <c r="A799" s="231"/>
      <c r="B799" s="248"/>
      <c r="C799" s="184"/>
      <c r="D799" s="184"/>
      <c r="E799" s="184"/>
      <c r="F799" s="247"/>
      <c r="G799" s="247"/>
      <c r="H799" s="367"/>
      <c r="I799" s="247"/>
      <c r="J799" s="628"/>
      <c r="K799" s="247"/>
      <c r="L799" s="863" t="str">
        <f t="shared" si="40"/>
        <v/>
      </c>
      <c r="M799" s="864">
        <f t="shared" si="41"/>
        <v>0</v>
      </c>
      <c r="N799" s="864">
        <f t="shared" si="42"/>
        <v>0</v>
      </c>
      <c r="O799" s="223"/>
      <c r="P799" s="223"/>
      <c r="Q799" s="200"/>
      <c r="R799" s="223"/>
      <c r="S799" s="223"/>
    </row>
    <row r="800" spans="1:19" ht="15" customHeight="1" x14ac:dyDescent="0.25">
      <c r="A800" s="231"/>
      <c r="B800" s="248"/>
      <c r="C800" s="184"/>
      <c r="D800" s="184"/>
      <c r="E800" s="184"/>
      <c r="F800" s="247"/>
      <c r="G800" s="247"/>
      <c r="H800" s="367"/>
      <c r="I800" s="247"/>
      <c r="J800" s="628"/>
      <c r="K800" s="247"/>
      <c r="L800" s="863" t="str">
        <f t="shared" si="40"/>
        <v/>
      </c>
      <c r="M800" s="864">
        <f t="shared" si="41"/>
        <v>0</v>
      </c>
      <c r="N800" s="864">
        <f t="shared" si="42"/>
        <v>0</v>
      </c>
      <c r="O800" s="223"/>
      <c r="P800" s="223"/>
      <c r="Q800" s="200"/>
      <c r="R800" s="223"/>
      <c r="S800" s="223"/>
    </row>
    <row r="801" spans="1:19" ht="15" customHeight="1" x14ac:dyDescent="0.25">
      <c r="A801" s="231"/>
      <c r="B801" s="248"/>
      <c r="C801" s="184"/>
      <c r="D801" s="184"/>
      <c r="E801" s="184"/>
      <c r="F801" s="247"/>
      <c r="G801" s="247"/>
      <c r="H801" s="367"/>
      <c r="I801" s="247"/>
      <c r="J801" s="628"/>
      <c r="K801" s="247"/>
      <c r="L801" s="863" t="str">
        <f t="shared" si="40"/>
        <v/>
      </c>
      <c r="M801" s="864">
        <f t="shared" si="41"/>
        <v>0</v>
      </c>
      <c r="N801" s="864">
        <f t="shared" si="42"/>
        <v>0</v>
      </c>
      <c r="O801" s="223"/>
      <c r="P801" s="223"/>
      <c r="Q801" s="200"/>
      <c r="R801" s="223"/>
      <c r="S801" s="223"/>
    </row>
    <row r="802" spans="1:19" ht="15" customHeight="1" x14ac:dyDescent="0.25">
      <c r="A802" s="231"/>
      <c r="B802" s="248"/>
      <c r="C802" s="184"/>
      <c r="D802" s="184"/>
      <c r="E802" s="184"/>
      <c r="F802" s="247"/>
      <c r="G802" s="247"/>
      <c r="H802" s="367"/>
      <c r="I802" s="247"/>
      <c r="J802" s="628"/>
      <c r="K802" s="247"/>
      <c r="L802" s="863" t="str">
        <f t="shared" si="40"/>
        <v/>
      </c>
      <c r="M802" s="864">
        <f t="shared" si="41"/>
        <v>0</v>
      </c>
      <c r="N802" s="864">
        <f t="shared" si="42"/>
        <v>0</v>
      </c>
      <c r="O802" s="223"/>
      <c r="P802" s="223"/>
      <c r="Q802" s="200"/>
      <c r="R802" s="223"/>
      <c r="S802" s="223"/>
    </row>
    <row r="803" spans="1:19" ht="15" customHeight="1" x14ac:dyDescent="0.25">
      <c r="A803" s="231"/>
      <c r="B803" s="248"/>
      <c r="C803" s="184"/>
      <c r="D803" s="184"/>
      <c r="E803" s="184"/>
      <c r="F803" s="247"/>
      <c r="G803" s="247"/>
      <c r="H803" s="367"/>
      <c r="I803" s="247"/>
      <c r="J803" s="628"/>
      <c r="K803" s="247"/>
      <c r="L803" s="863" t="str">
        <f t="shared" si="40"/>
        <v/>
      </c>
      <c r="M803" s="864">
        <f t="shared" si="41"/>
        <v>0</v>
      </c>
      <c r="N803" s="864">
        <f t="shared" si="42"/>
        <v>0</v>
      </c>
      <c r="O803" s="223"/>
      <c r="P803" s="223"/>
      <c r="Q803" s="200"/>
      <c r="R803" s="223"/>
      <c r="S803" s="223"/>
    </row>
    <row r="804" spans="1:19" ht="15" customHeight="1" x14ac:dyDescent="0.25">
      <c r="A804" s="231"/>
      <c r="B804" s="248"/>
      <c r="C804" s="184"/>
      <c r="D804" s="184"/>
      <c r="E804" s="184"/>
      <c r="F804" s="247"/>
      <c r="G804" s="247"/>
      <c r="H804" s="367"/>
      <c r="I804" s="247"/>
      <c r="J804" s="628"/>
      <c r="K804" s="247"/>
      <c r="L804" s="863" t="str">
        <f t="shared" si="40"/>
        <v/>
      </c>
      <c r="M804" s="864">
        <f t="shared" si="41"/>
        <v>0</v>
      </c>
      <c r="N804" s="864">
        <f t="shared" si="42"/>
        <v>0</v>
      </c>
      <c r="O804" s="223"/>
      <c r="P804" s="223"/>
      <c r="Q804" s="200"/>
      <c r="R804" s="223"/>
      <c r="S804" s="223"/>
    </row>
    <row r="805" spans="1:19" ht="15" customHeight="1" x14ac:dyDescent="0.25">
      <c r="A805" s="231"/>
      <c r="B805" s="224"/>
      <c r="C805" s="184"/>
      <c r="D805" s="184"/>
      <c r="E805" s="184"/>
      <c r="F805" s="223"/>
      <c r="G805" s="223"/>
      <c r="H805" s="367"/>
      <c r="I805" s="223"/>
      <c r="J805" s="485"/>
      <c r="K805" s="223"/>
      <c r="L805" s="863" t="str">
        <f t="shared" si="40"/>
        <v/>
      </c>
      <c r="M805" s="864">
        <f t="shared" si="41"/>
        <v>0</v>
      </c>
      <c r="N805" s="864">
        <f t="shared" si="42"/>
        <v>0</v>
      </c>
      <c r="O805" s="223"/>
      <c r="P805" s="223"/>
      <c r="Q805" s="184"/>
      <c r="R805" s="223"/>
      <c r="S805" s="223"/>
    </row>
    <row r="806" spans="1:19" ht="15" customHeight="1" x14ac:dyDescent="0.25">
      <c r="A806" s="231"/>
      <c r="B806" s="213"/>
      <c r="C806" s="212"/>
      <c r="D806" s="184"/>
      <c r="E806" s="184"/>
      <c r="F806" s="223"/>
      <c r="G806" s="223"/>
      <c r="H806" s="367"/>
      <c r="I806" s="223"/>
      <c r="J806" s="485"/>
      <c r="K806" s="223"/>
      <c r="L806" s="863" t="str">
        <f t="shared" si="40"/>
        <v/>
      </c>
      <c r="M806" s="864">
        <f t="shared" si="41"/>
        <v>0</v>
      </c>
      <c r="N806" s="864">
        <f t="shared" si="42"/>
        <v>0</v>
      </c>
      <c r="O806" s="223"/>
      <c r="P806" s="223"/>
      <c r="Q806" s="184"/>
      <c r="R806" s="223"/>
      <c r="S806" s="223"/>
    </row>
    <row r="807" spans="1:19" ht="15" customHeight="1" x14ac:dyDescent="0.25">
      <c r="A807" s="231"/>
      <c r="B807" s="224"/>
      <c r="C807" s="184"/>
      <c r="D807" s="184"/>
      <c r="E807" s="184"/>
      <c r="F807" s="223"/>
      <c r="G807" s="223"/>
      <c r="H807" s="367"/>
      <c r="I807" s="223"/>
      <c r="J807" s="485"/>
      <c r="K807" s="223"/>
      <c r="L807" s="863" t="str">
        <f t="shared" si="40"/>
        <v/>
      </c>
      <c r="M807" s="864">
        <f t="shared" si="41"/>
        <v>0</v>
      </c>
      <c r="N807" s="864">
        <f t="shared" si="42"/>
        <v>0</v>
      </c>
      <c r="O807" s="223"/>
      <c r="P807" s="223"/>
      <c r="Q807" s="184"/>
      <c r="R807" s="223"/>
      <c r="S807" s="223"/>
    </row>
    <row r="808" spans="1:19" ht="15" customHeight="1" x14ac:dyDescent="0.25">
      <c r="A808" s="231"/>
      <c r="B808" s="276"/>
      <c r="C808" s="184"/>
      <c r="D808" s="184"/>
      <c r="E808" s="184"/>
      <c r="F808" s="223"/>
      <c r="G808" s="223"/>
      <c r="H808" s="367"/>
      <c r="I808" s="223"/>
      <c r="J808" s="485"/>
      <c r="K808" s="223"/>
      <c r="L808" s="863" t="str">
        <f t="shared" si="40"/>
        <v/>
      </c>
      <c r="M808" s="864">
        <f t="shared" si="41"/>
        <v>0</v>
      </c>
      <c r="N808" s="864">
        <f t="shared" si="42"/>
        <v>0</v>
      </c>
      <c r="O808" s="223"/>
      <c r="P808" s="223"/>
      <c r="Q808" s="184"/>
      <c r="R808" s="223"/>
      <c r="S808" s="223"/>
    </row>
    <row r="809" spans="1:19" ht="15" customHeight="1" x14ac:dyDescent="0.25">
      <c r="A809" s="231"/>
      <c r="B809" s="224"/>
      <c r="C809" s="184"/>
      <c r="D809" s="184"/>
      <c r="E809" s="184"/>
      <c r="F809" s="223"/>
      <c r="G809" s="223"/>
      <c r="H809" s="367"/>
      <c r="I809" s="223"/>
      <c r="J809" s="485"/>
      <c r="K809" s="223"/>
      <c r="L809" s="863" t="str">
        <f t="shared" si="40"/>
        <v/>
      </c>
      <c r="M809" s="864">
        <f t="shared" si="41"/>
        <v>0</v>
      </c>
      <c r="N809" s="864">
        <f t="shared" si="42"/>
        <v>0</v>
      </c>
      <c r="O809" s="223"/>
      <c r="P809" s="223"/>
      <c r="Q809" s="184"/>
      <c r="R809" s="223"/>
      <c r="S809" s="223"/>
    </row>
    <row r="810" spans="1:19" ht="15" customHeight="1" x14ac:dyDescent="0.25">
      <c r="A810" s="231"/>
      <c r="B810" s="224"/>
      <c r="C810" s="184"/>
      <c r="D810" s="184"/>
      <c r="E810" s="184"/>
      <c r="F810" s="223"/>
      <c r="G810" s="223"/>
      <c r="H810" s="367"/>
      <c r="I810" s="223"/>
      <c r="J810" s="485"/>
      <c r="K810" s="223"/>
      <c r="L810" s="863" t="str">
        <f t="shared" si="40"/>
        <v/>
      </c>
      <c r="M810" s="864">
        <f t="shared" si="41"/>
        <v>0</v>
      </c>
      <c r="N810" s="864">
        <f t="shared" si="42"/>
        <v>0</v>
      </c>
      <c r="O810" s="223"/>
      <c r="P810" s="223"/>
      <c r="Q810" s="184"/>
      <c r="R810" s="223"/>
      <c r="S810" s="223"/>
    </row>
    <row r="811" spans="1:19" ht="15" customHeight="1" x14ac:dyDescent="0.25">
      <c r="A811" s="231"/>
      <c r="B811" s="224"/>
      <c r="C811" s="184"/>
      <c r="D811" s="184"/>
      <c r="E811" s="184"/>
      <c r="F811" s="223"/>
      <c r="G811" s="223"/>
      <c r="H811" s="367"/>
      <c r="I811" s="223"/>
      <c r="J811" s="485"/>
      <c r="K811" s="223"/>
      <c r="L811" s="863" t="str">
        <f t="shared" si="40"/>
        <v/>
      </c>
      <c r="M811" s="864">
        <f t="shared" si="41"/>
        <v>0</v>
      </c>
      <c r="N811" s="864">
        <f t="shared" si="42"/>
        <v>0</v>
      </c>
      <c r="O811" s="223"/>
      <c r="P811" s="223"/>
      <c r="Q811" s="184"/>
      <c r="R811" s="223"/>
      <c r="S811" s="223"/>
    </row>
    <row r="812" spans="1:19" ht="15" customHeight="1" x14ac:dyDescent="0.25">
      <c r="A812" s="231"/>
      <c r="B812" s="224"/>
      <c r="C812" s="184"/>
      <c r="D812" s="184"/>
      <c r="E812" s="184"/>
      <c r="F812" s="223"/>
      <c r="G812" s="223"/>
      <c r="H812" s="367"/>
      <c r="I812" s="223"/>
      <c r="J812" s="485"/>
      <c r="K812" s="223"/>
      <c r="L812" s="863" t="str">
        <f t="shared" si="40"/>
        <v/>
      </c>
      <c r="M812" s="864">
        <f t="shared" si="41"/>
        <v>0</v>
      </c>
      <c r="N812" s="864">
        <f t="shared" si="42"/>
        <v>0</v>
      </c>
      <c r="O812" s="223"/>
      <c r="P812" s="223"/>
      <c r="Q812" s="184"/>
      <c r="R812" s="223"/>
      <c r="S812" s="223"/>
    </row>
    <row r="813" spans="1:19" ht="15" customHeight="1" x14ac:dyDescent="0.25">
      <c r="A813" s="231"/>
      <c r="B813" s="224"/>
      <c r="C813" s="184"/>
      <c r="D813" s="184"/>
      <c r="E813" s="184"/>
      <c r="F813" s="223"/>
      <c r="G813" s="223"/>
      <c r="H813" s="367"/>
      <c r="I813" s="223"/>
      <c r="J813" s="485"/>
      <c r="K813" s="223"/>
      <c r="L813" s="863" t="str">
        <f t="shared" si="40"/>
        <v/>
      </c>
      <c r="M813" s="864">
        <f t="shared" si="41"/>
        <v>0</v>
      </c>
      <c r="N813" s="864">
        <f t="shared" si="42"/>
        <v>0</v>
      </c>
      <c r="O813" s="223"/>
      <c r="P813" s="223"/>
      <c r="Q813" s="184"/>
      <c r="R813" s="223"/>
      <c r="S813" s="223"/>
    </row>
    <row r="814" spans="1:19" ht="15" customHeight="1" x14ac:dyDescent="0.25">
      <c r="A814" s="231"/>
      <c r="B814" s="224"/>
      <c r="C814" s="184"/>
      <c r="D814" s="184"/>
      <c r="E814" s="184"/>
      <c r="F814" s="223"/>
      <c r="G814" s="223"/>
      <c r="H814" s="367"/>
      <c r="I814" s="223"/>
      <c r="J814" s="485"/>
      <c r="K814" s="247"/>
      <c r="L814" s="863" t="str">
        <f t="shared" si="40"/>
        <v/>
      </c>
      <c r="M814" s="864">
        <f t="shared" si="41"/>
        <v>0</v>
      </c>
      <c r="N814" s="864">
        <f t="shared" si="42"/>
        <v>0</v>
      </c>
      <c r="O814" s="223"/>
      <c r="P814" s="223"/>
      <c r="Q814" s="184"/>
      <c r="R814" s="223"/>
      <c r="S814" s="223"/>
    </row>
    <row r="815" spans="1:19" ht="15" customHeight="1" x14ac:dyDescent="0.25">
      <c r="A815" s="231"/>
      <c r="B815" s="224"/>
      <c r="C815" s="184"/>
      <c r="D815" s="184"/>
      <c r="E815" s="184"/>
      <c r="F815" s="223"/>
      <c r="G815" s="223"/>
      <c r="H815" s="367"/>
      <c r="I815" s="223"/>
      <c r="J815" s="485"/>
      <c r="K815" s="247"/>
      <c r="L815" s="863" t="str">
        <f t="shared" si="40"/>
        <v/>
      </c>
      <c r="M815" s="864">
        <f t="shared" si="41"/>
        <v>0</v>
      </c>
      <c r="N815" s="864">
        <f t="shared" si="42"/>
        <v>0</v>
      </c>
      <c r="O815" s="223"/>
      <c r="P815" s="223"/>
      <c r="Q815" s="184"/>
      <c r="R815" s="223"/>
      <c r="S815" s="223"/>
    </row>
    <row r="816" spans="1:19" ht="15" customHeight="1" x14ac:dyDescent="0.25">
      <c r="A816" s="231"/>
      <c r="B816" s="224"/>
      <c r="C816" s="184"/>
      <c r="D816" s="184"/>
      <c r="E816" s="184"/>
      <c r="F816" s="223"/>
      <c r="G816" s="223"/>
      <c r="H816" s="367"/>
      <c r="I816" s="223"/>
      <c r="J816" s="485"/>
      <c r="K816" s="247"/>
      <c r="L816" s="863" t="str">
        <f t="shared" si="40"/>
        <v/>
      </c>
      <c r="M816" s="864">
        <f t="shared" si="41"/>
        <v>0</v>
      </c>
      <c r="N816" s="864">
        <f t="shared" si="42"/>
        <v>0</v>
      </c>
      <c r="O816" s="223"/>
      <c r="P816" s="223"/>
      <c r="Q816" s="184"/>
      <c r="R816" s="223"/>
      <c r="S816" s="223"/>
    </row>
    <row r="817" spans="1:19" ht="15" customHeight="1" x14ac:dyDescent="0.25">
      <c r="A817" s="231"/>
      <c r="B817" s="224"/>
      <c r="C817" s="184"/>
      <c r="D817" s="184"/>
      <c r="E817" s="184"/>
      <c r="F817" s="223"/>
      <c r="G817" s="223"/>
      <c r="H817" s="367"/>
      <c r="I817" s="223"/>
      <c r="J817" s="485"/>
      <c r="K817" s="247"/>
      <c r="L817" s="863" t="str">
        <f t="shared" si="40"/>
        <v/>
      </c>
      <c r="M817" s="864">
        <f t="shared" si="41"/>
        <v>0</v>
      </c>
      <c r="N817" s="864">
        <f t="shared" si="42"/>
        <v>0</v>
      </c>
      <c r="O817" s="223"/>
      <c r="P817" s="223"/>
      <c r="Q817" s="184"/>
      <c r="R817" s="223"/>
      <c r="S817" s="223"/>
    </row>
    <row r="818" spans="1:19" ht="15" customHeight="1" x14ac:dyDescent="0.25">
      <c r="A818" s="231"/>
      <c r="B818" s="224"/>
      <c r="C818" s="184"/>
      <c r="D818" s="184"/>
      <c r="E818" s="184"/>
      <c r="F818" s="223"/>
      <c r="G818" s="223"/>
      <c r="H818" s="367"/>
      <c r="I818" s="223"/>
      <c r="J818" s="485"/>
      <c r="K818" s="247"/>
      <c r="L818" s="863" t="str">
        <f t="shared" si="40"/>
        <v/>
      </c>
      <c r="M818" s="864">
        <f t="shared" si="41"/>
        <v>0</v>
      </c>
      <c r="N818" s="864">
        <f t="shared" si="42"/>
        <v>0</v>
      </c>
      <c r="O818" s="223"/>
      <c r="P818" s="223"/>
      <c r="Q818" s="184"/>
      <c r="R818" s="223"/>
      <c r="S818" s="223"/>
    </row>
    <row r="819" spans="1:19" ht="15" customHeight="1" x14ac:dyDescent="0.25">
      <c r="A819" s="231"/>
      <c r="B819" s="213"/>
      <c r="C819" s="184"/>
      <c r="D819" s="184"/>
      <c r="E819" s="184"/>
      <c r="F819" s="223"/>
      <c r="G819" s="223"/>
      <c r="H819" s="367"/>
      <c r="I819" s="223"/>
      <c r="J819" s="485"/>
      <c r="K819" s="247"/>
      <c r="L819" s="863" t="str">
        <f t="shared" si="40"/>
        <v/>
      </c>
      <c r="M819" s="864">
        <f t="shared" si="41"/>
        <v>0</v>
      </c>
      <c r="N819" s="864">
        <f t="shared" si="42"/>
        <v>0</v>
      </c>
      <c r="O819" s="223"/>
      <c r="P819" s="223"/>
      <c r="Q819" s="184"/>
      <c r="R819" s="223"/>
      <c r="S819" s="223"/>
    </row>
    <row r="820" spans="1:19" ht="15" customHeight="1" x14ac:dyDescent="0.25">
      <c r="A820" s="231"/>
      <c r="B820" s="224"/>
      <c r="C820" s="184"/>
      <c r="D820" s="184"/>
      <c r="E820" s="184"/>
      <c r="F820" s="223"/>
      <c r="G820" s="223"/>
      <c r="H820" s="367"/>
      <c r="I820" s="223"/>
      <c r="J820" s="485"/>
      <c r="K820" s="247"/>
      <c r="L820" s="863" t="str">
        <f t="shared" si="40"/>
        <v/>
      </c>
      <c r="M820" s="864">
        <f t="shared" si="41"/>
        <v>0</v>
      </c>
      <c r="N820" s="864">
        <f t="shared" si="42"/>
        <v>0</v>
      </c>
      <c r="O820" s="223"/>
      <c r="P820" s="223"/>
      <c r="Q820" s="184"/>
      <c r="R820" s="223"/>
      <c r="S820" s="223"/>
    </row>
    <row r="821" spans="1:19" ht="15" customHeight="1" x14ac:dyDescent="0.25">
      <c r="A821" s="231"/>
      <c r="B821" s="276"/>
      <c r="C821" s="184"/>
      <c r="D821" s="184"/>
      <c r="E821" s="184"/>
      <c r="F821" s="223"/>
      <c r="G821" s="223"/>
      <c r="H821" s="367"/>
      <c r="I821" s="223"/>
      <c r="J821" s="485"/>
      <c r="K821" s="223"/>
      <c r="L821" s="863" t="str">
        <f t="shared" si="40"/>
        <v/>
      </c>
      <c r="M821" s="864">
        <f t="shared" si="41"/>
        <v>0</v>
      </c>
      <c r="N821" s="864">
        <f t="shared" si="42"/>
        <v>0</v>
      </c>
      <c r="O821" s="223"/>
      <c r="P821" s="223"/>
      <c r="Q821" s="184"/>
      <c r="R821" s="223"/>
      <c r="S821" s="223"/>
    </row>
    <row r="822" spans="1:19" ht="15" customHeight="1" x14ac:dyDescent="0.25">
      <c r="A822" s="231"/>
      <c r="B822" s="224"/>
      <c r="C822" s="184"/>
      <c r="D822" s="184"/>
      <c r="E822" s="184"/>
      <c r="F822" s="223"/>
      <c r="G822" s="223"/>
      <c r="H822" s="367"/>
      <c r="I822" s="223"/>
      <c r="J822" s="485"/>
      <c r="K822" s="223"/>
      <c r="L822" s="863" t="str">
        <f t="shared" si="40"/>
        <v/>
      </c>
      <c r="M822" s="864">
        <f t="shared" si="41"/>
        <v>0</v>
      </c>
      <c r="N822" s="864">
        <f t="shared" si="42"/>
        <v>0</v>
      </c>
      <c r="O822" s="223"/>
      <c r="P822" s="223"/>
      <c r="Q822" s="184"/>
      <c r="R822" s="223"/>
      <c r="S822" s="223"/>
    </row>
    <row r="823" spans="1:19" ht="15" customHeight="1" x14ac:dyDescent="0.25">
      <c r="A823" s="231"/>
      <c r="B823" s="224"/>
      <c r="C823" s="184"/>
      <c r="D823" s="184"/>
      <c r="E823" s="184"/>
      <c r="F823" s="223"/>
      <c r="G823" s="223"/>
      <c r="H823" s="367"/>
      <c r="I823" s="223"/>
      <c r="J823" s="485"/>
      <c r="K823" s="223"/>
      <c r="L823" s="863" t="str">
        <f t="shared" si="40"/>
        <v/>
      </c>
      <c r="M823" s="864">
        <f t="shared" si="41"/>
        <v>0</v>
      </c>
      <c r="N823" s="864">
        <f t="shared" si="42"/>
        <v>0</v>
      </c>
      <c r="O823" s="223"/>
      <c r="P823" s="223"/>
      <c r="Q823" s="184"/>
      <c r="R823" s="223"/>
      <c r="S823" s="223"/>
    </row>
    <row r="824" spans="1:19" ht="15" customHeight="1" x14ac:dyDescent="0.25">
      <c r="A824" s="231"/>
      <c r="B824" s="224"/>
      <c r="C824" s="184"/>
      <c r="D824" s="184"/>
      <c r="E824" s="184"/>
      <c r="F824" s="223"/>
      <c r="G824" s="223"/>
      <c r="H824" s="367"/>
      <c r="I824" s="223"/>
      <c r="J824" s="485"/>
      <c r="K824" s="223"/>
      <c r="L824" s="863" t="str">
        <f t="shared" si="40"/>
        <v/>
      </c>
      <c r="M824" s="864">
        <f t="shared" si="41"/>
        <v>0</v>
      </c>
      <c r="N824" s="864">
        <f t="shared" si="42"/>
        <v>0</v>
      </c>
      <c r="O824" s="223"/>
      <c r="P824" s="223"/>
      <c r="Q824" s="184"/>
      <c r="R824" s="223"/>
      <c r="S824" s="223"/>
    </row>
    <row r="825" spans="1:19" ht="15" customHeight="1" x14ac:dyDescent="0.25">
      <c r="A825" s="231"/>
      <c r="B825" s="224"/>
      <c r="C825" s="184"/>
      <c r="D825" s="184"/>
      <c r="E825" s="184"/>
      <c r="F825" s="223"/>
      <c r="G825" s="223"/>
      <c r="H825" s="367"/>
      <c r="I825" s="223"/>
      <c r="J825" s="485"/>
      <c r="K825" s="223"/>
      <c r="L825" s="863" t="str">
        <f t="shared" si="40"/>
        <v/>
      </c>
      <c r="M825" s="864">
        <f t="shared" si="41"/>
        <v>0</v>
      </c>
      <c r="N825" s="864">
        <f t="shared" si="42"/>
        <v>0</v>
      </c>
      <c r="O825" s="223"/>
      <c r="P825" s="223"/>
      <c r="Q825" s="184"/>
      <c r="R825" s="223"/>
      <c r="S825" s="223"/>
    </row>
    <row r="826" spans="1:19" ht="15" customHeight="1" x14ac:dyDescent="0.25">
      <c r="A826" s="231"/>
      <c r="B826" s="224"/>
      <c r="C826" s="405"/>
      <c r="D826" s="184"/>
      <c r="E826" s="184"/>
      <c r="F826" s="223"/>
      <c r="G826" s="223"/>
      <c r="H826" s="367"/>
      <c r="I826" s="223"/>
      <c r="J826" s="485"/>
      <c r="K826" s="223"/>
      <c r="L826" s="863" t="str">
        <f t="shared" si="40"/>
        <v/>
      </c>
      <c r="M826" s="864">
        <f t="shared" si="41"/>
        <v>0</v>
      </c>
      <c r="N826" s="864">
        <f t="shared" si="42"/>
        <v>0</v>
      </c>
      <c r="O826" s="223"/>
      <c r="P826" s="223"/>
      <c r="Q826" s="184"/>
      <c r="R826" s="223"/>
      <c r="S826" s="223"/>
    </row>
    <row r="827" spans="1:19" ht="15" customHeight="1" x14ac:dyDescent="0.25">
      <c r="A827" s="231"/>
      <c r="B827" s="224"/>
      <c r="C827" s="405"/>
      <c r="D827" s="184"/>
      <c r="E827" s="184"/>
      <c r="F827" s="223"/>
      <c r="G827" s="223"/>
      <c r="H827" s="367"/>
      <c r="I827" s="223"/>
      <c r="J827" s="485"/>
      <c r="K827" s="223"/>
      <c r="L827" s="863" t="str">
        <f t="shared" si="40"/>
        <v/>
      </c>
      <c r="M827" s="864">
        <f t="shared" si="41"/>
        <v>0</v>
      </c>
      <c r="N827" s="864">
        <f t="shared" si="42"/>
        <v>0</v>
      </c>
      <c r="O827" s="223"/>
      <c r="P827" s="223"/>
      <c r="Q827" s="184"/>
      <c r="R827" s="223"/>
      <c r="S827" s="223"/>
    </row>
    <row r="828" spans="1:19" ht="15" customHeight="1" x14ac:dyDescent="0.25">
      <c r="A828" s="231"/>
      <c r="B828" s="224"/>
      <c r="C828" s="405"/>
      <c r="D828" s="184"/>
      <c r="E828" s="184"/>
      <c r="F828" s="223"/>
      <c r="G828" s="223"/>
      <c r="H828" s="367"/>
      <c r="I828" s="223"/>
      <c r="J828" s="485"/>
      <c r="K828" s="223"/>
      <c r="L828" s="863" t="str">
        <f t="shared" si="40"/>
        <v/>
      </c>
      <c r="M828" s="864">
        <f t="shared" si="41"/>
        <v>0</v>
      </c>
      <c r="N828" s="864">
        <f t="shared" si="42"/>
        <v>0</v>
      </c>
      <c r="O828" s="223"/>
      <c r="P828" s="223"/>
      <c r="Q828" s="184"/>
      <c r="R828" s="223"/>
      <c r="S828" s="223"/>
    </row>
    <row r="829" spans="1:19" ht="15" customHeight="1" x14ac:dyDescent="0.25">
      <c r="A829" s="231"/>
      <c r="B829" s="224"/>
      <c r="C829" s="405"/>
      <c r="D829" s="184"/>
      <c r="E829" s="184"/>
      <c r="F829" s="223"/>
      <c r="G829" s="223"/>
      <c r="H829" s="367"/>
      <c r="I829" s="223"/>
      <c r="J829" s="485"/>
      <c r="K829" s="223"/>
      <c r="L829" s="863" t="str">
        <f t="shared" si="40"/>
        <v/>
      </c>
      <c r="M829" s="864">
        <f t="shared" si="41"/>
        <v>0</v>
      </c>
      <c r="N829" s="864">
        <f t="shared" si="42"/>
        <v>0</v>
      </c>
      <c r="O829" s="223"/>
      <c r="P829" s="223"/>
      <c r="Q829" s="184"/>
      <c r="R829" s="223"/>
      <c r="S829" s="223"/>
    </row>
    <row r="830" spans="1:19" ht="15" customHeight="1" x14ac:dyDescent="0.25">
      <c r="A830" s="231"/>
      <c r="B830" s="224"/>
      <c r="C830" s="405"/>
      <c r="D830" s="184"/>
      <c r="E830" s="184"/>
      <c r="F830" s="223"/>
      <c r="G830" s="223"/>
      <c r="H830" s="367"/>
      <c r="I830" s="223"/>
      <c r="J830" s="485"/>
      <c r="K830" s="223"/>
      <c r="L830" s="863" t="str">
        <f t="shared" si="40"/>
        <v/>
      </c>
      <c r="M830" s="864">
        <f t="shared" si="41"/>
        <v>0</v>
      </c>
      <c r="N830" s="864">
        <f t="shared" si="42"/>
        <v>0</v>
      </c>
      <c r="O830" s="223"/>
      <c r="P830" s="223"/>
      <c r="Q830" s="184"/>
      <c r="R830" s="223"/>
      <c r="S830" s="223"/>
    </row>
    <row r="831" spans="1:19" ht="15" customHeight="1" x14ac:dyDescent="0.25">
      <c r="A831" s="231"/>
      <c r="B831" s="224"/>
      <c r="C831" s="405"/>
      <c r="D831" s="184"/>
      <c r="E831" s="184"/>
      <c r="F831" s="223"/>
      <c r="G831" s="223"/>
      <c r="H831" s="367"/>
      <c r="I831" s="223"/>
      <c r="J831" s="485"/>
      <c r="K831" s="223"/>
      <c r="L831" s="863" t="str">
        <f t="shared" si="40"/>
        <v/>
      </c>
      <c r="M831" s="864">
        <f t="shared" si="41"/>
        <v>0</v>
      </c>
      <c r="N831" s="864">
        <f t="shared" si="42"/>
        <v>0</v>
      </c>
      <c r="O831" s="223"/>
      <c r="P831" s="223"/>
      <c r="Q831" s="184"/>
      <c r="R831" s="223"/>
      <c r="S831" s="223"/>
    </row>
    <row r="832" spans="1:19" ht="15" customHeight="1" x14ac:dyDescent="0.25">
      <c r="A832" s="231"/>
      <c r="B832" s="224"/>
      <c r="C832" s="405"/>
      <c r="D832" s="184"/>
      <c r="E832" s="184"/>
      <c r="F832" s="223"/>
      <c r="G832" s="223"/>
      <c r="H832" s="367"/>
      <c r="I832" s="223"/>
      <c r="J832" s="485"/>
      <c r="K832" s="223"/>
      <c r="L832" s="863" t="str">
        <f t="shared" si="40"/>
        <v/>
      </c>
      <c r="M832" s="864">
        <f t="shared" si="41"/>
        <v>0</v>
      </c>
      <c r="N832" s="864">
        <f t="shared" si="42"/>
        <v>0</v>
      </c>
      <c r="O832" s="223"/>
      <c r="P832" s="223"/>
      <c r="Q832" s="223"/>
      <c r="R832" s="223"/>
      <c r="S832" s="223"/>
    </row>
    <row r="833" spans="1:19" ht="15" customHeight="1" x14ac:dyDescent="0.25">
      <c r="A833" s="231"/>
      <c r="B833" s="224"/>
      <c r="C833" s="405"/>
      <c r="D833" s="184"/>
      <c r="E833" s="184"/>
      <c r="F833" s="223"/>
      <c r="G833" s="223"/>
      <c r="H833" s="367"/>
      <c r="I833" s="223"/>
      <c r="J833" s="485"/>
      <c r="K833" s="223"/>
      <c r="L833" s="863" t="str">
        <f t="shared" si="40"/>
        <v/>
      </c>
      <c r="M833" s="864">
        <f t="shared" si="41"/>
        <v>0</v>
      </c>
      <c r="N833" s="864">
        <f t="shared" si="42"/>
        <v>0</v>
      </c>
      <c r="O833" s="223"/>
      <c r="P833" s="223"/>
      <c r="Q833" s="184"/>
      <c r="R833" s="223"/>
      <c r="S833" s="223"/>
    </row>
    <row r="834" spans="1:19" ht="15" customHeight="1" x14ac:dyDescent="0.25">
      <c r="A834" s="231"/>
      <c r="B834" s="174"/>
      <c r="C834" s="405"/>
      <c r="D834" s="184"/>
      <c r="E834" s="184"/>
      <c r="F834" s="223"/>
      <c r="G834" s="223"/>
      <c r="H834" s="367"/>
      <c r="I834" s="223"/>
      <c r="J834" s="485"/>
      <c r="K834" s="223"/>
      <c r="L834" s="863" t="str">
        <f t="shared" si="40"/>
        <v/>
      </c>
      <c r="M834" s="864">
        <f t="shared" si="41"/>
        <v>0</v>
      </c>
      <c r="N834" s="864">
        <f t="shared" si="42"/>
        <v>0</v>
      </c>
      <c r="O834" s="223"/>
      <c r="P834" s="223"/>
      <c r="Q834" s="184"/>
      <c r="R834" s="197"/>
      <c r="S834" s="223"/>
    </row>
    <row r="835" spans="1:19" ht="15" customHeight="1" x14ac:dyDescent="0.25">
      <c r="A835" s="231"/>
      <c r="B835" s="224"/>
      <c r="C835" s="405"/>
      <c r="D835" s="184"/>
      <c r="E835" s="184"/>
      <c r="F835" s="223"/>
      <c r="G835" s="223"/>
      <c r="H835" s="367"/>
      <c r="I835" s="223"/>
      <c r="J835" s="485"/>
      <c r="K835" s="223"/>
      <c r="L835" s="863" t="str">
        <f t="shared" ref="L835:L898" si="43">IF(ISBLANK(K835),IF(ISBLANK(R835),IF(ISBLANK(C835),"",C835),R835),IF(ISBLANK(R835),CONCATENATE(K835,".",C835),CONCATENATE(K835,".",R835)))</f>
        <v/>
      </c>
      <c r="M835" s="864">
        <f t="shared" ref="M835:M898" si="44">IF(O835="",0,LEFT(O835,1))</f>
        <v>0</v>
      </c>
      <c r="N835" s="864">
        <f t="shared" ref="N835:N898" si="45">IF(P835="",0,LEFT(P835,1))</f>
        <v>0</v>
      </c>
      <c r="O835" s="223"/>
      <c r="P835" s="223"/>
      <c r="Q835" s="184"/>
      <c r="R835" s="197"/>
      <c r="S835" s="223"/>
    </row>
    <row r="836" spans="1:19" ht="15" customHeight="1" x14ac:dyDescent="0.25">
      <c r="A836" s="231"/>
      <c r="B836" s="224"/>
      <c r="C836" s="405"/>
      <c r="D836" s="184"/>
      <c r="E836" s="184"/>
      <c r="F836" s="223"/>
      <c r="G836" s="223"/>
      <c r="H836" s="367"/>
      <c r="I836" s="223"/>
      <c r="J836" s="485"/>
      <c r="K836" s="223"/>
      <c r="L836" s="863" t="str">
        <f t="shared" si="43"/>
        <v/>
      </c>
      <c r="M836" s="864">
        <f t="shared" si="44"/>
        <v>0</v>
      </c>
      <c r="N836" s="864">
        <f t="shared" si="45"/>
        <v>0</v>
      </c>
      <c r="O836" s="223"/>
      <c r="P836" s="223"/>
      <c r="Q836" s="184"/>
      <c r="R836" s="197"/>
      <c r="S836" s="223"/>
    </row>
    <row r="837" spans="1:19" ht="15" customHeight="1" x14ac:dyDescent="0.25">
      <c r="A837" s="231"/>
      <c r="B837" s="276"/>
      <c r="C837" s="405"/>
      <c r="D837" s="184"/>
      <c r="E837" s="184"/>
      <c r="F837" s="223"/>
      <c r="G837" s="223"/>
      <c r="H837" s="367"/>
      <c r="I837" s="223"/>
      <c r="J837" s="485"/>
      <c r="K837" s="223"/>
      <c r="L837" s="863" t="str">
        <f t="shared" si="43"/>
        <v/>
      </c>
      <c r="M837" s="864">
        <f t="shared" si="44"/>
        <v>0</v>
      </c>
      <c r="N837" s="864">
        <f t="shared" si="45"/>
        <v>0</v>
      </c>
      <c r="O837" s="223"/>
      <c r="P837" s="223"/>
      <c r="Q837" s="223"/>
      <c r="R837" s="197"/>
      <c r="S837" s="223"/>
    </row>
    <row r="838" spans="1:19" ht="15" customHeight="1" x14ac:dyDescent="0.25">
      <c r="A838" s="231"/>
      <c r="B838" s="224"/>
      <c r="C838" s="405"/>
      <c r="D838" s="184"/>
      <c r="E838" s="184"/>
      <c r="F838" s="223"/>
      <c r="G838" s="223"/>
      <c r="H838" s="367"/>
      <c r="I838" s="223"/>
      <c r="J838" s="485"/>
      <c r="K838" s="223"/>
      <c r="L838" s="863" t="str">
        <f t="shared" si="43"/>
        <v/>
      </c>
      <c r="M838" s="864">
        <f t="shared" si="44"/>
        <v>0</v>
      </c>
      <c r="N838" s="864">
        <f t="shared" si="45"/>
        <v>0</v>
      </c>
      <c r="O838" s="223"/>
      <c r="P838" s="223"/>
      <c r="Q838" s="184"/>
      <c r="R838" s="197"/>
      <c r="S838" s="223"/>
    </row>
    <row r="839" spans="1:19" ht="15" customHeight="1" x14ac:dyDescent="0.25">
      <c r="A839" s="231"/>
      <c r="B839" s="224"/>
      <c r="C839" s="405"/>
      <c r="D839" s="184"/>
      <c r="E839" s="184"/>
      <c r="F839" s="223"/>
      <c r="G839" s="223"/>
      <c r="H839" s="367"/>
      <c r="I839" s="223"/>
      <c r="J839" s="485"/>
      <c r="K839" s="223"/>
      <c r="L839" s="863" t="str">
        <f t="shared" si="43"/>
        <v/>
      </c>
      <c r="M839" s="864">
        <f t="shared" si="44"/>
        <v>0</v>
      </c>
      <c r="N839" s="864">
        <f t="shared" si="45"/>
        <v>0</v>
      </c>
      <c r="O839" s="223"/>
      <c r="P839" s="223"/>
      <c r="Q839" s="184"/>
      <c r="R839" s="223"/>
      <c r="S839" s="223"/>
    </row>
    <row r="840" spans="1:19" ht="15" customHeight="1" x14ac:dyDescent="0.25">
      <c r="A840" s="231"/>
      <c r="B840" s="224"/>
      <c r="C840" s="405"/>
      <c r="D840" s="184"/>
      <c r="E840" s="184"/>
      <c r="F840" s="223"/>
      <c r="G840" s="223"/>
      <c r="H840" s="367"/>
      <c r="I840" s="223"/>
      <c r="J840" s="485"/>
      <c r="K840" s="223"/>
      <c r="L840" s="863" t="str">
        <f t="shared" si="43"/>
        <v/>
      </c>
      <c r="M840" s="864">
        <f t="shared" si="44"/>
        <v>0</v>
      </c>
      <c r="N840" s="864">
        <f t="shared" si="45"/>
        <v>0</v>
      </c>
      <c r="O840" s="223"/>
      <c r="P840" s="223"/>
      <c r="Q840" s="184"/>
      <c r="R840" s="223"/>
      <c r="S840" s="223"/>
    </row>
    <row r="841" spans="1:19" ht="15" customHeight="1" x14ac:dyDescent="0.25">
      <c r="A841" s="231"/>
      <c r="B841" s="224"/>
      <c r="C841" s="405"/>
      <c r="D841" s="184"/>
      <c r="E841" s="184"/>
      <c r="F841" s="223"/>
      <c r="G841" s="223"/>
      <c r="H841" s="367"/>
      <c r="I841" s="223"/>
      <c r="J841" s="485"/>
      <c r="K841" s="223"/>
      <c r="L841" s="863" t="str">
        <f t="shared" si="43"/>
        <v/>
      </c>
      <c r="M841" s="864">
        <f t="shared" si="44"/>
        <v>0</v>
      </c>
      <c r="N841" s="864">
        <f t="shared" si="45"/>
        <v>0</v>
      </c>
      <c r="O841" s="223"/>
      <c r="P841" s="223"/>
      <c r="Q841" s="184"/>
      <c r="R841" s="223"/>
      <c r="S841" s="223"/>
    </row>
    <row r="842" spans="1:19" ht="15" customHeight="1" x14ac:dyDescent="0.25">
      <c r="A842" s="231"/>
      <c r="B842" s="224"/>
      <c r="C842" s="405"/>
      <c r="D842" s="184"/>
      <c r="E842" s="184"/>
      <c r="F842" s="223"/>
      <c r="G842" s="223"/>
      <c r="H842" s="367"/>
      <c r="I842" s="223"/>
      <c r="J842" s="485"/>
      <c r="K842" s="223"/>
      <c r="L842" s="863" t="str">
        <f t="shared" si="43"/>
        <v/>
      </c>
      <c r="M842" s="864">
        <f t="shared" si="44"/>
        <v>0</v>
      </c>
      <c r="N842" s="864">
        <f t="shared" si="45"/>
        <v>0</v>
      </c>
      <c r="O842" s="223"/>
      <c r="P842" s="223"/>
      <c r="Q842" s="184"/>
      <c r="R842" s="223"/>
      <c r="S842" s="223"/>
    </row>
    <row r="843" spans="1:19" ht="15" customHeight="1" x14ac:dyDescent="0.25">
      <c r="A843" s="231"/>
      <c r="B843" s="224"/>
      <c r="C843" s="405"/>
      <c r="D843" s="184"/>
      <c r="E843" s="184"/>
      <c r="F843" s="223"/>
      <c r="G843" s="223"/>
      <c r="H843" s="367"/>
      <c r="I843" s="223"/>
      <c r="J843" s="485"/>
      <c r="K843" s="223"/>
      <c r="L843" s="863" t="str">
        <f t="shared" si="43"/>
        <v/>
      </c>
      <c r="M843" s="864">
        <f t="shared" si="44"/>
        <v>0</v>
      </c>
      <c r="N843" s="864">
        <f t="shared" si="45"/>
        <v>0</v>
      </c>
      <c r="O843" s="223"/>
      <c r="P843" s="223"/>
      <c r="Q843" s="184"/>
      <c r="R843" s="223"/>
      <c r="S843" s="223"/>
    </row>
    <row r="844" spans="1:19" x14ac:dyDescent="0.25">
      <c r="A844" s="231"/>
      <c r="B844" s="224"/>
      <c r="C844" s="405"/>
      <c r="D844" s="184"/>
      <c r="E844" s="184"/>
      <c r="F844" s="223"/>
      <c r="G844" s="223"/>
      <c r="H844" s="367"/>
      <c r="I844" s="223"/>
      <c r="J844" s="485"/>
      <c r="K844" s="223"/>
      <c r="L844" s="863" t="str">
        <f t="shared" si="43"/>
        <v/>
      </c>
      <c r="M844" s="864">
        <f t="shared" si="44"/>
        <v>0</v>
      </c>
      <c r="N844" s="864">
        <f t="shared" si="45"/>
        <v>0</v>
      </c>
      <c r="O844" s="223"/>
      <c r="P844" s="223"/>
      <c r="Q844" s="184"/>
      <c r="R844" s="223"/>
      <c r="S844" s="223"/>
    </row>
    <row r="845" spans="1:19" ht="15" customHeight="1" x14ac:dyDescent="0.25">
      <c r="A845" s="231"/>
      <c r="B845" s="224"/>
      <c r="C845" s="405"/>
      <c r="D845" s="184"/>
      <c r="E845" s="184"/>
      <c r="F845" s="223"/>
      <c r="G845" s="223"/>
      <c r="H845" s="367"/>
      <c r="I845" s="223"/>
      <c r="J845" s="485"/>
      <c r="K845" s="223"/>
      <c r="L845" s="863" t="str">
        <f t="shared" si="43"/>
        <v/>
      </c>
      <c r="M845" s="864">
        <f t="shared" si="44"/>
        <v>0</v>
      </c>
      <c r="N845" s="864">
        <f t="shared" si="45"/>
        <v>0</v>
      </c>
      <c r="O845" s="223"/>
      <c r="P845" s="223"/>
      <c r="Q845" s="184"/>
      <c r="R845" s="223"/>
      <c r="S845" s="223"/>
    </row>
    <row r="846" spans="1:19" ht="15" customHeight="1" x14ac:dyDescent="0.25">
      <c r="A846" s="231"/>
      <c r="B846" s="224"/>
      <c r="C846" s="405"/>
      <c r="D846" s="184"/>
      <c r="E846" s="184"/>
      <c r="F846" s="223"/>
      <c r="G846" s="223"/>
      <c r="H846" s="367"/>
      <c r="I846" s="223"/>
      <c r="J846" s="485"/>
      <c r="K846" s="223"/>
      <c r="L846" s="863" t="str">
        <f t="shared" si="43"/>
        <v/>
      </c>
      <c r="M846" s="864">
        <f t="shared" si="44"/>
        <v>0</v>
      </c>
      <c r="N846" s="864">
        <f t="shared" si="45"/>
        <v>0</v>
      </c>
      <c r="O846" s="223"/>
      <c r="P846" s="223"/>
      <c r="Q846" s="184"/>
      <c r="R846" s="223"/>
      <c r="S846" s="223"/>
    </row>
    <row r="847" spans="1:19" ht="15" customHeight="1" x14ac:dyDescent="0.25">
      <c r="A847" s="231"/>
      <c r="B847" s="224"/>
      <c r="C847" s="405"/>
      <c r="D847" s="184"/>
      <c r="E847" s="184"/>
      <c r="F847" s="223"/>
      <c r="G847" s="223"/>
      <c r="H847" s="367"/>
      <c r="I847" s="223"/>
      <c r="J847" s="485"/>
      <c r="K847" s="223"/>
      <c r="L847" s="863" t="str">
        <f t="shared" si="43"/>
        <v/>
      </c>
      <c r="M847" s="864">
        <f t="shared" si="44"/>
        <v>0</v>
      </c>
      <c r="N847" s="864">
        <f t="shared" si="45"/>
        <v>0</v>
      </c>
      <c r="O847" s="223"/>
      <c r="P847" s="223"/>
      <c r="Q847" s="184"/>
      <c r="R847" s="223"/>
      <c r="S847" s="223"/>
    </row>
    <row r="848" spans="1:19" ht="15" customHeight="1" x14ac:dyDescent="0.25">
      <c r="A848" s="231"/>
      <c r="B848" s="224"/>
      <c r="C848" s="405"/>
      <c r="D848" s="184"/>
      <c r="E848" s="184"/>
      <c r="F848" s="223"/>
      <c r="G848" s="223"/>
      <c r="H848" s="367"/>
      <c r="I848" s="223"/>
      <c r="J848" s="485"/>
      <c r="K848" s="223"/>
      <c r="L848" s="863" t="str">
        <f t="shared" si="43"/>
        <v/>
      </c>
      <c r="M848" s="864">
        <f t="shared" si="44"/>
        <v>0</v>
      </c>
      <c r="N848" s="864">
        <f t="shared" si="45"/>
        <v>0</v>
      </c>
      <c r="O848" s="223"/>
      <c r="P848" s="223"/>
      <c r="Q848" s="184"/>
      <c r="R848" s="223"/>
      <c r="S848" s="223"/>
    </row>
    <row r="849" spans="1:19" ht="15" customHeight="1" x14ac:dyDescent="0.25">
      <c r="A849" s="231"/>
      <c r="B849" s="224"/>
      <c r="C849" s="405"/>
      <c r="D849" s="184"/>
      <c r="E849" s="184"/>
      <c r="F849" s="223"/>
      <c r="G849" s="223"/>
      <c r="H849" s="367"/>
      <c r="I849" s="223"/>
      <c r="J849" s="485"/>
      <c r="K849" s="223"/>
      <c r="L849" s="863" t="str">
        <f t="shared" si="43"/>
        <v/>
      </c>
      <c r="M849" s="864">
        <f t="shared" si="44"/>
        <v>0</v>
      </c>
      <c r="N849" s="864">
        <f t="shared" si="45"/>
        <v>0</v>
      </c>
      <c r="O849" s="223"/>
      <c r="P849" s="223"/>
      <c r="Q849" s="184"/>
      <c r="R849" s="223"/>
      <c r="S849" s="223"/>
    </row>
    <row r="850" spans="1:19" ht="15" customHeight="1" x14ac:dyDescent="0.25">
      <c r="A850" s="231"/>
      <c r="B850" s="224"/>
      <c r="C850" s="405"/>
      <c r="D850" s="184"/>
      <c r="E850" s="184"/>
      <c r="F850" s="223"/>
      <c r="G850" s="223"/>
      <c r="H850" s="367"/>
      <c r="I850" s="223"/>
      <c r="J850" s="485"/>
      <c r="K850" s="223"/>
      <c r="L850" s="863" t="str">
        <f t="shared" si="43"/>
        <v/>
      </c>
      <c r="M850" s="864">
        <f t="shared" si="44"/>
        <v>0</v>
      </c>
      <c r="N850" s="864">
        <f t="shared" si="45"/>
        <v>0</v>
      </c>
      <c r="O850" s="223"/>
      <c r="P850" s="223"/>
      <c r="Q850" s="184"/>
      <c r="R850" s="223"/>
      <c r="S850" s="223"/>
    </row>
    <row r="851" spans="1:19" ht="15" customHeight="1" x14ac:dyDescent="0.25">
      <c r="A851" s="231"/>
      <c r="B851" s="224"/>
      <c r="C851" s="405"/>
      <c r="D851" s="184"/>
      <c r="E851" s="184"/>
      <c r="F851" s="223"/>
      <c r="G851" s="223"/>
      <c r="H851" s="367"/>
      <c r="I851" s="223"/>
      <c r="J851" s="485"/>
      <c r="K851" s="223"/>
      <c r="L851" s="863" t="str">
        <f t="shared" si="43"/>
        <v/>
      </c>
      <c r="M851" s="864">
        <f t="shared" si="44"/>
        <v>0</v>
      </c>
      <c r="N851" s="864">
        <f t="shared" si="45"/>
        <v>0</v>
      </c>
      <c r="O851" s="223"/>
      <c r="P851" s="223"/>
      <c r="Q851" s="184"/>
      <c r="R851" s="223"/>
      <c r="S851" s="223"/>
    </row>
    <row r="852" spans="1:19" ht="15" customHeight="1" x14ac:dyDescent="0.25">
      <c r="A852" s="231"/>
      <c r="B852" s="224"/>
      <c r="C852" s="405"/>
      <c r="D852" s="184"/>
      <c r="E852" s="184"/>
      <c r="F852" s="223"/>
      <c r="G852" s="223"/>
      <c r="H852" s="367"/>
      <c r="I852" s="223"/>
      <c r="J852" s="485"/>
      <c r="K852" s="223"/>
      <c r="L852" s="863" t="str">
        <f t="shared" si="43"/>
        <v/>
      </c>
      <c r="M852" s="864">
        <f t="shared" si="44"/>
        <v>0</v>
      </c>
      <c r="N852" s="864">
        <f t="shared" si="45"/>
        <v>0</v>
      </c>
      <c r="O852" s="223"/>
      <c r="P852" s="223"/>
      <c r="Q852" s="184"/>
      <c r="R852" s="223"/>
      <c r="S852" s="223"/>
    </row>
    <row r="853" spans="1:19" ht="15" customHeight="1" x14ac:dyDescent="0.25">
      <c r="A853" s="231"/>
      <c r="B853" s="224"/>
      <c r="C853" s="405"/>
      <c r="D853" s="184"/>
      <c r="E853" s="184"/>
      <c r="F853" s="223"/>
      <c r="G853" s="223"/>
      <c r="H853" s="367"/>
      <c r="I853" s="223"/>
      <c r="J853" s="485"/>
      <c r="K853" s="223"/>
      <c r="L853" s="863" t="str">
        <f t="shared" si="43"/>
        <v/>
      </c>
      <c r="M853" s="864">
        <f t="shared" si="44"/>
        <v>0</v>
      </c>
      <c r="N853" s="864">
        <f t="shared" si="45"/>
        <v>0</v>
      </c>
      <c r="O853" s="223"/>
      <c r="P853" s="223"/>
      <c r="Q853" s="184"/>
      <c r="R853" s="223"/>
      <c r="S853" s="223"/>
    </row>
    <row r="854" spans="1:19" ht="15" customHeight="1" x14ac:dyDescent="0.25">
      <c r="A854" s="231"/>
      <c r="B854" s="224"/>
      <c r="C854" s="184"/>
      <c r="D854" s="184"/>
      <c r="E854" s="184"/>
      <c r="F854" s="223"/>
      <c r="G854" s="223"/>
      <c r="H854" s="367"/>
      <c r="I854" s="223"/>
      <c r="J854" s="485"/>
      <c r="K854" s="223"/>
      <c r="L854" s="863" t="str">
        <f t="shared" si="43"/>
        <v/>
      </c>
      <c r="M854" s="864">
        <f t="shared" si="44"/>
        <v>0</v>
      </c>
      <c r="N854" s="864">
        <f t="shared" si="45"/>
        <v>0</v>
      </c>
      <c r="O854" s="223"/>
      <c r="P854" s="223"/>
      <c r="Q854" s="184"/>
      <c r="R854" s="223"/>
      <c r="S854" s="223"/>
    </row>
    <row r="855" spans="1:19" ht="15" customHeight="1" x14ac:dyDescent="0.25">
      <c r="A855" s="231"/>
      <c r="B855" s="224"/>
      <c r="C855" s="184"/>
      <c r="D855" s="184"/>
      <c r="E855" s="184"/>
      <c r="F855" s="223"/>
      <c r="G855" s="223"/>
      <c r="H855" s="367"/>
      <c r="I855" s="223"/>
      <c r="J855" s="485"/>
      <c r="K855" s="223"/>
      <c r="L855" s="863" t="str">
        <f t="shared" si="43"/>
        <v/>
      </c>
      <c r="M855" s="864">
        <f t="shared" si="44"/>
        <v>0</v>
      </c>
      <c r="N855" s="864">
        <f t="shared" si="45"/>
        <v>0</v>
      </c>
      <c r="O855" s="223"/>
      <c r="P855" s="223"/>
      <c r="Q855" s="184"/>
      <c r="R855" s="223"/>
      <c r="S855" s="223"/>
    </row>
    <row r="856" spans="1:19" ht="15" customHeight="1" x14ac:dyDescent="0.25">
      <c r="A856" s="231"/>
      <c r="B856" s="224"/>
      <c r="C856" s="184"/>
      <c r="D856" s="184"/>
      <c r="E856" s="184"/>
      <c r="F856" s="223"/>
      <c r="G856" s="223"/>
      <c r="H856" s="367"/>
      <c r="I856" s="223"/>
      <c r="J856" s="485"/>
      <c r="K856" s="223"/>
      <c r="L856" s="863" t="str">
        <f t="shared" si="43"/>
        <v/>
      </c>
      <c r="M856" s="864">
        <f t="shared" si="44"/>
        <v>0</v>
      </c>
      <c r="N856" s="864">
        <f t="shared" si="45"/>
        <v>0</v>
      </c>
      <c r="O856" s="223"/>
      <c r="P856" s="223"/>
      <c r="Q856" s="184"/>
      <c r="R856" s="223"/>
      <c r="S856" s="223"/>
    </row>
    <row r="857" spans="1:19" ht="15" customHeight="1" x14ac:dyDescent="0.25">
      <c r="A857" s="231"/>
      <c r="B857" s="224"/>
      <c r="C857" s="184"/>
      <c r="D857" s="184"/>
      <c r="E857" s="184"/>
      <c r="F857" s="223"/>
      <c r="G857" s="223"/>
      <c r="H857" s="367"/>
      <c r="I857" s="223"/>
      <c r="J857" s="485"/>
      <c r="K857" s="223"/>
      <c r="L857" s="863" t="str">
        <f t="shared" si="43"/>
        <v/>
      </c>
      <c r="M857" s="864">
        <f t="shared" si="44"/>
        <v>0</v>
      </c>
      <c r="N857" s="864">
        <f t="shared" si="45"/>
        <v>0</v>
      </c>
      <c r="O857" s="223"/>
      <c r="P857" s="223"/>
      <c r="Q857" s="184"/>
      <c r="R857" s="223"/>
      <c r="S857" s="223"/>
    </row>
    <row r="858" spans="1:19" ht="15" customHeight="1" x14ac:dyDescent="0.25">
      <c r="A858" s="231"/>
      <c r="B858" s="224"/>
      <c r="C858" s="184"/>
      <c r="D858" s="184"/>
      <c r="E858" s="184"/>
      <c r="F858" s="223"/>
      <c r="G858" s="223"/>
      <c r="H858" s="367"/>
      <c r="I858" s="223"/>
      <c r="J858" s="485"/>
      <c r="K858" s="223"/>
      <c r="L858" s="863" t="str">
        <f t="shared" si="43"/>
        <v/>
      </c>
      <c r="M858" s="864">
        <f t="shared" si="44"/>
        <v>0</v>
      </c>
      <c r="N858" s="864">
        <f t="shared" si="45"/>
        <v>0</v>
      </c>
      <c r="O858" s="223"/>
      <c r="P858" s="223"/>
      <c r="Q858" s="184"/>
      <c r="R858" s="223"/>
      <c r="S858" s="223"/>
    </row>
    <row r="859" spans="1:19" ht="15" customHeight="1" x14ac:dyDescent="0.25">
      <c r="A859" s="231"/>
      <c r="B859" s="224"/>
      <c r="C859" s="184"/>
      <c r="D859" s="184"/>
      <c r="E859" s="184"/>
      <c r="F859" s="223"/>
      <c r="G859" s="223"/>
      <c r="H859" s="367"/>
      <c r="I859" s="223"/>
      <c r="J859" s="485"/>
      <c r="K859" s="223"/>
      <c r="L859" s="863" t="str">
        <f t="shared" si="43"/>
        <v/>
      </c>
      <c r="M859" s="864">
        <f t="shared" si="44"/>
        <v>0</v>
      </c>
      <c r="N859" s="864">
        <f t="shared" si="45"/>
        <v>0</v>
      </c>
      <c r="O859" s="223"/>
      <c r="P859" s="223"/>
      <c r="Q859" s="184"/>
      <c r="R859" s="223"/>
      <c r="S859" s="223"/>
    </row>
    <row r="860" spans="1:19" ht="15" customHeight="1" x14ac:dyDescent="0.25">
      <c r="A860" s="231"/>
      <c r="B860" s="224"/>
      <c r="C860" s="184"/>
      <c r="D860" s="184"/>
      <c r="E860" s="184"/>
      <c r="F860" s="223"/>
      <c r="G860" s="223"/>
      <c r="H860" s="367"/>
      <c r="I860" s="223"/>
      <c r="J860" s="485"/>
      <c r="K860" s="223"/>
      <c r="L860" s="863" t="str">
        <f t="shared" si="43"/>
        <v/>
      </c>
      <c r="M860" s="864">
        <f t="shared" si="44"/>
        <v>0</v>
      </c>
      <c r="N860" s="864">
        <f t="shared" si="45"/>
        <v>0</v>
      </c>
      <c r="O860" s="223"/>
      <c r="P860" s="223"/>
      <c r="Q860" s="184"/>
      <c r="R860" s="223"/>
      <c r="S860" s="223"/>
    </row>
    <row r="861" spans="1:19" ht="15" customHeight="1" x14ac:dyDescent="0.25">
      <c r="A861" s="231"/>
      <c r="B861" s="224"/>
      <c r="C861" s="184"/>
      <c r="D861" s="184"/>
      <c r="E861" s="184"/>
      <c r="F861" s="223"/>
      <c r="G861" s="223"/>
      <c r="H861" s="367"/>
      <c r="I861" s="223"/>
      <c r="J861" s="485"/>
      <c r="K861" s="223"/>
      <c r="L861" s="863" t="str">
        <f t="shared" si="43"/>
        <v/>
      </c>
      <c r="M861" s="864">
        <f t="shared" si="44"/>
        <v>0</v>
      </c>
      <c r="N861" s="864">
        <f t="shared" si="45"/>
        <v>0</v>
      </c>
      <c r="O861" s="223"/>
      <c r="P861" s="223"/>
      <c r="Q861" s="184"/>
      <c r="R861" s="223"/>
      <c r="S861" s="223"/>
    </row>
    <row r="862" spans="1:19" ht="15" customHeight="1" x14ac:dyDescent="0.25">
      <c r="A862" s="231"/>
      <c r="B862" s="224"/>
      <c r="C862" s="184"/>
      <c r="D862" s="184"/>
      <c r="E862" s="184"/>
      <c r="F862" s="223"/>
      <c r="G862" s="223"/>
      <c r="H862" s="367"/>
      <c r="I862" s="223"/>
      <c r="J862" s="485"/>
      <c r="K862" s="223"/>
      <c r="L862" s="863" t="str">
        <f t="shared" si="43"/>
        <v/>
      </c>
      <c r="M862" s="864">
        <f t="shared" si="44"/>
        <v>0</v>
      </c>
      <c r="N862" s="864">
        <f t="shared" si="45"/>
        <v>0</v>
      </c>
      <c r="O862" s="223"/>
      <c r="P862" s="223"/>
      <c r="Q862" s="184"/>
      <c r="R862" s="223"/>
      <c r="S862" s="223"/>
    </row>
    <row r="863" spans="1:19" ht="15" customHeight="1" x14ac:dyDescent="0.25">
      <c r="A863" s="231"/>
      <c r="B863" s="224"/>
      <c r="C863" s="184"/>
      <c r="D863" s="184"/>
      <c r="E863" s="184"/>
      <c r="F863" s="223"/>
      <c r="G863" s="223"/>
      <c r="H863" s="367"/>
      <c r="I863" s="223"/>
      <c r="J863" s="485"/>
      <c r="K863" s="223"/>
      <c r="L863" s="863" t="str">
        <f t="shared" si="43"/>
        <v/>
      </c>
      <c r="M863" s="864">
        <f t="shared" si="44"/>
        <v>0</v>
      </c>
      <c r="N863" s="864">
        <f t="shared" si="45"/>
        <v>0</v>
      </c>
      <c r="O863" s="223"/>
      <c r="P863" s="223"/>
      <c r="Q863" s="184"/>
      <c r="R863" s="223"/>
      <c r="S863" s="223"/>
    </row>
    <row r="864" spans="1:19" ht="15" customHeight="1" x14ac:dyDescent="0.25">
      <c r="A864" s="231"/>
      <c r="B864" s="224"/>
      <c r="C864" s="184"/>
      <c r="D864" s="184"/>
      <c r="E864" s="184"/>
      <c r="F864" s="223"/>
      <c r="G864" s="223"/>
      <c r="H864" s="367"/>
      <c r="I864" s="223"/>
      <c r="J864" s="485"/>
      <c r="K864" s="223"/>
      <c r="L864" s="863" t="str">
        <f t="shared" si="43"/>
        <v/>
      </c>
      <c r="M864" s="864">
        <f t="shared" si="44"/>
        <v>0</v>
      </c>
      <c r="N864" s="864">
        <f t="shared" si="45"/>
        <v>0</v>
      </c>
      <c r="O864" s="223"/>
      <c r="P864" s="223"/>
      <c r="Q864" s="184"/>
      <c r="R864" s="223"/>
      <c r="S864" s="223"/>
    </row>
    <row r="865" spans="1:19" ht="15" customHeight="1" x14ac:dyDescent="0.25">
      <c r="A865" s="231"/>
      <c r="B865" s="224"/>
      <c r="C865" s="184"/>
      <c r="D865" s="184"/>
      <c r="E865" s="184"/>
      <c r="F865" s="223"/>
      <c r="G865" s="223"/>
      <c r="H865" s="367"/>
      <c r="I865" s="223"/>
      <c r="J865" s="485"/>
      <c r="K865" s="223"/>
      <c r="L865" s="863" t="str">
        <f t="shared" si="43"/>
        <v/>
      </c>
      <c r="M865" s="864">
        <f t="shared" si="44"/>
        <v>0</v>
      </c>
      <c r="N865" s="864">
        <f t="shared" si="45"/>
        <v>0</v>
      </c>
      <c r="O865" s="223"/>
      <c r="P865" s="223"/>
      <c r="Q865" s="184"/>
      <c r="R865" s="223"/>
      <c r="S865" s="223"/>
    </row>
    <row r="866" spans="1:19" ht="15" customHeight="1" x14ac:dyDescent="0.25">
      <c r="A866" s="231"/>
      <c r="B866" s="224"/>
      <c r="C866" s="184"/>
      <c r="D866" s="184"/>
      <c r="E866" s="184"/>
      <c r="F866" s="223"/>
      <c r="G866" s="223"/>
      <c r="H866" s="367"/>
      <c r="I866" s="223"/>
      <c r="J866" s="485"/>
      <c r="K866" s="223"/>
      <c r="L866" s="863" t="str">
        <f t="shared" si="43"/>
        <v/>
      </c>
      <c r="M866" s="864">
        <f t="shared" si="44"/>
        <v>0</v>
      </c>
      <c r="N866" s="864">
        <f t="shared" si="45"/>
        <v>0</v>
      </c>
      <c r="O866" s="223"/>
      <c r="P866" s="223"/>
      <c r="Q866" s="184"/>
      <c r="R866" s="223"/>
      <c r="S866" s="223"/>
    </row>
    <row r="867" spans="1:19" ht="15" customHeight="1" x14ac:dyDescent="0.25">
      <c r="A867" s="231"/>
      <c r="B867" s="224"/>
      <c r="C867" s="184"/>
      <c r="D867" s="184"/>
      <c r="E867" s="184"/>
      <c r="F867" s="223"/>
      <c r="G867" s="223"/>
      <c r="H867" s="367"/>
      <c r="I867" s="223"/>
      <c r="J867" s="485"/>
      <c r="K867" s="223"/>
      <c r="L867" s="863" t="str">
        <f t="shared" si="43"/>
        <v/>
      </c>
      <c r="M867" s="864">
        <f t="shared" si="44"/>
        <v>0</v>
      </c>
      <c r="N867" s="864">
        <f t="shared" si="45"/>
        <v>0</v>
      </c>
      <c r="O867" s="223"/>
      <c r="P867" s="223"/>
      <c r="Q867" s="184"/>
      <c r="R867" s="223"/>
      <c r="S867" s="223"/>
    </row>
    <row r="868" spans="1:19" ht="15" customHeight="1" x14ac:dyDescent="0.25">
      <c r="A868" s="231"/>
      <c r="B868" s="224"/>
      <c r="C868" s="184"/>
      <c r="D868" s="184"/>
      <c r="E868" s="184"/>
      <c r="F868" s="223"/>
      <c r="G868" s="223"/>
      <c r="H868" s="367"/>
      <c r="I868" s="223"/>
      <c r="J868" s="485"/>
      <c r="K868" s="223"/>
      <c r="L868" s="863" t="str">
        <f t="shared" si="43"/>
        <v/>
      </c>
      <c r="M868" s="864">
        <f t="shared" si="44"/>
        <v>0</v>
      </c>
      <c r="N868" s="864">
        <f t="shared" si="45"/>
        <v>0</v>
      </c>
      <c r="O868" s="223"/>
      <c r="P868" s="223"/>
      <c r="Q868" s="184"/>
      <c r="R868" s="223"/>
      <c r="S868" s="223"/>
    </row>
    <row r="869" spans="1:19" ht="15" customHeight="1" x14ac:dyDescent="0.25">
      <c r="A869" s="231"/>
      <c r="B869" s="224"/>
      <c r="C869" s="184"/>
      <c r="D869" s="184"/>
      <c r="E869" s="184"/>
      <c r="F869" s="223"/>
      <c r="G869" s="223"/>
      <c r="H869" s="367"/>
      <c r="I869" s="223"/>
      <c r="J869" s="485"/>
      <c r="K869" s="223"/>
      <c r="L869" s="863" t="str">
        <f t="shared" si="43"/>
        <v/>
      </c>
      <c r="M869" s="864">
        <f t="shared" si="44"/>
        <v>0</v>
      </c>
      <c r="N869" s="864">
        <f t="shared" si="45"/>
        <v>0</v>
      </c>
      <c r="O869" s="223"/>
      <c r="P869" s="223"/>
      <c r="Q869" s="184"/>
      <c r="R869" s="223"/>
      <c r="S869" s="223"/>
    </row>
    <row r="870" spans="1:19" ht="15" customHeight="1" x14ac:dyDescent="0.25">
      <c r="A870" s="231"/>
      <c r="B870" s="224"/>
      <c r="C870" s="184"/>
      <c r="D870" s="184"/>
      <c r="E870" s="184"/>
      <c r="F870" s="223"/>
      <c r="G870" s="223"/>
      <c r="H870" s="367"/>
      <c r="I870" s="223"/>
      <c r="J870" s="485"/>
      <c r="K870" s="223"/>
      <c r="L870" s="863" t="str">
        <f t="shared" si="43"/>
        <v/>
      </c>
      <c r="M870" s="864">
        <f t="shared" si="44"/>
        <v>0</v>
      </c>
      <c r="N870" s="864">
        <f t="shared" si="45"/>
        <v>0</v>
      </c>
      <c r="O870" s="223"/>
      <c r="P870" s="223"/>
      <c r="Q870" s="184"/>
      <c r="R870" s="223"/>
      <c r="S870" s="223"/>
    </row>
    <row r="871" spans="1:19" ht="15" customHeight="1" x14ac:dyDescent="0.25">
      <c r="A871" s="231"/>
      <c r="B871" s="224"/>
      <c r="C871" s="184"/>
      <c r="D871" s="184"/>
      <c r="E871" s="184"/>
      <c r="F871" s="223"/>
      <c r="G871" s="223"/>
      <c r="H871" s="367"/>
      <c r="I871" s="223"/>
      <c r="J871" s="485"/>
      <c r="K871" s="223"/>
      <c r="L871" s="863" t="str">
        <f t="shared" si="43"/>
        <v/>
      </c>
      <c r="M871" s="864">
        <f t="shared" si="44"/>
        <v>0</v>
      </c>
      <c r="N871" s="864">
        <f t="shared" si="45"/>
        <v>0</v>
      </c>
      <c r="O871" s="223"/>
      <c r="P871" s="223"/>
      <c r="Q871" s="184"/>
      <c r="R871" s="223"/>
      <c r="S871" s="223"/>
    </row>
    <row r="872" spans="1:19" ht="15" customHeight="1" x14ac:dyDescent="0.25">
      <c r="A872" s="231"/>
      <c r="B872" s="224"/>
      <c r="C872" s="184"/>
      <c r="D872" s="184"/>
      <c r="E872" s="184"/>
      <c r="F872" s="223"/>
      <c r="G872" s="223"/>
      <c r="H872" s="367"/>
      <c r="I872" s="223"/>
      <c r="J872" s="485"/>
      <c r="K872" s="223"/>
      <c r="L872" s="863" t="str">
        <f t="shared" si="43"/>
        <v/>
      </c>
      <c r="M872" s="864">
        <f t="shared" si="44"/>
        <v>0</v>
      </c>
      <c r="N872" s="864">
        <f t="shared" si="45"/>
        <v>0</v>
      </c>
      <c r="O872" s="223"/>
      <c r="P872" s="223"/>
      <c r="Q872" s="184"/>
      <c r="R872" s="223"/>
      <c r="S872" s="223"/>
    </row>
    <row r="873" spans="1:19" ht="15" customHeight="1" x14ac:dyDescent="0.25">
      <c r="A873" s="231"/>
      <c r="B873" s="224"/>
      <c r="C873" s="184"/>
      <c r="D873" s="184"/>
      <c r="E873" s="184"/>
      <c r="F873" s="223"/>
      <c r="G873" s="223"/>
      <c r="H873" s="367"/>
      <c r="I873" s="223"/>
      <c r="J873" s="485"/>
      <c r="K873" s="223"/>
      <c r="L873" s="863" t="str">
        <f t="shared" si="43"/>
        <v/>
      </c>
      <c r="M873" s="864">
        <f t="shared" si="44"/>
        <v>0</v>
      </c>
      <c r="N873" s="864">
        <f t="shared" si="45"/>
        <v>0</v>
      </c>
      <c r="O873" s="223"/>
      <c r="P873" s="223"/>
      <c r="Q873" s="184"/>
      <c r="R873" s="223"/>
      <c r="S873" s="223"/>
    </row>
    <row r="874" spans="1:19" ht="15" customHeight="1" x14ac:dyDescent="0.25">
      <c r="A874" s="231"/>
      <c r="B874" s="224"/>
      <c r="C874" s="184"/>
      <c r="D874" s="184"/>
      <c r="E874" s="184"/>
      <c r="F874" s="223"/>
      <c r="G874" s="223"/>
      <c r="H874" s="367"/>
      <c r="I874" s="223"/>
      <c r="J874" s="485"/>
      <c r="K874" s="223"/>
      <c r="L874" s="863" t="str">
        <f t="shared" si="43"/>
        <v/>
      </c>
      <c r="M874" s="864">
        <f t="shared" si="44"/>
        <v>0</v>
      </c>
      <c r="N874" s="864">
        <f t="shared" si="45"/>
        <v>0</v>
      </c>
      <c r="O874" s="223"/>
      <c r="P874" s="223"/>
      <c r="Q874" s="184"/>
      <c r="R874" s="223"/>
      <c r="S874" s="223"/>
    </row>
    <row r="875" spans="1:19" ht="15" customHeight="1" x14ac:dyDescent="0.25">
      <c r="A875" s="231"/>
      <c r="B875" s="224"/>
      <c r="C875" s="184"/>
      <c r="D875" s="184"/>
      <c r="E875" s="184"/>
      <c r="F875" s="223"/>
      <c r="G875" s="223"/>
      <c r="H875" s="367"/>
      <c r="I875" s="223"/>
      <c r="J875" s="485"/>
      <c r="K875" s="223"/>
      <c r="L875" s="863" t="str">
        <f t="shared" si="43"/>
        <v/>
      </c>
      <c r="M875" s="864">
        <f t="shared" si="44"/>
        <v>0</v>
      </c>
      <c r="N875" s="864">
        <f t="shared" si="45"/>
        <v>0</v>
      </c>
      <c r="O875" s="223"/>
      <c r="P875" s="223"/>
      <c r="Q875" s="184"/>
      <c r="R875" s="223"/>
      <c r="S875" s="223"/>
    </row>
    <row r="876" spans="1:19" ht="15" customHeight="1" x14ac:dyDescent="0.25">
      <c r="A876" s="231"/>
      <c r="B876" s="224"/>
      <c r="C876" s="184"/>
      <c r="D876" s="184"/>
      <c r="E876" s="184"/>
      <c r="F876" s="223"/>
      <c r="G876" s="223"/>
      <c r="H876" s="367"/>
      <c r="I876" s="223"/>
      <c r="J876" s="485"/>
      <c r="K876" s="223"/>
      <c r="L876" s="863" t="str">
        <f t="shared" si="43"/>
        <v/>
      </c>
      <c r="M876" s="864">
        <f t="shared" si="44"/>
        <v>0</v>
      </c>
      <c r="N876" s="864">
        <f t="shared" si="45"/>
        <v>0</v>
      </c>
      <c r="O876" s="223"/>
      <c r="P876" s="223"/>
      <c r="Q876" s="184"/>
      <c r="R876" s="223"/>
      <c r="S876" s="223"/>
    </row>
    <row r="877" spans="1:19" ht="15" customHeight="1" x14ac:dyDescent="0.25">
      <c r="A877" s="231"/>
      <c r="B877" s="224"/>
      <c r="C877" s="184"/>
      <c r="D877" s="184"/>
      <c r="E877" s="184"/>
      <c r="F877" s="223"/>
      <c r="G877" s="223"/>
      <c r="H877" s="367"/>
      <c r="I877" s="223"/>
      <c r="J877" s="485"/>
      <c r="K877" s="223"/>
      <c r="L877" s="863" t="str">
        <f t="shared" si="43"/>
        <v/>
      </c>
      <c r="M877" s="864">
        <f t="shared" si="44"/>
        <v>0</v>
      </c>
      <c r="N877" s="864">
        <f t="shared" si="45"/>
        <v>0</v>
      </c>
      <c r="O877" s="223"/>
      <c r="P877" s="223"/>
      <c r="Q877" s="184"/>
      <c r="R877" s="223"/>
      <c r="S877" s="223"/>
    </row>
    <row r="878" spans="1:19" ht="15" customHeight="1" x14ac:dyDescent="0.25">
      <c r="A878" s="231"/>
      <c r="B878" s="213"/>
      <c r="C878" s="212"/>
      <c r="D878" s="184"/>
      <c r="E878" s="184"/>
      <c r="F878" s="223"/>
      <c r="G878" s="223"/>
      <c r="H878" s="367"/>
      <c r="I878" s="223"/>
      <c r="J878" s="485"/>
      <c r="K878" s="223"/>
      <c r="L878" s="863" t="str">
        <f t="shared" si="43"/>
        <v/>
      </c>
      <c r="M878" s="864">
        <f t="shared" si="44"/>
        <v>0</v>
      </c>
      <c r="N878" s="864">
        <f t="shared" si="45"/>
        <v>0</v>
      </c>
      <c r="O878" s="223"/>
      <c r="P878" s="223"/>
      <c r="Q878" s="184"/>
      <c r="R878" s="223"/>
      <c r="S878" s="223"/>
    </row>
    <row r="879" spans="1:19" ht="15" customHeight="1" x14ac:dyDescent="0.25">
      <c r="A879" s="231"/>
      <c r="B879" s="224"/>
      <c r="C879" s="184"/>
      <c r="D879" s="184"/>
      <c r="E879" s="184"/>
      <c r="F879" s="223"/>
      <c r="G879" s="223"/>
      <c r="H879" s="367"/>
      <c r="I879" s="223"/>
      <c r="J879" s="485"/>
      <c r="K879" s="223"/>
      <c r="L879" s="863" t="str">
        <f t="shared" si="43"/>
        <v/>
      </c>
      <c r="M879" s="864">
        <f t="shared" si="44"/>
        <v>0</v>
      </c>
      <c r="N879" s="864">
        <f t="shared" si="45"/>
        <v>0</v>
      </c>
      <c r="O879" s="223"/>
      <c r="P879" s="223"/>
      <c r="Q879" s="184"/>
      <c r="R879" s="223"/>
      <c r="S879" s="223"/>
    </row>
    <row r="880" spans="1:19" ht="15" customHeight="1" x14ac:dyDescent="0.25">
      <c r="A880" s="231"/>
      <c r="B880" s="224"/>
      <c r="C880" s="184"/>
      <c r="D880" s="184"/>
      <c r="E880" s="184"/>
      <c r="F880" s="223"/>
      <c r="G880" s="223"/>
      <c r="H880" s="367"/>
      <c r="I880" s="223"/>
      <c r="J880" s="485"/>
      <c r="K880" s="223"/>
      <c r="L880" s="863" t="str">
        <f t="shared" si="43"/>
        <v/>
      </c>
      <c r="M880" s="864">
        <f t="shared" si="44"/>
        <v>0</v>
      </c>
      <c r="N880" s="864">
        <f t="shared" si="45"/>
        <v>0</v>
      </c>
      <c r="O880" s="223"/>
      <c r="P880" s="223"/>
      <c r="Q880" s="184"/>
      <c r="R880" s="223"/>
      <c r="S880" s="223"/>
    </row>
    <row r="881" spans="1:19" ht="15" customHeight="1" x14ac:dyDescent="0.25">
      <c r="A881" s="231"/>
      <c r="B881" s="224"/>
      <c r="C881" s="184"/>
      <c r="D881" s="184"/>
      <c r="E881" s="184"/>
      <c r="F881" s="223"/>
      <c r="G881" s="223"/>
      <c r="H881" s="367"/>
      <c r="I881" s="223"/>
      <c r="J881" s="485"/>
      <c r="K881" s="223"/>
      <c r="L881" s="863" t="str">
        <f t="shared" si="43"/>
        <v/>
      </c>
      <c r="M881" s="864">
        <f t="shared" si="44"/>
        <v>0</v>
      </c>
      <c r="N881" s="864">
        <f t="shared" si="45"/>
        <v>0</v>
      </c>
      <c r="O881" s="223"/>
      <c r="P881" s="223"/>
      <c r="Q881" s="184"/>
      <c r="R881" s="223"/>
      <c r="S881" s="223"/>
    </row>
    <row r="882" spans="1:19" ht="15" customHeight="1" x14ac:dyDescent="0.25">
      <c r="A882" s="231"/>
      <c r="B882" s="174"/>
      <c r="C882" s="184"/>
      <c r="D882" s="184"/>
      <c r="E882" s="184"/>
      <c r="F882" s="223"/>
      <c r="G882" s="223"/>
      <c r="H882" s="367"/>
      <c r="I882" s="223"/>
      <c r="J882" s="485"/>
      <c r="K882" s="223"/>
      <c r="L882" s="863" t="str">
        <f t="shared" si="43"/>
        <v/>
      </c>
      <c r="M882" s="864">
        <f t="shared" si="44"/>
        <v>0</v>
      </c>
      <c r="N882" s="864">
        <f t="shared" si="45"/>
        <v>0</v>
      </c>
      <c r="O882" s="223"/>
      <c r="P882" s="223"/>
      <c r="Q882" s="184"/>
      <c r="R882" s="223"/>
      <c r="S882" s="223"/>
    </row>
    <row r="883" spans="1:19" ht="15" customHeight="1" x14ac:dyDescent="0.25">
      <c r="A883" s="231"/>
      <c r="B883" s="224"/>
      <c r="C883" s="184"/>
      <c r="D883" s="184"/>
      <c r="E883" s="184"/>
      <c r="F883" s="223"/>
      <c r="G883" s="223"/>
      <c r="H883" s="367"/>
      <c r="I883" s="223"/>
      <c r="J883" s="485"/>
      <c r="K883" s="223"/>
      <c r="L883" s="863" t="str">
        <f t="shared" si="43"/>
        <v/>
      </c>
      <c r="M883" s="864">
        <f t="shared" si="44"/>
        <v>0</v>
      </c>
      <c r="N883" s="864">
        <f t="shared" si="45"/>
        <v>0</v>
      </c>
      <c r="O883" s="223"/>
      <c r="P883" s="223"/>
      <c r="Q883" s="184"/>
      <c r="R883" s="223"/>
      <c r="S883" s="223"/>
    </row>
    <row r="884" spans="1:19" ht="15" customHeight="1" x14ac:dyDescent="0.25">
      <c r="A884" s="231"/>
      <c r="B884" s="224"/>
      <c r="C884" s="184"/>
      <c r="D884" s="184"/>
      <c r="E884" s="184"/>
      <c r="F884" s="223"/>
      <c r="G884" s="223"/>
      <c r="H884" s="367"/>
      <c r="I884" s="223"/>
      <c r="J884" s="485"/>
      <c r="K884" s="223"/>
      <c r="L884" s="863" t="str">
        <f t="shared" si="43"/>
        <v/>
      </c>
      <c r="M884" s="864">
        <f t="shared" si="44"/>
        <v>0</v>
      </c>
      <c r="N884" s="864">
        <f t="shared" si="45"/>
        <v>0</v>
      </c>
      <c r="O884" s="223"/>
      <c r="P884" s="223"/>
      <c r="Q884" s="184"/>
      <c r="R884" s="197"/>
      <c r="S884" s="223"/>
    </row>
    <row r="885" spans="1:19" ht="15" customHeight="1" x14ac:dyDescent="0.25">
      <c r="A885" s="231"/>
      <c r="B885" s="224"/>
      <c r="C885" s="184"/>
      <c r="D885" s="184"/>
      <c r="E885" s="184"/>
      <c r="F885" s="223"/>
      <c r="G885" s="223"/>
      <c r="H885" s="367"/>
      <c r="I885" s="223"/>
      <c r="J885" s="485"/>
      <c r="K885" s="223"/>
      <c r="L885" s="863" t="str">
        <f t="shared" si="43"/>
        <v/>
      </c>
      <c r="M885" s="864">
        <f t="shared" si="44"/>
        <v>0</v>
      </c>
      <c r="N885" s="864">
        <f t="shared" si="45"/>
        <v>0</v>
      </c>
      <c r="O885" s="223"/>
      <c r="P885" s="223"/>
      <c r="Q885" s="184"/>
      <c r="R885" s="197"/>
      <c r="S885" s="223"/>
    </row>
    <row r="886" spans="1:19" ht="15" customHeight="1" x14ac:dyDescent="0.25">
      <c r="A886" s="231"/>
      <c r="B886" s="224"/>
      <c r="C886" s="184"/>
      <c r="D886" s="184"/>
      <c r="E886" s="184"/>
      <c r="F886" s="223"/>
      <c r="G886" s="223"/>
      <c r="H886" s="367"/>
      <c r="I886" s="223"/>
      <c r="J886" s="485"/>
      <c r="K886" s="223"/>
      <c r="L886" s="863" t="str">
        <f t="shared" si="43"/>
        <v/>
      </c>
      <c r="M886" s="864">
        <f t="shared" si="44"/>
        <v>0</v>
      </c>
      <c r="N886" s="864">
        <f t="shared" si="45"/>
        <v>0</v>
      </c>
      <c r="O886" s="223"/>
      <c r="P886" s="223"/>
      <c r="Q886" s="184"/>
      <c r="R886" s="197"/>
      <c r="S886" s="223"/>
    </row>
    <row r="887" spans="1:19" ht="15" customHeight="1" x14ac:dyDescent="0.25">
      <c r="A887" s="231"/>
      <c r="B887" s="224"/>
      <c r="C887" s="184"/>
      <c r="D887" s="184"/>
      <c r="E887" s="184"/>
      <c r="F887" s="223"/>
      <c r="G887" s="223"/>
      <c r="H887" s="367"/>
      <c r="I887" s="223"/>
      <c r="J887" s="485"/>
      <c r="K887" s="223"/>
      <c r="L887" s="863" t="str">
        <f t="shared" si="43"/>
        <v/>
      </c>
      <c r="M887" s="864">
        <f t="shared" si="44"/>
        <v>0</v>
      </c>
      <c r="N887" s="864">
        <f t="shared" si="45"/>
        <v>0</v>
      </c>
      <c r="O887" s="223"/>
      <c r="P887" s="223"/>
      <c r="Q887" s="184"/>
      <c r="R887" s="197"/>
      <c r="S887" s="223"/>
    </row>
    <row r="888" spans="1:19" ht="15" customHeight="1" x14ac:dyDescent="0.25">
      <c r="A888" s="231"/>
      <c r="B888" s="224"/>
      <c r="C888" s="184"/>
      <c r="D888" s="184"/>
      <c r="E888" s="184"/>
      <c r="F888" s="223"/>
      <c r="G888" s="223"/>
      <c r="H888" s="367"/>
      <c r="I888" s="223"/>
      <c r="J888" s="485"/>
      <c r="K888" s="223"/>
      <c r="L888" s="863" t="str">
        <f t="shared" si="43"/>
        <v/>
      </c>
      <c r="M888" s="864">
        <f t="shared" si="44"/>
        <v>0</v>
      </c>
      <c r="N888" s="864">
        <f t="shared" si="45"/>
        <v>0</v>
      </c>
      <c r="O888" s="223"/>
      <c r="P888" s="223"/>
      <c r="Q888" s="223"/>
      <c r="R888" s="197"/>
      <c r="S888" s="223"/>
    </row>
    <row r="889" spans="1:19" ht="15" customHeight="1" x14ac:dyDescent="0.25">
      <c r="A889" s="231"/>
      <c r="B889" s="224"/>
      <c r="C889" s="184"/>
      <c r="D889" s="184"/>
      <c r="E889" s="184"/>
      <c r="F889" s="223"/>
      <c r="G889" s="223"/>
      <c r="H889" s="367"/>
      <c r="I889" s="223"/>
      <c r="J889" s="485"/>
      <c r="K889" s="223"/>
      <c r="L889" s="863" t="str">
        <f t="shared" si="43"/>
        <v/>
      </c>
      <c r="M889" s="864">
        <f t="shared" si="44"/>
        <v>0</v>
      </c>
      <c r="N889" s="864">
        <f t="shared" si="45"/>
        <v>0</v>
      </c>
      <c r="O889" s="223"/>
      <c r="P889" s="223"/>
      <c r="Q889" s="184"/>
      <c r="R889" s="223"/>
      <c r="S889" s="223"/>
    </row>
    <row r="890" spans="1:19" ht="15" customHeight="1" x14ac:dyDescent="0.25">
      <c r="A890" s="231"/>
      <c r="B890" s="224"/>
      <c r="C890" s="184"/>
      <c r="D890" s="184"/>
      <c r="E890" s="184"/>
      <c r="F890" s="223"/>
      <c r="G890" s="223"/>
      <c r="H890" s="367"/>
      <c r="I890" s="223"/>
      <c r="J890" s="485"/>
      <c r="K890" s="223"/>
      <c r="L890" s="863" t="str">
        <f t="shared" si="43"/>
        <v/>
      </c>
      <c r="M890" s="864">
        <f t="shared" si="44"/>
        <v>0</v>
      </c>
      <c r="N890" s="864">
        <f t="shared" si="45"/>
        <v>0</v>
      </c>
      <c r="O890" s="223"/>
      <c r="P890" s="223"/>
      <c r="Q890" s="184"/>
      <c r="R890" s="223"/>
      <c r="S890" s="223"/>
    </row>
    <row r="891" spans="1:19" ht="15" customHeight="1" x14ac:dyDescent="0.25">
      <c r="A891" s="231"/>
      <c r="B891" s="224"/>
      <c r="C891" s="184"/>
      <c r="D891" s="184"/>
      <c r="E891" s="184"/>
      <c r="F891" s="223"/>
      <c r="G891" s="223"/>
      <c r="H891" s="367"/>
      <c r="I891" s="223"/>
      <c r="J891" s="485"/>
      <c r="K891" s="223"/>
      <c r="L891" s="863" t="str">
        <f t="shared" si="43"/>
        <v/>
      </c>
      <c r="M891" s="864">
        <f t="shared" si="44"/>
        <v>0</v>
      </c>
      <c r="N891" s="864">
        <f t="shared" si="45"/>
        <v>0</v>
      </c>
      <c r="O891" s="223"/>
      <c r="P891" s="223"/>
      <c r="Q891" s="184"/>
      <c r="R891" s="223"/>
      <c r="S891" s="223"/>
    </row>
    <row r="892" spans="1:19" ht="15" customHeight="1" x14ac:dyDescent="0.25">
      <c r="A892" s="231"/>
      <c r="B892" s="224"/>
      <c r="C892" s="184"/>
      <c r="D892" s="184"/>
      <c r="E892" s="184"/>
      <c r="F892" s="223"/>
      <c r="G892" s="223"/>
      <c r="H892" s="367"/>
      <c r="I892" s="223"/>
      <c r="J892" s="485"/>
      <c r="K892" s="223"/>
      <c r="L892" s="863" t="str">
        <f t="shared" si="43"/>
        <v/>
      </c>
      <c r="M892" s="864">
        <f t="shared" si="44"/>
        <v>0</v>
      </c>
      <c r="N892" s="864">
        <f t="shared" si="45"/>
        <v>0</v>
      </c>
      <c r="O892" s="223"/>
      <c r="P892" s="223"/>
      <c r="Q892" s="184"/>
      <c r="R892" s="223"/>
      <c r="S892" s="223"/>
    </row>
    <row r="893" spans="1:19" ht="15" customHeight="1" x14ac:dyDescent="0.25">
      <c r="A893" s="231"/>
      <c r="B893" s="224"/>
      <c r="C893" s="184"/>
      <c r="D893" s="184"/>
      <c r="E893" s="184"/>
      <c r="F893" s="223"/>
      <c r="G893" s="223"/>
      <c r="H893" s="367"/>
      <c r="I893" s="223"/>
      <c r="J893" s="485"/>
      <c r="K893" s="223"/>
      <c r="L893" s="863" t="str">
        <f t="shared" si="43"/>
        <v/>
      </c>
      <c r="M893" s="864">
        <f t="shared" si="44"/>
        <v>0</v>
      </c>
      <c r="N893" s="864">
        <f t="shared" si="45"/>
        <v>0</v>
      </c>
      <c r="O893" s="223"/>
      <c r="P893" s="223"/>
      <c r="Q893" s="184"/>
      <c r="R893" s="223"/>
      <c r="S893" s="223"/>
    </row>
    <row r="894" spans="1:19" ht="15" customHeight="1" x14ac:dyDescent="0.25">
      <c r="A894" s="231"/>
      <c r="B894" s="224"/>
      <c r="C894" s="184"/>
      <c r="D894" s="184"/>
      <c r="E894" s="184"/>
      <c r="F894" s="223"/>
      <c r="G894" s="223"/>
      <c r="H894" s="367"/>
      <c r="I894" s="223"/>
      <c r="J894" s="485"/>
      <c r="K894" s="223"/>
      <c r="L894" s="863" t="str">
        <f t="shared" si="43"/>
        <v/>
      </c>
      <c r="M894" s="864">
        <f t="shared" si="44"/>
        <v>0</v>
      </c>
      <c r="N894" s="864">
        <f t="shared" si="45"/>
        <v>0</v>
      </c>
      <c r="O894" s="223"/>
      <c r="P894" s="223"/>
      <c r="Q894" s="184"/>
      <c r="R894" s="223"/>
      <c r="S894" s="223"/>
    </row>
    <row r="895" spans="1:19" ht="15" customHeight="1" x14ac:dyDescent="0.25">
      <c r="A895" s="231"/>
      <c r="B895" s="224"/>
      <c r="C895" s="184"/>
      <c r="D895" s="184"/>
      <c r="E895" s="184"/>
      <c r="F895" s="223"/>
      <c r="G895" s="223"/>
      <c r="H895" s="367"/>
      <c r="I895" s="223"/>
      <c r="J895" s="485"/>
      <c r="K895" s="223"/>
      <c r="L895" s="863" t="str">
        <f t="shared" si="43"/>
        <v/>
      </c>
      <c r="M895" s="864">
        <f t="shared" si="44"/>
        <v>0</v>
      </c>
      <c r="N895" s="864">
        <f t="shared" si="45"/>
        <v>0</v>
      </c>
      <c r="O895" s="223"/>
      <c r="P895" s="223"/>
      <c r="Q895" s="184"/>
      <c r="R895" s="223"/>
      <c r="S895" s="223"/>
    </row>
    <row r="896" spans="1:19" ht="15" customHeight="1" x14ac:dyDescent="0.25">
      <c r="A896" s="231"/>
      <c r="B896" s="224"/>
      <c r="C896" s="184"/>
      <c r="D896" s="184"/>
      <c r="E896" s="184"/>
      <c r="F896" s="223"/>
      <c r="G896" s="223"/>
      <c r="H896" s="367"/>
      <c r="I896" s="223"/>
      <c r="J896" s="485"/>
      <c r="K896" s="223"/>
      <c r="L896" s="863" t="str">
        <f t="shared" si="43"/>
        <v/>
      </c>
      <c r="M896" s="864">
        <f t="shared" si="44"/>
        <v>0</v>
      </c>
      <c r="N896" s="864">
        <f t="shared" si="45"/>
        <v>0</v>
      </c>
      <c r="O896" s="223"/>
      <c r="P896" s="223"/>
      <c r="Q896" s="184"/>
      <c r="R896" s="223"/>
      <c r="S896" s="223"/>
    </row>
    <row r="897" spans="1:19" ht="15" customHeight="1" x14ac:dyDescent="0.25">
      <c r="A897" s="231"/>
      <c r="B897" s="213"/>
      <c r="C897" s="184"/>
      <c r="D897" s="184"/>
      <c r="E897" s="184"/>
      <c r="F897" s="223"/>
      <c r="G897" s="223"/>
      <c r="H897" s="367"/>
      <c r="I897" s="223"/>
      <c r="J897" s="485"/>
      <c r="K897" s="223"/>
      <c r="L897" s="863" t="str">
        <f t="shared" si="43"/>
        <v/>
      </c>
      <c r="M897" s="864">
        <f t="shared" si="44"/>
        <v>0</v>
      </c>
      <c r="N897" s="864">
        <f t="shared" si="45"/>
        <v>0</v>
      </c>
      <c r="O897" s="223"/>
      <c r="P897" s="223"/>
      <c r="Q897" s="184"/>
      <c r="R897" s="223"/>
      <c r="S897" s="223"/>
    </row>
    <row r="898" spans="1:19" ht="15" customHeight="1" x14ac:dyDescent="0.25">
      <c r="A898" s="231"/>
      <c r="B898" s="224"/>
      <c r="C898" s="184"/>
      <c r="D898" s="184"/>
      <c r="E898" s="184"/>
      <c r="F898" s="223"/>
      <c r="G898" s="223"/>
      <c r="H898" s="367"/>
      <c r="I898" s="223"/>
      <c r="J898" s="485"/>
      <c r="K898" s="223"/>
      <c r="L898" s="863" t="str">
        <f t="shared" si="43"/>
        <v/>
      </c>
      <c r="M898" s="864">
        <f t="shared" si="44"/>
        <v>0</v>
      </c>
      <c r="N898" s="864">
        <f t="shared" si="45"/>
        <v>0</v>
      </c>
      <c r="O898" s="223"/>
      <c r="P898" s="223"/>
      <c r="Q898" s="184"/>
      <c r="R898" s="223"/>
      <c r="S898" s="223"/>
    </row>
    <row r="899" spans="1:19" ht="15" customHeight="1" x14ac:dyDescent="0.25">
      <c r="A899" s="231"/>
      <c r="B899" s="190"/>
      <c r="C899" s="184"/>
      <c r="D899" s="184"/>
      <c r="E899" s="184"/>
      <c r="F899" s="223"/>
      <c r="G899" s="223"/>
      <c r="H899" s="367"/>
      <c r="I899" s="223"/>
      <c r="J899" s="485"/>
      <c r="K899" s="223"/>
      <c r="L899" s="863" t="str">
        <f t="shared" ref="L899:L962" si="46">IF(ISBLANK(K899),IF(ISBLANK(R899),IF(ISBLANK(C899),"",C899),R899),IF(ISBLANK(R899),CONCATENATE(K899,".",C899),CONCATENATE(K899,".",R899)))</f>
        <v/>
      </c>
      <c r="M899" s="864">
        <f t="shared" ref="M899:M962" si="47">IF(O899="",0,LEFT(O899,1))</f>
        <v>0</v>
      </c>
      <c r="N899" s="864">
        <f t="shared" ref="N899:N962" si="48">IF(P899="",0,LEFT(P899,1))</f>
        <v>0</v>
      </c>
      <c r="O899" s="223"/>
      <c r="P899" s="223"/>
      <c r="Q899" s="184"/>
      <c r="R899" s="223"/>
      <c r="S899" s="223"/>
    </row>
    <row r="900" spans="1:19" ht="15" customHeight="1" x14ac:dyDescent="0.25">
      <c r="A900" s="231"/>
      <c r="B900" s="224"/>
      <c r="C900" s="184"/>
      <c r="D900" s="184"/>
      <c r="E900" s="184"/>
      <c r="F900" s="223"/>
      <c r="G900" s="223"/>
      <c r="H900" s="367"/>
      <c r="I900" s="223"/>
      <c r="J900" s="485"/>
      <c r="K900" s="223"/>
      <c r="L900" s="863" t="str">
        <f t="shared" si="46"/>
        <v/>
      </c>
      <c r="M900" s="864">
        <f t="shared" si="47"/>
        <v>0</v>
      </c>
      <c r="N900" s="864">
        <f t="shared" si="48"/>
        <v>0</v>
      </c>
      <c r="O900" s="223"/>
      <c r="P900" s="223"/>
      <c r="Q900" s="223"/>
      <c r="R900" s="223"/>
      <c r="S900" s="223"/>
    </row>
    <row r="901" spans="1:19" ht="15" customHeight="1" x14ac:dyDescent="0.25">
      <c r="A901" s="231"/>
      <c r="B901" s="224"/>
      <c r="C901" s="184"/>
      <c r="D901" s="184"/>
      <c r="E901" s="184"/>
      <c r="F901" s="223"/>
      <c r="G901" s="223"/>
      <c r="H901" s="367"/>
      <c r="I901" s="223"/>
      <c r="J901" s="485"/>
      <c r="K901" s="223"/>
      <c r="L901" s="863" t="str">
        <f t="shared" si="46"/>
        <v/>
      </c>
      <c r="M901" s="864">
        <f t="shared" si="47"/>
        <v>0</v>
      </c>
      <c r="N901" s="864">
        <f t="shared" si="48"/>
        <v>0</v>
      </c>
      <c r="O901" s="223"/>
      <c r="P901" s="223"/>
      <c r="Q901" s="184"/>
      <c r="R901" s="223"/>
      <c r="S901" s="223"/>
    </row>
    <row r="902" spans="1:19" ht="15" customHeight="1" x14ac:dyDescent="0.25">
      <c r="A902" s="231"/>
      <c r="B902" s="224"/>
      <c r="C902" s="184"/>
      <c r="D902" s="184"/>
      <c r="E902" s="184"/>
      <c r="F902" s="223"/>
      <c r="G902" s="223"/>
      <c r="H902" s="367"/>
      <c r="I902" s="223"/>
      <c r="J902" s="485"/>
      <c r="K902" s="223"/>
      <c r="L902" s="863" t="str">
        <f t="shared" si="46"/>
        <v/>
      </c>
      <c r="M902" s="864">
        <f t="shared" si="47"/>
        <v>0</v>
      </c>
      <c r="N902" s="864">
        <f t="shared" si="48"/>
        <v>0</v>
      </c>
      <c r="O902" s="223"/>
      <c r="P902" s="223"/>
      <c r="Q902" s="184"/>
      <c r="R902" s="223"/>
      <c r="S902" s="223"/>
    </row>
    <row r="903" spans="1:19" ht="15" customHeight="1" x14ac:dyDescent="0.25">
      <c r="A903" s="231"/>
      <c r="B903" s="224"/>
      <c r="C903" s="184"/>
      <c r="D903" s="184"/>
      <c r="E903" s="184"/>
      <c r="F903" s="223"/>
      <c r="G903" s="223"/>
      <c r="H903" s="367"/>
      <c r="I903" s="223"/>
      <c r="J903" s="485"/>
      <c r="K903" s="223"/>
      <c r="L903" s="863" t="str">
        <f t="shared" si="46"/>
        <v/>
      </c>
      <c r="M903" s="864">
        <f t="shared" si="47"/>
        <v>0</v>
      </c>
      <c r="N903" s="864">
        <f t="shared" si="48"/>
        <v>0</v>
      </c>
      <c r="O903" s="223"/>
      <c r="P903" s="223"/>
      <c r="Q903" s="184"/>
      <c r="R903" s="223"/>
      <c r="S903" s="223"/>
    </row>
    <row r="904" spans="1:19" ht="15" customHeight="1" x14ac:dyDescent="0.25">
      <c r="A904" s="231"/>
      <c r="B904" s="224"/>
      <c r="C904" s="184"/>
      <c r="D904" s="184"/>
      <c r="E904" s="184"/>
      <c r="F904" s="223"/>
      <c r="G904" s="223"/>
      <c r="H904" s="367"/>
      <c r="I904" s="223"/>
      <c r="J904" s="485"/>
      <c r="K904" s="223"/>
      <c r="L904" s="863" t="str">
        <f t="shared" si="46"/>
        <v/>
      </c>
      <c r="M904" s="864">
        <f t="shared" si="47"/>
        <v>0</v>
      </c>
      <c r="N904" s="864">
        <f t="shared" si="48"/>
        <v>0</v>
      </c>
      <c r="O904" s="223"/>
      <c r="P904" s="223"/>
      <c r="Q904" s="184"/>
      <c r="R904" s="223"/>
      <c r="S904" s="223"/>
    </row>
    <row r="905" spans="1:19" ht="15" customHeight="1" x14ac:dyDescent="0.25">
      <c r="A905" s="231"/>
      <c r="B905" s="224"/>
      <c r="C905" s="184"/>
      <c r="D905" s="184"/>
      <c r="E905" s="184"/>
      <c r="F905" s="223"/>
      <c r="G905" s="223"/>
      <c r="H905" s="367"/>
      <c r="I905" s="223"/>
      <c r="J905" s="485"/>
      <c r="K905" s="223"/>
      <c r="L905" s="863" t="str">
        <f t="shared" si="46"/>
        <v/>
      </c>
      <c r="M905" s="864">
        <f t="shared" si="47"/>
        <v>0</v>
      </c>
      <c r="N905" s="864">
        <f t="shared" si="48"/>
        <v>0</v>
      </c>
      <c r="O905" s="223"/>
      <c r="P905" s="223"/>
      <c r="Q905" s="184"/>
      <c r="R905" s="223"/>
      <c r="S905" s="223"/>
    </row>
    <row r="906" spans="1:19" ht="15" customHeight="1" x14ac:dyDescent="0.25">
      <c r="A906" s="231"/>
      <c r="B906" s="224"/>
      <c r="C906" s="184"/>
      <c r="D906" s="184"/>
      <c r="E906" s="184"/>
      <c r="F906" s="223"/>
      <c r="G906" s="223"/>
      <c r="H906" s="367"/>
      <c r="I906" s="223"/>
      <c r="J906" s="485"/>
      <c r="K906" s="223"/>
      <c r="L906" s="863" t="str">
        <f t="shared" si="46"/>
        <v/>
      </c>
      <c r="M906" s="864">
        <f t="shared" si="47"/>
        <v>0</v>
      </c>
      <c r="N906" s="864">
        <f t="shared" si="48"/>
        <v>0</v>
      </c>
      <c r="O906" s="223"/>
      <c r="P906" s="223"/>
      <c r="Q906" s="184"/>
      <c r="R906" s="223"/>
      <c r="S906" s="223"/>
    </row>
    <row r="907" spans="1:19" ht="15" customHeight="1" x14ac:dyDescent="0.25">
      <c r="A907" s="231"/>
      <c r="B907" s="224"/>
      <c r="C907" s="184"/>
      <c r="D907" s="184"/>
      <c r="E907" s="184"/>
      <c r="F907" s="223"/>
      <c r="G907" s="223"/>
      <c r="H907" s="367"/>
      <c r="I907" s="223"/>
      <c r="J907" s="485"/>
      <c r="K907" s="223"/>
      <c r="L907" s="863" t="str">
        <f t="shared" si="46"/>
        <v/>
      </c>
      <c r="M907" s="864">
        <f t="shared" si="47"/>
        <v>0</v>
      </c>
      <c r="N907" s="864">
        <f t="shared" si="48"/>
        <v>0</v>
      </c>
      <c r="O907" s="223"/>
      <c r="P907" s="223"/>
      <c r="Q907" s="184"/>
      <c r="R907" s="223"/>
      <c r="S907" s="223"/>
    </row>
    <row r="908" spans="1:19" ht="15" customHeight="1" x14ac:dyDescent="0.25">
      <c r="A908" s="231"/>
      <c r="B908" s="224"/>
      <c r="C908" s="184"/>
      <c r="D908" s="184"/>
      <c r="E908" s="184"/>
      <c r="F908" s="223"/>
      <c r="G908" s="223"/>
      <c r="H908" s="367"/>
      <c r="I908" s="223"/>
      <c r="J908" s="485"/>
      <c r="K908" s="223"/>
      <c r="L908" s="863" t="str">
        <f t="shared" si="46"/>
        <v/>
      </c>
      <c r="M908" s="864">
        <f t="shared" si="47"/>
        <v>0</v>
      </c>
      <c r="N908" s="864">
        <f t="shared" si="48"/>
        <v>0</v>
      </c>
      <c r="O908" s="223"/>
      <c r="P908" s="223"/>
      <c r="Q908" s="184"/>
      <c r="R908" s="223"/>
      <c r="S908" s="223"/>
    </row>
    <row r="909" spans="1:19" ht="15" customHeight="1" x14ac:dyDescent="0.25">
      <c r="A909" s="231"/>
      <c r="B909" s="224"/>
      <c r="C909" s="184"/>
      <c r="D909" s="184"/>
      <c r="E909" s="184"/>
      <c r="F909" s="223"/>
      <c r="G909" s="223"/>
      <c r="H909" s="367"/>
      <c r="I909" s="223"/>
      <c r="J909" s="485"/>
      <c r="K909" s="223"/>
      <c r="L909" s="863" t="str">
        <f t="shared" si="46"/>
        <v/>
      </c>
      <c r="M909" s="864">
        <f t="shared" si="47"/>
        <v>0</v>
      </c>
      <c r="N909" s="864">
        <f t="shared" si="48"/>
        <v>0</v>
      </c>
      <c r="O909" s="223"/>
      <c r="P909" s="223"/>
      <c r="Q909" s="223"/>
      <c r="R909" s="223"/>
      <c r="S909" s="223"/>
    </row>
    <row r="910" spans="1:19" ht="15" customHeight="1" x14ac:dyDescent="0.25">
      <c r="A910" s="231"/>
      <c r="B910" s="224"/>
      <c r="C910" s="184"/>
      <c r="D910" s="184"/>
      <c r="E910" s="184"/>
      <c r="F910" s="223"/>
      <c r="G910" s="223"/>
      <c r="H910" s="367"/>
      <c r="I910" s="223"/>
      <c r="J910" s="485"/>
      <c r="K910" s="223"/>
      <c r="L910" s="863" t="str">
        <f t="shared" si="46"/>
        <v/>
      </c>
      <c r="M910" s="864">
        <f t="shared" si="47"/>
        <v>0</v>
      </c>
      <c r="N910" s="864">
        <f t="shared" si="48"/>
        <v>0</v>
      </c>
      <c r="O910" s="223"/>
      <c r="P910" s="223"/>
      <c r="Q910" s="184"/>
      <c r="R910" s="223"/>
      <c r="S910" s="223"/>
    </row>
    <row r="911" spans="1:19" ht="15" customHeight="1" x14ac:dyDescent="0.25">
      <c r="A911" s="231"/>
      <c r="B911" s="224"/>
      <c r="C911" s="184"/>
      <c r="D911" s="184"/>
      <c r="E911" s="184"/>
      <c r="F911" s="223"/>
      <c r="G911" s="223"/>
      <c r="H911" s="367"/>
      <c r="I911" s="223"/>
      <c r="J911" s="485"/>
      <c r="K911" s="223"/>
      <c r="L911" s="863" t="str">
        <f t="shared" si="46"/>
        <v/>
      </c>
      <c r="M911" s="864">
        <f t="shared" si="47"/>
        <v>0</v>
      </c>
      <c r="N911" s="864">
        <f t="shared" si="48"/>
        <v>0</v>
      </c>
      <c r="O911" s="223"/>
      <c r="P911" s="223"/>
      <c r="Q911" s="184"/>
      <c r="R911" s="223"/>
      <c r="S911" s="223"/>
    </row>
    <row r="912" spans="1:19" ht="15" customHeight="1" x14ac:dyDescent="0.25">
      <c r="A912" s="231"/>
      <c r="B912" s="276"/>
      <c r="C912" s="184"/>
      <c r="D912" s="184"/>
      <c r="E912" s="184"/>
      <c r="F912" s="223"/>
      <c r="G912" s="223"/>
      <c r="H912" s="367"/>
      <c r="I912" s="223"/>
      <c r="J912" s="485"/>
      <c r="K912" s="223"/>
      <c r="L912" s="863" t="str">
        <f t="shared" si="46"/>
        <v/>
      </c>
      <c r="M912" s="864">
        <f t="shared" si="47"/>
        <v>0</v>
      </c>
      <c r="N912" s="864">
        <f t="shared" si="48"/>
        <v>0</v>
      </c>
      <c r="O912" s="223"/>
      <c r="P912" s="223"/>
      <c r="Q912" s="184"/>
      <c r="R912" s="223"/>
      <c r="S912" s="223"/>
    </row>
    <row r="913" spans="1:19" ht="15" customHeight="1" x14ac:dyDescent="0.25">
      <c r="A913" s="231"/>
      <c r="B913" s="224"/>
      <c r="C913" s="184"/>
      <c r="D913" s="184"/>
      <c r="E913" s="184"/>
      <c r="F913" s="223"/>
      <c r="G913" s="223"/>
      <c r="H913" s="367"/>
      <c r="I913" s="223"/>
      <c r="J913" s="485"/>
      <c r="K913" s="223"/>
      <c r="L913" s="863" t="str">
        <f t="shared" si="46"/>
        <v/>
      </c>
      <c r="M913" s="864">
        <f t="shared" si="47"/>
        <v>0</v>
      </c>
      <c r="N913" s="864">
        <f t="shared" si="48"/>
        <v>0</v>
      </c>
      <c r="O913" s="223"/>
      <c r="P913" s="223"/>
      <c r="Q913" s="184"/>
      <c r="R913" s="223"/>
      <c r="S913" s="223"/>
    </row>
    <row r="914" spans="1:19" ht="15" customHeight="1" x14ac:dyDescent="0.25">
      <c r="A914" s="231"/>
      <c r="B914" s="276"/>
      <c r="C914" s="184"/>
      <c r="D914" s="184"/>
      <c r="E914" s="184"/>
      <c r="F914" s="223"/>
      <c r="G914" s="223"/>
      <c r="H914" s="367"/>
      <c r="I914" s="223"/>
      <c r="J914" s="485"/>
      <c r="K914" s="223"/>
      <c r="L914" s="863" t="str">
        <f t="shared" si="46"/>
        <v/>
      </c>
      <c r="M914" s="864">
        <f t="shared" si="47"/>
        <v>0</v>
      </c>
      <c r="N914" s="864">
        <f t="shared" si="48"/>
        <v>0</v>
      </c>
      <c r="O914" s="223"/>
      <c r="P914" s="223"/>
      <c r="Q914" s="184"/>
      <c r="R914" s="223"/>
      <c r="S914" s="223"/>
    </row>
    <row r="915" spans="1:19" ht="15" customHeight="1" x14ac:dyDescent="0.25">
      <c r="A915" s="231"/>
      <c r="B915" s="276"/>
      <c r="C915" s="184"/>
      <c r="D915" s="184"/>
      <c r="E915" s="184"/>
      <c r="F915" s="223"/>
      <c r="G915" s="223"/>
      <c r="H915" s="367"/>
      <c r="I915" s="223"/>
      <c r="J915" s="485"/>
      <c r="K915" s="223"/>
      <c r="L915" s="863" t="str">
        <f t="shared" si="46"/>
        <v/>
      </c>
      <c r="M915" s="864">
        <f t="shared" si="47"/>
        <v>0</v>
      </c>
      <c r="N915" s="864">
        <f t="shared" si="48"/>
        <v>0</v>
      </c>
      <c r="O915" s="223"/>
      <c r="P915" s="223"/>
      <c r="Q915" s="184"/>
      <c r="R915" s="223"/>
      <c r="S915" s="223"/>
    </row>
    <row r="916" spans="1:19" ht="15" customHeight="1" x14ac:dyDescent="0.25">
      <c r="A916" s="231"/>
      <c r="B916" s="224"/>
      <c r="C916" s="184"/>
      <c r="D916" s="184"/>
      <c r="E916" s="184"/>
      <c r="F916" s="223"/>
      <c r="G916" s="223"/>
      <c r="H916" s="367"/>
      <c r="I916" s="223"/>
      <c r="J916" s="485"/>
      <c r="K916" s="223"/>
      <c r="L916" s="863" t="str">
        <f t="shared" si="46"/>
        <v/>
      </c>
      <c r="M916" s="864">
        <f t="shared" si="47"/>
        <v>0</v>
      </c>
      <c r="N916" s="864">
        <f t="shared" si="48"/>
        <v>0</v>
      </c>
      <c r="O916" s="223"/>
      <c r="P916" s="223"/>
      <c r="Q916" s="184"/>
      <c r="R916" s="223"/>
      <c r="S916" s="223"/>
    </row>
    <row r="917" spans="1:19" ht="15" customHeight="1" x14ac:dyDescent="0.25">
      <c r="A917" s="231"/>
      <c r="B917" s="224"/>
      <c r="C917" s="184"/>
      <c r="D917" s="184"/>
      <c r="E917" s="184"/>
      <c r="F917" s="223"/>
      <c r="G917" s="223"/>
      <c r="H917" s="367"/>
      <c r="I917" s="223"/>
      <c r="J917" s="485"/>
      <c r="K917" s="223"/>
      <c r="L917" s="863" t="str">
        <f t="shared" si="46"/>
        <v/>
      </c>
      <c r="M917" s="864">
        <f t="shared" si="47"/>
        <v>0</v>
      </c>
      <c r="N917" s="864">
        <f t="shared" si="48"/>
        <v>0</v>
      </c>
      <c r="O917" s="223"/>
      <c r="P917" s="223"/>
      <c r="Q917" s="184"/>
      <c r="R917" s="223"/>
      <c r="S917" s="223"/>
    </row>
    <row r="918" spans="1:19" ht="15" customHeight="1" x14ac:dyDescent="0.25">
      <c r="A918" s="231"/>
      <c r="B918" s="224"/>
      <c r="C918" s="184"/>
      <c r="D918" s="184"/>
      <c r="E918" s="184"/>
      <c r="F918" s="223"/>
      <c r="G918" s="223"/>
      <c r="H918" s="367"/>
      <c r="I918" s="223"/>
      <c r="J918" s="485"/>
      <c r="K918" s="223"/>
      <c r="L918" s="863" t="str">
        <f t="shared" si="46"/>
        <v/>
      </c>
      <c r="M918" s="864">
        <f t="shared" si="47"/>
        <v>0</v>
      </c>
      <c r="N918" s="864">
        <f t="shared" si="48"/>
        <v>0</v>
      </c>
      <c r="O918" s="223"/>
      <c r="P918" s="223"/>
      <c r="Q918" s="184"/>
      <c r="R918" s="223"/>
      <c r="S918" s="223"/>
    </row>
    <row r="919" spans="1:19" ht="15" customHeight="1" x14ac:dyDescent="0.25">
      <c r="A919" s="231"/>
      <c r="B919" s="224"/>
      <c r="C919" s="184"/>
      <c r="D919" s="184"/>
      <c r="E919" s="184"/>
      <c r="F919" s="223"/>
      <c r="G919" s="223"/>
      <c r="H919" s="367"/>
      <c r="I919" s="223"/>
      <c r="J919" s="485"/>
      <c r="K919" s="223"/>
      <c r="L919" s="863" t="str">
        <f t="shared" si="46"/>
        <v/>
      </c>
      <c r="M919" s="864">
        <f t="shared" si="47"/>
        <v>0</v>
      </c>
      <c r="N919" s="864">
        <f t="shared" si="48"/>
        <v>0</v>
      </c>
      <c r="O919" s="223"/>
      <c r="P919" s="223"/>
      <c r="Q919" s="184"/>
      <c r="R919" s="223"/>
      <c r="S919" s="223"/>
    </row>
    <row r="920" spans="1:19" ht="15" customHeight="1" x14ac:dyDescent="0.25">
      <c r="A920" s="231"/>
      <c r="B920" s="224"/>
      <c r="C920" s="184"/>
      <c r="D920" s="184"/>
      <c r="E920" s="184"/>
      <c r="F920" s="223"/>
      <c r="G920" s="223"/>
      <c r="H920" s="367"/>
      <c r="I920" s="223"/>
      <c r="J920" s="485"/>
      <c r="K920" s="223"/>
      <c r="L920" s="863" t="str">
        <f t="shared" si="46"/>
        <v/>
      </c>
      <c r="M920" s="864">
        <f t="shared" si="47"/>
        <v>0</v>
      </c>
      <c r="N920" s="864">
        <f t="shared" si="48"/>
        <v>0</v>
      </c>
      <c r="O920" s="223"/>
      <c r="P920" s="223"/>
      <c r="Q920" s="184"/>
      <c r="R920" s="223"/>
      <c r="S920" s="223"/>
    </row>
    <row r="921" spans="1:19" ht="15" customHeight="1" x14ac:dyDescent="0.25">
      <c r="A921" s="231"/>
      <c r="B921" s="224"/>
      <c r="C921" s="184"/>
      <c r="D921" s="184"/>
      <c r="E921" s="184"/>
      <c r="F921" s="223"/>
      <c r="G921" s="223"/>
      <c r="H921" s="367"/>
      <c r="I921" s="223"/>
      <c r="J921" s="485"/>
      <c r="K921" s="223"/>
      <c r="L921" s="863" t="str">
        <f t="shared" si="46"/>
        <v/>
      </c>
      <c r="M921" s="864">
        <f t="shared" si="47"/>
        <v>0</v>
      </c>
      <c r="N921" s="864">
        <f t="shared" si="48"/>
        <v>0</v>
      </c>
      <c r="O921" s="223"/>
      <c r="P921" s="223"/>
      <c r="Q921" s="184"/>
      <c r="R921" s="223"/>
      <c r="S921" s="223"/>
    </row>
    <row r="922" spans="1:19" ht="15" customHeight="1" x14ac:dyDescent="0.25">
      <c r="A922" s="231"/>
      <c r="B922" s="224"/>
      <c r="C922" s="184"/>
      <c r="D922" s="184"/>
      <c r="E922" s="184"/>
      <c r="F922" s="223"/>
      <c r="G922" s="223"/>
      <c r="H922" s="367"/>
      <c r="I922" s="223"/>
      <c r="J922" s="485"/>
      <c r="K922" s="223"/>
      <c r="L922" s="863" t="str">
        <f t="shared" si="46"/>
        <v/>
      </c>
      <c r="M922" s="864">
        <f t="shared" si="47"/>
        <v>0</v>
      </c>
      <c r="N922" s="864">
        <f t="shared" si="48"/>
        <v>0</v>
      </c>
      <c r="O922" s="223"/>
      <c r="P922" s="223"/>
      <c r="Q922" s="184"/>
      <c r="R922" s="223"/>
      <c r="S922" s="223"/>
    </row>
    <row r="923" spans="1:19" ht="15" customHeight="1" x14ac:dyDescent="0.25">
      <c r="A923" s="231"/>
      <c r="B923" s="224"/>
      <c r="C923" s="184"/>
      <c r="D923" s="184"/>
      <c r="E923" s="184"/>
      <c r="F923" s="223"/>
      <c r="G923" s="223"/>
      <c r="H923" s="367"/>
      <c r="I923" s="223"/>
      <c r="J923" s="485"/>
      <c r="K923" s="223"/>
      <c r="L923" s="863" t="str">
        <f t="shared" si="46"/>
        <v/>
      </c>
      <c r="M923" s="864">
        <f t="shared" si="47"/>
        <v>0</v>
      </c>
      <c r="N923" s="864">
        <f t="shared" si="48"/>
        <v>0</v>
      </c>
      <c r="O923" s="223"/>
      <c r="P923" s="223"/>
      <c r="Q923" s="184"/>
      <c r="R923" s="223"/>
      <c r="S923" s="223"/>
    </row>
    <row r="924" spans="1:19" ht="15" customHeight="1" x14ac:dyDescent="0.25">
      <c r="A924" s="231"/>
      <c r="B924" s="276"/>
      <c r="C924" s="184"/>
      <c r="D924" s="184"/>
      <c r="E924" s="184"/>
      <c r="F924" s="223"/>
      <c r="G924" s="223"/>
      <c r="H924" s="367"/>
      <c r="I924" s="223"/>
      <c r="J924" s="485"/>
      <c r="K924" s="223"/>
      <c r="L924" s="863" t="str">
        <f t="shared" si="46"/>
        <v/>
      </c>
      <c r="M924" s="864">
        <f t="shared" si="47"/>
        <v>0</v>
      </c>
      <c r="N924" s="864">
        <f t="shared" si="48"/>
        <v>0</v>
      </c>
      <c r="O924" s="223"/>
      <c r="P924" s="223"/>
      <c r="Q924" s="184"/>
      <c r="R924" s="223"/>
      <c r="S924" s="223"/>
    </row>
    <row r="925" spans="1:19" ht="15" customHeight="1" x14ac:dyDescent="0.25">
      <c r="A925" s="231"/>
      <c r="B925" s="276"/>
      <c r="C925" s="184"/>
      <c r="D925" s="184"/>
      <c r="E925" s="184"/>
      <c r="F925" s="223"/>
      <c r="G925" s="223"/>
      <c r="H925" s="367"/>
      <c r="I925" s="223"/>
      <c r="J925" s="485"/>
      <c r="K925" s="223"/>
      <c r="L925" s="863" t="str">
        <f t="shared" si="46"/>
        <v/>
      </c>
      <c r="M925" s="864">
        <f t="shared" si="47"/>
        <v>0</v>
      </c>
      <c r="N925" s="864">
        <f t="shared" si="48"/>
        <v>0</v>
      </c>
      <c r="O925" s="223"/>
      <c r="P925" s="223"/>
      <c r="Q925" s="184"/>
      <c r="R925" s="223"/>
      <c r="S925" s="223"/>
    </row>
    <row r="926" spans="1:19" ht="15" customHeight="1" x14ac:dyDescent="0.25">
      <c r="A926" s="231"/>
      <c r="B926" s="276"/>
      <c r="C926" s="184"/>
      <c r="D926" s="184"/>
      <c r="E926" s="184"/>
      <c r="F926" s="223"/>
      <c r="G926" s="223"/>
      <c r="H926" s="367"/>
      <c r="I926" s="223"/>
      <c r="J926" s="485"/>
      <c r="K926" s="223"/>
      <c r="L926" s="863" t="str">
        <f t="shared" si="46"/>
        <v/>
      </c>
      <c r="M926" s="864">
        <f t="shared" si="47"/>
        <v>0</v>
      </c>
      <c r="N926" s="864">
        <f t="shared" si="48"/>
        <v>0</v>
      </c>
      <c r="O926" s="223"/>
      <c r="P926" s="223"/>
      <c r="Q926" s="184"/>
      <c r="R926" s="223"/>
      <c r="S926" s="223"/>
    </row>
    <row r="927" spans="1:19" ht="15" customHeight="1" x14ac:dyDescent="0.25">
      <c r="A927" s="231"/>
      <c r="B927" s="276"/>
      <c r="C927" s="184"/>
      <c r="D927" s="184"/>
      <c r="E927" s="184"/>
      <c r="F927" s="223"/>
      <c r="G927" s="223"/>
      <c r="H927" s="367"/>
      <c r="I927" s="223"/>
      <c r="J927" s="485"/>
      <c r="K927" s="223"/>
      <c r="L927" s="863" t="str">
        <f t="shared" si="46"/>
        <v/>
      </c>
      <c r="M927" s="864">
        <f t="shared" si="47"/>
        <v>0</v>
      </c>
      <c r="N927" s="864">
        <f t="shared" si="48"/>
        <v>0</v>
      </c>
      <c r="O927" s="223"/>
      <c r="P927" s="223"/>
      <c r="Q927" s="184"/>
      <c r="R927" s="223"/>
      <c r="S927" s="223"/>
    </row>
    <row r="928" spans="1:19" ht="15" customHeight="1" x14ac:dyDescent="0.25">
      <c r="A928" s="231"/>
      <c r="B928" s="224"/>
      <c r="C928" s="184"/>
      <c r="D928" s="184"/>
      <c r="E928" s="184"/>
      <c r="F928" s="223"/>
      <c r="G928" s="223"/>
      <c r="H928" s="367"/>
      <c r="I928" s="223"/>
      <c r="J928" s="485"/>
      <c r="K928" s="223"/>
      <c r="L928" s="863" t="str">
        <f t="shared" si="46"/>
        <v/>
      </c>
      <c r="M928" s="864">
        <f t="shared" si="47"/>
        <v>0</v>
      </c>
      <c r="N928" s="864">
        <f t="shared" si="48"/>
        <v>0</v>
      </c>
      <c r="O928" s="223"/>
      <c r="P928" s="223"/>
      <c r="Q928" s="184"/>
      <c r="R928" s="223"/>
      <c r="S928" s="223"/>
    </row>
    <row r="929" spans="1:19" ht="15" customHeight="1" x14ac:dyDescent="0.25">
      <c r="A929" s="231"/>
      <c r="B929" s="224"/>
      <c r="C929" s="184"/>
      <c r="D929" s="184"/>
      <c r="E929" s="184"/>
      <c r="F929" s="223"/>
      <c r="G929" s="223"/>
      <c r="H929" s="367"/>
      <c r="I929" s="223"/>
      <c r="J929" s="485"/>
      <c r="K929" s="223"/>
      <c r="L929" s="863" t="str">
        <f t="shared" si="46"/>
        <v/>
      </c>
      <c r="M929" s="864">
        <f t="shared" si="47"/>
        <v>0</v>
      </c>
      <c r="N929" s="864">
        <f t="shared" si="48"/>
        <v>0</v>
      </c>
      <c r="O929" s="223"/>
      <c r="P929" s="223"/>
      <c r="Q929" s="184"/>
      <c r="R929" s="223"/>
      <c r="S929" s="223"/>
    </row>
    <row r="930" spans="1:19" ht="15" customHeight="1" x14ac:dyDescent="0.25">
      <c r="A930" s="231"/>
      <c r="B930" s="224"/>
      <c r="C930" s="184"/>
      <c r="D930" s="184"/>
      <c r="E930" s="184"/>
      <c r="F930" s="223"/>
      <c r="G930" s="223"/>
      <c r="H930" s="367"/>
      <c r="I930" s="223"/>
      <c r="J930" s="485"/>
      <c r="K930" s="223"/>
      <c r="L930" s="863" t="str">
        <f t="shared" si="46"/>
        <v/>
      </c>
      <c r="M930" s="864">
        <f t="shared" si="47"/>
        <v>0</v>
      </c>
      <c r="N930" s="864">
        <f t="shared" si="48"/>
        <v>0</v>
      </c>
      <c r="O930" s="223"/>
      <c r="P930" s="223"/>
      <c r="Q930" s="184"/>
      <c r="R930" s="223"/>
      <c r="S930" s="223"/>
    </row>
    <row r="931" spans="1:19" ht="15" customHeight="1" x14ac:dyDescent="0.25">
      <c r="A931" s="231"/>
      <c r="B931" s="224"/>
      <c r="C931" s="184"/>
      <c r="D931" s="184"/>
      <c r="E931" s="184"/>
      <c r="F931" s="223"/>
      <c r="G931" s="223"/>
      <c r="H931" s="367"/>
      <c r="I931" s="223"/>
      <c r="J931" s="485"/>
      <c r="K931" s="223"/>
      <c r="L931" s="863" t="str">
        <f t="shared" si="46"/>
        <v/>
      </c>
      <c r="M931" s="864">
        <f t="shared" si="47"/>
        <v>0</v>
      </c>
      <c r="N931" s="864">
        <f t="shared" si="48"/>
        <v>0</v>
      </c>
      <c r="O931" s="223"/>
      <c r="P931" s="223"/>
      <c r="Q931" s="184"/>
      <c r="R931" s="223"/>
      <c r="S931" s="223"/>
    </row>
    <row r="932" spans="1:19" ht="15" customHeight="1" x14ac:dyDescent="0.25">
      <c r="A932" s="231"/>
      <c r="B932" s="224"/>
      <c r="C932" s="184"/>
      <c r="D932" s="184"/>
      <c r="E932" s="184"/>
      <c r="F932" s="223"/>
      <c r="G932" s="223"/>
      <c r="H932" s="367"/>
      <c r="I932" s="223"/>
      <c r="J932" s="485"/>
      <c r="K932" s="223"/>
      <c r="L932" s="863" t="str">
        <f t="shared" si="46"/>
        <v/>
      </c>
      <c r="M932" s="864">
        <f t="shared" si="47"/>
        <v>0</v>
      </c>
      <c r="N932" s="864">
        <f t="shared" si="48"/>
        <v>0</v>
      </c>
      <c r="O932" s="223"/>
      <c r="P932" s="223"/>
      <c r="Q932" s="184"/>
      <c r="R932" s="223"/>
      <c r="S932" s="223"/>
    </row>
    <row r="933" spans="1:19" ht="15" customHeight="1" x14ac:dyDescent="0.25">
      <c r="A933" s="231"/>
      <c r="B933" s="224"/>
      <c r="C933" s="184"/>
      <c r="D933" s="184"/>
      <c r="E933" s="184"/>
      <c r="F933" s="223"/>
      <c r="G933" s="223"/>
      <c r="H933" s="367"/>
      <c r="I933" s="223"/>
      <c r="J933" s="485"/>
      <c r="K933" s="223"/>
      <c r="L933" s="863" t="str">
        <f t="shared" si="46"/>
        <v/>
      </c>
      <c r="M933" s="864">
        <f t="shared" si="47"/>
        <v>0</v>
      </c>
      <c r="N933" s="864">
        <f t="shared" si="48"/>
        <v>0</v>
      </c>
      <c r="O933" s="223"/>
      <c r="P933" s="223"/>
      <c r="Q933" s="184"/>
      <c r="R933" s="223"/>
      <c r="S933" s="223"/>
    </row>
    <row r="934" spans="1:19" ht="15" customHeight="1" x14ac:dyDescent="0.25">
      <c r="A934" s="231"/>
      <c r="B934" s="224"/>
      <c r="C934" s="184"/>
      <c r="D934" s="184"/>
      <c r="E934" s="184"/>
      <c r="F934" s="223"/>
      <c r="G934" s="223"/>
      <c r="H934" s="367"/>
      <c r="I934" s="223"/>
      <c r="J934" s="485"/>
      <c r="K934" s="223"/>
      <c r="L934" s="863" t="str">
        <f t="shared" si="46"/>
        <v/>
      </c>
      <c r="M934" s="864">
        <f t="shared" si="47"/>
        <v>0</v>
      </c>
      <c r="N934" s="864">
        <f t="shared" si="48"/>
        <v>0</v>
      </c>
      <c r="O934" s="223"/>
      <c r="P934" s="223"/>
      <c r="Q934" s="184"/>
      <c r="R934" s="223"/>
      <c r="S934" s="223"/>
    </row>
    <row r="935" spans="1:19" ht="15" customHeight="1" x14ac:dyDescent="0.25">
      <c r="A935" s="231"/>
      <c r="B935" s="224"/>
      <c r="C935" s="184"/>
      <c r="D935" s="184"/>
      <c r="E935" s="184"/>
      <c r="F935" s="223"/>
      <c r="G935" s="223"/>
      <c r="H935" s="367"/>
      <c r="I935" s="223"/>
      <c r="J935" s="485"/>
      <c r="K935" s="223"/>
      <c r="L935" s="863" t="str">
        <f t="shared" si="46"/>
        <v/>
      </c>
      <c r="M935" s="864">
        <f t="shared" si="47"/>
        <v>0</v>
      </c>
      <c r="N935" s="864">
        <f t="shared" si="48"/>
        <v>0</v>
      </c>
      <c r="O935" s="223"/>
      <c r="P935" s="223"/>
      <c r="Q935" s="184"/>
      <c r="R935" s="223"/>
      <c r="S935" s="223"/>
    </row>
    <row r="936" spans="1:19" ht="15" customHeight="1" x14ac:dyDescent="0.25">
      <c r="A936" s="231"/>
      <c r="B936" s="224"/>
      <c r="C936" s="184"/>
      <c r="D936" s="184"/>
      <c r="E936" s="184"/>
      <c r="F936" s="223"/>
      <c r="G936" s="223"/>
      <c r="H936" s="367"/>
      <c r="I936" s="223"/>
      <c r="J936" s="485"/>
      <c r="K936" s="223"/>
      <c r="L936" s="863" t="str">
        <f t="shared" si="46"/>
        <v/>
      </c>
      <c r="M936" s="864">
        <f t="shared" si="47"/>
        <v>0</v>
      </c>
      <c r="N936" s="864">
        <f t="shared" si="48"/>
        <v>0</v>
      </c>
      <c r="O936" s="223"/>
      <c r="P936" s="223"/>
      <c r="Q936" s="184"/>
      <c r="R936" s="223"/>
      <c r="S936" s="223"/>
    </row>
    <row r="937" spans="1:19" ht="15" customHeight="1" x14ac:dyDescent="0.25">
      <c r="A937" s="231"/>
      <c r="B937" s="224"/>
      <c r="C937" s="184"/>
      <c r="D937" s="184"/>
      <c r="E937" s="184"/>
      <c r="F937" s="223"/>
      <c r="G937" s="223"/>
      <c r="H937" s="367"/>
      <c r="I937" s="223"/>
      <c r="J937" s="485"/>
      <c r="K937" s="223"/>
      <c r="L937" s="863" t="str">
        <f t="shared" si="46"/>
        <v/>
      </c>
      <c r="M937" s="864">
        <f t="shared" si="47"/>
        <v>0</v>
      </c>
      <c r="N937" s="864">
        <f t="shared" si="48"/>
        <v>0</v>
      </c>
      <c r="O937" s="223"/>
      <c r="P937" s="223"/>
      <c r="Q937" s="184"/>
      <c r="R937" s="197"/>
      <c r="S937" s="223"/>
    </row>
    <row r="938" spans="1:19" ht="15" customHeight="1" x14ac:dyDescent="0.25">
      <c r="A938" s="231"/>
      <c r="B938" s="280"/>
      <c r="C938" s="226"/>
      <c r="D938" s="184"/>
      <c r="E938" s="184"/>
      <c r="F938" s="223"/>
      <c r="G938" s="223"/>
      <c r="H938" s="367"/>
      <c r="I938" s="223"/>
      <c r="J938" s="485"/>
      <c r="K938" s="223"/>
      <c r="L938" s="863" t="str">
        <f t="shared" si="46"/>
        <v/>
      </c>
      <c r="M938" s="864">
        <f t="shared" si="47"/>
        <v>0</v>
      </c>
      <c r="N938" s="864">
        <f t="shared" si="48"/>
        <v>0</v>
      </c>
      <c r="O938" s="223"/>
      <c r="P938" s="223"/>
      <c r="Q938" s="184"/>
      <c r="R938" s="197"/>
      <c r="S938" s="223"/>
    </row>
    <row r="939" spans="1:19" ht="15" customHeight="1" x14ac:dyDescent="0.25">
      <c r="A939" s="231"/>
      <c r="B939" s="224"/>
      <c r="C939" s="184"/>
      <c r="D939" s="184"/>
      <c r="E939" s="184"/>
      <c r="F939" s="223"/>
      <c r="G939" s="223"/>
      <c r="H939" s="367"/>
      <c r="I939" s="223"/>
      <c r="J939" s="485"/>
      <c r="K939" s="223"/>
      <c r="L939" s="863" t="str">
        <f t="shared" si="46"/>
        <v/>
      </c>
      <c r="M939" s="864">
        <f t="shared" si="47"/>
        <v>0</v>
      </c>
      <c r="N939" s="864">
        <f t="shared" si="48"/>
        <v>0</v>
      </c>
      <c r="O939" s="223"/>
      <c r="P939" s="223"/>
      <c r="Q939" s="184"/>
      <c r="R939" s="197"/>
      <c r="S939" s="223"/>
    </row>
    <row r="940" spans="1:19" ht="15" customHeight="1" x14ac:dyDescent="0.25">
      <c r="A940" s="231"/>
      <c r="B940" s="276"/>
      <c r="C940" s="184"/>
      <c r="D940" s="184"/>
      <c r="E940" s="184"/>
      <c r="F940" s="223"/>
      <c r="G940" s="223"/>
      <c r="H940" s="367"/>
      <c r="I940" s="223"/>
      <c r="J940" s="485"/>
      <c r="K940" s="223"/>
      <c r="L940" s="863" t="str">
        <f t="shared" si="46"/>
        <v/>
      </c>
      <c r="M940" s="864">
        <f t="shared" si="47"/>
        <v>0</v>
      </c>
      <c r="N940" s="864">
        <f t="shared" si="48"/>
        <v>0</v>
      </c>
      <c r="O940" s="223"/>
      <c r="P940" s="223"/>
      <c r="Q940" s="184"/>
      <c r="R940" s="197"/>
      <c r="S940" s="223"/>
    </row>
    <row r="941" spans="1:19" ht="15" customHeight="1" x14ac:dyDescent="0.25">
      <c r="A941" s="231"/>
      <c r="B941" s="224"/>
      <c r="C941" s="184"/>
      <c r="D941" s="184"/>
      <c r="E941" s="184"/>
      <c r="F941" s="223"/>
      <c r="G941" s="223"/>
      <c r="H941" s="367"/>
      <c r="I941" s="223"/>
      <c r="J941" s="485"/>
      <c r="K941" s="223"/>
      <c r="L941" s="863" t="str">
        <f t="shared" si="46"/>
        <v/>
      </c>
      <c r="M941" s="864">
        <f t="shared" si="47"/>
        <v>0</v>
      </c>
      <c r="N941" s="864">
        <f t="shared" si="48"/>
        <v>0</v>
      </c>
      <c r="O941" s="223"/>
      <c r="P941" s="223"/>
      <c r="Q941" s="184"/>
      <c r="R941" s="197"/>
      <c r="S941" s="223"/>
    </row>
    <row r="942" spans="1:19" ht="15" customHeight="1" x14ac:dyDescent="0.25">
      <c r="A942" s="231"/>
      <c r="B942" s="224"/>
      <c r="C942" s="184"/>
      <c r="D942" s="184"/>
      <c r="E942" s="184"/>
      <c r="F942" s="223"/>
      <c r="G942" s="223"/>
      <c r="H942" s="367"/>
      <c r="I942" s="223"/>
      <c r="J942" s="485"/>
      <c r="K942" s="223"/>
      <c r="L942" s="863" t="str">
        <f t="shared" si="46"/>
        <v/>
      </c>
      <c r="M942" s="864">
        <f t="shared" si="47"/>
        <v>0</v>
      </c>
      <c r="N942" s="864">
        <f t="shared" si="48"/>
        <v>0</v>
      </c>
      <c r="O942" s="223"/>
      <c r="P942" s="223"/>
      <c r="Q942" s="184"/>
      <c r="R942" s="223"/>
      <c r="S942" s="223"/>
    </row>
    <row r="943" spans="1:19" ht="15" customHeight="1" x14ac:dyDescent="0.25">
      <c r="A943" s="231"/>
      <c r="B943" s="276"/>
      <c r="C943" s="184"/>
      <c r="D943" s="184"/>
      <c r="E943" s="184"/>
      <c r="F943" s="223"/>
      <c r="G943" s="223"/>
      <c r="H943" s="367"/>
      <c r="I943" s="223"/>
      <c r="J943" s="485"/>
      <c r="K943" s="223"/>
      <c r="L943" s="863" t="str">
        <f t="shared" si="46"/>
        <v/>
      </c>
      <c r="M943" s="864">
        <f t="shared" si="47"/>
        <v>0</v>
      </c>
      <c r="N943" s="864">
        <f t="shared" si="48"/>
        <v>0</v>
      </c>
      <c r="O943" s="223"/>
      <c r="P943" s="223"/>
      <c r="Q943" s="184"/>
      <c r="R943" s="223"/>
      <c r="S943" s="223"/>
    </row>
    <row r="944" spans="1:19" ht="15" customHeight="1" x14ac:dyDescent="0.25">
      <c r="A944" s="231"/>
      <c r="B944" s="224"/>
      <c r="C944" s="184"/>
      <c r="D944" s="184"/>
      <c r="E944" s="184"/>
      <c r="F944" s="223"/>
      <c r="G944" s="223"/>
      <c r="H944" s="367"/>
      <c r="I944" s="223"/>
      <c r="J944" s="485"/>
      <c r="K944" s="223"/>
      <c r="L944" s="863" t="str">
        <f t="shared" si="46"/>
        <v/>
      </c>
      <c r="M944" s="864">
        <f t="shared" si="47"/>
        <v>0</v>
      </c>
      <c r="N944" s="864">
        <f t="shared" si="48"/>
        <v>0</v>
      </c>
      <c r="O944" s="223"/>
      <c r="P944" s="223"/>
      <c r="Q944" s="184"/>
      <c r="R944" s="223"/>
      <c r="S944" s="223"/>
    </row>
    <row r="945" spans="1:19" ht="15" customHeight="1" x14ac:dyDescent="0.25">
      <c r="A945" s="231"/>
      <c r="B945" s="276"/>
      <c r="C945" s="184"/>
      <c r="D945" s="184"/>
      <c r="E945" s="184"/>
      <c r="F945" s="223"/>
      <c r="G945" s="223"/>
      <c r="H945" s="367"/>
      <c r="I945" s="223"/>
      <c r="J945" s="485"/>
      <c r="K945" s="223"/>
      <c r="L945" s="863" t="str">
        <f t="shared" si="46"/>
        <v/>
      </c>
      <c r="M945" s="864">
        <f t="shared" si="47"/>
        <v>0</v>
      </c>
      <c r="N945" s="864">
        <f t="shared" si="48"/>
        <v>0</v>
      </c>
      <c r="O945" s="223"/>
      <c r="P945" s="223"/>
      <c r="Q945" s="184"/>
      <c r="R945" s="223"/>
      <c r="S945" s="223"/>
    </row>
    <row r="946" spans="1:19" ht="15" customHeight="1" x14ac:dyDescent="0.25">
      <c r="A946" s="231"/>
      <c r="B946" s="224"/>
      <c r="C946" s="184"/>
      <c r="D946" s="184"/>
      <c r="E946" s="184"/>
      <c r="F946" s="223"/>
      <c r="G946" s="223"/>
      <c r="H946" s="367"/>
      <c r="I946" s="223"/>
      <c r="J946" s="485"/>
      <c r="K946" s="223"/>
      <c r="L946" s="863" t="str">
        <f t="shared" si="46"/>
        <v/>
      </c>
      <c r="M946" s="864">
        <f t="shared" si="47"/>
        <v>0</v>
      </c>
      <c r="N946" s="864">
        <f t="shared" si="48"/>
        <v>0</v>
      </c>
      <c r="O946" s="223"/>
      <c r="P946" s="223"/>
      <c r="Q946" s="184"/>
      <c r="R946" s="223"/>
      <c r="S946" s="223"/>
    </row>
    <row r="947" spans="1:19" ht="15" customHeight="1" x14ac:dyDescent="0.25">
      <c r="A947" s="231"/>
      <c r="B947" s="224"/>
      <c r="C947" s="184"/>
      <c r="D947" s="184"/>
      <c r="E947" s="184"/>
      <c r="F947" s="223"/>
      <c r="G947" s="223"/>
      <c r="H947" s="367"/>
      <c r="I947" s="223"/>
      <c r="J947" s="485"/>
      <c r="K947" s="223"/>
      <c r="L947" s="863" t="str">
        <f t="shared" si="46"/>
        <v/>
      </c>
      <c r="M947" s="864">
        <f t="shared" si="47"/>
        <v>0</v>
      </c>
      <c r="N947" s="864">
        <f t="shared" si="48"/>
        <v>0</v>
      </c>
      <c r="O947" s="223"/>
      <c r="P947" s="223"/>
      <c r="Q947" s="184"/>
      <c r="R947" s="223"/>
      <c r="S947" s="223"/>
    </row>
    <row r="948" spans="1:19" ht="15" customHeight="1" x14ac:dyDescent="0.25">
      <c r="A948" s="231"/>
      <c r="B948" s="224"/>
      <c r="C948" s="184"/>
      <c r="D948" s="184"/>
      <c r="E948" s="184"/>
      <c r="F948" s="223"/>
      <c r="G948" s="223"/>
      <c r="H948" s="367"/>
      <c r="I948" s="223"/>
      <c r="J948" s="485"/>
      <c r="K948" s="223"/>
      <c r="L948" s="863" t="str">
        <f t="shared" si="46"/>
        <v/>
      </c>
      <c r="M948" s="864">
        <f t="shared" si="47"/>
        <v>0</v>
      </c>
      <c r="N948" s="864">
        <f t="shared" si="48"/>
        <v>0</v>
      </c>
      <c r="O948" s="223"/>
      <c r="P948" s="223"/>
      <c r="Q948" s="184"/>
      <c r="R948" s="223"/>
      <c r="S948" s="223"/>
    </row>
    <row r="949" spans="1:19" ht="15" customHeight="1" x14ac:dyDescent="0.25">
      <c r="A949" s="231"/>
      <c r="B949" s="276"/>
      <c r="C949" s="184"/>
      <c r="D949" s="184"/>
      <c r="E949" s="184"/>
      <c r="F949" s="223"/>
      <c r="G949" s="223"/>
      <c r="H949" s="367"/>
      <c r="I949" s="223"/>
      <c r="J949" s="485"/>
      <c r="K949" s="223"/>
      <c r="L949" s="863" t="str">
        <f t="shared" si="46"/>
        <v/>
      </c>
      <c r="M949" s="864">
        <f t="shared" si="47"/>
        <v>0</v>
      </c>
      <c r="N949" s="864">
        <f t="shared" si="48"/>
        <v>0</v>
      </c>
      <c r="O949" s="223"/>
      <c r="P949" s="223"/>
      <c r="Q949" s="184"/>
      <c r="R949" s="223"/>
      <c r="S949" s="223"/>
    </row>
    <row r="950" spans="1:19" ht="15" customHeight="1" x14ac:dyDescent="0.25">
      <c r="A950" s="231"/>
      <c r="B950" s="213"/>
      <c r="C950" s="212"/>
      <c r="D950" s="184"/>
      <c r="E950" s="184"/>
      <c r="F950" s="223"/>
      <c r="G950" s="223"/>
      <c r="H950" s="367"/>
      <c r="I950" s="223"/>
      <c r="J950" s="485"/>
      <c r="K950" s="223"/>
      <c r="L950" s="863" t="str">
        <f t="shared" si="46"/>
        <v/>
      </c>
      <c r="M950" s="864">
        <f t="shared" si="47"/>
        <v>0</v>
      </c>
      <c r="N950" s="864">
        <f t="shared" si="48"/>
        <v>0</v>
      </c>
      <c r="O950" s="223"/>
      <c r="P950" s="223"/>
      <c r="Q950" s="184"/>
      <c r="R950" s="223"/>
      <c r="S950" s="223"/>
    </row>
    <row r="951" spans="1:19" ht="15" customHeight="1" x14ac:dyDescent="0.25">
      <c r="A951" s="231"/>
      <c r="B951" s="224"/>
      <c r="C951" s="184"/>
      <c r="D951" s="184"/>
      <c r="E951" s="184"/>
      <c r="F951" s="223"/>
      <c r="G951" s="223"/>
      <c r="H951" s="367"/>
      <c r="I951" s="223"/>
      <c r="J951" s="485"/>
      <c r="K951" s="223"/>
      <c r="L951" s="863" t="str">
        <f t="shared" si="46"/>
        <v/>
      </c>
      <c r="M951" s="864">
        <f t="shared" si="47"/>
        <v>0</v>
      </c>
      <c r="N951" s="864">
        <f t="shared" si="48"/>
        <v>0</v>
      </c>
      <c r="O951" s="223"/>
      <c r="P951" s="223"/>
      <c r="Q951" s="184"/>
      <c r="R951" s="223"/>
      <c r="S951" s="223"/>
    </row>
    <row r="952" spans="1:19" ht="15" customHeight="1" x14ac:dyDescent="0.25">
      <c r="A952" s="231"/>
      <c r="B952" s="224"/>
      <c r="C952" s="184"/>
      <c r="D952" s="184"/>
      <c r="E952" s="184"/>
      <c r="F952" s="223"/>
      <c r="G952" s="223"/>
      <c r="H952" s="367"/>
      <c r="I952" s="223"/>
      <c r="J952" s="485"/>
      <c r="K952" s="223"/>
      <c r="L952" s="863" t="str">
        <f t="shared" si="46"/>
        <v/>
      </c>
      <c r="M952" s="864">
        <f t="shared" si="47"/>
        <v>0</v>
      </c>
      <c r="N952" s="864">
        <f t="shared" si="48"/>
        <v>0</v>
      </c>
      <c r="O952" s="223"/>
      <c r="P952" s="223"/>
      <c r="Q952" s="184"/>
      <c r="R952" s="223"/>
      <c r="S952" s="223"/>
    </row>
    <row r="953" spans="1:19" ht="15" customHeight="1" x14ac:dyDescent="0.25">
      <c r="A953" s="231"/>
      <c r="B953" s="224"/>
      <c r="C953" s="184"/>
      <c r="D953" s="184"/>
      <c r="E953" s="184"/>
      <c r="F953" s="223"/>
      <c r="G953" s="223"/>
      <c r="H953" s="367"/>
      <c r="I953" s="223"/>
      <c r="J953" s="485"/>
      <c r="K953" s="223"/>
      <c r="L953" s="863" t="str">
        <f t="shared" si="46"/>
        <v/>
      </c>
      <c r="M953" s="864">
        <f t="shared" si="47"/>
        <v>0</v>
      </c>
      <c r="N953" s="864">
        <f t="shared" si="48"/>
        <v>0</v>
      </c>
      <c r="O953" s="223"/>
      <c r="P953" s="223"/>
      <c r="Q953" s="184"/>
      <c r="R953" s="223"/>
      <c r="S953" s="223"/>
    </row>
    <row r="954" spans="1:19" ht="15" customHeight="1" x14ac:dyDescent="0.25">
      <c r="A954" s="231"/>
      <c r="B954" s="276"/>
      <c r="C954" s="184"/>
      <c r="D954" s="184"/>
      <c r="E954" s="184"/>
      <c r="F954" s="223"/>
      <c r="G954" s="223"/>
      <c r="H954" s="367"/>
      <c r="I954" s="223"/>
      <c r="J954" s="485"/>
      <c r="K954" s="223"/>
      <c r="L954" s="863" t="str">
        <f t="shared" si="46"/>
        <v/>
      </c>
      <c r="M954" s="864">
        <f t="shared" si="47"/>
        <v>0</v>
      </c>
      <c r="N954" s="864">
        <f t="shared" si="48"/>
        <v>0</v>
      </c>
      <c r="O954" s="223"/>
      <c r="P954" s="223"/>
      <c r="Q954" s="184"/>
      <c r="R954" s="223"/>
      <c r="S954" s="223"/>
    </row>
    <row r="955" spans="1:19" ht="15" customHeight="1" x14ac:dyDescent="0.25">
      <c r="A955" s="231"/>
      <c r="B955" s="276"/>
      <c r="C955" s="184"/>
      <c r="D955" s="184"/>
      <c r="E955" s="184"/>
      <c r="F955" s="223"/>
      <c r="G955" s="223"/>
      <c r="H955" s="367"/>
      <c r="I955" s="223"/>
      <c r="J955" s="485"/>
      <c r="K955" s="223"/>
      <c r="L955" s="863" t="str">
        <f t="shared" si="46"/>
        <v/>
      </c>
      <c r="M955" s="864">
        <f t="shared" si="47"/>
        <v>0</v>
      </c>
      <c r="N955" s="864">
        <f t="shared" si="48"/>
        <v>0</v>
      </c>
      <c r="O955" s="223"/>
      <c r="P955" s="223"/>
      <c r="Q955" s="184"/>
      <c r="R955" s="223"/>
      <c r="S955" s="223"/>
    </row>
    <row r="956" spans="1:19" ht="15" customHeight="1" x14ac:dyDescent="0.25">
      <c r="A956" s="231"/>
      <c r="B956" s="224"/>
      <c r="C956" s="184"/>
      <c r="D956" s="184"/>
      <c r="E956" s="184"/>
      <c r="F956" s="223"/>
      <c r="G956" s="223"/>
      <c r="H956" s="367"/>
      <c r="I956" s="223"/>
      <c r="J956" s="485"/>
      <c r="K956" s="223"/>
      <c r="L956" s="863" t="str">
        <f t="shared" si="46"/>
        <v/>
      </c>
      <c r="M956" s="864">
        <f t="shared" si="47"/>
        <v>0</v>
      </c>
      <c r="N956" s="864">
        <f t="shared" si="48"/>
        <v>0</v>
      </c>
      <c r="O956" s="223"/>
      <c r="P956" s="223"/>
      <c r="Q956" s="184"/>
      <c r="R956" s="223"/>
      <c r="S956" s="223"/>
    </row>
    <row r="957" spans="1:19" ht="15" customHeight="1" x14ac:dyDescent="0.25">
      <c r="A957" s="231"/>
      <c r="B957" s="224"/>
      <c r="C957" s="184"/>
      <c r="D957" s="184"/>
      <c r="E957" s="184"/>
      <c r="F957" s="223"/>
      <c r="G957" s="223"/>
      <c r="H957" s="367"/>
      <c r="I957" s="223"/>
      <c r="J957" s="485"/>
      <c r="K957" s="223"/>
      <c r="L957" s="863" t="str">
        <f t="shared" si="46"/>
        <v/>
      </c>
      <c r="M957" s="864">
        <f t="shared" si="47"/>
        <v>0</v>
      </c>
      <c r="N957" s="864">
        <f t="shared" si="48"/>
        <v>0</v>
      </c>
      <c r="O957" s="223"/>
      <c r="P957" s="223"/>
      <c r="Q957" s="184"/>
      <c r="R957" s="223"/>
      <c r="S957" s="223"/>
    </row>
    <row r="958" spans="1:19" ht="15" customHeight="1" x14ac:dyDescent="0.25">
      <c r="A958" s="231"/>
      <c r="B958" s="213"/>
      <c r="C958" s="212"/>
      <c r="D958" s="184"/>
      <c r="E958" s="184"/>
      <c r="F958" s="223"/>
      <c r="G958" s="223"/>
      <c r="H958" s="367"/>
      <c r="I958" s="223"/>
      <c r="J958" s="485"/>
      <c r="K958" s="223"/>
      <c r="L958" s="863" t="str">
        <f t="shared" si="46"/>
        <v/>
      </c>
      <c r="M958" s="864">
        <f t="shared" si="47"/>
        <v>0</v>
      </c>
      <c r="N958" s="864">
        <f t="shared" si="48"/>
        <v>0</v>
      </c>
      <c r="O958" s="223"/>
      <c r="P958" s="223"/>
      <c r="Q958" s="184"/>
      <c r="R958" s="223"/>
      <c r="S958" s="223"/>
    </row>
    <row r="959" spans="1:19" ht="15" customHeight="1" x14ac:dyDescent="0.25">
      <c r="A959" s="231"/>
      <c r="B959" s="224"/>
      <c r="C959" s="184"/>
      <c r="D959" s="184"/>
      <c r="E959" s="184"/>
      <c r="F959" s="223"/>
      <c r="G959" s="223"/>
      <c r="H959" s="367"/>
      <c r="I959" s="223"/>
      <c r="J959" s="485"/>
      <c r="K959" s="223"/>
      <c r="L959" s="863" t="str">
        <f t="shared" si="46"/>
        <v/>
      </c>
      <c r="M959" s="864">
        <f t="shared" si="47"/>
        <v>0</v>
      </c>
      <c r="N959" s="864">
        <f t="shared" si="48"/>
        <v>0</v>
      </c>
      <c r="O959" s="223"/>
      <c r="P959" s="223"/>
      <c r="Q959" s="184"/>
      <c r="R959" s="223"/>
      <c r="S959" s="223"/>
    </row>
    <row r="960" spans="1:19" ht="15" customHeight="1" x14ac:dyDescent="0.25">
      <c r="A960" s="231"/>
      <c r="B960" s="224"/>
      <c r="C960" s="184"/>
      <c r="D960" s="184"/>
      <c r="E960" s="184"/>
      <c r="F960" s="223"/>
      <c r="G960" s="223"/>
      <c r="H960" s="367"/>
      <c r="I960" s="223"/>
      <c r="J960" s="485"/>
      <c r="K960" s="223"/>
      <c r="L960" s="863" t="str">
        <f t="shared" si="46"/>
        <v/>
      </c>
      <c r="M960" s="864">
        <f t="shared" si="47"/>
        <v>0</v>
      </c>
      <c r="N960" s="864">
        <f t="shared" si="48"/>
        <v>0</v>
      </c>
      <c r="O960" s="223"/>
      <c r="P960" s="223"/>
      <c r="Q960" s="184"/>
      <c r="R960" s="223"/>
      <c r="S960" s="223"/>
    </row>
    <row r="961" spans="1:19" ht="15" customHeight="1" x14ac:dyDescent="0.25">
      <c r="A961" s="231"/>
      <c r="B961" s="224"/>
      <c r="C961" s="184"/>
      <c r="D961" s="184"/>
      <c r="E961" s="184"/>
      <c r="F961" s="223"/>
      <c r="G961" s="223"/>
      <c r="H961" s="367"/>
      <c r="I961" s="223"/>
      <c r="J961" s="485"/>
      <c r="K961" s="223"/>
      <c r="L961" s="863" t="str">
        <f t="shared" si="46"/>
        <v/>
      </c>
      <c r="M961" s="864">
        <f t="shared" si="47"/>
        <v>0</v>
      </c>
      <c r="N961" s="864">
        <f t="shared" si="48"/>
        <v>0</v>
      </c>
      <c r="O961" s="223"/>
      <c r="P961" s="223"/>
      <c r="Q961" s="184"/>
      <c r="R961" s="223"/>
      <c r="S961" s="223"/>
    </row>
    <row r="962" spans="1:19" ht="15" customHeight="1" x14ac:dyDescent="0.25">
      <c r="A962" s="231"/>
      <c r="B962" s="213"/>
      <c r="C962" s="212"/>
      <c r="D962" s="184"/>
      <c r="E962" s="184"/>
      <c r="F962" s="223"/>
      <c r="G962" s="223"/>
      <c r="H962" s="367"/>
      <c r="I962" s="223"/>
      <c r="J962" s="485"/>
      <c r="K962" s="223"/>
      <c r="L962" s="863" t="str">
        <f t="shared" si="46"/>
        <v/>
      </c>
      <c r="M962" s="864">
        <f t="shared" si="47"/>
        <v>0</v>
      </c>
      <c r="N962" s="864">
        <f t="shared" si="48"/>
        <v>0</v>
      </c>
      <c r="O962" s="223"/>
      <c r="P962" s="223"/>
      <c r="Q962" s="184"/>
      <c r="R962" s="223"/>
      <c r="S962" s="223"/>
    </row>
    <row r="963" spans="1:19" ht="15" customHeight="1" x14ac:dyDescent="0.25">
      <c r="A963" s="231"/>
      <c r="B963" s="224"/>
      <c r="C963" s="184"/>
      <c r="D963" s="184"/>
      <c r="E963" s="184"/>
      <c r="F963" s="223"/>
      <c r="G963" s="223"/>
      <c r="H963" s="367"/>
      <c r="I963" s="223"/>
      <c r="J963" s="485"/>
      <c r="K963" s="223"/>
      <c r="L963" s="863" t="str">
        <f t="shared" ref="L963:L1026" si="49">IF(ISBLANK(K963),IF(ISBLANK(R963),IF(ISBLANK(C963),"",C963),R963),IF(ISBLANK(R963),CONCATENATE(K963,".",C963),CONCATENATE(K963,".",R963)))</f>
        <v/>
      </c>
      <c r="M963" s="864">
        <f t="shared" ref="M963:M1026" si="50">IF(O963="",0,LEFT(O963,1))</f>
        <v>0</v>
      </c>
      <c r="N963" s="864">
        <f t="shared" ref="N963:N1026" si="51">IF(P963="",0,LEFT(P963,1))</f>
        <v>0</v>
      </c>
      <c r="O963" s="223"/>
      <c r="P963" s="223"/>
      <c r="Q963" s="184"/>
      <c r="R963" s="223"/>
      <c r="S963" s="223"/>
    </row>
    <row r="964" spans="1:19" ht="15" customHeight="1" x14ac:dyDescent="0.25">
      <c r="A964" s="231"/>
      <c r="B964" s="224"/>
      <c r="C964" s="184"/>
      <c r="D964" s="184"/>
      <c r="E964" s="184"/>
      <c r="F964" s="223"/>
      <c r="G964" s="223"/>
      <c r="H964" s="367"/>
      <c r="I964" s="223"/>
      <c r="J964" s="485"/>
      <c r="K964" s="223"/>
      <c r="L964" s="863" t="str">
        <f t="shared" si="49"/>
        <v/>
      </c>
      <c r="M964" s="864">
        <f t="shared" si="50"/>
        <v>0</v>
      </c>
      <c r="N964" s="864">
        <f t="shared" si="51"/>
        <v>0</v>
      </c>
      <c r="O964" s="223"/>
      <c r="P964" s="223"/>
      <c r="Q964" s="184"/>
      <c r="R964" s="223"/>
      <c r="S964" s="223"/>
    </row>
    <row r="965" spans="1:19" ht="15" customHeight="1" x14ac:dyDescent="0.25">
      <c r="A965" s="231"/>
      <c r="B965" s="276"/>
      <c r="C965" s="184"/>
      <c r="D965" s="184"/>
      <c r="E965" s="184"/>
      <c r="F965" s="223"/>
      <c r="G965" s="223"/>
      <c r="H965" s="367"/>
      <c r="I965" s="223"/>
      <c r="J965" s="485"/>
      <c r="K965" s="223"/>
      <c r="L965" s="863" t="str">
        <f t="shared" si="49"/>
        <v/>
      </c>
      <c r="M965" s="864">
        <f t="shared" si="50"/>
        <v>0</v>
      </c>
      <c r="N965" s="864">
        <f t="shared" si="51"/>
        <v>0</v>
      </c>
      <c r="O965" s="223"/>
      <c r="P965" s="223"/>
      <c r="Q965" s="184"/>
      <c r="R965" s="223"/>
      <c r="S965" s="223"/>
    </row>
    <row r="966" spans="1:19" ht="15" customHeight="1" x14ac:dyDescent="0.25">
      <c r="A966" s="231"/>
      <c r="B966" s="213"/>
      <c r="C966" s="184"/>
      <c r="D966" s="184"/>
      <c r="E966" s="184"/>
      <c r="F966" s="223"/>
      <c r="G966" s="223"/>
      <c r="H966" s="367"/>
      <c r="I966" s="223"/>
      <c r="J966" s="485"/>
      <c r="K966" s="223"/>
      <c r="L966" s="863" t="str">
        <f t="shared" si="49"/>
        <v/>
      </c>
      <c r="M966" s="864">
        <f t="shared" si="50"/>
        <v>0</v>
      </c>
      <c r="N966" s="864">
        <f t="shared" si="51"/>
        <v>0</v>
      </c>
      <c r="O966" s="223"/>
      <c r="P966" s="223"/>
      <c r="Q966" s="184"/>
      <c r="R966" s="223"/>
      <c r="S966" s="223"/>
    </row>
    <row r="967" spans="1:19" ht="15" customHeight="1" x14ac:dyDescent="0.25">
      <c r="A967" s="231"/>
      <c r="B967" s="224"/>
      <c r="C967" s="184"/>
      <c r="D967" s="184"/>
      <c r="E967" s="184"/>
      <c r="F967" s="223"/>
      <c r="G967" s="223"/>
      <c r="H967" s="367"/>
      <c r="I967" s="223"/>
      <c r="J967" s="485"/>
      <c r="K967" s="223"/>
      <c r="L967" s="863" t="str">
        <f t="shared" si="49"/>
        <v/>
      </c>
      <c r="M967" s="864">
        <f t="shared" si="50"/>
        <v>0</v>
      </c>
      <c r="N967" s="864">
        <f t="shared" si="51"/>
        <v>0</v>
      </c>
      <c r="O967" s="223"/>
      <c r="P967" s="223"/>
      <c r="Q967" s="184"/>
      <c r="R967" s="223"/>
      <c r="S967" s="223"/>
    </row>
    <row r="968" spans="1:19" ht="15" customHeight="1" x14ac:dyDescent="0.25">
      <c r="A968" s="231"/>
      <c r="B968" s="213"/>
      <c r="C968" s="212"/>
      <c r="D968" s="184"/>
      <c r="E968" s="184"/>
      <c r="F968" s="223"/>
      <c r="G968" s="223"/>
      <c r="H968" s="367"/>
      <c r="I968" s="223"/>
      <c r="J968" s="485"/>
      <c r="K968" s="223"/>
      <c r="L968" s="863" t="str">
        <f t="shared" si="49"/>
        <v/>
      </c>
      <c r="M968" s="864">
        <f t="shared" si="50"/>
        <v>0</v>
      </c>
      <c r="N968" s="864">
        <f t="shared" si="51"/>
        <v>0</v>
      </c>
      <c r="O968" s="223"/>
      <c r="P968" s="223"/>
      <c r="Q968" s="184"/>
      <c r="R968" s="223"/>
      <c r="S968" s="223"/>
    </row>
    <row r="969" spans="1:19" ht="15" customHeight="1" x14ac:dyDescent="0.25">
      <c r="A969" s="231"/>
      <c r="B969" s="224"/>
      <c r="C969" s="184"/>
      <c r="D969" s="184"/>
      <c r="E969" s="184"/>
      <c r="F969" s="223"/>
      <c r="G969" s="223"/>
      <c r="H969" s="367"/>
      <c r="I969" s="223"/>
      <c r="J969" s="485"/>
      <c r="K969" s="223"/>
      <c r="L969" s="863" t="str">
        <f t="shared" si="49"/>
        <v/>
      </c>
      <c r="M969" s="864">
        <f t="shared" si="50"/>
        <v>0</v>
      </c>
      <c r="N969" s="864">
        <f t="shared" si="51"/>
        <v>0</v>
      </c>
      <c r="O969" s="223"/>
      <c r="P969" s="223"/>
      <c r="Q969" s="184"/>
      <c r="R969" s="223"/>
      <c r="S969" s="223"/>
    </row>
    <row r="970" spans="1:19" ht="15" customHeight="1" x14ac:dyDescent="0.25">
      <c r="A970" s="231"/>
      <c r="B970" s="224"/>
      <c r="C970" s="184"/>
      <c r="D970" s="184"/>
      <c r="E970" s="184"/>
      <c r="F970" s="223"/>
      <c r="G970" s="223"/>
      <c r="H970" s="367"/>
      <c r="I970" s="223"/>
      <c r="J970" s="485"/>
      <c r="K970" s="223"/>
      <c r="L970" s="863" t="str">
        <f t="shared" si="49"/>
        <v/>
      </c>
      <c r="M970" s="864">
        <f t="shared" si="50"/>
        <v>0</v>
      </c>
      <c r="N970" s="864">
        <f t="shared" si="51"/>
        <v>0</v>
      </c>
      <c r="O970" s="223"/>
      <c r="P970" s="223"/>
      <c r="Q970" s="184"/>
      <c r="R970" s="223"/>
      <c r="S970" s="223"/>
    </row>
    <row r="971" spans="1:19" ht="15" customHeight="1" x14ac:dyDescent="0.25">
      <c r="A971" s="231"/>
      <c r="B971" s="273"/>
      <c r="C971" s="212"/>
      <c r="D971" s="184"/>
      <c r="E971" s="184"/>
      <c r="F971" s="223"/>
      <c r="G971" s="223"/>
      <c r="H971" s="367"/>
      <c r="I971" s="223"/>
      <c r="J971" s="485"/>
      <c r="K971" s="223"/>
      <c r="L971" s="863" t="str">
        <f t="shared" si="49"/>
        <v/>
      </c>
      <c r="M971" s="864">
        <f t="shared" si="50"/>
        <v>0</v>
      </c>
      <c r="N971" s="864">
        <f t="shared" si="51"/>
        <v>0</v>
      </c>
      <c r="O971" s="223"/>
      <c r="P971" s="223"/>
      <c r="Q971" s="184"/>
      <c r="R971" s="223"/>
      <c r="S971" s="223"/>
    </row>
    <row r="972" spans="1:19" ht="15" customHeight="1" x14ac:dyDescent="0.25">
      <c r="A972" s="231"/>
      <c r="B972" s="224"/>
      <c r="C972" s="184"/>
      <c r="D972" s="184"/>
      <c r="E972" s="184"/>
      <c r="F972" s="223"/>
      <c r="G972" s="223"/>
      <c r="H972" s="367"/>
      <c r="I972" s="223"/>
      <c r="J972" s="485"/>
      <c r="K972" s="223"/>
      <c r="L972" s="863" t="str">
        <f t="shared" si="49"/>
        <v/>
      </c>
      <c r="M972" s="864">
        <f t="shared" si="50"/>
        <v>0</v>
      </c>
      <c r="N972" s="864">
        <f t="shared" si="51"/>
        <v>0</v>
      </c>
      <c r="O972" s="223"/>
      <c r="P972" s="223"/>
      <c r="Q972" s="184"/>
      <c r="R972" s="223"/>
      <c r="S972" s="223"/>
    </row>
    <row r="973" spans="1:19" ht="15" customHeight="1" x14ac:dyDescent="0.25">
      <c r="A973" s="231"/>
      <c r="B973" s="273"/>
      <c r="C973" s="212"/>
      <c r="D973" s="184"/>
      <c r="E973" s="184"/>
      <c r="F973" s="223"/>
      <c r="G973" s="223"/>
      <c r="H973" s="367"/>
      <c r="I973" s="223"/>
      <c r="J973" s="485"/>
      <c r="K973" s="223"/>
      <c r="L973" s="863" t="str">
        <f t="shared" si="49"/>
        <v/>
      </c>
      <c r="M973" s="864">
        <f t="shared" si="50"/>
        <v>0</v>
      </c>
      <c r="N973" s="864">
        <f t="shared" si="51"/>
        <v>0</v>
      </c>
      <c r="O973" s="223"/>
      <c r="P973" s="223"/>
      <c r="Q973" s="184"/>
      <c r="R973" s="223"/>
      <c r="S973" s="223"/>
    </row>
    <row r="974" spans="1:19" ht="15" customHeight="1" x14ac:dyDescent="0.25">
      <c r="A974" s="231"/>
      <c r="B974" s="276"/>
      <c r="C974" s="184"/>
      <c r="D974" s="184"/>
      <c r="E974" s="184"/>
      <c r="F974" s="223"/>
      <c r="G974" s="223"/>
      <c r="H974" s="367"/>
      <c r="I974" s="223"/>
      <c r="J974" s="485"/>
      <c r="K974" s="223"/>
      <c r="L974" s="863" t="str">
        <f t="shared" si="49"/>
        <v/>
      </c>
      <c r="M974" s="864">
        <f t="shared" si="50"/>
        <v>0</v>
      </c>
      <c r="N974" s="864">
        <f t="shared" si="51"/>
        <v>0</v>
      </c>
      <c r="O974" s="223"/>
      <c r="P974" s="223"/>
      <c r="Q974" s="184"/>
      <c r="R974" s="223"/>
      <c r="S974" s="223"/>
    </row>
    <row r="975" spans="1:19" ht="15" customHeight="1" x14ac:dyDescent="0.25">
      <c r="A975" s="231"/>
      <c r="B975" s="224"/>
      <c r="C975" s="184"/>
      <c r="D975" s="184"/>
      <c r="E975" s="184"/>
      <c r="F975" s="223"/>
      <c r="G975" s="223"/>
      <c r="H975" s="367"/>
      <c r="I975" s="223"/>
      <c r="J975" s="485"/>
      <c r="K975" s="223"/>
      <c r="L975" s="863" t="str">
        <f t="shared" si="49"/>
        <v/>
      </c>
      <c r="M975" s="864">
        <f t="shared" si="50"/>
        <v>0</v>
      </c>
      <c r="N975" s="864">
        <f t="shared" si="51"/>
        <v>0</v>
      </c>
      <c r="O975" s="223"/>
      <c r="P975" s="223"/>
      <c r="Q975" s="184"/>
      <c r="R975" s="223"/>
      <c r="S975" s="223"/>
    </row>
    <row r="976" spans="1:19" ht="15" customHeight="1" x14ac:dyDescent="0.25">
      <c r="A976" s="231"/>
      <c r="B976" s="224"/>
      <c r="C976" s="184"/>
      <c r="D976" s="184"/>
      <c r="E976" s="184"/>
      <c r="F976" s="223"/>
      <c r="G976" s="223"/>
      <c r="H976" s="367"/>
      <c r="I976" s="223"/>
      <c r="J976" s="485"/>
      <c r="K976" s="223"/>
      <c r="L976" s="863" t="str">
        <f t="shared" si="49"/>
        <v/>
      </c>
      <c r="M976" s="864">
        <f t="shared" si="50"/>
        <v>0</v>
      </c>
      <c r="N976" s="864">
        <f t="shared" si="51"/>
        <v>0</v>
      </c>
      <c r="O976" s="223"/>
      <c r="P976" s="223"/>
      <c r="Q976" s="184"/>
      <c r="R976" s="223"/>
      <c r="S976" s="223"/>
    </row>
    <row r="977" spans="1:19" ht="15" customHeight="1" x14ac:dyDescent="0.25">
      <c r="A977" s="231"/>
      <c r="B977" s="224"/>
      <c r="C977" s="184"/>
      <c r="D977" s="184"/>
      <c r="E977" s="184"/>
      <c r="F977" s="223"/>
      <c r="G977" s="223"/>
      <c r="H977" s="367"/>
      <c r="I977" s="223"/>
      <c r="J977" s="485"/>
      <c r="K977" s="223"/>
      <c r="L977" s="863" t="str">
        <f t="shared" si="49"/>
        <v/>
      </c>
      <c r="M977" s="864">
        <f t="shared" si="50"/>
        <v>0</v>
      </c>
      <c r="N977" s="864">
        <f t="shared" si="51"/>
        <v>0</v>
      </c>
      <c r="O977" s="223"/>
      <c r="P977" s="223"/>
      <c r="Q977" s="184"/>
      <c r="R977" s="223"/>
      <c r="S977" s="223"/>
    </row>
    <row r="978" spans="1:19" ht="15" customHeight="1" x14ac:dyDescent="0.25">
      <c r="A978" s="231"/>
      <c r="B978" s="276"/>
      <c r="C978" s="184"/>
      <c r="D978" s="184"/>
      <c r="E978" s="184"/>
      <c r="F978" s="223"/>
      <c r="G978" s="223"/>
      <c r="H978" s="367"/>
      <c r="I978" s="223"/>
      <c r="J978" s="485"/>
      <c r="K978" s="223"/>
      <c r="L978" s="863" t="str">
        <f t="shared" si="49"/>
        <v/>
      </c>
      <c r="M978" s="864">
        <f t="shared" si="50"/>
        <v>0</v>
      </c>
      <c r="N978" s="864">
        <f t="shared" si="51"/>
        <v>0</v>
      </c>
      <c r="O978" s="223"/>
      <c r="P978" s="223"/>
      <c r="Q978" s="184"/>
      <c r="R978" s="223"/>
      <c r="S978" s="223"/>
    </row>
    <row r="979" spans="1:19" ht="15" customHeight="1" x14ac:dyDescent="0.25">
      <c r="A979" s="231"/>
      <c r="B979" s="224"/>
      <c r="C979" s="184"/>
      <c r="D979" s="184"/>
      <c r="E979" s="184"/>
      <c r="F979" s="223"/>
      <c r="G979" s="223"/>
      <c r="H979" s="367"/>
      <c r="I979" s="223"/>
      <c r="J979" s="485"/>
      <c r="K979" s="223"/>
      <c r="L979" s="863" t="str">
        <f t="shared" si="49"/>
        <v/>
      </c>
      <c r="M979" s="864">
        <f t="shared" si="50"/>
        <v>0</v>
      </c>
      <c r="N979" s="864">
        <f t="shared" si="51"/>
        <v>0</v>
      </c>
      <c r="O979" s="223"/>
      <c r="P979" s="223"/>
      <c r="Q979" s="184"/>
      <c r="R979" s="223"/>
      <c r="S979" s="223"/>
    </row>
    <row r="980" spans="1:19" ht="15" customHeight="1" x14ac:dyDescent="0.25">
      <c r="A980" s="231"/>
      <c r="B980" s="224"/>
      <c r="C980" s="184"/>
      <c r="D980" s="184"/>
      <c r="E980" s="184"/>
      <c r="F980" s="223"/>
      <c r="G980" s="223"/>
      <c r="H980" s="367"/>
      <c r="I980" s="223"/>
      <c r="J980" s="485"/>
      <c r="K980" s="223"/>
      <c r="L980" s="863" t="str">
        <f t="shared" si="49"/>
        <v/>
      </c>
      <c r="M980" s="864">
        <f t="shared" si="50"/>
        <v>0</v>
      </c>
      <c r="N980" s="864">
        <f t="shared" si="51"/>
        <v>0</v>
      </c>
      <c r="O980" s="223"/>
      <c r="P980" s="223"/>
      <c r="Q980" s="184"/>
      <c r="R980" s="223"/>
      <c r="S980" s="223"/>
    </row>
    <row r="981" spans="1:19" ht="15" customHeight="1" x14ac:dyDescent="0.25">
      <c r="A981" s="231"/>
      <c r="B981" s="273"/>
      <c r="C981" s="212"/>
      <c r="D981" s="184"/>
      <c r="E981" s="184"/>
      <c r="F981" s="223"/>
      <c r="G981" s="223"/>
      <c r="H981" s="367"/>
      <c r="I981" s="223"/>
      <c r="J981" s="485"/>
      <c r="K981" s="223"/>
      <c r="L981" s="863" t="str">
        <f t="shared" si="49"/>
        <v/>
      </c>
      <c r="M981" s="864">
        <f t="shared" si="50"/>
        <v>0</v>
      </c>
      <c r="N981" s="864">
        <f t="shared" si="51"/>
        <v>0</v>
      </c>
      <c r="O981" s="223"/>
      <c r="P981" s="223"/>
      <c r="Q981" s="184"/>
      <c r="R981" s="223"/>
      <c r="S981" s="223"/>
    </row>
    <row r="982" spans="1:19" ht="15" customHeight="1" x14ac:dyDescent="0.25">
      <c r="A982" s="231"/>
      <c r="B982" s="224"/>
      <c r="C982" s="184"/>
      <c r="D982" s="184"/>
      <c r="E982" s="184"/>
      <c r="F982" s="223"/>
      <c r="G982" s="223"/>
      <c r="H982" s="367"/>
      <c r="I982" s="223"/>
      <c r="J982" s="485"/>
      <c r="K982" s="223"/>
      <c r="L982" s="863" t="str">
        <f t="shared" si="49"/>
        <v/>
      </c>
      <c r="M982" s="864">
        <f t="shared" si="50"/>
        <v>0</v>
      </c>
      <c r="N982" s="864">
        <f t="shared" si="51"/>
        <v>0</v>
      </c>
      <c r="O982" s="223"/>
      <c r="P982" s="223"/>
      <c r="Q982" s="184"/>
      <c r="R982" s="223"/>
      <c r="S982" s="223"/>
    </row>
    <row r="983" spans="1:19" ht="15" customHeight="1" x14ac:dyDescent="0.25">
      <c r="A983" s="231"/>
      <c r="B983" s="224"/>
      <c r="C983" s="184"/>
      <c r="D983" s="184"/>
      <c r="E983" s="184"/>
      <c r="F983" s="223"/>
      <c r="G983" s="223"/>
      <c r="H983" s="367"/>
      <c r="I983" s="223"/>
      <c r="J983" s="485"/>
      <c r="K983" s="223"/>
      <c r="L983" s="863" t="str">
        <f t="shared" si="49"/>
        <v/>
      </c>
      <c r="M983" s="864">
        <f t="shared" si="50"/>
        <v>0</v>
      </c>
      <c r="N983" s="864">
        <f t="shared" si="51"/>
        <v>0</v>
      </c>
      <c r="O983" s="223"/>
      <c r="P983" s="223"/>
      <c r="Q983" s="184"/>
      <c r="R983" s="223"/>
      <c r="S983" s="223"/>
    </row>
    <row r="984" spans="1:19" ht="15" customHeight="1" x14ac:dyDescent="0.25">
      <c r="A984" s="231"/>
      <c r="B984" s="224"/>
      <c r="C984" s="184"/>
      <c r="D984" s="184"/>
      <c r="E984" s="184"/>
      <c r="F984" s="223"/>
      <c r="G984" s="223"/>
      <c r="H984" s="367"/>
      <c r="I984" s="223"/>
      <c r="J984" s="485"/>
      <c r="K984" s="223"/>
      <c r="L984" s="863" t="str">
        <f t="shared" si="49"/>
        <v/>
      </c>
      <c r="M984" s="864">
        <f t="shared" si="50"/>
        <v>0</v>
      </c>
      <c r="N984" s="864">
        <f t="shared" si="51"/>
        <v>0</v>
      </c>
      <c r="O984" s="223"/>
      <c r="P984" s="223"/>
      <c r="Q984" s="184"/>
      <c r="R984" s="223"/>
      <c r="S984" s="223"/>
    </row>
    <row r="985" spans="1:19" ht="15" customHeight="1" x14ac:dyDescent="0.25">
      <c r="A985" s="231"/>
      <c r="B985" s="224"/>
      <c r="C985" s="184"/>
      <c r="D985" s="184"/>
      <c r="E985" s="184"/>
      <c r="F985" s="223"/>
      <c r="G985" s="223"/>
      <c r="H985" s="367"/>
      <c r="I985" s="223"/>
      <c r="J985" s="485"/>
      <c r="K985" s="223"/>
      <c r="L985" s="863" t="str">
        <f t="shared" si="49"/>
        <v/>
      </c>
      <c r="M985" s="864">
        <f t="shared" si="50"/>
        <v>0</v>
      </c>
      <c r="N985" s="864">
        <f t="shared" si="51"/>
        <v>0</v>
      </c>
      <c r="O985" s="223"/>
      <c r="P985" s="223"/>
      <c r="Q985" s="184"/>
      <c r="R985" s="223"/>
      <c r="S985" s="223"/>
    </row>
    <row r="986" spans="1:19" ht="15" customHeight="1" x14ac:dyDescent="0.25">
      <c r="A986" s="231"/>
      <c r="B986" s="224"/>
      <c r="C986" s="184"/>
      <c r="D986" s="184"/>
      <c r="E986" s="184"/>
      <c r="F986" s="223"/>
      <c r="G986" s="223"/>
      <c r="H986" s="367"/>
      <c r="I986" s="223"/>
      <c r="J986" s="485"/>
      <c r="K986" s="223"/>
      <c r="L986" s="863" t="str">
        <f t="shared" si="49"/>
        <v/>
      </c>
      <c r="M986" s="864">
        <f t="shared" si="50"/>
        <v>0</v>
      </c>
      <c r="N986" s="864">
        <f t="shared" si="51"/>
        <v>0</v>
      </c>
      <c r="O986" s="223"/>
      <c r="P986" s="223"/>
      <c r="Q986" s="184"/>
      <c r="R986" s="223"/>
      <c r="S986" s="223"/>
    </row>
    <row r="987" spans="1:19" ht="15" customHeight="1" x14ac:dyDescent="0.25">
      <c r="A987" s="231"/>
      <c r="B987" s="224"/>
      <c r="C987" s="184"/>
      <c r="D987" s="184"/>
      <c r="E987" s="184"/>
      <c r="F987" s="223"/>
      <c r="G987" s="223"/>
      <c r="H987" s="367"/>
      <c r="I987" s="223"/>
      <c r="J987" s="485"/>
      <c r="K987" s="223"/>
      <c r="L987" s="863" t="str">
        <f t="shared" si="49"/>
        <v/>
      </c>
      <c r="M987" s="864">
        <f t="shared" si="50"/>
        <v>0</v>
      </c>
      <c r="N987" s="864">
        <f t="shared" si="51"/>
        <v>0</v>
      </c>
      <c r="O987" s="223"/>
      <c r="P987" s="223"/>
      <c r="Q987" s="184"/>
      <c r="R987" s="223"/>
      <c r="S987" s="223"/>
    </row>
    <row r="988" spans="1:19" ht="15" customHeight="1" x14ac:dyDescent="0.25">
      <c r="A988" s="231"/>
      <c r="B988" s="224"/>
      <c r="C988" s="184"/>
      <c r="D988" s="184"/>
      <c r="E988" s="184"/>
      <c r="F988" s="223"/>
      <c r="G988" s="223"/>
      <c r="H988" s="367"/>
      <c r="I988" s="223"/>
      <c r="J988" s="485"/>
      <c r="K988" s="223"/>
      <c r="L988" s="863" t="str">
        <f t="shared" si="49"/>
        <v/>
      </c>
      <c r="M988" s="864">
        <f t="shared" si="50"/>
        <v>0</v>
      </c>
      <c r="N988" s="864">
        <f t="shared" si="51"/>
        <v>0</v>
      </c>
      <c r="O988" s="223"/>
      <c r="P988" s="223"/>
      <c r="Q988" s="184"/>
      <c r="R988" s="223"/>
      <c r="S988" s="223"/>
    </row>
    <row r="989" spans="1:19" ht="15" customHeight="1" x14ac:dyDescent="0.25">
      <c r="A989" s="231"/>
      <c r="B989" s="276"/>
      <c r="C989" s="184"/>
      <c r="D989" s="184"/>
      <c r="E989" s="184"/>
      <c r="F989" s="223"/>
      <c r="G989" s="223"/>
      <c r="H989" s="367"/>
      <c r="I989" s="223"/>
      <c r="J989" s="485"/>
      <c r="K989" s="223"/>
      <c r="L989" s="863" t="str">
        <f t="shared" si="49"/>
        <v/>
      </c>
      <c r="M989" s="864">
        <f t="shared" si="50"/>
        <v>0</v>
      </c>
      <c r="N989" s="864">
        <f t="shared" si="51"/>
        <v>0</v>
      </c>
      <c r="O989" s="223"/>
      <c r="P989" s="223"/>
      <c r="Q989" s="184"/>
      <c r="R989" s="197"/>
      <c r="S989" s="223"/>
    </row>
    <row r="990" spans="1:19" ht="15" customHeight="1" x14ac:dyDescent="0.25">
      <c r="A990" s="231"/>
      <c r="B990" s="324"/>
      <c r="C990" s="184"/>
      <c r="D990" s="184"/>
      <c r="E990" s="184"/>
      <c r="F990" s="223"/>
      <c r="G990" s="223"/>
      <c r="H990" s="367"/>
      <c r="I990" s="223"/>
      <c r="J990" s="485"/>
      <c r="K990" s="223"/>
      <c r="L990" s="863" t="str">
        <f t="shared" si="49"/>
        <v/>
      </c>
      <c r="M990" s="864">
        <f t="shared" si="50"/>
        <v>0</v>
      </c>
      <c r="N990" s="864">
        <f t="shared" si="51"/>
        <v>0</v>
      </c>
      <c r="O990" s="223"/>
      <c r="P990" s="223"/>
      <c r="Q990" s="223"/>
      <c r="R990" s="197"/>
      <c r="S990" s="223"/>
    </row>
    <row r="991" spans="1:19" ht="15" customHeight="1" x14ac:dyDescent="0.25">
      <c r="A991" s="231"/>
      <c r="B991" s="224"/>
      <c r="C991" s="184"/>
      <c r="D991" s="184"/>
      <c r="E991" s="184"/>
      <c r="F991" s="223"/>
      <c r="G991" s="223"/>
      <c r="H991" s="367"/>
      <c r="I991" s="223"/>
      <c r="J991" s="485"/>
      <c r="K991" s="223"/>
      <c r="L991" s="863" t="str">
        <f t="shared" si="49"/>
        <v/>
      </c>
      <c r="M991" s="864">
        <f t="shared" si="50"/>
        <v>0</v>
      </c>
      <c r="N991" s="864">
        <f t="shared" si="51"/>
        <v>0</v>
      </c>
      <c r="O991" s="223"/>
      <c r="P991" s="223"/>
      <c r="Q991" s="184"/>
      <c r="R991" s="197"/>
      <c r="S991" s="223"/>
    </row>
    <row r="992" spans="1:19" ht="15" customHeight="1" x14ac:dyDescent="0.25">
      <c r="A992" s="231"/>
      <c r="B992" s="224"/>
      <c r="C992" s="184"/>
      <c r="D992" s="184"/>
      <c r="E992" s="184"/>
      <c r="F992" s="223"/>
      <c r="G992" s="223"/>
      <c r="H992" s="367"/>
      <c r="I992" s="223"/>
      <c r="J992" s="485"/>
      <c r="K992" s="223"/>
      <c r="L992" s="863" t="str">
        <f t="shared" si="49"/>
        <v/>
      </c>
      <c r="M992" s="864">
        <f t="shared" si="50"/>
        <v>0</v>
      </c>
      <c r="N992" s="864">
        <f t="shared" si="51"/>
        <v>0</v>
      </c>
      <c r="O992" s="223"/>
      <c r="P992" s="223"/>
      <c r="Q992" s="184"/>
      <c r="R992" s="197"/>
      <c r="S992" s="223"/>
    </row>
    <row r="993" spans="1:19" ht="15" customHeight="1" x14ac:dyDescent="0.25">
      <c r="A993" s="231"/>
      <c r="B993" s="224"/>
      <c r="C993" s="184"/>
      <c r="D993" s="184"/>
      <c r="E993" s="184"/>
      <c r="F993" s="223"/>
      <c r="G993" s="223"/>
      <c r="H993" s="367"/>
      <c r="I993" s="223"/>
      <c r="J993" s="485"/>
      <c r="K993" s="223"/>
      <c r="L993" s="863" t="str">
        <f t="shared" si="49"/>
        <v/>
      </c>
      <c r="M993" s="864">
        <f t="shared" si="50"/>
        <v>0</v>
      </c>
      <c r="N993" s="864">
        <f t="shared" si="51"/>
        <v>0</v>
      </c>
      <c r="O993" s="223"/>
      <c r="P993" s="223"/>
      <c r="Q993" s="184"/>
      <c r="R993" s="197"/>
      <c r="S993" s="223"/>
    </row>
    <row r="994" spans="1:19" ht="15" customHeight="1" x14ac:dyDescent="0.25">
      <c r="A994" s="231"/>
      <c r="B994" s="224"/>
      <c r="C994" s="184"/>
      <c r="D994" s="184"/>
      <c r="E994" s="184"/>
      <c r="F994" s="223"/>
      <c r="G994" s="223"/>
      <c r="H994" s="367"/>
      <c r="I994" s="223"/>
      <c r="J994" s="485"/>
      <c r="K994" s="223"/>
      <c r="L994" s="863" t="str">
        <f t="shared" si="49"/>
        <v/>
      </c>
      <c r="M994" s="864">
        <f t="shared" si="50"/>
        <v>0</v>
      </c>
      <c r="N994" s="864">
        <f t="shared" si="51"/>
        <v>0</v>
      </c>
      <c r="O994" s="223"/>
      <c r="P994" s="223"/>
      <c r="Q994" s="184"/>
      <c r="R994" s="223"/>
      <c r="S994" s="223"/>
    </row>
    <row r="995" spans="1:19" ht="15" customHeight="1" x14ac:dyDescent="0.25">
      <c r="A995" s="231"/>
      <c r="B995" s="224"/>
      <c r="C995" s="184"/>
      <c r="D995" s="184"/>
      <c r="E995" s="184"/>
      <c r="F995" s="223"/>
      <c r="G995" s="223"/>
      <c r="H995" s="367"/>
      <c r="I995" s="223"/>
      <c r="J995" s="485"/>
      <c r="K995" s="223"/>
      <c r="L995" s="863" t="str">
        <f t="shared" si="49"/>
        <v/>
      </c>
      <c r="M995" s="864">
        <f t="shared" si="50"/>
        <v>0</v>
      </c>
      <c r="N995" s="864">
        <f t="shared" si="51"/>
        <v>0</v>
      </c>
      <c r="O995" s="223"/>
      <c r="P995" s="223"/>
      <c r="Q995" s="184"/>
      <c r="R995" s="223"/>
      <c r="S995" s="223"/>
    </row>
    <row r="996" spans="1:19" ht="15" customHeight="1" x14ac:dyDescent="0.25">
      <c r="A996" s="231"/>
      <c r="B996" s="213"/>
      <c r="C996" s="212"/>
      <c r="D996" s="184"/>
      <c r="E996" s="184"/>
      <c r="F996" s="223"/>
      <c r="G996" s="223"/>
      <c r="H996" s="367"/>
      <c r="I996" s="223"/>
      <c r="J996" s="485"/>
      <c r="K996" s="223"/>
      <c r="L996" s="863" t="str">
        <f t="shared" si="49"/>
        <v/>
      </c>
      <c r="M996" s="864">
        <f t="shared" si="50"/>
        <v>0</v>
      </c>
      <c r="N996" s="864">
        <f t="shared" si="51"/>
        <v>0</v>
      </c>
      <c r="O996" s="223"/>
      <c r="P996" s="223"/>
      <c r="Q996" s="184"/>
      <c r="R996" s="223"/>
      <c r="S996" s="223"/>
    </row>
    <row r="997" spans="1:19" ht="15" customHeight="1" x14ac:dyDescent="0.25">
      <c r="A997" s="231"/>
      <c r="B997" s="224"/>
      <c r="C997" s="184"/>
      <c r="D997" s="184"/>
      <c r="E997" s="184"/>
      <c r="F997" s="223"/>
      <c r="G997" s="223"/>
      <c r="H997" s="367"/>
      <c r="I997" s="223"/>
      <c r="J997" s="485"/>
      <c r="K997" s="223"/>
      <c r="L997" s="863" t="str">
        <f t="shared" si="49"/>
        <v/>
      </c>
      <c r="M997" s="864">
        <f t="shared" si="50"/>
        <v>0</v>
      </c>
      <c r="N997" s="864">
        <f t="shared" si="51"/>
        <v>0</v>
      </c>
      <c r="O997" s="223"/>
      <c r="P997" s="223"/>
      <c r="Q997" s="184"/>
      <c r="R997" s="223"/>
      <c r="S997" s="223"/>
    </row>
    <row r="998" spans="1:19" ht="15" customHeight="1" x14ac:dyDescent="0.25">
      <c r="A998" s="231"/>
      <c r="B998" s="213"/>
      <c r="C998" s="212"/>
      <c r="D998" s="184"/>
      <c r="E998" s="184"/>
      <c r="F998" s="223"/>
      <c r="G998" s="223"/>
      <c r="H998" s="367"/>
      <c r="I998" s="223"/>
      <c r="J998" s="485"/>
      <c r="K998" s="223"/>
      <c r="L998" s="863" t="str">
        <f t="shared" si="49"/>
        <v/>
      </c>
      <c r="M998" s="864">
        <f t="shared" si="50"/>
        <v>0</v>
      </c>
      <c r="N998" s="864">
        <f t="shared" si="51"/>
        <v>0</v>
      </c>
      <c r="O998" s="223"/>
      <c r="P998" s="223"/>
      <c r="Q998" s="223"/>
      <c r="R998" s="223"/>
      <c r="S998" s="223"/>
    </row>
    <row r="999" spans="1:19" ht="15" customHeight="1" x14ac:dyDescent="0.25">
      <c r="A999" s="231"/>
      <c r="B999" s="224"/>
      <c r="C999" s="184"/>
      <c r="D999" s="184"/>
      <c r="E999" s="184"/>
      <c r="F999" s="223"/>
      <c r="G999" s="223"/>
      <c r="H999" s="367"/>
      <c r="I999" s="223"/>
      <c r="J999" s="485"/>
      <c r="K999" s="223"/>
      <c r="L999" s="863" t="str">
        <f t="shared" si="49"/>
        <v/>
      </c>
      <c r="M999" s="864">
        <f t="shared" si="50"/>
        <v>0</v>
      </c>
      <c r="N999" s="864">
        <f t="shared" si="51"/>
        <v>0</v>
      </c>
      <c r="O999" s="223"/>
      <c r="P999" s="223"/>
      <c r="Q999" s="223"/>
      <c r="R999" s="223"/>
      <c r="S999" s="223"/>
    </row>
    <row r="1000" spans="1:19" ht="15" customHeight="1" x14ac:dyDescent="0.25">
      <c r="A1000" s="231"/>
      <c r="B1000" s="224"/>
      <c r="C1000" s="184"/>
      <c r="D1000" s="184"/>
      <c r="E1000" s="184"/>
      <c r="F1000" s="223"/>
      <c r="G1000" s="223"/>
      <c r="H1000" s="367"/>
      <c r="I1000" s="223"/>
      <c r="J1000" s="485"/>
      <c r="K1000" s="223"/>
      <c r="L1000" s="863" t="str">
        <f t="shared" si="49"/>
        <v/>
      </c>
      <c r="M1000" s="864">
        <f t="shared" si="50"/>
        <v>0</v>
      </c>
      <c r="N1000" s="864">
        <f t="shared" si="51"/>
        <v>0</v>
      </c>
      <c r="O1000" s="223"/>
      <c r="P1000" s="223"/>
      <c r="Q1000" s="184"/>
      <c r="R1000" s="223"/>
      <c r="S1000" s="223"/>
    </row>
    <row r="1001" spans="1:19" ht="15" customHeight="1" x14ac:dyDescent="0.25">
      <c r="A1001" s="231"/>
      <c r="B1001" s="224"/>
      <c r="C1001" s="184"/>
      <c r="D1001" s="184"/>
      <c r="E1001" s="184"/>
      <c r="F1001" s="223"/>
      <c r="G1001" s="223"/>
      <c r="H1001" s="367"/>
      <c r="I1001" s="223"/>
      <c r="J1001" s="485"/>
      <c r="K1001" s="223"/>
      <c r="L1001" s="863" t="str">
        <f t="shared" si="49"/>
        <v/>
      </c>
      <c r="M1001" s="864">
        <f t="shared" si="50"/>
        <v>0</v>
      </c>
      <c r="N1001" s="864">
        <f t="shared" si="51"/>
        <v>0</v>
      </c>
      <c r="O1001" s="223"/>
      <c r="P1001" s="223"/>
      <c r="Q1001" s="223"/>
      <c r="R1001" s="223"/>
      <c r="S1001" s="223"/>
    </row>
    <row r="1002" spans="1:19" ht="15" customHeight="1" x14ac:dyDescent="0.25">
      <c r="A1002" s="231"/>
      <c r="B1002" s="224"/>
      <c r="C1002" s="184"/>
      <c r="D1002" s="184"/>
      <c r="E1002" s="184"/>
      <c r="F1002" s="223"/>
      <c r="G1002" s="223"/>
      <c r="H1002" s="367"/>
      <c r="I1002" s="223"/>
      <c r="J1002" s="485"/>
      <c r="K1002" s="223"/>
      <c r="L1002" s="863" t="str">
        <f t="shared" si="49"/>
        <v/>
      </c>
      <c r="M1002" s="864">
        <f t="shared" si="50"/>
        <v>0</v>
      </c>
      <c r="N1002" s="864">
        <f t="shared" si="51"/>
        <v>0</v>
      </c>
      <c r="O1002" s="223"/>
      <c r="P1002" s="223"/>
      <c r="Q1002" s="184"/>
      <c r="R1002" s="223"/>
      <c r="S1002" s="223"/>
    </row>
    <row r="1003" spans="1:19" ht="15" customHeight="1" x14ac:dyDescent="0.25">
      <c r="A1003" s="231"/>
      <c r="B1003" s="224"/>
      <c r="C1003" s="184"/>
      <c r="D1003" s="184"/>
      <c r="E1003" s="184"/>
      <c r="F1003" s="223"/>
      <c r="G1003" s="223"/>
      <c r="H1003" s="367"/>
      <c r="I1003" s="223"/>
      <c r="J1003" s="485"/>
      <c r="K1003" s="223"/>
      <c r="L1003" s="863" t="str">
        <f t="shared" si="49"/>
        <v/>
      </c>
      <c r="M1003" s="864">
        <f t="shared" si="50"/>
        <v>0</v>
      </c>
      <c r="N1003" s="864">
        <f t="shared" si="51"/>
        <v>0</v>
      </c>
      <c r="O1003" s="223"/>
      <c r="P1003" s="223"/>
      <c r="Q1003" s="184"/>
      <c r="R1003" s="223"/>
      <c r="S1003" s="223"/>
    </row>
    <row r="1004" spans="1:19" ht="15" customHeight="1" x14ac:dyDescent="0.25">
      <c r="A1004" s="231"/>
      <c r="B1004" s="224"/>
      <c r="C1004" s="184"/>
      <c r="D1004" s="184"/>
      <c r="E1004" s="184"/>
      <c r="F1004" s="223"/>
      <c r="G1004" s="223"/>
      <c r="H1004" s="367"/>
      <c r="I1004" s="223"/>
      <c r="J1004" s="485"/>
      <c r="K1004" s="223"/>
      <c r="L1004" s="863" t="str">
        <f t="shared" si="49"/>
        <v/>
      </c>
      <c r="M1004" s="864">
        <f t="shared" si="50"/>
        <v>0</v>
      </c>
      <c r="N1004" s="864">
        <f t="shared" si="51"/>
        <v>0</v>
      </c>
      <c r="O1004" s="223"/>
      <c r="P1004" s="223"/>
      <c r="Q1004" s="184"/>
      <c r="R1004" s="223"/>
      <c r="S1004" s="223"/>
    </row>
    <row r="1005" spans="1:19" ht="15" customHeight="1" x14ac:dyDescent="0.25">
      <c r="A1005" s="231"/>
      <c r="B1005" s="224"/>
      <c r="C1005" s="184"/>
      <c r="D1005" s="184"/>
      <c r="E1005" s="184"/>
      <c r="F1005" s="223"/>
      <c r="G1005" s="223"/>
      <c r="H1005" s="367"/>
      <c r="I1005" s="223"/>
      <c r="J1005" s="485"/>
      <c r="K1005" s="223"/>
      <c r="L1005" s="863" t="str">
        <f t="shared" si="49"/>
        <v/>
      </c>
      <c r="M1005" s="864">
        <f t="shared" si="50"/>
        <v>0</v>
      </c>
      <c r="N1005" s="864">
        <f t="shared" si="51"/>
        <v>0</v>
      </c>
      <c r="O1005" s="223"/>
      <c r="P1005" s="223"/>
      <c r="Q1005" s="184"/>
      <c r="R1005" s="223"/>
      <c r="S1005" s="223"/>
    </row>
    <row r="1006" spans="1:19" ht="15" customHeight="1" x14ac:dyDescent="0.25">
      <c r="A1006" s="231"/>
      <c r="B1006" s="224"/>
      <c r="C1006" s="184"/>
      <c r="D1006" s="184"/>
      <c r="E1006" s="184"/>
      <c r="F1006" s="223"/>
      <c r="G1006" s="223"/>
      <c r="H1006" s="367"/>
      <c r="I1006" s="223"/>
      <c r="J1006" s="485"/>
      <c r="K1006" s="223"/>
      <c r="L1006" s="863" t="str">
        <f t="shared" si="49"/>
        <v/>
      </c>
      <c r="M1006" s="864">
        <f t="shared" si="50"/>
        <v>0</v>
      </c>
      <c r="N1006" s="864">
        <f t="shared" si="51"/>
        <v>0</v>
      </c>
      <c r="O1006" s="223"/>
      <c r="P1006" s="223"/>
      <c r="Q1006" s="184"/>
      <c r="R1006" s="223"/>
      <c r="S1006" s="223"/>
    </row>
    <row r="1007" spans="1:19" ht="15" customHeight="1" x14ac:dyDescent="0.25">
      <c r="A1007" s="231"/>
      <c r="B1007" s="224"/>
      <c r="C1007" s="184"/>
      <c r="D1007" s="184"/>
      <c r="E1007" s="184"/>
      <c r="F1007" s="223"/>
      <c r="G1007" s="223"/>
      <c r="H1007" s="367"/>
      <c r="I1007" s="223"/>
      <c r="J1007" s="485"/>
      <c r="K1007" s="223"/>
      <c r="L1007" s="863" t="str">
        <f t="shared" si="49"/>
        <v/>
      </c>
      <c r="M1007" s="864">
        <f t="shared" si="50"/>
        <v>0</v>
      </c>
      <c r="N1007" s="864">
        <f t="shared" si="51"/>
        <v>0</v>
      </c>
      <c r="O1007" s="223"/>
      <c r="P1007" s="223"/>
      <c r="Q1007" s="184"/>
      <c r="R1007" s="223"/>
      <c r="S1007" s="223"/>
    </row>
    <row r="1008" spans="1:19" ht="15" customHeight="1" x14ac:dyDescent="0.25">
      <c r="A1008" s="231"/>
      <c r="B1008" s="224"/>
      <c r="C1008" s="184"/>
      <c r="D1008" s="184"/>
      <c r="E1008" s="184"/>
      <c r="F1008" s="223"/>
      <c r="G1008" s="223"/>
      <c r="H1008" s="367"/>
      <c r="I1008" s="223"/>
      <c r="J1008" s="485"/>
      <c r="K1008" s="223"/>
      <c r="L1008" s="863" t="str">
        <f t="shared" si="49"/>
        <v/>
      </c>
      <c r="M1008" s="864">
        <f t="shared" si="50"/>
        <v>0</v>
      </c>
      <c r="N1008" s="864">
        <f t="shared" si="51"/>
        <v>0</v>
      </c>
      <c r="O1008" s="223"/>
      <c r="P1008" s="223"/>
      <c r="Q1008" s="184"/>
      <c r="R1008" s="223"/>
      <c r="S1008" s="223"/>
    </row>
    <row r="1009" spans="1:19" ht="15" customHeight="1" x14ac:dyDescent="0.25">
      <c r="A1009" s="231"/>
      <c r="B1009" s="224"/>
      <c r="C1009" s="184"/>
      <c r="D1009" s="184"/>
      <c r="E1009" s="184"/>
      <c r="F1009" s="223"/>
      <c r="G1009" s="223"/>
      <c r="H1009" s="367"/>
      <c r="I1009" s="223"/>
      <c r="J1009" s="485"/>
      <c r="K1009" s="223"/>
      <c r="L1009" s="863" t="str">
        <f t="shared" si="49"/>
        <v/>
      </c>
      <c r="M1009" s="864">
        <f t="shared" si="50"/>
        <v>0</v>
      </c>
      <c r="N1009" s="864">
        <f t="shared" si="51"/>
        <v>0</v>
      </c>
      <c r="O1009" s="223"/>
      <c r="P1009" s="223"/>
      <c r="Q1009" s="184"/>
      <c r="R1009" s="223"/>
      <c r="S1009" s="223"/>
    </row>
    <row r="1010" spans="1:19" ht="15" customHeight="1" x14ac:dyDescent="0.25">
      <c r="A1010" s="231"/>
      <c r="B1010" s="224"/>
      <c r="C1010" s="184"/>
      <c r="D1010" s="184"/>
      <c r="E1010" s="184"/>
      <c r="F1010" s="223"/>
      <c r="G1010" s="223"/>
      <c r="H1010" s="367"/>
      <c r="I1010" s="223"/>
      <c r="J1010" s="485"/>
      <c r="K1010" s="223"/>
      <c r="L1010" s="863" t="str">
        <f t="shared" si="49"/>
        <v/>
      </c>
      <c r="M1010" s="864">
        <f t="shared" si="50"/>
        <v>0</v>
      </c>
      <c r="N1010" s="864">
        <f t="shared" si="51"/>
        <v>0</v>
      </c>
      <c r="O1010" s="223"/>
      <c r="P1010" s="223"/>
      <c r="Q1010" s="184"/>
      <c r="R1010" s="223"/>
      <c r="S1010" s="223"/>
    </row>
    <row r="1011" spans="1:19" ht="15" customHeight="1" x14ac:dyDescent="0.25">
      <c r="A1011" s="231"/>
      <c r="B1011" s="224"/>
      <c r="C1011" s="184"/>
      <c r="D1011" s="184"/>
      <c r="E1011" s="184"/>
      <c r="F1011" s="223"/>
      <c r="G1011" s="223"/>
      <c r="H1011" s="367"/>
      <c r="I1011" s="223"/>
      <c r="J1011" s="485"/>
      <c r="K1011" s="223"/>
      <c r="L1011" s="863" t="str">
        <f t="shared" si="49"/>
        <v/>
      </c>
      <c r="M1011" s="864">
        <f t="shared" si="50"/>
        <v>0</v>
      </c>
      <c r="N1011" s="864">
        <f t="shared" si="51"/>
        <v>0</v>
      </c>
      <c r="O1011" s="223"/>
      <c r="P1011" s="223"/>
      <c r="Q1011" s="184"/>
      <c r="R1011" s="223"/>
      <c r="S1011" s="223"/>
    </row>
    <row r="1012" spans="1:19" ht="15" customHeight="1" x14ac:dyDescent="0.25">
      <c r="A1012" s="231"/>
      <c r="B1012" s="224"/>
      <c r="C1012" s="184"/>
      <c r="D1012" s="184"/>
      <c r="E1012" s="184"/>
      <c r="F1012" s="223"/>
      <c r="G1012" s="223"/>
      <c r="H1012" s="367"/>
      <c r="I1012" s="223"/>
      <c r="J1012" s="485"/>
      <c r="K1012" s="223"/>
      <c r="L1012" s="863" t="str">
        <f t="shared" si="49"/>
        <v/>
      </c>
      <c r="M1012" s="864">
        <f t="shared" si="50"/>
        <v>0</v>
      </c>
      <c r="N1012" s="864">
        <f t="shared" si="51"/>
        <v>0</v>
      </c>
      <c r="O1012" s="223"/>
      <c r="P1012" s="223"/>
      <c r="Q1012" s="184"/>
      <c r="R1012" s="223"/>
      <c r="S1012" s="223"/>
    </row>
    <row r="1013" spans="1:19" ht="15" customHeight="1" x14ac:dyDescent="0.25">
      <c r="A1013" s="231"/>
      <c r="B1013" s="224"/>
      <c r="C1013" s="184"/>
      <c r="D1013" s="184"/>
      <c r="E1013" s="184"/>
      <c r="F1013" s="223"/>
      <c r="G1013" s="223"/>
      <c r="H1013" s="367"/>
      <c r="I1013" s="223"/>
      <c r="J1013" s="485"/>
      <c r="K1013" s="223"/>
      <c r="L1013" s="863" t="str">
        <f t="shared" si="49"/>
        <v/>
      </c>
      <c r="M1013" s="864">
        <f t="shared" si="50"/>
        <v>0</v>
      </c>
      <c r="N1013" s="864">
        <f t="shared" si="51"/>
        <v>0</v>
      </c>
      <c r="O1013" s="223"/>
      <c r="P1013" s="223"/>
      <c r="Q1013" s="184"/>
      <c r="R1013" s="223"/>
      <c r="S1013" s="223"/>
    </row>
    <row r="1014" spans="1:19" ht="15" customHeight="1" x14ac:dyDescent="0.25">
      <c r="A1014" s="231"/>
      <c r="B1014" s="224"/>
      <c r="C1014" s="184"/>
      <c r="D1014" s="184"/>
      <c r="E1014" s="184"/>
      <c r="F1014" s="223"/>
      <c r="G1014" s="223"/>
      <c r="H1014" s="367"/>
      <c r="I1014" s="223"/>
      <c r="J1014" s="485"/>
      <c r="K1014" s="223"/>
      <c r="L1014" s="863" t="str">
        <f t="shared" si="49"/>
        <v/>
      </c>
      <c r="M1014" s="864">
        <f t="shared" si="50"/>
        <v>0</v>
      </c>
      <c r="N1014" s="864">
        <f t="shared" si="51"/>
        <v>0</v>
      </c>
      <c r="O1014" s="223"/>
      <c r="P1014" s="223"/>
      <c r="Q1014" s="184"/>
      <c r="R1014" s="223"/>
      <c r="S1014" s="223"/>
    </row>
    <row r="1015" spans="1:19" ht="15" customHeight="1" x14ac:dyDescent="0.25">
      <c r="A1015" s="231"/>
      <c r="B1015" s="224"/>
      <c r="C1015" s="184"/>
      <c r="D1015" s="184"/>
      <c r="E1015" s="184"/>
      <c r="F1015" s="223"/>
      <c r="G1015" s="223"/>
      <c r="H1015" s="367"/>
      <c r="I1015" s="223"/>
      <c r="J1015" s="485"/>
      <c r="K1015" s="223"/>
      <c r="L1015" s="863" t="str">
        <f t="shared" si="49"/>
        <v/>
      </c>
      <c r="M1015" s="864">
        <f t="shared" si="50"/>
        <v>0</v>
      </c>
      <c r="N1015" s="864">
        <f t="shared" si="51"/>
        <v>0</v>
      </c>
      <c r="O1015" s="223"/>
      <c r="P1015" s="223"/>
      <c r="Q1015" s="184"/>
      <c r="R1015" s="223"/>
      <c r="S1015" s="223"/>
    </row>
    <row r="1016" spans="1:19" ht="15" customHeight="1" x14ac:dyDescent="0.25">
      <c r="A1016" s="231"/>
      <c r="B1016" s="224"/>
      <c r="C1016" s="184"/>
      <c r="D1016" s="184"/>
      <c r="E1016" s="184"/>
      <c r="F1016" s="223"/>
      <c r="G1016" s="223"/>
      <c r="H1016" s="367"/>
      <c r="I1016" s="223"/>
      <c r="J1016" s="485"/>
      <c r="K1016" s="223"/>
      <c r="L1016" s="863" t="str">
        <f t="shared" si="49"/>
        <v/>
      </c>
      <c r="M1016" s="864">
        <f t="shared" si="50"/>
        <v>0</v>
      </c>
      <c r="N1016" s="864">
        <f t="shared" si="51"/>
        <v>0</v>
      </c>
      <c r="O1016" s="223"/>
      <c r="P1016" s="223"/>
      <c r="Q1016" s="184"/>
      <c r="R1016" s="223"/>
      <c r="S1016" s="223"/>
    </row>
    <row r="1017" spans="1:19" ht="15" customHeight="1" x14ac:dyDescent="0.25">
      <c r="A1017" s="231"/>
      <c r="B1017" s="249"/>
      <c r="C1017" s="405"/>
      <c r="D1017" s="184"/>
      <c r="E1017" s="184"/>
      <c r="F1017" s="223"/>
      <c r="G1017" s="223"/>
      <c r="H1017" s="367"/>
      <c r="I1017" s="223"/>
      <c r="J1017" s="485"/>
      <c r="K1017" s="223"/>
      <c r="L1017" s="863" t="str">
        <f t="shared" si="49"/>
        <v/>
      </c>
      <c r="M1017" s="864">
        <f t="shared" si="50"/>
        <v>0</v>
      </c>
      <c r="N1017" s="864">
        <f t="shared" si="51"/>
        <v>0</v>
      </c>
      <c r="O1017" s="223"/>
      <c r="P1017" s="223"/>
      <c r="Q1017" s="184"/>
      <c r="R1017" s="223"/>
      <c r="S1017" s="223"/>
    </row>
    <row r="1018" spans="1:19" ht="15" customHeight="1" x14ac:dyDescent="0.25">
      <c r="A1018" s="231"/>
      <c r="B1018" s="249"/>
      <c r="C1018" s="184"/>
      <c r="D1018" s="184"/>
      <c r="E1018" s="184"/>
      <c r="F1018" s="223"/>
      <c r="G1018" s="223"/>
      <c r="H1018" s="367"/>
      <c r="I1018" s="223"/>
      <c r="J1018" s="485"/>
      <c r="K1018" s="223"/>
      <c r="L1018" s="863" t="str">
        <f t="shared" si="49"/>
        <v/>
      </c>
      <c r="M1018" s="864">
        <f t="shared" si="50"/>
        <v>0</v>
      </c>
      <c r="N1018" s="864">
        <f t="shared" si="51"/>
        <v>0</v>
      </c>
      <c r="O1018" s="223"/>
      <c r="P1018" s="223"/>
      <c r="Q1018" s="184"/>
      <c r="R1018" s="223"/>
      <c r="S1018" s="223"/>
    </row>
    <row r="1019" spans="1:19" ht="15" customHeight="1" x14ac:dyDescent="0.25">
      <c r="A1019" s="231"/>
      <c r="B1019" s="224"/>
      <c r="C1019" s="184"/>
      <c r="D1019" s="184"/>
      <c r="E1019" s="184"/>
      <c r="F1019" s="223"/>
      <c r="G1019" s="223"/>
      <c r="H1019" s="367"/>
      <c r="I1019" s="223"/>
      <c r="J1019" s="485"/>
      <c r="K1019" s="223"/>
      <c r="L1019" s="863" t="str">
        <f t="shared" si="49"/>
        <v/>
      </c>
      <c r="M1019" s="864">
        <f t="shared" si="50"/>
        <v>0</v>
      </c>
      <c r="N1019" s="864">
        <f t="shared" si="51"/>
        <v>0</v>
      </c>
      <c r="O1019" s="223"/>
      <c r="P1019" s="223"/>
      <c r="Q1019" s="184"/>
      <c r="R1019" s="223"/>
      <c r="S1019" s="223"/>
    </row>
    <row r="1020" spans="1:19" ht="15" customHeight="1" x14ac:dyDescent="0.25">
      <c r="A1020" s="231"/>
      <c r="B1020" s="249"/>
      <c r="C1020" s="184"/>
      <c r="D1020" s="184"/>
      <c r="E1020" s="184"/>
      <c r="F1020" s="223"/>
      <c r="G1020" s="223"/>
      <c r="H1020" s="367"/>
      <c r="I1020" s="223"/>
      <c r="J1020" s="485"/>
      <c r="K1020" s="223"/>
      <c r="L1020" s="863" t="str">
        <f t="shared" si="49"/>
        <v/>
      </c>
      <c r="M1020" s="864">
        <f t="shared" si="50"/>
        <v>0</v>
      </c>
      <c r="N1020" s="864">
        <f t="shared" si="51"/>
        <v>0</v>
      </c>
      <c r="O1020" s="223"/>
      <c r="P1020" s="223"/>
      <c r="Q1020" s="184"/>
      <c r="R1020" s="223"/>
      <c r="S1020" s="223"/>
    </row>
    <row r="1021" spans="1:19" ht="15" customHeight="1" x14ac:dyDescent="0.25">
      <c r="A1021" s="231"/>
      <c r="B1021" s="249"/>
      <c r="C1021" s="184"/>
      <c r="D1021" s="184"/>
      <c r="E1021" s="184"/>
      <c r="F1021" s="223"/>
      <c r="G1021" s="223"/>
      <c r="H1021" s="367"/>
      <c r="I1021" s="223"/>
      <c r="J1021" s="485"/>
      <c r="K1021" s="223"/>
      <c r="L1021" s="863" t="str">
        <f t="shared" si="49"/>
        <v/>
      </c>
      <c r="M1021" s="864">
        <f t="shared" si="50"/>
        <v>0</v>
      </c>
      <c r="N1021" s="864">
        <f t="shared" si="51"/>
        <v>0</v>
      </c>
      <c r="O1021" s="223"/>
      <c r="P1021" s="223"/>
      <c r="Q1021" s="184"/>
      <c r="R1021" s="223"/>
      <c r="S1021" s="223"/>
    </row>
    <row r="1022" spans="1:19" ht="15" customHeight="1" x14ac:dyDescent="0.25">
      <c r="A1022" s="231"/>
      <c r="B1022" s="224"/>
      <c r="C1022" s="184"/>
      <c r="D1022" s="184"/>
      <c r="E1022" s="184"/>
      <c r="F1022" s="223"/>
      <c r="G1022" s="223"/>
      <c r="H1022" s="367"/>
      <c r="I1022" s="223"/>
      <c r="J1022" s="485"/>
      <c r="K1022" s="223"/>
      <c r="L1022" s="863" t="str">
        <f t="shared" si="49"/>
        <v/>
      </c>
      <c r="M1022" s="864">
        <f t="shared" si="50"/>
        <v>0</v>
      </c>
      <c r="N1022" s="864">
        <f t="shared" si="51"/>
        <v>0</v>
      </c>
      <c r="O1022" s="223"/>
      <c r="P1022" s="223"/>
      <c r="Q1022" s="184"/>
      <c r="R1022" s="223"/>
      <c r="S1022" s="223"/>
    </row>
    <row r="1023" spans="1:19" ht="15" customHeight="1" x14ac:dyDescent="0.25">
      <c r="A1023" s="231"/>
      <c r="B1023" s="224"/>
      <c r="C1023" s="184"/>
      <c r="D1023" s="184"/>
      <c r="E1023" s="184"/>
      <c r="F1023" s="223"/>
      <c r="G1023" s="223"/>
      <c r="H1023" s="367"/>
      <c r="I1023" s="223"/>
      <c r="J1023" s="485"/>
      <c r="K1023" s="223"/>
      <c r="L1023" s="863" t="str">
        <f t="shared" si="49"/>
        <v/>
      </c>
      <c r="M1023" s="864">
        <f t="shared" si="50"/>
        <v>0</v>
      </c>
      <c r="N1023" s="864">
        <f t="shared" si="51"/>
        <v>0</v>
      </c>
      <c r="O1023" s="223"/>
      <c r="P1023" s="223"/>
      <c r="Q1023" s="184"/>
      <c r="R1023" s="223"/>
      <c r="S1023" s="223"/>
    </row>
    <row r="1024" spans="1:19" ht="15" customHeight="1" x14ac:dyDescent="0.25">
      <c r="A1024" s="231"/>
      <c r="B1024" s="224"/>
      <c r="C1024" s="184"/>
      <c r="D1024" s="184"/>
      <c r="E1024" s="184"/>
      <c r="F1024" s="223"/>
      <c r="G1024" s="223"/>
      <c r="H1024" s="367"/>
      <c r="I1024" s="223"/>
      <c r="J1024" s="485"/>
      <c r="K1024" s="223"/>
      <c r="L1024" s="863" t="str">
        <f t="shared" si="49"/>
        <v/>
      </c>
      <c r="M1024" s="864">
        <f t="shared" si="50"/>
        <v>0</v>
      </c>
      <c r="N1024" s="864">
        <f t="shared" si="51"/>
        <v>0</v>
      </c>
      <c r="O1024" s="223"/>
      <c r="P1024" s="223"/>
      <c r="Q1024" s="184"/>
      <c r="R1024" s="223"/>
      <c r="S1024" s="223"/>
    </row>
    <row r="1025" spans="1:19" ht="15" customHeight="1" x14ac:dyDescent="0.25">
      <c r="A1025" s="231"/>
      <c r="B1025" s="224"/>
      <c r="C1025" s="184"/>
      <c r="D1025" s="184"/>
      <c r="E1025" s="184"/>
      <c r="F1025" s="223"/>
      <c r="G1025" s="223"/>
      <c r="H1025" s="367"/>
      <c r="I1025" s="223"/>
      <c r="J1025" s="485"/>
      <c r="K1025" s="223"/>
      <c r="L1025" s="863" t="str">
        <f t="shared" si="49"/>
        <v/>
      </c>
      <c r="M1025" s="864">
        <f t="shared" si="50"/>
        <v>0</v>
      </c>
      <c r="N1025" s="864">
        <f t="shared" si="51"/>
        <v>0</v>
      </c>
      <c r="O1025" s="223"/>
      <c r="P1025" s="223"/>
      <c r="Q1025" s="184"/>
      <c r="R1025" s="223"/>
      <c r="S1025" s="223"/>
    </row>
    <row r="1026" spans="1:19" ht="15" customHeight="1" x14ac:dyDescent="0.25">
      <c r="A1026" s="231"/>
      <c r="B1026" s="224"/>
      <c r="C1026" s="184"/>
      <c r="D1026" s="184"/>
      <c r="E1026" s="184"/>
      <c r="F1026" s="223"/>
      <c r="G1026" s="223"/>
      <c r="H1026" s="367"/>
      <c r="I1026" s="223"/>
      <c r="J1026" s="485"/>
      <c r="K1026" s="223"/>
      <c r="L1026" s="863" t="str">
        <f t="shared" si="49"/>
        <v/>
      </c>
      <c r="M1026" s="864">
        <f t="shared" si="50"/>
        <v>0</v>
      </c>
      <c r="N1026" s="864">
        <f t="shared" si="51"/>
        <v>0</v>
      </c>
      <c r="O1026" s="223"/>
      <c r="P1026" s="223"/>
      <c r="Q1026" s="184"/>
      <c r="R1026" s="223"/>
      <c r="S1026" s="223"/>
    </row>
    <row r="1027" spans="1:19" ht="15" customHeight="1" x14ac:dyDescent="0.25">
      <c r="A1027" s="231"/>
      <c r="B1027" s="224"/>
      <c r="C1027" s="184"/>
      <c r="D1027" s="184"/>
      <c r="E1027" s="184"/>
      <c r="F1027" s="223"/>
      <c r="G1027" s="223"/>
      <c r="H1027" s="367"/>
      <c r="I1027" s="223"/>
      <c r="J1027" s="485"/>
      <c r="K1027" s="223"/>
      <c r="L1027" s="863" t="str">
        <f t="shared" ref="L1027:L1090" si="52">IF(ISBLANK(K1027),IF(ISBLANK(R1027),IF(ISBLANK(C1027),"",C1027),R1027),IF(ISBLANK(R1027),CONCATENATE(K1027,".",C1027),CONCATENATE(K1027,".",R1027)))</f>
        <v/>
      </c>
      <c r="M1027" s="864">
        <f t="shared" ref="M1027:M1090" si="53">IF(O1027="",0,LEFT(O1027,1))</f>
        <v>0</v>
      </c>
      <c r="N1027" s="864">
        <f t="shared" ref="N1027:N1090" si="54">IF(P1027="",0,LEFT(P1027,1))</f>
        <v>0</v>
      </c>
      <c r="O1027" s="223"/>
      <c r="P1027" s="223"/>
      <c r="Q1027" s="184"/>
      <c r="R1027" s="223"/>
      <c r="S1027" s="223"/>
    </row>
    <row r="1028" spans="1:19" ht="15" customHeight="1" x14ac:dyDescent="0.25">
      <c r="A1028" s="231"/>
      <c r="B1028" s="224"/>
      <c r="C1028" s="184"/>
      <c r="D1028" s="184"/>
      <c r="E1028" s="184"/>
      <c r="F1028" s="223"/>
      <c r="G1028" s="223"/>
      <c r="H1028" s="367"/>
      <c r="I1028" s="223"/>
      <c r="J1028" s="485"/>
      <c r="K1028" s="223"/>
      <c r="L1028" s="863" t="str">
        <f t="shared" si="52"/>
        <v/>
      </c>
      <c r="M1028" s="864">
        <f t="shared" si="53"/>
        <v>0</v>
      </c>
      <c r="N1028" s="864">
        <f t="shared" si="54"/>
        <v>0</v>
      </c>
      <c r="O1028" s="223"/>
      <c r="P1028" s="223"/>
      <c r="Q1028" s="184"/>
      <c r="R1028" s="223"/>
      <c r="S1028" s="223"/>
    </row>
    <row r="1029" spans="1:19" ht="15" customHeight="1" x14ac:dyDescent="0.25">
      <c r="A1029" s="231"/>
      <c r="B1029" s="224"/>
      <c r="C1029" s="184"/>
      <c r="D1029" s="184"/>
      <c r="E1029" s="184"/>
      <c r="F1029" s="223"/>
      <c r="G1029" s="223"/>
      <c r="H1029" s="367"/>
      <c r="I1029" s="223"/>
      <c r="J1029" s="485"/>
      <c r="K1029" s="223"/>
      <c r="L1029" s="863" t="str">
        <f t="shared" si="52"/>
        <v/>
      </c>
      <c r="M1029" s="864">
        <f t="shared" si="53"/>
        <v>0</v>
      </c>
      <c r="N1029" s="864">
        <f t="shared" si="54"/>
        <v>0</v>
      </c>
      <c r="O1029" s="223"/>
      <c r="P1029" s="223"/>
      <c r="Q1029" s="184"/>
      <c r="R1029" s="223"/>
      <c r="S1029" s="223"/>
    </row>
    <row r="1030" spans="1:19" ht="15" customHeight="1" x14ac:dyDescent="0.25">
      <c r="A1030" s="231"/>
      <c r="B1030" s="224"/>
      <c r="C1030" s="184"/>
      <c r="D1030" s="184"/>
      <c r="E1030" s="184"/>
      <c r="F1030" s="223"/>
      <c r="G1030" s="223"/>
      <c r="H1030" s="367"/>
      <c r="I1030" s="223"/>
      <c r="J1030" s="485"/>
      <c r="K1030" s="223"/>
      <c r="L1030" s="863" t="str">
        <f t="shared" si="52"/>
        <v/>
      </c>
      <c r="M1030" s="864">
        <f t="shared" si="53"/>
        <v>0</v>
      </c>
      <c r="N1030" s="864">
        <f t="shared" si="54"/>
        <v>0</v>
      </c>
      <c r="O1030" s="223"/>
      <c r="P1030" s="223"/>
      <c r="Q1030" s="184"/>
      <c r="R1030" s="223"/>
      <c r="S1030" s="223"/>
    </row>
    <row r="1031" spans="1:19" ht="15" customHeight="1" x14ac:dyDescent="0.25">
      <c r="A1031" s="231"/>
      <c r="B1031" s="224"/>
      <c r="C1031" s="184"/>
      <c r="D1031" s="184"/>
      <c r="E1031" s="184"/>
      <c r="F1031" s="223"/>
      <c r="G1031" s="223"/>
      <c r="H1031" s="367"/>
      <c r="I1031" s="223"/>
      <c r="J1031" s="485"/>
      <c r="K1031" s="223"/>
      <c r="L1031" s="863" t="str">
        <f t="shared" si="52"/>
        <v/>
      </c>
      <c r="M1031" s="864">
        <f t="shared" si="53"/>
        <v>0</v>
      </c>
      <c r="N1031" s="864">
        <f t="shared" si="54"/>
        <v>0</v>
      </c>
      <c r="O1031" s="223"/>
      <c r="P1031" s="223"/>
      <c r="Q1031" s="184"/>
      <c r="R1031" s="223"/>
      <c r="S1031" s="223"/>
    </row>
    <row r="1032" spans="1:19" ht="15" customHeight="1" x14ac:dyDescent="0.25">
      <c r="A1032" s="231"/>
      <c r="B1032" s="224"/>
      <c r="C1032" s="184"/>
      <c r="D1032" s="184"/>
      <c r="E1032" s="184"/>
      <c r="F1032" s="223"/>
      <c r="G1032" s="223"/>
      <c r="H1032" s="367"/>
      <c r="I1032" s="223"/>
      <c r="J1032" s="485"/>
      <c r="K1032" s="223"/>
      <c r="L1032" s="863" t="str">
        <f t="shared" si="52"/>
        <v/>
      </c>
      <c r="M1032" s="864">
        <f t="shared" si="53"/>
        <v>0</v>
      </c>
      <c r="N1032" s="864">
        <f t="shared" si="54"/>
        <v>0</v>
      </c>
      <c r="O1032" s="223"/>
      <c r="P1032" s="223"/>
      <c r="Q1032" s="184"/>
      <c r="R1032" s="223"/>
      <c r="S1032" s="223"/>
    </row>
    <row r="1033" spans="1:19" ht="15" customHeight="1" x14ac:dyDescent="0.25">
      <c r="A1033" s="231"/>
      <c r="B1033" s="224"/>
      <c r="C1033" s="184"/>
      <c r="D1033" s="184"/>
      <c r="E1033" s="184"/>
      <c r="F1033" s="223"/>
      <c r="G1033" s="223"/>
      <c r="H1033" s="367"/>
      <c r="I1033" s="223"/>
      <c r="J1033" s="485"/>
      <c r="K1033" s="223"/>
      <c r="L1033" s="863" t="str">
        <f t="shared" si="52"/>
        <v/>
      </c>
      <c r="M1033" s="864">
        <f t="shared" si="53"/>
        <v>0</v>
      </c>
      <c r="N1033" s="864">
        <f t="shared" si="54"/>
        <v>0</v>
      </c>
      <c r="O1033" s="223"/>
      <c r="P1033" s="223"/>
      <c r="Q1033" s="184"/>
      <c r="R1033" s="223"/>
      <c r="S1033" s="223"/>
    </row>
    <row r="1034" spans="1:19" ht="15" customHeight="1" x14ac:dyDescent="0.25">
      <c r="A1034" s="231"/>
      <c r="B1034" s="224"/>
      <c r="C1034" s="184"/>
      <c r="D1034" s="184"/>
      <c r="E1034" s="184"/>
      <c r="F1034" s="223"/>
      <c r="G1034" s="223"/>
      <c r="H1034" s="367"/>
      <c r="I1034" s="223"/>
      <c r="J1034" s="485"/>
      <c r="K1034" s="223"/>
      <c r="L1034" s="863" t="str">
        <f t="shared" si="52"/>
        <v/>
      </c>
      <c r="M1034" s="864">
        <f t="shared" si="53"/>
        <v>0</v>
      </c>
      <c r="N1034" s="864">
        <f t="shared" si="54"/>
        <v>0</v>
      </c>
      <c r="O1034" s="223"/>
      <c r="P1034" s="223"/>
      <c r="Q1034" s="184"/>
      <c r="R1034" s="223"/>
      <c r="S1034" s="223"/>
    </row>
    <row r="1035" spans="1:19" ht="15" customHeight="1" x14ac:dyDescent="0.25">
      <c r="A1035" s="231"/>
      <c r="B1035" s="224"/>
      <c r="C1035" s="184"/>
      <c r="D1035" s="184"/>
      <c r="E1035" s="184"/>
      <c r="F1035" s="223"/>
      <c r="G1035" s="223"/>
      <c r="H1035" s="367"/>
      <c r="I1035" s="223"/>
      <c r="J1035" s="485"/>
      <c r="K1035" s="223"/>
      <c r="L1035" s="863" t="str">
        <f t="shared" si="52"/>
        <v/>
      </c>
      <c r="M1035" s="864">
        <f t="shared" si="53"/>
        <v>0</v>
      </c>
      <c r="N1035" s="864">
        <f t="shared" si="54"/>
        <v>0</v>
      </c>
      <c r="O1035" s="223"/>
      <c r="P1035" s="223"/>
      <c r="Q1035" s="184"/>
      <c r="R1035" s="223"/>
      <c r="S1035" s="223"/>
    </row>
    <row r="1036" spans="1:19" ht="15" customHeight="1" x14ac:dyDescent="0.25">
      <c r="A1036" s="231"/>
      <c r="B1036" s="224"/>
      <c r="C1036" s="184"/>
      <c r="D1036" s="184"/>
      <c r="E1036" s="184"/>
      <c r="F1036" s="223"/>
      <c r="G1036" s="223"/>
      <c r="H1036" s="367"/>
      <c r="I1036" s="223"/>
      <c r="J1036" s="485"/>
      <c r="K1036" s="223"/>
      <c r="L1036" s="863" t="str">
        <f t="shared" si="52"/>
        <v/>
      </c>
      <c r="M1036" s="864">
        <f t="shared" si="53"/>
        <v>0</v>
      </c>
      <c r="N1036" s="864">
        <f t="shared" si="54"/>
        <v>0</v>
      </c>
      <c r="O1036" s="223"/>
      <c r="P1036" s="223"/>
      <c r="Q1036" s="184"/>
      <c r="R1036" s="223"/>
      <c r="S1036" s="223"/>
    </row>
    <row r="1037" spans="1:19" ht="15" customHeight="1" x14ac:dyDescent="0.25">
      <c r="A1037" s="231"/>
      <c r="B1037" s="224"/>
      <c r="C1037" s="184"/>
      <c r="D1037" s="184"/>
      <c r="E1037" s="184"/>
      <c r="F1037" s="223"/>
      <c r="G1037" s="223"/>
      <c r="H1037" s="367"/>
      <c r="I1037" s="223"/>
      <c r="J1037" s="485"/>
      <c r="K1037" s="223"/>
      <c r="L1037" s="863" t="str">
        <f t="shared" si="52"/>
        <v/>
      </c>
      <c r="M1037" s="864">
        <f t="shared" si="53"/>
        <v>0</v>
      </c>
      <c r="N1037" s="864">
        <f t="shared" si="54"/>
        <v>0</v>
      </c>
      <c r="O1037" s="223"/>
      <c r="P1037" s="223"/>
      <c r="Q1037" s="184"/>
      <c r="R1037" s="223"/>
      <c r="S1037" s="223"/>
    </row>
    <row r="1038" spans="1:19" ht="15" customHeight="1" x14ac:dyDescent="0.25">
      <c r="A1038" s="231"/>
      <c r="B1038" s="224"/>
      <c r="C1038" s="184"/>
      <c r="D1038" s="184"/>
      <c r="E1038" s="184"/>
      <c r="F1038" s="223"/>
      <c r="G1038" s="223"/>
      <c r="H1038" s="367"/>
      <c r="I1038" s="223"/>
      <c r="J1038" s="485"/>
      <c r="K1038" s="223"/>
      <c r="L1038" s="863" t="str">
        <f t="shared" si="52"/>
        <v/>
      </c>
      <c r="M1038" s="864">
        <f t="shared" si="53"/>
        <v>0</v>
      </c>
      <c r="N1038" s="864">
        <f t="shared" si="54"/>
        <v>0</v>
      </c>
      <c r="O1038" s="223"/>
      <c r="P1038" s="223"/>
      <c r="Q1038" s="184"/>
      <c r="R1038" s="223"/>
      <c r="S1038" s="223"/>
    </row>
    <row r="1039" spans="1:19" ht="15" customHeight="1" x14ac:dyDescent="0.25">
      <c r="A1039" s="231"/>
      <c r="B1039" s="224"/>
      <c r="C1039" s="184"/>
      <c r="D1039" s="184"/>
      <c r="E1039" s="184"/>
      <c r="F1039" s="223"/>
      <c r="G1039" s="223"/>
      <c r="H1039" s="367"/>
      <c r="I1039" s="223"/>
      <c r="J1039" s="485"/>
      <c r="K1039" s="223"/>
      <c r="L1039" s="863" t="str">
        <f t="shared" si="52"/>
        <v/>
      </c>
      <c r="M1039" s="864">
        <f t="shared" si="53"/>
        <v>0</v>
      </c>
      <c r="N1039" s="864">
        <f t="shared" si="54"/>
        <v>0</v>
      </c>
      <c r="O1039" s="223"/>
      <c r="P1039" s="223"/>
      <c r="Q1039" s="184"/>
      <c r="R1039" s="223"/>
      <c r="S1039" s="223"/>
    </row>
    <row r="1040" spans="1:19" ht="15" customHeight="1" x14ac:dyDescent="0.25">
      <c r="A1040" s="231"/>
      <c r="B1040" s="224"/>
      <c r="C1040" s="184"/>
      <c r="D1040" s="184"/>
      <c r="E1040" s="184"/>
      <c r="F1040" s="223"/>
      <c r="G1040" s="223"/>
      <c r="H1040" s="367"/>
      <c r="I1040" s="223"/>
      <c r="J1040" s="485"/>
      <c r="K1040" s="223"/>
      <c r="L1040" s="863" t="str">
        <f t="shared" si="52"/>
        <v/>
      </c>
      <c r="M1040" s="864">
        <f t="shared" si="53"/>
        <v>0</v>
      </c>
      <c r="N1040" s="864">
        <f t="shared" si="54"/>
        <v>0</v>
      </c>
      <c r="O1040" s="223"/>
      <c r="P1040" s="223"/>
      <c r="Q1040" s="184"/>
      <c r="R1040" s="223"/>
      <c r="S1040" s="223"/>
    </row>
    <row r="1041" spans="1:19" ht="15" customHeight="1" x14ac:dyDescent="0.25">
      <c r="A1041" s="231"/>
      <c r="B1041" s="224"/>
      <c r="C1041" s="184"/>
      <c r="D1041" s="184"/>
      <c r="E1041" s="184"/>
      <c r="F1041" s="223"/>
      <c r="G1041" s="223"/>
      <c r="H1041" s="367"/>
      <c r="I1041" s="223"/>
      <c r="J1041" s="485"/>
      <c r="K1041" s="223"/>
      <c r="L1041" s="863" t="str">
        <f t="shared" si="52"/>
        <v/>
      </c>
      <c r="M1041" s="864">
        <f t="shared" si="53"/>
        <v>0</v>
      </c>
      <c r="N1041" s="864">
        <f t="shared" si="54"/>
        <v>0</v>
      </c>
      <c r="O1041" s="223"/>
      <c r="P1041" s="223"/>
      <c r="Q1041" s="184"/>
      <c r="R1041" s="223"/>
      <c r="S1041" s="223"/>
    </row>
    <row r="1042" spans="1:19" ht="15" customHeight="1" x14ac:dyDescent="0.25">
      <c r="A1042" s="231"/>
      <c r="B1042" s="213"/>
      <c r="C1042" s="184"/>
      <c r="D1042" s="184"/>
      <c r="E1042" s="184"/>
      <c r="F1042" s="223"/>
      <c r="G1042" s="223"/>
      <c r="H1042" s="367"/>
      <c r="I1042" s="223"/>
      <c r="J1042" s="485"/>
      <c r="K1042" s="223"/>
      <c r="L1042" s="863" t="str">
        <f t="shared" si="52"/>
        <v/>
      </c>
      <c r="M1042" s="864">
        <f t="shared" si="53"/>
        <v>0</v>
      </c>
      <c r="N1042" s="864">
        <f t="shared" si="54"/>
        <v>0</v>
      </c>
      <c r="O1042" s="223"/>
      <c r="P1042" s="223"/>
      <c r="Q1042" s="184"/>
      <c r="R1042" s="223"/>
      <c r="S1042" s="223"/>
    </row>
    <row r="1043" spans="1:19" ht="15" customHeight="1" x14ac:dyDescent="0.25">
      <c r="A1043" s="231"/>
      <c r="B1043" s="276"/>
      <c r="C1043" s="184"/>
      <c r="D1043" s="184"/>
      <c r="E1043" s="184"/>
      <c r="F1043" s="223"/>
      <c r="G1043" s="223"/>
      <c r="H1043" s="367"/>
      <c r="I1043" s="223"/>
      <c r="J1043" s="485"/>
      <c r="K1043" s="223"/>
      <c r="L1043" s="863" t="str">
        <f t="shared" si="52"/>
        <v/>
      </c>
      <c r="M1043" s="864">
        <f t="shared" si="53"/>
        <v>0</v>
      </c>
      <c r="N1043" s="864">
        <f t="shared" si="54"/>
        <v>0</v>
      </c>
      <c r="O1043" s="223"/>
      <c r="P1043" s="223"/>
      <c r="Q1043" s="184"/>
      <c r="R1043" s="223"/>
      <c r="S1043" s="223"/>
    </row>
    <row r="1044" spans="1:19" ht="15" customHeight="1" x14ac:dyDescent="0.25">
      <c r="A1044" s="231"/>
      <c r="B1044" s="224"/>
      <c r="C1044" s="184"/>
      <c r="D1044" s="184"/>
      <c r="E1044" s="184"/>
      <c r="F1044" s="223"/>
      <c r="G1044" s="190"/>
      <c r="H1044" s="367"/>
      <c r="I1044" s="223"/>
      <c r="J1044" s="485"/>
      <c r="K1044" s="223"/>
      <c r="L1044" s="863" t="str">
        <f t="shared" si="52"/>
        <v/>
      </c>
      <c r="M1044" s="864">
        <f t="shared" si="53"/>
        <v>0</v>
      </c>
      <c r="N1044" s="864">
        <f t="shared" si="54"/>
        <v>0</v>
      </c>
      <c r="O1044" s="223"/>
      <c r="P1044" s="223"/>
      <c r="Q1044" s="184"/>
      <c r="R1044" s="223"/>
      <c r="S1044" s="223"/>
    </row>
    <row r="1045" spans="1:19" ht="15" customHeight="1" x14ac:dyDescent="0.25">
      <c r="A1045" s="231"/>
      <c r="B1045" s="224"/>
      <c r="C1045" s="184"/>
      <c r="D1045" s="184"/>
      <c r="E1045" s="184"/>
      <c r="F1045" s="223"/>
      <c r="G1045" s="190"/>
      <c r="H1045" s="367"/>
      <c r="I1045" s="223"/>
      <c r="J1045" s="485"/>
      <c r="K1045" s="223"/>
      <c r="L1045" s="863" t="str">
        <f t="shared" si="52"/>
        <v/>
      </c>
      <c r="M1045" s="864">
        <f t="shared" si="53"/>
        <v>0</v>
      </c>
      <c r="N1045" s="864">
        <f t="shared" si="54"/>
        <v>0</v>
      </c>
      <c r="O1045" s="223"/>
      <c r="P1045" s="223"/>
      <c r="Q1045" s="184"/>
      <c r="R1045" s="223"/>
      <c r="S1045" s="223"/>
    </row>
    <row r="1046" spans="1:19" ht="15" customHeight="1" x14ac:dyDescent="0.25">
      <c r="A1046" s="231"/>
      <c r="B1046" s="276"/>
      <c r="C1046" s="184"/>
      <c r="D1046" s="184"/>
      <c r="E1046" s="184"/>
      <c r="F1046" s="223"/>
      <c r="G1046" s="223"/>
      <c r="H1046" s="367"/>
      <c r="I1046" s="223"/>
      <c r="J1046" s="485"/>
      <c r="K1046" s="223"/>
      <c r="L1046" s="863" t="str">
        <f t="shared" si="52"/>
        <v/>
      </c>
      <c r="M1046" s="864">
        <f t="shared" si="53"/>
        <v>0</v>
      </c>
      <c r="N1046" s="864">
        <f t="shared" si="54"/>
        <v>0</v>
      </c>
      <c r="O1046" s="223"/>
      <c r="P1046" s="223"/>
      <c r="Q1046" s="184"/>
      <c r="R1046" s="223"/>
      <c r="S1046" s="223"/>
    </row>
    <row r="1047" spans="1:19" ht="15" customHeight="1" x14ac:dyDescent="0.25">
      <c r="A1047" s="231"/>
      <c r="B1047" s="276"/>
      <c r="C1047" s="184"/>
      <c r="D1047" s="184"/>
      <c r="E1047" s="184"/>
      <c r="F1047" s="223"/>
      <c r="G1047" s="223"/>
      <c r="H1047" s="367"/>
      <c r="I1047" s="223"/>
      <c r="J1047" s="485"/>
      <c r="K1047" s="223"/>
      <c r="L1047" s="863" t="str">
        <f t="shared" si="52"/>
        <v/>
      </c>
      <c r="M1047" s="864">
        <f t="shared" si="53"/>
        <v>0</v>
      </c>
      <c r="N1047" s="864">
        <f t="shared" si="54"/>
        <v>0</v>
      </c>
      <c r="O1047" s="223"/>
      <c r="P1047" s="223"/>
      <c r="Q1047" s="184"/>
      <c r="R1047" s="223"/>
      <c r="S1047" s="223"/>
    </row>
    <row r="1048" spans="1:19" ht="15" customHeight="1" x14ac:dyDescent="0.25">
      <c r="A1048" s="231"/>
      <c r="B1048" s="213"/>
      <c r="C1048" s="212"/>
      <c r="D1048" s="184"/>
      <c r="E1048" s="184"/>
      <c r="F1048" s="223"/>
      <c r="G1048" s="223"/>
      <c r="H1048" s="367"/>
      <c r="I1048" s="223"/>
      <c r="J1048" s="485"/>
      <c r="K1048" s="223"/>
      <c r="L1048" s="863" t="str">
        <f t="shared" si="52"/>
        <v/>
      </c>
      <c r="M1048" s="864">
        <f t="shared" si="53"/>
        <v>0</v>
      </c>
      <c r="N1048" s="864">
        <f t="shared" si="54"/>
        <v>0</v>
      </c>
      <c r="O1048" s="223"/>
      <c r="P1048" s="223"/>
      <c r="Q1048" s="184"/>
      <c r="R1048" s="223"/>
      <c r="S1048" s="223"/>
    </row>
    <row r="1049" spans="1:19" ht="15" customHeight="1" x14ac:dyDescent="0.25">
      <c r="A1049" s="231"/>
      <c r="B1049" s="273"/>
      <c r="C1049" s="212"/>
      <c r="D1049" s="184"/>
      <c r="E1049" s="184"/>
      <c r="F1049" s="223"/>
      <c r="G1049" s="223"/>
      <c r="H1049" s="367"/>
      <c r="I1049" s="223"/>
      <c r="J1049" s="485"/>
      <c r="K1049" s="223"/>
      <c r="L1049" s="863" t="str">
        <f t="shared" si="52"/>
        <v/>
      </c>
      <c r="M1049" s="864">
        <f t="shared" si="53"/>
        <v>0</v>
      </c>
      <c r="N1049" s="864">
        <f t="shared" si="54"/>
        <v>0</v>
      </c>
      <c r="O1049" s="223"/>
      <c r="P1049" s="223"/>
      <c r="Q1049" s="184"/>
      <c r="R1049" s="223"/>
      <c r="S1049" s="223"/>
    </row>
    <row r="1050" spans="1:19" ht="15" customHeight="1" x14ac:dyDescent="0.25">
      <c r="A1050" s="231"/>
      <c r="B1050" s="224"/>
      <c r="C1050" s="184"/>
      <c r="D1050" s="184"/>
      <c r="E1050" s="184"/>
      <c r="F1050" s="223"/>
      <c r="G1050" s="223"/>
      <c r="H1050" s="367"/>
      <c r="I1050" s="223"/>
      <c r="J1050" s="485"/>
      <c r="K1050" s="223"/>
      <c r="L1050" s="863" t="str">
        <f t="shared" si="52"/>
        <v/>
      </c>
      <c r="M1050" s="864">
        <f t="shared" si="53"/>
        <v>0</v>
      </c>
      <c r="N1050" s="864">
        <f t="shared" si="54"/>
        <v>0</v>
      </c>
      <c r="O1050" s="223"/>
      <c r="P1050" s="223"/>
      <c r="Q1050" s="184"/>
      <c r="R1050" s="223"/>
      <c r="S1050" s="223"/>
    </row>
    <row r="1051" spans="1:19" ht="15" customHeight="1" x14ac:dyDescent="0.25">
      <c r="A1051" s="231"/>
      <c r="B1051" s="224"/>
      <c r="C1051" s="184"/>
      <c r="D1051" s="184"/>
      <c r="E1051" s="184"/>
      <c r="F1051" s="223"/>
      <c r="G1051" s="223"/>
      <c r="H1051" s="367"/>
      <c r="I1051" s="223"/>
      <c r="J1051" s="485"/>
      <c r="K1051" s="223"/>
      <c r="L1051" s="863" t="str">
        <f t="shared" si="52"/>
        <v/>
      </c>
      <c r="M1051" s="864">
        <f t="shared" si="53"/>
        <v>0</v>
      </c>
      <c r="N1051" s="864">
        <f t="shared" si="54"/>
        <v>0</v>
      </c>
      <c r="O1051" s="223"/>
      <c r="P1051" s="223"/>
      <c r="Q1051" s="184"/>
      <c r="R1051" s="223"/>
      <c r="S1051" s="223"/>
    </row>
    <row r="1052" spans="1:19" ht="15" customHeight="1" x14ac:dyDescent="0.25">
      <c r="A1052" s="231"/>
      <c r="B1052" s="276"/>
      <c r="C1052" s="184"/>
      <c r="D1052" s="184"/>
      <c r="E1052" s="184"/>
      <c r="F1052" s="223"/>
      <c r="G1052" s="223"/>
      <c r="H1052" s="367"/>
      <c r="I1052" s="223"/>
      <c r="J1052" s="485"/>
      <c r="K1052" s="223"/>
      <c r="L1052" s="863" t="str">
        <f t="shared" si="52"/>
        <v/>
      </c>
      <c r="M1052" s="864">
        <f t="shared" si="53"/>
        <v>0</v>
      </c>
      <c r="N1052" s="864">
        <f t="shared" si="54"/>
        <v>0</v>
      </c>
      <c r="O1052" s="223"/>
      <c r="P1052" s="223"/>
      <c r="Q1052" s="184"/>
      <c r="R1052" s="223"/>
      <c r="S1052" s="223"/>
    </row>
    <row r="1053" spans="1:19" ht="15" customHeight="1" x14ac:dyDescent="0.25">
      <c r="A1053" s="231"/>
      <c r="B1053" s="276"/>
      <c r="C1053" s="184"/>
      <c r="D1053" s="184"/>
      <c r="E1053" s="184"/>
      <c r="F1053" s="223"/>
      <c r="G1053" s="223"/>
      <c r="H1053" s="367"/>
      <c r="I1053" s="223"/>
      <c r="J1053" s="485"/>
      <c r="K1053" s="223"/>
      <c r="L1053" s="863" t="str">
        <f t="shared" si="52"/>
        <v/>
      </c>
      <c r="M1053" s="864">
        <f t="shared" si="53"/>
        <v>0</v>
      </c>
      <c r="N1053" s="864">
        <f t="shared" si="54"/>
        <v>0</v>
      </c>
      <c r="O1053" s="223"/>
      <c r="P1053" s="223"/>
      <c r="Q1053" s="184"/>
      <c r="R1053" s="223"/>
      <c r="S1053" s="223"/>
    </row>
    <row r="1054" spans="1:19" ht="15" customHeight="1" x14ac:dyDescent="0.25">
      <c r="A1054" s="231"/>
      <c r="B1054" s="224"/>
      <c r="C1054" s="184"/>
      <c r="D1054" s="184"/>
      <c r="E1054" s="184"/>
      <c r="F1054" s="223"/>
      <c r="G1054" s="223"/>
      <c r="H1054" s="367"/>
      <c r="I1054" s="223"/>
      <c r="J1054" s="485"/>
      <c r="K1054" s="223"/>
      <c r="L1054" s="863" t="str">
        <f t="shared" si="52"/>
        <v/>
      </c>
      <c r="M1054" s="864">
        <f t="shared" si="53"/>
        <v>0</v>
      </c>
      <c r="N1054" s="864">
        <f t="shared" si="54"/>
        <v>0</v>
      </c>
      <c r="O1054" s="223"/>
      <c r="P1054" s="223"/>
      <c r="Q1054" s="184"/>
      <c r="R1054" s="197"/>
      <c r="S1054" s="223"/>
    </row>
    <row r="1055" spans="1:19" ht="15" customHeight="1" x14ac:dyDescent="0.25">
      <c r="A1055" s="231"/>
      <c r="B1055" s="224"/>
      <c r="C1055" s="184"/>
      <c r="D1055" s="184"/>
      <c r="E1055" s="184"/>
      <c r="F1055" s="223"/>
      <c r="G1055" s="223"/>
      <c r="H1055" s="367"/>
      <c r="I1055" s="223"/>
      <c r="J1055" s="485"/>
      <c r="K1055" s="223"/>
      <c r="L1055" s="863" t="str">
        <f t="shared" si="52"/>
        <v/>
      </c>
      <c r="M1055" s="864">
        <f t="shared" si="53"/>
        <v>0</v>
      </c>
      <c r="N1055" s="864">
        <f t="shared" si="54"/>
        <v>0</v>
      </c>
      <c r="O1055" s="223"/>
      <c r="P1055" s="223"/>
      <c r="Q1055" s="184"/>
      <c r="R1055" s="197"/>
      <c r="S1055" s="223"/>
    </row>
    <row r="1056" spans="1:19" ht="15" customHeight="1" x14ac:dyDescent="0.25">
      <c r="A1056" s="231"/>
      <c r="B1056" s="224"/>
      <c r="C1056" s="184"/>
      <c r="D1056" s="184"/>
      <c r="E1056" s="184"/>
      <c r="F1056" s="223"/>
      <c r="G1056" s="223"/>
      <c r="H1056" s="367"/>
      <c r="I1056" s="223"/>
      <c r="J1056" s="485"/>
      <c r="K1056" s="223"/>
      <c r="L1056" s="863" t="str">
        <f t="shared" si="52"/>
        <v/>
      </c>
      <c r="M1056" s="864">
        <f t="shared" si="53"/>
        <v>0</v>
      </c>
      <c r="N1056" s="864">
        <f t="shared" si="54"/>
        <v>0</v>
      </c>
      <c r="O1056" s="223"/>
      <c r="P1056" s="223"/>
      <c r="Q1056" s="184"/>
      <c r="R1056" s="197"/>
      <c r="S1056" s="223"/>
    </row>
    <row r="1057" spans="1:19" ht="15" customHeight="1" x14ac:dyDescent="0.25">
      <c r="A1057" s="231"/>
      <c r="B1057" s="224"/>
      <c r="C1057" s="184"/>
      <c r="D1057" s="184"/>
      <c r="E1057" s="184"/>
      <c r="F1057" s="223"/>
      <c r="G1057" s="223"/>
      <c r="H1057" s="367"/>
      <c r="I1057" s="223"/>
      <c r="J1057" s="485"/>
      <c r="K1057" s="223"/>
      <c r="L1057" s="863" t="str">
        <f t="shared" si="52"/>
        <v/>
      </c>
      <c r="M1057" s="864">
        <f t="shared" si="53"/>
        <v>0</v>
      </c>
      <c r="N1057" s="864">
        <f t="shared" si="54"/>
        <v>0</v>
      </c>
      <c r="O1057" s="223"/>
      <c r="P1057" s="223"/>
      <c r="Q1057" s="184"/>
      <c r="R1057" s="197"/>
      <c r="S1057" s="223"/>
    </row>
    <row r="1058" spans="1:19" ht="15" customHeight="1" x14ac:dyDescent="0.25">
      <c r="A1058" s="231"/>
      <c r="B1058" s="276"/>
      <c r="C1058" s="184"/>
      <c r="D1058" s="184"/>
      <c r="E1058" s="184"/>
      <c r="F1058" s="223"/>
      <c r="G1058" s="223"/>
      <c r="H1058" s="367"/>
      <c r="I1058" s="223"/>
      <c r="J1058" s="485"/>
      <c r="K1058" s="223"/>
      <c r="L1058" s="863" t="str">
        <f t="shared" si="52"/>
        <v/>
      </c>
      <c r="M1058" s="864">
        <f t="shared" si="53"/>
        <v>0</v>
      </c>
      <c r="N1058" s="864">
        <f t="shared" si="54"/>
        <v>0</v>
      </c>
      <c r="O1058" s="223"/>
      <c r="P1058" s="223"/>
      <c r="Q1058" s="184"/>
      <c r="R1058" s="197"/>
      <c r="S1058" s="223"/>
    </row>
    <row r="1059" spans="1:19" ht="15" customHeight="1" x14ac:dyDescent="0.25">
      <c r="A1059" s="231"/>
      <c r="B1059" s="276"/>
      <c r="C1059" s="184"/>
      <c r="D1059" s="184"/>
      <c r="E1059" s="184"/>
      <c r="F1059" s="223"/>
      <c r="G1059" s="223"/>
      <c r="H1059" s="367"/>
      <c r="I1059" s="223"/>
      <c r="J1059" s="485"/>
      <c r="K1059" s="223"/>
      <c r="L1059" s="863" t="str">
        <f t="shared" si="52"/>
        <v/>
      </c>
      <c r="M1059" s="864">
        <f t="shared" si="53"/>
        <v>0</v>
      </c>
      <c r="N1059" s="864">
        <f t="shared" si="54"/>
        <v>0</v>
      </c>
      <c r="O1059" s="223"/>
      <c r="P1059" s="223"/>
      <c r="Q1059" s="184"/>
      <c r="R1059" s="223"/>
      <c r="S1059" s="223"/>
    </row>
    <row r="1060" spans="1:19" ht="15" customHeight="1" x14ac:dyDescent="0.25">
      <c r="A1060" s="231"/>
      <c r="B1060" s="224"/>
      <c r="C1060" s="184"/>
      <c r="D1060" s="184"/>
      <c r="E1060" s="184"/>
      <c r="F1060" s="223"/>
      <c r="G1060" s="223"/>
      <c r="H1060" s="367"/>
      <c r="I1060" s="223"/>
      <c r="J1060" s="485"/>
      <c r="K1060" s="223"/>
      <c r="L1060" s="863" t="str">
        <f t="shared" si="52"/>
        <v/>
      </c>
      <c r="M1060" s="864">
        <f t="shared" si="53"/>
        <v>0</v>
      </c>
      <c r="N1060" s="864">
        <f t="shared" si="54"/>
        <v>0</v>
      </c>
      <c r="O1060" s="223"/>
      <c r="P1060" s="223"/>
      <c r="Q1060" s="184"/>
      <c r="R1060" s="223"/>
      <c r="S1060" s="223"/>
    </row>
    <row r="1061" spans="1:19" ht="15" customHeight="1" x14ac:dyDescent="0.25">
      <c r="A1061" s="231"/>
      <c r="B1061" s="276"/>
      <c r="C1061" s="184"/>
      <c r="D1061" s="184"/>
      <c r="E1061" s="184"/>
      <c r="F1061" s="223"/>
      <c r="G1061" s="223"/>
      <c r="H1061" s="367"/>
      <c r="I1061" s="223"/>
      <c r="J1061" s="485"/>
      <c r="K1061" s="223"/>
      <c r="L1061" s="863" t="str">
        <f t="shared" si="52"/>
        <v/>
      </c>
      <c r="M1061" s="864">
        <f t="shared" si="53"/>
        <v>0</v>
      </c>
      <c r="N1061" s="864">
        <f t="shared" si="54"/>
        <v>0</v>
      </c>
      <c r="O1061" s="223"/>
      <c r="P1061" s="223"/>
      <c r="Q1061" s="184"/>
      <c r="R1061" s="223"/>
      <c r="S1061" s="223"/>
    </row>
    <row r="1062" spans="1:19" ht="15" customHeight="1" x14ac:dyDescent="0.25">
      <c r="A1062" s="231"/>
      <c r="B1062" s="224"/>
      <c r="C1062" s="184"/>
      <c r="D1062" s="184"/>
      <c r="E1062" s="184"/>
      <c r="F1062" s="223"/>
      <c r="G1062" s="223"/>
      <c r="H1062" s="367"/>
      <c r="I1062" s="223"/>
      <c r="J1062" s="485"/>
      <c r="K1062" s="223"/>
      <c r="L1062" s="863" t="str">
        <f t="shared" si="52"/>
        <v/>
      </c>
      <c r="M1062" s="864">
        <f t="shared" si="53"/>
        <v>0</v>
      </c>
      <c r="N1062" s="864">
        <f t="shared" si="54"/>
        <v>0</v>
      </c>
      <c r="O1062" s="223"/>
      <c r="P1062" s="223"/>
      <c r="Q1062" s="184"/>
      <c r="R1062" s="223"/>
      <c r="S1062" s="223"/>
    </row>
    <row r="1063" spans="1:19" ht="15" customHeight="1" x14ac:dyDescent="0.25">
      <c r="A1063" s="231"/>
      <c r="B1063" s="276"/>
      <c r="C1063" s="184"/>
      <c r="D1063" s="184"/>
      <c r="E1063" s="184"/>
      <c r="F1063" s="223"/>
      <c r="G1063" s="223"/>
      <c r="H1063" s="367"/>
      <c r="I1063" s="223"/>
      <c r="J1063" s="485"/>
      <c r="K1063" s="223"/>
      <c r="L1063" s="863" t="str">
        <f t="shared" si="52"/>
        <v/>
      </c>
      <c r="M1063" s="864">
        <f t="shared" si="53"/>
        <v>0</v>
      </c>
      <c r="N1063" s="864">
        <f t="shared" si="54"/>
        <v>0</v>
      </c>
      <c r="O1063" s="223"/>
      <c r="P1063" s="223"/>
      <c r="Q1063" s="184"/>
      <c r="R1063" s="223"/>
      <c r="S1063" s="223"/>
    </row>
    <row r="1064" spans="1:19" ht="15" customHeight="1" x14ac:dyDescent="0.25">
      <c r="A1064" s="231"/>
      <c r="B1064" s="224"/>
      <c r="C1064" s="184"/>
      <c r="D1064" s="184"/>
      <c r="E1064" s="184"/>
      <c r="F1064" s="223"/>
      <c r="G1064" s="223"/>
      <c r="H1064" s="367"/>
      <c r="I1064" s="223"/>
      <c r="J1064" s="485"/>
      <c r="K1064" s="223"/>
      <c r="L1064" s="863" t="str">
        <f t="shared" si="52"/>
        <v/>
      </c>
      <c r="M1064" s="864">
        <f t="shared" si="53"/>
        <v>0</v>
      </c>
      <c r="N1064" s="864">
        <f t="shared" si="54"/>
        <v>0</v>
      </c>
      <c r="O1064" s="223"/>
      <c r="P1064" s="223"/>
      <c r="Q1064" s="184"/>
      <c r="R1064" s="223"/>
      <c r="S1064" s="223"/>
    </row>
    <row r="1065" spans="1:19" ht="15" customHeight="1" x14ac:dyDescent="0.25">
      <c r="A1065" s="231"/>
      <c r="B1065" s="224"/>
      <c r="C1065" s="184"/>
      <c r="D1065" s="184"/>
      <c r="E1065" s="184"/>
      <c r="F1065" s="223"/>
      <c r="G1065" s="223"/>
      <c r="H1065" s="367"/>
      <c r="I1065" s="223"/>
      <c r="J1065" s="485"/>
      <c r="K1065" s="223"/>
      <c r="L1065" s="863" t="str">
        <f t="shared" si="52"/>
        <v/>
      </c>
      <c r="M1065" s="864">
        <f t="shared" si="53"/>
        <v>0</v>
      </c>
      <c r="N1065" s="864">
        <f t="shared" si="54"/>
        <v>0</v>
      </c>
      <c r="O1065" s="223"/>
      <c r="P1065" s="223"/>
      <c r="Q1065" s="184"/>
      <c r="R1065" s="223"/>
      <c r="S1065" s="223"/>
    </row>
    <row r="1066" spans="1:19" ht="15" customHeight="1" x14ac:dyDescent="0.25">
      <c r="A1066" s="231"/>
      <c r="B1066" s="224"/>
      <c r="C1066" s="184"/>
      <c r="D1066" s="184"/>
      <c r="E1066" s="184"/>
      <c r="F1066" s="223"/>
      <c r="G1066" s="223"/>
      <c r="H1066" s="367"/>
      <c r="I1066" s="223"/>
      <c r="J1066" s="485"/>
      <c r="K1066" s="223"/>
      <c r="L1066" s="863" t="str">
        <f t="shared" si="52"/>
        <v/>
      </c>
      <c r="M1066" s="864">
        <f t="shared" si="53"/>
        <v>0</v>
      </c>
      <c r="N1066" s="864">
        <f t="shared" si="54"/>
        <v>0</v>
      </c>
      <c r="O1066" s="223"/>
      <c r="P1066" s="223"/>
      <c r="Q1066" s="184"/>
      <c r="R1066" s="223"/>
      <c r="S1066" s="223"/>
    </row>
    <row r="1067" spans="1:19" ht="15" customHeight="1" x14ac:dyDescent="0.25">
      <c r="A1067" s="231"/>
      <c r="B1067" s="276"/>
      <c r="C1067" s="184"/>
      <c r="D1067" s="184"/>
      <c r="E1067" s="184"/>
      <c r="F1067" s="223"/>
      <c r="G1067" s="223"/>
      <c r="H1067" s="367"/>
      <c r="I1067" s="223"/>
      <c r="J1067" s="485"/>
      <c r="K1067" s="223"/>
      <c r="L1067" s="863" t="str">
        <f t="shared" si="52"/>
        <v/>
      </c>
      <c r="M1067" s="864">
        <f t="shared" si="53"/>
        <v>0</v>
      </c>
      <c r="N1067" s="864">
        <f t="shared" si="54"/>
        <v>0</v>
      </c>
      <c r="O1067" s="223"/>
      <c r="P1067" s="223"/>
      <c r="Q1067" s="184"/>
      <c r="R1067" s="223"/>
      <c r="S1067" s="223"/>
    </row>
    <row r="1068" spans="1:19" ht="15" customHeight="1" x14ac:dyDescent="0.25">
      <c r="A1068" s="231"/>
      <c r="B1068" s="276"/>
      <c r="C1068" s="184"/>
      <c r="D1068" s="184"/>
      <c r="E1068" s="184"/>
      <c r="F1068" s="223"/>
      <c r="G1068" s="223"/>
      <c r="H1068" s="367"/>
      <c r="I1068" s="223"/>
      <c r="J1068" s="485"/>
      <c r="K1068" s="223"/>
      <c r="L1068" s="863" t="str">
        <f t="shared" si="52"/>
        <v/>
      </c>
      <c r="M1068" s="864">
        <f t="shared" si="53"/>
        <v>0</v>
      </c>
      <c r="N1068" s="864">
        <f t="shared" si="54"/>
        <v>0</v>
      </c>
      <c r="O1068" s="223"/>
      <c r="P1068" s="223"/>
      <c r="Q1068" s="184"/>
      <c r="R1068" s="223"/>
      <c r="S1068" s="223"/>
    </row>
    <row r="1069" spans="1:19" ht="15" customHeight="1" x14ac:dyDescent="0.25">
      <c r="A1069" s="231"/>
      <c r="B1069" s="276"/>
      <c r="C1069" s="184"/>
      <c r="D1069" s="184"/>
      <c r="E1069" s="184"/>
      <c r="F1069" s="223"/>
      <c r="G1069" s="223"/>
      <c r="H1069" s="367"/>
      <c r="I1069" s="223"/>
      <c r="J1069" s="485"/>
      <c r="K1069" s="223"/>
      <c r="L1069" s="863" t="str">
        <f t="shared" si="52"/>
        <v/>
      </c>
      <c r="M1069" s="864">
        <f t="shared" si="53"/>
        <v>0</v>
      </c>
      <c r="N1069" s="864">
        <f t="shared" si="54"/>
        <v>0</v>
      </c>
      <c r="O1069" s="223"/>
      <c r="P1069" s="223"/>
      <c r="Q1069" s="184"/>
      <c r="R1069" s="223"/>
      <c r="S1069" s="223"/>
    </row>
    <row r="1070" spans="1:19" ht="15" customHeight="1" x14ac:dyDescent="0.25">
      <c r="A1070" s="231"/>
      <c r="B1070" s="190"/>
      <c r="C1070" s="184"/>
      <c r="D1070" s="184"/>
      <c r="E1070" s="184"/>
      <c r="F1070" s="223"/>
      <c r="G1070" s="223"/>
      <c r="H1070" s="367"/>
      <c r="I1070" s="223"/>
      <c r="J1070" s="485"/>
      <c r="K1070" s="223"/>
      <c r="L1070" s="863" t="str">
        <f t="shared" si="52"/>
        <v/>
      </c>
      <c r="M1070" s="864">
        <f t="shared" si="53"/>
        <v>0</v>
      </c>
      <c r="N1070" s="864">
        <f t="shared" si="54"/>
        <v>0</v>
      </c>
      <c r="O1070" s="223"/>
      <c r="P1070" s="223"/>
      <c r="Q1070" s="184"/>
      <c r="R1070" s="223"/>
      <c r="S1070" s="223"/>
    </row>
    <row r="1071" spans="1:19" ht="15" customHeight="1" x14ac:dyDescent="0.25">
      <c r="A1071" s="231"/>
      <c r="B1071" s="276"/>
      <c r="C1071" s="184"/>
      <c r="D1071" s="184"/>
      <c r="E1071" s="184"/>
      <c r="F1071" s="223"/>
      <c r="G1071" s="223"/>
      <c r="H1071" s="367"/>
      <c r="I1071" s="223"/>
      <c r="J1071" s="485"/>
      <c r="K1071" s="223"/>
      <c r="L1071" s="863" t="str">
        <f t="shared" si="52"/>
        <v/>
      </c>
      <c r="M1071" s="864">
        <f t="shared" si="53"/>
        <v>0</v>
      </c>
      <c r="N1071" s="864">
        <f t="shared" si="54"/>
        <v>0</v>
      </c>
      <c r="O1071" s="223"/>
      <c r="P1071" s="223"/>
      <c r="Q1071" s="184"/>
      <c r="R1071" s="223"/>
      <c r="S1071" s="223"/>
    </row>
    <row r="1072" spans="1:19" ht="15" customHeight="1" x14ac:dyDescent="0.25">
      <c r="A1072" s="231"/>
      <c r="B1072" s="224"/>
      <c r="C1072" s="184"/>
      <c r="D1072" s="184"/>
      <c r="E1072" s="184"/>
      <c r="F1072" s="223"/>
      <c r="G1072" s="223"/>
      <c r="H1072" s="367"/>
      <c r="I1072" s="223"/>
      <c r="J1072" s="485"/>
      <c r="K1072" s="223"/>
      <c r="L1072" s="863" t="str">
        <f t="shared" si="52"/>
        <v/>
      </c>
      <c r="M1072" s="864">
        <f t="shared" si="53"/>
        <v>0</v>
      </c>
      <c r="N1072" s="864">
        <f t="shared" si="54"/>
        <v>0</v>
      </c>
      <c r="O1072" s="223"/>
      <c r="P1072" s="223"/>
      <c r="Q1072" s="184"/>
      <c r="R1072" s="223"/>
      <c r="S1072" s="223"/>
    </row>
    <row r="1073" spans="1:19" ht="15" customHeight="1" x14ac:dyDescent="0.25">
      <c r="A1073" s="231"/>
      <c r="B1073" s="224"/>
      <c r="C1073" s="184"/>
      <c r="D1073" s="184"/>
      <c r="E1073" s="184"/>
      <c r="F1073" s="223"/>
      <c r="G1073" s="223"/>
      <c r="H1073" s="367"/>
      <c r="I1073" s="223"/>
      <c r="J1073" s="485"/>
      <c r="K1073" s="223"/>
      <c r="L1073" s="863" t="str">
        <f t="shared" si="52"/>
        <v/>
      </c>
      <c r="M1073" s="864">
        <f t="shared" si="53"/>
        <v>0</v>
      </c>
      <c r="N1073" s="864">
        <f t="shared" si="54"/>
        <v>0</v>
      </c>
      <c r="O1073" s="223"/>
      <c r="P1073" s="223"/>
      <c r="Q1073" s="184"/>
      <c r="R1073" s="223"/>
      <c r="S1073" s="223"/>
    </row>
    <row r="1074" spans="1:19" ht="15" customHeight="1" x14ac:dyDescent="0.25">
      <c r="A1074" s="231"/>
      <c r="B1074" s="224"/>
      <c r="C1074" s="184"/>
      <c r="D1074" s="184"/>
      <c r="E1074" s="184"/>
      <c r="F1074" s="223"/>
      <c r="G1074" s="223"/>
      <c r="H1074" s="367"/>
      <c r="I1074" s="223"/>
      <c r="J1074" s="485"/>
      <c r="K1074" s="223"/>
      <c r="L1074" s="863" t="str">
        <f t="shared" si="52"/>
        <v/>
      </c>
      <c r="M1074" s="864">
        <f t="shared" si="53"/>
        <v>0</v>
      </c>
      <c r="N1074" s="864">
        <f t="shared" si="54"/>
        <v>0</v>
      </c>
      <c r="O1074" s="223"/>
      <c r="P1074" s="223"/>
      <c r="Q1074" s="184"/>
      <c r="R1074" s="223"/>
      <c r="S1074" s="223"/>
    </row>
    <row r="1075" spans="1:19" ht="15" customHeight="1" x14ac:dyDescent="0.25">
      <c r="A1075" s="231"/>
      <c r="B1075" s="190"/>
      <c r="C1075" s="184"/>
      <c r="D1075" s="184"/>
      <c r="E1075" s="184"/>
      <c r="F1075" s="223"/>
      <c r="G1075" s="223"/>
      <c r="H1075" s="367"/>
      <c r="I1075" s="223"/>
      <c r="J1075" s="485"/>
      <c r="K1075" s="223"/>
      <c r="L1075" s="863" t="str">
        <f t="shared" si="52"/>
        <v/>
      </c>
      <c r="M1075" s="864">
        <f t="shared" si="53"/>
        <v>0</v>
      </c>
      <c r="N1075" s="864">
        <f t="shared" si="54"/>
        <v>0</v>
      </c>
      <c r="O1075" s="223"/>
      <c r="P1075" s="223"/>
      <c r="Q1075" s="184"/>
      <c r="R1075" s="223"/>
      <c r="S1075" s="223"/>
    </row>
    <row r="1076" spans="1:19" ht="15" customHeight="1" x14ac:dyDescent="0.25">
      <c r="A1076" s="231"/>
      <c r="B1076" s="224"/>
      <c r="C1076" s="184"/>
      <c r="D1076" s="184"/>
      <c r="E1076" s="184"/>
      <c r="F1076" s="223"/>
      <c r="G1076" s="223"/>
      <c r="H1076" s="367"/>
      <c r="I1076" s="223"/>
      <c r="J1076" s="485"/>
      <c r="K1076" s="223"/>
      <c r="L1076" s="863" t="str">
        <f t="shared" si="52"/>
        <v/>
      </c>
      <c r="M1076" s="864">
        <f t="shared" si="53"/>
        <v>0</v>
      </c>
      <c r="N1076" s="864">
        <f t="shared" si="54"/>
        <v>0</v>
      </c>
      <c r="O1076" s="223"/>
      <c r="P1076" s="223"/>
      <c r="Q1076" s="184"/>
      <c r="R1076" s="223"/>
      <c r="S1076" s="223"/>
    </row>
    <row r="1077" spans="1:19" ht="15" customHeight="1" x14ac:dyDescent="0.25">
      <c r="A1077" s="231"/>
      <c r="B1077" s="213"/>
      <c r="C1077" s="184"/>
      <c r="D1077" s="184"/>
      <c r="E1077" s="184"/>
      <c r="F1077" s="223"/>
      <c r="G1077" s="223"/>
      <c r="H1077" s="367"/>
      <c r="I1077" s="223"/>
      <c r="J1077" s="485"/>
      <c r="K1077" s="223"/>
      <c r="L1077" s="863" t="str">
        <f t="shared" si="52"/>
        <v/>
      </c>
      <c r="M1077" s="864">
        <f t="shared" si="53"/>
        <v>0</v>
      </c>
      <c r="N1077" s="864">
        <f t="shared" si="54"/>
        <v>0</v>
      </c>
      <c r="O1077" s="223"/>
      <c r="P1077" s="223"/>
      <c r="Q1077" s="223"/>
      <c r="R1077" s="223"/>
      <c r="S1077" s="223"/>
    </row>
    <row r="1078" spans="1:19" ht="15" customHeight="1" x14ac:dyDescent="0.25">
      <c r="A1078" s="231"/>
      <c r="B1078" s="224"/>
      <c r="C1078" s="184"/>
      <c r="D1078" s="184"/>
      <c r="E1078" s="184"/>
      <c r="F1078" s="223"/>
      <c r="G1078" s="223"/>
      <c r="H1078" s="367"/>
      <c r="I1078" s="223"/>
      <c r="J1078" s="485"/>
      <c r="K1078" s="223"/>
      <c r="L1078" s="863" t="str">
        <f t="shared" si="52"/>
        <v/>
      </c>
      <c r="M1078" s="864">
        <f t="shared" si="53"/>
        <v>0</v>
      </c>
      <c r="N1078" s="864">
        <f t="shared" si="54"/>
        <v>0</v>
      </c>
      <c r="O1078" s="223"/>
      <c r="P1078" s="223"/>
      <c r="Q1078" s="184"/>
      <c r="R1078" s="223"/>
      <c r="S1078" s="223"/>
    </row>
    <row r="1079" spans="1:19" ht="15" customHeight="1" x14ac:dyDescent="0.25">
      <c r="A1079" s="231"/>
      <c r="B1079" s="224"/>
      <c r="C1079" s="184"/>
      <c r="D1079" s="184"/>
      <c r="E1079" s="184"/>
      <c r="F1079" s="223"/>
      <c r="G1079" s="223"/>
      <c r="H1079" s="367"/>
      <c r="I1079" s="223"/>
      <c r="J1079" s="485"/>
      <c r="K1079" s="223"/>
      <c r="L1079" s="863" t="str">
        <f t="shared" si="52"/>
        <v/>
      </c>
      <c r="M1079" s="864">
        <f t="shared" si="53"/>
        <v>0</v>
      </c>
      <c r="N1079" s="864">
        <f t="shared" si="54"/>
        <v>0</v>
      </c>
      <c r="O1079" s="223"/>
      <c r="P1079" s="223"/>
      <c r="Q1079" s="184"/>
      <c r="R1079" s="223"/>
      <c r="S1079" s="223"/>
    </row>
    <row r="1080" spans="1:19" ht="15" customHeight="1" x14ac:dyDescent="0.25">
      <c r="A1080" s="231"/>
      <c r="B1080" s="224"/>
      <c r="C1080" s="184"/>
      <c r="D1080" s="184"/>
      <c r="E1080" s="184"/>
      <c r="F1080" s="223"/>
      <c r="G1080" s="223"/>
      <c r="H1080" s="367"/>
      <c r="I1080" s="223"/>
      <c r="J1080" s="485"/>
      <c r="K1080" s="223"/>
      <c r="L1080" s="863" t="str">
        <f t="shared" si="52"/>
        <v/>
      </c>
      <c r="M1080" s="864">
        <f t="shared" si="53"/>
        <v>0</v>
      </c>
      <c r="N1080" s="864">
        <f t="shared" si="54"/>
        <v>0</v>
      </c>
      <c r="O1080" s="223"/>
      <c r="P1080" s="223"/>
      <c r="Q1080" s="184"/>
      <c r="R1080" s="223"/>
      <c r="S1080" s="223"/>
    </row>
    <row r="1081" spans="1:19" ht="15" customHeight="1" x14ac:dyDescent="0.25">
      <c r="A1081" s="231"/>
      <c r="B1081" s="224"/>
      <c r="C1081" s="184"/>
      <c r="D1081" s="184"/>
      <c r="E1081" s="184"/>
      <c r="F1081" s="223"/>
      <c r="G1081" s="223"/>
      <c r="H1081" s="367"/>
      <c r="I1081" s="223"/>
      <c r="J1081" s="485"/>
      <c r="K1081" s="223"/>
      <c r="L1081" s="863" t="str">
        <f t="shared" si="52"/>
        <v/>
      </c>
      <c r="M1081" s="864">
        <f t="shared" si="53"/>
        <v>0</v>
      </c>
      <c r="N1081" s="864">
        <f t="shared" si="54"/>
        <v>0</v>
      </c>
      <c r="O1081" s="223"/>
      <c r="P1081" s="223"/>
      <c r="Q1081" s="184"/>
      <c r="R1081" s="223"/>
      <c r="S1081" s="223"/>
    </row>
    <row r="1082" spans="1:19" ht="15" customHeight="1" x14ac:dyDescent="0.25">
      <c r="A1082" s="231"/>
      <c r="B1082" s="224"/>
      <c r="C1082" s="184"/>
      <c r="D1082" s="184"/>
      <c r="E1082" s="184"/>
      <c r="F1082" s="223"/>
      <c r="G1082" s="223"/>
      <c r="H1082" s="367"/>
      <c r="I1082" s="223"/>
      <c r="J1082" s="485"/>
      <c r="K1082" s="223"/>
      <c r="L1082" s="863" t="str">
        <f t="shared" si="52"/>
        <v/>
      </c>
      <c r="M1082" s="864">
        <f t="shared" si="53"/>
        <v>0</v>
      </c>
      <c r="N1082" s="864">
        <f t="shared" si="54"/>
        <v>0</v>
      </c>
      <c r="O1082" s="223"/>
      <c r="P1082" s="223"/>
      <c r="Q1082" s="184"/>
      <c r="R1082" s="223"/>
      <c r="S1082" s="223"/>
    </row>
    <row r="1083" spans="1:19" ht="15" customHeight="1" x14ac:dyDescent="0.25">
      <c r="A1083" s="231"/>
      <c r="B1083" s="224"/>
      <c r="C1083" s="184"/>
      <c r="D1083" s="184"/>
      <c r="E1083" s="184"/>
      <c r="F1083" s="223"/>
      <c r="G1083" s="223"/>
      <c r="H1083" s="367"/>
      <c r="I1083" s="223"/>
      <c r="J1083" s="485"/>
      <c r="K1083" s="223"/>
      <c r="L1083" s="863" t="str">
        <f t="shared" si="52"/>
        <v/>
      </c>
      <c r="M1083" s="864">
        <f t="shared" si="53"/>
        <v>0</v>
      </c>
      <c r="N1083" s="864">
        <f t="shared" si="54"/>
        <v>0</v>
      </c>
      <c r="O1083" s="223"/>
      <c r="P1083" s="223"/>
      <c r="Q1083" s="184"/>
      <c r="R1083" s="223"/>
      <c r="S1083" s="223"/>
    </row>
    <row r="1084" spans="1:19" ht="15" customHeight="1" x14ac:dyDescent="0.25">
      <c r="A1084" s="231"/>
      <c r="B1084" s="224"/>
      <c r="C1084" s="184"/>
      <c r="D1084" s="184"/>
      <c r="E1084" s="184"/>
      <c r="F1084" s="223"/>
      <c r="G1084" s="223"/>
      <c r="H1084" s="367"/>
      <c r="I1084" s="223"/>
      <c r="J1084" s="485"/>
      <c r="K1084" s="223"/>
      <c r="L1084" s="863" t="str">
        <f t="shared" si="52"/>
        <v/>
      </c>
      <c r="M1084" s="864">
        <f t="shared" si="53"/>
        <v>0</v>
      </c>
      <c r="N1084" s="864">
        <f t="shared" si="54"/>
        <v>0</v>
      </c>
      <c r="O1084" s="223"/>
      <c r="P1084" s="223"/>
      <c r="Q1084" s="184"/>
      <c r="R1084" s="223"/>
      <c r="S1084" s="223"/>
    </row>
    <row r="1085" spans="1:19" ht="15" customHeight="1" x14ac:dyDescent="0.25">
      <c r="A1085" s="231"/>
      <c r="B1085" s="224"/>
      <c r="C1085" s="184"/>
      <c r="D1085" s="184"/>
      <c r="E1085" s="184"/>
      <c r="F1085" s="223"/>
      <c r="G1085" s="223"/>
      <c r="H1085" s="367"/>
      <c r="I1085" s="223"/>
      <c r="J1085" s="485"/>
      <c r="K1085" s="223"/>
      <c r="L1085" s="863" t="str">
        <f t="shared" si="52"/>
        <v/>
      </c>
      <c r="M1085" s="864">
        <f t="shared" si="53"/>
        <v>0</v>
      </c>
      <c r="N1085" s="864">
        <f t="shared" si="54"/>
        <v>0</v>
      </c>
      <c r="O1085" s="223"/>
      <c r="P1085" s="223"/>
      <c r="Q1085" s="184"/>
      <c r="R1085" s="223"/>
      <c r="S1085" s="223"/>
    </row>
    <row r="1086" spans="1:19" ht="15" customHeight="1" x14ac:dyDescent="0.25">
      <c r="A1086" s="231"/>
      <c r="B1086" s="224"/>
      <c r="C1086" s="184"/>
      <c r="D1086" s="184"/>
      <c r="E1086" s="184"/>
      <c r="F1086" s="223"/>
      <c r="G1086" s="223"/>
      <c r="H1086" s="367"/>
      <c r="I1086" s="223"/>
      <c r="J1086" s="485"/>
      <c r="K1086" s="223"/>
      <c r="L1086" s="863" t="str">
        <f t="shared" si="52"/>
        <v/>
      </c>
      <c r="M1086" s="864">
        <f t="shared" si="53"/>
        <v>0</v>
      </c>
      <c r="N1086" s="864">
        <f t="shared" si="54"/>
        <v>0</v>
      </c>
      <c r="O1086" s="223"/>
      <c r="P1086" s="223"/>
      <c r="Q1086" s="184"/>
      <c r="R1086" s="223"/>
      <c r="S1086" s="223"/>
    </row>
    <row r="1087" spans="1:19" ht="15" customHeight="1" x14ac:dyDescent="0.25">
      <c r="A1087" s="231"/>
      <c r="B1087" s="224"/>
      <c r="C1087" s="184"/>
      <c r="D1087" s="184"/>
      <c r="E1087" s="184"/>
      <c r="F1087" s="223"/>
      <c r="G1087" s="223"/>
      <c r="H1087" s="367"/>
      <c r="I1087" s="223"/>
      <c r="J1087" s="485"/>
      <c r="K1087" s="223"/>
      <c r="L1087" s="863" t="str">
        <f t="shared" si="52"/>
        <v/>
      </c>
      <c r="M1087" s="864">
        <f t="shared" si="53"/>
        <v>0</v>
      </c>
      <c r="N1087" s="864">
        <f t="shared" si="54"/>
        <v>0</v>
      </c>
      <c r="O1087" s="223"/>
      <c r="P1087" s="223"/>
      <c r="Q1087" s="184"/>
      <c r="R1087" s="223"/>
      <c r="S1087" s="223"/>
    </row>
    <row r="1088" spans="1:19" ht="15" customHeight="1" x14ac:dyDescent="0.25">
      <c r="A1088" s="231"/>
      <c r="B1088" s="224"/>
      <c r="C1088" s="184"/>
      <c r="D1088" s="184"/>
      <c r="E1088" s="184"/>
      <c r="F1088" s="223"/>
      <c r="G1088" s="223"/>
      <c r="H1088" s="367"/>
      <c r="I1088" s="223"/>
      <c r="J1088" s="485"/>
      <c r="K1088" s="223"/>
      <c r="L1088" s="863" t="str">
        <f t="shared" si="52"/>
        <v/>
      </c>
      <c r="M1088" s="864">
        <f t="shared" si="53"/>
        <v>0</v>
      </c>
      <c r="N1088" s="864">
        <f t="shared" si="54"/>
        <v>0</v>
      </c>
      <c r="O1088" s="223"/>
      <c r="P1088" s="223"/>
      <c r="Q1088" s="184"/>
      <c r="R1088" s="223"/>
      <c r="S1088" s="223"/>
    </row>
    <row r="1089" spans="1:19" ht="15" customHeight="1" x14ac:dyDescent="0.25">
      <c r="A1089" s="231"/>
      <c r="B1089" s="224"/>
      <c r="C1089" s="184"/>
      <c r="D1089" s="184"/>
      <c r="E1089" s="184"/>
      <c r="F1089" s="223"/>
      <c r="G1089" s="223"/>
      <c r="H1089" s="367"/>
      <c r="I1089" s="223"/>
      <c r="J1089" s="485"/>
      <c r="K1089" s="223"/>
      <c r="L1089" s="863" t="str">
        <f t="shared" si="52"/>
        <v/>
      </c>
      <c r="M1089" s="864">
        <f t="shared" si="53"/>
        <v>0</v>
      </c>
      <c r="N1089" s="864">
        <f t="shared" si="54"/>
        <v>0</v>
      </c>
      <c r="O1089" s="223"/>
      <c r="P1089" s="223"/>
      <c r="Q1089" s="184"/>
      <c r="R1089" s="223"/>
      <c r="S1089" s="223"/>
    </row>
    <row r="1090" spans="1:19" ht="15" customHeight="1" x14ac:dyDescent="0.25">
      <c r="A1090" s="231"/>
      <c r="B1090" s="224"/>
      <c r="C1090" s="184"/>
      <c r="D1090" s="184"/>
      <c r="E1090" s="184"/>
      <c r="F1090" s="223"/>
      <c r="G1090" s="190"/>
      <c r="H1090" s="367"/>
      <c r="I1090" s="223"/>
      <c r="J1090" s="485"/>
      <c r="K1090" s="223"/>
      <c r="L1090" s="863" t="str">
        <f t="shared" si="52"/>
        <v/>
      </c>
      <c r="M1090" s="864">
        <f t="shared" si="53"/>
        <v>0</v>
      </c>
      <c r="N1090" s="864">
        <f t="shared" si="54"/>
        <v>0</v>
      </c>
      <c r="O1090" s="223"/>
      <c r="P1090" s="223"/>
      <c r="Q1090" s="184"/>
      <c r="R1090" s="223"/>
      <c r="S1090" s="223"/>
    </row>
    <row r="1091" spans="1:19" ht="15" customHeight="1" x14ac:dyDescent="0.25">
      <c r="A1091" s="231"/>
      <c r="B1091" s="224"/>
      <c r="C1091" s="184"/>
      <c r="D1091" s="184"/>
      <c r="E1091" s="184"/>
      <c r="F1091" s="223"/>
      <c r="G1091" s="223"/>
      <c r="H1091" s="367"/>
      <c r="I1091" s="223"/>
      <c r="J1091" s="485"/>
      <c r="K1091" s="223"/>
      <c r="L1091" s="863" t="str">
        <f t="shared" ref="L1091:L1154" si="55">IF(ISBLANK(K1091),IF(ISBLANK(R1091),IF(ISBLANK(C1091),"",C1091),R1091),IF(ISBLANK(R1091),CONCATENATE(K1091,".",C1091),CONCATENATE(K1091,".",R1091)))</f>
        <v/>
      </c>
      <c r="M1091" s="864">
        <f t="shared" ref="M1091:M1154" si="56">IF(O1091="",0,LEFT(O1091,1))</f>
        <v>0</v>
      </c>
      <c r="N1091" s="864">
        <f t="shared" ref="N1091:N1154" si="57">IF(P1091="",0,LEFT(P1091,1))</f>
        <v>0</v>
      </c>
      <c r="O1091" s="223"/>
      <c r="P1091" s="223"/>
      <c r="Q1091" s="184"/>
      <c r="R1091" s="223"/>
      <c r="S1091" s="223"/>
    </row>
    <row r="1092" spans="1:19" ht="15" customHeight="1" x14ac:dyDescent="0.25">
      <c r="A1092" s="231"/>
      <c r="B1092" s="224"/>
      <c r="C1092" s="184"/>
      <c r="D1092" s="184"/>
      <c r="E1092" s="184"/>
      <c r="F1092" s="223"/>
      <c r="G1092" s="223"/>
      <c r="H1092" s="367"/>
      <c r="I1092" s="223"/>
      <c r="J1092" s="485"/>
      <c r="K1092" s="223"/>
      <c r="L1092" s="863" t="str">
        <f t="shared" si="55"/>
        <v/>
      </c>
      <c r="M1092" s="864">
        <f t="shared" si="56"/>
        <v>0</v>
      </c>
      <c r="N1092" s="864">
        <f t="shared" si="57"/>
        <v>0</v>
      </c>
      <c r="O1092" s="223"/>
      <c r="P1092" s="223"/>
      <c r="Q1092" s="184"/>
      <c r="R1092" s="223"/>
      <c r="S1092" s="223"/>
    </row>
    <row r="1093" spans="1:19" ht="15" customHeight="1" x14ac:dyDescent="0.25">
      <c r="A1093" s="231"/>
      <c r="B1093" s="224"/>
      <c r="C1093" s="184"/>
      <c r="D1093" s="184"/>
      <c r="E1093" s="184"/>
      <c r="F1093" s="223"/>
      <c r="G1093" s="223"/>
      <c r="H1093" s="367"/>
      <c r="I1093" s="223"/>
      <c r="J1093" s="485"/>
      <c r="K1093" s="223"/>
      <c r="L1093" s="863" t="str">
        <f t="shared" si="55"/>
        <v/>
      </c>
      <c r="M1093" s="864">
        <f t="shared" si="56"/>
        <v>0</v>
      </c>
      <c r="N1093" s="864">
        <f t="shared" si="57"/>
        <v>0</v>
      </c>
      <c r="O1093" s="223"/>
      <c r="P1093" s="223"/>
      <c r="Q1093" s="184"/>
      <c r="R1093" s="223"/>
      <c r="S1093" s="223"/>
    </row>
    <row r="1094" spans="1:19" ht="15" customHeight="1" x14ac:dyDescent="0.25">
      <c r="A1094" s="231"/>
      <c r="B1094" s="213"/>
      <c r="C1094" s="212"/>
      <c r="D1094" s="184"/>
      <c r="E1094" s="184"/>
      <c r="F1094" s="223"/>
      <c r="G1094" s="190"/>
      <c r="H1094" s="367"/>
      <c r="I1094" s="223"/>
      <c r="J1094" s="485"/>
      <c r="K1094" s="223"/>
      <c r="L1094" s="863" t="str">
        <f t="shared" si="55"/>
        <v/>
      </c>
      <c r="M1094" s="864">
        <f t="shared" si="56"/>
        <v>0</v>
      </c>
      <c r="N1094" s="864">
        <f t="shared" si="57"/>
        <v>0</v>
      </c>
      <c r="O1094" s="223"/>
      <c r="P1094" s="223"/>
      <c r="Q1094" s="184"/>
      <c r="R1094" s="223"/>
      <c r="S1094" s="223"/>
    </row>
    <row r="1095" spans="1:19" ht="15" customHeight="1" x14ac:dyDescent="0.25">
      <c r="A1095" s="231"/>
      <c r="B1095" s="276"/>
      <c r="C1095" s="184"/>
      <c r="D1095" s="184"/>
      <c r="E1095" s="184"/>
      <c r="F1095" s="223"/>
      <c r="G1095" s="223"/>
      <c r="H1095" s="367"/>
      <c r="I1095" s="223"/>
      <c r="J1095" s="485"/>
      <c r="K1095" s="223"/>
      <c r="L1095" s="863" t="str">
        <f t="shared" si="55"/>
        <v/>
      </c>
      <c r="M1095" s="864">
        <f t="shared" si="56"/>
        <v>0</v>
      </c>
      <c r="N1095" s="864">
        <f t="shared" si="57"/>
        <v>0</v>
      </c>
      <c r="O1095" s="223"/>
      <c r="P1095" s="223"/>
      <c r="Q1095" s="184"/>
      <c r="R1095" s="223"/>
      <c r="S1095" s="223"/>
    </row>
    <row r="1096" spans="1:19" ht="15" customHeight="1" x14ac:dyDescent="0.25">
      <c r="A1096" s="231"/>
      <c r="B1096" s="224"/>
      <c r="C1096" s="184"/>
      <c r="D1096" s="184"/>
      <c r="E1096" s="184"/>
      <c r="F1096" s="223"/>
      <c r="G1096" s="190"/>
      <c r="H1096" s="367"/>
      <c r="I1096" s="223"/>
      <c r="J1096" s="485"/>
      <c r="K1096" s="223"/>
      <c r="L1096" s="863" t="str">
        <f t="shared" si="55"/>
        <v/>
      </c>
      <c r="M1096" s="864">
        <f t="shared" si="56"/>
        <v>0</v>
      </c>
      <c r="N1096" s="864">
        <f t="shared" si="57"/>
        <v>0</v>
      </c>
      <c r="O1096" s="223"/>
      <c r="P1096" s="223"/>
      <c r="Q1096" s="184"/>
      <c r="R1096" s="223"/>
      <c r="S1096" s="223"/>
    </row>
    <row r="1097" spans="1:19" ht="15" customHeight="1" x14ac:dyDescent="0.25">
      <c r="A1097" s="231"/>
      <c r="B1097" s="276"/>
      <c r="C1097" s="184"/>
      <c r="D1097" s="184"/>
      <c r="E1097" s="184"/>
      <c r="F1097" s="223"/>
      <c r="G1097" s="223"/>
      <c r="H1097" s="367"/>
      <c r="I1097" s="223"/>
      <c r="J1097" s="485"/>
      <c r="K1097" s="223"/>
      <c r="L1097" s="863" t="str">
        <f t="shared" si="55"/>
        <v/>
      </c>
      <c r="M1097" s="864">
        <f t="shared" si="56"/>
        <v>0</v>
      </c>
      <c r="N1097" s="864">
        <f t="shared" si="57"/>
        <v>0</v>
      </c>
      <c r="O1097" s="223"/>
      <c r="P1097" s="223"/>
      <c r="Q1097" s="184"/>
      <c r="R1097" s="223"/>
      <c r="S1097" s="223"/>
    </row>
    <row r="1098" spans="1:19" ht="15" customHeight="1" x14ac:dyDescent="0.25">
      <c r="A1098" s="231"/>
      <c r="B1098" s="224"/>
      <c r="C1098" s="184"/>
      <c r="D1098" s="184"/>
      <c r="E1098" s="184"/>
      <c r="F1098" s="223"/>
      <c r="G1098" s="190"/>
      <c r="H1098" s="367"/>
      <c r="I1098" s="223"/>
      <c r="J1098" s="485"/>
      <c r="K1098" s="223"/>
      <c r="L1098" s="863" t="str">
        <f t="shared" si="55"/>
        <v/>
      </c>
      <c r="M1098" s="864">
        <f t="shared" si="56"/>
        <v>0</v>
      </c>
      <c r="N1098" s="864">
        <f t="shared" si="57"/>
        <v>0</v>
      </c>
      <c r="O1098" s="223"/>
      <c r="P1098" s="223"/>
      <c r="Q1098" s="184"/>
      <c r="R1098" s="223"/>
      <c r="S1098" s="223"/>
    </row>
    <row r="1099" spans="1:19" ht="15" customHeight="1" x14ac:dyDescent="0.25">
      <c r="A1099" s="231"/>
      <c r="B1099" s="224"/>
      <c r="C1099" s="184"/>
      <c r="D1099" s="184"/>
      <c r="E1099" s="184"/>
      <c r="F1099" s="223"/>
      <c r="G1099" s="223"/>
      <c r="H1099" s="367"/>
      <c r="I1099" s="223"/>
      <c r="J1099" s="485"/>
      <c r="K1099" s="223"/>
      <c r="L1099" s="863" t="str">
        <f t="shared" si="55"/>
        <v/>
      </c>
      <c r="M1099" s="864">
        <f t="shared" si="56"/>
        <v>0</v>
      </c>
      <c r="N1099" s="864">
        <f t="shared" si="57"/>
        <v>0</v>
      </c>
      <c r="O1099" s="223"/>
      <c r="P1099" s="223"/>
      <c r="Q1099" s="184"/>
      <c r="R1099" s="223"/>
      <c r="S1099" s="223"/>
    </row>
    <row r="1100" spans="1:19" ht="15" customHeight="1" x14ac:dyDescent="0.25">
      <c r="A1100" s="231"/>
      <c r="B1100" s="224"/>
      <c r="C1100" s="184"/>
      <c r="D1100" s="184"/>
      <c r="E1100" s="184"/>
      <c r="F1100" s="223"/>
      <c r="G1100" s="223"/>
      <c r="H1100" s="367"/>
      <c r="I1100" s="223"/>
      <c r="J1100" s="485"/>
      <c r="K1100" s="223"/>
      <c r="L1100" s="863" t="str">
        <f t="shared" si="55"/>
        <v/>
      </c>
      <c r="M1100" s="864">
        <f t="shared" si="56"/>
        <v>0</v>
      </c>
      <c r="N1100" s="864">
        <f t="shared" si="57"/>
        <v>0</v>
      </c>
      <c r="O1100" s="223"/>
      <c r="P1100" s="223"/>
      <c r="Q1100" s="184"/>
      <c r="R1100" s="223"/>
      <c r="S1100" s="223"/>
    </row>
    <row r="1101" spans="1:19" ht="15" customHeight="1" x14ac:dyDescent="0.25">
      <c r="A1101" s="231"/>
      <c r="B1101" s="276"/>
      <c r="C1101" s="184"/>
      <c r="D1101" s="184"/>
      <c r="E1101" s="184"/>
      <c r="F1101" s="223"/>
      <c r="G1101" s="223"/>
      <c r="H1101" s="367"/>
      <c r="I1101" s="223"/>
      <c r="J1101" s="485"/>
      <c r="K1101" s="223"/>
      <c r="L1101" s="863" t="str">
        <f t="shared" si="55"/>
        <v/>
      </c>
      <c r="M1101" s="864">
        <f t="shared" si="56"/>
        <v>0</v>
      </c>
      <c r="N1101" s="864">
        <f t="shared" si="57"/>
        <v>0</v>
      </c>
      <c r="O1101" s="223"/>
      <c r="P1101" s="223"/>
      <c r="Q1101" s="184"/>
      <c r="R1101" s="223"/>
      <c r="S1101" s="223"/>
    </row>
    <row r="1102" spans="1:19" ht="15" customHeight="1" x14ac:dyDescent="0.25">
      <c r="A1102" s="231"/>
      <c r="B1102" s="224"/>
      <c r="C1102" s="184"/>
      <c r="D1102" s="184"/>
      <c r="E1102" s="184"/>
      <c r="F1102" s="223"/>
      <c r="G1102" s="190"/>
      <c r="H1102" s="367"/>
      <c r="I1102" s="223"/>
      <c r="J1102" s="485"/>
      <c r="K1102" s="223"/>
      <c r="L1102" s="863" t="str">
        <f t="shared" si="55"/>
        <v/>
      </c>
      <c r="M1102" s="864">
        <f t="shared" si="56"/>
        <v>0</v>
      </c>
      <c r="N1102" s="864">
        <f t="shared" si="57"/>
        <v>0</v>
      </c>
      <c r="O1102" s="223"/>
      <c r="P1102" s="223"/>
      <c r="Q1102" s="184"/>
      <c r="R1102" s="223"/>
      <c r="S1102" s="223"/>
    </row>
    <row r="1103" spans="1:19" ht="15" customHeight="1" x14ac:dyDescent="0.25">
      <c r="A1103" s="231"/>
      <c r="B1103" s="276"/>
      <c r="C1103" s="184"/>
      <c r="D1103" s="184"/>
      <c r="E1103" s="184"/>
      <c r="F1103" s="223"/>
      <c r="G1103" s="223"/>
      <c r="H1103" s="367"/>
      <c r="I1103" s="223"/>
      <c r="J1103" s="485"/>
      <c r="K1103" s="223"/>
      <c r="L1103" s="863" t="str">
        <f t="shared" si="55"/>
        <v/>
      </c>
      <c r="M1103" s="864">
        <f t="shared" si="56"/>
        <v>0</v>
      </c>
      <c r="N1103" s="864">
        <f t="shared" si="57"/>
        <v>0</v>
      </c>
      <c r="O1103" s="223"/>
      <c r="P1103" s="223"/>
      <c r="Q1103" s="184"/>
      <c r="R1103" s="223"/>
      <c r="S1103" s="223"/>
    </row>
    <row r="1104" spans="1:19" ht="15" customHeight="1" x14ac:dyDescent="0.25">
      <c r="A1104" s="231"/>
      <c r="B1104" s="224"/>
      <c r="C1104" s="184"/>
      <c r="D1104" s="184"/>
      <c r="E1104" s="184"/>
      <c r="F1104" s="223"/>
      <c r="G1104" s="223"/>
      <c r="H1104" s="367"/>
      <c r="I1104" s="223"/>
      <c r="J1104" s="485"/>
      <c r="K1104" s="223"/>
      <c r="L1104" s="863" t="str">
        <f t="shared" si="55"/>
        <v/>
      </c>
      <c r="M1104" s="864">
        <f t="shared" si="56"/>
        <v>0</v>
      </c>
      <c r="N1104" s="864">
        <f t="shared" si="57"/>
        <v>0</v>
      </c>
      <c r="O1104" s="223"/>
      <c r="P1104" s="223"/>
      <c r="Q1104" s="184"/>
      <c r="R1104" s="223"/>
      <c r="S1104" s="223"/>
    </row>
    <row r="1105" spans="1:19" ht="15" customHeight="1" x14ac:dyDescent="0.25">
      <c r="A1105" s="231"/>
      <c r="B1105" s="224"/>
      <c r="C1105" s="184"/>
      <c r="D1105" s="184"/>
      <c r="E1105" s="184"/>
      <c r="F1105" s="223"/>
      <c r="G1105" s="223"/>
      <c r="H1105" s="367"/>
      <c r="I1105" s="223"/>
      <c r="J1105" s="485"/>
      <c r="K1105" s="223"/>
      <c r="L1105" s="863" t="str">
        <f t="shared" si="55"/>
        <v/>
      </c>
      <c r="M1105" s="864">
        <f t="shared" si="56"/>
        <v>0</v>
      </c>
      <c r="N1105" s="864">
        <f t="shared" si="57"/>
        <v>0</v>
      </c>
      <c r="O1105" s="223"/>
      <c r="P1105" s="223"/>
      <c r="Q1105" s="184"/>
      <c r="R1105" s="197"/>
      <c r="S1105" s="223"/>
    </row>
    <row r="1106" spans="1:19" ht="15" customHeight="1" x14ac:dyDescent="0.25">
      <c r="A1106" s="231"/>
      <c r="B1106" s="224"/>
      <c r="C1106" s="184"/>
      <c r="D1106" s="184"/>
      <c r="E1106" s="184"/>
      <c r="F1106" s="223"/>
      <c r="G1106" s="223"/>
      <c r="H1106" s="367"/>
      <c r="I1106" s="223"/>
      <c r="J1106" s="485"/>
      <c r="K1106" s="223"/>
      <c r="L1106" s="863" t="str">
        <f t="shared" si="55"/>
        <v/>
      </c>
      <c r="M1106" s="864">
        <f t="shared" si="56"/>
        <v>0</v>
      </c>
      <c r="N1106" s="864">
        <f t="shared" si="57"/>
        <v>0</v>
      </c>
      <c r="O1106" s="223"/>
      <c r="P1106" s="223"/>
      <c r="Q1106" s="184"/>
      <c r="R1106" s="197"/>
      <c r="S1106" s="223"/>
    </row>
    <row r="1107" spans="1:19" ht="15" customHeight="1" x14ac:dyDescent="0.25">
      <c r="A1107" s="231"/>
      <c r="B1107" s="224"/>
      <c r="C1107" s="184"/>
      <c r="D1107" s="184"/>
      <c r="E1107" s="184"/>
      <c r="F1107" s="223"/>
      <c r="G1107" s="223"/>
      <c r="H1107" s="367"/>
      <c r="I1107" s="223"/>
      <c r="J1107" s="485"/>
      <c r="K1107" s="223"/>
      <c r="L1107" s="863" t="str">
        <f t="shared" si="55"/>
        <v/>
      </c>
      <c r="M1107" s="864">
        <f t="shared" si="56"/>
        <v>0</v>
      </c>
      <c r="N1107" s="864">
        <f t="shared" si="57"/>
        <v>0</v>
      </c>
      <c r="O1107" s="223"/>
      <c r="P1107" s="223"/>
      <c r="Q1107" s="184"/>
      <c r="R1107" s="197"/>
      <c r="S1107" s="223"/>
    </row>
    <row r="1108" spans="1:19" ht="15" customHeight="1" x14ac:dyDescent="0.25">
      <c r="A1108" s="231"/>
      <c r="B1108" s="276"/>
      <c r="C1108" s="184"/>
      <c r="D1108" s="184"/>
      <c r="E1108" s="184"/>
      <c r="F1108" s="223"/>
      <c r="G1108" s="223"/>
      <c r="H1108" s="367"/>
      <c r="I1108" s="223"/>
      <c r="J1108" s="485"/>
      <c r="K1108" s="223"/>
      <c r="L1108" s="863" t="str">
        <f t="shared" si="55"/>
        <v/>
      </c>
      <c r="M1108" s="864">
        <f t="shared" si="56"/>
        <v>0</v>
      </c>
      <c r="N1108" s="864">
        <f t="shared" si="57"/>
        <v>0</v>
      </c>
      <c r="O1108" s="223"/>
      <c r="P1108" s="223"/>
      <c r="Q1108" s="184"/>
      <c r="R1108" s="197"/>
      <c r="S1108" s="223"/>
    </row>
    <row r="1109" spans="1:19" ht="15" customHeight="1" x14ac:dyDescent="0.25">
      <c r="A1109" s="231"/>
      <c r="B1109" s="224"/>
      <c r="C1109" s="184"/>
      <c r="D1109" s="184"/>
      <c r="E1109" s="184"/>
      <c r="F1109" s="223"/>
      <c r="G1109" s="223"/>
      <c r="H1109" s="367"/>
      <c r="I1109" s="223"/>
      <c r="J1109" s="485"/>
      <c r="K1109" s="223"/>
      <c r="L1109" s="863" t="str">
        <f t="shared" si="55"/>
        <v/>
      </c>
      <c r="M1109" s="864">
        <f t="shared" si="56"/>
        <v>0</v>
      </c>
      <c r="N1109" s="864">
        <f t="shared" si="57"/>
        <v>0</v>
      </c>
      <c r="O1109" s="223"/>
      <c r="P1109" s="223"/>
      <c r="Q1109" s="184"/>
      <c r="R1109" s="197"/>
      <c r="S1109" s="223"/>
    </row>
    <row r="1110" spans="1:19" ht="15" customHeight="1" x14ac:dyDescent="0.25">
      <c r="A1110" s="231"/>
      <c r="B1110" s="224"/>
      <c r="C1110" s="184"/>
      <c r="D1110" s="184"/>
      <c r="E1110" s="184"/>
      <c r="F1110" s="223"/>
      <c r="G1110" s="223"/>
      <c r="H1110" s="367"/>
      <c r="I1110" s="223"/>
      <c r="J1110" s="485"/>
      <c r="K1110" s="223"/>
      <c r="L1110" s="863" t="str">
        <f t="shared" si="55"/>
        <v/>
      </c>
      <c r="M1110" s="864">
        <f t="shared" si="56"/>
        <v>0</v>
      </c>
      <c r="N1110" s="864">
        <f t="shared" si="57"/>
        <v>0</v>
      </c>
      <c r="O1110" s="223"/>
      <c r="P1110" s="223"/>
      <c r="Q1110" s="184"/>
      <c r="R1110" s="223"/>
      <c r="S1110" s="223"/>
    </row>
    <row r="1111" spans="1:19" ht="15" customHeight="1" x14ac:dyDescent="0.25">
      <c r="A1111" s="231"/>
      <c r="B1111" s="224"/>
      <c r="C1111" s="184"/>
      <c r="D1111" s="184"/>
      <c r="E1111" s="184"/>
      <c r="F1111" s="223"/>
      <c r="G1111" s="223"/>
      <c r="H1111" s="367"/>
      <c r="I1111" s="223"/>
      <c r="J1111" s="485"/>
      <c r="K1111" s="223"/>
      <c r="L1111" s="863" t="str">
        <f t="shared" si="55"/>
        <v/>
      </c>
      <c r="M1111" s="864">
        <f t="shared" si="56"/>
        <v>0</v>
      </c>
      <c r="N1111" s="864">
        <f t="shared" si="57"/>
        <v>0</v>
      </c>
      <c r="O1111" s="223"/>
      <c r="P1111" s="223"/>
      <c r="Q1111" s="184"/>
      <c r="R1111" s="223"/>
      <c r="S1111" s="223"/>
    </row>
    <row r="1112" spans="1:19" ht="15" customHeight="1" x14ac:dyDescent="0.25">
      <c r="A1112" s="231"/>
      <c r="B1112" s="276"/>
      <c r="C1112" s="184"/>
      <c r="D1112" s="184"/>
      <c r="E1112" s="184"/>
      <c r="F1112" s="223"/>
      <c r="G1112" s="223"/>
      <c r="H1112" s="367"/>
      <c r="I1112" s="223"/>
      <c r="J1112" s="485"/>
      <c r="K1112" s="223"/>
      <c r="L1112" s="863" t="str">
        <f t="shared" si="55"/>
        <v/>
      </c>
      <c r="M1112" s="864">
        <f t="shared" si="56"/>
        <v>0</v>
      </c>
      <c r="N1112" s="864">
        <f t="shared" si="57"/>
        <v>0</v>
      </c>
      <c r="O1112" s="223"/>
      <c r="P1112" s="223"/>
      <c r="Q1112" s="184"/>
      <c r="R1112" s="223"/>
      <c r="S1112" s="223"/>
    </row>
    <row r="1113" spans="1:19" ht="15" customHeight="1" x14ac:dyDescent="0.25">
      <c r="A1113" s="231"/>
      <c r="B1113" s="276"/>
      <c r="C1113" s="184"/>
      <c r="D1113" s="184"/>
      <c r="E1113" s="184"/>
      <c r="F1113" s="223"/>
      <c r="G1113" s="223"/>
      <c r="H1113" s="367"/>
      <c r="I1113" s="223"/>
      <c r="J1113" s="485"/>
      <c r="K1113" s="223"/>
      <c r="L1113" s="863" t="str">
        <f t="shared" si="55"/>
        <v/>
      </c>
      <c r="M1113" s="864">
        <f t="shared" si="56"/>
        <v>0</v>
      </c>
      <c r="N1113" s="864">
        <f t="shared" si="57"/>
        <v>0</v>
      </c>
      <c r="O1113" s="223"/>
      <c r="P1113" s="223"/>
      <c r="Q1113" s="184"/>
      <c r="R1113" s="223"/>
      <c r="S1113" s="223"/>
    </row>
    <row r="1114" spans="1:19" ht="15" customHeight="1" x14ac:dyDescent="0.25">
      <c r="A1114" s="231"/>
      <c r="B1114" s="276"/>
      <c r="C1114" s="184"/>
      <c r="D1114" s="184"/>
      <c r="E1114" s="184"/>
      <c r="F1114" s="223"/>
      <c r="G1114" s="223"/>
      <c r="H1114" s="367"/>
      <c r="I1114" s="223"/>
      <c r="J1114" s="485"/>
      <c r="K1114" s="223"/>
      <c r="L1114" s="863" t="str">
        <f t="shared" si="55"/>
        <v/>
      </c>
      <c r="M1114" s="864">
        <f t="shared" si="56"/>
        <v>0</v>
      </c>
      <c r="N1114" s="864">
        <f t="shared" si="57"/>
        <v>0</v>
      </c>
      <c r="O1114" s="223"/>
      <c r="P1114" s="223"/>
      <c r="Q1114" s="184"/>
      <c r="R1114" s="223"/>
      <c r="S1114" s="223"/>
    </row>
    <row r="1115" spans="1:19" ht="15" customHeight="1" x14ac:dyDescent="0.25">
      <c r="A1115" s="231"/>
      <c r="B1115" s="276"/>
      <c r="C1115" s="184"/>
      <c r="D1115" s="184"/>
      <c r="E1115" s="184"/>
      <c r="F1115" s="223"/>
      <c r="G1115" s="223"/>
      <c r="H1115" s="367"/>
      <c r="I1115" s="223"/>
      <c r="J1115" s="485"/>
      <c r="K1115" s="223"/>
      <c r="L1115" s="863" t="str">
        <f t="shared" si="55"/>
        <v/>
      </c>
      <c r="M1115" s="864">
        <f t="shared" si="56"/>
        <v>0</v>
      </c>
      <c r="N1115" s="864">
        <f t="shared" si="57"/>
        <v>0</v>
      </c>
      <c r="O1115" s="223"/>
      <c r="P1115" s="223"/>
      <c r="Q1115" s="184"/>
      <c r="R1115" s="223"/>
      <c r="S1115" s="223"/>
    </row>
    <row r="1116" spans="1:19" ht="15" customHeight="1" x14ac:dyDescent="0.25">
      <c r="A1116" s="231"/>
      <c r="B1116" s="276"/>
      <c r="C1116" s="184"/>
      <c r="D1116" s="184"/>
      <c r="E1116" s="184"/>
      <c r="F1116" s="223"/>
      <c r="G1116" s="223"/>
      <c r="H1116" s="367"/>
      <c r="I1116" s="223"/>
      <c r="J1116" s="485"/>
      <c r="K1116" s="223"/>
      <c r="L1116" s="863" t="str">
        <f t="shared" si="55"/>
        <v/>
      </c>
      <c r="M1116" s="864">
        <f t="shared" si="56"/>
        <v>0</v>
      </c>
      <c r="N1116" s="864">
        <f t="shared" si="57"/>
        <v>0</v>
      </c>
      <c r="O1116" s="223"/>
      <c r="P1116" s="223"/>
      <c r="Q1116" s="184"/>
      <c r="R1116" s="223"/>
      <c r="S1116" s="223"/>
    </row>
    <row r="1117" spans="1:19" ht="15" customHeight="1" x14ac:dyDescent="0.25">
      <c r="A1117" s="231"/>
      <c r="B1117" s="276"/>
      <c r="C1117" s="184"/>
      <c r="D1117" s="184"/>
      <c r="E1117" s="184"/>
      <c r="F1117" s="223"/>
      <c r="G1117" s="223"/>
      <c r="H1117" s="367"/>
      <c r="I1117" s="223"/>
      <c r="J1117" s="485"/>
      <c r="K1117" s="223"/>
      <c r="L1117" s="863" t="str">
        <f t="shared" si="55"/>
        <v/>
      </c>
      <c r="M1117" s="864">
        <f t="shared" si="56"/>
        <v>0</v>
      </c>
      <c r="N1117" s="864">
        <f t="shared" si="57"/>
        <v>0</v>
      </c>
      <c r="O1117" s="223"/>
      <c r="P1117" s="223"/>
      <c r="Q1117" s="184"/>
      <c r="R1117" s="223"/>
      <c r="S1117" s="223"/>
    </row>
    <row r="1118" spans="1:19" ht="15" customHeight="1" x14ac:dyDescent="0.25">
      <c r="A1118" s="231"/>
      <c r="B1118" s="276"/>
      <c r="C1118" s="184"/>
      <c r="D1118" s="184"/>
      <c r="E1118" s="184"/>
      <c r="F1118" s="223"/>
      <c r="G1118" s="223"/>
      <c r="H1118" s="367"/>
      <c r="I1118" s="223"/>
      <c r="J1118" s="485"/>
      <c r="K1118" s="223"/>
      <c r="L1118" s="863" t="str">
        <f t="shared" si="55"/>
        <v/>
      </c>
      <c r="M1118" s="864">
        <f t="shared" si="56"/>
        <v>0</v>
      </c>
      <c r="N1118" s="864">
        <f t="shared" si="57"/>
        <v>0</v>
      </c>
      <c r="O1118" s="223"/>
      <c r="P1118" s="223"/>
      <c r="Q1118" s="184"/>
      <c r="R1118" s="223"/>
      <c r="S1118" s="223"/>
    </row>
    <row r="1119" spans="1:19" ht="15" customHeight="1" x14ac:dyDescent="0.25">
      <c r="A1119" s="231"/>
      <c r="B1119" s="224"/>
      <c r="C1119" s="184"/>
      <c r="D1119" s="184"/>
      <c r="E1119" s="184"/>
      <c r="F1119" s="223"/>
      <c r="G1119" s="223"/>
      <c r="H1119" s="367"/>
      <c r="I1119" s="223"/>
      <c r="J1119" s="485"/>
      <c r="K1119" s="223"/>
      <c r="L1119" s="863" t="str">
        <f t="shared" si="55"/>
        <v/>
      </c>
      <c r="M1119" s="864">
        <f t="shared" si="56"/>
        <v>0</v>
      </c>
      <c r="N1119" s="864">
        <f t="shared" si="57"/>
        <v>0</v>
      </c>
      <c r="O1119" s="223"/>
      <c r="P1119" s="223"/>
      <c r="Q1119" s="184"/>
      <c r="R1119" s="223"/>
      <c r="S1119" s="223"/>
    </row>
    <row r="1120" spans="1:19" ht="15" customHeight="1" x14ac:dyDescent="0.25">
      <c r="A1120" s="231"/>
      <c r="B1120" s="224"/>
      <c r="C1120" s="184"/>
      <c r="D1120" s="184"/>
      <c r="E1120" s="184"/>
      <c r="F1120" s="223"/>
      <c r="G1120" s="223"/>
      <c r="H1120" s="367"/>
      <c r="I1120" s="223"/>
      <c r="J1120" s="485"/>
      <c r="K1120" s="223"/>
      <c r="L1120" s="863" t="str">
        <f t="shared" si="55"/>
        <v/>
      </c>
      <c r="M1120" s="864">
        <f t="shared" si="56"/>
        <v>0</v>
      </c>
      <c r="N1120" s="864">
        <f t="shared" si="57"/>
        <v>0</v>
      </c>
      <c r="O1120" s="223"/>
      <c r="P1120" s="223"/>
      <c r="Q1120" s="184"/>
      <c r="R1120" s="223"/>
      <c r="S1120" s="223"/>
    </row>
    <row r="1121" spans="1:19" ht="15" customHeight="1" x14ac:dyDescent="0.25">
      <c r="A1121" s="231"/>
      <c r="B1121" s="276"/>
      <c r="C1121" s="184"/>
      <c r="D1121" s="184"/>
      <c r="E1121" s="184"/>
      <c r="F1121" s="223"/>
      <c r="G1121" s="223"/>
      <c r="H1121" s="367"/>
      <c r="I1121" s="223"/>
      <c r="J1121" s="485"/>
      <c r="K1121" s="223"/>
      <c r="L1121" s="863" t="str">
        <f t="shared" si="55"/>
        <v/>
      </c>
      <c r="M1121" s="864">
        <f t="shared" si="56"/>
        <v>0</v>
      </c>
      <c r="N1121" s="864">
        <f t="shared" si="57"/>
        <v>0</v>
      </c>
      <c r="O1121" s="223"/>
      <c r="P1121" s="223"/>
      <c r="Q1121" s="184"/>
      <c r="R1121" s="223"/>
      <c r="S1121" s="223"/>
    </row>
    <row r="1122" spans="1:19" ht="15" customHeight="1" x14ac:dyDescent="0.25">
      <c r="A1122" s="231"/>
      <c r="B1122" s="276"/>
      <c r="C1122" s="184"/>
      <c r="D1122" s="184"/>
      <c r="E1122" s="184"/>
      <c r="F1122" s="223"/>
      <c r="G1122" s="223"/>
      <c r="H1122" s="367"/>
      <c r="I1122" s="223"/>
      <c r="J1122" s="485"/>
      <c r="K1122" s="223"/>
      <c r="L1122" s="863" t="str">
        <f t="shared" si="55"/>
        <v/>
      </c>
      <c r="M1122" s="864">
        <f t="shared" si="56"/>
        <v>0</v>
      </c>
      <c r="N1122" s="864">
        <f t="shared" si="57"/>
        <v>0</v>
      </c>
      <c r="O1122" s="223"/>
      <c r="P1122" s="223"/>
      <c r="Q1122" s="184"/>
      <c r="R1122" s="223"/>
      <c r="S1122" s="223"/>
    </row>
    <row r="1123" spans="1:19" ht="15" customHeight="1" x14ac:dyDescent="0.25">
      <c r="A1123" s="231"/>
      <c r="B1123" s="224"/>
      <c r="C1123" s="184"/>
      <c r="D1123" s="184"/>
      <c r="E1123" s="184"/>
      <c r="F1123" s="223"/>
      <c r="G1123" s="223"/>
      <c r="H1123" s="367"/>
      <c r="I1123" s="223"/>
      <c r="J1123" s="485"/>
      <c r="K1123" s="223"/>
      <c r="L1123" s="863" t="str">
        <f t="shared" si="55"/>
        <v/>
      </c>
      <c r="M1123" s="864">
        <f t="shared" si="56"/>
        <v>0</v>
      </c>
      <c r="N1123" s="864">
        <f t="shared" si="57"/>
        <v>0</v>
      </c>
      <c r="O1123" s="223"/>
      <c r="P1123" s="223"/>
      <c r="Q1123" s="184"/>
      <c r="R1123" s="223"/>
      <c r="S1123" s="223"/>
    </row>
    <row r="1124" spans="1:19" ht="15" customHeight="1" x14ac:dyDescent="0.25">
      <c r="A1124" s="231"/>
      <c r="B1124" s="224"/>
      <c r="C1124" s="184"/>
      <c r="D1124" s="184"/>
      <c r="E1124" s="184"/>
      <c r="F1124" s="223"/>
      <c r="G1124" s="223"/>
      <c r="H1124" s="367"/>
      <c r="I1124" s="223"/>
      <c r="J1124" s="485"/>
      <c r="K1124" s="223"/>
      <c r="L1124" s="863" t="str">
        <f t="shared" si="55"/>
        <v/>
      </c>
      <c r="M1124" s="864">
        <f t="shared" si="56"/>
        <v>0</v>
      </c>
      <c r="N1124" s="864">
        <f t="shared" si="57"/>
        <v>0</v>
      </c>
      <c r="O1124" s="223"/>
      <c r="P1124" s="223"/>
      <c r="Q1124" s="184"/>
      <c r="R1124" s="223"/>
      <c r="S1124" s="223"/>
    </row>
    <row r="1125" spans="1:19" ht="15" customHeight="1" x14ac:dyDescent="0.25">
      <c r="A1125" s="231"/>
      <c r="B1125" s="276"/>
      <c r="C1125" s="184"/>
      <c r="D1125" s="184"/>
      <c r="E1125" s="184"/>
      <c r="F1125" s="223"/>
      <c r="G1125" s="223"/>
      <c r="H1125" s="367"/>
      <c r="I1125" s="223"/>
      <c r="J1125" s="485"/>
      <c r="K1125" s="223"/>
      <c r="L1125" s="863" t="str">
        <f t="shared" si="55"/>
        <v/>
      </c>
      <c r="M1125" s="864">
        <f t="shared" si="56"/>
        <v>0</v>
      </c>
      <c r="N1125" s="864">
        <f t="shared" si="57"/>
        <v>0</v>
      </c>
      <c r="O1125" s="223"/>
      <c r="P1125" s="223"/>
      <c r="Q1125" s="184"/>
      <c r="R1125" s="223"/>
      <c r="S1125" s="223"/>
    </row>
    <row r="1126" spans="1:19" ht="15" customHeight="1" x14ac:dyDescent="0.25">
      <c r="A1126" s="231"/>
      <c r="B1126" s="276"/>
      <c r="C1126" s="184"/>
      <c r="D1126" s="184"/>
      <c r="E1126" s="184"/>
      <c r="F1126" s="223"/>
      <c r="G1126" s="223"/>
      <c r="H1126" s="367"/>
      <c r="I1126" s="223"/>
      <c r="J1126" s="485"/>
      <c r="K1126" s="223"/>
      <c r="L1126" s="863" t="str">
        <f t="shared" si="55"/>
        <v/>
      </c>
      <c r="M1126" s="864">
        <f t="shared" si="56"/>
        <v>0</v>
      </c>
      <c r="N1126" s="864">
        <f t="shared" si="57"/>
        <v>0</v>
      </c>
      <c r="O1126" s="223"/>
      <c r="P1126" s="223"/>
      <c r="Q1126" s="184"/>
      <c r="R1126" s="223"/>
      <c r="S1126" s="223"/>
    </row>
    <row r="1127" spans="1:19" ht="15" customHeight="1" x14ac:dyDescent="0.25">
      <c r="A1127" s="231"/>
      <c r="B1127" s="276"/>
      <c r="C1127" s="184"/>
      <c r="D1127" s="184"/>
      <c r="E1127" s="184"/>
      <c r="F1127" s="223"/>
      <c r="G1127" s="223"/>
      <c r="H1127" s="367"/>
      <c r="I1127" s="223"/>
      <c r="J1127" s="485"/>
      <c r="K1127" s="223"/>
      <c r="L1127" s="863" t="str">
        <f t="shared" si="55"/>
        <v/>
      </c>
      <c r="M1127" s="864">
        <f t="shared" si="56"/>
        <v>0</v>
      </c>
      <c r="N1127" s="864">
        <f t="shared" si="57"/>
        <v>0</v>
      </c>
      <c r="O1127" s="223"/>
      <c r="P1127" s="223"/>
      <c r="Q1127" s="184"/>
      <c r="R1127" s="223"/>
      <c r="S1127" s="223"/>
    </row>
    <row r="1128" spans="1:19" ht="15" customHeight="1" x14ac:dyDescent="0.25">
      <c r="A1128" s="231"/>
      <c r="B1128" s="224"/>
      <c r="C1128" s="184"/>
      <c r="D1128" s="184"/>
      <c r="E1128" s="184"/>
      <c r="F1128" s="223"/>
      <c r="G1128" s="223"/>
      <c r="H1128" s="367"/>
      <c r="I1128" s="223"/>
      <c r="J1128" s="485"/>
      <c r="K1128" s="223"/>
      <c r="L1128" s="863" t="str">
        <f t="shared" si="55"/>
        <v/>
      </c>
      <c r="M1128" s="864">
        <f t="shared" si="56"/>
        <v>0</v>
      </c>
      <c r="N1128" s="864">
        <f t="shared" si="57"/>
        <v>0</v>
      </c>
      <c r="O1128" s="223"/>
      <c r="P1128" s="223"/>
      <c r="Q1128" s="184"/>
      <c r="R1128" s="223"/>
      <c r="S1128" s="223"/>
    </row>
    <row r="1129" spans="1:19" ht="15" customHeight="1" x14ac:dyDescent="0.25">
      <c r="A1129" s="231"/>
      <c r="B1129" s="224"/>
      <c r="C1129" s="184"/>
      <c r="D1129" s="184"/>
      <c r="E1129" s="184"/>
      <c r="F1129" s="223"/>
      <c r="G1129" s="223"/>
      <c r="H1129" s="367"/>
      <c r="I1129" s="223"/>
      <c r="J1129" s="485"/>
      <c r="K1129" s="223"/>
      <c r="L1129" s="863" t="str">
        <f t="shared" si="55"/>
        <v/>
      </c>
      <c r="M1129" s="864">
        <f t="shared" si="56"/>
        <v>0</v>
      </c>
      <c r="N1129" s="864">
        <f t="shared" si="57"/>
        <v>0</v>
      </c>
      <c r="O1129" s="223"/>
      <c r="P1129" s="223"/>
      <c r="Q1129" s="184"/>
      <c r="R1129" s="223"/>
      <c r="S1129" s="223"/>
    </row>
    <row r="1130" spans="1:19" ht="15" customHeight="1" x14ac:dyDescent="0.25">
      <c r="A1130" s="231"/>
      <c r="B1130" s="224"/>
      <c r="C1130" s="184"/>
      <c r="D1130" s="184"/>
      <c r="E1130" s="184"/>
      <c r="F1130" s="223"/>
      <c r="G1130" s="223"/>
      <c r="H1130" s="367"/>
      <c r="I1130" s="223"/>
      <c r="J1130" s="485"/>
      <c r="K1130" s="223"/>
      <c r="L1130" s="863" t="str">
        <f t="shared" si="55"/>
        <v/>
      </c>
      <c r="M1130" s="864">
        <f t="shared" si="56"/>
        <v>0</v>
      </c>
      <c r="N1130" s="864">
        <f t="shared" si="57"/>
        <v>0</v>
      </c>
      <c r="O1130" s="223"/>
      <c r="P1130" s="223"/>
      <c r="Q1130" s="184"/>
      <c r="R1130" s="223"/>
      <c r="S1130" s="223"/>
    </row>
    <row r="1131" spans="1:19" ht="15" customHeight="1" x14ac:dyDescent="0.25">
      <c r="A1131" s="231"/>
      <c r="B1131" s="224"/>
      <c r="C1131" s="184"/>
      <c r="D1131" s="184"/>
      <c r="E1131" s="184"/>
      <c r="F1131" s="223"/>
      <c r="G1131" s="223"/>
      <c r="H1131" s="367"/>
      <c r="I1131" s="223"/>
      <c r="J1131" s="485"/>
      <c r="K1131" s="223"/>
      <c r="L1131" s="863" t="str">
        <f t="shared" si="55"/>
        <v/>
      </c>
      <c r="M1131" s="864">
        <f t="shared" si="56"/>
        <v>0</v>
      </c>
      <c r="N1131" s="864">
        <f t="shared" si="57"/>
        <v>0</v>
      </c>
      <c r="O1131" s="223"/>
      <c r="P1131" s="223"/>
      <c r="Q1131" s="184"/>
      <c r="R1131" s="223"/>
      <c r="S1131" s="223"/>
    </row>
    <row r="1132" spans="1:19" ht="15" customHeight="1" x14ac:dyDescent="0.25">
      <c r="A1132" s="231"/>
      <c r="B1132" s="224"/>
      <c r="C1132" s="184"/>
      <c r="D1132" s="184"/>
      <c r="E1132" s="184"/>
      <c r="F1132" s="223"/>
      <c r="G1132" s="223"/>
      <c r="H1132" s="367"/>
      <c r="I1132" s="223"/>
      <c r="J1132" s="485"/>
      <c r="K1132" s="223"/>
      <c r="L1132" s="863" t="str">
        <f t="shared" si="55"/>
        <v/>
      </c>
      <c r="M1132" s="864">
        <f t="shared" si="56"/>
        <v>0</v>
      </c>
      <c r="N1132" s="864">
        <f t="shared" si="57"/>
        <v>0</v>
      </c>
      <c r="O1132" s="223"/>
      <c r="P1132" s="223"/>
      <c r="Q1132" s="184"/>
      <c r="R1132" s="223"/>
      <c r="S1132" s="223"/>
    </row>
    <row r="1133" spans="1:19" ht="15" customHeight="1" x14ac:dyDescent="0.25">
      <c r="A1133" s="231"/>
      <c r="B1133" s="224"/>
      <c r="C1133" s="184"/>
      <c r="D1133" s="184"/>
      <c r="E1133" s="184"/>
      <c r="F1133" s="223"/>
      <c r="G1133" s="223"/>
      <c r="H1133" s="367"/>
      <c r="I1133" s="223"/>
      <c r="J1133" s="485"/>
      <c r="K1133" s="223"/>
      <c r="L1133" s="863" t="str">
        <f t="shared" si="55"/>
        <v/>
      </c>
      <c r="M1133" s="864">
        <f t="shared" si="56"/>
        <v>0</v>
      </c>
      <c r="N1133" s="864">
        <f t="shared" si="57"/>
        <v>0</v>
      </c>
      <c r="O1133" s="223"/>
      <c r="P1133" s="223"/>
      <c r="Q1133" s="184"/>
      <c r="R1133" s="223"/>
      <c r="S1133" s="223"/>
    </row>
    <row r="1134" spans="1:19" ht="15" customHeight="1" x14ac:dyDescent="0.25">
      <c r="A1134" s="231"/>
      <c r="B1134" s="224"/>
      <c r="C1134" s="184"/>
      <c r="D1134" s="184"/>
      <c r="E1134" s="184"/>
      <c r="F1134" s="223"/>
      <c r="G1134" s="223"/>
      <c r="H1134" s="367"/>
      <c r="I1134" s="223"/>
      <c r="J1134" s="485"/>
      <c r="K1134" s="223"/>
      <c r="L1134" s="863" t="str">
        <f t="shared" si="55"/>
        <v/>
      </c>
      <c r="M1134" s="864">
        <f t="shared" si="56"/>
        <v>0</v>
      </c>
      <c r="N1134" s="864">
        <f t="shared" si="57"/>
        <v>0</v>
      </c>
      <c r="O1134" s="223"/>
      <c r="P1134" s="223"/>
      <c r="Q1134" s="184"/>
      <c r="R1134" s="223"/>
      <c r="S1134" s="223"/>
    </row>
    <row r="1135" spans="1:19" ht="15" customHeight="1" x14ac:dyDescent="0.25">
      <c r="A1135" s="231"/>
      <c r="B1135" s="276"/>
      <c r="C1135" s="184"/>
      <c r="D1135" s="184"/>
      <c r="E1135" s="184"/>
      <c r="F1135" s="223"/>
      <c r="G1135" s="223"/>
      <c r="H1135" s="367"/>
      <c r="I1135" s="223"/>
      <c r="J1135" s="485"/>
      <c r="K1135" s="223"/>
      <c r="L1135" s="863" t="str">
        <f t="shared" si="55"/>
        <v/>
      </c>
      <c r="M1135" s="864">
        <f t="shared" si="56"/>
        <v>0</v>
      </c>
      <c r="N1135" s="864">
        <f t="shared" si="57"/>
        <v>0</v>
      </c>
      <c r="O1135" s="223"/>
      <c r="P1135" s="223"/>
      <c r="Q1135" s="184"/>
      <c r="R1135" s="223"/>
      <c r="S1135" s="223"/>
    </row>
    <row r="1136" spans="1:19" ht="15" customHeight="1" x14ac:dyDescent="0.25">
      <c r="A1136" s="231"/>
      <c r="B1136" s="224"/>
      <c r="C1136" s="184"/>
      <c r="D1136" s="184"/>
      <c r="E1136" s="184"/>
      <c r="F1136" s="223"/>
      <c r="G1136" s="223"/>
      <c r="H1136" s="367"/>
      <c r="I1136" s="223"/>
      <c r="J1136" s="485"/>
      <c r="K1136" s="223"/>
      <c r="L1136" s="863" t="str">
        <f t="shared" si="55"/>
        <v/>
      </c>
      <c r="M1136" s="864">
        <f t="shared" si="56"/>
        <v>0</v>
      </c>
      <c r="N1136" s="864">
        <f t="shared" si="57"/>
        <v>0</v>
      </c>
      <c r="O1136" s="223"/>
      <c r="P1136" s="223"/>
      <c r="Q1136" s="184"/>
      <c r="R1136" s="223"/>
      <c r="S1136" s="223"/>
    </row>
    <row r="1137" spans="1:19" ht="15" customHeight="1" x14ac:dyDescent="0.25">
      <c r="A1137" s="231"/>
      <c r="B1137" s="224"/>
      <c r="C1137" s="184"/>
      <c r="D1137" s="184"/>
      <c r="E1137" s="184"/>
      <c r="F1137" s="223"/>
      <c r="G1137" s="223"/>
      <c r="H1137" s="367"/>
      <c r="I1137" s="223"/>
      <c r="J1137" s="485"/>
      <c r="K1137" s="223"/>
      <c r="L1137" s="863" t="str">
        <f t="shared" si="55"/>
        <v/>
      </c>
      <c r="M1137" s="864">
        <f t="shared" si="56"/>
        <v>0</v>
      </c>
      <c r="N1137" s="864">
        <f t="shared" si="57"/>
        <v>0</v>
      </c>
      <c r="O1137" s="223"/>
      <c r="P1137" s="223"/>
      <c r="Q1137" s="184"/>
      <c r="R1137" s="223"/>
      <c r="S1137" s="223"/>
    </row>
    <row r="1138" spans="1:19" ht="15" customHeight="1" x14ac:dyDescent="0.25">
      <c r="A1138" s="231"/>
      <c r="B1138" s="224"/>
      <c r="C1138" s="184"/>
      <c r="D1138" s="184"/>
      <c r="E1138" s="184"/>
      <c r="F1138" s="223"/>
      <c r="G1138" s="223"/>
      <c r="H1138" s="367"/>
      <c r="I1138" s="223"/>
      <c r="J1138" s="485"/>
      <c r="K1138" s="223"/>
      <c r="L1138" s="863" t="str">
        <f t="shared" si="55"/>
        <v/>
      </c>
      <c r="M1138" s="864">
        <f t="shared" si="56"/>
        <v>0</v>
      </c>
      <c r="N1138" s="864">
        <f t="shared" si="57"/>
        <v>0</v>
      </c>
      <c r="O1138" s="223"/>
      <c r="P1138" s="223"/>
      <c r="Q1138" s="184"/>
      <c r="R1138" s="223"/>
      <c r="S1138" s="223"/>
    </row>
    <row r="1139" spans="1:19" ht="15" customHeight="1" x14ac:dyDescent="0.25">
      <c r="A1139" s="231"/>
      <c r="B1139" s="250"/>
      <c r="C1139" s="233"/>
      <c r="D1139" s="184"/>
      <c r="E1139" s="184"/>
      <c r="F1139" s="223"/>
      <c r="G1139" s="223"/>
      <c r="H1139" s="772"/>
      <c r="I1139" s="404"/>
      <c r="J1139" s="629"/>
      <c r="K1139" s="247"/>
      <c r="L1139" s="863" t="str">
        <f t="shared" si="55"/>
        <v/>
      </c>
      <c r="M1139" s="864">
        <f t="shared" si="56"/>
        <v>0</v>
      </c>
      <c r="N1139" s="864">
        <f t="shared" si="57"/>
        <v>0</v>
      </c>
      <c r="O1139" s="223"/>
      <c r="P1139" s="223"/>
      <c r="Q1139" s="184"/>
      <c r="R1139" s="223"/>
      <c r="S1139" s="223"/>
    </row>
    <row r="1140" spans="1:19" ht="15" customHeight="1" x14ac:dyDescent="0.25">
      <c r="A1140" s="231"/>
      <c r="B1140" s="250"/>
      <c r="C1140" s="233"/>
      <c r="D1140" s="184"/>
      <c r="E1140" s="184"/>
      <c r="F1140" s="223"/>
      <c r="G1140" s="223"/>
      <c r="H1140" s="367"/>
      <c r="I1140" s="223"/>
      <c r="J1140" s="485"/>
      <c r="K1140" s="247"/>
      <c r="L1140" s="863" t="str">
        <f t="shared" si="55"/>
        <v/>
      </c>
      <c r="M1140" s="864">
        <f t="shared" si="56"/>
        <v>0</v>
      </c>
      <c r="N1140" s="864">
        <f t="shared" si="57"/>
        <v>0</v>
      </c>
      <c r="O1140" s="223"/>
      <c r="P1140" s="223"/>
      <c r="Q1140" s="184"/>
      <c r="R1140" s="223"/>
      <c r="S1140" s="223"/>
    </row>
    <row r="1141" spans="1:19" ht="15" customHeight="1" x14ac:dyDescent="0.25">
      <c r="A1141" s="231"/>
      <c r="B1141" s="250"/>
      <c r="C1141" s="233"/>
      <c r="D1141" s="184"/>
      <c r="E1141" s="184"/>
      <c r="F1141" s="223"/>
      <c r="G1141" s="223"/>
      <c r="H1141" s="367"/>
      <c r="I1141" s="223"/>
      <c r="J1141" s="485"/>
      <c r="K1141" s="247"/>
      <c r="L1141" s="863" t="str">
        <f t="shared" si="55"/>
        <v/>
      </c>
      <c r="M1141" s="864">
        <f t="shared" si="56"/>
        <v>0</v>
      </c>
      <c r="N1141" s="864">
        <f t="shared" si="57"/>
        <v>0</v>
      </c>
      <c r="O1141" s="223"/>
      <c r="P1141" s="223"/>
      <c r="Q1141" s="184"/>
      <c r="R1141" s="223"/>
      <c r="S1141" s="223"/>
    </row>
    <row r="1142" spans="1:19" ht="15" customHeight="1" x14ac:dyDescent="0.25">
      <c r="A1142" s="231"/>
      <c r="B1142" s="250"/>
      <c r="C1142" s="233"/>
      <c r="D1142" s="184"/>
      <c r="E1142" s="184"/>
      <c r="F1142" s="223"/>
      <c r="G1142" s="223"/>
      <c r="H1142" s="367"/>
      <c r="I1142" s="223"/>
      <c r="J1142" s="485"/>
      <c r="K1142" s="247"/>
      <c r="L1142" s="863" t="str">
        <f t="shared" si="55"/>
        <v/>
      </c>
      <c r="M1142" s="864">
        <f t="shared" si="56"/>
        <v>0</v>
      </c>
      <c r="N1142" s="864">
        <f t="shared" si="57"/>
        <v>0</v>
      </c>
      <c r="O1142" s="223"/>
      <c r="P1142" s="223"/>
      <c r="Q1142" s="184"/>
      <c r="R1142" s="223"/>
      <c r="S1142" s="223"/>
    </row>
    <row r="1143" spans="1:19" ht="15" customHeight="1" x14ac:dyDescent="0.25">
      <c r="A1143" s="231"/>
      <c r="B1143" s="250"/>
      <c r="C1143" s="233"/>
      <c r="D1143" s="184"/>
      <c r="E1143" s="184"/>
      <c r="F1143" s="223"/>
      <c r="G1143" s="223"/>
      <c r="H1143" s="367"/>
      <c r="I1143" s="223"/>
      <c r="J1143" s="485"/>
      <c r="K1143" s="247"/>
      <c r="L1143" s="863" t="str">
        <f t="shared" si="55"/>
        <v/>
      </c>
      <c r="M1143" s="864">
        <f t="shared" si="56"/>
        <v>0</v>
      </c>
      <c r="N1143" s="864">
        <f t="shared" si="57"/>
        <v>0</v>
      </c>
      <c r="O1143" s="223"/>
      <c r="P1143" s="223"/>
      <c r="Q1143" s="184"/>
      <c r="R1143" s="223"/>
      <c r="S1143" s="223"/>
    </row>
    <row r="1144" spans="1:19" ht="15" customHeight="1" x14ac:dyDescent="0.25">
      <c r="A1144" s="231"/>
      <c r="B1144" s="250"/>
      <c r="C1144" s="233"/>
      <c r="D1144" s="184"/>
      <c r="E1144" s="184"/>
      <c r="F1144" s="223"/>
      <c r="G1144" s="223"/>
      <c r="H1144" s="367"/>
      <c r="I1144" s="223"/>
      <c r="J1144" s="485"/>
      <c r="K1144" s="247"/>
      <c r="L1144" s="863" t="str">
        <f t="shared" si="55"/>
        <v/>
      </c>
      <c r="M1144" s="864">
        <f t="shared" si="56"/>
        <v>0</v>
      </c>
      <c r="N1144" s="864">
        <f t="shared" si="57"/>
        <v>0</v>
      </c>
      <c r="O1144" s="223"/>
      <c r="P1144" s="223"/>
      <c r="Q1144" s="184"/>
      <c r="R1144" s="223"/>
      <c r="S1144" s="223"/>
    </row>
    <row r="1145" spans="1:19" ht="15" customHeight="1" x14ac:dyDescent="0.25">
      <c r="A1145" s="231"/>
      <c r="B1145" s="250"/>
      <c r="C1145" s="233"/>
      <c r="D1145" s="184"/>
      <c r="E1145" s="184"/>
      <c r="F1145" s="223"/>
      <c r="G1145" s="223"/>
      <c r="H1145" s="367"/>
      <c r="I1145" s="223"/>
      <c r="J1145" s="485"/>
      <c r="K1145" s="247"/>
      <c r="L1145" s="863" t="str">
        <f t="shared" si="55"/>
        <v/>
      </c>
      <c r="M1145" s="864">
        <f t="shared" si="56"/>
        <v>0</v>
      </c>
      <c r="N1145" s="864">
        <f t="shared" si="57"/>
        <v>0</v>
      </c>
      <c r="O1145" s="223"/>
      <c r="P1145" s="223"/>
      <c r="Q1145" s="184"/>
      <c r="R1145" s="223"/>
      <c r="S1145" s="223"/>
    </row>
    <row r="1146" spans="1:19" ht="15" customHeight="1" x14ac:dyDescent="0.25">
      <c r="A1146" s="231"/>
      <c r="B1146" s="250"/>
      <c r="C1146" s="233"/>
      <c r="D1146" s="184"/>
      <c r="E1146" s="184"/>
      <c r="F1146" s="223"/>
      <c r="G1146" s="223"/>
      <c r="H1146" s="367"/>
      <c r="I1146" s="223"/>
      <c r="J1146" s="485"/>
      <c r="K1146" s="247"/>
      <c r="L1146" s="863" t="str">
        <f t="shared" si="55"/>
        <v/>
      </c>
      <c r="M1146" s="864">
        <f t="shared" si="56"/>
        <v>0</v>
      </c>
      <c r="N1146" s="864">
        <f t="shared" si="57"/>
        <v>0</v>
      </c>
      <c r="O1146" s="223"/>
      <c r="P1146" s="223"/>
      <c r="Q1146" s="184"/>
      <c r="R1146" s="223"/>
      <c r="S1146" s="223"/>
    </row>
    <row r="1147" spans="1:19" ht="15" customHeight="1" x14ac:dyDescent="0.25">
      <c r="A1147" s="231"/>
      <c r="B1147" s="250"/>
      <c r="C1147" s="233"/>
      <c r="D1147" s="184"/>
      <c r="E1147" s="184"/>
      <c r="F1147" s="223"/>
      <c r="G1147" s="223"/>
      <c r="H1147" s="367"/>
      <c r="I1147" s="223"/>
      <c r="J1147" s="485"/>
      <c r="K1147" s="247"/>
      <c r="L1147" s="863" t="str">
        <f t="shared" si="55"/>
        <v/>
      </c>
      <c r="M1147" s="864">
        <f t="shared" si="56"/>
        <v>0</v>
      </c>
      <c r="N1147" s="864">
        <f t="shared" si="57"/>
        <v>0</v>
      </c>
      <c r="O1147" s="223"/>
      <c r="P1147" s="223"/>
      <c r="Q1147" s="184"/>
      <c r="R1147" s="223"/>
      <c r="S1147" s="223"/>
    </row>
    <row r="1148" spans="1:19" ht="15" customHeight="1" x14ac:dyDescent="0.25">
      <c r="A1148" s="231"/>
      <c r="B1148" s="250"/>
      <c r="C1148" s="233"/>
      <c r="D1148" s="184"/>
      <c r="E1148" s="184"/>
      <c r="F1148" s="223"/>
      <c r="G1148" s="223"/>
      <c r="H1148" s="772"/>
      <c r="I1148" s="404"/>
      <c r="J1148" s="629"/>
      <c r="K1148" s="247"/>
      <c r="L1148" s="863" t="str">
        <f t="shared" si="55"/>
        <v/>
      </c>
      <c r="M1148" s="864">
        <f t="shared" si="56"/>
        <v>0</v>
      </c>
      <c r="N1148" s="864">
        <f t="shared" si="57"/>
        <v>0</v>
      </c>
      <c r="O1148" s="223"/>
      <c r="P1148" s="223"/>
      <c r="Q1148" s="184"/>
      <c r="R1148" s="223"/>
      <c r="S1148" s="223"/>
    </row>
    <row r="1149" spans="1:19" ht="15" customHeight="1" x14ac:dyDescent="0.25">
      <c r="A1149" s="231"/>
      <c r="B1149" s="250"/>
      <c r="C1149" s="233"/>
      <c r="D1149" s="184"/>
      <c r="E1149" s="184"/>
      <c r="F1149" s="223"/>
      <c r="G1149" s="223"/>
      <c r="H1149" s="367"/>
      <c r="I1149" s="223"/>
      <c r="J1149" s="485"/>
      <c r="K1149" s="247"/>
      <c r="L1149" s="863" t="str">
        <f t="shared" si="55"/>
        <v/>
      </c>
      <c r="M1149" s="864">
        <f t="shared" si="56"/>
        <v>0</v>
      </c>
      <c r="N1149" s="864">
        <f t="shared" si="57"/>
        <v>0</v>
      </c>
      <c r="O1149" s="223"/>
      <c r="P1149" s="223"/>
      <c r="Q1149" s="184"/>
      <c r="R1149" s="223"/>
      <c r="S1149" s="223"/>
    </row>
    <row r="1150" spans="1:19" ht="15" customHeight="1" x14ac:dyDescent="0.25">
      <c r="A1150" s="231"/>
      <c r="B1150" s="250"/>
      <c r="C1150" s="233"/>
      <c r="D1150" s="184"/>
      <c r="E1150" s="184"/>
      <c r="F1150" s="223"/>
      <c r="G1150" s="223"/>
      <c r="H1150" s="367"/>
      <c r="I1150" s="223"/>
      <c r="J1150" s="485"/>
      <c r="K1150" s="247"/>
      <c r="L1150" s="863" t="str">
        <f t="shared" si="55"/>
        <v/>
      </c>
      <c r="M1150" s="864">
        <f t="shared" si="56"/>
        <v>0</v>
      </c>
      <c r="N1150" s="864">
        <f t="shared" si="57"/>
        <v>0</v>
      </c>
      <c r="O1150" s="223"/>
      <c r="P1150" s="223"/>
      <c r="Q1150" s="184"/>
      <c r="R1150" s="223"/>
      <c r="S1150" s="223"/>
    </row>
    <row r="1151" spans="1:19" ht="15" customHeight="1" x14ac:dyDescent="0.25">
      <c r="A1151" s="231"/>
      <c r="B1151" s="250"/>
      <c r="C1151" s="233"/>
      <c r="D1151" s="184"/>
      <c r="E1151" s="184"/>
      <c r="F1151" s="223"/>
      <c r="G1151" s="223"/>
      <c r="H1151" s="367"/>
      <c r="I1151" s="223"/>
      <c r="J1151" s="485"/>
      <c r="K1151" s="247"/>
      <c r="L1151" s="863" t="str">
        <f t="shared" si="55"/>
        <v/>
      </c>
      <c r="M1151" s="864">
        <f t="shared" si="56"/>
        <v>0</v>
      </c>
      <c r="N1151" s="864">
        <f t="shared" si="57"/>
        <v>0</v>
      </c>
      <c r="O1151" s="223"/>
      <c r="P1151" s="223"/>
      <c r="Q1151" s="184"/>
      <c r="R1151" s="223"/>
      <c r="S1151" s="223"/>
    </row>
    <row r="1152" spans="1:19" ht="15" customHeight="1" x14ac:dyDescent="0.25">
      <c r="A1152" s="231"/>
      <c r="B1152" s="250"/>
      <c r="C1152" s="233"/>
      <c r="D1152" s="184"/>
      <c r="E1152" s="184"/>
      <c r="F1152" s="223"/>
      <c r="G1152" s="223"/>
      <c r="H1152" s="367"/>
      <c r="I1152" s="223"/>
      <c r="J1152" s="485"/>
      <c r="K1152" s="247"/>
      <c r="L1152" s="863" t="str">
        <f t="shared" si="55"/>
        <v/>
      </c>
      <c r="M1152" s="864">
        <f t="shared" si="56"/>
        <v>0</v>
      </c>
      <c r="N1152" s="864">
        <f t="shared" si="57"/>
        <v>0</v>
      </c>
      <c r="O1152" s="223"/>
      <c r="P1152" s="223"/>
      <c r="Q1152" s="184"/>
      <c r="R1152" s="223"/>
      <c r="S1152" s="223"/>
    </row>
    <row r="1153" spans="1:19" ht="15" customHeight="1" x14ac:dyDescent="0.25">
      <c r="A1153" s="231"/>
      <c r="B1153" s="250"/>
      <c r="C1153" s="233"/>
      <c r="D1153" s="184"/>
      <c r="E1153" s="184"/>
      <c r="F1153" s="223"/>
      <c r="G1153" s="223"/>
      <c r="H1153" s="367"/>
      <c r="I1153" s="223"/>
      <c r="J1153" s="485"/>
      <c r="K1153" s="247"/>
      <c r="L1153" s="863" t="str">
        <f t="shared" si="55"/>
        <v/>
      </c>
      <c r="M1153" s="864">
        <f t="shared" si="56"/>
        <v>0</v>
      </c>
      <c r="N1153" s="864">
        <f t="shared" si="57"/>
        <v>0</v>
      </c>
      <c r="O1153" s="223"/>
      <c r="P1153" s="223"/>
      <c r="Q1153" s="184"/>
      <c r="R1153" s="223"/>
      <c r="S1153" s="223"/>
    </row>
    <row r="1154" spans="1:19" ht="15" customHeight="1" x14ac:dyDescent="0.25">
      <c r="A1154" s="231"/>
      <c r="B1154" s="250"/>
      <c r="C1154" s="233"/>
      <c r="D1154" s="184"/>
      <c r="E1154" s="184"/>
      <c r="F1154" s="223"/>
      <c r="G1154" s="223"/>
      <c r="H1154" s="367"/>
      <c r="I1154" s="223"/>
      <c r="J1154" s="485"/>
      <c r="K1154" s="247"/>
      <c r="L1154" s="863" t="str">
        <f t="shared" si="55"/>
        <v/>
      </c>
      <c r="M1154" s="864">
        <f t="shared" si="56"/>
        <v>0</v>
      </c>
      <c r="N1154" s="864">
        <f t="shared" si="57"/>
        <v>0</v>
      </c>
      <c r="O1154" s="223"/>
      <c r="P1154" s="223"/>
      <c r="Q1154" s="184"/>
      <c r="R1154" s="223"/>
      <c r="S1154" s="223"/>
    </row>
    <row r="1155" spans="1:19" ht="15" customHeight="1" x14ac:dyDescent="0.25">
      <c r="A1155" s="231"/>
      <c r="B1155" s="250"/>
      <c r="C1155" s="233"/>
      <c r="D1155" s="184"/>
      <c r="E1155" s="184"/>
      <c r="F1155" s="223"/>
      <c r="G1155" s="223"/>
      <c r="H1155" s="367"/>
      <c r="I1155" s="223"/>
      <c r="J1155" s="485"/>
      <c r="K1155" s="247"/>
      <c r="L1155" s="863" t="str">
        <f t="shared" ref="L1155:L1218" si="58">IF(ISBLANK(K1155),IF(ISBLANK(R1155),IF(ISBLANK(C1155),"",C1155),R1155),IF(ISBLANK(R1155),CONCATENATE(K1155,".",C1155),CONCATENATE(K1155,".",R1155)))</f>
        <v/>
      </c>
      <c r="M1155" s="864">
        <f t="shared" ref="M1155:M1218" si="59">IF(O1155="",0,LEFT(O1155,1))</f>
        <v>0</v>
      </c>
      <c r="N1155" s="864">
        <f t="shared" ref="N1155:N1218" si="60">IF(P1155="",0,LEFT(P1155,1))</f>
        <v>0</v>
      </c>
      <c r="O1155" s="223"/>
      <c r="P1155" s="223"/>
      <c r="Q1155" s="184"/>
      <c r="R1155" s="223"/>
      <c r="S1155" s="223"/>
    </row>
    <row r="1156" spans="1:19" ht="15" customHeight="1" x14ac:dyDescent="0.25">
      <c r="A1156" s="231"/>
      <c r="B1156" s="250"/>
      <c r="C1156" s="233"/>
      <c r="D1156" s="184"/>
      <c r="E1156" s="184"/>
      <c r="F1156" s="223"/>
      <c r="G1156" s="223"/>
      <c r="H1156" s="367"/>
      <c r="I1156" s="223"/>
      <c r="J1156" s="485"/>
      <c r="K1156" s="247"/>
      <c r="L1156" s="863" t="str">
        <f t="shared" si="58"/>
        <v/>
      </c>
      <c r="M1156" s="864">
        <f t="shared" si="59"/>
        <v>0</v>
      </c>
      <c r="N1156" s="864">
        <f t="shared" si="60"/>
        <v>0</v>
      </c>
      <c r="O1156" s="223"/>
      <c r="P1156" s="223"/>
      <c r="Q1156" s="184"/>
      <c r="R1156" s="223"/>
      <c r="S1156" s="223"/>
    </row>
    <row r="1157" spans="1:19" ht="15" customHeight="1" x14ac:dyDescent="0.25">
      <c r="A1157" s="231"/>
      <c r="B1157" s="250"/>
      <c r="C1157" s="233"/>
      <c r="D1157" s="184"/>
      <c r="E1157" s="184"/>
      <c r="F1157" s="223"/>
      <c r="G1157" s="223"/>
      <c r="H1157" s="367"/>
      <c r="I1157" s="223"/>
      <c r="J1157" s="485"/>
      <c r="K1157" s="247"/>
      <c r="L1157" s="863" t="str">
        <f t="shared" si="58"/>
        <v/>
      </c>
      <c r="M1157" s="864">
        <f t="shared" si="59"/>
        <v>0</v>
      </c>
      <c r="N1157" s="864">
        <f t="shared" si="60"/>
        <v>0</v>
      </c>
      <c r="O1157" s="223"/>
      <c r="P1157" s="223"/>
      <c r="Q1157" s="184"/>
      <c r="R1157" s="197"/>
      <c r="S1157" s="223"/>
    </row>
    <row r="1158" spans="1:19" ht="15" customHeight="1" x14ac:dyDescent="0.25">
      <c r="A1158" s="231"/>
      <c r="B1158" s="250"/>
      <c r="C1158" s="233"/>
      <c r="D1158" s="184"/>
      <c r="E1158" s="184"/>
      <c r="F1158" s="223"/>
      <c r="G1158" s="223"/>
      <c r="H1158" s="367"/>
      <c r="I1158" s="223"/>
      <c r="J1158" s="485"/>
      <c r="K1158" s="247"/>
      <c r="L1158" s="863" t="str">
        <f t="shared" si="58"/>
        <v/>
      </c>
      <c r="M1158" s="864">
        <f t="shared" si="59"/>
        <v>0</v>
      </c>
      <c r="N1158" s="864">
        <f t="shared" si="60"/>
        <v>0</v>
      </c>
      <c r="O1158" s="223"/>
      <c r="P1158" s="223"/>
      <c r="Q1158" s="184"/>
      <c r="R1158" s="197"/>
      <c r="S1158" s="223"/>
    </row>
    <row r="1159" spans="1:19" ht="15" customHeight="1" x14ac:dyDescent="0.25">
      <c r="A1159" s="231"/>
      <c r="B1159" s="250"/>
      <c r="C1159" s="233"/>
      <c r="D1159" s="184"/>
      <c r="E1159" s="184"/>
      <c r="F1159" s="223"/>
      <c r="G1159" s="223"/>
      <c r="H1159" s="367"/>
      <c r="I1159" s="223"/>
      <c r="J1159" s="485"/>
      <c r="K1159" s="247"/>
      <c r="L1159" s="863" t="str">
        <f t="shared" si="58"/>
        <v/>
      </c>
      <c r="M1159" s="864">
        <f t="shared" si="59"/>
        <v>0</v>
      </c>
      <c r="N1159" s="864">
        <f t="shared" si="60"/>
        <v>0</v>
      </c>
      <c r="O1159" s="223"/>
      <c r="P1159" s="223"/>
      <c r="Q1159" s="184"/>
      <c r="R1159" s="197"/>
      <c r="S1159" s="223"/>
    </row>
    <row r="1160" spans="1:19" ht="15" customHeight="1" x14ac:dyDescent="0.25">
      <c r="A1160" s="231"/>
      <c r="B1160" s="250"/>
      <c r="C1160" s="233"/>
      <c r="D1160" s="184"/>
      <c r="E1160" s="184"/>
      <c r="F1160" s="223"/>
      <c r="G1160" s="223"/>
      <c r="H1160" s="367"/>
      <c r="I1160" s="223"/>
      <c r="J1160" s="485"/>
      <c r="K1160" s="247"/>
      <c r="L1160" s="863" t="str">
        <f t="shared" si="58"/>
        <v/>
      </c>
      <c r="M1160" s="864">
        <f t="shared" si="59"/>
        <v>0</v>
      </c>
      <c r="N1160" s="864">
        <f t="shared" si="60"/>
        <v>0</v>
      </c>
      <c r="O1160" s="223"/>
      <c r="P1160" s="223"/>
      <c r="Q1160" s="184"/>
      <c r="R1160" s="223"/>
      <c r="S1160" s="223"/>
    </row>
    <row r="1161" spans="1:19" ht="15" customHeight="1" x14ac:dyDescent="0.25">
      <c r="A1161" s="231"/>
      <c r="B1161" s="250"/>
      <c r="C1161" s="233"/>
      <c r="D1161" s="184"/>
      <c r="E1161" s="184"/>
      <c r="F1161" s="223"/>
      <c r="G1161" s="223"/>
      <c r="H1161" s="367"/>
      <c r="I1161" s="223"/>
      <c r="J1161" s="485"/>
      <c r="K1161" s="247"/>
      <c r="L1161" s="863" t="str">
        <f t="shared" si="58"/>
        <v/>
      </c>
      <c r="M1161" s="864">
        <f t="shared" si="59"/>
        <v>0</v>
      </c>
      <c r="N1161" s="864">
        <f t="shared" si="60"/>
        <v>0</v>
      </c>
      <c r="O1161" s="223"/>
      <c r="P1161" s="223"/>
      <c r="Q1161" s="184"/>
      <c r="R1161" s="223"/>
      <c r="S1161" s="223"/>
    </row>
    <row r="1162" spans="1:19" ht="15" customHeight="1" x14ac:dyDescent="0.25">
      <c r="A1162" s="231"/>
      <c r="B1162" s="250"/>
      <c r="C1162" s="233"/>
      <c r="D1162" s="184"/>
      <c r="E1162" s="184"/>
      <c r="F1162" s="223"/>
      <c r="G1162" s="223"/>
      <c r="H1162" s="367"/>
      <c r="I1162" s="223"/>
      <c r="J1162" s="485"/>
      <c r="K1162" s="247"/>
      <c r="L1162" s="863" t="str">
        <f t="shared" si="58"/>
        <v/>
      </c>
      <c r="M1162" s="864">
        <f t="shared" si="59"/>
        <v>0</v>
      </c>
      <c r="N1162" s="864">
        <f t="shared" si="60"/>
        <v>0</v>
      </c>
      <c r="O1162" s="223"/>
      <c r="P1162" s="223"/>
      <c r="Q1162" s="184"/>
      <c r="R1162" s="223"/>
      <c r="S1162" s="223"/>
    </row>
    <row r="1163" spans="1:19" ht="15" customHeight="1" x14ac:dyDescent="0.25">
      <c r="A1163" s="231"/>
      <c r="B1163" s="250"/>
      <c r="C1163" s="233"/>
      <c r="D1163" s="184"/>
      <c r="E1163" s="184"/>
      <c r="F1163" s="223"/>
      <c r="G1163" s="223"/>
      <c r="H1163" s="367"/>
      <c r="I1163" s="223"/>
      <c r="J1163" s="485"/>
      <c r="K1163" s="247"/>
      <c r="L1163" s="863" t="str">
        <f t="shared" si="58"/>
        <v/>
      </c>
      <c r="M1163" s="864">
        <f t="shared" si="59"/>
        <v>0</v>
      </c>
      <c r="N1163" s="864">
        <f t="shared" si="60"/>
        <v>0</v>
      </c>
      <c r="O1163" s="223"/>
      <c r="P1163" s="223"/>
      <c r="Q1163" s="184"/>
      <c r="R1163" s="223"/>
      <c r="S1163" s="223"/>
    </row>
    <row r="1164" spans="1:19" ht="15" customHeight="1" x14ac:dyDescent="0.25">
      <c r="A1164" s="231"/>
      <c r="B1164" s="250"/>
      <c r="C1164" s="233"/>
      <c r="D1164" s="184"/>
      <c r="E1164" s="184"/>
      <c r="F1164" s="223"/>
      <c r="G1164" s="223"/>
      <c r="H1164" s="367"/>
      <c r="I1164" s="223"/>
      <c r="J1164" s="485"/>
      <c r="K1164" s="247"/>
      <c r="L1164" s="863" t="str">
        <f t="shared" si="58"/>
        <v/>
      </c>
      <c r="M1164" s="864">
        <f t="shared" si="59"/>
        <v>0</v>
      </c>
      <c r="N1164" s="864">
        <f t="shared" si="60"/>
        <v>0</v>
      </c>
      <c r="O1164" s="223"/>
      <c r="P1164" s="223"/>
      <c r="Q1164" s="184"/>
      <c r="R1164" s="223"/>
      <c r="S1164" s="223"/>
    </row>
    <row r="1165" spans="1:19" ht="15" customHeight="1" x14ac:dyDescent="0.25">
      <c r="A1165" s="231"/>
      <c r="B1165" s="250"/>
      <c r="C1165" s="233"/>
      <c r="D1165" s="184"/>
      <c r="E1165" s="184"/>
      <c r="F1165" s="223"/>
      <c r="G1165" s="223"/>
      <c r="H1165" s="367"/>
      <c r="I1165" s="223"/>
      <c r="J1165" s="485"/>
      <c r="K1165" s="247"/>
      <c r="L1165" s="863" t="str">
        <f t="shared" si="58"/>
        <v/>
      </c>
      <c r="M1165" s="864">
        <f t="shared" si="59"/>
        <v>0</v>
      </c>
      <c r="N1165" s="864">
        <f t="shared" si="60"/>
        <v>0</v>
      </c>
      <c r="O1165" s="223"/>
      <c r="P1165" s="223"/>
      <c r="Q1165" s="184"/>
      <c r="R1165" s="223"/>
      <c r="S1165" s="223"/>
    </row>
    <row r="1166" spans="1:19" ht="15" customHeight="1" x14ac:dyDescent="0.25">
      <c r="A1166" s="231"/>
      <c r="B1166" s="250"/>
      <c r="C1166" s="233"/>
      <c r="D1166" s="184"/>
      <c r="E1166" s="184"/>
      <c r="F1166" s="223"/>
      <c r="G1166" s="223"/>
      <c r="H1166" s="367"/>
      <c r="I1166" s="223"/>
      <c r="J1166" s="485"/>
      <c r="K1166" s="247"/>
      <c r="L1166" s="863" t="str">
        <f t="shared" si="58"/>
        <v/>
      </c>
      <c r="M1166" s="864">
        <f t="shared" si="59"/>
        <v>0</v>
      </c>
      <c r="N1166" s="864">
        <f t="shared" si="60"/>
        <v>0</v>
      </c>
      <c r="O1166" s="223"/>
      <c r="P1166" s="223"/>
      <c r="Q1166" s="184"/>
      <c r="R1166" s="223"/>
      <c r="S1166" s="223"/>
    </row>
    <row r="1167" spans="1:19" ht="15" customHeight="1" x14ac:dyDescent="0.25">
      <c r="A1167" s="231"/>
      <c r="B1167" s="250"/>
      <c r="C1167" s="233"/>
      <c r="D1167" s="184"/>
      <c r="E1167" s="184"/>
      <c r="F1167" s="223"/>
      <c r="G1167" s="223"/>
      <c r="H1167" s="367"/>
      <c r="I1167" s="223"/>
      <c r="J1167" s="485"/>
      <c r="K1167" s="247"/>
      <c r="L1167" s="863" t="str">
        <f t="shared" si="58"/>
        <v/>
      </c>
      <c r="M1167" s="864">
        <f t="shared" si="59"/>
        <v>0</v>
      </c>
      <c r="N1167" s="864">
        <f t="shared" si="60"/>
        <v>0</v>
      </c>
      <c r="O1167" s="223"/>
      <c r="P1167" s="223"/>
      <c r="Q1167" s="184"/>
      <c r="R1167" s="223"/>
      <c r="S1167" s="223"/>
    </row>
    <row r="1168" spans="1:19" ht="15" customHeight="1" x14ac:dyDescent="0.25">
      <c r="A1168" s="231"/>
      <c r="B1168" s="250"/>
      <c r="C1168" s="233"/>
      <c r="D1168" s="184"/>
      <c r="E1168" s="184"/>
      <c r="F1168" s="223"/>
      <c r="G1168" s="223"/>
      <c r="H1168" s="367"/>
      <c r="I1168" s="223"/>
      <c r="J1168" s="485"/>
      <c r="K1168" s="247"/>
      <c r="L1168" s="863" t="str">
        <f t="shared" si="58"/>
        <v/>
      </c>
      <c r="M1168" s="864">
        <f t="shared" si="59"/>
        <v>0</v>
      </c>
      <c r="N1168" s="864">
        <f t="shared" si="60"/>
        <v>0</v>
      </c>
      <c r="O1168" s="223"/>
      <c r="P1168" s="223"/>
      <c r="Q1168" s="184"/>
      <c r="R1168" s="223"/>
      <c r="S1168" s="223"/>
    </row>
    <row r="1169" spans="1:19" ht="15" customHeight="1" x14ac:dyDescent="0.25">
      <c r="A1169" s="231"/>
      <c r="B1169" s="250"/>
      <c r="C1169" s="233"/>
      <c r="D1169" s="184"/>
      <c r="E1169" s="184"/>
      <c r="F1169" s="223"/>
      <c r="G1169" s="223"/>
      <c r="H1169" s="367"/>
      <c r="I1169" s="223"/>
      <c r="J1169" s="485"/>
      <c r="K1169" s="247"/>
      <c r="L1169" s="863" t="str">
        <f t="shared" si="58"/>
        <v/>
      </c>
      <c r="M1169" s="864">
        <f t="shared" si="59"/>
        <v>0</v>
      </c>
      <c r="N1169" s="864">
        <f t="shared" si="60"/>
        <v>0</v>
      </c>
      <c r="O1169" s="223"/>
      <c r="P1169" s="223"/>
      <c r="Q1169" s="184"/>
      <c r="R1169" s="223"/>
      <c r="S1169" s="223"/>
    </row>
    <row r="1170" spans="1:19" ht="15" customHeight="1" x14ac:dyDescent="0.25">
      <c r="A1170" s="231"/>
      <c r="B1170" s="250"/>
      <c r="C1170" s="233"/>
      <c r="D1170" s="184"/>
      <c r="E1170" s="184"/>
      <c r="F1170" s="223"/>
      <c r="G1170" s="223"/>
      <c r="H1170" s="367"/>
      <c r="I1170" s="223"/>
      <c r="J1170" s="485"/>
      <c r="K1170" s="247"/>
      <c r="L1170" s="863" t="str">
        <f t="shared" si="58"/>
        <v/>
      </c>
      <c r="M1170" s="864">
        <f t="shared" si="59"/>
        <v>0</v>
      </c>
      <c r="N1170" s="864">
        <f t="shared" si="60"/>
        <v>0</v>
      </c>
      <c r="O1170" s="223"/>
      <c r="P1170" s="223"/>
      <c r="Q1170" s="184"/>
      <c r="R1170" s="223"/>
      <c r="S1170" s="223"/>
    </row>
    <row r="1171" spans="1:19" ht="15" customHeight="1" x14ac:dyDescent="0.25">
      <c r="A1171" s="231"/>
      <c r="B1171" s="250"/>
      <c r="C1171" s="233"/>
      <c r="D1171" s="184"/>
      <c r="E1171" s="184"/>
      <c r="F1171" s="223"/>
      <c r="G1171" s="223"/>
      <c r="H1171" s="367"/>
      <c r="I1171" s="223"/>
      <c r="J1171" s="485"/>
      <c r="K1171" s="247"/>
      <c r="L1171" s="863" t="str">
        <f t="shared" si="58"/>
        <v/>
      </c>
      <c r="M1171" s="864">
        <f t="shared" si="59"/>
        <v>0</v>
      </c>
      <c r="N1171" s="864">
        <f t="shared" si="60"/>
        <v>0</v>
      </c>
      <c r="O1171" s="223"/>
      <c r="P1171" s="223"/>
      <c r="Q1171" s="184"/>
      <c r="R1171" s="223"/>
      <c r="S1171" s="223"/>
    </row>
    <row r="1172" spans="1:19" ht="15" customHeight="1" x14ac:dyDescent="0.25">
      <c r="A1172" s="231"/>
      <c r="B1172" s="250"/>
      <c r="C1172" s="233"/>
      <c r="D1172" s="184"/>
      <c r="E1172" s="184"/>
      <c r="F1172" s="223"/>
      <c r="G1172" s="223"/>
      <c r="H1172" s="367"/>
      <c r="I1172" s="223"/>
      <c r="J1172" s="485"/>
      <c r="K1172" s="247"/>
      <c r="L1172" s="863" t="str">
        <f t="shared" si="58"/>
        <v/>
      </c>
      <c r="M1172" s="864">
        <f t="shared" si="59"/>
        <v>0</v>
      </c>
      <c r="N1172" s="864">
        <f t="shared" si="60"/>
        <v>0</v>
      </c>
      <c r="O1172" s="223"/>
      <c r="P1172" s="223"/>
      <c r="Q1172" s="184"/>
      <c r="R1172" s="223"/>
      <c r="S1172" s="223"/>
    </row>
    <row r="1173" spans="1:19" ht="15" customHeight="1" x14ac:dyDescent="0.25">
      <c r="A1173" s="231"/>
      <c r="B1173" s="250"/>
      <c r="C1173" s="233"/>
      <c r="D1173" s="184"/>
      <c r="E1173" s="184"/>
      <c r="F1173" s="223"/>
      <c r="G1173" s="223"/>
      <c r="H1173" s="367"/>
      <c r="I1173" s="223"/>
      <c r="J1173" s="485"/>
      <c r="K1173" s="247"/>
      <c r="L1173" s="863" t="str">
        <f t="shared" si="58"/>
        <v/>
      </c>
      <c r="M1173" s="864">
        <f t="shared" si="59"/>
        <v>0</v>
      </c>
      <c r="N1173" s="864">
        <f t="shared" si="60"/>
        <v>0</v>
      </c>
      <c r="O1173" s="223"/>
      <c r="P1173" s="223"/>
      <c r="Q1173" s="184"/>
      <c r="R1173" s="223"/>
      <c r="S1173" s="223"/>
    </row>
    <row r="1174" spans="1:19" ht="15" customHeight="1" x14ac:dyDescent="0.25">
      <c r="A1174" s="231"/>
      <c r="B1174" s="250"/>
      <c r="C1174" s="233"/>
      <c r="D1174" s="184"/>
      <c r="E1174" s="184"/>
      <c r="F1174" s="223"/>
      <c r="G1174" s="223"/>
      <c r="H1174" s="367"/>
      <c r="I1174" s="223"/>
      <c r="J1174" s="485"/>
      <c r="K1174" s="247"/>
      <c r="L1174" s="863" t="str">
        <f t="shared" si="58"/>
        <v/>
      </c>
      <c r="M1174" s="864">
        <f t="shared" si="59"/>
        <v>0</v>
      </c>
      <c r="N1174" s="864">
        <f t="shared" si="60"/>
        <v>0</v>
      </c>
      <c r="O1174" s="223"/>
      <c r="P1174" s="223"/>
      <c r="Q1174" s="184"/>
      <c r="R1174" s="223"/>
      <c r="S1174" s="223"/>
    </row>
    <row r="1175" spans="1:19" ht="15" customHeight="1" x14ac:dyDescent="0.25">
      <c r="A1175" s="231"/>
      <c r="B1175" s="250"/>
      <c r="C1175" s="233"/>
      <c r="D1175" s="184"/>
      <c r="E1175" s="184"/>
      <c r="F1175" s="223"/>
      <c r="G1175" s="223"/>
      <c r="H1175" s="772"/>
      <c r="I1175" s="404"/>
      <c r="J1175" s="629"/>
      <c r="K1175" s="247"/>
      <c r="L1175" s="863" t="str">
        <f t="shared" si="58"/>
        <v/>
      </c>
      <c r="M1175" s="864">
        <f t="shared" si="59"/>
        <v>0</v>
      </c>
      <c r="N1175" s="864">
        <f t="shared" si="60"/>
        <v>0</v>
      </c>
      <c r="O1175" s="223"/>
      <c r="P1175" s="223"/>
      <c r="Q1175" s="184"/>
      <c r="R1175" s="223"/>
      <c r="S1175" s="223"/>
    </row>
    <row r="1176" spans="1:19" ht="15" customHeight="1" x14ac:dyDescent="0.25">
      <c r="A1176" s="231"/>
      <c r="B1176" s="250"/>
      <c r="C1176" s="233"/>
      <c r="D1176" s="184"/>
      <c r="E1176" s="184"/>
      <c r="F1176" s="223"/>
      <c r="G1176" s="223"/>
      <c r="H1176" s="367"/>
      <c r="I1176" s="223"/>
      <c r="J1176" s="485"/>
      <c r="K1176" s="247"/>
      <c r="L1176" s="863" t="str">
        <f t="shared" si="58"/>
        <v/>
      </c>
      <c r="M1176" s="864">
        <f t="shared" si="59"/>
        <v>0</v>
      </c>
      <c r="N1176" s="864">
        <f t="shared" si="60"/>
        <v>0</v>
      </c>
      <c r="O1176" s="223"/>
      <c r="P1176" s="223"/>
      <c r="Q1176" s="184"/>
      <c r="R1176" s="223"/>
      <c r="S1176" s="223"/>
    </row>
    <row r="1177" spans="1:19" ht="15" customHeight="1" x14ac:dyDescent="0.25">
      <c r="A1177" s="231"/>
      <c r="B1177" s="250"/>
      <c r="C1177" s="233"/>
      <c r="D1177" s="184"/>
      <c r="E1177" s="184"/>
      <c r="F1177" s="223"/>
      <c r="G1177" s="223"/>
      <c r="H1177" s="367"/>
      <c r="I1177" s="223"/>
      <c r="J1177" s="485"/>
      <c r="K1177" s="247"/>
      <c r="L1177" s="863" t="str">
        <f t="shared" si="58"/>
        <v/>
      </c>
      <c r="M1177" s="864">
        <f t="shared" si="59"/>
        <v>0</v>
      </c>
      <c r="N1177" s="864">
        <f t="shared" si="60"/>
        <v>0</v>
      </c>
      <c r="O1177" s="223"/>
      <c r="P1177" s="223"/>
      <c r="Q1177" s="184"/>
      <c r="R1177" s="223"/>
      <c r="S1177" s="223"/>
    </row>
    <row r="1178" spans="1:19" ht="15" customHeight="1" x14ac:dyDescent="0.25">
      <c r="A1178" s="231"/>
      <c r="B1178" s="250"/>
      <c r="C1178" s="233"/>
      <c r="D1178" s="184"/>
      <c r="E1178" s="184"/>
      <c r="F1178" s="223"/>
      <c r="G1178" s="223"/>
      <c r="H1178" s="367"/>
      <c r="I1178" s="223"/>
      <c r="J1178" s="485"/>
      <c r="K1178" s="247"/>
      <c r="L1178" s="863" t="str">
        <f t="shared" si="58"/>
        <v/>
      </c>
      <c r="M1178" s="864">
        <f t="shared" si="59"/>
        <v>0</v>
      </c>
      <c r="N1178" s="864">
        <f t="shared" si="60"/>
        <v>0</v>
      </c>
      <c r="O1178" s="223"/>
      <c r="P1178" s="223"/>
      <c r="Q1178" s="184"/>
      <c r="R1178" s="223"/>
      <c r="S1178" s="223"/>
    </row>
    <row r="1179" spans="1:19" ht="15" customHeight="1" x14ac:dyDescent="0.25">
      <c r="A1179" s="231"/>
      <c r="B1179" s="250"/>
      <c r="C1179" s="233"/>
      <c r="D1179" s="184"/>
      <c r="E1179" s="184"/>
      <c r="F1179" s="223"/>
      <c r="G1179" s="223"/>
      <c r="H1179" s="367"/>
      <c r="I1179" s="223"/>
      <c r="J1179" s="485"/>
      <c r="K1179" s="247"/>
      <c r="L1179" s="863" t="str">
        <f t="shared" si="58"/>
        <v/>
      </c>
      <c r="M1179" s="864">
        <f t="shared" si="59"/>
        <v>0</v>
      </c>
      <c r="N1179" s="864">
        <f t="shared" si="60"/>
        <v>0</v>
      </c>
      <c r="O1179" s="223"/>
      <c r="P1179" s="223"/>
      <c r="Q1179" s="184"/>
      <c r="R1179" s="223"/>
      <c r="S1179" s="223"/>
    </row>
    <row r="1180" spans="1:19" ht="15" customHeight="1" x14ac:dyDescent="0.25">
      <c r="A1180" s="231"/>
      <c r="B1180" s="250"/>
      <c r="C1180" s="233"/>
      <c r="D1180" s="184"/>
      <c r="E1180" s="184"/>
      <c r="F1180" s="223"/>
      <c r="G1180" s="223"/>
      <c r="H1180" s="367"/>
      <c r="I1180" s="223"/>
      <c r="J1180" s="485"/>
      <c r="K1180" s="247"/>
      <c r="L1180" s="863" t="str">
        <f t="shared" si="58"/>
        <v/>
      </c>
      <c r="M1180" s="864">
        <f t="shared" si="59"/>
        <v>0</v>
      </c>
      <c r="N1180" s="864">
        <f t="shared" si="60"/>
        <v>0</v>
      </c>
      <c r="O1180" s="223"/>
      <c r="P1180" s="223"/>
      <c r="Q1180" s="184"/>
      <c r="R1180" s="223"/>
      <c r="S1180" s="223"/>
    </row>
    <row r="1181" spans="1:19" ht="15" customHeight="1" x14ac:dyDescent="0.25">
      <c r="A1181" s="231"/>
      <c r="B1181" s="250"/>
      <c r="C1181" s="233"/>
      <c r="D1181" s="184"/>
      <c r="E1181" s="184"/>
      <c r="F1181" s="223"/>
      <c r="G1181" s="223"/>
      <c r="H1181" s="367"/>
      <c r="I1181" s="223"/>
      <c r="J1181" s="485"/>
      <c r="K1181" s="247"/>
      <c r="L1181" s="863" t="str">
        <f t="shared" si="58"/>
        <v/>
      </c>
      <c r="M1181" s="864">
        <f t="shared" si="59"/>
        <v>0</v>
      </c>
      <c r="N1181" s="864">
        <f t="shared" si="60"/>
        <v>0</v>
      </c>
      <c r="O1181" s="223"/>
      <c r="P1181" s="223"/>
      <c r="Q1181" s="184"/>
      <c r="R1181" s="223"/>
      <c r="S1181" s="223"/>
    </row>
    <row r="1182" spans="1:19" ht="15" customHeight="1" x14ac:dyDescent="0.25">
      <c r="A1182" s="231"/>
      <c r="B1182" s="250"/>
      <c r="C1182" s="233"/>
      <c r="D1182" s="184"/>
      <c r="E1182" s="184"/>
      <c r="F1182" s="223"/>
      <c r="G1182" s="223"/>
      <c r="H1182" s="367"/>
      <c r="I1182" s="223"/>
      <c r="J1182" s="485"/>
      <c r="K1182" s="247"/>
      <c r="L1182" s="863" t="str">
        <f t="shared" si="58"/>
        <v/>
      </c>
      <c r="M1182" s="864">
        <f t="shared" si="59"/>
        <v>0</v>
      </c>
      <c r="N1182" s="864">
        <f t="shared" si="60"/>
        <v>0</v>
      </c>
      <c r="O1182" s="223"/>
      <c r="P1182" s="223"/>
      <c r="Q1182" s="184"/>
      <c r="R1182" s="223"/>
      <c r="S1182" s="223"/>
    </row>
    <row r="1183" spans="1:19" ht="15" customHeight="1" x14ac:dyDescent="0.25">
      <c r="A1183" s="231"/>
      <c r="B1183" s="250"/>
      <c r="C1183" s="233"/>
      <c r="D1183" s="184"/>
      <c r="E1183" s="184"/>
      <c r="F1183" s="223"/>
      <c r="G1183" s="223"/>
      <c r="H1183" s="367"/>
      <c r="I1183" s="223"/>
      <c r="J1183" s="485"/>
      <c r="K1183" s="247"/>
      <c r="L1183" s="863" t="str">
        <f t="shared" si="58"/>
        <v/>
      </c>
      <c r="M1183" s="864">
        <f t="shared" si="59"/>
        <v>0</v>
      </c>
      <c r="N1183" s="864">
        <f t="shared" si="60"/>
        <v>0</v>
      </c>
      <c r="O1183" s="223"/>
      <c r="P1183" s="223"/>
      <c r="Q1183" s="184"/>
      <c r="R1183" s="223"/>
      <c r="S1183" s="223"/>
    </row>
    <row r="1184" spans="1:19" ht="15" customHeight="1" x14ac:dyDescent="0.25">
      <c r="A1184" s="231"/>
      <c r="B1184" s="250"/>
      <c r="C1184" s="233"/>
      <c r="D1184" s="184"/>
      <c r="E1184" s="184"/>
      <c r="F1184" s="223"/>
      <c r="G1184" s="223"/>
      <c r="H1184" s="772"/>
      <c r="I1184" s="404"/>
      <c r="J1184" s="629"/>
      <c r="K1184" s="247"/>
      <c r="L1184" s="863" t="str">
        <f t="shared" si="58"/>
        <v/>
      </c>
      <c r="M1184" s="864">
        <f t="shared" si="59"/>
        <v>0</v>
      </c>
      <c r="N1184" s="864">
        <f t="shared" si="60"/>
        <v>0</v>
      </c>
      <c r="O1184" s="223"/>
      <c r="P1184" s="223"/>
      <c r="Q1184" s="184"/>
      <c r="R1184" s="223"/>
      <c r="S1184" s="223"/>
    </row>
    <row r="1185" spans="1:19" ht="15" customHeight="1" x14ac:dyDescent="0.25">
      <c r="A1185" s="231"/>
      <c r="B1185" s="250"/>
      <c r="C1185" s="233"/>
      <c r="D1185" s="184"/>
      <c r="E1185" s="184"/>
      <c r="F1185" s="223"/>
      <c r="G1185" s="223"/>
      <c r="H1185" s="367"/>
      <c r="I1185" s="223"/>
      <c r="J1185" s="485"/>
      <c r="K1185" s="247"/>
      <c r="L1185" s="863" t="str">
        <f t="shared" si="58"/>
        <v/>
      </c>
      <c r="M1185" s="864">
        <f t="shared" si="59"/>
        <v>0</v>
      </c>
      <c r="N1185" s="864">
        <f t="shared" si="60"/>
        <v>0</v>
      </c>
      <c r="O1185" s="223"/>
      <c r="P1185" s="223"/>
      <c r="Q1185" s="184"/>
      <c r="R1185" s="223"/>
      <c r="S1185" s="223"/>
    </row>
    <row r="1186" spans="1:19" ht="15" customHeight="1" x14ac:dyDescent="0.25">
      <c r="A1186" s="231"/>
      <c r="B1186" s="250"/>
      <c r="C1186" s="233"/>
      <c r="D1186" s="184"/>
      <c r="E1186" s="184"/>
      <c r="F1186" s="223"/>
      <c r="G1186" s="223"/>
      <c r="H1186" s="367"/>
      <c r="I1186" s="223"/>
      <c r="J1186" s="485"/>
      <c r="K1186" s="247"/>
      <c r="L1186" s="863" t="str">
        <f t="shared" si="58"/>
        <v/>
      </c>
      <c r="M1186" s="864">
        <f t="shared" si="59"/>
        <v>0</v>
      </c>
      <c r="N1186" s="864">
        <f t="shared" si="60"/>
        <v>0</v>
      </c>
      <c r="O1186" s="223"/>
      <c r="P1186" s="223"/>
      <c r="Q1186" s="184"/>
      <c r="R1186" s="223"/>
      <c r="S1186" s="223"/>
    </row>
    <row r="1187" spans="1:19" ht="15" customHeight="1" x14ac:dyDescent="0.25">
      <c r="A1187" s="231"/>
      <c r="B1187" s="250"/>
      <c r="C1187" s="233"/>
      <c r="D1187" s="184"/>
      <c r="E1187" s="184"/>
      <c r="F1187" s="223"/>
      <c r="G1187" s="223"/>
      <c r="H1187" s="367"/>
      <c r="I1187" s="223"/>
      <c r="J1187" s="485"/>
      <c r="K1187" s="247"/>
      <c r="L1187" s="863" t="str">
        <f t="shared" si="58"/>
        <v/>
      </c>
      <c r="M1187" s="864">
        <f t="shared" si="59"/>
        <v>0</v>
      </c>
      <c r="N1187" s="864">
        <f t="shared" si="60"/>
        <v>0</v>
      </c>
      <c r="O1187" s="223"/>
      <c r="P1187" s="223"/>
      <c r="Q1187" s="184"/>
      <c r="R1187" s="223"/>
      <c r="S1187" s="223"/>
    </row>
    <row r="1188" spans="1:19" ht="15" customHeight="1" x14ac:dyDescent="0.25">
      <c r="A1188" s="231"/>
      <c r="B1188" s="250"/>
      <c r="C1188" s="233"/>
      <c r="D1188" s="184"/>
      <c r="E1188" s="184"/>
      <c r="F1188" s="223"/>
      <c r="G1188" s="223"/>
      <c r="H1188" s="367"/>
      <c r="I1188" s="223"/>
      <c r="J1188" s="485"/>
      <c r="K1188" s="247"/>
      <c r="L1188" s="863" t="str">
        <f t="shared" si="58"/>
        <v/>
      </c>
      <c r="M1188" s="864">
        <f t="shared" si="59"/>
        <v>0</v>
      </c>
      <c r="N1188" s="864">
        <f t="shared" si="60"/>
        <v>0</v>
      </c>
      <c r="O1188" s="223"/>
      <c r="P1188" s="223"/>
      <c r="Q1188" s="184"/>
      <c r="R1188" s="223"/>
      <c r="S1188" s="223"/>
    </row>
    <row r="1189" spans="1:19" ht="15" customHeight="1" x14ac:dyDescent="0.25">
      <c r="A1189" s="231"/>
      <c r="B1189" s="250"/>
      <c r="C1189" s="233"/>
      <c r="D1189" s="184"/>
      <c r="E1189" s="184"/>
      <c r="F1189" s="223"/>
      <c r="G1189" s="223"/>
      <c r="H1189" s="367"/>
      <c r="I1189" s="223"/>
      <c r="J1189" s="485"/>
      <c r="K1189" s="247"/>
      <c r="L1189" s="863" t="str">
        <f t="shared" si="58"/>
        <v/>
      </c>
      <c r="M1189" s="864">
        <f t="shared" si="59"/>
        <v>0</v>
      </c>
      <c r="N1189" s="864">
        <f t="shared" si="60"/>
        <v>0</v>
      </c>
      <c r="O1189" s="223"/>
      <c r="P1189" s="223"/>
      <c r="Q1189" s="184"/>
      <c r="R1189" s="223"/>
      <c r="S1189" s="223"/>
    </row>
    <row r="1190" spans="1:19" ht="15" customHeight="1" x14ac:dyDescent="0.25">
      <c r="A1190" s="231"/>
      <c r="B1190" s="250"/>
      <c r="C1190" s="233"/>
      <c r="D1190" s="184"/>
      <c r="E1190" s="184"/>
      <c r="F1190" s="223"/>
      <c r="G1190" s="223"/>
      <c r="H1190" s="367"/>
      <c r="I1190" s="223"/>
      <c r="J1190" s="485"/>
      <c r="K1190" s="247"/>
      <c r="L1190" s="863" t="str">
        <f t="shared" si="58"/>
        <v/>
      </c>
      <c r="M1190" s="864">
        <f t="shared" si="59"/>
        <v>0</v>
      </c>
      <c r="N1190" s="864">
        <f t="shared" si="60"/>
        <v>0</v>
      </c>
      <c r="O1190" s="223"/>
      <c r="P1190" s="223"/>
      <c r="Q1190" s="184"/>
      <c r="R1190" s="223"/>
      <c r="S1190" s="223"/>
    </row>
    <row r="1191" spans="1:19" ht="15" customHeight="1" x14ac:dyDescent="0.25">
      <c r="A1191" s="231"/>
      <c r="B1191" s="250"/>
      <c r="C1191" s="233"/>
      <c r="D1191" s="184"/>
      <c r="E1191" s="184"/>
      <c r="F1191" s="223"/>
      <c r="G1191" s="223"/>
      <c r="H1191" s="367"/>
      <c r="I1191" s="223"/>
      <c r="J1191" s="485"/>
      <c r="K1191" s="247"/>
      <c r="L1191" s="863" t="str">
        <f t="shared" si="58"/>
        <v/>
      </c>
      <c r="M1191" s="864">
        <f t="shared" si="59"/>
        <v>0</v>
      </c>
      <c r="N1191" s="864">
        <f t="shared" si="60"/>
        <v>0</v>
      </c>
      <c r="O1191" s="223"/>
      <c r="P1191" s="223"/>
      <c r="Q1191" s="184"/>
      <c r="R1191" s="223"/>
      <c r="S1191" s="223"/>
    </row>
    <row r="1192" spans="1:19" ht="15" customHeight="1" x14ac:dyDescent="0.25">
      <c r="A1192" s="231"/>
      <c r="B1192" s="250"/>
      <c r="C1192" s="233"/>
      <c r="D1192" s="184"/>
      <c r="E1192" s="184"/>
      <c r="F1192" s="223"/>
      <c r="G1192" s="223"/>
      <c r="H1192" s="367"/>
      <c r="I1192" s="223"/>
      <c r="J1192" s="485"/>
      <c r="K1192" s="247"/>
      <c r="L1192" s="863" t="str">
        <f t="shared" si="58"/>
        <v/>
      </c>
      <c r="M1192" s="864">
        <f t="shared" si="59"/>
        <v>0</v>
      </c>
      <c r="N1192" s="864">
        <f t="shared" si="60"/>
        <v>0</v>
      </c>
      <c r="O1192" s="223"/>
      <c r="P1192" s="223"/>
      <c r="Q1192" s="184"/>
      <c r="R1192" s="223"/>
      <c r="S1192" s="223"/>
    </row>
    <row r="1193" spans="1:19" ht="15" customHeight="1" x14ac:dyDescent="0.25">
      <c r="A1193" s="231"/>
      <c r="B1193" s="250"/>
      <c r="C1193" s="233"/>
      <c r="D1193" s="184"/>
      <c r="E1193" s="184"/>
      <c r="F1193" s="223"/>
      <c r="G1193" s="223"/>
      <c r="H1193" s="367"/>
      <c r="I1193" s="223"/>
      <c r="J1193" s="485"/>
      <c r="K1193" s="247"/>
      <c r="L1193" s="863" t="str">
        <f t="shared" si="58"/>
        <v/>
      </c>
      <c r="M1193" s="864">
        <f t="shared" si="59"/>
        <v>0</v>
      </c>
      <c r="N1193" s="864">
        <f t="shared" si="60"/>
        <v>0</v>
      </c>
      <c r="O1193" s="223"/>
      <c r="P1193" s="223"/>
      <c r="Q1193" s="184"/>
      <c r="R1193" s="223"/>
      <c r="S1193" s="223"/>
    </row>
    <row r="1194" spans="1:19" ht="15" customHeight="1" x14ac:dyDescent="0.25">
      <c r="A1194" s="231"/>
      <c r="B1194" s="250"/>
      <c r="C1194" s="233"/>
      <c r="D1194" s="184"/>
      <c r="E1194" s="184"/>
      <c r="F1194" s="223"/>
      <c r="G1194" s="223"/>
      <c r="H1194" s="367"/>
      <c r="I1194" s="223"/>
      <c r="J1194" s="485"/>
      <c r="K1194" s="247"/>
      <c r="L1194" s="863" t="str">
        <f t="shared" si="58"/>
        <v/>
      </c>
      <c r="M1194" s="864">
        <f t="shared" si="59"/>
        <v>0</v>
      </c>
      <c r="N1194" s="864">
        <f t="shared" si="60"/>
        <v>0</v>
      </c>
      <c r="O1194" s="223"/>
      <c r="P1194" s="223"/>
      <c r="Q1194" s="184"/>
      <c r="R1194" s="223"/>
      <c r="S1194" s="223"/>
    </row>
    <row r="1195" spans="1:19" ht="15" customHeight="1" x14ac:dyDescent="0.25">
      <c r="A1195" s="231"/>
      <c r="B1195" s="250"/>
      <c r="C1195" s="233"/>
      <c r="D1195" s="184"/>
      <c r="E1195" s="184"/>
      <c r="F1195" s="223"/>
      <c r="G1195" s="223"/>
      <c r="H1195" s="367"/>
      <c r="I1195" s="223"/>
      <c r="J1195" s="485"/>
      <c r="K1195" s="247"/>
      <c r="L1195" s="863" t="str">
        <f t="shared" si="58"/>
        <v/>
      </c>
      <c r="M1195" s="864">
        <f t="shared" si="59"/>
        <v>0</v>
      </c>
      <c r="N1195" s="864">
        <f t="shared" si="60"/>
        <v>0</v>
      </c>
      <c r="O1195" s="223"/>
      <c r="P1195" s="223"/>
      <c r="Q1195" s="184"/>
      <c r="R1195" s="197"/>
      <c r="S1195" s="223"/>
    </row>
    <row r="1196" spans="1:19" ht="15" customHeight="1" x14ac:dyDescent="0.25">
      <c r="A1196" s="231"/>
      <c r="B1196" s="250"/>
      <c r="C1196" s="233"/>
      <c r="D1196" s="184"/>
      <c r="E1196" s="184"/>
      <c r="F1196" s="223"/>
      <c r="G1196" s="223"/>
      <c r="H1196" s="367"/>
      <c r="I1196" s="223"/>
      <c r="J1196" s="485"/>
      <c r="K1196" s="247"/>
      <c r="L1196" s="863" t="str">
        <f t="shared" si="58"/>
        <v/>
      </c>
      <c r="M1196" s="864">
        <f t="shared" si="59"/>
        <v>0</v>
      </c>
      <c r="N1196" s="864">
        <f t="shared" si="60"/>
        <v>0</v>
      </c>
      <c r="O1196" s="223"/>
      <c r="P1196" s="223"/>
      <c r="Q1196" s="184"/>
      <c r="R1196" s="197"/>
      <c r="S1196" s="223"/>
    </row>
    <row r="1197" spans="1:19" ht="15" customHeight="1" x14ac:dyDescent="0.25">
      <c r="A1197" s="231"/>
      <c r="B1197" s="250"/>
      <c r="C1197" s="233"/>
      <c r="D1197" s="184"/>
      <c r="E1197" s="184"/>
      <c r="F1197" s="223"/>
      <c r="G1197" s="223"/>
      <c r="H1197" s="367"/>
      <c r="I1197" s="223"/>
      <c r="J1197" s="485"/>
      <c r="K1197" s="247"/>
      <c r="L1197" s="863" t="str">
        <f t="shared" si="58"/>
        <v/>
      </c>
      <c r="M1197" s="864">
        <f t="shared" si="59"/>
        <v>0</v>
      </c>
      <c r="N1197" s="864">
        <f t="shared" si="60"/>
        <v>0</v>
      </c>
      <c r="O1197" s="223"/>
      <c r="P1197" s="223"/>
      <c r="Q1197" s="184"/>
      <c r="R1197" s="197"/>
      <c r="S1197" s="223"/>
    </row>
    <row r="1198" spans="1:19" ht="15" customHeight="1" x14ac:dyDescent="0.25">
      <c r="A1198" s="231"/>
      <c r="B1198" s="250"/>
      <c r="C1198" s="233"/>
      <c r="D1198" s="184"/>
      <c r="E1198" s="184"/>
      <c r="F1198" s="223"/>
      <c r="G1198" s="223"/>
      <c r="H1198" s="367"/>
      <c r="I1198" s="223"/>
      <c r="J1198" s="485"/>
      <c r="K1198" s="247"/>
      <c r="L1198" s="863" t="str">
        <f t="shared" si="58"/>
        <v/>
      </c>
      <c r="M1198" s="864">
        <f t="shared" si="59"/>
        <v>0</v>
      </c>
      <c r="N1198" s="864">
        <f t="shared" si="60"/>
        <v>0</v>
      </c>
      <c r="O1198" s="223"/>
      <c r="P1198" s="223"/>
      <c r="Q1198" s="184"/>
      <c r="R1198" s="197"/>
      <c r="S1198" s="223"/>
    </row>
    <row r="1199" spans="1:19" ht="15" customHeight="1" x14ac:dyDescent="0.25">
      <c r="A1199" s="231"/>
      <c r="B1199" s="250"/>
      <c r="C1199" s="233"/>
      <c r="D1199" s="184"/>
      <c r="E1199" s="184"/>
      <c r="F1199" s="223"/>
      <c r="G1199" s="223"/>
      <c r="H1199" s="367"/>
      <c r="I1199" s="223"/>
      <c r="J1199" s="485"/>
      <c r="K1199" s="247"/>
      <c r="L1199" s="863" t="str">
        <f t="shared" si="58"/>
        <v/>
      </c>
      <c r="M1199" s="864">
        <f t="shared" si="59"/>
        <v>0</v>
      </c>
      <c r="N1199" s="864">
        <f t="shared" si="60"/>
        <v>0</v>
      </c>
      <c r="O1199" s="223"/>
      <c r="P1199" s="223"/>
      <c r="Q1199" s="184"/>
      <c r="R1199" s="197"/>
      <c r="S1199" s="223"/>
    </row>
    <row r="1200" spans="1:19" ht="15" customHeight="1" x14ac:dyDescent="0.25">
      <c r="A1200" s="231"/>
      <c r="B1200" s="250"/>
      <c r="C1200" s="233"/>
      <c r="D1200" s="184"/>
      <c r="E1200" s="184"/>
      <c r="F1200" s="223"/>
      <c r="G1200" s="223"/>
      <c r="H1200" s="367"/>
      <c r="I1200" s="223"/>
      <c r="J1200" s="485"/>
      <c r="K1200" s="247"/>
      <c r="L1200" s="863" t="str">
        <f t="shared" si="58"/>
        <v/>
      </c>
      <c r="M1200" s="864">
        <f t="shared" si="59"/>
        <v>0</v>
      </c>
      <c r="N1200" s="864">
        <f t="shared" si="60"/>
        <v>0</v>
      </c>
      <c r="O1200" s="223"/>
      <c r="P1200" s="223"/>
      <c r="Q1200" s="184"/>
      <c r="R1200" s="223"/>
      <c r="S1200" s="223"/>
    </row>
    <row r="1201" spans="1:19" ht="15" customHeight="1" x14ac:dyDescent="0.25">
      <c r="A1201" s="231"/>
      <c r="B1201" s="250"/>
      <c r="C1201" s="233"/>
      <c r="D1201" s="184"/>
      <c r="E1201" s="184"/>
      <c r="F1201" s="223"/>
      <c r="G1201" s="223"/>
      <c r="H1201" s="367"/>
      <c r="I1201" s="223"/>
      <c r="J1201" s="485"/>
      <c r="K1201" s="247"/>
      <c r="L1201" s="863" t="str">
        <f t="shared" si="58"/>
        <v/>
      </c>
      <c r="M1201" s="864">
        <f t="shared" si="59"/>
        <v>0</v>
      </c>
      <c r="N1201" s="864">
        <f t="shared" si="60"/>
        <v>0</v>
      </c>
      <c r="O1201" s="223"/>
      <c r="P1201" s="223"/>
      <c r="Q1201" s="184"/>
      <c r="R1201" s="223"/>
      <c r="S1201" s="223"/>
    </row>
    <row r="1202" spans="1:19" ht="15" customHeight="1" x14ac:dyDescent="0.25">
      <c r="A1202" s="231"/>
      <c r="B1202" s="250"/>
      <c r="C1202" s="233"/>
      <c r="D1202" s="184"/>
      <c r="E1202" s="184"/>
      <c r="F1202" s="223"/>
      <c r="G1202" s="223"/>
      <c r="H1202" s="367"/>
      <c r="I1202" s="223"/>
      <c r="J1202" s="485"/>
      <c r="K1202" s="247"/>
      <c r="L1202" s="863" t="str">
        <f t="shared" si="58"/>
        <v/>
      </c>
      <c r="M1202" s="864">
        <f t="shared" si="59"/>
        <v>0</v>
      </c>
      <c r="N1202" s="864">
        <f t="shared" si="60"/>
        <v>0</v>
      </c>
      <c r="O1202" s="223"/>
      <c r="P1202" s="223"/>
      <c r="Q1202" s="184"/>
      <c r="R1202" s="223"/>
      <c r="S1202" s="223"/>
    </row>
    <row r="1203" spans="1:19" ht="15" customHeight="1" x14ac:dyDescent="0.25">
      <c r="A1203" s="231"/>
      <c r="B1203" s="250"/>
      <c r="C1203" s="233"/>
      <c r="D1203" s="184"/>
      <c r="E1203" s="184"/>
      <c r="F1203" s="223"/>
      <c r="G1203" s="223"/>
      <c r="H1203" s="367"/>
      <c r="I1203" s="223"/>
      <c r="J1203" s="485"/>
      <c r="K1203" s="247"/>
      <c r="L1203" s="863" t="str">
        <f t="shared" si="58"/>
        <v/>
      </c>
      <c r="M1203" s="864">
        <f t="shared" si="59"/>
        <v>0</v>
      </c>
      <c r="N1203" s="864">
        <f t="shared" si="60"/>
        <v>0</v>
      </c>
      <c r="O1203" s="223"/>
      <c r="P1203" s="223"/>
      <c r="Q1203" s="184"/>
      <c r="R1203" s="223"/>
      <c r="S1203" s="223"/>
    </row>
    <row r="1204" spans="1:19" ht="15" customHeight="1" x14ac:dyDescent="0.25">
      <c r="A1204" s="231"/>
      <c r="B1204" s="250"/>
      <c r="C1204" s="233"/>
      <c r="D1204" s="184"/>
      <c r="E1204" s="184"/>
      <c r="F1204" s="223"/>
      <c r="G1204" s="223"/>
      <c r="H1204" s="367"/>
      <c r="I1204" s="223"/>
      <c r="J1204" s="485"/>
      <c r="K1204" s="247"/>
      <c r="L1204" s="863" t="str">
        <f t="shared" si="58"/>
        <v/>
      </c>
      <c r="M1204" s="864">
        <f t="shared" si="59"/>
        <v>0</v>
      </c>
      <c r="N1204" s="864">
        <f t="shared" si="60"/>
        <v>0</v>
      </c>
      <c r="O1204" s="223"/>
      <c r="P1204" s="223"/>
      <c r="Q1204" s="184"/>
      <c r="R1204" s="197"/>
      <c r="S1204" s="223"/>
    </row>
    <row r="1205" spans="1:19" ht="15" customHeight="1" x14ac:dyDescent="0.25">
      <c r="A1205" s="231"/>
      <c r="B1205" s="250"/>
      <c r="C1205" s="233"/>
      <c r="D1205" s="184"/>
      <c r="E1205" s="184"/>
      <c r="F1205" s="223"/>
      <c r="G1205" s="223"/>
      <c r="H1205" s="367"/>
      <c r="I1205" s="223"/>
      <c r="J1205" s="485"/>
      <c r="K1205" s="247"/>
      <c r="L1205" s="863" t="str">
        <f t="shared" si="58"/>
        <v/>
      </c>
      <c r="M1205" s="864">
        <f t="shared" si="59"/>
        <v>0</v>
      </c>
      <c r="N1205" s="864">
        <f t="shared" si="60"/>
        <v>0</v>
      </c>
      <c r="O1205" s="223"/>
      <c r="P1205" s="223"/>
      <c r="Q1205" s="184"/>
      <c r="R1205" s="223"/>
      <c r="S1205" s="223"/>
    </row>
    <row r="1206" spans="1:19" ht="15" customHeight="1" x14ac:dyDescent="0.25">
      <c r="A1206" s="231"/>
      <c r="B1206" s="250"/>
      <c r="C1206" s="233"/>
      <c r="D1206" s="184"/>
      <c r="E1206" s="184"/>
      <c r="F1206" s="223"/>
      <c r="G1206" s="223"/>
      <c r="H1206" s="367"/>
      <c r="I1206" s="223"/>
      <c r="J1206" s="485"/>
      <c r="K1206" s="247"/>
      <c r="L1206" s="863" t="str">
        <f t="shared" si="58"/>
        <v/>
      </c>
      <c r="M1206" s="864">
        <f t="shared" si="59"/>
        <v>0</v>
      </c>
      <c r="N1206" s="864">
        <f t="shared" si="60"/>
        <v>0</v>
      </c>
      <c r="O1206" s="223"/>
      <c r="P1206" s="223"/>
      <c r="Q1206" s="184"/>
      <c r="R1206" s="223"/>
      <c r="S1206" s="223"/>
    </row>
    <row r="1207" spans="1:19" ht="15" customHeight="1" x14ac:dyDescent="0.25">
      <c r="A1207" s="231"/>
      <c r="B1207" s="250"/>
      <c r="C1207" s="233"/>
      <c r="D1207" s="184"/>
      <c r="E1207" s="184"/>
      <c r="F1207" s="223"/>
      <c r="G1207" s="223"/>
      <c r="H1207" s="367"/>
      <c r="I1207" s="223"/>
      <c r="J1207" s="485"/>
      <c r="K1207" s="247"/>
      <c r="L1207" s="863" t="str">
        <f t="shared" si="58"/>
        <v/>
      </c>
      <c r="M1207" s="864">
        <f t="shared" si="59"/>
        <v>0</v>
      </c>
      <c r="N1207" s="864">
        <f t="shared" si="60"/>
        <v>0</v>
      </c>
      <c r="O1207" s="223"/>
      <c r="P1207" s="223"/>
      <c r="Q1207" s="184"/>
      <c r="R1207" s="197"/>
      <c r="S1207" s="223"/>
    </row>
    <row r="1208" spans="1:19" ht="15" customHeight="1" x14ac:dyDescent="0.25">
      <c r="A1208" s="231"/>
      <c r="B1208" s="250"/>
      <c r="C1208" s="233"/>
      <c r="D1208" s="184"/>
      <c r="E1208" s="184"/>
      <c r="F1208" s="223"/>
      <c r="G1208" s="223"/>
      <c r="H1208" s="367"/>
      <c r="I1208" s="223"/>
      <c r="J1208" s="485"/>
      <c r="K1208" s="247"/>
      <c r="L1208" s="863" t="str">
        <f t="shared" si="58"/>
        <v/>
      </c>
      <c r="M1208" s="864">
        <f t="shared" si="59"/>
        <v>0</v>
      </c>
      <c r="N1208" s="864">
        <f t="shared" si="60"/>
        <v>0</v>
      </c>
      <c r="O1208" s="223"/>
      <c r="P1208" s="223"/>
      <c r="Q1208" s="184"/>
      <c r="R1208" s="197"/>
      <c r="S1208" s="223"/>
    </row>
    <row r="1209" spans="1:19" ht="15" customHeight="1" x14ac:dyDescent="0.25">
      <c r="A1209" s="231"/>
      <c r="B1209" s="250"/>
      <c r="C1209" s="233"/>
      <c r="D1209" s="184"/>
      <c r="E1209" s="184"/>
      <c r="F1209" s="223"/>
      <c r="G1209" s="223"/>
      <c r="H1209" s="367"/>
      <c r="I1209" s="223"/>
      <c r="J1209" s="485"/>
      <c r="K1209" s="247"/>
      <c r="L1209" s="863" t="str">
        <f t="shared" si="58"/>
        <v/>
      </c>
      <c r="M1209" s="864">
        <f t="shared" si="59"/>
        <v>0</v>
      </c>
      <c r="N1209" s="864">
        <f t="shared" si="60"/>
        <v>0</v>
      </c>
      <c r="O1209" s="223"/>
      <c r="P1209" s="223"/>
      <c r="Q1209" s="184"/>
      <c r="R1209" s="223"/>
      <c r="S1209" s="223"/>
    </row>
    <row r="1210" spans="1:19" ht="15" customHeight="1" x14ac:dyDescent="0.25">
      <c r="A1210" s="231"/>
      <c r="B1210" s="250"/>
      <c r="C1210" s="233"/>
      <c r="D1210" s="184"/>
      <c r="E1210" s="184"/>
      <c r="F1210" s="223"/>
      <c r="G1210" s="223"/>
      <c r="H1210" s="367"/>
      <c r="I1210" s="223"/>
      <c r="J1210" s="485"/>
      <c r="K1210" s="247"/>
      <c r="L1210" s="863" t="str">
        <f t="shared" si="58"/>
        <v/>
      </c>
      <c r="M1210" s="864">
        <f t="shared" si="59"/>
        <v>0</v>
      </c>
      <c r="N1210" s="864">
        <f t="shared" si="60"/>
        <v>0</v>
      </c>
      <c r="O1210" s="223"/>
      <c r="P1210" s="223"/>
      <c r="Q1210" s="184"/>
      <c r="R1210" s="223"/>
      <c r="S1210" s="223"/>
    </row>
    <row r="1211" spans="1:19" ht="15" customHeight="1" x14ac:dyDescent="0.25">
      <c r="A1211" s="231"/>
      <c r="B1211" s="250"/>
      <c r="C1211" s="233"/>
      <c r="D1211" s="184"/>
      <c r="E1211" s="184"/>
      <c r="F1211" s="223"/>
      <c r="G1211" s="223"/>
      <c r="H1211" s="367"/>
      <c r="I1211" s="223"/>
      <c r="J1211" s="485"/>
      <c r="K1211" s="223"/>
      <c r="L1211" s="863" t="str">
        <f t="shared" si="58"/>
        <v/>
      </c>
      <c r="M1211" s="864">
        <f t="shared" si="59"/>
        <v>0</v>
      </c>
      <c r="N1211" s="864">
        <f t="shared" si="60"/>
        <v>0</v>
      </c>
      <c r="O1211" s="223"/>
      <c r="P1211" s="223"/>
      <c r="Q1211" s="184"/>
      <c r="R1211" s="197"/>
      <c r="S1211" s="223"/>
    </row>
    <row r="1212" spans="1:19" ht="15" customHeight="1" x14ac:dyDescent="0.25">
      <c r="A1212" s="231"/>
      <c r="B1212" s="250"/>
      <c r="C1212" s="233"/>
      <c r="D1212" s="184"/>
      <c r="E1212" s="184"/>
      <c r="F1212" s="223"/>
      <c r="G1212" s="223"/>
      <c r="H1212" s="367"/>
      <c r="I1212" s="223"/>
      <c r="J1212" s="485"/>
      <c r="K1212" s="223"/>
      <c r="L1212" s="863" t="str">
        <f t="shared" si="58"/>
        <v/>
      </c>
      <c r="M1212" s="864">
        <f t="shared" si="59"/>
        <v>0</v>
      </c>
      <c r="N1212" s="864">
        <f t="shared" si="60"/>
        <v>0</v>
      </c>
      <c r="O1212" s="223"/>
      <c r="P1212" s="223"/>
      <c r="Q1212" s="184"/>
      <c r="R1212" s="197"/>
      <c r="S1212" s="223"/>
    </row>
    <row r="1213" spans="1:19" ht="15" customHeight="1" x14ac:dyDescent="0.25">
      <c r="A1213" s="231"/>
      <c r="B1213" s="250"/>
      <c r="C1213" s="233"/>
      <c r="D1213" s="184"/>
      <c r="E1213" s="184"/>
      <c r="F1213" s="223"/>
      <c r="G1213" s="223"/>
      <c r="H1213" s="367"/>
      <c r="I1213" s="223"/>
      <c r="J1213" s="485"/>
      <c r="K1213" s="223"/>
      <c r="L1213" s="863" t="str">
        <f t="shared" si="58"/>
        <v/>
      </c>
      <c r="M1213" s="864">
        <f t="shared" si="59"/>
        <v>0</v>
      </c>
      <c r="N1213" s="864">
        <f t="shared" si="60"/>
        <v>0</v>
      </c>
      <c r="O1213" s="223"/>
      <c r="P1213" s="223"/>
      <c r="Q1213" s="184"/>
      <c r="R1213" s="197"/>
      <c r="S1213" s="223"/>
    </row>
    <row r="1214" spans="1:19" ht="15" customHeight="1" x14ac:dyDescent="0.25">
      <c r="A1214" s="231"/>
      <c r="B1214" s="250"/>
      <c r="C1214" s="233"/>
      <c r="D1214" s="184"/>
      <c r="E1214" s="184"/>
      <c r="F1214" s="223"/>
      <c r="G1214" s="223"/>
      <c r="H1214" s="367"/>
      <c r="I1214" s="223"/>
      <c r="J1214" s="485"/>
      <c r="K1214" s="223"/>
      <c r="L1214" s="863" t="str">
        <f t="shared" si="58"/>
        <v/>
      </c>
      <c r="M1214" s="864">
        <f t="shared" si="59"/>
        <v>0</v>
      </c>
      <c r="N1214" s="864">
        <f t="shared" si="60"/>
        <v>0</v>
      </c>
      <c r="O1214" s="223"/>
      <c r="P1214" s="223"/>
      <c r="Q1214" s="184"/>
      <c r="R1214" s="197"/>
      <c r="S1214" s="223"/>
    </row>
    <row r="1215" spans="1:19" ht="15" customHeight="1" x14ac:dyDescent="0.25">
      <c r="A1215" s="231"/>
      <c r="B1215" s="250"/>
      <c r="C1215" s="233"/>
      <c r="D1215" s="184"/>
      <c r="E1215" s="184"/>
      <c r="F1215" s="223"/>
      <c r="G1215" s="223"/>
      <c r="H1215" s="367"/>
      <c r="I1215" s="223"/>
      <c r="J1215" s="485"/>
      <c r="K1215" s="223"/>
      <c r="L1215" s="863" t="str">
        <f t="shared" si="58"/>
        <v/>
      </c>
      <c r="M1215" s="864">
        <f t="shared" si="59"/>
        <v>0</v>
      </c>
      <c r="N1215" s="864">
        <f t="shared" si="60"/>
        <v>0</v>
      </c>
      <c r="O1215" s="223"/>
      <c r="P1215" s="223"/>
      <c r="Q1215" s="184"/>
      <c r="R1215" s="223"/>
      <c r="S1215" s="223"/>
    </row>
    <row r="1216" spans="1:19" ht="15" customHeight="1" x14ac:dyDescent="0.25">
      <c r="A1216" s="231"/>
      <c r="B1216" s="250"/>
      <c r="C1216" s="233"/>
      <c r="D1216" s="184"/>
      <c r="E1216" s="184"/>
      <c r="F1216" s="223"/>
      <c r="G1216" s="223"/>
      <c r="H1216" s="367"/>
      <c r="I1216" s="223"/>
      <c r="J1216" s="485"/>
      <c r="K1216" s="223"/>
      <c r="L1216" s="863" t="str">
        <f t="shared" si="58"/>
        <v/>
      </c>
      <c r="M1216" s="864">
        <f t="shared" si="59"/>
        <v>0</v>
      </c>
      <c r="N1216" s="864">
        <f t="shared" si="60"/>
        <v>0</v>
      </c>
      <c r="O1216" s="223"/>
      <c r="P1216" s="223"/>
      <c r="Q1216" s="184"/>
      <c r="R1216" s="223"/>
      <c r="S1216" s="223"/>
    </row>
    <row r="1217" spans="1:19" ht="15" customHeight="1" x14ac:dyDescent="0.25">
      <c r="A1217" s="231"/>
      <c r="B1217" s="250"/>
      <c r="C1217" s="233"/>
      <c r="D1217" s="184"/>
      <c r="E1217" s="184"/>
      <c r="F1217" s="223"/>
      <c r="G1217" s="223"/>
      <c r="H1217" s="367"/>
      <c r="I1217" s="223"/>
      <c r="J1217" s="485"/>
      <c r="K1217" s="223"/>
      <c r="L1217" s="863" t="str">
        <f t="shared" si="58"/>
        <v/>
      </c>
      <c r="M1217" s="864">
        <f t="shared" si="59"/>
        <v>0</v>
      </c>
      <c r="N1217" s="864">
        <f t="shared" si="60"/>
        <v>0</v>
      </c>
      <c r="O1217" s="223"/>
      <c r="P1217" s="223"/>
      <c r="Q1217" s="184"/>
      <c r="R1217" s="223"/>
      <c r="S1217" s="223"/>
    </row>
    <row r="1218" spans="1:19" ht="15" customHeight="1" x14ac:dyDescent="0.25">
      <c r="A1218" s="231"/>
      <c r="B1218" s="250"/>
      <c r="C1218" s="233"/>
      <c r="D1218" s="184"/>
      <c r="E1218" s="184"/>
      <c r="F1218" s="223"/>
      <c r="G1218" s="223"/>
      <c r="H1218" s="367"/>
      <c r="I1218" s="223"/>
      <c r="J1218" s="485"/>
      <c r="K1218" s="223"/>
      <c r="L1218" s="863" t="str">
        <f t="shared" si="58"/>
        <v/>
      </c>
      <c r="M1218" s="864">
        <f t="shared" si="59"/>
        <v>0</v>
      </c>
      <c r="N1218" s="864">
        <f t="shared" si="60"/>
        <v>0</v>
      </c>
      <c r="O1218" s="223"/>
      <c r="P1218" s="223"/>
      <c r="Q1218" s="184"/>
      <c r="R1218" s="223"/>
      <c r="S1218" s="223"/>
    </row>
    <row r="1219" spans="1:19" ht="15" customHeight="1" x14ac:dyDescent="0.25">
      <c r="A1219" s="231"/>
      <c r="B1219" s="250"/>
      <c r="C1219" s="233"/>
      <c r="D1219" s="184"/>
      <c r="E1219" s="184"/>
      <c r="F1219" s="223"/>
      <c r="G1219" s="223"/>
      <c r="H1219" s="367"/>
      <c r="I1219" s="223"/>
      <c r="J1219" s="485"/>
      <c r="K1219" s="223"/>
      <c r="L1219" s="863" t="str">
        <f t="shared" ref="L1219:L1282" si="61">IF(ISBLANK(K1219),IF(ISBLANK(R1219),IF(ISBLANK(C1219),"",C1219),R1219),IF(ISBLANK(R1219),CONCATENATE(K1219,".",C1219),CONCATENATE(K1219,".",R1219)))</f>
        <v/>
      </c>
      <c r="M1219" s="864">
        <f t="shared" ref="M1219:M1282" si="62">IF(O1219="",0,LEFT(O1219,1))</f>
        <v>0</v>
      </c>
      <c r="N1219" s="864">
        <f t="shared" ref="N1219:N1282" si="63">IF(P1219="",0,LEFT(P1219,1))</f>
        <v>0</v>
      </c>
      <c r="O1219" s="223"/>
      <c r="P1219" s="223"/>
      <c r="Q1219" s="184"/>
      <c r="R1219" s="223"/>
      <c r="S1219" s="223"/>
    </row>
    <row r="1220" spans="1:19" ht="15" customHeight="1" x14ac:dyDescent="0.25">
      <c r="A1220" s="231"/>
      <c r="B1220" s="250"/>
      <c r="C1220" s="233"/>
      <c r="D1220" s="184"/>
      <c r="E1220" s="184"/>
      <c r="F1220" s="223"/>
      <c r="G1220" s="223"/>
      <c r="H1220" s="367"/>
      <c r="I1220" s="223"/>
      <c r="J1220" s="485"/>
      <c r="K1220" s="223"/>
      <c r="L1220" s="863" t="str">
        <f t="shared" si="61"/>
        <v/>
      </c>
      <c r="M1220" s="864">
        <f t="shared" si="62"/>
        <v>0</v>
      </c>
      <c r="N1220" s="864">
        <f t="shared" si="63"/>
        <v>0</v>
      </c>
      <c r="O1220" s="223"/>
      <c r="P1220" s="223"/>
      <c r="Q1220" s="184"/>
      <c r="R1220" s="223"/>
      <c r="S1220" s="223"/>
    </row>
    <row r="1221" spans="1:19" ht="15" customHeight="1" x14ac:dyDescent="0.25">
      <c r="A1221" s="231"/>
      <c r="B1221" s="250"/>
      <c r="C1221" s="233"/>
      <c r="D1221" s="184"/>
      <c r="E1221" s="184"/>
      <c r="F1221" s="223"/>
      <c r="G1221" s="223"/>
      <c r="H1221" s="367"/>
      <c r="I1221" s="223"/>
      <c r="J1221" s="485"/>
      <c r="K1221" s="223"/>
      <c r="L1221" s="863" t="str">
        <f t="shared" si="61"/>
        <v/>
      </c>
      <c r="M1221" s="864">
        <f t="shared" si="62"/>
        <v>0</v>
      </c>
      <c r="N1221" s="864">
        <f t="shared" si="63"/>
        <v>0</v>
      </c>
      <c r="O1221" s="223"/>
      <c r="P1221" s="223"/>
      <c r="Q1221" s="184"/>
      <c r="R1221" s="223"/>
      <c r="S1221" s="223"/>
    </row>
    <row r="1222" spans="1:19" ht="15" customHeight="1" x14ac:dyDescent="0.25">
      <c r="A1222" s="231"/>
      <c r="B1222" s="250"/>
      <c r="C1222" s="233"/>
      <c r="D1222" s="184"/>
      <c r="E1222" s="184"/>
      <c r="F1222" s="223"/>
      <c r="G1222" s="223"/>
      <c r="H1222" s="367"/>
      <c r="I1222" s="223"/>
      <c r="J1222" s="485"/>
      <c r="K1222" s="223"/>
      <c r="L1222" s="863" t="str">
        <f t="shared" si="61"/>
        <v/>
      </c>
      <c r="M1222" s="864">
        <f t="shared" si="62"/>
        <v>0</v>
      </c>
      <c r="N1222" s="864">
        <f t="shared" si="63"/>
        <v>0</v>
      </c>
      <c r="O1222" s="223"/>
      <c r="P1222" s="223"/>
      <c r="Q1222" s="184"/>
      <c r="R1222" s="223"/>
      <c r="S1222" s="223"/>
    </row>
    <row r="1223" spans="1:19" ht="15" customHeight="1" x14ac:dyDescent="0.25">
      <c r="A1223" s="231"/>
      <c r="B1223" s="250"/>
      <c r="C1223" s="233"/>
      <c r="D1223" s="184"/>
      <c r="E1223" s="184"/>
      <c r="F1223" s="223"/>
      <c r="G1223" s="223"/>
      <c r="H1223" s="367"/>
      <c r="I1223" s="223"/>
      <c r="J1223" s="485"/>
      <c r="K1223" s="223"/>
      <c r="L1223" s="863" t="str">
        <f t="shared" si="61"/>
        <v/>
      </c>
      <c r="M1223" s="864">
        <f t="shared" si="62"/>
        <v>0</v>
      </c>
      <c r="N1223" s="864">
        <f t="shared" si="63"/>
        <v>0</v>
      </c>
      <c r="O1223" s="223"/>
      <c r="P1223" s="223"/>
      <c r="Q1223" s="184"/>
      <c r="R1223" s="223"/>
      <c r="S1223" s="223"/>
    </row>
    <row r="1224" spans="1:19" ht="15" customHeight="1" x14ac:dyDescent="0.25">
      <c r="A1224" s="231"/>
      <c r="B1224" s="250"/>
      <c r="C1224" s="233"/>
      <c r="D1224" s="184"/>
      <c r="E1224" s="184"/>
      <c r="F1224" s="223"/>
      <c r="G1224" s="223"/>
      <c r="H1224" s="367"/>
      <c r="I1224" s="223"/>
      <c r="J1224" s="485"/>
      <c r="K1224" s="223"/>
      <c r="L1224" s="863" t="str">
        <f t="shared" si="61"/>
        <v/>
      </c>
      <c r="M1224" s="864">
        <f t="shared" si="62"/>
        <v>0</v>
      </c>
      <c r="N1224" s="864">
        <f t="shared" si="63"/>
        <v>0</v>
      </c>
      <c r="O1224" s="223"/>
      <c r="P1224" s="223"/>
      <c r="Q1224" s="184"/>
      <c r="R1224" s="223"/>
      <c r="S1224" s="223"/>
    </row>
    <row r="1225" spans="1:19" ht="15" customHeight="1" x14ac:dyDescent="0.25">
      <c r="A1225" s="231"/>
      <c r="B1225" s="250"/>
      <c r="C1225" s="233"/>
      <c r="D1225" s="184"/>
      <c r="E1225" s="184"/>
      <c r="F1225" s="223"/>
      <c r="G1225" s="223"/>
      <c r="H1225" s="367"/>
      <c r="I1225" s="223"/>
      <c r="J1225" s="485"/>
      <c r="K1225" s="223"/>
      <c r="L1225" s="863" t="str">
        <f t="shared" si="61"/>
        <v/>
      </c>
      <c r="M1225" s="864">
        <f t="shared" si="62"/>
        <v>0</v>
      </c>
      <c r="N1225" s="864">
        <f t="shared" si="63"/>
        <v>0</v>
      </c>
      <c r="O1225" s="223"/>
      <c r="P1225" s="223"/>
      <c r="Q1225" s="184"/>
      <c r="R1225" s="223"/>
      <c r="S1225" s="223"/>
    </row>
    <row r="1226" spans="1:19" ht="15" customHeight="1" x14ac:dyDescent="0.25">
      <c r="A1226" s="231"/>
      <c r="B1226" s="250"/>
      <c r="C1226" s="233"/>
      <c r="D1226" s="184"/>
      <c r="E1226" s="184"/>
      <c r="F1226" s="223"/>
      <c r="G1226" s="223"/>
      <c r="H1226" s="367"/>
      <c r="I1226" s="223"/>
      <c r="J1226" s="485"/>
      <c r="K1226" s="223"/>
      <c r="L1226" s="863" t="str">
        <f t="shared" si="61"/>
        <v/>
      </c>
      <c r="M1226" s="864">
        <f t="shared" si="62"/>
        <v>0</v>
      </c>
      <c r="N1226" s="864">
        <f t="shared" si="63"/>
        <v>0</v>
      </c>
      <c r="O1226" s="223"/>
      <c r="P1226" s="223"/>
      <c r="Q1226" s="184"/>
      <c r="R1226" s="223"/>
      <c r="S1226" s="223"/>
    </row>
    <row r="1227" spans="1:19" ht="15" customHeight="1" x14ac:dyDescent="0.25">
      <c r="A1227" s="231"/>
      <c r="B1227" s="250"/>
      <c r="C1227" s="233"/>
      <c r="D1227" s="184"/>
      <c r="E1227" s="184"/>
      <c r="F1227" s="223"/>
      <c r="G1227" s="223"/>
      <c r="H1227" s="367"/>
      <c r="I1227" s="223"/>
      <c r="J1227" s="485"/>
      <c r="K1227" s="223"/>
      <c r="L1227" s="863" t="str">
        <f t="shared" si="61"/>
        <v/>
      </c>
      <c r="M1227" s="864">
        <f t="shared" si="62"/>
        <v>0</v>
      </c>
      <c r="N1227" s="864">
        <f t="shared" si="63"/>
        <v>0</v>
      </c>
      <c r="O1227" s="223"/>
      <c r="P1227" s="223"/>
      <c r="Q1227" s="184"/>
      <c r="R1227" s="223"/>
      <c r="S1227" s="223"/>
    </row>
    <row r="1228" spans="1:19" ht="15" customHeight="1" x14ac:dyDescent="0.25">
      <c r="A1228" s="231"/>
      <c r="B1228" s="250"/>
      <c r="C1228" s="233"/>
      <c r="D1228" s="184"/>
      <c r="E1228" s="184"/>
      <c r="F1228" s="223"/>
      <c r="G1228" s="223"/>
      <c r="H1228" s="367"/>
      <c r="I1228" s="223"/>
      <c r="J1228" s="485"/>
      <c r="K1228" s="223"/>
      <c r="L1228" s="863" t="str">
        <f t="shared" si="61"/>
        <v/>
      </c>
      <c r="M1228" s="864">
        <f t="shared" si="62"/>
        <v>0</v>
      </c>
      <c r="N1228" s="864">
        <f t="shared" si="63"/>
        <v>0</v>
      </c>
      <c r="O1228" s="223"/>
      <c r="P1228" s="223"/>
      <c r="Q1228" s="184"/>
      <c r="R1228" s="223"/>
      <c r="S1228" s="223"/>
    </row>
    <row r="1229" spans="1:19" ht="15" customHeight="1" x14ac:dyDescent="0.25">
      <c r="A1229" s="231"/>
      <c r="B1229" s="250"/>
      <c r="C1229" s="233"/>
      <c r="D1229" s="184"/>
      <c r="E1229" s="184"/>
      <c r="F1229" s="223"/>
      <c r="G1229" s="223"/>
      <c r="H1229" s="367"/>
      <c r="I1229" s="223"/>
      <c r="J1229" s="485"/>
      <c r="K1229" s="223"/>
      <c r="L1229" s="863" t="str">
        <f t="shared" si="61"/>
        <v/>
      </c>
      <c r="M1229" s="864">
        <f t="shared" si="62"/>
        <v>0</v>
      </c>
      <c r="N1229" s="864">
        <f t="shared" si="63"/>
        <v>0</v>
      </c>
      <c r="O1229" s="223"/>
      <c r="P1229" s="223"/>
      <c r="Q1229" s="184"/>
      <c r="R1229" s="223"/>
      <c r="S1229" s="223"/>
    </row>
    <row r="1230" spans="1:19" ht="15" customHeight="1" x14ac:dyDescent="0.25">
      <c r="A1230" s="231"/>
      <c r="B1230" s="250"/>
      <c r="C1230" s="233"/>
      <c r="D1230" s="184"/>
      <c r="E1230" s="184"/>
      <c r="F1230" s="223"/>
      <c r="G1230" s="223"/>
      <c r="H1230" s="367"/>
      <c r="I1230" s="223"/>
      <c r="J1230" s="485"/>
      <c r="K1230" s="223"/>
      <c r="L1230" s="863" t="str">
        <f t="shared" si="61"/>
        <v/>
      </c>
      <c r="M1230" s="864">
        <f t="shared" si="62"/>
        <v>0</v>
      </c>
      <c r="N1230" s="864">
        <f t="shared" si="63"/>
        <v>0</v>
      </c>
      <c r="O1230" s="223"/>
      <c r="P1230" s="223"/>
      <c r="Q1230" s="184"/>
      <c r="R1230" s="223"/>
      <c r="S1230" s="223"/>
    </row>
    <row r="1231" spans="1:19" ht="15" customHeight="1" x14ac:dyDescent="0.25">
      <c r="A1231" s="231"/>
      <c r="B1231" s="250"/>
      <c r="C1231" s="233"/>
      <c r="D1231" s="184"/>
      <c r="E1231" s="184"/>
      <c r="F1231" s="223"/>
      <c r="G1231" s="223"/>
      <c r="H1231" s="367"/>
      <c r="I1231" s="223"/>
      <c r="J1231" s="485"/>
      <c r="K1231" s="223"/>
      <c r="L1231" s="863" t="str">
        <f t="shared" si="61"/>
        <v/>
      </c>
      <c r="M1231" s="864">
        <f t="shared" si="62"/>
        <v>0</v>
      </c>
      <c r="N1231" s="864">
        <f t="shared" si="63"/>
        <v>0</v>
      </c>
      <c r="O1231" s="223"/>
      <c r="P1231" s="223"/>
      <c r="Q1231" s="184"/>
      <c r="R1231" s="223"/>
      <c r="S1231" s="223"/>
    </row>
    <row r="1232" spans="1:19" ht="15" customHeight="1" x14ac:dyDescent="0.25">
      <c r="A1232" s="231"/>
      <c r="B1232" s="250"/>
      <c r="C1232" s="233"/>
      <c r="D1232" s="184"/>
      <c r="E1232" s="184"/>
      <c r="F1232" s="223"/>
      <c r="G1232" s="223"/>
      <c r="H1232" s="367"/>
      <c r="I1232" s="223"/>
      <c r="J1232" s="485"/>
      <c r="K1232" s="223"/>
      <c r="L1232" s="863" t="str">
        <f t="shared" si="61"/>
        <v/>
      </c>
      <c r="M1232" s="864">
        <f t="shared" si="62"/>
        <v>0</v>
      </c>
      <c r="N1232" s="864">
        <f t="shared" si="63"/>
        <v>0</v>
      </c>
      <c r="O1232" s="223"/>
      <c r="P1232" s="223"/>
      <c r="Q1232" s="184"/>
      <c r="R1232" s="223"/>
      <c r="S1232" s="223"/>
    </row>
    <row r="1233" spans="1:19" ht="15" customHeight="1" x14ac:dyDescent="0.25">
      <c r="A1233" s="231"/>
      <c r="B1233" s="250"/>
      <c r="C1233" s="233"/>
      <c r="D1233" s="184"/>
      <c r="E1233" s="184"/>
      <c r="F1233" s="223"/>
      <c r="G1233" s="223"/>
      <c r="H1233" s="367"/>
      <c r="I1233" s="223"/>
      <c r="J1233" s="485"/>
      <c r="K1233" s="223"/>
      <c r="L1233" s="863" t="str">
        <f t="shared" si="61"/>
        <v/>
      </c>
      <c r="M1233" s="864">
        <f t="shared" si="62"/>
        <v>0</v>
      </c>
      <c r="N1233" s="864">
        <f t="shared" si="63"/>
        <v>0</v>
      </c>
      <c r="O1233" s="223"/>
      <c r="P1233" s="223"/>
      <c r="Q1233" s="184"/>
      <c r="R1233" s="223"/>
      <c r="S1233" s="223"/>
    </row>
    <row r="1234" spans="1:19" ht="15" customHeight="1" x14ac:dyDescent="0.25">
      <c r="A1234" s="231"/>
      <c r="B1234" s="250"/>
      <c r="C1234" s="233"/>
      <c r="D1234" s="184"/>
      <c r="E1234" s="184"/>
      <c r="F1234" s="223"/>
      <c r="G1234" s="223"/>
      <c r="H1234" s="367"/>
      <c r="I1234" s="223"/>
      <c r="J1234" s="485"/>
      <c r="K1234" s="223"/>
      <c r="L1234" s="863" t="str">
        <f t="shared" si="61"/>
        <v/>
      </c>
      <c r="M1234" s="864">
        <f t="shared" si="62"/>
        <v>0</v>
      </c>
      <c r="N1234" s="864">
        <f t="shared" si="63"/>
        <v>0</v>
      </c>
      <c r="O1234" s="223"/>
      <c r="P1234" s="223"/>
      <c r="Q1234" s="184"/>
      <c r="R1234" s="223"/>
      <c r="S1234" s="223"/>
    </row>
    <row r="1235" spans="1:19" ht="15" customHeight="1" x14ac:dyDescent="0.25">
      <c r="A1235" s="231"/>
      <c r="B1235" s="250"/>
      <c r="C1235" s="233"/>
      <c r="D1235" s="184"/>
      <c r="E1235" s="184"/>
      <c r="F1235" s="223"/>
      <c r="G1235" s="223"/>
      <c r="H1235" s="367"/>
      <c r="I1235" s="223"/>
      <c r="J1235" s="485"/>
      <c r="K1235" s="223"/>
      <c r="L1235" s="863" t="str">
        <f t="shared" si="61"/>
        <v/>
      </c>
      <c r="M1235" s="864">
        <f t="shared" si="62"/>
        <v>0</v>
      </c>
      <c r="N1235" s="864">
        <f t="shared" si="63"/>
        <v>0</v>
      </c>
      <c r="O1235" s="223"/>
      <c r="P1235" s="223"/>
      <c r="Q1235" s="184"/>
      <c r="R1235" s="197"/>
      <c r="S1235" s="223"/>
    </row>
    <row r="1236" spans="1:19" ht="15" customHeight="1" x14ac:dyDescent="0.25">
      <c r="A1236" s="231"/>
      <c r="B1236" s="250"/>
      <c r="C1236" s="233"/>
      <c r="D1236" s="184"/>
      <c r="E1236" s="184"/>
      <c r="F1236" s="223"/>
      <c r="G1236" s="223"/>
      <c r="H1236" s="367"/>
      <c r="I1236" s="223"/>
      <c r="J1236" s="485"/>
      <c r="K1236" s="223"/>
      <c r="L1236" s="863" t="str">
        <f t="shared" si="61"/>
        <v/>
      </c>
      <c r="M1236" s="864">
        <f t="shared" si="62"/>
        <v>0</v>
      </c>
      <c r="N1236" s="864">
        <f t="shared" si="63"/>
        <v>0</v>
      </c>
      <c r="O1236" s="223"/>
      <c r="P1236" s="223"/>
      <c r="Q1236" s="184"/>
      <c r="R1236" s="223"/>
      <c r="S1236" s="223"/>
    </row>
    <row r="1237" spans="1:19" ht="15" customHeight="1" x14ac:dyDescent="0.25">
      <c r="A1237" s="231"/>
      <c r="B1237" s="250"/>
      <c r="C1237" s="233"/>
      <c r="D1237" s="184"/>
      <c r="E1237" s="184"/>
      <c r="F1237" s="223"/>
      <c r="G1237" s="223"/>
      <c r="H1237" s="367"/>
      <c r="I1237" s="223"/>
      <c r="J1237" s="485"/>
      <c r="K1237" s="223"/>
      <c r="L1237" s="863" t="str">
        <f t="shared" si="61"/>
        <v/>
      </c>
      <c r="M1237" s="864">
        <f t="shared" si="62"/>
        <v>0</v>
      </c>
      <c r="N1237" s="864">
        <f t="shared" si="63"/>
        <v>0</v>
      </c>
      <c r="O1237" s="223"/>
      <c r="P1237" s="223"/>
      <c r="Q1237" s="184"/>
      <c r="R1237" s="223"/>
      <c r="S1237" s="223"/>
    </row>
    <row r="1238" spans="1:19" ht="15" customHeight="1" x14ac:dyDescent="0.25">
      <c r="A1238" s="231"/>
      <c r="B1238" s="250"/>
      <c r="C1238" s="233"/>
      <c r="D1238" s="184"/>
      <c r="E1238" s="184"/>
      <c r="F1238" s="223"/>
      <c r="G1238" s="223"/>
      <c r="H1238" s="367"/>
      <c r="I1238" s="223"/>
      <c r="J1238" s="485"/>
      <c r="K1238" s="223"/>
      <c r="L1238" s="863" t="str">
        <f t="shared" si="61"/>
        <v/>
      </c>
      <c r="M1238" s="864">
        <f t="shared" si="62"/>
        <v>0</v>
      </c>
      <c r="N1238" s="864">
        <f t="shared" si="63"/>
        <v>0</v>
      </c>
      <c r="O1238" s="223"/>
      <c r="P1238" s="223"/>
      <c r="Q1238" s="184"/>
      <c r="R1238" s="197"/>
      <c r="S1238" s="223"/>
    </row>
    <row r="1239" spans="1:19" ht="15" customHeight="1" x14ac:dyDescent="0.25">
      <c r="A1239" s="231"/>
      <c r="B1239" s="250"/>
      <c r="C1239" s="233"/>
      <c r="D1239" s="184"/>
      <c r="E1239" s="184"/>
      <c r="F1239" s="223"/>
      <c r="G1239" s="223"/>
      <c r="H1239" s="367"/>
      <c r="I1239" s="223"/>
      <c r="J1239" s="485"/>
      <c r="K1239" s="223"/>
      <c r="L1239" s="863" t="str">
        <f t="shared" si="61"/>
        <v/>
      </c>
      <c r="M1239" s="864">
        <f t="shared" si="62"/>
        <v>0</v>
      </c>
      <c r="N1239" s="864">
        <f t="shared" si="63"/>
        <v>0</v>
      </c>
      <c r="O1239" s="223"/>
      <c r="P1239" s="223"/>
      <c r="Q1239" s="184"/>
      <c r="R1239" s="223"/>
      <c r="S1239" s="223"/>
    </row>
    <row r="1240" spans="1:19" ht="15" customHeight="1" x14ac:dyDescent="0.25">
      <c r="A1240" s="231"/>
      <c r="B1240" s="250"/>
      <c r="C1240" s="233"/>
      <c r="D1240" s="184"/>
      <c r="E1240" s="184"/>
      <c r="F1240" s="223"/>
      <c r="G1240" s="223"/>
      <c r="H1240" s="367"/>
      <c r="I1240" s="223"/>
      <c r="J1240" s="485"/>
      <c r="K1240" s="223"/>
      <c r="L1240" s="863" t="str">
        <f t="shared" si="61"/>
        <v/>
      </c>
      <c r="M1240" s="864">
        <f t="shared" si="62"/>
        <v>0</v>
      </c>
      <c r="N1240" s="864">
        <f t="shared" si="63"/>
        <v>0</v>
      </c>
      <c r="O1240" s="223"/>
      <c r="P1240" s="223"/>
      <c r="Q1240" s="184"/>
      <c r="R1240" s="223"/>
      <c r="S1240" s="223"/>
    </row>
    <row r="1241" spans="1:19" ht="15" customHeight="1" x14ac:dyDescent="0.25">
      <c r="A1241" s="231"/>
      <c r="B1241" s="250"/>
      <c r="C1241" s="233"/>
      <c r="D1241" s="184"/>
      <c r="E1241" s="184"/>
      <c r="F1241" s="223"/>
      <c r="G1241" s="223"/>
      <c r="H1241" s="367"/>
      <c r="I1241" s="223"/>
      <c r="J1241" s="485"/>
      <c r="K1241" s="223"/>
      <c r="L1241" s="863" t="str">
        <f t="shared" si="61"/>
        <v/>
      </c>
      <c r="M1241" s="864">
        <f t="shared" si="62"/>
        <v>0</v>
      </c>
      <c r="N1241" s="864">
        <f t="shared" si="63"/>
        <v>0</v>
      </c>
      <c r="O1241" s="223"/>
      <c r="P1241" s="223"/>
      <c r="Q1241" s="184"/>
      <c r="R1241" s="223"/>
      <c r="S1241" s="223"/>
    </row>
    <row r="1242" spans="1:19" ht="15" customHeight="1" x14ac:dyDescent="0.25">
      <c r="A1242" s="231"/>
      <c r="B1242" s="250"/>
      <c r="C1242" s="233"/>
      <c r="D1242" s="184"/>
      <c r="E1242" s="184"/>
      <c r="F1242" s="223"/>
      <c r="G1242" s="223"/>
      <c r="H1242" s="367"/>
      <c r="I1242" s="223"/>
      <c r="J1242" s="485"/>
      <c r="K1242" s="223"/>
      <c r="L1242" s="863" t="str">
        <f t="shared" si="61"/>
        <v/>
      </c>
      <c r="M1242" s="864">
        <f t="shared" si="62"/>
        <v>0</v>
      </c>
      <c r="N1242" s="864">
        <f t="shared" si="63"/>
        <v>0</v>
      </c>
      <c r="O1242" s="223"/>
      <c r="P1242" s="223"/>
      <c r="Q1242" s="184"/>
      <c r="R1242" s="197"/>
      <c r="S1242" s="223"/>
    </row>
    <row r="1243" spans="1:19" ht="15" customHeight="1" x14ac:dyDescent="0.25">
      <c r="A1243" s="231"/>
      <c r="B1243" s="250"/>
      <c r="C1243" s="233"/>
      <c r="D1243" s="184"/>
      <c r="E1243" s="184"/>
      <c r="F1243" s="223"/>
      <c r="G1243" s="223"/>
      <c r="H1243" s="367"/>
      <c r="I1243" s="223"/>
      <c r="J1243" s="485"/>
      <c r="K1243" s="223"/>
      <c r="L1243" s="863" t="str">
        <f t="shared" si="61"/>
        <v/>
      </c>
      <c r="M1243" s="864">
        <f t="shared" si="62"/>
        <v>0</v>
      </c>
      <c r="N1243" s="864">
        <f t="shared" si="63"/>
        <v>0</v>
      </c>
      <c r="O1243" s="223"/>
      <c r="P1243" s="223"/>
      <c r="Q1243" s="184"/>
      <c r="R1243" s="223"/>
      <c r="S1243" s="223"/>
    </row>
    <row r="1244" spans="1:19" ht="15" customHeight="1" x14ac:dyDescent="0.25">
      <c r="A1244" s="231"/>
      <c r="B1244" s="250"/>
      <c r="C1244" s="233"/>
      <c r="D1244" s="184"/>
      <c r="E1244" s="184"/>
      <c r="F1244" s="223"/>
      <c r="G1244" s="223"/>
      <c r="H1244" s="367"/>
      <c r="I1244" s="223"/>
      <c r="J1244" s="485"/>
      <c r="K1244" s="223"/>
      <c r="L1244" s="863" t="str">
        <f t="shared" si="61"/>
        <v/>
      </c>
      <c r="M1244" s="864">
        <f t="shared" si="62"/>
        <v>0</v>
      </c>
      <c r="N1244" s="864">
        <f t="shared" si="63"/>
        <v>0</v>
      </c>
      <c r="O1244" s="223"/>
      <c r="P1244" s="223"/>
      <c r="Q1244" s="184"/>
      <c r="R1244" s="223"/>
      <c r="S1244" s="223"/>
    </row>
    <row r="1245" spans="1:19" ht="15" customHeight="1" x14ac:dyDescent="0.25">
      <c r="A1245" s="231"/>
      <c r="B1245" s="250"/>
      <c r="C1245" s="233"/>
      <c r="D1245" s="184"/>
      <c r="E1245" s="184"/>
      <c r="F1245" s="223"/>
      <c r="G1245" s="223"/>
      <c r="H1245" s="367"/>
      <c r="I1245" s="223"/>
      <c r="J1245" s="485"/>
      <c r="K1245" s="223"/>
      <c r="L1245" s="863" t="str">
        <f t="shared" si="61"/>
        <v/>
      </c>
      <c r="M1245" s="864">
        <f t="shared" si="62"/>
        <v>0</v>
      </c>
      <c r="N1245" s="864">
        <f t="shared" si="63"/>
        <v>0</v>
      </c>
      <c r="O1245" s="223"/>
      <c r="P1245" s="223"/>
      <c r="Q1245" s="184"/>
      <c r="R1245" s="223"/>
      <c r="S1245" s="223"/>
    </row>
    <row r="1246" spans="1:19" ht="15" customHeight="1" x14ac:dyDescent="0.25">
      <c r="A1246" s="231"/>
      <c r="B1246" s="250"/>
      <c r="C1246" s="233"/>
      <c r="D1246" s="184"/>
      <c r="E1246" s="184"/>
      <c r="F1246" s="223"/>
      <c r="G1246" s="223"/>
      <c r="H1246" s="367"/>
      <c r="I1246" s="223"/>
      <c r="J1246" s="485"/>
      <c r="K1246" s="223"/>
      <c r="L1246" s="863" t="str">
        <f t="shared" si="61"/>
        <v/>
      </c>
      <c r="M1246" s="864">
        <f t="shared" si="62"/>
        <v>0</v>
      </c>
      <c r="N1246" s="864">
        <f t="shared" si="63"/>
        <v>0</v>
      </c>
      <c r="O1246" s="223"/>
      <c r="P1246" s="223"/>
      <c r="Q1246" s="184"/>
      <c r="R1246" s="223"/>
      <c r="S1246" s="223"/>
    </row>
    <row r="1247" spans="1:19" ht="15" customHeight="1" x14ac:dyDescent="0.25">
      <c r="A1247" s="231"/>
      <c r="B1247" s="250"/>
      <c r="C1247" s="233"/>
      <c r="D1247" s="184"/>
      <c r="E1247" s="184"/>
      <c r="F1247" s="223"/>
      <c r="G1247" s="223"/>
      <c r="H1247" s="367"/>
      <c r="I1247" s="223"/>
      <c r="J1247" s="485"/>
      <c r="K1247" s="223"/>
      <c r="L1247" s="863" t="str">
        <f t="shared" si="61"/>
        <v/>
      </c>
      <c r="M1247" s="864">
        <f t="shared" si="62"/>
        <v>0</v>
      </c>
      <c r="N1247" s="864">
        <f t="shared" si="63"/>
        <v>0</v>
      </c>
      <c r="O1247" s="223"/>
      <c r="P1247" s="223"/>
      <c r="Q1247" s="184"/>
      <c r="R1247" s="197"/>
      <c r="S1247" s="223"/>
    </row>
    <row r="1248" spans="1:19" ht="15" customHeight="1" x14ac:dyDescent="0.25">
      <c r="A1248" s="231"/>
      <c r="B1248" s="250"/>
      <c r="C1248" s="233"/>
      <c r="D1248" s="184"/>
      <c r="E1248" s="184"/>
      <c r="F1248" s="223"/>
      <c r="G1248" s="223"/>
      <c r="H1248" s="367"/>
      <c r="I1248" s="223"/>
      <c r="J1248" s="485"/>
      <c r="K1248" s="223"/>
      <c r="L1248" s="863" t="str">
        <f t="shared" si="61"/>
        <v/>
      </c>
      <c r="M1248" s="864">
        <f t="shared" si="62"/>
        <v>0</v>
      </c>
      <c r="N1248" s="864">
        <f t="shared" si="63"/>
        <v>0</v>
      </c>
      <c r="O1248" s="223"/>
      <c r="P1248" s="223"/>
      <c r="Q1248" s="184"/>
      <c r="R1248" s="223"/>
      <c r="S1248" s="223"/>
    </row>
    <row r="1249" spans="1:19" ht="15" customHeight="1" x14ac:dyDescent="0.25">
      <c r="A1249" s="231"/>
      <c r="B1249" s="250"/>
      <c r="C1249" s="233"/>
      <c r="D1249" s="184"/>
      <c r="E1249" s="184"/>
      <c r="F1249" s="223"/>
      <c r="G1249" s="223"/>
      <c r="H1249" s="367"/>
      <c r="I1249" s="223"/>
      <c r="J1249" s="485"/>
      <c r="K1249" s="223"/>
      <c r="L1249" s="863" t="str">
        <f t="shared" si="61"/>
        <v/>
      </c>
      <c r="M1249" s="864">
        <f t="shared" si="62"/>
        <v>0</v>
      </c>
      <c r="N1249" s="864">
        <f t="shared" si="63"/>
        <v>0</v>
      </c>
      <c r="O1249" s="223"/>
      <c r="P1249" s="223"/>
      <c r="Q1249" s="184"/>
      <c r="R1249" s="223"/>
      <c r="S1249" s="223"/>
    </row>
    <row r="1250" spans="1:19" ht="15" customHeight="1" x14ac:dyDescent="0.25">
      <c r="A1250" s="231"/>
      <c r="B1250" s="250"/>
      <c r="C1250" s="233"/>
      <c r="D1250" s="184"/>
      <c r="E1250" s="184"/>
      <c r="F1250" s="223"/>
      <c r="G1250" s="223"/>
      <c r="H1250" s="367"/>
      <c r="I1250" s="223"/>
      <c r="J1250" s="485"/>
      <c r="K1250" s="223"/>
      <c r="L1250" s="863" t="str">
        <f t="shared" si="61"/>
        <v/>
      </c>
      <c r="M1250" s="864">
        <f t="shared" si="62"/>
        <v>0</v>
      </c>
      <c r="N1250" s="864">
        <f t="shared" si="63"/>
        <v>0</v>
      </c>
      <c r="O1250" s="223"/>
      <c r="P1250" s="223"/>
      <c r="Q1250" s="184"/>
      <c r="R1250" s="223"/>
      <c r="S1250" s="223"/>
    </row>
    <row r="1251" spans="1:19" ht="15" customHeight="1" x14ac:dyDescent="0.25">
      <c r="A1251" s="231"/>
      <c r="B1251" s="250"/>
      <c r="C1251" s="233"/>
      <c r="D1251" s="184"/>
      <c r="E1251" s="184"/>
      <c r="F1251" s="223"/>
      <c r="G1251" s="223"/>
      <c r="H1251" s="367"/>
      <c r="I1251" s="223"/>
      <c r="J1251" s="485"/>
      <c r="K1251" s="223"/>
      <c r="L1251" s="863" t="str">
        <f t="shared" si="61"/>
        <v/>
      </c>
      <c r="M1251" s="864">
        <f t="shared" si="62"/>
        <v>0</v>
      </c>
      <c r="N1251" s="864">
        <f t="shared" si="63"/>
        <v>0</v>
      </c>
      <c r="O1251" s="223"/>
      <c r="P1251" s="223"/>
      <c r="Q1251" s="184"/>
      <c r="R1251" s="197"/>
      <c r="S1251" s="223"/>
    </row>
    <row r="1252" spans="1:19" ht="15" customHeight="1" x14ac:dyDescent="0.25">
      <c r="A1252" s="231"/>
      <c r="B1252" s="250"/>
      <c r="C1252" s="233"/>
      <c r="D1252" s="184"/>
      <c r="E1252" s="184"/>
      <c r="F1252" s="223"/>
      <c r="G1252" s="223"/>
      <c r="H1252" s="367"/>
      <c r="I1252" s="223"/>
      <c r="J1252" s="485"/>
      <c r="K1252" s="223"/>
      <c r="L1252" s="863" t="str">
        <f t="shared" si="61"/>
        <v/>
      </c>
      <c r="M1252" s="864">
        <f t="shared" si="62"/>
        <v>0</v>
      </c>
      <c r="N1252" s="864">
        <f t="shared" si="63"/>
        <v>0</v>
      </c>
      <c r="O1252" s="223"/>
      <c r="P1252" s="223"/>
      <c r="Q1252" s="184"/>
      <c r="R1252" s="223"/>
      <c r="S1252" s="223"/>
    </row>
    <row r="1253" spans="1:19" ht="15" customHeight="1" x14ac:dyDescent="0.25">
      <c r="A1253" s="231"/>
      <c r="B1253" s="250"/>
      <c r="C1253" s="233"/>
      <c r="D1253" s="184"/>
      <c r="E1253" s="184"/>
      <c r="F1253" s="223"/>
      <c r="G1253" s="223"/>
      <c r="H1253" s="367"/>
      <c r="I1253" s="223"/>
      <c r="J1253" s="485"/>
      <c r="K1253" s="223"/>
      <c r="L1253" s="863" t="str">
        <f t="shared" si="61"/>
        <v/>
      </c>
      <c r="M1253" s="864">
        <f t="shared" si="62"/>
        <v>0</v>
      </c>
      <c r="N1253" s="864">
        <f t="shared" si="63"/>
        <v>0</v>
      </c>
      <c r="O1253" s="223"/>
      <c r="P1253" s="223"/>
      <c r="Q1253" s="184"/>
      <c r="R1253" s="197"/>
      <c r="S1253" s="223"/>
    </row>
    <row r="1254" spans="1:19" ht="15" customHeight="1" x14ac:dyDescent="0.25">
      <c r="A1254" s="231"/>
      <c r="B1254" s="250"/>
      <c r="C1254" s="233"/>
      <c r="D1254" s="184"/>
      <c r="E1254" s="184"/>
      <c r="F1254" s="223"/>
      <c r="G1254" s="223"/>
      <c r="H1254" s="367"/>
      <c r="I1254" s="223"/>
      <c r="J1254" s="485"/>
      <c r="K1254" s="223"/>
      <c r="L1254" s="863" t="str">
        <f t="shared" si="61"/>
        <v/>
      </c>
      <c r="M1254" s="864">
        <f t="shared" si="62"/>
        <v>0</v>
      </c>
      <c r="N1254" s="864">
        <f t="shared" si="63"/>
        <v>0</v>
      </c>
      <c r="O1254" s="223"/>
      <c r="P1254" s="223"/>
      <c r="Q1254" s="184"/>
      <c r="R1254" s="223"/>
      <c r="S1254" s="223"/>
    </row>
    <row r="1255" spans="1:19" ht="15" customHeight="1" x14ac:dyDescent="0.25">
      <c r="A1255" s="231"/>
      <c r="B1255" s="250"/>
      <c r="C1255" s="233"/>
      <c r="D1255" s="184"/>
      <c r="E1255" s="184"/>
      <c r="F1255" s="223"/>
      <c r="G1255" s="223"/>
      <c r="H1255" s="367"/>
      <c r="I1255" s="223"/>
      <c r="J1255" s="485"/>
      <c r="K1255" s="223"/>
      <c r="L1255" s="863" t="str">
        <f t="shared" si="61"/>
        <v/>
      </c>
      <c r="M1255" s="864">
        <f t="shared" si="62"/>
        <v>0</v>
      </c>
      <c r="N1255" s="864">
        <f t="shared" si="63"/>
        <v>0</v>
      </c>
      <c r="O1255" s="223"/>
      <c r="P1255" s="223"/>
      <c r="Q1255" s="184"/>
      <c r="R1255" s="223"/>
      <c r="S1255" s="223"/>
    </row>
    <row r="1256" spans="1:19" ht="15" customHeight="1" x14ac:dyDescent="0.25">
      <c r="A1256" s="231"/>
      <c r="B1256" s="250"/>
      <c r="C1256" s="233"/>
      <c r="D1256" s="184"/>
      <c r="E1256" s="184"/>
      <c r="F1256" s="223"/>
      <c r="G1256" s="223"/>
      <c r="H1256" s="367"/>
      <c r="I1256" s="223"/>
      <c r="J1256" s="485"/>
      <c r="K1256" s="223"/>
      <c r="L1256" s="863" t="str">
        <f t="shared" si="61"/>
        <v/>
      </c>
      <c r="M1256" s="864">
        <f t="shared" si="62"/>
        <v>0</v>
      </c>
      <c r="N1256" s="864">
        <f t="shared" si="63"/>
        <v>0</v>
      </c>
      <c r="O1256" s="223"/>
      <c r="P1256" s="223"/>
      <c r="Q1256" s="184"/>
      <c r="R1256" s="223"/>
      <c r="S1256" s="223"/>
    </row>
    <row r="1257" spans="1:19" ht="15" customHeight="1" x14ac:dyDescent="0.25">
      <c r="A1257" s="231"/>
      <c r="B1257" s="250"/>
      <c r="C1257" s="233"/>
      <c r="D1257" s="184"/>
      <c r="E1257" s="184"/>
      <c r="F1257" s="223"/>
      <c r="G1257" s="223"/>
      <c r="H1257" s="367"/>
      <c r="I1257" s="223"/>
      <c r="J1257" s="485"/>
      <c r="K1257" s="223"/>
      <c r="L1257" s="863" t="str">
        <f t="shared" si="61"/>
        <v/>
      </c>
      <c r="M1257" s="864">
        <f t="shared" si="62"/>
        <v>0</v>
      </c>
      <c r="N1257" s="864">
        <f t="shared" si="63"/>
        <v>0</v>
      </c>
      <c r="O1257" s="223"/>
      <c r="P1257" s="223"/>
      <c r="Q1257" s="184"/>
      <c r="R1257" s="223"/>
      <c r="S1257" s="223"/>
    </row>
    <row r="1258" spans="1:19" ht="15" customHeight="1" x14ac:dyDescent="0.25">
      <c r="A1258" s="231"/>
      <c r="B1258" s="250"/>
      <c r="C1258" s="233"/>
      <c r="D1258" s="184"/>
      <c r="E1258" s="184"/>
      <c r="F1258" s="223"/>
      <c r="G1258" s="223"/>
      <c r="H1258" s="367"/>
      <c r="I1258" s="223"/>
      <c r="J1258" s="485"/>
      <c r="K1258" s="223"/>
      <c r="L1258" s="863" t="str">
        <f t="shared" si="61"/>
        <v/>
      </c>
      <c r="M1258" s="864">
        <f t="shared" si="62"/>
        <v>0</v>
      </c>
      <c r="N1258" s="864">
        <f t="shared" si="63"/>
        <v>0</v>
      </c>
      <c r="O1258" s="223"/>
      <c r="P1258" s="223"/>
      <c r="Q1258" s="184"/>
      <c r="R1258" s="197"/>
      <c r="S1258" s="223"/>
    </row>
    <row r="1259" spans="1:19" ht="15" customHeight="1" x14ac:dyDescent="0.25">
      <c r="A1259" s="231"/>
      <c r="B1259" s="250"/>
      <c r="C1259" s="233"/>
      <c r="D1259" s="184"/>
      <c r="E1259" s="184"/>
      <c r="F1259" s="223"/>
      <c r="G1259" s="223"/>
      <c r="H1259" s="367"/>
      <c r="I1259" s="223"/>
      <c r="J1259" s="485"/>
      <c r="K1259" s="223"/>
      <c r="L1259" s="863" t="str">
        <f t="shared" si="61"/>
        <v/>
      </c>
      <c r="M1259" s="864">
        <f t="shared" si="62"/>
        <v>0</v>
      </c>
      <c r="N1259" s="864">
        <f t="shared" si="63"/>
        <v>0</v>
      </c>
      <c r="O1259" s="223"/>
      <c r="P1259" s="223"/>
      <c r="Q1259" s="184"/>
      <c r="R1259" s="197"/>
      <c r="S1259" s="223"/>
    </row>
    <row r="1260" spans="1:19" ht="15" customHeight="1" x14ac:dyDescent="0.25">
      <c r="A1260" s="231"/>
      <c r="B1260" s="250"/>
      <c r="C1260" s="233"/>
      <c r="D1260" s="184"/>
      <c r="E1260" s="184"/>
      <c r="F1260" s="223"/>
      <c r="G1260" s="223"/>
      <c r="H1260" s="367"/>
      <c r="I1260" s="223"/>
      <c r="J1260" s="485"/>
      <c r="K1260" s="223"/>
      <c r="L1260" s="863" t="str">
        <f t="shared" si="61"/>
        <v/>
      </c>
      <c r="M1260" s="864">
        <f t="shared" si="62"/>
        <v>0</v>
      </c>
      <c r="N1260" s="864">
        <f t="shared" si="63"/>
        <v>0</v>
      </c>
      <c r="O1260" s="223"/>
      <c r="P1260" s="223"/>
      <c r="Q1260" s="184"/>
      <c r="R1260" s="223"/>
      <c r="S1260" s="223"/>
    </row>
    <row r="1261" spans="1:19" ht="15" customHeight="1" x14ac:dyDescent="0.25">
      <c r="A1261" s="231"/>
      <c r="B1261" s="250"/>
      <c r="C1261" s="233"/>
      <c r="D1261" s="184"/>
      <c r="E1261" s="184"/>
      <c r="F1261" s="223"/>
      <c r="G1261" s="223"/>
      <c r="H1261" s="367"/>
      <c r="I1261" s="223"/>
      <c r="J1261" s="485"/>
      <c r="K1261" s="223"/>
      <c r="L1261" s="863" t="str">
        <f t="shared" si="61"/>
        <v/>
      </c>
      <c r="M1261" s="864">
        <f t="shared" si="62"/>
        <v>0</v>
      </c>
      <c r="N1261" s="864">
        <f t="shared" si="63"/>
        <v>0</v>
      </c>
      <c r="O1261" s="223"/>
      <c r="P1261" s="223"/>
      <c r="Q1261" s="184"/>
      <c r="R1261" s="197"/>
      <c r="S1261" s="223"/>
    </row>
    <row r="1262" spans="1:19" ht="15" customHeight="1" x14ac:dyDescent="0.25">
      <c r="A1262" s="231"/>
      <c r="B1262" s="250"/>
      <c r="C1262" s="233"/>
      <c r="D1262" s="184"/>
      <c r="E1262" s="184"/>
      <c r="F1262" s="223"/>
      <c r="G1262" s="223"/>
      <c r="H1262" s="367"/>
      <c r="I1262" s="223"/>
      <c r="J1262" s="485"/>
      <c r="K1262" s="223"/>
      <c r="L1262" s="863" t="str">
        <f t="shared" si="61"/>
        <v/>
      </c>
      <c r="M1262" s="864">
        <f t="shared" si="62"/>
        <v>0</v>
      </c>
      <c r="N1262" s="864">
        <f t="shared" si="63"/>
        <v>0</v>
      </c>
      <c r="O1262" s="223"/>
      <c r="P1262" s="223"/>
      <c r="Q1262" s="184"/>
      <c r="R1262" s="223"/>
      <c r="S1262" s="223"/>
    </row>
    <row r="1263" spans="1:19" ht="15" customHeight="1" x14ac:dyDescent="0.25">
      <c r="A1263" s="231"/>
      <c r="B1263" s="250"/>
      <c r="C1263" s="233"/>
      <c r="D1263" s="184"/>
      <c r="E1263" s="184"/>
      <c r="F1263" s="223"/>
      <c r="G1263" s="223"/>
      <c r="H1263" s="367"/>
      <c r="I1263" s="223"/>
      <c r="J1263" s="485"/>
      <c r="K1263" s="223"/>
      <c r="L1263" s="863" t="str">
        <f t="shared" si="61"/>
        <v/>
      </c>
      <c r="M1263" s="864">
        <f t="shared" si="62"/>
        <v>0</v>
      </c>
      <c r="N1263" s="864">
        <f t="shared" si="63"/>
        <v>0</v>
      </c>
      <c r="O1263" s="223"/>
      <c r="P1263" s="223"/>
      <c r="Q1263" s="184"/>
      <c r="R1263" s="223"/>
      <c r="S1263" s="223"/>
    </row>
    <row r="1264" spans="1:19" ht="15" customHeight="1" x14ac:dyDescent="0.25">
      <c r="A1264" s="231"/>
      <c r="B1264" s="250"/>
      <c r="C1264" s="233"/>
      <c r="D1264" s="184"/>
      <c r="E1264" s="184"/>
      <c r="F1264" s="223"/>
      <c r="G1264" s="223"/>
      <c r="H1264" s="367"/>
      <c r="I1264" s="223"/>
      <c r="J1264" s="485"/>
      <c r="K1264" s="223"/>
      <c r="L1264" s="863" t="str">
        <f t="shared" si="61"/>
        <v/>
      </c>
      <c r="M1264" s="864">
        <f t="shared" si="62"/>
        <v>0</v>
      </c>
      <c r="N1264" s="864">
        <f t="shared" si="63"/>
        <v>0</v>
      </c>
      <c r="O1264" s="223"/>
      <c r="P1264" s="223"/>
      <c r="Q1264" s="184"/>
      <c r="R1264" s="223"/>
      <c r="S1264" s="223"/>
    </row>
    <row r="1265" spans="1:19" ht="15" customHeight="1" x14ac:dyDescent="0.25">
      <c r="A1265" s="231"/>
      <c r="B1265" s="250"/>
      <c r="C1265" s="233"/>
      <c r="D1265" s="184"/>
      <c r="E1265" s="184"/>
      <c r="F1265" s="223"/>
      <c r="G1265" s="223"/>
      <c r="H1265" s="367"/>
      <c r="I1265" s="223"/>
      <c r="J1265" s="485"/>
      <c r="K1265" s="223"/>
      <c r="L1265" s="863" t="str">
        <f t="shared" si="61"/>
        <v/>
      </c>
      <c r="M1265" s="864">
        <f t="shared" si="62"/>
        <v>0</v>
      </c>
      <c r="N1265" s="864">
        <f t="shared" si="63"/>
        <v>0</v>
      </c>
      <c r="O1265" s="223"/>
      <c r="P1265" s="223"/>
      <c r="Q1265" s="184"/>
      <c r="R1265" s="197"/>
      <c r="S1265" s="223"/>
    </row>
    <row r="1266" spans="1:19" ht="15" customHeight="1" x14ac:dyDescent="0.25">
      <c r="A1266" s="231"/>
      <c r="B1266" s="250"/>
      <c r="C1266" s="233"/>
      <c r="D1266" s="184"/>
      <c r="E1266" s="184"/>
      <c r="F1266" s="223"/>
      <c r="G1266" s="223"/>
      <c r="H1266" s="367"/>
      <c r="I1266" s="223"/>
      <c r="J1266" s="485"/>
      <c r="K1266" s="223"/>
      <c r="L1266" s="863" t="str">
        <f t="shared" si="61"/>
        <v/>
      </c>
      <c r="M1266" s="864">
        <f t="shared" si="62"/>
        <v>0</v>
      </c>
      <c r="N1266" s="864">
        <f t="shared" si="63"/>
        <v>0</v>
      </c>
      <c r="O1266" s="223"/>
      <c r="P1266" s="223"/>
      <c r="Q1266" s="184"/>
      <c r="R1266" s="197"/>
      <c r="S1266" s="223"/>
    </row>
    <row r="1267" spans="1:19" ht="15" customHeight="1" x14ac:dyDescent="0.25">
      <c r="A1267" s="231"/>
      <c r="B1267" s="250"/>
      <c r="C1267" s="233"/>
      <c r="D1267" s="184"/>
      <c r="E1267" s="184"/>
      <c r="F1267" s="223"/>
      <c r="G1267" s="223"/>
      <c r="H1267" s="367"/>
      <c r="I1267" s="223"/>
      <c r="J1267" s="485"/>
      <c r="K1267" s="223"/>
      <c r="L1267" s="863" t="str">
        <f t="shared" si="61"/>
        <v/>
      </c>
      <c r="M1267" s="864">
        <f t="shared" si="62"/>
        <v>0</v>
      </c>
      <c r="N1267" s="864">
        <f t="shared" si="63"/>
        <v>0</v>
      </c>
      <c r="O1267" s="223"/>
      <c r="P1267" s="223"/>
      <c r="Q1267" s="184"/>
      <c r="R1267" s="197"/>
      <c r="S1267" s="223"/>
    </row>
    <row r="1268" spans="1:19" ht="15" customHeight="1" x14ac:dyDescent="0.25">
      <c r="A1268" s="231"/>
      <c r="B1268" s="250"/>
      <c r="C1268" s="233"/>
      <c r="D1268" s="184"/>
      <c r="E1268" s="184"/>
      <c r="F1268" s="223"/>
      <c r="G1268" s="223"/>
      <c r="H1268" s="367"/>
      <c r="I1268" s="223"/>
      <c r="J1268" s="485"/>
      <c r="K1268" s="223"/>
      <c r="L1268" s="863" t="str">
        <f t="shared" si="61"/>
        <v/>
      </c>
      <c r="M1268" s="864">
        <f t="shared" si="62"/>
        <v>0</v>
      </c>
      <c r="N1268" s="864">
        <f t="shared" si="63"/>
        <v>0</v>
      </c>
      <c r="O1268" s="223"/>
      <c r="P1268" s="223"/>
      <c r="Q1268" s="184"/>
      <c r="R1268" s="197"/>
      <c r="S1268" s="223"/>
    </row>
    <row r="1269" spans="1:19" ht="15" customHeight="1" x14ac:dyDescent="0.25">
      <c r="A1269" s="231"/>
      <c r="B1269" s="250"/>
      <c r="C1269" s="233"/>
      <c r="D1269" s="184"/>
      <c r="E1269" s="184"/>
      <c r="F1269" s="223"/>
      <c r="G1269" s="223"/>
      <c r="H1269" s="367"/>
      <c r="I1269" s="223"/>
      <c r="J1269" s="485"/>
      <c r="K1269" s="223"/>
      <c r="L1269" s="863" t="str">
        <f t="shared" si="61"/>
        <v/>
      </c>
      <c r="M1269" s="864">
        <f t="shared" si="62"/>
        <v>0</v>
      </c>
      <c r="N1269" s="864">
        <f t="shared" si="63"/>
        <v>0</v>
      </c>
      <c r="O1269" s="223"/>
      <c r="P1269" s="223"/>
      <c r="Q1269" s="184"/>
      <c r="R1269" s="197"/>
      <c r="S1269" s="223"/>
    </row>
    <row r="1270" spans="1:19" ht="15" customHeight="1" x14ac:dyDescent="0.25">
      <c r="A1270" s="231"/>
      <c r="B1270" s="250"/>
      <c r="C1270" s="233"/>
      <c r="D1270" s="184"/>
      <c r="E1270" s="184"/>
      <c r="F1270" s="223"/>
      <c r="G1270" s="223"/>
      <c r="H1270" s="367"/>
      <c r="I1270" s="223"/>
      <c r="J1270" s="485"/>
      <c r="K1270" s="223"/>
      <c r="L1270" s="863" t="str">
        <f t="shared" si="61"/>
        <v/>
      </c>
      <c r="M1270" s="864">
        <f t="shared" si="62"/>
        <v>0</v>
      </c>
      <c r="N1270" s="864">
        <f t="shared" si="63"/>
        <v>0</v>
      </c>
      <c r="O1270" s="223"/>
      <c r="P1270" s="223"/>
      <c r="Q1270" s="184"/>
      <c r="R1270" s="197"/>
      <c r="S1270" s="223"/>
    </row>
    <row r="1271" spans="1:19" ht="15" customHeight="1" x14ac:dyDescent="0.25">
      <c r="A1271" s="231"/>
      <c r="B1271" s="250"/>
      <c r="C1271" s="233"/>
      <c r="D1271" s="184"/>
      <c r="E1271" s="184"/>
      <c r="F1271" s="223"/>
      <c r="G1271" s="223"/>
      <c r="H1271" s="367"/>
      <c r="I1271" s="223"/>
      <c r="J1271" s="485"/>
      <c r="K1271" s="223"/>
      <c r="L1271" s="863" t="str">
        <f t="shared" si="61"/>
        <v/>
      </c>
      <c r="M1271" s="864">
        <f t="shared" si="62"/>
        <v>0</v>
      </c>
      <c r="N1271" s="864">
        <f t="shared" si="63"/>
        <v>0</v>
      </c>
      <c r="O1271" s="223"/>
      <c r="P1271" s="223"/>
      <c r="Q1271" s="184"/>
      <c r="R1271" s="197"/>
      <c r="S1271" s="223"/>
    </row>
    <row r="1272" spans="1:19" ht="15" customHeight="1" x14ac:dyDescent="0.25">
      <c r="A1272" s="231"/>
      <c r="B1272" s="250"/>
      <c r="C1272" s="233"/>
      <c r="D1272" s="184"/>
      <c r="E1272" s="184"/>
      <c r="F1272" s="223"/>
      <c r="G1272" s="223"/>
      <c r="H1272" s="367"/>
      <c r="I1272" s="223"/>
      <c r="J1272" s="485"/>
      <c r="K1272" s="223"/>
      <c r="L1272" s="863" t="str">
        <f t="shared" si="61"/>
        <v/>
      </c>
      <c r="M1272" s="864">
        <f t="shared" si="62"/>
        <v>0</v>
      </c>
      <c r="N1272" s="864">
        <f t="shared" si="63"/>
        <v>0</v>
      </c>
      <c r="O1272" s="223"/>
      <c r="P1272" s="223"/>
      <c r="Q1272" s="184"/>
      <c r="R1272" s="223"/>
      <c r="S1272" s="223"/>
    </row>
    <row r="1273" spans="1:19" ht="15" customHeight="1" x14ac:dyDescent="0.25">
      <c r="A1273" s="231"/>
      <c r="B1273" s="250"/>
      <c r="C1273" s="233"/>
      <c r="D1273" s="184"/>
      <c r="E1273" s="184"/>
      <c r="F1273" s="223"/>
      <c r="G1273" s="223"/>
      <c r="H1273" s="367"/>
      <c r="I1273" s="223"/>
      <c r="J1273" s="485"/>
      <c r="K1273" s="223"/>
      <c r="L1273" s="863" t="str">
        <f t="shared" si="61"/>
        <v/>
      </c>
      <c r="M1273" s="864">
        <f t="shared" si="62"/>
        <v>0</v>
      </c>
      <c r="N1273" s="864">
        <f t="shared" si="63"/>
        <v>0</v>
      </c>
      <c r="O1273" s="223"/>
      <c r="P1273" s="223"/>
      <c r="Q1273" s="184"/>
      <c r="R1273" s="223"/>
      <c r="S1273" s="223"/>
    </row>
    <row r="1274" spans="1:19" ht="15" customHeight="1" x14ac:dyDescent="0.25">
      <c r="A1274" s="231"/>
      <c r="B1274" s="250"/>
      <c r="C1274" s="233"/>
      <c r="D1274" s="184"/>
      <c r="E1274" s="184"/>
      <c r="F1274" s="223"/>
      <c r="G1274" s="223"/>
      <c r="H1274" s="367"/>
      <c r="I1274" s="223"/>
      <c r="J1274" s="485"/>
      <c r="K1274" s="223"/>
      <c r="L1274" s="863" t="str">
        <f t="shared" si="61"/>
        <v/>
      </c>
      <c r="M1274" s="864">
        <f t="shared" si="62"/>
        <v>0</v>
      </c>
      <c r="N1274" s="864">
        <f t="shared" si="63"/>
        <v>0</v>
      </c>
      <c r="O1274" s="223"/>
      <c r="P1274" s="223"/>
      <c r="Q1274" s="184"/>
      <c r="R1274" s="197"/>
      <c r="S1274" s="223"/>
    </row>
    <row r="1275" spans="1:19" ht="15" customHeight="1" x14ac:dyDescent="0.25">
      <c r="A1275" s="231"/>
      <c r="B1275" s="250"/>
      <c r="C1275" s="233"/>
      <c r="D1275" s="184"/>
      <c r="E1275" s="184"/>
      <c r="F1275" s="223"/>
      <c r="G1275" s="223"/>
      <c r="H1275" s="367"/>
      <c r="I1275" s="223"/>
      <c r="J1275" s="485"/>
      <c r="K1275" s="223"/>
      <c r="L1275" s="863" t="str">
        <f t="shared" si="61"/>
        <v/>
      </c>
      <c r="M1275" s="864">
        <f t="shared" si="62"/>
        <v>0</v>
      </c>
      <c r="N1275" s="864">
        <f t="shared" si="63"/>
        <v>0</v>
      </c>
      <c r="O1275" s="223"/>
      <c r="P1275" s="223"/>
      <c r="Q1275" s="184"/>
      <c r="R1275" s="197"/>
      <c r="S1275" s="223"/>
    </row>
    <row r="1276" spans="1:19" ht="15" customHeight="1" x14ac:dyDescent="0.25">
      <c r="A1276" s="231"/>
      <c r="B1276" s="250"/>
      <c r="C1276" s="233"/>
      <c r="D1276" s="184"/>
      <c r="E1276" s="184"/>
      <c r="F1276" s="223"/>
      <c r="G1276" s="223"/>
      <c r="H1276" s="367"/>
      <c r="I1276" s="223"/>
      <c r="J1276" s="485"/>
      <c r="K1276" s="223"/>
      <c r="L1276" s="863" t="str">
        <f t="shared" si="61"/>
        <v/>
      </c>
      <c r="M1276" s="864">
        <f t="shared" si="62"/>
        <v>0</v>
      </c>
      <c r="N1276" s="864">
        <f t="shared" si="63"/>
        <v>0</v>
      </c>
      <c r="O1276" s="223"/>
      <c r="P1276" s="223"/>
      <c r="Q1276" s="184"/>
      <c r="R1276" s="197"/>
      <c r="S1276" s="223"/>
    </row>
    <row r="1277" spans="1:19" ht="15" customHeight="1" x14ac:dyDescent="0.25">
      <c r="A1277" s="231"/>
      <c r="B1277" s="250"/>
      <c r="C1277" s="233"/>
      <c r="D1277" s="184"/>
      <c r="E1277" s="184"/>
      <c r="F1277" s="223"/>
      <c r="G1277" s="223"/>
      <c r="H1277" s="367"/>
      <c r="I1277" s="223"/>
      <c r="J1277" s="485"/>
      <c r="K1277" s="223"/>
      <c r="L1277" s="863" t="str">
        <f t="shared" si="61"/>
        <v/>
      </c>
      <c r="M1277" s="864">
        <f t="shared" si="62"/>
        <v>0</v>
      </c>
      <c r="N1277" s="864">
        <f t="shared" si="63"/>
        <v>0</v>
      </c>
      <c r="O1277" s="223"/>
      <c r="P1277" s="223"/>
      <c r="Q1277" s="184"/>
      <c r="R1277" s="197"/>
      <c r="S1277" s="223"/>
    </row>
    <row r="1278" spans="1:19" ht="15" customHeight="1" x14ac:dyDescent="0.25">
      <c r="A1278" s="231"/>
      <c r="B1278" s="250"/>
      <c r="C1278" s="233"/>
      <c r="D1278" s="184"/>
      <c r="E1278" s="184"/>
      <c r="F1278" s="223"/>
      <c r="G1278" s="223"/>
      <c r="H1278" s="367"/>
      <c r="I1278" s="223"/>
      <c r="J1278" s="485"/>
      <c r="K1278" s="223"/>
      <c r="L1278" s="863" t="str">
        <f t="shared" si="61"/>
        <v/>
      </c>
      <c r="M1278" s="864">
        <f t="shared" si="62"/>
        <v>0</v>
      </c>
      <c r="N1278" s="864">
        <f t="shared" si="63"/>
        <v>0</v>
      </c>
      <c r="O1278" s="223"/>
      <c r="P1278" s="223"/>
      <c r="Q1278" s="184"/>
      <c r="R1278" s="197"/>
      <c r="S1278" s="223"/>
    </row>
    <row r="1279" spans="1:19" ht="15" customHeight="1" x14ac:dyDescent="0.25">
      <c r="A1279" s="231"/>
      <c r="B1279" s="250"/>
      <c r="C1279" s="233"/>
      <c r="D1279" s="184"/>
      <c r="E1279" s="184"/>
      <c r="F1279" s="223"/>
      <c r="G1279" s="223"/>
      <c r="H1279" s="367"/>
      <c r="I1279" s="223"/>
      <c r="J1279" s="485"/>
      <c r="K1279" s="223"/>
      <c r="L1279" s="863" t="str">
        <f t="shared" si="61"/>
        <v/>
      </c>
      <c r="M1279" s="864">
        <f t="shared" si="62"/>
        <v>0</v>
      </c>
      <c r="N1279" s="864">
        <f t="shared" si="63"/>
        <v>0</v>
      </c>
      <c r="O1279" s="223"/>
      <c r="P1279" s="223"/>
      <c r="Q1279" s="184"/>
      <c r="R1279" s="197"/>
      <c r="S1279" s="223"/>
    </row>
    <row r="1280" spans="1:19" ht="15" customHeight="1" x14ac:dyDescent="0.25">
      <c r="A1280" s="231"/>
      <c r="B1280" s="250"/>
      <c r="C1280" s="233"/>
      <c r="D1280" s="184"/>
      <c r="E1280" s="184"/>
      <c r="F1280" s="223"/>
      <c r="G1280" s="223"/>
      <c r="H1280" s="367"/>
      <c r="I1280" s="223"/>
      <c r="J1280" s="485"/>
      <c r="K1280" s="223"/>
      <c r="L1280" s="863" t="str">
        <f t="shared" si="61"/>
        <v/>
      </c>
      <c r="M1280" s="864">
        <f t="shared" si="62"/>
        <v>0</v>
      </c>
      <c r="N1280" s="864">
        <f t="shared" si="63"/>
        <v>0</v>
      </c>
      <c r="O1280" s="223"/>
      <c r="P1280" s="223"/>
      <c r="Q1280" s="184"/>
      <c r="R1280" s="197"/>
      <c r="S1280" s="223"/>
    </row>
    <row r="1281" spans="1:19" ht="15" customHeight="1" x14ac:dyDescent="0.25">
      <c r="A1281" s="231"/>
      <c r="B1281" s="250"/>
      <c r="C1281" s="233"/>
      <c r="D1281" s="184"/>
      <c r="E1281" s="184"/>
      <c r="F1281" s="223"/>
      <c r="G1281" s="223"/>
      <c r="H1281" s="367"/>
      <c r="I1281" s="223"/>
      <c r="J1281" s="485"/>
      <c r="K1281" s="223"/>
      <c r="L1281" s="863" t="str">
        <f t="shared" si="61"/>
        <v/>
      </c>
      <c r="M1281" s="864">
        <f t="shared" si="62"/>
        <v>0</v>
      </c>
      <c r="N1281" s="864">
        <f t="shared" si="63"/>
        <v>0</v>
      </c>
      <c r="O1281" s="223"/>
      <c r="P1281" s="223"/>
      <c r="Q1281" s="184"/>
      <c r="R1281" s="223"/>
      <c r="S1281" s="223"/>
    </row>
    <row r="1282" spans="1:19" ht="15" customHeight="1" x14ac:dyDescent="0.25">
      <c r="A1282" s="231"/>
      <c r="B1282" s="250"/>
      <c r="C1282" s="233"/>
      <c r="D1282" s="184"/>
      <c r="E1282" s="184"/>
      <c r="F1282" s="223"/>
      <c r="G1282" s="223"/>
      <c r="H1282" s="367"/>
      <c r="I1282" s="223"/>
      <c r="J1282" s="485"/>
      <c r="K1282" s="223"/>
      <c r="L1282" s="863" t="str">
        <f t="shared" si="61"/>
        <v/>
      </c>
      <c r="M1282" s="864">
        <f t="shared" si="62"/>
        <v>0</v>
      </c>
      <c r="N1282" s="864">
        <f t="shared" si="63"/>
        <v>0</v>
      </c>
      <c r="O1282" s="223"/>
      <c r="P1282" s="223"/>
      <c r="Q1282" s="184"/>
      <c r="R1282" s="223"/>
      <c r="S1282" s="223"/>
    </row>
    <row r="1283" spans="1:19" ht="15" customHeight="1" x14ac:dyDescent="0.25">
      <c r="A1283" s="231"/>
      <c r="B1283" s="250"/>
      <c r="C1283" s="233"/>
      <c r="D1283" s="184"/>
      <c r="E1283" s="184"/>
      <c r="F1283" s="223"/>
      <c r="G1283" s="223"/>
      <c r="H1283" s="367"/>
      <c r="I1283" s="223"/>
      <c r="J1283" s="485"/>
      <c r="K1283" s="223"/>
      <c r="L1283" s="863" t="str">
        <f t="shared" ref="L1283:L1346" si="64">IF(ISBLANK(K1283),IF(ISBLANK(R1283),IF(ISBLANK(C1283),"",C1283),R1283),IF(ISBLANK(R1283),CONCATENATE(K1283,".",C1283),CONCATENATE(K1283,".",R1283)))</f>
        <v/>
      </c>
      <c r="M1283" s="864">
        <f t="shared" ref="M1283:M1346" si="65">IF(O1283="",0,LEFT(O1283,1))</f>
        <v>0</v>
      </c>
      <c r="N1283" s="864">
        <f t="shared" ref="N1283:N1346" si="66">IF(P1283="",0,LEFT(P1283,1))</f>
        <v>0</v>
      </c>
      <c r="O1283" s="223"/>
      <c r="P1283" s="223"/>
      <c r="Q1283" s="184"/>
      <c r="R1283" s="197"/>
      <c r="S1283" s="223"/>
    </row>
    <row r="1284" spans="1:19" ht="15" customHeight="1" x14ac:dyDescent="0.25">
      <c r="A1284" s="231"/>
      <c r="B1284" s="250"/>
      <c r="C1284" s="233"/>
      <c r="D1284" s="184"/>
      <c r="E1284" s="184"/>
      <c r="F1284" s="223"/>
      <c r="G1284" s="223"/>
      <c r="H1284" s="367"/>
      <c r="I1284" s="223"/>
      <c r="J1284" s="485"/>
      <c r="K1284" s="223"/>
      <c r="L1284" s="863" t="str">
        <f t="shared" si="64"/>
        <v/>
      </c>
      <c r="M1284" s="864">
        <f t="shared" si="65"/>
        <v>0</v>
      </c>
      <c r="N1284" s="864">
        <f t="shared" si="66"/>
        <v>0</v>
      </c>
      <c r="O1284" s="223"/>
      <c r="P1284" s="223"/>
      <c r="Q1284" s="184"/>
      <c r="R1284" s="197"/>
      <c r="S1284" s="223"/>
    </row>
    <row r="1285" spans="1:19" ht="15" customHeight="1" x14ac:dyDescent="0.25">
      <c r="A1285" s="231"/>
      <c r="B1285" s="250"/>
      <c r="C1285" s="233"/>
      <c r="D1285" s="184"/>
      <c r="E1285" s="184"/>
      <c r="F1285" s="223"/>
      <c r="G1285" s="223"/>
      <c r="H1285" s="367"/>
      <c r="I1285" s="223"/>
      <c r="J1285" s="485"/>
      <c r="K1285" s="223"/>
      <c r="L1285" s="863" t="str">
        <f t="shared" si="64"/>
        <v/>
      </c>
      <c r="M1285" s="864">
        <f t="shared" si="65"/>
        <v>0</v>
      </c>
      <c r="N1285" s="864">
        <f t="shared" si="66"/>
        <v>0</v>
      </c>
      <c r="O1285" s="223"/>
      <c r="P1285" s="223"/>
      <c r="Q1285" s="184"/>
      <c r="R1285" s="197"/>
      <c r="S1285" s="223"/>
    </row>
    <row r="1286" spans="1:19" ht="15" customHeight="1" x14ac:dyDescent="0.25">
      <c r="A1286" s="231"/>
      <c r="B1286" s="250"/>
      <c r="C1286" s="233"/>
      <c r="D1286" s="184"/>
      <c r="E1286" s="184"/>
      <c r="F1286" s="223"/>
      <c r="G1286" s="223"/>
      <c r="H1286" s="367"/>
      <c r="I1286" s="223"/>
      <c r="J1286" s="485"/>
      <c r="K1286" s="223"/>
      <c r="L1286" s="863" t="str">
        <f t="shared" si="64"/>
        <v/>
      </c>
      <c r="M1286" s="864">
        <f t="shared" si="65"/>
        <v>0</v>
      </c>
      <c r="N1286" s="864">
        <f t="shared" si="66"/>
        <v>0</v>
      </c>
      <c r="O1286" s="223"/>
      <c r="P1286" s="223"/>
      <c r="Q1286" s="184"/>
      <c r="R1286" s="197"/>
      <c r="S1286" s="223"/>
    </row>
    <row r="1287" spans="1:19" ht="15" customHeight="1" x14ac:dyDescent="0.25">
      <c r="A1287" s="231"/>
      <c r="B1287" s="250"/>
      <c r="C1287" s="233"/>
      <c r="D1287" s="184"/>
      <c r="E1287" s="184"/>
      <c r="F1287" s="223"/>
      <c r="G1287" s="223"/>
      <c r="H1287" s="367"/>
      <c r="I1287" s="223"/>
      <c r="J1287" s="485"/>
      <c r="K1287" s="223"/>
      <c r="L1287" s="863" t="str">
        <f t="shared" si="64"/>
        <v/>
      </c>
      <c r="M1287" s="864">
        <f t="shared" si="65"/>
        <v>0</v>
      </c>
      <c r="N1287" s="864">
        <f t="shared" si="66"/>
        <v>0</v>
      </c>
      <c r="O1287" s="223"/>
      <c r="P1287" s="223"/>
      <c r="Q1287" s="184"/>
      <c r="R1287" s="197"/>
      <c r="S1287" s="223"/>
    </row>
    <row r="1288" spans="1:19" ht="15" customHeight="1" x14ac:dyDescent="0.25">
      <c r="A1288" s="231"/>
      <c r="B1288" s="250"/>
      <c r="C1288" s="233"/>
      <c r="D1288" s="184"/>
      <c r="E1288" s="184"/>
      <c r="F1288" s="223"/>
      <c r="G1288" s="223"/>
      <c r="H1288" s="367"/>
      <c r="I1288" s="223"/>
      <c r="J1288" s="485"/>
      <c r="K1288" s="223"/>
      <c r="L1288" s="863" t="str">
        <f t="shared" si="64"/>
        <v/>
      </c>
      <c r="M1288" s="864">
        <f t="shared" si="65"/>
        <v>0</v>
      </c>
      <c r="N1288" s="864">
        <f t="shared" si="66"/>
        <v>0</v>
      </c>
      <c r="O1288" s="223"/>
      <c r="P1288" s="223"/>
      <c r="Q1288" s="184"/>
      <c r="R1288" s="197"/>
      <c r="S1288" s="223"/>
    </row>
    <row r="1289" spans="1:19" ht="15" customHeight="1" x14ac:dyDescent="0.25">
      <c r="A1289" s="231"/>
      <c r="B1289" s="250"/>
      <c r="C1289" s="233"/>
      <c r="D1289" s="184"/>
      <c r="E1289" s="184"/>
      <c r="F1289" s="223"/>
      <c r="G1289" s="223"/>
      <c r="H1289" s="367"/>
      <c r="I1289" s="223"/>
      <c r="J1289" s="485"/>
      <c r="K1289" s="223"/>
      <c r="L1289" s="863" t="str">
        <f t="shared" si="64"/>
        <v/>
      </c>
      <c r="M1289" s="864">
        <f t="shared" si="65"/>
        <v>0</v>
      </c>
      <c r="N1289" s="864">
        <f t="shared" si="66"/>
        <v>0</v>
      </c>
      <c r="O1289" s="223"/>
      <c r="P1289" s="223"/>
      <c r="Q1289" s="184"/>
      <c r="R1289" s="197"/>
      <c r="S1289" s="223"/>
    </row>
    <row r="1290" spans="1:19" ht="15" customHeight="1" x14ac:dyDescent="0.25">
      <c r="A1290" s="231"/>
      <c r="B1290" s="250"/>
      <c r="C1290" s="233"/>
      <c r="D1290" s="184"/>
      <c r="E1290" s="184"/>
      <c r="F1290" s="223"/>
      <c r="G1290" s="223"/>
      <c r="H1290" s="367"/>
      <c r="I1290" s="223"/>
      <c r="J1290" s="485"/>
      <c r="K1290" s="223"/>
      <c r="L1290" s="863" t="str">
        <f t="shared" si="64"/>
        <v/>
      </c>
      <c r="M1290" s="864">
        <f t="shared" si="65"/>
        <v>0</v>
      </c>
      <c r="N1290" s="864">
        <f t="shared" si="66"/>
        <v>0</v>
      </c>
      <c r="O1290" s="223"/>
      <c r="P1290" s="223"/>
      <c r="Q1290" s="184"/>
      <c r="R1290" s="223"/>
      <c r="S1290" s="223"/>
    </row>
    <row r="1291" spans="1:19" ht="15" customHeight="1" x14ac:dyDescent="0.25">
      <c r="A1291" s="231"/>
      <c r="B1291" s="250"/>
      <c r="C1291" s="233"/>
      <c r="D1291" s="184"/>
      <c r="E1291" s="184"/>
      <c r="F1291" s="223"/>
      <c r="G1291" s="223"/>
      <c r="H1291" s="367"/>
      <c r="I1291" s="223"/>
      <c r="J1291" s="485"/>
      <c r="K1291" s="223"/>
      <c r="L1291" s="863" t="str">
        <f t="shared" si="64"/>
        <v/>
      </c>
      <c r="M1291" s="864">
        <f t="shared" si="65"/>
        <v>0</v>
      </c>
      <c r="N1291" s="864">
        <f t="shared" si="66"/>
        <v>0</v>
      </c>
      <c r="O1291" s="223"/>
      <c r="P1291" s="223"/>
      <c r="Q1291" s="184"/>
      <c r="R1291" s="223"/>
      <c r="S1291" s="223"/>
    </row>
    <row r="1292" spans="1:19" ht="15" customHeight="1" x14ac:dyDescent="0.25">
      <c r="A1292" s="231"/>
      <c r="B1292" s="250"/>
      <c r="C1292" s="233"/>
      <c r="D1292" s="184"/>
      <c r="E1292" s="184"/>
      <c r="F1292" s="223"/>
      <c r="G1292" s="223"/>
      <c r="H1292" s="367"/>
      <c r="I1292" s="223"/>
      <c r="J1292" s="485"/>
      <c r="K1292" s="223"/>
      <c r="L1292" s="863" t="str">
        <f t="shared" si="64"/>
        <v/>
      </c>
      <c r="M1292" s="864">
        <f t="shared" si="65"/>
        <v>0</v>
      </c>
      <c r="N1292" s="864">
        <f t="shared" si="66"/>
        <v>0</v>
      </c>
      <c r="O1292" s="223"/>
      <c r="P1292" s="223"/>
      <c r="Q1292" s="184"/>
      <c r="R1292" s="197"/>
      <c r="S1292" s="223"/>
    </row>
    <row r="1293" spans="1:19" ht="15" customHeight="1" x14ac:dyDescent="0.25">
      <c r="A1293" s="231"/>
      <c r="B1293" s="250"/>
      <c r="C1293" s="233"/>
      <c r="D1293" s="184"/>
      <c r="E1293" s="184"/>
      <c r="F1293" s="223"/>
      <c r="G1293" s="223"/>
      <c r="H1293" s="367"/>
      <c r="I1293" s="223"/>
      <c r="J1293" s="485"/>
      <c r="K1293" s="223"/>
      <c r="L1293" s="863" t="str">
        <f t="shared" si="64"/>
        <v/>
      </c>
      <c r="M1293" s="864">
        <f t="shared" si="65"/>
        <v>0</v>
      </c>
      <c r="N1293" s="864">
        <f t="shared" si="66"/>
        <v>0</v>
      </c>
      <c r="O1293" s="223"/>
      <c r="P1293" s="223"/>
      <c r="Q1293" s="184"/>
      <c r="R1293" s="197"/>
      <c r="S1293" s="223"/>
    </row>
    <row r="1294" spans="1:19" ht="15" customHeight="1" x14ac:dyDescent="0.25">
      <c r="A1294" s="231"/>
      <c r="B1294" s="250"/>
      <c r="C1294" s="233"/>
      <c r="D1294" s="184"/>
      <c r="E1294" s="184"/>
      <c r="F1294" s="223"/>
      <c r="G1294" s="223"/>
      <c r="H1294" s="367"/>
      <c r="I1294" s="223"/>
      <c r="J1294" s="485"/>
      <c r="K1294" s="223"/>
      <c r="L1294" s="863" t="str">
        <f t="shared" si="64"/>
        <v/>
      </c>
      <c r="M1294" s="864">
        <f t="shared" si="65"/>
        <v>0</v>
      </c>
      <c r="N1294" s="864">
        <f t="shared" si="66"/>
        <v>0</v>
      </c>
      <c r="O1294" s="223"/>
      <c r="P1294" s="223"/>
      <c r="Q1294" s="184"/>
      <c r="R1294" s="197"/>
      <c r="S1294" s="223"/>
    </row>
    <row r="1295" spans="1:19" ht="15" customHeight="1" x14ac:dyDescent="0.25">
      <c r="A1295" s="231"/>
      <c r="B1295" s="250"/>
      <c r="C1295" s="233"/>
      <c r="D1295" s="184"/>
      <c r="E1295" s="184"/>
      <c r="F1295" s="223"/>
      <c r="G1295" s="223"/>
      <c r="H1295" s="367"/>
      <c r="I1295" s="223"/>
      <c r="J1295" s="485"/>
      <c r="K1295" s="223"/>
      <c r="L1295" s="863" t="str">
        <f t="shared" si="64"/>
        <v/>
      </c>
      <c r="M1295" s="864">
        <f t="shared" si="65"/>
        <v>0</v>
      </c>
      <c r="N1295" s="864">
        <f t="shared" si="66"/>
        <v>0</v>
      </c>
      <c r="O1295" s="223"/>
      <c r="P1295" s="223"/>
      <c r="Q1295" s="184"/>
      <c r="R1295" s="197"/>
      <c r="S1295" s="223"/>
    </row>
    <row r="1296" spans="1:19" ht="15" customHeight="1" x14ac:dyDescent="0.25">
      <c r="A1296" s="231"/>
      <c r="B1296" s="250"/>
      <c r="C1296" s="233"/>
      <c r="D1296" s="184"/>
      <c r="E1296" s="184"/>
      <c r="F1296" s="223"/>
      <c r="G1296" s="223"/>
      <c r="H1296" s="367"/>
      <c r="I1296" s="223"/>
      <c r="J1296" s="485"/>
      <c r="K1296" s="223"/>
      <c r="L1296" s="863" t="str">
        <f t="shared" si="64"/>
        <v/>
      </c>
      <c r="M1296" s="864">
        <f t="shared" si="65"/>
        <v>0</v>
      </c>
      <c r="N1296" s="864">
        <f t="shared" si="66"/>
        <v>0</v>
      </c>
      <c r="O1296" s="223"/>
      <c r="P1296" s="223"/>
      <c r="Q1296" s="184"/>
      <c r="R1296" s="197"/>
      <c r="S1296" s="223"/>
    </row>
    <row r="1297" spans="1:19" ht="15" customHeight="1" x14ac:dyDescent="0.25">
      <c r="A1297" s="231"/>
      <c r="B1297" s="250"/>
      <c r="C1297" s="233"/>
      <c r="D1297" s="184"/>
      <c r="E1297" s="184"/>
      <c r="F1297" s="223"/>
      <c r="G1297" s="223"/>
      <c r="H1297" s="367"/>
      <c r="I1297" s="223"/>
      <c r="J1297" s="485"/>
      <c r="K1297" s="223"/>
      <c r="L1297" s="863" t="str">
        <f t="shared" si="64"/>
        <v/>
      </c>
      <c r="M1297" s="864">
        <f t="shared" si="65"/>
        <v>0</v>
      </c>
      <c r="N1297" s="864">
        <f t="shared" si="66"/>
        <v>0</v>
      </c>
      <c r="O1297" s="223"/>
      <c r="P1297" s="223"/>
      <c r="Q1297" s="184"/>
      <c r="R1297" s="197"/>
      <c r="S1297" s="223"/>
    </row>
    <row r="1298" spans="1:19" ht="15" customHeight="1" x14ac:dyDescent="0.25">
      <c r="A1298" s="231"/>
      <c r="B1298" s="250"/>
      <c r="C1298" s="233"/>
      <c r="D1298" s="184"/>
      <c r="E1298" s="184"/>
      <c r="F1298" s="223"/>
      <c r="G1298" s="223"/>
      <c r="H1298" s="367"/>
      <c r="I1298" s="223"/>
      <c r="J1298" s="485"/>
      <c r="K1298" s="223"/>
      <c r="L1298" s="863" t="str">
        <f t="shared" si="64"/>
        <v/>
      </c>
      <c r="M1298" s="864">
        <f t="shared" si="65"/>
        <v>0</v>
      </c>
      <c r="N1298" s="864">
        <f t="shared" si="66"/>
        <v>0</v>
      </c>
      <c r="O1298" s="223"/>
      <c r="P1298" s="223"/>
      <c r="Q1298" s="184"/>
      <c r="R1298" s="197"/>
      <c r="S1298" s="223"/>
    </row>
    <row r="1299" spans="1:19" ht="15" customHeight="1" x14ac:dyDescent="0.25">
      <c r="A1299" s="231"/>
      <c r="B1299" s="250"/>
      <c r="C1299" s="233"/>
      <c r="D1299" s="184"/>
      <c r="E1299" s="184"/>
      <c r="F1299" s="223"/>
      <c r="G1299" s="223"/>
      <c r="H1299" s="367"/>
      <c r="I1299" s="223"/>
      <c r="J1299" s="485"/>
      <c r="K1299" s="223"/>
      <c r="L1299" s="863" t="str">
        <f t="shared" si="64"/>
        <v/>
      </c>
      <c r="M1299" s="864">
        <f t="shared" si="65"/>
        <v>0</v>
      </c>
      <c r="N1299" s="864">
        <f t="shared" si="66"/>
        <v>0</v>
      </c>
      <c r="O1299" s="223"/>
      <c r="P1299" s="223"/>
      <c r="Q1299" s="184"/>
      <c r="R1299" s="223"/>
      <c r="S1299" s="223"/>
    </row>
    <row r="1300" spans="1:19" ht="15" customHeight="1" x14ac:dyDescent="0.25">
      <c r="A1300" s="231"/>
      <c r="B1300" s="250"/>
      <c r="C1300" s="233"/>
      <c r="D1300" s="184"/>
      <c r="E1300" s="184"/>
      <c r="F1300" s="223"/>
      <c r="G1300" s="223"/>
      <c r="H1300" s="367"/>
      <c r="I1300" s="223"/>
      <c r="J1300" s="485"/>
      <c r="K1300" s="223"/>
      <c r="L1300" s="863" t="str">
        <f t="shared" si="64"/>
        <v/>
      </c>
      <c r="M1300" s="864">
        <f t="shared" si="65"/>
        <v>0</v>
      </c>
      <c r="N1300" s="864">
        <f t="shared" si="66"/>
        <v>0</v>
      </c>
      <c r="O1300" s="223"/>
      <c r="P1300" s="223"/>
      <c r="Q1300" s="184"/>
      <c r="R1300" s="223"/>
      <c r="S1300" s="223"/>
    </row>
    <row r="1301" spans="1:19" ht="15" customHeight="1" x14ac:dyDescent="0.25">
      <c r="A1301" s="231"/>
      <c r="B1301" s="250"/>
      <c r="C1301" s="233"/>
      <c r="D1301" s="184"/>
      <c r="E1301" s="184"/>
      <c r="F1301" s="223"/>
      <c r="G1301" s="223"/>
      <c r="H1301" s="367"/>
      <c r="I1301" s="223"/>
      <c r="J1301" s="485"/>
      <c r="K1301" s="223"/>
      <c r="L1301" s="863" t="str">
        <f t="shared" si="64"/>
        <v/>
      </c>
      <c r="M1301" s="864">
        <f t="shared" si="65"/>
        <v>0</v>
      </c>
      <c r="N1301" s="864">
        <f t="shared" si="66"/>
        <v>0</v>
      </c>
      <c r="O1301" s="223"/>
      <c r="P1301" s="223"/>
      <c r="Q1301" s="184"/>
      <c r="R1301" s="197"/>
      <c r="S1301" s="223"/>
    </row>
    <row r="1302" spans="1:19" ht="15" customHeight="1" x14ac:dyDescent="0.25">
      <c r="A1302" s="231"/>
      <c r="B1302" s="250"/>
      <c r="C1302" s="233"/>
      <c r="D1302" s="184"/>
      <c r="E1302" s="184"/>
      <c r="F1302" s="223"/>
      <c r="G1302" s="223"/>
      <c r="H1302" s="367"/>
      <c r="I1302" s="223"/>
      <c r="J1302" s="485"/>
      <c r="K1302" s="223"/>
      <c r="L1302" s="863" t="str">
        <f t="shared" si="64"/>
        <v/>
      </c>
      <c r="M1302" s="864">
        <f t="shared" si="65"/>
        <v>0</v>
      </c>
      <c r="N1302" s="864">
        <f t="shared" si="66"/>
        <v>0</v>
      </c>
      <c r="O1302" s="223"/>
      <c r="P1302" s="223"/>
      <c r="Q1302" s="184"/>
      <c r="R1302" s="197"/>
      <c r="S1302" s="223"/>
    </row>
    <row r="1303" spans="1:19" ht="15" customHeight="1" x14ac:dyDescent="0.25">
      <c r="A1303" s="231"/>
      <c r="B1303" s="250"/>
      <c r="C1303" s="233"/>
      <c r="D1303" s="184"/>
      <c r="E1303" s="184"/>
      <c r="F1303" s="223"/>
      <c r="G1303" s="223"/>
      <c r="H1303" s="367"/>
      <c r="I1303" s="223"/>
      <c r="J1303" s="485"/>
      <c r="K1303" s="223"/>
      <c r="L1303" s="863" t="str">
        <f t="shared" si="64"/>
        <v/>
      </c>
      <c r="M1303" s="864">
        <f t="shared" si="65"/>
        <v>0</v>
      </c>
      <c r="N1303" s="864">
        <f t="shared" si="66"/>
        <v>0</v>
      </c>
      <c r="O1303" s="223"/>
      <c r="P1303" s="223"/>
      <c r="Q1303" s="184"/>
      <c r="R1303" s="197"/>
      <c r="S1303" s="223"/>
    </row>
    <row r="1304" spans="1:19" ht="15" customHeight="1" x14ac:dyDescent="0.25">
      <c r="A1304" s="231"/>
      <c r="B1304" s="250"/>
      <c r="C1304" s="233"/>
      <c r="D1304" s="184"/>
      <c r="E1304" s="184"/>
      <c r="F1304" s="223"/>
      <c r="G1304" s="223"/>
      <c r="H1304" s="367"/>
      <c r="I1304" s="223"/>
      <c r="J1304" s="485"/>
      <c r="K1304" s="223"/>
      <c r="L1304" s="863" t="str">
        <f t="shared" si="64"/>
        <v/>
      </c>
      <c r="M1304" s="864">
        <f t="shared" si="65"/>
        <v>0</v>
      </c>
      <c r="N1304" s="864">
        <f t="shared" si="66"/>
        <v>0</v>
      </c>
      <c r="O1304" s="223"/>
      <c r="P1304" s="223"/>
      <c r="Q1304" s="184"/>
      <c r="R1304" s="197"/>
      <c r="S1304" s="223"/>
    </row>
    <row r="1305" spans="1:19" ht="15" customHeight="1" x14ac:dyDescent="0.25">
      <c r="A1305" s="231"/>
      <c r="B1305" s="250"/>
      <c r="C1305" s="233"/>
      <c r="D1305" s="184"/>
      <c r="E1305" s="184"/>
      <c r="F1305" s="223"/>
      <c r="G1305" s="223"/>
      <c r="H1305" s="367"/>
      <c r="I1305" s="223"/>
      <c r="J1305" s="485"/>
      <c r="K1305" s="223"/>
      <c r="L1305" s="863" t="str">
        <f t="shared" si="64"/>
        <v/>
      </c>
      <c r="M1305" s="864">
        <f t="shared" si="65"/>
        <v>0</v>
      </c>
      <c r="N1305" s="864">
        <f t="shared" si="66"/>
        <v>0</v>
      </c>
      <c r="O1305" s="223"/>
      <c r="P1305" s="223"/>
      <c r="Q1305" s="184"/>
      <c r="R1305" s="197"/>
      <c r="S1305" s="223"/>
    </row>
    <row r="1306" spans="1:19" ht="15" customHeight="1" x14ac:dyDescent="0.25">
      <c r="A1306" s="231"/>
      <c r="B1306" s="250"/>
      <c r="C1306" s="233"/>
      <c r="D1306" s="184"/>
      <c r="E1306" s="184"/>
      <c r="F1306" s="223"/>
      <c r="G1306" s="223"/>
      <c r="H1306" s="367"/>
      <c r="I1306" s="223"/>
      <c r="J1306" s="485"/>
      <c r="K1306" s="223"/>
      <c r="L1306" s="863" t="str">
        <f t="shared" si="64"/>
        <v/>
      </c>
      <c r="M1306" s="864">
        <f t="shared" si="65"/>
        <v>0</v>
      </c>
      <c r="N1306" s="864">
        <f t="shared" si="66"/>
        <v>0</v>
      </c>
      <c r="O1306" s="223"/>
      <c r="P1306" s="223"/>
      <c r="Q1306" s="184"/>
      <c r="R1306" s="197"/>
      <c r="S1306" s="223"/>
    </row>
    <row r="1307" spans="1:19" ht="15" customHeight="1" x14ac:dyDescent="0.25">
      <c r="A1307" s="231"/>
      <c r="B1307" s="250"/>
      <c r="C1307" s="233"/>
      <c r="D1307" s="184"/>
      <c r="E1307" s="184"/>
      <c r="F1307" s="223"/>
      <c r="G1307" s="223"/>
      <c r="H1307" s="367"/>
      <c r="I1307" s="223"/>
      <c r="J1307" s="485"/>
      <c r="K1307" s="223"/>
      <c r="L1307" s="863" t="str">
        <f t="shared" si="64"/>
        <v/>
      </c>
      <c r="M1307" s="864">
        <f t="shared" si="65"/>
        <v>0</v>
      </c>
      <c r="N1307" s="864">
        <f t="shared" si="66"/>
        <v>0</v>
      </c>
      <c r="O1307" s="223"/>
      <c r="P1307" s="223"/>
      <c r="Q1307" s="184"/>
      <c r="R1307" s="197"/>
      <c r="S1307" s="223"/>
    </row>
    <row r="1308" spans="1:19" ht="15" customHeight="1" x14ac:dyDescent="0.25">
      <c r="A1308" s="231"/>
      <c r="B1308" s="250"/>
      <c r="C1308" s="233"/>
      <c r="D1308" s="184"/>
      <c r="E1308" s="184"/>
      <c r="F1308" s="223"/>
      <c r="G1308" s="223"/>
      <c r="H1308" s="367"/>
      <c r="I1308" s="223"/>
      <c r="J1308" s="485"/>
      <c r="K1308" s="223"/>
      <c r="L1308" s="863" t="str">
        <f t="shared" si="64"/>
        <v/>
      </c>
      <c r="M1308" s="864">
        <f t="shared" si="65"/>
        <v>0</v>
      </c>
      <c r="N1308" s="864">
        <f t="shared" si="66"/>
        <v>0</v>
      </c>
      <c r="O1308" s="223"/>
      <c r="P1308" s="223"/>
      <c r="Q1308" s="184"/>
      <c r="R1308" s="223"/>
      <c r="S1308" s="223"/>
    </row>
    <row r="1309" spans="1:19" ht="15" customHeight="1" x14ac:dyDescent="0.25">
      <c r="A1309" s="231"/>
      <c r="B1309" s="250"/>
      <c r="C1309" s="233"/>
      <c r="D1309" s="184"/>
      <c r="E1309" s="184"/>
      <c r="F1309" s="223"/>
      <c r="G1309" s="223"/>
      <c r="H1309" s="367"/>
      <c r="I1309" s="223"/>
      <c r="J1309" s="485"/>
      <c r="K1309" s="223"/>
      <c r="L1309" s="863" t="str">
        <f t="shared" si="64"/>
        <v/>
      </c>
      <c r="M1309" s="864">
        <f t="shared" si="65"/>
        <v>0</v>
      </c>
      <c r="N1309" s="864">
        <f t="shared" si="66"/>
        <v>0</v>
      </c>
      <c r="O1309" s="223"/>
      <c r="P1309" s="223"/>
      <c r="Q1309" s="184"/>
      <c r="R1309" s="223"/>
      <c r="S1309" s="223"/>
    </row>
    <row r="1310" spans="1:19" ht="15" customHeight="1" x14ac:dyDescent="0.25">
      <c r="A1310" s="231"/>
      <c r="B1310" s="250"/>
      <c r="C1310" s="233"/>
      <c r="D1310" s="184"/>
      <c r="E1310" s="184"/>
      <c r="F1310" s="223"/>
      <c r="G1310" s="223"/>
      <c r="H1310" s="367"/>
      <c r="I1310" s="223"/>
      <c r="J1310" s="485"/>
      <c r="K1310" s="223"/>
      <c r="L1310" s="863" t="str">
        <f t="shared" si="64"/>
        <v/>
      </c>
      <c r="M1310" s="864">
        <f t="shared" si="65"/>
        <v>0</v>
      </c>
      <c r="N1310" s="864">
        <f t="shared" si="66"/>
        <v>0</v>
      </c>
      <c r="O1310" s="223"/>
      <c r="P1310" s="223"/>
      <c r="Q1310" s="184"/>
      <c r="R1310" s="197"/>
      <c r="S1310" s="223"/>
    </row>
    <row r="1311" spans="1:19" ht="15" customHeight="1" x14ac:dyDescent="0.25">
      <c r="A1311" s="231"/>
      <c r="B1311" s="250"/>
      <c r="C1311" s="233"/>
      <c r="D1311" s="184"/>
      <c r="E1311" s="184"/>
      <c r="F1311" s="223"/>
      <c r="G1311" s="223"/>
      <c r="H1311" s="367"/>
      <c r="I1311" s="223"/>
      <c r="J1311" s="485"/>
      <c r="K1311" s="223"/>
      <c r="L1311" s="863" t="str">
        <f t="shared" si="64"/>
        <v/>
      </c>
      <c r="M1311" s="864">
        <f t="shared" si="65"/>
        <v>0</v>
      </c>
      <c r="N1311" s="864">
        <f t="shared" si="66"/>
        <v>0</v>
      </c>
      <c r="O1311" s="223"/>
      <c r="P1311" s="223"/>
      <c r="Q1311" s="184"/>
      <c r="R1311" s="197"/>
      <c r="S1311" s="223"/>
    </row>
    <row r="1312" spans="1:19" ht="15" customHeight="1" x14ac:dyDescent="0.25">
      <c r="A1312" s="231"/>
      <c r="B1312" s="250"/>
      <c r="C1312" s="233"/>
      <c r="D1312" s="184"/>
      <c r="E1312" s="184"/>
      <c r="F1312" s="223"/>
      <c r="G1312" s="223"/>
      <c r="H1312" s="367"/>
      <c r="I1312" s="223"/>
      <c r="J1312" s="485"/>
      <c r="K1312" s="223"/>
      <c r="L1312" s="863" t="str">
        <f t="shared" si="64"/>
        <v/>
      </c>
      <c r="M1312" s="864">
        <f t="shared" si="65"/>
        <v>0</v>
      </c>
      <c r="N1312" s="864">
        <f t="shared" si="66"/>
        <v>0</v>
      </c>
      <c r="O1312" s="223"/>
      <c r="P1312" s="223"/>
      <c r="Q1312" s="184"/>
      <c r="R1312" s="223"/>
      <c r="S1312" s="223"/>
    </row>
    <row r="1313" spans="1:19" ht="15" customHeight="1" x14ac:dyDescent="0.25">
      <c r="A1313" s="231"/>
      <c r="B1313" s="250"/>
      <c r="C1313" s="233"/>
      <c r="D1313" s="184"/>
      <c r="E1313" s="184"/>
      <c r="F1313" s="223"/>
      <c r="G1313" s="223"/>
      <c r="H1313" s="367"/>
      <c r="I1313" s="223"/>
      <c r="J1313" s="485"/>
      <c r="K1313" s="223"/>
      <c r="L1313" s="863" t="str">
        <f t="shared" si="64"/>
        <v/>
      </c>
      <c r="M1313" s="864">
        <f t="shared" si="65"/>
        <v>0</v>
      </c>
      <c r="N1313" s="864">
        <f t="shared" si="66"/>
        <v>0</v>
      </c>
      <c r="O1313" s="223"/>
      <c r="P1313" s="223"/>
      <c r="Q1313" s="184"/>
      <c r="R1313" s="223"/>
      <c r="S1313" s="223"/>
    </row>
    <row r="1314" spans="1:19" ht="15" customHeight="1" x14ac:dyDescent="0.25">
      <c r="A1314" s="231"/>
      <c r="B1314" s="250"/>
      <c r="C1314" s="233"/>
      <c r="D1314" s="184"/>
      <c r="E1314" s="184"/>
      <c r="F1314" s="223"/>
      <c r="G1314" s="223"/>
      <c r="H1314" s="367"/>
      <c r="I1314" s="223"/>
      <c r="J1314" s="485"/>
      <c r="K1314" s="223"/>
      <c r="L1314" s="863" t="str">
        <f t="shared" si="64"/>
        <v/>
      </c>
      <c r="M1314" s="864">
        <f t="shared" si="65"/>
        <v>0</v>
      </c>
      <c r="N1314" s="864">
        <f t="shared" si="66"/>
        <v>0</v>
      </c>
      <c r="O1314" s="223"/>
      <c r="P1314" s="223"/>
      <c r="Q1314" s="184"/>
      <c r="R1314" s="223"/>
      <c r="S1314" s="223"/>
    </row>
    <row r="1315" spans="1:19" ht="15" customHeight="1" x14ac:dyDescent="0.25">
      <c r="A1315" s="231"/>
      <c r="B1315" s="250"/>
      <c r="C1315" s="233"/>
      <c r="D1315" s="184"/>
      <c r="E1315" s="184"/>
      <c r="F1315" s="223"/>
      <c r="G1315" s="223"/>
      <c r="H1315" s="367"/>
      <c r="I1315" s="223"/>
      <c r="J1315" s="485"/>
      <c r="K1315" s="223"/>
      <c r="L1315" s="863" t="str">
        <f t="shared" si="64"/>
        <v/>
      </c>
      <c r="M1315" s="864">
        <f t="shared" si="65"/>
        <v>0</v>
      </c>
      <c r="N1315" s="864">
        <f t="shared" si="66"/>
        <v>0</v>
      </c>
      <c r="O1315" s="223"/>
      <c r="P1315" s="223"/>
      <c r="Q1315" s="184"/>
      <c r="R1315" s="223"/>
      <c r="S1315" s="223"/>
    </row>
    <row r="1316" spans="1:19" ht="15" customHeight="1" x14ac:dyDescent="0.25">
      <c r="A1316" s="231"/>
      <c r="B1316" s="250"/>
      <c r="C1316" s="233"/>
      <c r="D1316" s="184"/>
      <c r="E1316" s="184"/>
      <c r="F1316" s="223"/>
      <c r="G1316" s="223"/>
      <c r="H1316" s="367"/>
      <c r="I1316" s="223"/>
      <c r="J1316" s="485"/>
      <c r="K1316" s="223"/>
      <c r="L1316" s="863" t="str">
        <f t="shared" si="64"/>
        <v/>
      </c>
      <c r="M1316" s="864">
        <f t="shared" si="65"/>
        <v>0</v>
      </c>
      <c r="N1316" s="864">
        <f t="shared" si="66"/>
        <v>0</v>
      </c>
      <c r="O1316" s="223"/>
      <c r="P1316" s="223"/>
      <c r="Q1316" s="184"/>
      <c r="R1316" s="223"/>
      <c r="S1316" s="223"/>
    </row>
    <row r="1317" spans="1:19" ht="15" customHeight="1" x14ac:dyDescent="0.25">
      <c r="A1317" s="231"/>
      <c r="B1317" s="250"/>
      <c r="C1317" s="233"/>
      <c r="D1317" s="184"/>
      <c r="E1317" s="184"/>
      <c r="F1317" s="223"/>
      <c r="G1317" s="223"/>
      <c r="H1317" s="367"/>
      <c r="I1317" s="223"/>
      <c r="J1317" s="485"/>
      <c r="K1317" s="223"/>
      <c r="L1317" s="863" t="str">
        <f t="shared" si="64"/>
        <v/>
      </c>
      <c r="M1317" s="864">
        <f t="shared" si="65"/>
        <v>0</v>
      </c>
      <c r="N1317" s="864">
        <f t="shared" si="66"/>
        <v>0</v>
      </c>
      <c r="O1317" s="223"/>
      <c r="P1317" s="223"/>
      <c r="Q1317" s="184"/>
      <c r="R1317" s="223"/>
      <c r="S1317" s="223"/>
    </row>
    <row r="1318" spans="1:19" ht="15" customHeight="1" x14ac:dyDescent="0.25">
      <c r="A1318" s="231"/>
      <c r="B1318" s="250"/>
      <c r="C1318" s="233"/>
      <c r="D1318" s="184"/>
      <c r="E1318" s="184"/>
      <c r="F1318" s="223"/>
      <c r="G1318" s="223"/>
      <c r="H1318" s="367"/>
      <c r="I1318" s="223"/>
      <c r="J1318" s="485"/>
      <c r="K1318" s="223"/>
      <c r="L1318" s="863" t="str">
        <f t="shared" si="64"/>
        <v/>
      </c>
      <c r="M1318" s="864">
        <f t="shared" si="65"/>
        <v>0</v>
      </c>
      <c r="N1318" s="864">
        <f t="shared" si="66"/>
        <v>0</v>
      </c>
      <c r="O1318" s="223"/>
      <c r="P1318" s="223"/>
      <c r="Q1318" s="184"/>
      <c r="R1318" s="223"/>
      <c r="S1318" s="223"/>
    </row>
    <row r="1319" spans="1:19" ht="15" customHeight="1" x14ac:dyDescent="0.25">
      <c r="A1319" s="231"/>
      <c r="B1319" s="250"/>
      <c r="C1319" s="233"/>
      <c r="D1319" s="184"/>
      <c r="E1319" s="184"/>
      <c r="F1319" s="223"/>
      <c r="G1319" s="223"/>
      <c r="H1319" s="367"/>
      <c r="I1319" s="223"/>
      <c r="J1319" s="485"/>
      <c r="K1319" s="223"/>
      <c r="L1319" s="863" t="str">
        <f t="shared" si="64"/>
        <v/>
      </c>
      <c r="M1319" s="864">
        <f t="shared" si="65"/>
        <v>0</v>
      </c>
      <c r="N1319" s="864">
        <f t="shared" si="66"/>
        <v>0</v>
      </c>
      <c r="O1319" s="223"/>
      <c r="P1319" s="223"/>
      <c r="Q1319" s="184"/>
      <c r="R1319" s="223"/>
      <c r="S1319" s="223"/>
    </row>
    <row r="1320" spans="1:19" ht="15" customHeight="1" x14ac:dyDescent="0.25">
      <c r="A1320" s="231"/>
      <c r="B1320" s="250"/>
      <c r="C1320" s="233"/>
      <c r="D1320" s="184"/>
      <c r="E1320" s="184"/>
      <c r="F1320" s="223"/>
      <c r="G1320" s="223"/>
      <c r="H1320" s="367"/>
      <c r="I1320" s="223"/>
      <c r="J1320" s="485"/>
      <c r="K1320" s="223"/>
      <c r="L1320" s="863" t="str">
        <f t="shared" si="64"/>
        <v/>
      </c>
      <c r="M1320" s="864">
        <f t="shared" si="65"/>
        <v>0</v>
      </c>
      <c r="N1320" s="864">
        <f t="shared" si="66"/>
        <v>0</v>
      </c>
      <c r="O1320" s="223"/>
      <c r="P1320" s="223"/>
      <c r="Q1320" s="184"/>
      <c r="R1320" s="223"/>
      <c r="S1320" s="223"/>
    </row>
    <row r="1321" spans="1:19" ht="15" customHeight="1" x14ac:dyDescent="0.25">
      <c r="A1321" s="231"/>
      <c r="B1321" s="250"/>
      <c r="C1321" s="233"/>
      <c r="D1321" s="184"/>
      <c r="E1321" s="184"/>
      <c r="F1321" s="223"/>
      <c r="G1321" s="223"/>
      <c r="H1321" s="367"/>
      <c r="I1321" s="223"/>
      <c r="J1321" s="485"/>
      <c r="K1321" s="223"/>
      <c r="L1321" s="863" t="str">
        <f t="shared" si="64"/>
        <v/>
      </c>
      <c r="M1321" s="864">
        <f t="shared" si="65"/>
        <v>0</v>
      </c>
      <c r="N1321" s="864">
        <f t="shared" si="66"/>
        <v>0</v>
      </c>
      <c r="O1321" s="223"/>
      <c r="P1321" s="223"/>
      <c r="Q1321" s="184"/>
      <c r="R1321" s="223"/>
      <c r="S1321" s="223"/>
    </row>
    <row r="1322" spans="1:19" ht="15" customHeight="1" x14ac:dyDescent="0.25">
      <c r="A1322" s="231"/>
      <c r="B1322" s="250"/>
      <c r="C1322" s="233"/>
      <c r="D1322" s="184"/>
      <c r="E1322" s="184"/>
      <c r="F1322" s="223"/>
      <c r="G1322" s="223"/>
      <c r="H1322" s="367"/>
      <c r="I1322" s="223"/>
      <c r="J1322" s="485"/>
      <c r="K1322" s="223"/>
      <c r="L1322" s="863" t="str">
        <f t="shared" si="64"/>
        <v/>
      </c>
      <c r="M1322" s="864">
        <f t="shared" si="65"/>
        <v>0</v>
      </c>
      <c r="N1322" s="864">
        <f t="shared" si="66"/>
        <v>0</v>
      </c>
      <c r="O1322" s="223"/>
      <c r="P1322" s="223"/>
      <c r="Q1322" s="184"/>
      <c r="R1322" s="223"/>
      <c r="S1322" s="223"/>
    </row>
    <row r="1323" spans="1:19" ht="15" customHeight="1" x14ac:dyDescent="0.25">
      <c r="A1323" s="231"/>
      <c r="B1323" s="250"/>
      <c r="C1323" s="233"/>
      <c r="D1323" s="184"/>
      <c r="E1323" s="184"/>
      <c r="F1323" s="223"/>
      <c r="G1323" s="223"/>
      <c r="H1323" s="367"/>
      <c r="I1323" s="223"/>
      <c r="J1323" s="485"/>
      <c r="K1323" s="223"/>
      <c r="L1323" s="863" t="str">
        <f t="shared" si="64"/>
        <v/>
      </c>
      <c r="M1323" s="864">
        <f t="shared" si="65"/>
        <v>0</v>
      </c>
      <c r="N1323" s="864">
        <f t="shared" si="66"/>
        <v>0</v>
      </c>
      <c r="O1323" s="223"/>
      <c r="P1323" s="223"/>
      <c r="Q1323" s="184"/>
      <c r="R1323" s="223"/>
      <c r="S1323" s="223"/>
    </row>
    <row r="1324" spans="1:19" ht="15" customHeight="1" x14ac:dyDescent="0.25">
      <c r="A1324" s="231"/>
      <c r="B1324" s="250"/>
      <c r="C1324" s="233"/>
      <c r="D1324" s="184"/>
      <c r="E1324" s="184"/>
      <c r="F1324" s="223"/>
      <c r="G1324" s="223"/>
      <c r="H1324" s="367"/>
      <c r="I1324" s="223"/>
      <c r="J1324" s="485"/>
      <c r="K1324" s="223"/>
      <c r="L1324" s="863" t="str">
        <f t="shared" si="64"/>
        <v/>
      </c>
      <c r="M1324" s="864">
        <f t="shared" si="65"/>
        <v>0</v>
      </c>
      <c r="N1324" s="864">
        <f t="shared" si="66"/>
        <v>0</v>
      </c>
      <c r="O1324" s="223"/>
      <c r="P1324" s="223"/>
      <c r="Q1324" s="184"/>
      <c r="R1324" s="223"/>
      <c r="S1324" s="223"/>
    </row>
    <row r="1325" spans="1:19" ht="15" customHeight="1" x14ac:dyDescent="0.25">
      <c r="A1325" s="231"/>
      <c r="B1325" s="250"/>
      <c r="C1325" s="233"/>
      <c r="D1325" s="184"/>
      <c r="E1325" s="184"/>
      <c r="F1325" s="223"/>
      <c r="G1325" s="223"/>
      <c r="H1325" s="367"/>
      <c r="I1325" s="223"/>
      <c r="J1325" s="485"/>
      <c r="K1325" s="223"/>
      <c r="L1325" s="863" t="str">
        <f t="shared" si="64"/>
        <v/>
      </c>
      <c r="M1325" s="864">
        <f t="shared" si="65"/>
        <v>0</v>
      </c>
      <c r="N1325" s="864">
        <f t="shared" si="66"/>
        <v>0</v>
      </c>
      <c r="O1325" s="223"/>
      <c r="P1325" s="223"/>
      <c r="Q1325" s="184"/>
      <c r="R1325" s="223"/>
      <c r="S1325" s="223"/>
    </row>
    <row r="1326" spans="1:19" ht="15" customHeight="1" x14ac:dyDescent="0.25">
      <c r="A1326" s="231"/>
      <c r="B1326" s="250"/>
      <c r="C1326" s="233"/>
      <c r="D1326" s="184"/>
      <c r="E1326" s="184"/>
      <c r="F1326" s="223"/>
      <c r="G1326" s="223"/>
      <c r="H1326" s="367"/>
      <c r="I1326" s="223"/>
      <c r="J1326" s="485"/>
      <c r="K1326" s="223"/>
      <c r="L1326" s="863" t="str">
        <f t="shared" si="64"/>
        <v/>
      </c>
      <c r="M1326" s="864">
        <f t="shared" si="65"/>
        <v>0</v>
      </c>
      <c r="N1326" s="864">
        <f t="shared" si="66"/>
        <v>0</v>
      </c>
      <c r="O1326" s="223"/>
      <c r="P1326" s="223"/>
      <c r="Q1326" s="184"/>
      <c r="R1326" s="223"/>
      <c r="S1326" s="223"/>
    </row>
    <row r="1327" spans="1:19" ht="15" customHeight="1" x14ac:dyDescent="0.25">
      <c r="A1327" s="231"/>
      <c r="B1327" s="250"/>
      <c r="C1327" s="233"/>
      <c r="D1327" s="184"/>
      <c r="E1327" s="184"/>
      <c r="F1327" s="223"/>
      <c r="G1327" s="223"/>
      <c r="H1327" s="367"/>
      <c r="I1327" s="223"/>
      <c r="J1327" s="485"/>
      <c r="K1327" s="223"/>
      <c r="L1327" s="863" t="str">
        <f t="shared" si="64"/>
        <v/>
      </c>
      <c r="M1327" s="864">
        <f t="shared" si="65"/>
        <v>0</v>
      </c>
      <c r="N1327" s="864">
        <f t="shared" si="66"/>
        <v>0</v>
      </c>
      <c r="O1327" s="223"/>
      <c r="P1327" s="223"/>
      <c r="Q1327" s="184"/>
      <c r="R1327" s="223"/>
      <c r="S1327" s="223"/>
    </row>
    <row r="1328" spans="1:19" ht="15" customHeight="1" x14ac:dyDescent="0.25">
      <c r="A1328" s="231"/>
      <c r="B1328" s="250"/>
      <c r="C1328" s="233"/>
      <c r="D1328" s="184"/>
      <c r="E1328" s="184"/>
      <c r="F1328" s="223"/>
      <c r="G1328" s="223"/>
      <c r="H1328" s="367"/>
      <c r="I1328" s="223"/>
      <c r="J1328" s="485"/>
      <c r="K1328" s="223"/>
      <c r="L1328" s="863" t="str">
        <f t="shared" si="64"/>
        <v/>
      </c>
      <c r="M1328" s="864">
        <f t="shared" si="65"/>
        <v>0</v>
      </c>
      <c r="N1328" s="864">
        <f t="shared" si="66"/>
        <v>0</v>
      </c>
      <c r="O1328" s="223"/>
      <c r="P1328" s="223"/>
      <c r="Q1328" s="184"/>
      <c r="R1328" s="223"/>
      <c r="S1328" s="223"/>
    </row>
    <row r="1329" spans="1:19" ht="15" customHeight="1" x14ac:dyDescent="0.25">
      <c r="A1329" s="231"/>
      <c r="B1329" s="250"/>
      <c r="C1329" s="233"/>
      <c r="D1329" s="184"/>
      <c r="E1329" s="184"/>
      <c r="F1329" s="223"/>
      <c r="G1329" s="223"/>
      <c r="H1329" s="367"/>
      <c r="I1329" s="223"/>
      <c r="J1329" s="485"/>
      <c r="K1329" s="223"/>
      <c r="L1329" s="863" t="str">
        <f t="shared" si="64"/>
        <v/>
      </c>
      <c r="M1329" s="864">
        <f t="shared" si="65"/>
        <v>0</v>
      </c>
      <c r="N1329" s="864">
        <f t="shared" si="66"/>
        <v>0</v>
      </c>
      <c r="O1329" s="223"/>
      <c r="P1329" s="223"/>
      <c r="Q1329" s="184"/>
      <c r="R1329" s="223"/>
      <c r="S1329" s="223"/>
    </row>
    <row r="1330" spans="1:19" ht="15" customHeight="1" x14ac:dyDescent="0.25">
      <c r="A1330" s="231"/>
      <c r="B1330" s="250"/>
      <c r="C1330" s="233"/>
      <c r="D1330" s="184"/>
      <c r="E1330" s="184"/>
      <c r="F1330" s="223"/>
      <c r="G1330" s="223"/>
      <c r="H1330" s="367"/>
      <c r="I1330" s="223"/>
      <c r="J1330" s="485"/>
      <c r="K1330" s="223"/>
      <c r="L1330" s="863" t="str">
        <f t="shared" si="64"/>
        <v/>
      </c>
      <c r="M1330" s="864">
        <f t="shared" si="65"/>
        <v>0</v>
      </c>
      <c r="N1330" s="864">
        <f t="shared" si="66"/>
        <v>0</v>
      </c>
      <c r="O1330" s="223"/>
      <c r="P1330" s="223"/>
      <c r="Q1330" s="184"/>
      <c r="R1330" s="223"/>
      <c r="S1330" s="223"/>
    </row>
    <row r="1331" spans="1:19" ht="15" customHeight="1" x14ac:dyDescent="0.25">
      <c r="A1331" s="231"/>
      <c r="B1331" s="250"/>
      <c r="C1331" s="233"/>
      <c r="D1331" s="184"/>
      <c r="E1331" s="184"/>
      <c r="F1331" s="223"/>
      <c r="G1331" s="223"/>
      <c r="H1331" s="367"/>
      <c r="I1331" s="223"/>
      <c r="J1331" s="485"/>
      <c r="K1331" s="223"/>
      <c r="L1331" s="863" t="str">
        <f t="shared" si="64"/>
        <v/>
      </c>
      <c r="M1331" s="864">
        <f t="shared" si="65"/>
        <v>0</v>
      </c>
      <c r="N1331" s="864">
        <f t="shared" si="66"/>
        <v>0</v>
      </c>
      <c r="O1331" s="223"/>
      <c r="P1331" s="223"/>
      <c r="Q1331" s="184"/>
      <c r="R1331" s="223"/>
      <c r="S1331" s="223"/>
    </row>
    <row r="1332" spans="1:19" ht="15" customHeight="1" x14ac:dyDescent="0.25">
      <c r="A1332" s="231"/>
      <c r="B1332" s="250"/>
      <c r="C1332" s="233"/>
      <c r="D1332" s="184"/>
      <c r="E1332" s="184"/>
      <c r="F1332" s="223"/>
      <c r="G1332" s="223"/>
      <c r="H1332" s="367"/>
      <c r="I1332" s="223"/>
      <c r="J1332" s="485"/>
      <c r="K1332" s="223"/>
      <c r="L1332" s="863" t="str">
        <f t="shared" si="64"/>
        <v/>
      </c>
      <c r="M1332" s="864">
        <f t="shared" si="65"/>
        <v>0</v>
      </c>
      <c r="N1332" s="864">
        <f t="shared" si="66"/>
        <v>0</v>
      </c>
      <c r="O1332" s="223"/>
      <c r="P1332" s="223"/>
      <c r="Q1332" s="184"/>
      <c r="R1332" s="223"/>
      <c r="S1332" s="223"/>
    </row>
    <row r="1333" spans="1:19" ht="15" customHeight="1" x14ac:dyDescent="0.25">
      <c r="A1333" s="231"/>
      <c r="B1333" s="250"/>
      <c r="C1333" s="233"/>
      <c r="D1333" s="184"/>
      <c r="E1333" s="184"/>
      <c r="F1333" s="223"/>
      <c r="G1333" s="223"/>
      <c r="H1333" s="367"/>
      <c r="I1333" s="223"/>
      <c r="J1333" s="485"/>
      <c r="K1333" s="223"/>
      <c r="L1333" s="863" t="str">
        <f t="shared" si="64"/>
        <v/>
      </c>
      <c r="M1333" s="864">
        <f t="shared" si="65"/>
        <v>0</v>
      </c>
      <c r="N1333" s="864">
        <f t="shared" si="66"/>
        <v>0</v>
      </c>
      <c r="O1333" s="223"/>
      <c r="P1333" s="223"/>
      <c r="Q1333" s="184"/>
      <c r="R1333" s="223"/>
      <c r="S1333" s="223"/>
    </row>
    <row r="1334" spans="1:19" ht="15" customHeight="1" x14ac:dyDescent="0.25">
      <c r="A1334" s="231"/>
      <c r="B1334" s="250"/>
      <c r="C1334" s="233"/>
      <c r="D1334" s="184"/>
      <c r="E1334" s="184"/>
      <c r="F1334" s="223"/>
      <c r="G1334" s="223"/>
      <c r="H1334" s="367"/>
      <c r="I1334" s="223"/>
      <c r="J1334" s="485"/>
      <c r="K1334" s="223"/>
      <c r="L1334" s="863" t="str">
        <f t="shared" si="64"/>
        <v/>
      </c>
      <c r="M1334" s="864">
        <f t="shared" si="65"/>
        <v>0</v>
      </c>
      <c r="N1334" s="864">
        <f t="shared" si="66"/>
        <v>0</v>
      </c>
      <c r="O1334" s="223"/>
      <c r="P1334" s="223"/>
      <c r="Q1334" s="184"/>
      <c r="R1334" s="223"/>
      <c r="S1334" s="223"/>
    </row>
    <row r="1335" spans="1:19" ht="15" customHeight="1" x14ac:dyDescent="0.25">
      <c r="A1335" s="231"/>
      <c r="B1335" s="250"/>
      <c r="C1335" s="233"/>
      <c r="D1335" s="184"/>
      <c r="E1335" s="184"/>
      <c r="F1335" s="223"/>
      <c r="G1335" s="223"/>
      <c r="H1335" s="367"/>
      <c r="I1335" s="223"/>
      <c r="J1335" s="485"/>
      <c r="K1335" s="223"/>
      <c r="L1335" s="863" t="str">
        <f t="shared" si="64"/>
        <v/>
      </c>
      <c r="M1335" s="864">
        <f t="shared" si="65"/>
        <v>0</v>
      </c>
      <c r="N1335" s="864">
        <f t="shared" si="66"/>
        <v>0</v>
      </c>
      <c r="O1335" s="223"/>
      <c r="P1335" s="223"/>
      <c r="Q1335" s="184"/>
      <c r="R1335" s="223"/>
      <c r="S1335" s="223"/>
    </row>
    <row r="1336" spans="1:19" ht="15" customHeight="1" x14ac:dyDescent="0.25">
      <c r="A1336" s="231"/>
      <c r="B1336" s="250"/>
      <c r="C1336" s="233"/>
      <c r="D1336" s="184"/>
      <c r="E1336" s="184"/>
      <c r="F1336" s="223"/>
      <c r="G1336" s="223"/>
      <c r="H1336" s="367"/>
      <c r="I1336" s="223"/>
      <c r="J1336" s="485"/>
      <c r="K1336" s="223"/>
      <c r="L1336" s="863" t="str">
        <f t="shared" si="64"/>
        <v/>
      </c>
      <c r="M1336" s="864">
        <f t="shared" si="65"/>
        <v>0</v>
      </c>
      <c r="N1336" s="864">
        <f t="shared" si="66"/>
        <v>0</v>
      </c>
      <c r="O1336" s="223"/>
      <c r="P1336" s="223"/>
      <c r="Q1336" s="184"/>
      <c r="R1336" s="223"/>
      <c r="S1336" s="223"/>
    </row>
    <row r="1337" spans="1:19" ht="15" customHeight="1" x14ac:dyDescent="0.25">
      <c r="A1337" s="231"/>
      <c r="B1337" s="250"/>
      <c r="C1337" s="233"/>
      <c r="D1337" s="184"/>
      <c r="E1337" s="184"/>
      <c r="F1337" s="223"/>
      <c r="G1337" s="223"/>
      <c r="H1337" s="367"/>
      <c r="I1337" s="223"/>
      <c r="J1337" s="485"/>
      <c r="K1337" s="223"/>
      <c r="L1337" s="863" t="str">
        <f t="shared" si="64"/>
        <v/>
      </c>
      <c r="M1337" s="864">
        <f t="shared" si="65"/>
        <v>0</v>
      </c>
      <c r="N1337" s="864">
        <f t="shared" si="66"/>
        <v>0</v>
      </c>
      <c r="O1337" s="223"/>
      <c r="P1337" s="223"/>
      <c r="Q1337" s="184"/>
      <c r="R1337" s="223"/>
      <c r="S1337" s="223"/>
    </row>
    <row r="1338" spans="1:19" ht="15" customHeight="1" x14ac:dyDescent="0.25">
      <c r="A1338" s="231"/>
      <c r="B1338" s="250"/>
      <c r="C1338" s="233"/>
      <c r="D1338" s="184"/>
      <c r="E1338" s="184"/>
      <c r="F1338" s="223"/>
      <c r="G1338" s="223"/>
      <c r="H1338" s="367"/>
      <c r="I1338" s="223"/>
      <c r="J1338" s="485"/>
      <c r="K1338" s="223"/>
      <c r="L1338" s="863" t="str">
        <f t="shared" si="64"/>
        <v/>
      </c>
      <c r="M1338" s="864">
        <f t="shared" si="65"/>
        <v>0</v>
      </c>
      <c r="N1338" s="864">
        <f t="shared" si="66"/>
        <v>0</v>
      </c>
      <c r="O1338" s="223"/>
      <c r="P1338" s="223"/>
      <c r="Q1338" s="184"/>
      <c r="R1338" s="223"/>
      <c r="S1338" s="223"/>
    </row>
    <row r="1339" spans="1:19" ht="15" customHeight="1" x14ac:dyDescent="0.25">
      <c r="A1339" s="231"/>
      <c r="B1339" s="250"/>
      <c r="C1339" s="233"/>
      <c r="D1339" s="184"/>
      <c r="E1339" s="184"/>
      <c r="F1339" s="223"/>
      <c r="G1339" s="223"/>
      <c r="H1339" s="367"/>
      <c r="I1339" s="223"/>
      <c r="J1339" s="485"/>
      <c r="K1339" s="223"/>
      <c r="L1339" s="863" t="str">
        <f t="shared" si="64"/>
        <v/>
      </c>
      <c r="M1339" s="864">
        <f t="shared" si="65"/>
        <v>0</v>
      </c>
      <c r="N1339" s="864">
        <f t="shared" si="66"/>
        <v>0</v>
      </c>
      <c r="O1339" s="223"/>
      <c r="P1339" s="223"/>
      <c r="Q1339" s="184"/>
      <c r="R1339" s="223"/>
      <c r="S1339" s="223"/>
    </row>
    <row r="1340" spans="1:19" ht="15" customHeight="1" x14ac:dyDescent="0.25">
      <c r="A1340" s="231"/>
      <c r="B1340" s="250"/>
      <c r="C1340" s="233"/>
      <c r="D1340" s="184"/>
      <c r="E1340" s="184"/>
      <c r="F1340" s="223"/>
      <c r="G1340" s="223"/>
      <c r="H1340" s="367"/>
      <c r="I1340" s="223"/>
      <c r="J1340" s="485"/>
      <c r="K1340" s="223"/>
      <c r="L1340" s="863" t="str">
        <f t="shared" si="64"/>
        <v/>
      </c>
      <c r="M1340" s="864">
        <f t="shared" si="65"/>
        <v>0</v>
      </c>
      <c r="N1340" s="864">
        <f t="shared" si="66"/>
        <v>0</v>
      </c>
      <c r="O1340" s="223"/>
      <c r="P1340" s="223"/>
      <c r="Q1340" s="184"/>
      <c r="R1340" s="223"/>
      <c r="S1340" s="223"/>
    </row>
    <row r="1341" spans="1:19" ht="15" customHeight="1" x14ac:dyDescent="0.25">
      <c r="A1341" s="231"/>
      <c r="B1341" s="250"/>
      <c r="C1341" s="233"/>
      <c r="D1341" s="184"/>
      <c r="E1341" s="184"/>
      <c r="F1341" s="223"/>
      <c r="G1341" s="223"/>
      <c r="H1341" s="367"/>
      <c r="I1341" s="223"/>
      <c r="J1341" s="485"/>
      <c r="K1341" s="223"/>
      <c r="L1341" s="863" t="str">
        <f t="shared" si="64"/>
        <v/>
      </c>
      <c r="M1341" s="864">
        <f t="shared" si="65"/>
        <v>0</v>
      </c>
      <c r="N1341" s="864">
        <f t="shared" si="66"/>
        <v>0</v>
      </c>
      <c r="O1341" s="223"/>
      <c r="P1341" s="223"/>
      <c r="Q1341" s="184"/>
      <c r="R1341" s="223"/>
      <c r="S1341" s="223"/>
    </row>
    <row r="1342" spans="1:19" ht="15" customHeight="1" x14ac:dyDescent="0.25">
      <c r="A1342" s="231"/>
      <c r="B1342" s="250"/>
      <c r="C1342" s="233"/>
      <c r="D1342" s="184"/>
      <c r="E1342" s="184"/>
      <c r="F1342" s="223"/>
      <c r="G1342" s="223"/>
      <c r="H1342" s="367"/>
      <c r="I1342" s="223"/>
      <c r="J1342" s="485"/>
      <c r="K1342" s="223"/>
      <c r="L1342" s="863" t="str">
        <f t="shared" si="64"/>
        <v/>
      </c>
      <c r="M1342" s="864">
        <f t="shared" si="65"/>
        <v>0</v>
      </c>
      <c r="N1342" s="864">
        <f t="shared" si="66"/>
        <v>0</v>
      </c>
      <c r="O1342" s="223"/>
      <c r="P1342" s="223"/>
      <c r="Q1342" s="184"/>
      <c r="R1342" s="223"/>
      <c r="S1342" s="223"/>
    </row>
    <row r="1343" spans="1:19" ht="15" customHeight="1" x14ac:dyDescent="0.25">
      <c r="A1343" s="231"/>
      <c r="B1343" s="250"/>
      <c r="C1343" s="233"/>
      <c r="D1343" s="184"/>
      <c r="E1343" s="184"/>
      <c r="F1343" s="223"/>
      <c r="G1343" s="223"/>
      <c r="H1343" s="367"/>
      <c r="I1343" s="223"/>
      <c r="J1343" s="485"/>
      <c r="K1343" s="223"/>
      <c r="L1343" s="863" t="str">
        <f t="shared" si="64"/>
        <v/>
      </c>
      <c r="M1343" s="864">
        <f t="shared" si="65"/>
        <v>0</v>
      </c>
      <c r="N1343" s="864">
        <f t="shared" si="66"/>
        <v>0</v>
      </c>
      <c r="O1343" s="223"/>
      <c r="P1343" s="223"/>
      <c r="Q1343" s="184"/>
      <c r="R1343" s="223"/>
      <c r="S1343" s="223"/>
    </row>
    <row r="1344" spans="1:19" ht="15" customHeight="1" x14ac:dyDescent="0.25">
      <c r="A1344" s="231"/>
      <c r="B1344" s="250"/>
      <c r="C1344" s="233"/>
      <c r="D1344" s="184"/>
      <c r="E1344" s="184"/>
      <c r="F1344" s="223"/>
      <c r="G1344" s="223"/>
      <c r="H1344" s="367"/>
      <c r="I1344" s="223"/>
      <c r="J1344" s="485"/>
      <c r="K1344" s="223"/>
      <c r="L1344" s="863" t="str">
        <f t="shared" si="64"/>
        <v/>
      </c>
      <c r="M1344" s="864">
        <f t="shared" si="65"/>
        <v>0</v>
      </c>
      <c r="N1344" s="864">
        <f t="shared" si="66"/>
        <v>0</v>
      </c>
      <c r="O1344" s="223"/>
      <c r="P1344" s="223"/>
      <c r="Q1344" s="184"/>
      <c r="R1344" s="223"/>
      <c r="S1344" s="223"/>
    </row>
    <row r="1345" spans="1:19" ht="15" customHeight="1" x14ac:dyDescent="0.25">
      <c r="A1345" s="231"/>
      <c r="B1345" s="250"/>
      <c r="C1345" s="233"/>
      <c r="D1345" s="184"/>
      <c r="E1345" s="184"/>
      <c r="F1345" s="223"/>
      <c r="G1345" s="223"/>
      <c r="H1345" s="367"/>
      <c r="I1345" s="223"/>
      <c r="J1345" s="485"/>
      <c r="K1345" s="223"/>
      <c r="L1345" s="863" t="str">
        <f t="shared" si="64"/>
        <v/>
      </c>
      <c r="M1345" s="864">
        <f t="shared" si="65"/>
        <v>0</v>
      </c>
      <c r="N1345" s="864">
        <f t="shared" si="66"/>
        <v>0</v>
      </c>
      <c r="O1345" s="223"/>
      <c r="P1345" s="223"/>
      <c r="Q1345" s="184"/>
      <c r="R1345" s="223"/>
      <c r="S1345" s="223"/>
    </row>
    <row r="1346" spans="1:19" ht="15" customHeight="1" x14ac:dyDescent="0.25">
      <c r="A1346" s="231"/>
      <c r="B1346" s="250"/>
      <c r="C1346" s="233"/>
      <c r="D1346" s="184"/>
      <c r="E1346" s="184"/>
      <c r="F1346" s="223"/>
      <c r="G1346" s="223"/>
      <c r="H1346" s="367"/>
      <c r="I1346" s="223"/>
      <c r="J1346" s="485"/>
      <c r="K1346" s="223"/>
      <c r="L1346" s="863" t="str">
        <f t="shared" si="64"/>
        <v/>
      </c>
      <c r="M1346" s="864">
        <f t="shared" si="65"/>
        <v>0</v>
      </c>
      <c r="N1346" s="864">
        <f t="shared" si="66"/>
        <v>0</v>
      </c>
      <c r="O1346" s="223"/>
      <c r="P1346" s="223"/>
      <c r="Q1346" s="184"/>
      <c r="R1346" s="223"/>
      <c r="S1346" s="223"/>
    </row>
    <row r="1347" spans="1:19" ht="15" customHeight="1" x14ac:dyDescent="0.25">
      <c r="A1347" s="231"/>
      <c r="B1347" s="250"/>
      <c r="C1347" s="233"/>
      <c r="D1347" s="184"/>
      <c r="E1347" s="184"/>
      <c r="F1347" s="223"/>
      <c r="G1347" s="223"/>
      <c r="H1347" s="367"/>
      <c r="I1347" s="223"/>
      <c r="J1347" s="485"/>
      <c r="K1347" s="223"/>
      <c r="L1347" s="863" t="str">
        <f t="shared" ref="L1347:L1410" si="67">IF(ISBLANK(K1347),IF(ISBLANK(R1347),IF(ISBLANK(C1347),"",C1347),R1347),IF(ISBLANK(R1347),CONCATENATE(K1347,".",C1347),CONCATENATE(K1347,".",R1347)))</f>
        <v/>
      </c>
      <c r="M1347" s="864">
        <f t="shared" ref="M1347:M1410" si="68">IF(O1347="",0,LEFT(O1347,1))</f>
        <v>0</v>
      </c>
      <c r="N1347" s="864">
        <f t="shared" ref="N1347:N1410" si="69">IF(P1347="",0,LEFT(P1347,1))</f>
        <v>0</v>
      </c>
      <c r="O1347" s="223"/>
      <c r="P1347" s="223"/>
      <c r="Q1347" s="184"/>
      <c r="R1347" s="223"/>
      <c r="S1347" s="223"/>
    </row>
    <row r="1348" spans="1:19" ht="15" customHeight="1" x14ac:dyDescent="0.25">
      <c r="A1348" s="231"/>
      <c r="B1348" s="250"/>
      <c r="C1348" s="233"/>
      <c r="D1348" s="184"/>
      <c r="E1348" s="184"/>
      <c r="F1348" s="223"/>
      <c r="G1348" s="223"/>
      <c r="H1348" s="367"/>
      <c r="I1348" s="223"/>
      <c r="J1348" s="485"/>
      <c r="K1348" s="223"/>
      <c r="L1348" s="863" t="str">
        <f t="shared" si="67"/>
        <v/>
      </c>
      <c r="M1348" s="864">
        <f t="shared" si="68"/>
        <v>0</v>
      </c>
      <c r="N1348" s="864">
        <f t="shared" si="69"/>
        <v>0</v>
      </c>
      <c r="O1348" s="223"/>
      <c r="P1348" s="223"/>
      <c r="Q1348" s="184"/>
      <c r="R1348" s="223"/>
      <c r="S1348" s="223"/>
    </row>
    <row r="1349" spans="1:19" ht="15" customHeight="1" x14ac:dyDescent="0.25">
      <c r="A1349" s="231"/>
      <c r="B1349" s="250"/>
      <c r="C1349" s="233"/>
      <c r="D1349" s="184"/>
      <c r="E1349" s="184"/>
      <c r="F1349" s="223"/>
      <c r="G1349" s="223"/>
      <c r="H1349" s="367"/>
      <c r="I1349" s="223"/>
      <c r="J1349" s="485"/>
      <c r="K1349" s="223"/>
      <c r="L1349" s="863" t="str">
        <f t="shared" si="67"/>
        <v/>
      </c>
      <c r="M1349" s="864">
        <f t="shared" si="68"/>
        <v>0</v>
      </c>
      <c r="N1349" s="864">
        <f t="shared" si="69"/>
        <v>0</v>
      </c>
      <c r="O1349" s="223"/>
      <c r="P1349" s="223"/>
      <c r="Q1349" s="184"/>
      <c r="R1349" s="223"/>
      <c r="S1349" s="223"/>
    </row>
    <row r="1350" spans="1:19" ht="15" customHeight="1" x14ac:dyDescent="0.25">
      <c r="A1350" s="231"/>
      <c r="B1350" s="250"/>
      <c r="C1350" s="233"/>
      <c r="D1350" s="184"/>
      <c r="E1350" s="184"/>
      <c r="F1350" s="223"/>
      <c r="G1350" s="223"/>
      <c r="H1350" s="367"/>
      <c r="I1350" s="223"/>
      <c r="J1350" s="485"/>
      <c r="K1350" s="223"/>
      <c r="L1350" s="863" t="str">
        <f t="shared" si="67"/>
        <v/>
      </c>
      <c r="M1350" s="864">
        <f t="shared" si="68"/>
        <v>0</v>
      </c>
      <c r="N1350" s="864">
        <f t="shared" si="69"/>
        <v>0</v>
      </c>
      <c r="O1350" s="223"/>
      <c r="P1350" s="223"/>
      <c r="Q1350" s="184"/>
      <c r="R1350" s="223"/>
      <c r="S1350" s="223"/>
    </row>
    <row r="1351" spans="1:19" ht="15" customHeight="1" x14ac:dyDescent="0.25">
      <c r="A1351" s="231"/>
      <c r="B1351" s="250"/>
      <c r="C1351" s="233"/>
      <c r="D1351" s="184"/>
      <c r="E1351" s="184"/>
      <c r="F1351" s="223"/>
      <c r="G1351" s="223"/>
      <c r="H1351" s="367"/>
      <c r="I1351" s="223"/>
      <c r="J1351" s="485"/>
      <c r="K1351" s="223"/>
      <c r="L1351" s="863" t="str">
        <f t="shared" si="67"/>
        <v/>
      </c>
      <c r="M1351" s="864">
        <f t="shared" si="68"/>
        <v>0</v>
      </c>
      <c r="N1351" s="864">
        <f t="shared" si="69"/>
        <v>0</v>
      </c>
      <c r="O1351" s="223"/>
      <c r="P1351" s="223"/>
      <c r="Q1351" s="184"/>
      <c r="R1351" s="223"/>
      <c r="S1351" s="223"/>
    </row>
    <row r="1352" spans="1:19" ht="15" customHeight="1" x14ac:dyDescent="0.25">
      <c r="A1352" s="231"/>
      <c r="B1352" s="250"/>
      <c r="C1352" s="233"/>
      <c r="D1352" s="184"/>
      <c r="E1352" s="184"/>
      <c r="F1352" s="223"/>
      <c r="G1352" s="223"/>
      <c r="H1352" s="367"/>
      <c r="I1352" s="223"/>
      <c r="J1352" s="485"/>
      <c r="K1352" s="223"/>
      <c r="L1352" s="863" t="str">
        <f t="shared" si="67"/>
        <v/>
      </c>
      <c r="M1352" s="864">
        <f t="shared" si="68"/>
        <v>0</v>
      </c>
      <c r="N1352" s="864">
        <f t="shared" si="69"/>
        <v>0</v>
      </c>
      <c r="O1352" s="223"/>
      <c r="P1352" s="223"/>
      <c r="Q1352" s="184"/>
      <c r="R1352" s="223"/>
      <c r="S1352" s="223"/>
    </row>
    <row r="1353" spans="1:19" ht="15" customHeight="1" x14ac:dyDescent="0.25">
      <c r="A1353" s="231"/>
      <c r="B1353" s="250"/>
      <c r="C1353" s="233"/>
      <c r="D1353" s="184"/>
      <c r="E1353" s="184"/>
      <c r="F1353" s="223"/>
      <c r="G1353" s="223"/>
      <c r="H1353" s="367"/>
      <c r="I1353" s="223"/>
      <c r="J1353" s="485"/>
      <c r="K1353" s="223"/>
      <c r="L1353" s="863" t="str">
        <f t="shared" si="67"/>
        <v/>
      </c>
      <c r="M1353" s="864">
        <f t="shared" si="68"/>
        <v>0</v>
      </c>
      <c r="N1353" s="864">
        <f t="shared" si="69"/>
        <v>0</v>
      </c>
      <c r="O1353" s="223"/>
      <c r="P1353" s="223"/>
      <c r="Q1353" s="184"/>
      <c r="R1353" s="223"/>
      <c r="S1353" s="223"/>
    </row>
    <row r="1354" spans="1:19" ht="15" customHeight="1" x14ac:dyDescent="0.25">
      <c r="A1354" s="231"/>
      <c r="B1354" s="250"/>
      <c r="C1354" s="233"/>
      <c r="D1354" s="184"/>
      <c r="E1354" s="184"/>
      <c r="F1354" s="223"/>
      <c r="G1354" s="223"/>
      <c r="H1354" s="367"/>
      <c r="I1354" s="223"/>
      <c r="J1354" s="485"/>
      <c r="K1354" s="223"/>
      <c r="L1354" s="863" t="str">
        <f t="shared" si="67"/>
        <v/>
      </c>
      <c r="M1354" s="864">
        <f t="shared" si="68"/>
        <v>0</v>
      </c>
      <c r="N1354" s="864">
        <f t="shared" si="69"/>
        <v>0</v>
      </c>
      <c r="O1354" s="223"/>
      <c r="P1354" s="223"/>
      <c r="Q1354" s="184"/>
      <c r="R1354" s="223"/>
      <c r="S1354" s="223"/>
    </row>
    <row r="1355" spans="1:19" ht="15" customHeight="1" x14ac:dyDescent="0.25">
      <c r="A1355" s="231"/>
      <c r="B1355" s="250"/>
      <c r="C1355" s="233"/>
      <c r="D1355" s="184"/>
      <c r="E1355" s="184"/>
      <c r="F1355" s="223"/>
      <c r="G1355" s="223"/>
      <c r="H1355" s="367"/>
      <c r="I1355" s="223"/>
      <c r="J1355" s="485"/>
      <c r="K1355" s="223"/>
      <c r="L1355" s="863" t="str">
        <f t="shared" si="67"/>
        <v/>
      </c>
      <c r="M1355" s="864">
        <f t="shared" si="68"/>
        <v>0</v>
      </c>
      <c r="N1355" s="864">
        <f t="shared" si="69"/>
        <v>0</v>
      </c>
      <c r="O1355" s="223"/>
      <c r="P1355" s="223"/>
      <c r="Q1355" s="184"/>
      <c r="R1355" s="223"/>
      <c r="S1355" s="223"/>
    </row>
    <row r="1356" spans="1:19" ht="15" customHeight="1" x14ac:dyDescent="0.25">
      <c r="A1356" s="231"/>
      <c r="B1356" s="250"/>
      <c r="C1356" s="233"/>
      <c r="D1356" s="184"/>
      <c r="E1356" s="184"/>
      <c r="F1356" s="223"/>
      <c r="G1356" s="223"/>
      <c r="H1356" s="367"/>
      <c r="I1356" s="223"/>
      <c r="J1356" s="485"/>
      <c r="K1356" s="223"/>
      <c r="L1356" s="863" t="str">
        <f t="shared" si="67"/>
        <v/>
      </c>
      <c r="M1356" s="864">
        <f t="shared" si="68"/>
        <v>0</v>
      </c>
      <c r="N1356" s="864">
        <f t="shared" si="69"/>
        <v>0</v>
      </c>
      <c r="O1356" s="223"/>
      <c r="P1356" s="223"/>
      <c r="Q1356" s="184"/>
      <c r="R1356" s="223"/>
      <c r="S1356" s="223"/>
    </row>
    <row r="1357" spans="1:19" ht="15" customHeight="1" x14ac:dyDescent="0.25">
      <c r="A1357" s="231"/>
      <c r="B1357" s="250"/>
      <c r="C1357" s="233"/>
      <c r="D1357" s="184"/>
      <c r="E1357" s="184"/>
      <c r="F1357" s="223"/>
      <c r="G1357" s="223"/>
      <c r="H1357" s="367"/>
      <c r="I1357" s="223"/>
      <c r="J1357" s="485"/>
      <c r="K1357" s="223"/>
      <c r="L1357" s="863" t="str">
        <f t="shared" si="67"/>
        <v/>
      </c>
      <c r="M1357" s="864">
        <f t="shared" si="68"/>
        <v>0</v>
      </c>
      <c r="N1357" s="864">
        <f t="shared" si="69"/>
        <v>0</v>
      </c>
      <c r="O1357" s="223"/>
      <c r="P1357" s="223"/>
      <c r="Q1357" s="184"/>
      <c r="R1357" s="223"/>
      <c r="S1357" s="223"/>
    </row>
    <row r="1358" spans="1:19" ht="15" customHeight="1" x14ac:dyDescent="0.25">
      <c r="A1358" s="231"/>
      <c r="B1358" s="250"/>
      <c r="C1358" s="233"/>
      <c r="D1358" s="184"/>
      <c r="E1358" s="184"/>
      <c r="F1358" s="223"/>
      <c r="G1358" s="223"/>
      <c r="H1358" s="367"/>
      <c r="I1358" s="223"/>
      <c r="J1358" s="485"/>
      <c r="K1358" s="223"/>
      <c r="L1358" s="863" t="str">
        <f t="shared" si="67"/>
        <v/>
      </c>
      <c r="M1358" s="864">
        <f t="shared" si="68"/>
        <v>0</v>
      </c>
      <c r="N1358" s="864">
        <f t="shared" si="69"/>
        <v>0</v>
      </c>
      <c r="O1358" s="223"/>
      <c r="P1358" s="223"/>
      <c r="Q1358" s="184"/>
      <c r="R1358" s="223"/>
      <c r="S1358" s="223"/>
    </row>
    <row r="1359" spans="1:19" ht="15" customHeight="1" x14ac:dyDescent="0.25">
      <c r="A1359" s="231"/>
      <c r="B1359" s="250"/>
      <c r="C1359" s="233"/>
      <c r="D1359" s="184"/>
      <c r="E1359" s="184"/>
      <c r="F1359" s="223"/>
      <c r="G1359" s="223"/>
      <c r="H1359" s="367"/>
      <c r="I1359" s="223"/>
      <c r="J1359" s="485"/>
      <c r="K1359" s="223"/>
      <c r="L1359" s="863" t="str">
        <f t="shared" si="67"/>
        <v/>
      </c>
      <c r="M1359" s="864">
        <f t="shared" si="68"/>
        <v>0</v>
      </c>
      <c r="N1359" s="864">
        <f t="shared" si="69"/>
        <v>0</v>
      </c>
      <c r="O1359" s="223"/>
      <c r="P1359" s="223"/>
      <c r="Q1359" s="184"/>
      <c r="R1359" s="223"/>
      <c r="S1359" s="223"/>
    </row>
    <row r="1360" spans="1:19" ht="15" customHeight="1" x14ac:dyDescent="0.25">
      <c r="A1360" s="231"/>
      <c r="B1360" s="250"/>
      <c r="C1360" s="233"/>
      <c r="D1360" s="184"/>
      <c r="E1360" s="184"/>
      <c r="F1360" s="223"/>
      <c r="G1360" s="223"/>
      <c r="H1360" s="367"/>
      <c r="I1360" s="223"/>
      <c r="J1360" s="485"/>
      <c r="K1360" s="223"/>
      <c r="L1360" s="863" t="str">
        <f t="shared" si="67"/>
        <v/>
      </c>
      <c r="M1360" s="864">
        <f t="shared" si="68"/>
        <v>0</v>
      </c>
      <c r="N1360" s="864">
        <f t="shared" si="69"/>
        <v>0</v>
      </c>
      <c r="O1360" s="223"/>
      <c r="P1360" s="223"/>
      <c r="Q1360" s="184"/>
      <c r="R1360" s="223"/>
      <c r="S1360" s="223"/>
    </row>
    <row r="1361" spans="1:19" ht="15" customHeight="1" x14ac:dyDescent="0.25">
      <c r="A1361" s="231"/>
      <c r="B1361" s="250"/>
      <c r="C1361" s="233"/>
      <c r="D1361" s="184"/>
      <c r="E1361" s="184"/>
      <c r="F1361" s="223"/>
      <c r="G1361" s="223"/>
      <c r="H1361" s="367"/>
      <c r="I1361" s="223"/>
      <c r="J1361" s="485"/>
      <c r="K1361" s="223"/>
      <c r="L1361" s="863" t="str">
        <f t="shared" si="67"/>
        <v/>
      </c>
      <c r="M1361" s="864">
        <f t="shared" si="68"/>
        <v>0</v>
      </c>
      <c r="N1361" s="864">
        <f t="shared" si="69"/>
        <v>0</v>
      </c>
      <c r="O1361" s="223"/>
      <c r="P1361" s="223"/>
      <c r="Q1361" s="184"/>
      <c r="R1361" s="223"/>
      <c r="S1361" s="223"/>
    </row>
    <row r="1362" spans="1:19" ht="15" customHeight="1" x14ac:dyDescent="0.25">
      <c r="A1362" s="231"/>
      <c r="B1362" s="250"/>
      <c r="C1362" s="233"/>
      <c r="D1362" s="184"/>
      <c r="E1362" s="184"/>
      <c r="F1362" s="223"/>
      <c r="G1362" s="223"/>
      <c r="H1362" s="367"/>
      <c r="I1362" s="223"/>
      <c r="J1362" s="485"/>
      <c r="K1362" s="223"/>
      <c r="L1362" s="863" t="str">
        <f t="shared" si="67"/>
        <v/>
      </c>
      <c r="M1362" s="864">
        <f t="shared" si="68"/>
        <v>0</v>
      </c>
      <c r="N1362" s="864">
        <f t="shared" si="69"/>
        <v>0</v>
      </c>
      <c r="O1362" s="223"/>
      <c r="P1362" s="223"/>
      <c r="Q1362" s="184"/>
      <c r="R1362" s="223"/>
      <c r="S1362" s="223"/>
    </row>
    <row r="1363" spans="1:19" ht="15" customHeight="1" x14ac:dyDescent="0.25">
      <c r="A1363" s="231"/>
      <c r="B1363" s="250"/>
      <c r="C1363" s="233"/>
      <c r="D1363" s="184"/>
      <c r="E1363" s="184"/>
      <c r="F1363" s="223"/>
      <c r="G1363" s="223"/>
      <c r="H1363" s="367"/>
      <c r="I1363" s="223"/>
      <c r="J1363" s="485"/>
      <c r="K1363" s="223"/>
      <c r="L1363" s="863" t="str">
        <f t="shared" si="67"/>
        <v/>
      </c>
      <c r="M1363" s="864">
        <f t="shared" si="68"/>
        <v>0</v>
      </c>
      <c r="N1363" s="864">
        <f t="shared" si="69"/>
        <v>0</v>
      </c>
      <c r="O1363" s="223"/>
      <c r="P1363" s="223"/>
      <c r="Q1363" s="184"/>
      <c r="R1363" s="223"/>
      <c r="S1363" s="223"/>
    </row>
    <row r="1364" spans="1:19" ht="15" customHeight="1" x14ac:dyDescent="0.25">
      <c r="A1364" s="231"/>
      <c r="B1364" s="250"/>
      <c r="C1364" s="233"/>
      <c r="D1364" s="184"/>
      <c r="E1364" s="184"/>
      <c r="F1364" s="223"/>
      <c r="G1364" s="223"/>
      <c r="H1364" s="367"/>
      <c r="I1364" s="223"/>
      <c r="J1364" s="485"/>
      <c r="K1364" s="223"/>
      <c r="L1364" s="863" t="str">
        <f t="shared" si="67"/>
        <v/>
      </c>
      <c r="M1364" s="864">
        <f t="shared" si="68"/>
        <v>0</v>
      </c>
      <c r="N1364" s="864">
        <f t="shared" si="69"/>
        <v>0</v>
      </c>
      <c r="O1364" s="223"/>
      <c r="P1364" s="223"/>
      <c r="Q1364" s="184"/>
      <c r="R1364" s="223"/>
      <c r="S1364" s="223"/>
    </row>
    <row r="1365" spans="1:19" ht="15" customHeight="1" x14ac:dyDescent="0.25">
      <c r="A1365" s="231"/>
      <c r="B1365" s="250"/>
      <c r="C1365" s="233"/>
      <c r="D1365" s="184"/>
      <c r="E1365" s="184"/>
      <c r="F1365" s="223"/>
      <c r="G1365" s="223"/>
      <c r="H1365" s="367"/>
      <c r="I1365" s="223"/>
      <c r="J1365" s="485"/>
      <c r="K1365" s="223"/>
      <c r="L1365" s="863" t="str">
        <f t="shared" si="67"/>
        <v/>
      </c>
      <c r="M1365" s="864">
        <f t="shared" si="68"/>
        <v>0</v>
      </c>
      <c r="N1365" s="864">
        <f t="shared" si="69"/>
        <v>0</v>
      </c>
      <c r="O1365" s="223"/>
      <c r="P1365" s="223"/>
      <c r="Q1365" s="184"/>
      <c r="R1365" s="223"/>
      <c r="S1365" s="223"/>
    </row>
    <row r="1366" spans="1:19" ht="15" customHeight="1" x14ac:dyDescent="0.25">
      <c r="A1366" s="231"/>
      <c r="B1366" s="250"/>
      <c r="C1366" s="233"/>
      <c r="D1366" s="184"/>
      <c r="E1366" s="184"/>
      <c r="F1366" s="223"/>
      <c r="G1366" s="223"/>
      <c r="H1366" s="367"/>
      <c r="I1366" s="223"/>
      <c r="J1366" s="485"/>
      <c r="K1366" s="223"/>
      <c r="L1366" s="863" t="str">
        <f t="shared" si="67"/>
        <v/>
      </c>
      <c r="M1366" s="864">
        <f t="shared" si="68"/>
        <v>0</v>
      </c>
      <c r="N1366" s="864">
        <f t="shared" si="69"/>
        <v>0</v>
      </c>
      <c r="O1366" s="223"/>
      <c r="P1366" s="223"/>
      <c r="Q1366" s="184"/>
      <c r="R1366" s="223"/>
      <c r="S1366" s="223"/>
    </row>
    <row r="1367" spans="1:19" ht="15" customHeight="1" x14ac:dyDescent="0.25">
      <c r="A1367" s="231"/>
      <c r="B1367" s="250"/>
      <c r="C1367" s="233"/>
      <c r="D1367" s="184"/>
      <c r="E1367" s="184"/>
      <c r="F1367" s="223"/>
      <c r="G1367" s="223"/>
      <c r="H1367" s="367"/>
      <c r="I1367" s="223"/>
      <c r="J1367" s="485"/>
      <c r="K1367" s="223"/>
      <c r="L1367" s="863" t="str">
        <f t="shared" si="67"/>
        <v/>
      </c>
      <c r="M1367" s="864">
        <f t="shared" si="68"/>
        <v>0</v>
      </c>
      <c r="N1367" s="864">
        <f t="shared" si="69"/>
        <v>0</v>
      </c>
      <c r="O1367" s="223"/>
      <c r="P1367" s="223"/>
      <c r="Q1367" s="184"/>
      <c r="R1367" s="223"/>
      <c r="S1367" s="223"/>
    </row>
    <row r="1368" spans="1:19" ht="15" customHeight="1" x14ac:dyDescent="0.25">
      <c r="A1368" s="231"/>
      <c r="B1368" s="250"/>
      <c r="C1368" s="233"/>
      <c r="D1368" s="184"/>
      <c r="E1368" s="184"/>
      <c r="F1368" s="223"/>
      <c r="G1368" s="223"/>
      <c r="H1368" s="367"/>
      <c r="I1368" s="223"/>
      <c r="J1368" s="485"/>
      <c r="K1368" s="223"/>
      <c r="L1368" s="863" t="str">
        <f t="shared" si="67"/>
        <v/>
      </c>
      <c r="M1368" s="864">
        <f t="shared" si="68"/>
        <v>0</v>
      </c>
      <c r="N1368" s="864">
        <f t="shared" si="69"/>
        <v>0</v>
      </c>
      <c r="O1368" s="223"/>
      <c r="P1368" s="223"/>
      <c r="Q1368" s="184"/>
      <c r="R1368" s="223"/>
      <c r="S1368" s="223"/>
    </row>
    <row r="1369" spans="1:19" ht="15" customHeight="1" x14ac:dyDescent="0.25">
      <c r="A1369" s="231"/>
      <c r="B1369" s="250"/>
      <c r="C1369" s="233"/>
      <c r="D1369" s="184"/>
      <c r="E1369" s="184"/>
      <c r="F1369" s="223"/>
      <c r="G1369" s="223"/>
      <c r="H1369" s="367"/>
      <c r="I1369" s="223"/>
      <c r="J1369" s="485"/>
      <c r="K1369" s="223"/>
      <c r="L1369" s="863" t="str">
        <f t="shared" si="67"/>
        <v/>
      </c>
      <c r="M1369" s="864">
        <f t="shared" si="68"/>
        <v>0</v>
      </c>
      <c r="N1369" s="864">
        <f t="shared" si="69"/>
        <v>0</v>
      </c>
      <c r="O1369" s="223"/>
      <c r="P1369" s="223"/>
      <c r="Q1369" s="184"/>
      <c r="R1369" s="223"/>
      <c r="S1369" s="223"/>
    </row>
    <row r="1370" spans="1:19" ht="15" customHeight="1" x14ac:dyDescent="0.25">
      <c r="A1370" s="231"/>
      <c r="B1370" s="250"/>
      <c r="C1370" s="233"/>
      <c r="D1370" s="184"/>
      <c r="E1370" s="184"/>
      <c r="F1370" s="223"/>
      <c r="G1370" s="223"/>
      <c r="H1370" s="367"/>
      <c r="I1370" s="223"/>
      <c r="J1370" s="485"/>
      <c r="K1370" s="223"/>
      <c r="L1370" s="863" t="str">
        <f t="shared" si="67"/>
        <v/>
      </c>
      <c r="M1370" s="864">
        <f t="shared" si="68"/>
        <v>0</v>
      </c>
      <c r="N1370" s="864">
        <f t="shared" si="69"/>
        <v>0</v>
      </c>
      <c r="O1370" s="223"/>
      <c r="P1370" s="223"/>
      <c r="Q1370" s="184"/>
      <c r="R1370" s="223"/>
      <c r="S1370" s="223"/>
    </row>
    <row r="1371" spans="1:19" ht="15" customHeight="1" x14ac:dyDescent="0.25">
      <c r="A1371" s="231"/>
      <c r="B1371" s="250"/>
      <c r="C1371" s="233"/>
      <c r="D1371" s="184"/>
      <c r="E1371" s="184"/>
      <c r="F1371" s="223"/>
      <c r="G1371" s="223"/>
      <c r="H1371" s="367"/>
      <c r="I1371" s="223"/>
      <c r="J1371" s="485"/>
      <c r="K1371" s="223"/>
      <c r="L1371" s="863" t="str">
        <f t="shared" si="67"/>
        <v/>
      </c>
      <c r="M1371" s="864">
        <f t="shared" si="68"/>
        <v>0</v>
      </c>
      <c r="N1371" s="864">
        <f t="shared" si="69"/>
        <v>0</v>
      </c>
      <c r="O1371" s="223"/>
      <c r="P1371" s="223"/>
      <c r="Q1371" s="184"/>
      <c r="R1371" s="223"/>
      <c r="S1371" s="223"/>
    </row>
    <row r="1372" spans="1:19" ht="15" customHeight="1" x14ac:dyDescent="0.25">
      <c r="A1372" s="231"/>
      <c r="B1372" s="250"/>
      <c r="C1372" s="233"/>
      <c r="D1372" s="184"/>
      <c r="E1372" s="184"/>
      <c r="F1372" s="247"/>
      <c r="G1372" s="247"/>
      <c r="H1372" s="367"/>
      <c r="I1372" s="247"/>
      <c r="J1372" s="628"/>
      <c r="K1372" s="223"/>
      <c r="L1372" s="863" t="str">
        <f t="shared" si="67"/>
        <v/>
      </c>
      <c r="M1372" s="864">
        <f t="shared" si="68"/>
        <v>0</v>
      </c>
      <c r="N1372" s="864">
        <f t="shared" si="69"/>
        <v>0</v>
      </c>
      <c r="O1372" s="223"/>
      <c r="P1372" s="223"/>
      <c r="Q1372" s="197"/>
      <c r="R1372" s="223"/>
      <c r="S1372" s="223"/>
    </row>
    <row r="1373" spans="1:19" ht="15" customHeight="1" x14ac:dyDescent="0.25">
      <c r="A1373" s="231"/>
      <c r="B1373" s="250"/>
      <c r="C1373" s="233"/>
      <c r="D1373" s="184"/>
      <c r="E1373" s="184"/>
      <c r="F1373" s="247"/>
      <c r="G1373" s="247"/>
      <c r="H1373" s="367"/>
      <c r="I1373" s="223"/>
      <c r="J1373" s="485"/>
      <c r="K1373" s="223"/>
      <c r="L1373" s="863" t="str">
        <f t="shared" si="67"/>
        <v/>
      </c>
      <c r="M1373" s="864">
        <f t="shared" si="68"/>
        <v>0</v>
      </c>
      <c r="N1373" s="864">
        <f t="shared" si="69"/>
        <v>0</v>
      </c>
      <c r="O1373" s="223"/>
      <c r="P1373" s="223"/>
      <c r="Q1373" s="197"/>
      <c r="R1373" s="223"/>
      <c r="S1373" s="223"/>
    </row>
    <row r="1374" spans="1:19" ht="15" customHeight="1" x14ac:dyDescent="0.25">
      <c r="A1374" s="231"/>
      <c r="B1374" s="250"/>
      <c r="C1374" s="233"/>
      <c r="D1374" s="184"/>
      <c r="E1374" s="184"/>
      <c r="F1374" s="247"/>
      <c r="G1374" s="247"/>
      <c r="H1374" s="367"/>
      <c r="I1374" s="223"/>
      <c r="J1374" s="485"/>
      <c r="K1374" s="223"/>
      <c r="L1374" s="863" t="str">
        <f t="shared" si="67"/>
        <v/>
      </c>
      <c r="M1374" s="864">
        <f t="shared" si="68"/>
        <v>0</v>
      </c>
      <c r="N1374" s="864">
        <f t="shared" si="69"/>
        <v>0</v>
      </c>
      <c r="O1374" s="223"/>
      <c r="P1374" s="223"/>
      <c r="Q1374" s="197"/>
      <c r="R1374" s="223"/>
      <c r="S1374" s="223"/>
    </row>
    <row r="1375" spans="1:19" ht="15" customHeight="1" x14ac:dyDescent="0.25">
      <c r="A1375" s="231"/>
      <c r="B1375" s="250"/>
      <c r="C1375" s="233"/>
      <c r="D1375" s="184"/>
      <c r="E1375" s="184"/>
      <c r="F1375" s="247"/>
      <c r="G1375" s="247"/>
      <c r="H1375" s="367"/>
      <c r="I1375" s="247"/>
      <c r="J1375" s="628"/>
      <c r="K1375" s="223"/>
      <c r="L1375" s="863" t="str">
        <f t="shared" si="67"/>
        <v/>
      </c>
      <c r="M1375" s="864">
        <f t="shared" si="68"/>
        <v>0</v>
      </c>
      <c r="N1375" s="864">
        <f t="shared" si="69"/>
        <v>0</v>
      </c>
      <c r="O1375" s="223"/>
      <c r="P1375" s="223"/>
      <c r="Q1375" s="197"/>
      <c r="R1375" s="223"/>
      <c r="S1375" s="223"/>
    </row>
    <row r="1376" spans="1:19" ht="15" customHeight="1" x14ac:dyDescent="0.25">
      <c r="A1376" s="231"/>
      <c r="B1376" s="250"/>
      <c r="C1376" s="233"/>
      <c r="D1376" s="184"/>
      <c r="E1376" s="184"/>
      <c r="F1376" s="247"/>
      <c r="G1376" s="247"/>
      <c r="H1376" s="367"/>
      <c r="I1376" s="247"/>
      <c r="J1376" s="628"/>
      <c r="K1376" s="223"/>
      <c r="L1376" s="863" t="str">
        <f t="shared" si="67"/>
        <v/>
      </c>
      <c r="M1376" s="864">
        <f t="shared" si="68"/>
        <v>0</v>
      </c>
      <c r="N1376" s="864">
        <f t="shared" si="69"/>
        <v>0</v>
      </c>
      <c r="O1376" s="223"/>
      <c r="P1376" s="223"/>
      <c r="Q1376" s="197"/>
      <c r="R1376" s="223"/>
      <c r="S1376" s="223"/>
    </row>
    <row r="1377" spans="1:19" ht="15" customHeight="1" x14ac:dyDescent="0.25">
      <c r="A1377" s="231"/>
      <c r="B1377" s="250"/>
      <c r="C1377" s="233"/>
      <c r="D1377" s="184"/>
      <c r="E1377" s="184"/>
      <c r="F1377" s="247"/>
      <c r="G1377" s="247"/>
      <c r="H1377" s="367"/>
      <c r="I1377" s="247"/>
      <c r="J1377" s="628"/>
      <c r="K1377" s="223"/>
      <c r="L1377" s="863" t="str">
        <f t="shared" si="67"/>
        <v/>
      </c>
      <c r="M1377" s="864">
        <f t="shared" si="68"/>
        <v>0</v>
      </c>
      <c r="N1377" s="864">
        <f t="shared" si="69"/>
        <v>0</v>
      </c>
      <c r="O1377" s="223"/>
      <c r="P1377" s="223"/>
      <c r="Q1377" s="197"/>
      <c r="R1377" s="223"/>
      <c r="S1377" s="223"/>
    </row>
    <row r="1378" spans="1:19" ht="15" customHeight="1" x14ac:dyDescent="0.25">
      <c r="A1378" s="231"/>
      <c r="B1378" s="250"/>
      <c r="C1378" s="233"/>
      <c r="D1378" s="184"/>
      <c r="E1378" s="184"/>
      <c r="F1378" s="247"/>
      <c r="G1378" s="247"/>
      <c r="H1378" s="367"/>
      <c r="I1378" s="247"/>
      <c r="J1378" s="628"/>
      <c r="K1378" s="223"/>
      <c r="L1378" s="863" t="str">
        <f t="shared" si="67"/>
        <v/>
      </c>
      <c r="M1378" s="864">
        <f t="shared" si="68"/>
        <v>0</v>
      </c>
      <c r="N1378" s="864">
        <f t="shared" si="69"/>
        <v>0</v>
      </c>
      <c r="O1378" s="223"/>
      <c r="P1378" s="223"/>
      <c r="Q1378" s="197"/>
      <c r="R1378" s="223"/>
      <c r="S1378" s="223"/>
    </row>
    <row r="1379" spans="1:19" ht="15" customHeight="1" x14ac:dyDescent="0.25">
      <c r="A1379" s="231"/>
      <c r="B1379" s="213"/>
      <c r="C1379" s="212"/>
      <c r="D1379" s="184"/>
      <c r="E1379" s="184"/>
      <c r="F1379" s="247"/>
      <c r="G1379" s="247"/>
      <c r="H1379" s="367"/>
      <c r="I1379" s="247"/>
      <c r="J1379" s="628"/>
      <c r="K1379" s="223"/>
      <c r="L1379" s="863" t="str">
        <f t="shared" si="67"/>
        <v/>
      </c>
      <c r="M1379" s="864">
        <f t="shared" si="68"/>
        <v>0</v>
      </c>
      <c r="N1379" s="864">
        <f t="shared" si="69"/>
        <v>0</v>
      </c>
      <c r="O1379" s="223"/>
      <c r="P1379" s="223"/>
      <c r="Q1379" s="197"/>
      <c r="R1379" s="223"/>
      <c r="S1379" s="223"/>
    </row>
    <row r="1380" spans="1:19" ht="15" customHeight="1" x14ac:dyDescent="0.25">
      <c r="A1380" s="231"/>
      <c r="B1380" s="224"/>
      <c r="C1380" s="184"/>
      <c r="D1380" s="184"/>
      <c r="E1380" s="184"/>
      <c r="F1380" s="247"/>
      <c r="G1380" s="247"/>
      <c r="H1380" s="367"/>
      <c r="I1380" s="247"/>
      <c r="J1380" s="628"/>
      <c r="K1380" s="223"/>
      <c r="L1380" s="863" t="str">
        <f t="shared" si="67"/>
        <v/>
      </c>
      <c r="M1380" s="864">
        <f t="shared" si="68"/>
        <v>0</v>
      </c>
      <c r="N1380" s="864">
        <f t="shared" si="69"/>
        <v>0</v>
      </c>
      <c r="O1380" s="223"/>
      <c r="P1380" s="223"/>
      <c r="Q1380" s="197"/>
      <c r="R1380" s="223"/>
      <c r="S1380" s="223"/>
    </row>
    <row r="1381" spans="1:19" ht="15" customHeight="1" x14ac:dyDescent="0.25">
      <c r="A1381" s="231"/>
      <c r="B1381" s="324"/>
      <c r="C1381" s="184"/>
      <c r="D1381" s="184"/>
      <c r="E1381" s="184"/>
      <c r="F1381" s="247"/>
      <c r="G1381" s="247"/>
      <c r="H1381" s="367"/>
      <c r="I1381" s="247"/>
      <c r="J1381" s="628"/>
      <c r="K1381" s="223"/>
      <c r="L1381" s="863" t="str">
        <f t="shared" si="67"/>
        <v/>
      </c>
      <c r="M1381" s="864">
        <f t="shared" si="68"/>
        <v>0</v>
      </c>
      <c r="N1381" s="864">
        <f t="shared" si="69"/>
        <v>0</v>
      </c>
      <c r="O1381" s="223"/>
      <c r="P1381" s="223"/>
      <c r="Q1381" s="197"/>
      <c r="R1381" s="223"/>
      <c r="S1381" s="223"/>
    </row>
    <row r="1382" spans="1:19" ht="15" customHeight="1" x14ac:dyDescent="0.25">
      <c r="A1382" s="231"/>
      <c r="B1382" s="224"/>
      <c r="C1382" s="184"/>
      <c r="D1382" s="184"/>
      <c r="E1382" s="184"/>
      <c r="F1382" s="247"/>
      <c r="G1382" s="247"/>
      <c r="H1382" s="367"/>
      <c r="I1382" s="223"/>
      <c r="J1382" s="485"/>
      <c r="K1382" s="223"/>
      <c r="L1382" s="863" t="str">
        <f t="shared" si="67"/>
        <v/>
      </c>
      <c r="M1382" s="864">
        <f t="shared" si="68"/>
        <v>0</v>
      </c>
      <c r="N1382" s="864">
        <f t="shared" si="69"/>
        <v>0</v>
      </c>
      <c r="O1382" s="223"/>
      <c r="P1382" s="223"/>
      <c r="Q1382" s="197"/>
      <c r="R1382" s="223"/>
      <c r="S1382" s="223"/>
    </row>
    <row r="1383" spans="1:19" ht="15" customHeight="1" x14ac:dyDescent="0.25">
      <c r="A1383" s="231"/>
      <c r="B1383" s="224"/>
      <c r="C1383" s="184"/>
      <c r="D1383" s="184"/>
      <c r="E1383" s="184"/>
      <c r="F1383" s="247"/>
      <c r="G1383" s="247"/>
      <c r="H1383" s="367"/>
      <c r="I1383" s="223"/>
      <c r="J1383" s="485"/>
      <c r="K1383" s="223"/>
      <c r="L1383" s="863" t="str">
        <f t="shared" si="67"/>
        <v/>
      </c>
      <c r="M1383" s="864">
        <f t="shared" si="68"/>
        <v>0</v>
      </c>
      <c r="N1383" s="864">
        <f t="shared" si="69"/>
        <v>0</v>
      </c>
      <c r="O1383" s="223"/>
      <c r="P1383" s="223"/>
      <c r="Q1383" s="197"/>
      <c r="R1383" s="223"/>
      <c r="S1383" s="223"/>
    </row>
    <row r="1384" spans="1:19" ht="15" customHeight="1" x14ac:dyDescent="0.25">
      <c r="A1384" s="231"/>
      <c r="B1384" s="213"/>
      <c r="C1384" s="184"/>
      <c r="D1384" s="184"/>
      <c r="E1384" s="184"/>
      <c r="F1384" s="247"/>
      <c r="G1384" s="247"/>
      <c r="H1384" s="367"/>
      <c r="I1384" s="247"/>
      <c r="J1384" s="628"/>
      <c r="K1384" s="223"/>
      <c r="L1384" s="863" t="str">
        <f t="shared" si="67"/>
        <v/>
      </c>
      <c r="M1384" s="864">
        <f t="shared" si="68"/>
        <v>0</v>
      </c>
      <c r="N1384" s="864">
        <f t="shared" si="69"/>
        <v>0</v>
      </c>
      <c r="O1384" s="223"/>
      <c r="P1384" s="223"/>
      <c r="Q1384" s="197"/>
      <c r="R1384" s="223"/>
      <c r="S1384" s="223"/>
    </row>
    <row r="1385" spans="1:19" ht="15" customHeight="1" x14ac:dyDescent="0.25">
      <c r="A1385" s="231"/>
      <c r="B1385" s="224"/>
      <c r="C1385" s="184"/>
      <c r="D1385" s="184"/>
      <c r="E1385" s="184"/>
      <c r="F1385" s="247"/>
      <c r="G1385" s="247"/>
      <c r="H1385" s="367"/>
      <c r="I1385" s="247"/>
      <c r="J1385" s="628"/>
      <c r="K1385" s="223"/>
      <c r="L1385" s="863" t="str">
        <f t="shared" si="67"/>
        <v/>
      </c>
      <c r="M1385" s="864">
        <f t="shared" si="68"/>
        <v>0</v>
      </c>
      <c r="N1385" s="864">
        <f t="shared" si="69"/>
        <v>0</v>
      </c>
      <c r="O1385" s="223"/>
      <c r="P1385" s="223"/>
      <c r="Q1385" s="197"/>
      <c r="R1385" s="223"/>
      <c r="S1385" s="223"/>
    </row>
    <row r="1386" spans="1:19" ht="15" customHeight="1" x14ac:dyDescent="0.25">
      <c r="A1386" s="231"/>
      <c r="B1386" s="248"/>
      <c r="C1386" s="184"/>
      <c r="D1386" s="184"/>
      <c r="E1386" s="184"/>
      <c r="F1386" s="247"/>
      <c r="G1386" s="247"/>
      <c r="H1386" s="367"/>
      <c r="I1386" s="247"/>
      <c r="J1386" s="628"/>
      <c r="K1386" s="223"/>
      <c r="L1386" s="863" t="str">
        <f t="shared" si="67"/>
        <v/>
      </c>
      <c r="M1386" s="864">
        <f t="shared" si="68"/>
        <v>0</v>
      </c>
      <c r="N1386" s="864">
        <f t="shared" si="69"/>
        <v>0</v>
      </c>
      <c r="O1386" s="223"/>
      <c r="P1386" s="223"/>
      <c r="Q1386" s="197"/>
      <c r="R1386" s="223"/>
      <c r="S1386" s="223"/>
    </row>
    <row r="1387" spans="1:19" ht="15" customHeight="1" x14ac:dyDescent="0.25">
      <c r="A1387" s="231"/>
      <c r="B1387" s="248"/>
      <c r="C1387" s="184"/>
      <c r="D1387" s="184"/>
      <c r="E1387" s="184"/>
      <c r="F1387" s="247"/>
      <c r="G1387" s="247"/>
      <c r="H1387" s="367"/>
      <c r="I1387" s="247"/>
      <c r="J1387" s="628"/>
      <c r="K1387" s="223"/>
      <c r="L1387" s="863" t="str">
        <f t="shared" si="67"/>
        <v/>
      </c>
      <c r="M1387" s="864">
        <f t="shared" si="68"/>
        <v>0</v>
      </c>
      <c r="N1387" s="864">
        <f t="shared" si="69"/>
        <v>0</v>
      </c>
      <c r="O1387" s="223"/>
      <c r="P1387" s="223"/>
      <c r="Q1387" s="197"/>
      <c r="R1387" s="223"/>
      <c r="S1387" s="223"/>
    </row>
    <row r="1388" spans="1:19" ht="15" customHeight="1" x14ac:dyDescent="0.25">
      <c r="A1388" s="231"/>
      <c r="B1388" s="224"/>
      <c r="C1388" s="184"/>
      <c r="D1388" s="184"/>
      <c r="E1388" s="184"/>
      <c r="F1388" s="247"/>
      <c r="G1388" s="247"/>
      <c r="H1388" s="367"/>
      <c r="I1388" s="247"/>
      <c r="J1388" s="628"/>
      <c r="K1388" s="223"/>
      <c r="L1388" s="863" t="str">
        <f t="shared" si="67"/>
        <v/>
      </c>
      <c r="M1388" s="864">
        <f t="shared" si="68"/>
        <v>0</v>
      </c>
      <c r="N1388" s="864">
        <f t="shared" si="69"/>
        <v>0</v>
      </c>
      <c r="O1388" s="223"/>
      <c r="P1388" s="223"/>
      <c r="Q1388" s="197"/>
      <c r="R1388" s="223"/>
      <c r="S1388" s="223"/>
    </row>
    <row r="1389" spans="1:19" ht="15" customHeight="1" x14ac:dyDescent="0.25">
      <c r="A1389" s="231"/>
      <c r="B1389" s="276"/>
      <c r="C1389" s="184"/>
      <c r="D1389" s="184"/>
      <c r="E1389" s="184"/>
      <c r="F1389" s="247"/>
      <c r="G1389" s="247"/>
      <c r="H1389" s="367"/>
      <c r="I1389" s="247"/>
      <c r="J1389" s="628"/>
      <c r="K1389" s="223"/>
      <c r="L1389" s="863" t="str">
        <f t="shared" si="67"/>
        <v/>
      </c>
      <c r="M1389" s="864">
        <f t="shared" si="68"/>
        <v>0</v>
      </c>
      <c r="N1389" s="864">
        <f t="shared" si="69"/>
        <v>0</v>
      </c>
      <c r="O1389" s="223"/>
      <c r="P1389" s="223"/>
      <c r="Q1389" s="197"/>
      <c r="R1389" s="223"/>
      <c r="S1389" s="223"/>
    </row>
    <row r="1390" spans="1:19" ht="15" customHeight="1" x14ac:dyDescent="0.25">
      <c r="A1390" s="231"/>
      <c r="B1390" s="224"/>
      <c r="C1390" s="184"/>
      <c r="D1390" s="184"/>
      <c r="E1390" s="184"/>
      <c r="F1390" s="247"/>
      <c r="G1390" s="247"/>
      <c r="H1390" s="367"/>
      <c r="I1390" s="247"/>
      <c r="J1390" s="628"/>
      <c r="K1390" s="223"/>
      <c r="L1390" s="863" t="str">
        <f t="shared" si="67"/>
        <v/>
      </c>
      <c r="M1390" s="864">
        <f t="shared" si="68"/>
        <v>0</v>
      </c>
      <c r="N1390" s="864">
        <f t="shared" si="69"/>
        <v>0</v>
      </c>
      <c r="O1390" s="223"/>
      <c r="P1390" s="223"/>
      <c r="Q1390" s="197"/>
      <c r="R1390" s="223"/>
      <c r="S1390" s="223"/>
    </row>
    <row r="1391" spans="1:19" ht="15" customHeight="1" x14ac:dyDescent="0.25">
      <c r="A1391" s="231"/>
      <c r="B1391" s="224"/>
      <c r="C1391" s="184"/>
      <c r="D1391" s="184"/>
      <c r="E1391" s="184"/>
      <c r="F1391" s="247"/>
      <c r="G1391" s="247"/>
      <c r="H1391" s="367"/>
      <c r="I1391" s="223"/>
      <c r="J1391" s="485"/>
      <c r="K1391" s="223"/>
      <c r="L1391" s="863" t="str">
        <f t="shared" si="67"/>
        <v/>
      </c>
      <c r="M1391" s="864">
        <f t="shared" si="68"/>
        <v>0</v>
      </c>
      <c r="N1391" s="864">
        <f t="shared" si="69"/>
        <v>0</v>
      </c>
      <c r="O1391" s="223"/>
      <c r="P1391" s="223"/>
      <c r="Q1391" s="197"/>
      <c r="R1391" s="223"/>
      <c r="S1391" s="223"/>
    </row>
    <row r="1392" spans="1:19" ht="15" customHeight="1" x14ac:dyDescent="0.25">
      <c r="A1392" s="231"/>
      <c r="B1392" s="224"/>
      <c r="C1392" s="184"/>
      <c r="D1392" s="184"/>
      <c r="E1392" s="184"/>
      <c r="F1392" s="247"/>
      <c r="G1392" s="247"/>
      <c r="H1392" s="367"/>
      <c r="I1392" s="223"/>
      <c r="J1392" s="485"/>
      <c r="K1392" s="223"/>
      <c r="L1392" s="863" t="str">
        <f t="shared" si="67"/>
        <v/>
      </c>
      <c r="M1392" s="864">
        <f t="shared" si="68"/>
        <v>0</v>
      </c>
      <c r="N1392" s="864">
        <f t="shared" si="69"/>
        <v>0</v>
      </c>
      <c r="O1392" s="223"/>
      <c r="P1392" s="223"/>
      <c r="Q1392" s="197"/>
      <c r="R1392" s="223"/>
      <c r="S1392" s="223"/>
    </row>
    <row r="1393" spans="1:19" ht="15" customHeight="1" x14ac:dyDescent="0.25">
      <c r="A1393" s="231"/>
      <c r="B1393" s="224"/>
      <c r="C1393" s="184"/>
      <c r="D1393" s="184"/>
      <c r="E1393" s="184"/>
      <c r="F1393" s="247"/>
      <c r="G1393" s="247"/>
      <c r="H1393" s="367"/>
      <c r="I1393" s="247"/>
      <c r="J1393" s="628"/>
      <c r="K1393" s="223"/>
      <c r="L1393" s="863" t="str">
        <f t="shared" si="67"/>
        <v/>
      </c>
      <c r="M1393" s="864">
        <f t="shared" si="68"/>
        <v>0</v>
      </c>
      <c r="N1393" s="864">
        <f t="shared" si="69"/>
        <v>0</v>
      </c>
      <c r="O1393" s="223"/>
      <c r="P1393" s="223"/>
      <c r="Q1393" s="197"/>
      <c r="R1393" s="223"/>
      <c r="S1393" s="223"/>
    </row>
    <row r="1394" spans="1:19" ht="15" customHeight="1" x14ac:dyDescent="0.25">
      <c r="A1394" s="231"/>
      <c r="B1394" s="224"/>
      <c r="C1394" s="184"/>
      <c r="D1394" s="184"/>
      <c r="E1394" s="184"/>
      <c r="F1394" s="247"/>
      <c r="G1394" s="247"/>
      <c r="H1394" s="367"/>
      <c r="I1394" s="247"/>
      <c r="J1394" s="628"/>
      <c r="K1394" s="223"/>
      <c r="L1394" s="863" t="str">
        <f t="shared" si="67"/>
        <v/>
      </c>
      <c r="M1394" s="864">
        <f t="shared" si="68"/>
        <v>0</v>
      </c>
      <c r="N1394" s="864">
        <f t="shared" si="69"/>
        <v>0</v>
      </c>
      <c r="O1394" s="223"/>
      <c r="P1394" s="223"/>
      <c r="Q1394" s="197"/>
      <c r="R1394" s="223"/>
      <c r="S1394" s="223"/>
    </row>
    <row r="1395" spans="1:19" ht="15" customHeight="1" x14ac:dyDescent="0.25">
      <c r="A1395" s="231"/>
      <c r="B1395" s="224"/>
      <c r="C1395" s="184"/>
      <c r="D1395" s="184"/>
      <c r="E1395" s="184"/>
      <c r="F1395" s="247"/>
      <c r="G1395" s="247"/>
      <c r="H1395" s="367"/>
      <c r="I1395" s="247"/>
      <c r="J1395" s="628"/>
      <c r="K1395" s="223"/>
      <c r="L1395" s="863" t="str">
        <f t="shared" si="67"/>
        <v/>
      </c>
      <c r="M1395" s="864">
        <f t="shared" si="68"/>
        <v>0</v>
      </c>
      <c r="N1395" s="864">
        <f t="shared" si="69"/>
        <v>0</v>
      </c>
      <c r="O1395" s="223"/>
      <c r="P1395" s="223"/>
      <c r="Q1395" s="197"/>
      <c r="R1395" s="223"/>
      <c r="S1395" s="223"/>
    </row>
    <row r="1396" spans="1:19" ht="15" customHeight="1" x14ac:dyDescent="0.25">
      <c r="A1396" s="231"/>
      <c r="B1396" s="174"/>
      <c r="C1396" s="184"/>
      <c r="D1396" s="184"/>
      <c r="E1396" s="184"/>
      <c r="F1396" s="247"/>
      <c r="G1396" s="247"/>
      <c r="H1396" s="367"/>
      <c r="I1396" s="247"/>
      <c r="J1396" s="628"/>
      <c r="K1396" s="223"/>
      <c r="L1396" s="863" t="str">
        <f t="shared" si="67"/>
        <v/>
      </c>
      <c r="M1396" s="864">
        <f t="shared" si="68"/>
        <v>0</v>
      </c>
      <c r="N1396" s="864">
        <f t="shared" si="69"/>
        <v>0</v>
      </c>
      <c r="O1396" s="223"/>
      <c r="P1396" s="223"/>
      <c r="Q1396" s="197"/>
      <c r="R1396" s="223"/>
      <c r="S1396" s="223"/>
    </row>
    <row r="1397" spans="1:19" ht="15" customHeight="1" x14ac:dyDescent="0.25">
      <c r="A1397" s="231"/>
      <c r="B1397" s="224"/>
      <c r="C1397" s="184"/>
      <c r="D1397" s="184"/>
      <c r="E1397" s="184"/>
      <c r="F1397" s="247"/>
      <c r="G1397" s="247"/>
      <c r="H1397" s="367"/>
      <c r="I1397" s="247"/>
      <c r="J1397" s="628"/>
      <c r="K1397" s="223"/>
      <c r="L1397" s="863" t="str">
        <f t="shared" si="67"/>
        <v/>
      </c>
      <c r="M1397" s="864">
        <f t="shared" si="68"/>
        <v>0</v>
      </c>
      <c r="N1397" s="864">
        <f t="shared" si="69"/>
        <v>0</v>
      </c>
      <c r="O1397" s="223"/>
      <c r="P1397" s="223"/>
      <c r="Q1397" s="197"/>
      <c r="R1397" s="223"/>
      <c r="S1397" s="223"/>
    </row>
    <row r="1398" spans="1:19" ht="15" customHeight="1" x14ac:dyDescent="0.25">
      <c r="A1398" s="231"/>
      <c r="B1398" s="276"/>
      <c r="C1398" s="184"/>
      <c r="D1398" s="184"/>
      <c r="E1398" s="184"/>
      <c r="F1398" s="247"/>
      <c r="G1398" s="247"/>
      <c r="H1398" s="367"/>
      <c r="I1398" s="247"/>
      <c r="J1398" s="628"/>
      <c r="K1398" s="223"/>
      <c r="L1398" s="863" t="str">
        <f t="shared" si="67"/>
        <v/>
      </c>
      <c r="M1398" s="864">
        <f t="shared" si="68"/>
        <v>0</v>
      </c>
      <c r="N1398" s="864">
        <f t="shared" si="69"/>
        <v>0</v>
      </c>
      <c r="O1398" s="223"/>
      <c r="P1398" s="223"/>
      <c r="Q1398" s="197"/>
      <c r="R1398" s="223"/>
      <c r="S1398" s="223"/>
    </row>
    <row r="1399" spans="1:19" ht="15" customHeight="1" x14ac:dyDescent="0.25">
      <c r="A1399" s="231"/>
      <c r="B1399" s="224"/>
      <c r="C1399" s="184"/>
      <c r="D1399" s="184"/>
      <c r="E1399" s="184"/>
      <c r="F1399" s="247"/>
      <c r="G1399" s="247"/>
      <c r="H1399" s="367"/>
      <c r="I1399" s="247"/>
      <c r="J1399" s="628"/>
      <c r="K1399" s="223"/>
      <c r="L1399" s="863" t="str">
        <f t="shared" si="67"/>
        <v/>
      </c>
      <c r="M1399" s="864">
        <f t="shared" si="68"/>
        <v>0</v>
      </c>
      <c r="N1399" s="864">
        <f t="shared" si="69"/>
        <v>0</v>
      </c>
      <c r="O1399" s="223"/>
      <c r="P1399" s="223"/>
      <c r="Q1399" s="197"/>
      <c r="R1399" s="223"/>
      <c r="S1399" s="223"/>
    </row>
    <row r="1400" spans="1:19" ht="15" customHeight="1" x14ac:dyDescent="0.25">
      <c r="A1400" s="231"/>
      <c r="B1400" s="224"/>
      <c r="C1400" s="184"/>
      <c r="D1400" s="184"/>
      <c r="E1400" s="184"/>
      <c r="F1400" s="247"/>
      <c r="G1400" s="247"/>
      <c r="H1400" s="367"/>
      <c r="I1400" s="223"/>
      <c r="J1400" s="485"/>
      <c r="K1400" s="223"/>
      <c r="L1400" s="863" t="str">
        <f t="shared" si="67"/>
        <v/>
      </c>
      <c r="M1400" s="864">
        <f t="shared" si="68"/>
        <v>0</v>
      </c>
      <c r="N1400" s="864">
        <f t="shared" si="69"/>
        <v>0</v>
      </c>
      <c r="O1400" s="223"/>
      <c r="P1400" s="223"/>
      <c r="Q1400" s="197"/>
      <c r="R1400" s="223"/>
      <c r="S1400" s="223"/>
    </row>
    <row r="1401" spans="1:19" ht="15" customHeight="1" x14ac:dyDescent="0.25">
      <c r="A1401" s="231"/>
      <c r="B1401" s="224"/>
      <c r="C1401" s="184"/>
      <c r="D1401" s="184"/>
      <c r="E1401" s="184"/>
      <c r="F1401" s="247"/>
      <c r="G1401" s="247"/>
      <c r="H1401" s="367"/>
      <c r="I1401" s="223"/>
      <c r="J1401" s="485"/>
      <c r="K1401" s="223"/>
      <c r="L1401" s="863" t="str">
        <f t="shared" si="67"/>
        <v/>
      </c>
      <c r="M1401" s="864">
        <f t="shared" si="68"/>
        <v>0</v>
      </c>
      <c r="N1401" s="864">
        <f t="shared" si="69"/>
        <v>0</v>
      </c>
      <c r="O1401" s="223"/>
      <c r="P1401" s="223"/>
      <c r="Q1401" s="197"/>
      <c r="R1401" s="223"/>
      <c r="S1401" s="223"/>
    </row>
    <row r="1402" spans="1:19" ht="15" customHeight="1" x14ac:dyDescent="0.25">
      <c r="A1402" s="231"/>
      <c r="B1402" s="224"/>
      <c r="C1402" s="184"/>
      <c r="D1402" s="184"/>
      <c r="E1402" s="184"/>
      <c r="F1402" s="247"/>
      <c r="G1402" s="247"/>
      <c r="H1402" s="367"/>
      <c r="I1402" s="247"/>
      <c r="J1402" s="628"/>
      <c r="K1402" s="223"/>
      <c r="L1402" s="863" t="str">
        <f t="shared" si="67"/>
        <v/>
      </c>
      <c r="M1402" s="864">
        <f t="shared" si="68"/>
        <v>0</v>
      </c>
      <c r="N1402" s="864">
        <f t="shared" si="69"/>
        <v>0</v>
      </c>
      <c r="O1402" s="223"/>
      <c r="P1402" s="223"/>
      <c r="Q1402" s="197"/>
      <c r="R1402" s="223"/>
      <c r="S1402" s="223"/>
    </row>
    <row r="1403" spans="1:19" ht="15" customHeight="1" x14ac:dyDescent="0.25">
      <c r="A1403" s="231"/>
      <c r="B1403" s="224"/>
      <c r="C1403" s="184"/>
      <c r="D1403" s="184"/>
      <c r="E1403" s="184"/>
      <c r="F1403" s="247"/>
      <c r="G1403" s="247"/>
      <c r="H1403" s="367"/>
      <c r="I1403" s="247"/>
      <c r="J1403" s="628"/>
      <c r="K1403" s="223"/>
      <c r="L1403" s="863" t="str">
        <f t="shared" si="67"/>
        <v/>
      </c>
      <c r="M1403" s="864">
        <f t="shared" si="68"/>
        <v>0</v>
      </c>
      <c r="N1403" s="864">
        <f t="shared" si="69"/>
        <v>0</v>
      </c>
      <c r="O1403" s="223"/>
      <c r="P1403" s="223"/>
      <c r="Q1403" s="197"/>
      <c r="R1403" s="223"/>
      <c r="S1403" s="223"/>
    </row>
    <row r="1404" spans="1:19" ht="15" customHeight="1" x14ac:dyDescent="0.25">
      <c r="A1404" s="231"/>
      <c r="B1404" s="213"/>
      <c r="C1404" s="184"/>
      <c r="D1404" s="184"/>
      <c r="E1404" s="184"/>
      <c r="F1404" s="247"/>
      <c r="G1404" s="247"/>
      <c r="H1404" s="367"/>
      <c r="I1404" s="247"/>
      <c r="J1404" s="628"/>
      <c r="K1404" s="223"/>
      <c r="L1404" s="863" t="str">
        <f t="shared" si="67"/>
        <v/>
      </c>
      <c r="M1404" s="864">
        <f t="shared" si="68"/>
        <v>0</v>
      </c>
      <c r="N1404" s="864">
        <f t="shared" si="69"/>
        <v>0</v>
      </c>
      <c r="O1404" s="223"/>
      <c r="P1404" s="223"/>
      <c r="Q1404" s="197"/>
      <c r="R1404" s="223"/>
      <c r="S1404" s="223"/>
    </row>
    <row r="1405" spans="1:19" ht="15" customHeight="1" x14ac:dyDescent="0.25">
      <c r="A1405" s="231"/>
      <c r="B1405" s="276"/>
      <c r="C1405" s="184"/>
      <c r="D1405" s="184"/>
      <c r="E1405" s="184"/>
      <c r="F1405" s="247"/>
      <c r="G1405" s="247"/>
      <c r="H1405" s="367"/>
      <c r="I1405" s="247"/>
      <c r="J1405" s="628"/>
      <c r="K1405" s="223"/>
      <c r="L1405" s="863" t="str">
        <f t="shared" si="67"/>
        <v/>
      </c>
      <c r="M1405" s="864">
        <f t="shared" si="68"/>
        <v>0</v>
      </c>
      <c r="N1405" s="864">
        <f t="shared" si="69"/>
        <v>0</v>
      </c>
      <c r="O1405" s="223"/>
      <c r="P1405" s="223"/>
      <c r="Q1405" s="197"/>
      <c r="R1405" s="223"/>
      <c r="S1405" s="223"/>
    </row>
    <row r="1406" spans="1:19" ht="15" customHeight="1" x14ac:dyDescent="0.25">
      <c r="A1406" s="231"/>
      <c r="B1406" s="276"/>
      <c r="C1406" s="184"/>
      <c r="D1406" s="184"/>
      <c r="E1406" s="184"/>
      <c r="F1406" s="247"/>
      <c r="G1406" s="247"/>
      <c r="H1406" s="367"/>
      <c r="I1406" s="247"/>
      <c r="J1406" s="628"/>
      <c r="K1406" s="223"/>
      <c r="L1406" s="863" t="str">
        <f t="shared" si="67"/>
        <v/>
      </c>
      <c r="M1406" s="864">
        <f t="shared" si="68"/>
        <v>0</v>
      </c>
      <c r="N1406" s="864">
        <f t="shared" si="69"/>
        <v>0</v>
      </c>
      <c r="O1406" s="223"/>
      <c r="P1406" s="223"/>
      <c r="Q1406" s="197"/>
      <c r="R1406" s="223"/>
      <c r="S1406" s="223"/>
    </row>
    <row r="1407" spans="1:19" ht="15" customHeight="1" x14ac:dyDescent="0.25">
      <c r="A1407" s="231"/>
      <c r="B1407" s="276"/>
      <c r="C1407" s="184"/>
      <c r="D1407" s="184"/>
      <c r="E1407" s="184"/>
      <c r="F1407" s="247"/>
      <c r="G1407" s="247"/>
      <c r="H1407" s="367"/>
      <c r="I1407" s="247"/>
      <c r="J1407" s="628"/>
      <c r="K1407" s="223"/>
      <c r="L1407" s="863" t="str">
        <f t="shared" si="67"/>
        <v/>
      </c>
      <c r="M1407" s="864">
        <f t="shared" si="68"/>
        <v>0</v>
      </c>
      <c r="N1407" s="864">
        <f t="shared" si="69"/>
        <v>0</v>
      </c>
      <c r="O1407" s="223"/>
      <c r="P1407" s="223"/>
      <c r="Q1407" s="197"/>
      <c r="R1407" s="223"/>
      <c r="S1407" s="223"/>
    </row>
    <row r="1408" spans="1:19" ht="15" customHeight="1" x14ac:dyDescent="0.25">
      <c r="A1408" s="231"/>
      <c r="B1408" s="276"/>
      <c r="C1408" s="184"/>
      <c r="D1408" s="184"/>
      <c r="E1408" s="184"/>
      <c r="F1408" s="247"/>
      <c r="G1408" s="247"/>
      <c r="H1408" s="367"/>
      <c r="I1408" s="247"/>
      <c r="J1408" s="628"/>
      <c r="K1408" s="223"/>
      <c r="L1408" s="863" t="str">
        <f t="shared" si="67"/>
        <v/>
      </c>
      <c r="M1408" s="864">
        <f t="shared" si="68"/>
        <v>0</v>
      </c>
      <c r="N1408" s="864">
        <f t="shared" si="69"/>
        <v>0</v>
      </c>
      <c r="O1408" s="223"/>
      <c r="P1408" s="223"/>
      <c r="Q1408" s="197"/>
      <c r="R1408" s="223"/>
      <c r="S1408" s="223"/>
    </row>
    <row r="1409" spans="1:19" ht="15" customHeight="1" x14ac:dyDescent="0.25">
      <c r="A1409" s="231"/>
      <c r="B1409" s="32"/>
      <c r="C1409" s="147"/>
      <c r="D1409" s="147"/>
      <c r="E1409" s="147"/>
      <c r="F1409" s="247"/>
      <c r="G1409" s="197"/>
      <c r="H1409" s="773"/>
      <c r="I1409" s="197"/>
      <c r="J1409" s="618"/>
      <c r="K1409" s="197"/>
      <c r="L1409" s="863" t="str">
        <f t="shared" si="67"/>
        <v/>
      </c>
      <c r="M1409" s="864">
        <f t="shared" si="68"/>
        <v>0</v>
      </c>
      <c r="N1409" s="864">
        <f t="shared" si="69"/>
        <v>0</v>
      </c>
      <c r="O1409" s="197"/>
      <c r="P1409" s="197"/>
      <c r="Q1409" s="197"/>
      <c r="R1409" s="223"/>
      <c r="S1409" s="223"/>
    </row>
    <row r="1410" spans="1:19" ht="15" customHeight="1" x14ac:dyDescent="0.25">
      <c r="A1410" s="231"/>
      <c r="B1410" s="32"/>
      <c r="C1410" s="147"/>
      <c r="D1410" s="147"/>
      <c r="E1410" s="147"/>
      <c r="F1410" s="247"/>
      <c r="G1410" s="197"/>
      <c r="H1410" s="773"/>
      <c r="I1410" s="197"/>
      <c r="J1410" s="618"/>
      <c r="K1410" s="197"/>
      <c r="L1410" s="863" t="str">
        <f t="shared" si="67"/>
        <v/>
      </c>
      <c r="M1410" s="864">
        <f t="shared" si="68"/>
        <v>0</v>
      </c>
      <c r="N1410" s="864">
        <f t="shared" si="69"/>
        <v>0</v>
      </c>
      <c r="O1410" s="197"/>
      <c r="P1410" s="197"/>
      <c r="Q1410" s="197"/>
      <c r="R1410" s="223"/>
      <c r="S1410" s="223"/>
    </row>
    <row r="1411" spans="1:19" ht="15" customHeight="1" x14ac:dyDescent="0.25">
      <c r="A1411" s="231"/>
      <c r="B1411" s="32"/>
      <c r="C1411" s="147"/>
      <c r="D1411" s="147"/>
      <c r="E1411" s="147"/>
      <c r="F1411" s="247"/>
      <c r="G1411" s="197"/>
      <c r="H1411" s="773"/>
      <c r="I1411" s="197"/>
      <c r="J1411" s="618"/>
      <c r="K1411" s="197"/>
      <c r="L1411" s="863" t="str">
        <f t="shared" ref="L1411:L1474" si="70">IF(ISBLANK(K1411),IF(ISBLANK(R1411),IF(ISBLANK(C1411),"",C1411),R1411),IF(ISBLANK(R1411),CONCATENATE(K1411,".",C1411),CONCATENATE(K1411,".",R1411)))</f>
        <v/>
      </c>
      <c r="M1411" s="864">
        <f t="shared" ref="M1411:M1474" si="71">IF(O1411="",0,LEFT(O1411,1))</f>
        <v>0</v>
      </c>
      <c r="N1411" s="864">
        <f t="shared" ref="N1411:N1474" si="72">IF(P1411="",0,LEFT(P1411,1))</f>
        <v>0</v>
      </c>
      <c r="O1411" s="197"/>
      <c r="P1411" s="197"/>
      <c r="Q1411" s="197"/>
      <c r="R1411" s="223"/>
      <c r="S1411" s="223"/>
    </row>
    <row r="1412" spans="1:19" ht="15" customHeight="1" x14ac:dyDescent="0.25">
      <c r="A1412" s="231"/>
      <c r="B1412" s="32"/>
      <c r="C1412" s="147"/>
      <c r="D1412" s="147"/>
      <c r="E1412" s="147"/>
      <c r="F1412" s="247"/>
      <c r="G1412" s="197"/>
      <c r="H1412" s="773"/>
      <c r="I1412" s="197"/>
      <c r="J1412" s="618"/>
      <c r="K1412" s="197"/>
      <c r="L1412" s="863" t="str">
        <f t="shared" si="70"/>
        <v/>
      </c>
      <c r="M1412" s="864">
        <f t="shared" si="71"/>
        <v>0</v>
      </c>
      <c r="N1412" s="864">
        <f t="shared" si="72"/>
        <v>0</v>
      </c>
      <c r="O1412" s="197"/>
      <c r="P1412" s="197"/>
      <c r="Q1412" s="197"/>
      <c r="R1412" s="223"/>
      <c r="S1412" s="223"/>
    </row>
    <row r="1413" spans="1:19" ht="15" customHeight="1" x14ac:dyDescent="0.25">
      <c r="A1413" s="231"/>
      <c r="B1413" s="32"/>
      <c r="C1413" s="147"/>
      <c r="D1413" s="147"/>
      <c r="E1413" s="147"/>
      <c r="F1413" s="247"/>
      <c r="G1413" s="197"/>
      <c r="H1413" s="773"/>
      <c r="I1413" s="197"/>
      <c r="J1413" s="618"/>
      <c r="K1413" s="197"/>
      <c r="L1413" s="863" t="str">
        <f t="shared" si="70"/>
        <v/>
      </c>
      <c r="M1413" s="864">
        <f t="shared" si="71"/>
        <v>0</v>
      </c>
      <c r="N1413" s="864">
        <f t="shared" si="72"/>
        <v>0</v>
      </c>
      <c r="O1413" s="197"/>
      <c r="P1413" s="197"/>
      <c r="Q1413" s="197"/>
      <c r="R1413" s="223"/>
      <c r="S1413" s="223"/>
    </row>
    <row r="1414" spans="1:19" ht="15" customHeight="1" x14ac:dyDescent="0.25">
      <c r="A1414" s="231"/>
      <c r="B1414" s="32"/>
      <c r="C1414" s="147"/>
      <c r="D1414" s="147"/>
      <c r="E1414" s="147"/>
      <c r="F1414" s="247"/>
      <c r="G1414" s="197"/>
      <c r="H1414" s="773"/>
      <c r="I1414" s="197"/>
      <c r="J1414" s="618"/>
      <c r="K1414" s="197"/>
      <c r="L1414" s="863" t="str">
        <f t="shared" si="70"/>
        <v/>
      </c>
      <c r="M1414" s="864">
        <f t="shared" si="71"/>
        <v>0</v>
      </c>
      <c r="N1414" s="864">
        <f t="shared" si="72"/>
        <v>0</v>
      </c>
      <c r="O1414" s="197"/>
      <c r="P1414" s="197"/>
      <c r="Q1414" s="197"/>
      <c r="R1414" s="223"/>
      <c r="S1414" s="223"/>
    </row>
    <row r="1415" spans="1:19" ht="15" customHeight="1" x14ac:dyDescent="0.25">
      <c r="A1415" s="231"/>
      <c r="B1415" s="32"/>
      <c r="C1415" s="147"/>
      <c r="D1415" s="147"/>
      <c r="E1415" s="147"/>
      <c r="F1415" s="247"/>
      <c r="G1415" s="197"/>
      <c r="H1415" s="773"/>
      <c r="I1415" s="197"/>
      <c r="J1415" s="618"/>
      <c r="K1415" s="197"/>
      <c r="L1415" s="863" t="str">
        <f t="shared" si="70"/>
        <v/>
      </c>
      <c r="M1415" s="864">
        <f t="shared" si="71"/>
        <v>0</v>
      </c>
      <c r="N1415" s="864">
        <f t="shared" si="72"/>
        <v>0</v>
      </c>
      <c r="O1415" s="197"/>
      <c r="P1415" s="197"/>
      <c r="Q1415" s="197"/>
      <c r="R1415" s="223"/>
      <c r="S1415" s="223"/>
    </row>
    <row r="1416" spans="1:19" ht="15" customHeight="1" x14ac:dyDescent="0.25">
      <c r="A1416" s="231"/>
      <c r="B1416" s="32"/>
      <c r="C1416" s="147"/>
      <c r="D1416" s="147"/>
      <c r="E1416" s="147"/>
      <c r="F1416" s="247"/>
      <c r="G1416" s="197"/>
      <c r="H1416" s="773"/>
      <c r="I1416" s="197"/>
      <c r="J1416" s="618"/>
      <c r="K1416" s="197"/>
      <c r="L1416" s="863" t="str">
        <f t="shared" si="70"/>
        <v/>
      </c>
      <c r="M1416" s="864">
        <f t="shared" si="71"/>
        <v>0</v>
      </c>
      <c r="N1416" s="864">
        <f t="shared" si="72"/>
        <v>0</v>
      </c>
      <c r="O1416" s="197"/>
      <c r="P1416" s="197"/>
      <c r="Q1416" s="197"/>
      <c r="R1416" s="223"/>
      <c r="S1416" s="223"/>
    </row>
    <row r="1417" spans="1:19" ht="15" customHeight="1" x14ac:dyDescent="0.25">
      <c r="A1417" s="231"/>
      <c r="B1417" s="32"/>
      <c r="C1417" s="147"/>
      <c r="D1417" s="147"/>
      <c r="E1417" s="147"/>
      <c r="F1417" s="247"/>
      <c r="G1417" s="197"/>
      <c r="H1417" s="773"/>
      <c r="I1417" s="197"/>
      <c r="J1417" s="618"/>
      <c r="K1417" s="197"/>
      <c r="L1417" s="863" t="str">
        <f t="shared" si="70"/>
        <v/>
      </c>
      <c r="M1417" s="864">
        <f t="shared" si="71"/>
        <v>0</v>
      </c>
      <c r="N1417" s="864">
        <f t="shared" si="72"/>
        <v>0</v>
      </c>
      <c r="O1417" s="197"/>
      <c r="P1417" s="197"/>
      <c r="Q1417" s="197"/>
      <c r="R1417" s="223"/>
      <c r="S1417" s="223"/>
    </row>
    <row r="1418" spans="1:19" ht="15" customHeight="1" x14ac:dyDescent="0.25">
      <c r="A1418" s="231"/>
      <c r="B1418" s="32"/>
      <c r="C1418" s="147"/>
      <c r="D1418" s="147"/>
      <c r="E1418" s="147"/>
      <c r="F1418" s="247"/>
      <c r="G1418" s="197"/>
      <c r="H1418" s="773"/>
      <c r="I1418" s="197"/>
      <c r="J1418" s="618"/>
      <c r="K1418" s="197"/>
      <c r="L1418" s="863" t="str">
        <f t="shared" si="70"/>
        <v/>
      </c>
      <c r="M1418" s="864">
        <f t="shared" si="71"/>
        <v>0</v>
      </c>
      <c r="N1418" s="864">
        <f t="shared" si="72"/>
        <v>0</v>
      </c>
      <c r="O1418" s="197"/>
      <c r="P1418" s="197"/>
      <c r="Q1418" s="197"/>
      <c r="R1418" s="223"/>
      <c r="S1418" s="223"/>
    </row>
    <row r="1419" spans="1:19" ht="15" customHeight="1" x14ac:dyDescent="0.25">
      <c r="A1419" s="231"/>
      <c r="B1419" s="32"/>
      <c r="C1419" s="147"/>
      <c r="D1419" s="147"/>
      <c r="E1419" s="147"/>
      <c r="F1419" s="247"/>
      <c r="G1419" s="197"/>
      <c r="H1419" s="773"/>
      <c r="I1419" s="197"/>
      <c r="J1419" s="618"/>
      <c r="K1419" s="197"/>
      <c r="L1419" s="863" t="str">
        <f t="shared" si="70"/>
        <v/>
      </c>
      <c r="M1419" s="864">
        <f t="shared" si="71"/>
        <v>0</v>
      </c>
      <c r="N1419" s="864">
        <f t="shared" si="72"/>
        <v>0</v>
      </c>
      <c r="O1419" s="197"/>
      <c r="P1419" s="197"/>
      <c r="Q1419" s="197"/>
      <c r="R1419" s="223"/>
      <c r="S1419" s="223"/>
    </row>
    <row r="1420" spans="1:19" ht="15" customHeight="1" x14ac:dyDescent="0.25">
      <c r="A1420" s="231"/>
      <c r="B1420" s="32"/>
      <c r="C1420" s="147"/>
      <c r="D1420" s="147"/>
      <c r="E1420" s="147"/>
      <c r="F1420" s="247"/>
      <c r="G1420" s="197"/>
      <c r="H1420" s="773"/>
      <c r="I1420" s="197"/>
      <c r="J1420" s="618"/>
      <c r="K1420" s="197"/>
      <c r="L1420" s="863" t="str">
        <f t="shared" si="70"/>
        <v/>
      </c>
      <c r="M1420" s="864">
        <f t="shared" si="71"/>
        <v>0</v>
      </c>
      <c r="N1420" s="864">
        <f t="shared" si="72"/>
        <v>0</v>
      </c>
      <c r="O1420" s="197"/>
      <c r="P1420" s="197"/>
      <c r="Q1420" s="197"/>
      <c r="R1420" s="223"/>
      <c r="S1420" s="223"/>
    </row>
    <row r="1421" spans="1:19" ht="15" customHeight="1" x14ac:dyDescent="0.25">
      <c r="A1421" s="231"/>
      <c r="B1421" s="32"/>
      <c r="C1421" s="147"/>
      <c r="D1421" s="147"/>
      <c r="E1421" s="147"/>
      <c r="F1421" s="247"/>
      <c r="G1421" s="197"/>
      <c r="H1421" s="773"/>
      <c r="I1421" s="197"/>
      <c r="J1421" s="618"/>
      <c r="K1421" s="197"/>
      <c r="L1421" s="863" t="str">
        <f t="shared" si="70"/>
        <v/>
      </c>
      <c r="M1421" s="864">
        <f t="shared" si="71"/>
        <v>0</v>
      </c>
      <c r="N1421" s="864">
        <f t="shared" si="72"/>
        <v>0</v>
      </c>
      <c r="O1421" s="197"/>
      <c r="P1421" s="197"/>
      <c r="Q1421" s="197"/>
      <c r="R1421" s="223"/>
      <c r="S1421" s="223"/>
    </row>
    <row r="1422" spans="1:19" ht="15" customHeight="1" x14ac:dyDescent="0.25">
      <c r="A1422" s="231"/>
      <c r="B1422" s="32"/>
      <c r="C1422" s="147"/>
      <c r="D1422" s="147"/>
      <c r="E1422" s="147"/>
      <c r="F1422" s="247"/>
      <c r="G1422" s="197"/>
      <c r="H1422" s="773"/>
      <c r="I1422" s="197"/>
      <c r="J1422" s="618"/>
      <c r="K1422" s="197"/>
      <c r="L1422" s="863" t="str">
        <f t="shared" si="70"/>
        <v/>
      </c>
      <c r="M1422" s="864">
        <f t="shared" si="71"/>
        <v>0</v>
      </c>
      <c r="N1422" s="864">
        <f t="shared" si="72"/>
        <v>0</v>
      </c>
      <c r="O1422" s="197"/>
      <c r="P1422" s="197"/>
      <c r="Q1422" s="197"/>
      <c r="R1422" s="223"/>
      <c r="S1422" s="223"/>
    </row>
    <row r="1423" spans="1:19" ht="15" customHeight="1" x14ac:dyDescent="0.25">
      <c r="A1423" s="231"/>
      <c r="B1423" s="32"/>
      <c r="C1423" s="147"/>
      <c r="D1423" s="147"/>
      <c r="E1423" s="147"/>
      <c r="F1423" s="247"/>
      <c r="G1423" s="197"/>
      <c r="H1423" s="773"/>
      <c r="I1423" s="197"/>
      <c r="J1423" s="618"/>
      <c r="K1423" s="197"/>
      <c r="L1423" s="863" t="str">
        <f t="shared" si="70"/>
        <v/>
      </c>
      <c r="M1423" s="864">
        <f t="shared" si="71"/>
        <v>0</v>
      </c>
      <c r="N1423" s="864">
        <f t="shared" si="72"/>
        <v>0</v>
      </c>
      <c r="O1423" s="197"/>
      <c r="P1423" s="197"/>
      <c r="Q1423" s="197"/>
      <c r="R1423" s="223"/>
      <c r="S1423" s="223"/>
    </row>
    <row r="1424" spans="1:19" ht="15" customHeight="1" x14ac:dyDescent="0.25">
      <c r="A1424" s="231"/>
      <c r="B1424" s="32"/>
      <c r="C1424" s="147"/>
      <c r="D1424" s="147"/>
      <c r="E1424" s="147"/>
      <c r="F1424" s="247"/>
      <c r="G1424" s="197"/>
      <c r="H1424" s="773"/>
      <c r="I1424" s="197"/>
      <c r="J1424" s="618"/>
      <c r="K1424" s="197"/>
      <c r="L1424" s="863" t="str">
        <f t="shared" si="70"/>
        <v/>
      </c>
      <c r="M1424" s="864">
        <f t="shared" si="71"/>
        <v>0</v>
      </c>
      <c r="N1424" s="864">
        <f t="shared" si="72"/>
        <v>0</v>
      </c>
      <c r="O1424" s="197"/>
      <c r="P1424" s="197"/>
      <c r="Q1424" s="197"/>
      <c r="R1424" s="223"/>
      <c r="S1424" s="223"/>
    </row>
    <row r="1425" spans="1:19" ht="15" customHeight="1" x14ac:dyDescent="0.25">
      <c r="A1425" s="231"/>
      <c r="B1425" s="32"/>
      <c r="C1425" s="147"/>
      <c r="D1425" s="147"/>
      <c r="E1425" s="147"/>
      <c r="F1425" s="247"/>
      <c r="G1425" s="197"/>
      <c r="H1425" s="773"/>
      <c r="I1425" s="197"/>
      <c r="J1425" s="618"/>
      <c r="K1425" s="197"/>
      <c r="L1425" s="863" t="str">
        <f t="shared" si="70"/>
        <v/>
      </c>
      <c r="M1425" s="864">
        <f t="shared" si="71"/>
        <v>0</v>
      </c>
      <c r="N1425" s="864">
        <f t="shared" si="72"/>
        <v>0</v>
      </c>
      <c r="O1425" s="197"/>
      <c r="P1425" s="197"/>
      <c r="Q1425" s="197"/>
      <c r="R1425" s="223"/>
      <c r="S1425" s="223"/>
    </row>
    <row r="1426" spans="1:19" ht="15" customHeight="1" x14ac:dyDescent="0.25">
      <c r="A1426" s="231"/>
      <c r="B1426" s="32"/>
      <c r="C1426" s="147"/>
      <c r="D1426" s="147"/>
      <c r="E1426" s="147"/>
      <c r="F1426" s="247"/>
      <c r="G1426" s="197"/>
      <c r="H1426" s="773"/>
      <c r="I1426" s="197"/>
      <c r="J1426" s="618"/>
      <c r="K1426" s="197"/>
      <c r="L1426" s="863" t="str">
        <f t="shared" si="70"/>
        <v/>
      </c>
      <c r="M1426" s="864">
        <f t="shared" si="71"/>
        <v>0</v>
      </c>
      <c r="N1426" s="864">
        <f t="shared" si="72"/>
        <v>0</v>
      </c>
      <c r="O1426" s="197"/>
      <c r="P1426" s="197"/>
      <c r="Q1426" s="197"/>
      <c r="R1426" s="223"/>
      <c r="S1426" s="223"/>
    </row>
    <row r="1427" spans="1:19" ht="15" customHeight="1" x14ac:dyDescent="0.25">
      <c r="A1427" s="231"/>
      <c r="B1427" s="32"/>
      <c r="C1427" s="147"/>
      <c r="D1427" s="147"/>
      <c r="E1427" s="147"/>
      <c r="F1427" s="247"/>
      <c r="G1427" s="197"/>
      <c r="H1427" s="773"/>
      <c r="I1427" s="197"/>
      <c r="J1427" s="618"/>
      <c r="K1427" s="197"/>
      <c r="L1427" s="863" t="str">
        <f t="shared" si="70"/>
        <v/>
      </c>
      <c r="M1427" s="864">
        <f t="shared" si="71"/>
        <v>0</v>
      </c>
      <c r="N1427" s="864">
        <f t="shared" si="72"/>
        <v>0</v>
      </c>
      <c r="O1427" s="197"/>
      <c r="P1427" s="197"/>
      <c r="Q1427" s="197"/>
      <c r="R1427" s="223"/>
      <c r="S1427" s="223"/>
    </row>
    <row r="1428" spans="1:19" ht="15" customHeight="1" x14ac:dyDescent="0.25">
      <c r="A1428" s="231"/>
      <c r="B1428" s="32"/>
      <c r="C1428" s="147"/>
      <c r="D1428" s="147"/>
      <c r="E1428" s="147"/>
      <c r="F1428" s="247"/>
      <c r="G1428" s="197"/>
      <c r="H1428" s="773"/>
      <c r="I1428" s="197"/>
      <c r="J1428" s="618"/>
      <c r="K1428" s="197"/>
      <c r="L1428" s="863" t="str">
        <f t="shared" si="70"/>
        <v/>
      </c>
      <c r="M1428" s="864">
        <f t="shared" si="71"/>
        <v>0</v>
      </c>
      <c r="N1428" s="864">
        <f t="shared" si="72"/>
        <v>0</v>
      </c>
      <c r="O1428" s="197"/>
      <c r="P1428" s="197"/>
      <c r="Q1428" s="197"/>
      <c r="R1428" s="223"/>
      <c r="S1428" s="223"/>
    </row>
    <row r="1429" spans="1:19" ht="15" customHeight="1" x14ac:dyDescent="0.25">
      <c r="A1429" s="231"/>
      <c r="B1429" s="32"/>
      <c r="C1429" s="147"/>
      <c r="D1429" s="147"/>
      <c r="E1429" s="147"/>
      <c r="F1429" s="247"/>
      <c r="G1429" s="197"/>
      <c r="H1429" s="773"/>
      <c r="I1429" s="197"/>
      <c r="J1429" s="618"/>
      <c r="K1429" s="197"/>
      <c r="L1429" s="863" t="str">
        <f t="shared" si="70"/>
        <v/>
      </c>
      <c r="M1429" s="864">
        <f t="shared" si="71"/>
        <v>0</v>
      </c>
      <c r="N1429" s="864">
        <f t="shared" si="72"/>
        <v>0</v>
      </c>
      <c r="O1429" s="197"/>
      <c r="P1429" s="197"/>
      <c r="Q1429" s="197"/>
      <c r="R1429" s="223"/>
      <c r="S1429" s="223"/>
    </row>
    <row r="1430" spans="1:19" ht="15" customHeight="1" x14ac:dyDescent="0.25">
      <c r="A1430" s="231"/>
      <c r="B1430" s="32"/>
      <c r="C1430" s="147"/>
      <c r="D1430" s="147"/>
      <c r="E1430" s="147"/>
      <c r="F1430" s="247"/>
      <c r="G1430" s="197"/>
      <c r="H1430" s="773"/>
      <c r="I1430" s="197"/>
      <c r="J1430" s="618"/>
      <c r="K1430" s="197"/>
      <c r="L1430" s="863" t="str">
        <f t="shared" si="70"/>
        <v/>
      </c>
      <c r="M1430" s="864">
        <f t="shared" si="71"/>
        <v>0</v>
      </c>
      <c r="N1430" s="864">
        <f t="shared" si="72"/>
        <v>0</v>
      </c>
      <c r="O1430" s="197"/>
      <c r="P1430" s="197"/>
      <c r="Q1430" s="197"/>
      <c r="R1430" s="223"/>
      <c r="S1430" s="223"/>
    </row>
    <row r="1431" spans="1:19" ht="15" customHeight="1" x14ac:dyDescent="0.25">
      <c r="A1431" s="231"/>
      <c r="B1431" s="32"/>
      <c r="C1431" s="147"/>
      <c r="D1431" s="147"/>
      <c r="E1431" s="147"/>
      <c r="F1431" s="247"/>
      <c r="G1431" s="197"/>
      <c r="H1431" s="773"/>
      <c r="I1431" s="197"/>
      <c r="J1431" s="618"/>
      <c r="K1431" s="197"/>
      <c r="L1431" s="863" t="str">
        <f t="shared" si="70"/>
        <v/>
      </c>
      <c r="M1431" s="864">
        <f t="shared" si="71"/>
        <v>0</v>
      </c>
      <c r="N1431" s="864">
        <f t="shared" si="72"/>
        <v>0</v>
      </c>
      <c r="O1431" s="197"/>
      <c r="P1431" s="197"/>
      <c r="Q1431" s="197"/>
      <c r="R1431" s="223"/>
      <c r="S1431" s="223"/>
    </row>
    <row r="1432" spans="1:19" ht="15" customHeight="1" x14ac:dyDescent="0.25">
      <c r="A1432" s="231"/>
      <c r="B1432" s="32"/>
      <c r="C1432" s="147"/>
      <c r="D1432" s="147"/>
      <c r="E1432" s="147"/>
      <c r="F1432" s="247"/>
      <c r="G1432" s="197"/>
      <c r="H1432" s="773"/>
      <c r="I1432" s="197"/>
      <c r="J1432" s="618"/>
      <c r="K1432" s="197"/>
      <c r="L1432" s="863" t="str">
        <f t="shared" si="70"/>
        <v/>
      </c>
      <c r="M1432" s="864">
        <f t="shared" si="71"/>
        <v>0</v>
      </c>
      <c r="N1432" s="864">
        <f t="shared" si="72"/>
        <v>0</v>
      </c>
      <c r="O1432" s="197"/>
      <c r="P1432" s="197"/>
      <c r="Q1432" s="197"/>
      <c r="R1432" s="223"/>
      <c r="S1432" s="223"/>
    </row>
    <row r="1433" spans="1:19" ht="15" customHeight="1" x14ac:dyDescent="0.25">
      <c r="A1433" s="231"/>
      <c r="B1433" s="32"/>
      <c r="C1433" s="147"/>
      <c r="D1433" s="147"/>
      <c r="E1433" s="147"/>
      <c r="F1433" s="247"/>
      <c r="G1433" s="197"/>
      <c r="H1433" s="773"/>
      <c r="I1433" s="197"/>
      <c r="J1433" s="618"/>
      <c r="K1433" s="197"/>
      <c r="L1433" s="863" t="str">
        <f t="shared" si="70"/>
        <v/>
      </c>
      <c r="M1433" s="864">
        <f t="shared" si="71"/>
        <v>0</v>
      </c>
      <c r="N1433" s="864">
        <f t="shared" si="72"/>
        <v>0</v>
      </c>
      <c r="O1433" s="197"/>
      <c r="P1433" s="197"/>
      <c r="Q1433" s="197"/>
      <c r="R1433" s="223"/>
      <c r="S1433" s="223"/>
    </row>
    <row r="1434" spans="1:19" ht="15" customHeight="1" x14ac:dyDescent="0.25">
      <c r="A1434" s="231"/>
      <c r="B1434" s="32"/>
      <c r="C1434" s="147"/>
      <c r="D1434" s="147"/>
      <c r="E1434" s="147"/>
      <c r="F1434" s="247"/>
      <c r="G1434" s="197"/>
      <c r="H1434" s="773"/>
      <c r="I1434" s="197"/>
      <c r="J1434" s="618"/>
      <c r="K1434" s="197"/>
      <c r="L1434" s="863" t="str">
        <f t="shared" si="70"/>
        <v/>
      </c>
      <c r="M1434" s="864">
        <f t="shared" si="71"/>
        <v>0</v>
      </c>
      <c r="N1434" s="864">
        <f t="shared" si="72"/>
        <v>0</v>
      </c>
      <c r="O1434" s="197"/>
      <c r="P1434" s="197"/>
      <c r="Q1434" s="197"/>
      <c r="R1434" s="223"/>
      <c r="S1434" s="223"/>
    </row>
    <row r="1435" spans="1:19" ht="15" customHeight="1" x14ac:dyDescent="0.25">
      <c r="A1435" s="231"/>
      <c r="B1435" s="32"/>
      <c r="C1435" s="147"/>
      <c r="D1435" s="147"/>
      <c r="E1435" s="147"/>
      <c r="F1435" s="247"/>
      <c r="G1435" s="197"/>
      <c r="H1435" s="773"/>
      <c r="I1435" s="197"/>
      <c r="J1435" s="618"/>
      <c r="K1435" s="197"/>
      <c r="L1435" s="863" t="str">
        <f t="shared" si="70"/>
        <v/>
      </c>
      <c r="M1435" s="864">
        <f t="shared" si="71"/>
        <v>0</v>
      </c>
      <c r="N1435" s="864">
        <f t="shared" si="72"/>
        <v>0</v>
      </c>
      <c r="O1435" s="197"/>
      <c r="P1435" s="197"/>
      <c r="Q1435" s="197"/>
      <c r="R1435" s="223"/>
      <c r="S1435" s="223"/>
    </row>
    <row r="1436" spans="1:19" ht="15" customHeight="1" x14ac:dyDescent="0.25">
      <c r="A1436" s="231"/>
      <c r="B1436" s="32"/>
      <c r="C1436" s="147"/>
      <c r="D1436" s="147"/>
      <c r="E1436" s="147"/>
      <c r="F1436" s="247"/>
      <c r="G1436" s="197"/>
      <c r="H1436" s="773"/>
      <c r="I1436" s="197"/>
      <c r="J1436" s="618"/>
      <c r="K1436" s="197"/>
      <c r="L1436" s="863" t="str">
        <f t="shared" si="70"/>
        <v/>
      </c>
      <c r="M1436" s="864">
        <f t="shared" si="71"/>
        <v>0</v>
      </c>
      <c r="N1436" s="864">
        <f t="shared" si="72"/>
        <v>0</v>
      </c>
      <c r="O1436" s="197"/>
      <c r="P1436" s="197"/>
      <c r="Q1436" s="197"/>
      <c r="R1436" s="223"/>
      <c r="S1436" s="223"/>
    </row>
    <row r="1437" spans="1:19" ht="15" customHeight="1" x14ac:dyDescent="0.25">
      <c r="A1437" s="231"/>
      <c r="B1437" s="32"/>
      <c r="C1437" s="147"/>
      <c r="D1437" s="147"/>
      <c r="E1437" s="147"/>
      <c r="F1437" s="247"/>
      <c r="G1437" s="197"/>
      <c r="H1437" s="773"/>
      <c r="I1437" s="197"/>
      <c r="J1437" s="618"/>
      <c r="K1437" s="197"/>
      <c r="L1437" s="863" t="str">
        <f t="shared" si="70"/>
        <v/>
      </c>
      <c r="M1437" s="864">
        <f t="shared" si="71"/>
        <v>0</v>
      </c>
      <c r="N1437" s="864">
        <f t="shared" si="72"/>
        <v>0</v>
      </c>
      <c r="O1437" s="197"/>
      <c r="P1437" s="197"/>
      <c r="Q1437" s="197"/>
      <c r="R1437" s="223"/>
      <c r="S1437" s="223"/>
    </row>
    <row r="1438" spans="1:19" ht="15" customHeight="1" x14ac:dyDescent="0.25">
      <c r="A1438" s="231"/>
      <c r="B1438" s="32"/>
      <c r="C1438" s="147"/>
      <c r="D1438" s="147"/>
      <c r="E1438" s="147"/>
      <c r="F1438" s="247"/>
      <c r="G1438" s="197"/>
      <c r="H1438" s="773"/>
      <c r="I1438" s="197"/>
      <c r="J1438" s="618"/>
      <c r="K1438" s="197"/>
      <c r="L1438" s="863" t="str">
        <f t="shared" si="70"/>
        <v/>
      </c>
      <c r="M1438" s="864">
        <f t="shared" si="71"/>
        <v>0</v>
      </c>
      <c r="N1438" s="864">
        <f t="shared" si="72"/>
        <v>0</v>
      </c>
      <c r="O1438" s="197"/>
      <c r="P1438" s="197"/>
      <c r="Q1438" s="197"/>
      <c r="R1438" s="223"/>
      <c r="S1438" s="223"/>
    </row>
    <row r="1439" spans="1:19" ht="15" customHeight="1" x14ac:dyDescent="0.25">
      <c r="A1439" s="231"/>
      <c r="B1439" s="32"/>
      <c r="C1439" s="147"/>
      <c r="D1439" s="147"/>
      <c r="E1439" s="147"/>
      <c r="F1439" s="247"/>
      <c r="G1439" s="197"/>
      <c r="H1439" s="773"/>
      <c r="I1439" s="197"/>
      <c r="J1439" s="618"/>
      <c r="K1439" s="197"/>
      <c r="L1439" s="863" t="str">
        <f t="shared" si="70"/>
        <v/>
      </c>
      <c r="M1439" s="864">
        <f t="shared" si="71"/>
        <v>0</v>
      </c>
      <c r="N1439" s="864">
        <f t="shared" si="72"/>
        <v>0</v>
      </c>
      <c r="O1439" s="197"/>
      <c r="P1439" s="197"/>
      <c r="Q1439" s="197"/>
      <c r="R1439" s="223"/>
      <c r="S1439" s="223"/>
    </row>
    <row r="1440" spans="1:19" ht="15" customHeight="1" x14ac:dyDescent="0.25">
      <c r="A1440" s="231"/>
      <c r="B1440" s="32"/>
      <c r="C1440" s="147"/>
      <c r="D1440" s="147"/>
      <c r="E1440" s="147"/>
      <c r="F1440" s="247"/>
      <c r="G1440" s="197"/>
      <c r="H1440" s="773"/>
      <c r="I1440" s="197"/>
      <c r="J1440" s="618"/>
      <c r="K1440" s="197"/>
      <c r="L1440" s="863" t="str">
        <f t="shared" si="70"/>
        <v/>
      </c>
      <c r="M1440" s="864">
        <f t="shared" si="71"/>
        <v>0</v>
      </c>
      <c r="N1440" s="864">
        <f t="shared" si="72"/>
        <v>0</v>
      </c>
      <c r="O1440" s="197"/>
      <c r="P1440" s="197"/>
      <c r="Q1440" s="197"/>
      <c r="R1440" s="223"/>
      <c r="S1440" s="223"/>
    </row>
    <row r="1441" spans="1:19" ht="15" customHeight="1" x14ac:dyDescent="0.25">
      <c r="A1441" s="231"/>
      <c r="B1441" s="32"/>
      <c r="C1441" s="147"/>
      <c r="D1441" s="147"/>
      <c r="E1441" s="147"/>
      <c r="F1441" s="247"/>
      <c r="G1441" s="197"/>
      <c r="H1441" s="773"/>
      <c r="I1441" s="197"/>
      <c r="J1441" s="618"/>
      <c r="K1441" s="197"/>
      <c r="L1441" s="863" t="str">
        <f t="shared" si="70"/>
        <v/>
      </c>
      <c r="M1441" s="864">
        <f t="shared" si="71"/>
        <v>0</v>
      </c>
      <c r="N1441" s="864">
        <f t="shared" si="72"/>
        <v>0</v>
      </c>
      <c r="O1441" s="197"/>
      <c r="P1441" s="197"/>
      <c r="Q1441" s="197"/>
      <c r="R1441" s="223"/>
      <c r="S1441" s="223"/>
    </row>
    <row r="1442" spans="1:19" ht="15" customHeight="1" x14ac:dyDescent="0.25">
      <c r="A1442" s="231"/>
      <c r="B1442" s="32"/>
      <c r="C1442" s="147"/>
      <c r="D1442" s="147"/>
      <c r="E1442" s="147"/>
      <c r="F1442" s="247"/>
      <c r="G1442" s="197"/>
      <c r="H1442" s="773"/>
      <c r="I1442" s="197"/>
      <c r="J1442" s="618"/>
      <c r="K1442" s="197"/>
      <c r="L1442" s="863" t="str">
        <f t="shared" si="70"/>
        <v/>
      </c>
      <c r="M1442" s="864">
        <f t="shared" si="71"/>
        <v>0</v>
      </c>
      <c r="N1442" s="864">
        <f t="shared" si="72"/>
        <v>0</v>
      </c>
      <c r="O1442" s="197"/>
      <c r="P1442" s="197"/>
      <c r="Q1442" s="197"/>
      <c r="R1442" s="223"/>
      <c r="S1442" s="223"/>
    </row>
    <row r="1443" spans="1:19" ht="15" customHeight="1" x14ac:dyDescent="0.25">
      <c r="A1443" s="231"/>
      <c r="B1443" s="32"/>
      <c r="C1443" s="147"/>
      <c r="D1443" s="147"/>
      <c r="E1443" s="147"/>
      <c r="F1443" s="247"/>
      <c r="G1443" s="197"/>
      <c r="H1443" s="773"/>
      <c r="I1443" s="197"/>
      <c r="J1443" s="618"/>
      <c r="K1443" s="197"/>
      <c r="L1443" s="863" t="str">
        <f t="shared" si="70"/>
        <v/>
      </c>
      <c r="M1443" s="864">
        <f t="shared" si="71"/>
        <v>0</v>
      </c>
      <c r="N1443" s="864">
        <f t="shared" si="72"/>
        <v>0</v>
      </c>
      <c r="O1443" s="197"/>
      <c r="P1443" s="197"/>
      <c r="Q1443" s="197"/>
      <c r="R1443" s="223"/>
      <c r="S1443" s="223"/>
    </row>
    <row r="1444" spans="1:19" ht="15" customHeight="1" x14ac:dyDescent="0.25">
      <c r="A1444" s="231"/>
      <c r="B1444" s="32"/>
      <c r="C1444" s="147"/>
      <c r="D1444" s="147"/>
      <c r="E1444" s="147"/>
      <c r="F1444" s="247"/>
      <c r="G1444" s="197"/>
      <c r="H1444" s="773"/>
      <c r="I1444" s="197"/>
      <c r="J1444" s="618"/>
      <c r="K1444" s="197"/>
      <c r="L1444" s="863" t="str">
        <f t="shared" si="70"/>
        <v/>
      </c>
      <c r="M1444" s="864">
        <f t="shared" si="71"/>
        <v>0</v>
      </c>
      <c r="N1444" s="864">
        <f t="shared" si="72"/>
        <v>0</v>
      </c>
      <c r="O1444" s="197"/>
      <c r="P1444" s="197"/>
      <c r="Q1444" s="197"/>
      <c r="R1444" s="223"/>
      <c r="S1444" s="223"/>
    </row>
    <row r="1445" spans="1:19" ht="15" customHeight="1" x14ac:dyDescent="0.25">
      <c r="A1445" s="231"/>
      <c r="B1445" s="32"/>
      <c r="C1445" s="147"/>
      <c r="D1445" s="147"/>
      <c r="E1445" s="147"/>
      <c r="F1445" s="247"/>
      <c r="G1445" s="197"/>
      <c r="H1445" s="773"/>
      <c r="I1445" s="197"/>
      <c r="J1445" s="618"/>
      <c r="K1445" s="197"/>
      <c r="L1445" s="863" t="str">
        <f t="shared" si="70"/>
        <v/>
      </c>
      <c r="M1445" s="864">
        <f t="shared" si="71"/>
        <v>0</v>
      </c>
      <c r="N1445" s="864">
        <f t="shared" si="72"/>
        <v>0</v>
      </c>
      <c r="O1445" s="197"/>
      <c r="P1445" s="197"/>
      <c r="Q1445" s="197"/>
      <c r="R1445" s="223"/>
      <c r="S1445" s="223"/>
    </row>
    <row r="1446" spans="1:19" ht="15" customHeight="1" x14ac:dyDescent="0.25">
      <c r="A1446" s="231"/>
      <c r="B1446" s="32"/>
      <c r="C1446" s="147"/>
      <c r="D1446" s="147"/>
      <c r="E1446" s="147"/>
      <c r="F1446" s="247"/>
      <c r="G1446" s="197"/>
      <c r="H1446" s="773"/>
      <c r="I1446" s="197"/>
      <c r="J1446" s="618"/>
      <c r="K1446" s="197"/>
      <c r="L1446" s="863" t="str">
        <f t="shared" si="70"/>
        <v/>
      </c>
      <c r="M1446" s="864">
        <f t="shared" si="71"/>
        <v>0</v>
      </c>
      <c r="N1446" s="864">
        <f t="shared" si="72"/>
        <v>0</v>
      </c>
      <c r="O1446" s="197"/>
      <c r="P1446" s="197"/>
      <c r="Q1446" s="197"/>
      <c r="R1446" s="223"/>
      <c r="S1446" s="223"/>
    </row>
    <row r="1447" spans="1:19" ht="15" customHeight="1" x14ac:dyDescent="0.25">
      <c r="A1447" s="231"/>
      <c r="B1447" s="32"/>
      <c r="C1447" s="147"/>
      <c r="D1447" s="147"/>
      <c r="E1447" s="147"/>
      <c r="F1447" s="247"/>
      <c r="G1447" s="197"/>
      <c r="H1447" s="773"/>
      <c r="I1447" s="197"/>
      <c r="J1447" s="618"/>
      <c r="K1447" s="197"/>
      <c r="L1447" s="863" t="str">
        <f t="shared" si="70"/>
        <v/>
      </c>
      <c r="M1447" s="864">
        <f t="shared" si="71"/>
        <v>0</v>
      </c>
      <c r="N1447" s="864">
        <f t="shared" si="72"/>
        <v>0</v>
      </c>
      <c r="O1447" s="197"/>
      <c r="P1447" s="197"/>
      <c r="Q1447" s="197"/>
      <c r="R1447" s="223"/>
      <c r="S1447" s="223"/>
    </row>
    <row r="1448" spans="1:19" ht="15" customHeight="1" x14ac:dyDescent="0.25">
      <c r="A1448" s="231"/>
      <c r="B1448" s="32"/>
      <c r="C1448" s="147"/>
      <c r="D1448" s="147"/>
      <c r="E1448" s="147"/>
      <c r="F1448" s="247"/>
      <c r="G1448" s="197"/>
      <c r="H1448" s="773"/>
      <c r="I1448" s="197"/>
      <c r="J1448" s="618"/>
      <c r="K1448" s="197"/>
      <c r="L1448" s="863" t="str">
        <f t="shared" si="70"/>
        <v/>
      </c>
      <c r="M1448" s="864">
        <f t="shared" si="71"/>
        <v>0</v>
      </c>
      <c r="N1448" s="864">
        <f t="shared" si="72"/>
        <v>0</v>
      </c>
      <c r="O1448" s="197"/>
      <c r="P1448" s="197"/>
      <c r="Q1448" s="197"/>
      <c r="R1448" s="223"/>
      <c r="S1448" s="223"/>
    </row>
    <row r="1449" spans="1:19" ht="15" customHeight="1" x14ac:dyDescent="0.25">
      <c r="A1449" s="231"/>
      <c r="B1449" s="32"/>
      <c r="C1449" s="147"/>
      <c r="D1449" s="147"/>
      <c r="E1449" s="147"/>
      <c r="F1449" s="247"/>
      <c r="G1449" s="197"/>
      <c r="H1449" s="773"/>
      <c r="I1449" s="197"/>
      <c r="J1449" s="618"/>
      <c r="K1449" s="197"/>
      <c r="L1449" s="863" t="str">
        <f t="shared" si="70"/>
        <v/>
      </c>
      <c r="M1449" s="864">
        <f t="shared" si="71"/>
        <v>0</v>
      </c>
      <c r="N1449" s="864">
        <f t="shared" si="72"/>
        <v>0</v>
      </c>
      <c r="O1449" s="197"/>
      <c r="P1449" s="197"/>
      <c r="Q1449" s="197"/>
      <c r="R1449" s="223"/>
      <c r="S1449" s="223"/>
    </row>
    <row r="1450" spans="1:19" ht="15" customHeight="1" x14ac:dyDescent="0.25">
      <c r="A1450" s="231"/>
      <c r="B1450" s="32"/>
      <c r="C1450" s="147"/>
      <c r="D1450" s="147"/>
      <c r="E1450" s="147"/>
      <c r="F1450" s="247"/>
      <c r="G1450" s="197"/>
      <c r="H1450" s="773"/>
      <c r="I1450" s="197"/>
      <c r="J1450" s="618"/>
      <c r="K1450" s="197"/>
      <c r="L1450" s="863" t="str">
        <f t="shared" si="70"/>
        <v/>
      </c>
      <c r="M1450" s="864">
        <f t="shared" si="71"/>
        <v>0</v>
      </c>
      <c r="N1450" s="864">
        <f t="shared" si="72"/>
        <v>0</v>
      </c>
      <c r="O1450" s="197"/>
      <c r="P1450" s="197"/>
      <c r="Q1450" s="197"/>
      <c r="R1450" s="223"/>
      <c r="S1450" s="223"/>
    </row>
    <row r="1451" spans="1:19" ht="15" customHeight="1" x14ac:dyDescent="0.25">
      <c r="A1451" s="231"/>
      <c r="B1451" s="32"/>
      <c r="C1451" s="147"/>
      <c r="D1451" s="147"/>
      <c r="E1451" s="147"/>
      <c r="F1451" s="247"/>
      <c r="G1451" s="197"/>
      <c r="H1451" s="773"/>
      <c r="I1451" s="197"/>
      <c r="J1451" s="618"/>
      <c r="K1451" s="197"/>
      <c r="L1451" s="863" t="str">
        <f t="shared" si="70"/>
        <v/>
      </c>
      <c r="M1451" s="864">
        <f t="shared" si="71"/>
        <v>0</v>
      </c>
      <c r="N1451" s="864">
        <f t="shared" si="72"/>
        <v>0</v>
      </c>
      <c r="O1451" s="197"/>
      <c r="P1451" s="197"/>
      <c r="Q1451" s="197"/>
      <c r="R1451" s="223"/>
      <c r="S1451" s="223"/>
    </row>
    <row r="1452" spans="1:19" ht="15" customHeight="1" x14ac:dyDescent="0.25">
      <c r="A1452" s="231"/>
      <c r="B1452" s="32"/>
      <c r="C1452" s="147"/>
      <c r="D1452" s="147"/>
      <c r="E1452" s="147"/>
      <c r="F1452" s="247"/>
      <c r="G1452" s="197"/>
      <c r="H1452" s="773"/>
      <c r="I1452" s="197"/>
      <c r="J1452" s="618"/>
      <c r="K1452" s="197"/>
      <c r="L1452" s="863" t="str">
        <f t="shared" si="70"/>
        <v/>
      </c>
      <c r="M1452" s="864">
        <f t="shared" si="71"/>
        <v>0</v>
      </c>
      <c r="N1452" s="864">
        <f t="shared" si="72"/>
        <v>0</v>
      </c>
      <c r="O1452" s="197"/>
      <c r="P1452" s="197"/>
      <c r="Q1452" s="197"/>
      <c r="R1452" s="223"/>
      <c r="S1452" s="223"/>
    </row>
    <row r="1453" spans="1:19" ht="15" customHeight="1" x14ac:dyDescent="0.25">
      <c r="A1453" s="231"/>
      <c r="B1453" s="32"/>
      <c r="C1453" s="147"/>
      <c r="D1453" s="147"/>
      <c r="E1453" s="147"/>
      <c r="F1453" s="247"/>
      <c r="G1453" s="197"/>
      <c r="H1453" s="773"/>
      <c r="I1453" s="197"/>
      <c r="J1453" s="618"/>
      <c r="K1453" s="197"/>
      <c r="L1453" s="863" t="str">
        <f t="shared" si="70"/>
        <v/>
      </c>
      <c r="M1453" s="864">
        <f t="shared" si="71"/>
        <v>0</v>
      </c>
      <c r="N1453" s="864">
        <f t="shared" si="72"/>
        <v>0</v>
      </c>
      <c r="O1453" s="197"/>
      <c r="P1453" s="197"/>
      <c r="Q1453" s="197"/>
      <c r="R1453" s="223"/>
      <c r="S1453" s="223"/>
    </row>
    <row r="1454" spans="1:19" ht="15" customHeight="1" x14ac:dyDescent="0.25">
      <c r="A1454" s="231"/>
      <c r="B1454" s="32"/>
      <c r="C1454" s="147"/>
      <c r="D1454" s="147"/>
      <c r="E1454" s="147"/>
      <c r="F1454" s="247"/>
      <c r="G1454" s="197"/>
      <c r="H1454" s="773"/>
      <c r="I1454" s="197"/>
      <c r="J1454" s="618"/>
      <c r="K1454" s="197"/>
      <c r="L1454" s="863" t="str">
        <f t="shared" si="70"/>
        <v/>
      </c>
      <c r="M1454" s="864">
        <f t="shared" si="71"/>
        <v>0</v>
      </c>
      <c r="N1454" s="864">
        <f t="shared" si="72"/>
        <v>0</v>
      </c>
      <c r="O1454" s="197"/>
      <c r="P1454" s="197"/>
      <c r="Q1454" s="197"/>
      <c r="R1454" s="223"/>
      <c r="S1454" s="223"/>
    </row>
    <row r="1455" spans="1:19" ht="15" customHeight="1" x14ac:dyDescent="0.25">
      <c r="A1455" s="231"/>
      <c r="B1455" s="32"/>
      <c r="C1455" s="147"/>
      <c r="D1455" s="147"/>
      <c r="E1455" s="147"/>
      <c r="F1455" s="247"/>
      <c r="G1455" s="197"/>
      <c r="H1455" s="773"/>
      <c r="I1455" s="197"/>
      <c r="J1455" s="618"/>
      <c r="K1455" s="197"/>
      <c r="L1455" s="863" t="str">
        <f t="shared" si="70"/>
        <v/>
      </c>
      <c r="M1455" s="864">
        <f t="shared" si="71"/>
        <v>0</v>
      </c>
      <c r="N1455" s="864">
        <f t="shared" si="72"/>
        <v>0</v>
      </c>
      <c r="O1455" s="197"/>
      <c r="P1455" s="197"/>
      <c r="Q1455" s="197"/>
      <c r="R1455" s="223"/>
      <c r="S1455" s="223"/>
    </row>
    <row r="1456" spans="1:19" ht="15" customHeight="1" x14ac:dyDescent="0.25">
      <c r="A1456" s="231"/>
      <c r="B1456" s="32"/>
      <c r="C1456" s="147"/>
      <c r="D1456" s="147"/>
      <c r="E1456" s="147"/>
      <c r="F1456" s="247"/>
      <c r="G1456" s="197"/>
      <c r="H1456" s="773"/>
      <c r="I1456" s="197"/>
      <c r="J1456" s="618"/>
      <c r="K1456" s="197"/>
      <c r="L1456" s="863" t="str">
        <f t="shared" si="70"/>
        <v/>
      </c>
      <c r="M1456" s="864">
        <f t="shared" si="71"/>
        <v>0</v>
      </c>
      <c r="N1456" s="864">
        <f t="shared" si="72"/>
        <v>0</v>
      </c>
      <c r="O1456" s="197"/>
      <c r="P1456" s="197"/>
      <c r="Q1456" s="197"/>
      <c r="R1456" s="223"/>
      <c r="S1456" s="223"/>
    </row>
    <row r="1457" spans="1:19" ht="15" customHeight="1" x14ac:dyDescent="0.25">
      <c r="A1457" s="231"/>
      <c r="B1457" s="32"/>
      <c r="C1457" s="147"/>
      <c r="D1457" s="147"/>
      <c r="E1457" s="147"/>
      <c r="F1457" s="247"/>
      <c r="G1457" s="197"/>
      <c r="H1457" s="773"/>
      <c r="I1457" s="197"/>
      <c r="J1457" s="618"/>
      <c r="K1457" s="197"/>
      <c r="L1457" s="863" t="str">
        <f t="shared" si="70"/>
        <v/>
      </c>
      <c r="M1457" s="864">
        <f t="shared" si="71"/>
        <v>0</v>
      </c>
      <c r="N1457" s="864">
        <f t="shared" si="72"/>
        <v>0</v>
      </c>
      <c r="O1457" s="197"/>
      <c r="P1457" s="197"/>
      <c r="Q1457" s="197"/>
      <c r="R1457" s="223"/>
      <c r="S1457" s="223"/>
    </row>
    <row r="1458" spans="1:19" ht="15" customHeight="1" x14ac:dyDescent="0.25">
      <c r="A1458" s="231"/>
      <c r="B1458" s="32"/>
      <c r="C1458" s="147"/>
      <c r="D1458" s="147"/>
      <c r="E1458" s="147"/>
      <c r="F1458" s="247"/>
      <c r="G1458" s="197"/>
      <c r="H1458" s="773"/>
      <c r="I1458" s="197"/>
      <c r="J1458" s="618"/>
      <c r="K1458" s="197"/>
      <c r="L1458" s="863" t="str">
        <f t="shared" si="70"/>
        <v/>
      </c>
      <c r="M1458" s="864">
        <f t="shared" si="71"/>
        <v>0</v>
      </c>
      <c r="N1458" s="864">
        <f t="shared" si="72"/>
        <v>0</v>
      </c>
      <c r="O1458" s="197"/>
      <c r="P1458" s="197"/>
      <c r="Q1458" s="197"/>
      <c r="R1458" s="223"/>
      <c r="S1458" s="223"/>
    </row>
    <row r="1459" spans="1:19" ht="15" customHeight="1" x14ac:dyDescent="0.25">
      <c r="A1459" s="231"/>
      <c r="B1459" s="32"/>
      <c r="C1459" s="147"/>
      <c r="D1459" s="147"/>
      <c r="E1459" s="147"/>
      <c r="F1459" s="247"/>
      <c r="G1459" s="197"/>
      <c r="H1459" s="773"/>
      <c r="I1459" s="197"/>
      <c r="J1459" s="618"/>
      <c r="K1459" s="197"/>
      <c r="L1459" s="863" t="str">
        <f t="shared" si="70"/>
        <v/>
      </c>
      <c r="M1459" s="864">
        <f t="shared" si="71"/>
        <v>0</v>
      </c>
      <c r="N1459" s="864">
        <f t="shared" si="72"/>
        <v>0</v>
      </c>
      <c r="O1459" s="197"/>
      <c r="P1459" s="197"/>
      <c r="Q1459" s="197"/>
      <c r="R1459" s="223"/>
      <c r="S1459" s="223"/>
    </row>
    <row r="1460" spans="1:19" ht="15" customHeight="1" x14ac:dyDescent="0.25">
      <c r="A1460" s="231"/>
      <c r="B1460" s="32"/>
      <c r="C1460" s="147"/>
      <c r="D1460" s="147"/>
      <c r="E1460" s="147"/>
      <c r="F1460" s="247"/>
      <c r="G1460" s="197"/>
      <c r="H1460" s="773"/>
      <c r="I1460" s="197"/>
      <c r="J1460" s="618"/>
      <c r="K1460" s="197"/>
      <c r="L1460" s="863" t="str">
        <f t="shared" si="70"/>
        <v/>
      </c>
      <c r="M1460" s="864">
        <f t="shared" si="71"/>
        <v>0</v>
      </c>
      <c r="N1460" s="864">
        <f t="shared" si="72"/>
        <v>0</v>
      </c>
      <c r="O1460" s="197"/>
      <c r="P1460" s="197"/>
      <c r="Q1460" s="197"/>
      <c r="R1460" s="223"/>
      <c r="S1460" s="223"/>
    </row>
    <row r="1461" spans="1:19" ht="15" customHeight="1" x14ac:dyDescent="0.25">
      <c r="A1461" s="231"/>
      <c r="B1461" s="32"/>
      <c r="C1461" s="147"/>
      <c r="D1461" s="147"/>
      <c r="E1461" s="147"/>
      <c r="F1461" s="247"/>
      <c r="G1461" s="197"/>
      <c r="H1461" s="773"/>
      <c r="I1461" s="197"/>
      <c r="J1461" s="618"/>
      <c r="K1461" s="197"/>
      <c r="L1461" s="863" t="str">
        <f t="shared" si="70"/>
        <v/>
      </c>
      <c r="M1461" s="864">
        <f t="shared" si="71"/>
        <v>0</v>
      </c>
      <c r="N1461" s="864">
        <f t="shared" si="72"/>
        <v>0</v>
      </c>
      <c r="O1461" s="197"/>
      <c r="P1461" s="197"/>
      <c r="Q1461" s="197"/>
      <c r="R1461" s="223"/>
      <c r="S1461" s="223"/>
    </row>
    <row r="1462" spans="1:19" ht="15" customHeight="1" x14ac:dyDescent="0.25">
      <c r="A1462" s="231"/>
      <c r="B1462" s="32"/>
      <c r="C1462" s="147"/>
      <c r="D1462" s="147"/>
      <c r="E1462" s="147"/>
      <c r="F1462" s="247"/>
      <c r="G1462" s="197"/>
      <c r="H1462" s="773"/>
      <c r="I1462" s="197"/>
      <c r="J1462" s="618"/>
      <c r="K1462" s="197"/>
      <c r="L1462" s="863" t="str">
        <f t="shared" si="70"/>
        <v/>
      </c>
      <c r="M1462" s="864">
        <f t="shared" si="71"/>
        <v>0</v>
      </c>
      <c r="N1462" s="864">
        <f t="shared" si="72"/>
        <v>0</v>
      </c>
      <c r="O1462" s="197"/>
      <c r="P1462" s="197"/>
      <c r="Q1462" s="197"/>
      <c r="R1462" s="223"/>
      <c r="S1462" s="223"/>
    </row>
    <row r="1463" spans="1:19" ht="15" customHeight="1" x14ac:dyDescent="0.25">
      <c r="A1463" s="231"/>
      <c r="B1463" s="32"/>
      <c r="C1463" s="147"/>
      <c r="D1463" s="147"/>
      <c r="E1463" s="147"/>
      <c r="F1463" s="247"/>
      <c r="G1463" s="197"/>
      <c r="H1463" s="773"/>
      <c r="I1463" s="197"/>
      <c r="J1463" s="618"/>
      <c r="K1463" s="197"/>
      <c r="L1463" s="863" t="str">
        <f t="shared" si="70"/>
        <v/>
      </c>
      <c r="M1463" s="864">
        <f t="shared" si="71"/>
        <v>0</v>
      </c>
      <c r="N1463" s="864">
        <f t="shared" si="72"/>
        <v>0</v>
      </c>
      <c r="O1463" s="197"/>
      <c r="P1463" s="197"/>
      <c r="Q1463" s="197"/>
      <c r="R1463" s="223"/>
      <c r="S1463" s="223"/>
    </row>
    <row r="1464" spans="1:19" ht="15" customHeight="1" x14ac:dyDescent="0.25">
      <c r="A1464" s="231"/>
      <c r="B1464" s="32"/>
      <c r="C1464" s="147"/>
      <c r="D1464" s="147"/>
      <c r="E1464" s="147"/>
      <c r="F1464" s="247"/>
      <c r="G1464" s="197"/>
      <c r="H1464" s="773"/>
      <c r="I1464" s="197"/>
      <c r="J1464" s="618"/>
      <c r="K1464" s="197"/>
      <c r="L1464" s="863" t="str">
        <f t="shared" si="70"/>
        <v/>
      </c>
      <c r="M1464" s="864">
        <f t="shared" si="71"/>
        <v>0</v>
      </c>
      <c r="N1464" s="864">
        <f t="shared" si="72"/>
        <v>0</v>
      </c>
      <c r="O1464" s="197"/>
      <c r="P1464" s="197"/>
      <c r="Q1464" s="197"/>
      <c r="R1464" s="223"/>
      <c r="S1464" s="223"/>
    </row>
    <row r="1465" spans="1:19" ht="15" customHeight="1" x14ac:dyDescent="0.25">
      <c r="A1465" s="231"/>
      <c r="B1465" s="32"/>
      <c r="C1465" s="147"/>
      <c r="D1465" s="147"/>
      <c r="E1465" s="147"/>
      <c r="F1465" s="247"/>
      <c r="G1465" s="197"/>
      <c r="H1465" s="773"/>
      <c r="I1465" s="197"/>
      <c r="J1465" s="618"/>
      <c r="K1465" s="197"/>
      <c r="L1465" s="863" t="str">
        <f t="shared" si="70"/>
        <v/>
      </c>
      <c r="M1465" s="864">
        <f t="shared" si="71"/>
        <v>0</v>
      </c>
      <c r="N1465" s="864">
        <f t="shared" si="72"/>
        <v>0</v>
      </c>
      <c r="O1465" s="197"/>
      <c r="P1465" s="197"/>
      <c r="Q1465" s="197"/>
      <c r="R1465" s="223"/>
      <c r="S1465" s="223"/>
    </row>
    <row r="1466" spans="1:19" ht="15" customHeight="1" x14ac:dyDescent="0.25">
      <c r="A1466" s="231"/>
      <c r="B1466" s="32"/>
      <c r="C1466" s="147"/>
      <c r="D1466" s="147"/>
      <c r="E1466" s="147"/>
      <c r="F1466" s="247"/>
      <c r="G1466" s="197"/>
      <c r="H1466" s="773"/>
      <c r="I1466" s="197"/>
      <c r="J1466" s="618"/>
      <c r="K1466" s="197"/>
      <c r="L1466" s="863" t="str">
        <f t="shared" si="70"/>
        <v/>
      </c>
      <c r="M1466" s="864">
        <f t="shared" si="71"/>
        <v>0</v>
      </c>
      <c r="N1466" s="864">
        <f t="shared" si="72"/>
        <v>0</v>
      </c>
      <c r="O1466" s="197"/>
      <c r="P1466" s="197"/>
      <c r="Q1466" s="197"/>
      <c r="R1466" s="223"/>
      <c r="S1466" s="223"/>
    </row>
    <row r="1467" spans="1:19" ht="15" customHeight="1" x14ac:dyDescent="0.25">
      <c r="A1467" s="231"/>
      <c r="B1467" s="32"/>
      <c r="C1467" s="147"/>
      <c r="D1467" s="147"/>
      <c r="E1467" s="147"/>
      <c r="F1467" s="247"/>
      <c r="G1467" s="197"/>
      <c r="H1467" s="773"/>
      <c r="I1467" s="197"/>
      <c r="J1467" s="618"/>
      <c r="K1467" s="197"/>
      <c r="L1467" s="863" t="str">
        <f t="shared" si="70"/>
        <v/>
      </c>
      <c r="M1467" s="864">
        <f t="shared" si="71"/>
        <v>0</v>
      </c>
      <c r="N1467" s="864">
        <f t="shared" si="72"/>
        <v>0</v>
      </c>
      <c r="O1467" s="197"/>
      <c r="P1467" s="197"/>
      <c r="Q1467" s="197"/>
      <c r="R1467" s="223"/>
      <c r="S1467" s="223"/>
    </row>
    <row r="1468" spans="1:19" ht="15" customHeight="1" x14ac:dyDescent="0.25">
      <c r="A1468" s="231"/>
      <c r="B1468" s="32"/>
      <c r="C1468" s="147"/>
      <c r="D1468" s="147"/>
      <c r="E1468" s="147"/>
      <c r="F1468" s="247"/>
      <c r="G1468" s="197"/>
      <c r="H1468" s="773"/>
      <c r="I1468" s="197"/>
      <c r="J1468" s="618"/>
      <c r="K1468" s="197"/>
      <c r="L1468" s="863" t="str">
        <f t="shared" si="70"/>
        <v/>
      </c>
      <c r="M1468" s="864">
        <f t="shared" si="71"/>
        <v>0</v>
      </c>
      <c r="N1468" s="864">
        <f t="shared" si="72"/>
        <v>0</v>
      </c>
      <c r="O1468" s="197"/>
      <c r="P1468" s="197"/>
      <c r="Q1468" s="197"/>
      <c r="R1468" s="223"/>
      <c r="S1468" s="223"/>
    </row>
    <row r="1469" spans="1:19" ht="15" customHeight="1" x14ac:dyDescent="0.25">
      <c r="A1469" s="231"/>
      <c r="B1469" s="32"/>
      <c r="C1469" s="147"/>
      <c r="D1469" s="147"/>
      <c r="E1469" s="147"/>
      <c r="F1469" s="247"/>
      <c r="G1469" s="197"/>
      <c r="H1469" s="773"/>
      <c r="I1469" s="197"/>
      <c r="J1469" s="618"/>
      <c r="K1469" s="197"/>
      <c r="L1469" s="863" t="str">
        <f t="shared" si="70"/>
        <v/>
      </c>
      <c r="M1469" s="864">
        <f t="shared" si="71"/>
        <v>0</v>
      </c>
      <c r="N1469" s="864">
        <f t="shared" si="72"/>
        <v>0</v>
      </c>
      <c r="O1469" s="197"/>
      <c r="P1469" s="197"/>
      <c r="Q1469" s="197"/>
      <c r="R1469" s="223"/>
      <c r="S1469" s="223"/>
    </row>
    <row r="1470" spans="1:19" ht="15" customHeight="1" x14ac:dyDescent="0.25">
      <c r="A1470" s="231"/>
      <c r="B1470" s="32"/>
      <c r="C1470" s="147"/>
      <c r="D1470" s="147"/>
      <c r="E1470" s="147"/>
      <c r="F1470" s="247"/>
      <c r="G1470" s="197"/>
      <c r="H1470" s="773"/>
      <c r="I1470" s="197"/>
      <c r="J1470" s="618"/>
      <c r="K1470" s="197"/>
      <c r="L1470" s="863" t="str">
        <f t="shared" si="70"/>
        <v/>
      </c>
      <c r="M1470" s="864">
        <f t="shared" si="71"/>
        <v>0</v>
      </c>
      <c r="N1470" s="864">
        <f t="shared" si="72"/>
        <v>0</v>
      </c>
      <c r="O1470" s="197"/>
      <c r="P1470" s="197"/>
      <c r="Q1470" s="197"/>
      <c r="R1470" s="223"/>
      <c r="S1470" s="223"/>
    </row>
    <row r="1471" spans="1:19" ht="15" customHeight="1" x14ac:dyDescent="0.25">
      <c r="A1471" s="231"/>
      <c r="B1471" s="32"/>
      <c r="C1471" s="147"/>
      <c r="D1471" s="147"/>
      <c r="E1471" s="147"/>
      <c r="F1471" s="247"/>
      <c r="G1471" s="197"/>
      <c r="H1471" s="773"/>
      <c r="I1471" s="197"/>
      <c r="J1471" s="618"/>
      <c r="K1471" s="197"/>
      <c r="L1471" s="863" t="str">
        <f t="shared" si="70"/>
        <v/>
      </c>
      <c r="M1471" s="864">
        <f t="shared" si="71"/>
        <v>0</v>
      </c>
      <c r="N1471" s="864">
        <f t="shared" si="72"/>
        <v>0</v>
      </c>
      <c r="O1471" s="197"/>
      <c r="P1471" s="197"/>
      <c r="Q1471" s="197"/>
      <c r="R1471" s="223"/>
      <c r="S1471" s="223"/>
    </row>
    <row r="1472" spans="1:19" ht="15" customHeight="1" x14ac:dyDescent="0.25">
      <c r="A1472" s="231"/>
      <c r="B1472" s="32"/>
      <c r="C1472" s="147"/>
      <c r="D1472" s="147"/>
      <c r="E1472" s="147"/>
      <c r="F1472" s="247"/>
      <c r="G1472" s="197"/>
      <c r="H1472" s="773"/>
      <c r="I1472" s="197"/>
      <c r="J1472" s="618"/>
      <c r="K1472" s="197"/>
      <c r="L1472" s="863" t="str">
        <f t="shared" si="70"/>
        <v/>
      </c>
      <c r="M1472" s="864">
        <f t="shared" si="71"/>
        <v>0</v>
      </c>
      <c r="N1472" s="864">
        <f t="shared" si="72"/>
        <v>0</v>
      </c>
      <c r="O1472" s="197"/>
      <c r="P1472" s="197"/>
      <c r="Q1472" s="197"/>
      <c r="R1472" s="223"/>
      <c r="S1472" s="223"/>
    </row>
    <row r="1473" spans="1:19" ht="15" customHeight="1" x14ac:dyDescent="0.25">
      <c r="A1473" s="231"/>
      <c r="B1473" s="32"/>
      <c r="C1473" s="147"/>
      <c r="D1473" s="147"/>
      <c r="E1473" s="147"/>
      <c r="F1473" s="247"/>
      <c r="G1473" s="197"/>
      <c r="H1473" s="773"/>
      <c r="I1473" s="197"/>
      <c r="J1473" s="618"/>
      <c r="K1473" s="197"/>
      <c r="L1473" s="863" t="str">
        <f t="shared" si="70"/>
        <v/>
      </c>
      <c r="M1473" s="864">
        <f t="shared" si="71"/>
        <v>0</v>
      </c>
      <c r="N1473" s="864">
        <f t="shared" si="72"/>
        <v>0</v>
      </c>
      <c r="O1473" s="197"/>
      <c r="P1473" s="197"/>
      <c r="Q1473" s="197"/>
      <c r="R1473" s="223"/>
      <c r="S1473" s="223"/>
    </row>
    <row r="1474" spans="1:19" ht="15" customHeight="1" x14ac:dyDescent="0.25">
      <c r="A1474" s="231"/>
      <c r="B1474" s="32"/>
      <c r="C1474" s="147"/>
      <c r="D1474" s="147"/>
      <c r="E1474" s="147"/>
      <c r="F1474" s="247"/>
      <c r="G1474" s="197"/>
      <c r="H1474" s="773"/>
      <c r="I1474" s="197"/>
      <c r="J1474" s="618"/>
      <c r="K1474" s="197"/>
      <c r="L1474" s="863" t="str">
        <f t="shared" si="70"/>
        <v/>
      </c>
      <c r="M1474" s="864">
        <f t="shared" si="71"/>
        <v>0</v>
      </c>
      <c r="N1474" s="864">
        <f t="shared" si="72"/>
        <v>0</v>
      </c>
      <c r="O1474" s="197"/>
      <c r="P1474" s="197"/>
      <c r="Q1474" s="197"/>
      <c r="R1474" s="223"/>
      <c r="S1474" s="223"/>
    </row>
    <row r="1475" spans="1:19" ht="15" customHeight="1" x14ac:dyDescent="0.25">
      <c r="A1475" s="231"/>
      <c r="B1475" s="32"/>
      <c r="C1475" s="147"/>
      <c r="D1475" s="147"/>
      <c r="E1475" s="147"/>
      <c r="F1475" s="247"/>
      <c r="G1475" s="197"/>
      <c r="H1475" s="773"/>
      <c r="I1475" s="197"/>
      <c r="J1475" s="618"/>
      <c r="K1475" s="197"/>
      <c r="L1475" s="863" t="str">
        <f t="shared" ref="L1475:L1538" si="73">IF(ISBLANK(K1475),IF(ISBLANK(R1475),IF(ISBLANK(C1475),"",C1475),R1475),IF(ISBLANK(R1475),CONCATENATE(K1475,".",C1475),CONCATENATE(K1475,".",R1475)))</f>
        <v/>
      </c>
      <c r="M1475" s="864">
        <f t="shared" ref="M1475:M1538" si="74">IF(O1475="",0,LEFT(O1475,1))</f>
        <v>0</v>
      </c>
      <c r="N1475" s="864">
        <f t="shared" ref="N1475:N1538" si="75">IF(P1475="",0,LEFT(P1475,1))</f>
        <v>0</v>
      </c>
      <c r="O1475" s="197"/>
      <c r="P1475" s="197"/>
      <c r="Q1475" s="197"/>
      <c r="R1475" s="223"/>
      <c r="S1475" s="223"/>
    </row>
    <row r="1476" spans="1:19" ht="15" customHeight="1" x14ac:dyDescent="0.25">
      <c r="A1476" s="231"/>
      <c r="B1476" s="32"/>
      <c r="C1476" s="147"/>
      <c r="D1476" s="147"/>
      <c r="E1476" s="147"/>
      <c r="F1476" s="247"/>
      <c r="G1476" s="197"/>
      <c r="H1476" s="773"/>
      <c r="I1476" s="197"/>
      <c r="J1476" s="618"/>
      <c r="K1476" s="197"/>
      <c r="L1476" s="863" t="str">
        <f t="shared" si="73"/>
        <v/>
      </c>
      <c r="M1476" s="864">
        <f t="shared" si="74"/>
        <v>0</v>
      </c>
      <c r="N1476" s="864">
        <f t="shared" si="75"/>
        <v>0</v>
      </c>
      <c r="O1476" s="197"/>
      <c r="P1476" s="197"/>
      <c r="Q1476" s="197"/>
      <c r="R1476" s="223"/>
      <c r="S1476" s="223"/>
    </row>
    <row r="1477" spans="1:19" ht="15" customHeight="1" x14ac:dyDescent="0.25">
      <c r="A1477" s="231"/>
      <c r="B1477" s="32"/>
      <c r="C1477" s="147"/>
      <c r="D1477" s="147"/>
      <c r="E1477" s="147"/>
      <c r="F1477" s="247"/>
      <c r="G1477" s="197"/>
      <c r="H1477" s="773"/>
      <c r="I1477" s="197"/>
      <c r="J1477" s="618"/>
      <c r="K1477" s="197"/>
      <c r="L1477" s="863" t="str">
        <f t="shared" si="73"/>
        <v/>
      </c>
      <c r="M1477" s="864">
        <f t="shared" si="74"/>
        <v>0</v>
      </c>
      <c r="N1477" s="864">
        <f t="shared" si="75"/>
        <v>0</v>
      </c>
      <c r="O1477" s="197"/>
      <c r="P1477" s="197"/>
      <c r="Q1477" s="197"/>
      <c r="R1477" s="223"/>
      <c r="S1477" s="223"/>
    </row>
    <row r="1478" spans="1:19" ht="15" customHeight="1" x14ac:dyDescent="0.25">
      <c r="A1478" s="231"/>
      <c r="B1478" s="32"/>
      <c r="C1478" s="147"/>
      <c r="D1478" s="147"/>
      <c r="E1478" s="147"/>
      <c r="F1478" s="247"/>
      <c r="G1478" s="197"/>
      <c r="H1478" s="773"/>
      <c r="I1478" s="197"/>
      <c r="J1478" s="618"/>
      <c r="K1478" s="197"/>
      <c r="L1478" s="863" t="str">
        <f t="shared" si="73"/>
        <v/>
      </c>
      <c r="M1478" s="864">
        <f t="shared" si="74"/>
        <v>0</v>
      </c>
      <c r="N1478" s="864">
        <f t="shared" si="75"/>
        <v>0</v>
      </c>
      <c r="O1478" s="197"/>
      <c r="P1478" s="197"/>
      <c r="Q1478" s="197"/>
      <c r="R1478" s="223"/>
      <c r="S1478" s="223"/>
    </row>
    <row r="1479" spans="1:19" ht="15" customHeight="1" x14ac:dyDescent="0.25">
      <c r="A1479" s="231"/>
      <c r="B1479" s="32"/>
      <c r="C1479" s="147"/>
      <c r="D1479" s="147"/>
      <c r="E1479" s="147"/>
      <c r="F1479" s="247"/>
      <c r="G1479" s="197"/>
      <c r="H1479" s="773"/>
      <c r="I1479" s="197"/>
      <c r="J1479" s="618"/>
      <c r="K1479" s="197"/>
      <c r="L1479" s="863" t="str">
        <f t="shared" si="73"/>
        <v/>
      </c>
      <c r="M1479" s="864">
        <f t="shared" si="74"/>
        <v>0</v>
      </c>
      <c r="N1479" s="864">
        <f t="shared" si="75"/>
        <v>0</v>
      </c>
      <c r="O1479" s="197"/>
      <c r="P1479" s="197"/>
      <c r="Q1479" s="197"/>
      <c r="R1479" s="223"/>
      <c r="S1479" s="223"/>
    </row>
    <row r="1480" spans="1:19" ht="15" customHeight="1" x14ac:dyDescent="0.25">
      <c r="A1480" s="231"/>
      <c r="B1480" s="32"/>
      <c r="C1480" s="147"/>
      <c r="D1480" s="147"/>
      <c r="E1480" s="147"/>
      <c r="F1480" s="247"/>
      <c r="G1480" s="197"/>
      <c r="H1480" s="773"/>
      <c r="I1480" s="197"/>
      <c r="J1480" s="618"/>
      <c r="K1480" s="197"/>
      <c r="L1480" s="863" t="str">
        <f t="shared" si="73"/>
        <v/>
      </c>
      <c r="M1480" s="864">
        <f t="shared" si="74"/>
        <v>0</v>
      </c>
      <c r="N1480" s="864">
        <f t="shared" si="75"/>
        <v>0</v>
      </c>
      <c r="O1480" s="197"/>
      <c r="P1480" s="197"/>
      <c r="Q1480" s="197"/>
      <c r="R1480" s="223"/>
      <c r="S1480" s="223"/>
    </row>
    <row r="1481" spans="1:19" ht="15" customHeight="1" x14ac:dyDescent="0.25">
      <c r="A1481" s="231"/>
      <c r="B1481" s="32"/>
      <c r="C1481" s="147"/>
      <c r="D1481" s="147"/>
      <c r="E1481" s="147"/>
      <c r="F1481" s="247"/>
      <c r="G1481" s="197"/>
      <c r="H1481" s="773"/>
      <c r="I1481" s="197"/>
      <c r="J1481" s="618"/>
      <c r="K1481" s="197"/>
      <c r="L1481" s="863" t="str">
        <f t="shared" si="73"/>
        <v/>
      </c>
      <c r="M1481" s="864">
        <f t="shared" si="74"/>
        <v>0</v>
      </c>
      <c r="N1481" s="864">
        <f t="shared" si="75"/>
        <v>0</v>
      </c>
      <c r="O1481" s="197"/>
      <c r="P1481" s="197"/>
      <c r="Q1481" s="197"/>
      <c r="R1481" s="223"/>
      <c r="S1481" s="223"/>
    </row>
    <row r="1482" spans="1:19" ht="15" customHeight="1" x14ac:dyDescent="0.25">
      <c r="A1482" s="231"/>
      <c r="B1482" s="32"/>
      <c r="C1482" s="147"/>
      <c r="D1482" s="147"/>
      <c r="E1482" s="147"/>
      <c r="F1482" s="247"/>
      <c r="G1482" s="197"/>
      <c r="H1482" s="773"/>
      <c r="I1482" s="197"/>
      <c r="J1482" s="618"/>
      <c r="K1482" s="197"/>
      <c r="L1482" s="863" t="str">
        <f t="shared" si="73"/>
        <v/>
      </c>
      <c r="M1482" s="864">
        <f t="shared" si="74"/>
        <v>0</v>
      </c>
      <c r="N1482" s="864">
        <f t="shared" si="75"/>
        <v>0</v>
      </c>
      <c r="O1482" s="197"/>
      <c r="P1482" s="197"/>
      <c r="Q1482" s="197"/>
      <c r="R1482" s="223"/>
      <c r="S1482" s="223"/>
    </row>
    <row r="1483" spans="1:19" ht="15" customHeight="1" x14ac:dyDescent="0.25">
      <c r="A1483" s="231"/>
      <c r="B1483" s="32"/>
      <c r="C1483" s="147"/>
      <c r="D1483" s="147"/>
      <c r="E1483" s="147"/>
      <c r="F1483" s="247"/>
      <c r="G1483" s="197"/>
      <c r="H1483" s="773"/>
      <c r="I1483" s="197"/>
      <c r="J1483" s="618"/>
      <c r="K1483" s="197"/>
      <c r="L1483" s="863" t="str">
        <f t="shared" si="73"/>
        <v/>
      </c>
      <c r="M1483" s="864">
        <f t="shared" si="74"/>
        <v>0</v>
      </c>
      <c r="N1483" s="864">
        <f t="shared" si="75"/>
        <v>0</v>
      </c>
      <c r="O1483" s="197"/>
      <c r="P1483" s="197"/>
      <c r="Q1483" s="197"/>
      <c r="R1483" s="223"/>
      <c r="S1483" s="223"/>
    </row>
    <row r="1484" spans="1:19" ht="15" customHeight="1" x14ac:dyDescent="0.25">
      <c r="A1484" s="231"/>
      <c r="B1484" s="32"/>
      <c r="C1484" s="147"/>
      <c r="D1484" s="147"/>
      <c r="E1484" s="147"/>
      <c r="F1484" s="247"/>
      <c r="G1484" s="197"/>
      <c r="H1484" s="773"/>
      <c r="I1484" s="197"/>
      <c r="J1484" s="618"/>
      <c r="K1484" s="197"/>
      <c r="L1484" s="863" t="str">
        <f t="shared" si="73"/>
        <v/>
      </c>
      <c r="M1484" s="864">
        <f t="shared" si="74"/>
        <v>0</v>
      </c>
      <c r="N1484" s="864">
        <f t="shared" si="75"/>
        <v>0</v>
      </c>
      <c r="O1484" s="197"/>
      <c r="P1484" s="197"/>
      <c r="Q1484" s="197"/>
      <c r="R1484" s="223"/>
      <c r="S1484" s="223"/>
    </row>
    <row r="1485" spans="1:19" ht="15" customHeight="1" x14ac:dyDescent="0.25">
      <c r="A1485" s="231"/>
      <c r="B1485" s="32"/>
      <c r="C1485" s="147"/>
      <c r="D1485" s="147"/>
      <c r="E1485" s="147"/>
      <c r="F1485" s="247"/>
      <c r="G1485" s="197"/>
      <c r="H1485" s="773"/>
      <c r="I1485" s="197"/>
      <c r="J1485" s="618"/>
      <c r="K1485" s="197"/>
      <c r="L1485" s="863" t="str">
        <f t="shared" si="73"/>
        <v/>
      </c>
      <c r="M1485" s="864">
        <f t="shared" si="74"/>
        <v>0</v>
      </c>
      <c r="N1485" s="864">
        <f t="shared" si="75"/>
        <v>0</v>
      </c>
      <c r="O1485" s="197"/>
      <c r="P1485" s="197"/>
      <c r="Q1485" s="197"/>
      <c r="R1485" s="223"/>
      <c r="S1485" s="223"/>
    </row>
    <row r="1486" spans="1:19" ht="15" customHeight="1" x14ac:dyDescent="0.25">
      <c r="A1486" s="231"/>
      <c r="B1486" s="32"/>
      <c r="C1486" s="147"/>
      <c r="D1486" s="147"/>
      <c r="E1486" s="147"/>
      <c r="F1486" s="247"/>
      <c r="G1486" s="197"/>
      <c r="H1486" s="773"/>
      <c r="I1486" s="197"/>
      <c r="J1486" s="618"/>
      <c r="K1486" s="197"/>
      <c r="L1486" s="863" t="str">
        <f t="shared" si="73"/>
        <v/>
      </c>
      <c r="M1486" s="864">
        <f t="shared" si="74"/>
        <v>0</v>
      </c>
      <c r="N1486" s="864">
        <f t="shared" si="75"/>
        <v>0</v>
      </c>
      <c r="O1486" s="197"/>
      <c r="P1486" s="197"/>
      <c r="Q1486" s="197"/>
      <c r="R1486" s="223"/>
      <c r="S1486" s="223"/>
    </row>
    <row r="1487" spans="1:19" ht="15" customHeight="1" x14ac:dyDescent="0.25">
      <c r="A1487" s="231"/>
      <c r="B1487" s="32"/>
      <c r="C1487" s="147"/>
      <c r="D1487" s="147"/>
      <c r="E1487" s="147"/>
      <c r="F1487" s="247"/>
      <c r="G1487" s="197"/>
      <c r="H1487" s="773"/>
      <c r="I1487" s="197"/>
      <c r="J1487" s="618"/>
      <c r="K1487" s="197"/>
      <c r="L1487" s="863" t="str">
        <f t="shared" si="73"/>
        <v/>
      </c>
      <c r="M1487" s="864">
        <f t="shared" si="74"/>
        <v>0</v>
      </c>
      <c r="N1487" s="864">
        <f t="shared" si="75"/>
        <v>0</v>
      </c>
      <c r="O1487" s="197"/>
      <c r="P1487" s="197"/>
      <c r="Q1487" s="197"/>
      <c r="R1487" s="223"/>
      <c r="S1487" s="223"/>
    </row>
    <row r="1488" spans="1:19" ht="15" customHeight="1" x14ac:dyDescent="0.25">
      <c r="A1488" s="231"/>
      <c r="B1488" s="32"/>
      <c r="C1488" s="147"/>
      <c r="D1488" s="147"/>
      <c r="E1488" s="147"/>
      <c r="F1488" s="247"/>
      <c r="G1488" s="197"/>
      <c r="H1488" s="773"/>
      <c r="I1488" s="197"/>
      <c r="J1488" s="618"/>
      <c r="K1488" s="197"/>
      <c r="L1488" s="863" t="str">
        <f t="shared" si="73"/>
        <v/>
      </c>
      <c r="M1488" s="864">
        <f t="shared" si="74"/>
        <v>0</v>
      </c>
      <c r="N1488" s="864">
        <f t="shared" si="75"/>
        <v>0</v>
      </c>
      <c r="O1488" s="197"/>
      <c r="P1488" s="197"/>
      <c r="Q1488" s="197"/>
      <c r="R1488" s="223"/>
      <c r="S1488" s="223"/>
    </row>
    <row r="1489" spans="1:19" ht="15" customHeight="1" x14ac:dyDescent="0.25">
      <c r="A1489" s="231"/>
      <c r="B1489" s="32"/>
      <c r="C1489" s="147"/>
      <c r="D1489" s="147"/>
      <c r="E1489" s="147"/>
      <c r="F1489" s="247"/>
      <c r="G1489" s="197"/>
      <c r="H1489" s="773"/>
      <c r="I1489" s="197"/>
      <c r="J1489" s="618"/>
      <c r="K1489" s="197"/>
      <c r="L1489" s="863" t="str">
        <f t="shared" si="73"/>
        <v/>
      </c>
      <c r="M1489" s="864">
        <f t="shared" si="74"/>
        <v>0</v>
      </c>
      <c r="N1489" s="864">
        <f t="shared" si="75"/>
        <v>0</v>
      </c>
      <c r="O1489" s="197"/>
      <c r="P1489" s="197"/>
      <c r="Q1489" s="197"/>
      <c r="R1489" s="223"/>
      <c r="S1489" s="223"/>
    </row>
    <row r="1490" spans="1:19" ht="15" customHeight="1" x14ac:dyDescent="0.25">
      <c r="A1490" s="231"/>
      <c r="B1490" s="32"/>
      <c r="C1490" s="147"/>
      <c r="D1490" s="147"/>
      <c r="E1490" s="147"/>
      <c r="F1490" s="247"/>
      <c r="G1490" s="197"/>
      <c r="H1490" s="773"/>
      <c r="I1490" s="197"/>
      <c r="J1490" s="618"/>
      <c r="K1490" s="197"/>
      <c r="L1490" s="863" t="str">
        <f t="shared" si="73"/>
        <v/>
      </c>
      <c r="M1490" s="864">
        <f t="shared" si="74"/>
        <v>0</v>
      </c>
      <c r="N1490" s="864">
        <f t="shared" si="75"/>
        <v>0</v>
      </c>
      <c r="O1490" s="197"/>
      <c r="P1490" s="197"/>
      <c r="Q1490" s="197"/>
      <c r="R1490" s="223"/>
      <c r="S1490" s="223"/>
    </row>
    <row r="1491" spans="1:19" ht="15" customHeight="1" x14ac:dyDescent="0.25">
      <c r="A1491" s="231"/>
      <c r="B1491" s="32"/>
      <c r="C1491" s="147"/>
      <c r="D1491" s="147"/>
      <c r="E1491" s="147"/>
      <c r="F1491" s="247"/>
      <c r="G1491" s="197"/>
      <c r="H1491" s="773"/>
      <c r="I1491" s="197"/>
      <c r="J1491" s="618"/>
      <c r="K1491" s="197"/>
      <c r="L1491" s="863" t="str">
        <f t="shared" si="73"/>
        <v/>
      </c>
      <c r="M1491" s="864">
        <f t="shared" si="74"/>
        <v>0</v>
      </c>
      <c r="N1491" s="864">
        <f t="shared" si="75"/>
        <v>0</v>
      </c>
      <c r="O1491" s="197"/>
      <c r="P1491" s="197"/>
      <c r="Q1491" s="197"/>
      <c r="R1491" s="223"/>
      <c r="S1491" s="223"/>
    </row>
    <row r="1492" spans="1:19" ht="15" customHeight="1" x14ac:dyDescent="0.25">
      <c r="A1492" s="231"/>
      <c r="B1492" s="32"/>
      <c r="C1492" s="147"/>
      <c r="D1492" s="147"/>
      <c r="E1492" s="147"/>
      <c r="F1492" s="247"/>
      <c r="G1492" s="197"/>
      <c r="H1492" s="773"/>
      <c r="I1492" s="197"/>
      <c r="J1492" s="618"/>
      <c r="K1492" s="197"/>
      <c r="L1492" s="863" t="str">
        <f t="shared" si="73"/>
        <v/>
      </c>
      <c r="M1492" s="864">
        <f t="shared" si="74"/>
        <v>0</v>
      </c>
      <c r="N1492" s="864">
        <f t="shared" si="75"/>
        <v>0</v>
      </c>
      <c r="O1492" s="197"/>
      <c r="P1492" s="197"/>
      <c r="Q1492" s="197"/>
      <c r="R1492" s="223"/>
      <c r="S1492" s="223"/>
    </row>
    <row r="1493" spans="1:19" ht="15" customHeight="1" x14ac:dyDescent="0.25">
      <c r="A1493" s="231"/>
      <c r="B1493" s="32"/>
      <c r="C1493" s="147"/>
      <c r="D1493" s="147"/>
      <c r="E1493" s="147"/>
      <c r="F1493" s="247"/>
      <c r="G1493" s="197"/>
      <c r="H1493" s="773"/>
      <c r="I1493" s="197"/>
      <c r="J1493" s="618"/>
      <c r="K1493" s="197"/>
      <c r="L1493" s="863" t="str">
        <f t="shared" si="73"/>
        <v/>
      </c>
      <c r="M1493" s="864">
        <f t="shared" si="74"/>
        <v>0</v>
      </c>
      <c r="N1493" s="864">
        <f t="shared" si="75"/>
        <v>0</v>
      </c>
      <c r="O1493" s="197"/>
      <c r="P1493" s="197"/>
      <c r="Q1493" s="197"/>
      <c r="R1493" s="223"/>
      <c r="S1493" s="223"/>
    </row>
    <row r="1494" spans="1:19" ht="15" customHeight="1" x14ac:dyDescent="0.25">
      <c r="A1494" s="231"/>
      <c r="B1494" s="32"/>
      <c r="C1494" s="147"/>
      <c r="D1494" s="147"/>
      <c r="E1494" s="147"/>
      <c r="F1494" s="247"/>
      <c r="G1494" s="197"/>
      <c r="H1494" s="773"/>
      <c r="I1494" s="197"/>
      <c r="J1494" s="618"/>
      <c r="K1494" s="197"/>
      <c r="L1494" s="863" t="str">
        <f t="shared" si="73"/>
        <v/>
      </c>
      <c r="M1494" s="864">
        <f t="shared" si="74"/>
        <v>0</v>
      </c>
      <c r="N1494" s="864">
        <f t="shared" si="75"/>
        <v>0</v>
      </c>
      <c r="O1494" s="197"/>
      <c r="P1494" s="197"/>
      <c r="Q1494" s="197"/>
      <c r="R1494" s="223"/>
      <c r="S1494" s="223"/>
    </row>
    <row r="1495" spans="1:19" ht="15" customHeight="1" x14ac:dyDescent="0.25">
      <c r="A1495" s="231"/>
      <c r="B1495" s="32"/>
      <c r="C1495" s="147"/>
      <c r="D1495" s="147"/>
      <c r="E1495" s="147"/>
      <c r="F1495" s="247"/>
      <c r="G1495" s="197"/>
      <c r="H1495" s="773"/>
      <c r="I1495" s="197"/>
      <c r="J1495" s="618"/>
      <c r="K1495" s="197"/>
      <c r="L1495" s="863" t="str">
        <f t="shared" si="73"/>
        <v/>
      </c>
      <c r="M1495" s="864">
        <f t="shared" si="74"/>
        <v>0</v>
      </c>
      <c r="N1495" s="864">
        <f t="shared" si="75"/>
        <v>0</v>
      </c>
      <c r="O1495" s="197"/>
      <c r="P1495" s="197"/>
      <c r="Q1495" s="197"/>
      <c r="R1495" s="223"/>
      <c r="S1495" s="223"/>
    </row>
    <row r="1496" spans="1:19" ht="15" customHeight="1" x14ac:dyDescent="0.25">
      <c r="A1496" s="231"/>
      <c r="B1496" s="32"/>
      <c r="C1496" s="147"/>
      <c r="D1496" s="147"/>
      <c r="E1496" s="147"/>
      <c r="F1496" s="247"/>
      <c r="G1496" s="197"/>
      <c r="H1496" s="773"/>
      <c r="I1496" s="197"/>
      <c r="J1496" s="618"/>
      <c r="K1496" s="197"/>
      <c r="L1496" s="863" t="str">
        <f t="shared" si="73"/>
        <v/>
      </c>
      <c r="M1496" s="864">
        <f t="shared" si="74"/>
        <v>0</v>
      </c>
      <c r="N1496" s="864">
        <f t="shared" si="75"/>
        <v>0</v>
      </c>
      <c r="O1496" s="197"/>
      <c r="P1496" s="197"/>
      <c r="Q1496" s="197"/>
      <c r="R1496" s="223"/>
      <c r="S1496" s="223"/>
    </row>
    <row r="1497" spans="1:19" ht="15" customHeight="1" x14ac:dyDescent="0.25">
      <c r="A1497" s="231"/>
      <c r="B1497" s="32"/>
      <c r="C1497" s="147"/>
      <c r="D1497" s="147"/>
      <c r="E1497" s="147"/>
      <c r="F1497" s="247"/>
      <c r="G1497" s="197"/>
      <c r="H1497" s="773"/>
      <c r="I1497" s="197"/>
      <c r="J1497" s="618"/>
      <c r="K1497" s="197"/>
      <c r="L1497" s="863" t="str">
        <f t="shared" si="73"/>
        <v/>
      </c>
      <c r="M1497" s="864">
        <f t="shared" si="74"/>
        <v>0</v>
      </c>
      <c r="N1497" s="864">
        <f t="shared" si="75"/>
        <v>0</v>
      </c>
      <c r="O1497" s="197"/>
      <c r="P1497" s="197"/>
      <c r="Q1497" s="197"/>
      <c r="R1497" s="223"/>
      <c r="S1497" s="223"/>
    </row>
    <row r="1498" spans="1:19" ht="15" customHeight="1" x14ac:dyDescent="0.25">
      <c r="A1498" s="231"/>
      <c r="B1498" s="32"/>
      <c r="C1498" s="147"/>
      <c r="D1498" s="147"/>
      <c r="E1498" s="147"/>
      <c r="F1498" s="247"/>
      <c r="G1498" s="197"/>
      <c r="H1498" s="773"/>
      <c r="I1498" s="197"/>
      <c r="J1498" s="618"/>
      <c r="K1498" s="197"/>
      <c r="L1498" s="863" t="str">
        <f t="shared" si="73"/>
        <v/>
      </c>
      <c r="M1498" s="864">
        <f t="shared" si="74"/>
        <v>0</v>
      </c>
      <c r="N1498" s="864">
        <f t="shared" si="75"/>
        <v>0</v>
      </c>
      <c r="O1498" s="197"/>
      <c r="P1498" s="197"/>
      <c r="Q1498" s="197"/>
      <c r="R1498" s="223"/>
      <c r="S1498" s="223"/>
    </row>
    <row r="1499" spans="1:19" ht="15" customHeight="1" x14ac:dyDescent="0.25">
      <c r="A1499" s="231"/>
      <c r="B1499" s="32"/>
      <c r="C1499" s="147"/>
      <c r="D1499" s="147"/>
      <c r="E1499" s="147"/>
      <c r="F1499" s="247"/>
      <c r="G1499" s="197"/>
      <c r="H1499" s="773"/>
      <c r="I1499" s="197"/>
      <c r="J1499" s="618"/>
      <c r="K1499" s="197"/>
      <c r="L1499" s="863" t="str">
        <f t="shared" si="73"/>
        <v/>
      </c>
      <c r="M1499" s="864">
        <f t="shared" si="74"/>
        <v>0</v>
      </c>
      <c r="N1499" s="864">
        <f t="shared" si="75"/>
        <v>0</v>
      </c>
      <c r="O1499" s="197"/>
      <c r="P1499" s="197"/>
      <c r="Q1499" s="197"/>
      <c r="R1499" s="223"/>
      <c r="S1499" s="223"/>
    </row>
    <row r="1500" spans="1:19" ht="15" customHeight="1" x14ac:dyDescent="0.25">
      <c r="A1500" s="231"/>
      <c r="B1500" s="32"/>
      <c r="C1500" s="147"/>
      <c r="D1500" s="147"/>
      <c r="E1500" s="147"/>
      <c r="F1500" s="247"/>
      <c r="G1500" s="197"/>
      <c r="H1500" s="773"/>
      <c r="I1500" s="197"/>
      <c r="J1500" s="618"/>
      <c r="K1500" s="197"/>
      <c r="L1500" s="863" t="str">
        <f t="shared" si="73"/>
        <v/>
      </c>
      <c r="M1500" s="864">
        <f t="shared" si="74"/>
        <v>0</v>
      </c>
      <c r="N1500" s="864">
        <f t="shared" si="75"/>
        <v>0</v>
      </c>
      <c r="O1500" s="197"/>
      <c r="P1500" s="197"/>
      <c r="Q1500" s="197"/>
      <c r="R1500" s="223"/>
      <c r="S1500" s="223"/>
    </row>
    <row r="1501" spans="1:19" ht="15" customHeight="1" x14ac:dyDescent="0.25">
      <c r="A1501" s="231"/>
      <c r="B1501" s="32"/>
      <c r="C1501" s="147"/>
      <c r="D1501" s="147"/>
      <c r="E1501" s="147"/>
      <c r="F1501" s="247"/>
      <c r="G1501" s="197"/>
      <c r="H1501" s="773"/>
      <c r="I1501" s="197"/>
      <c r="J1501" s="618"/>
      <c r="K1501" s="197"/>
      <c r="L1501" s="863" t="str">
        <f t="shared" si="73"/>
        <v/>
      </c>
      <c r="M1501" s="864">
        <f t="shared" si="74"/>
        <v>0</v>
      </c>
      <c r="N1501" s="864">
        <f t="shared" si="75"/>
        <v>0</v>
      </c>
      <c r="O1501" s="197"/>
      <c r="P1501" s="197"/>
      <c r="Q1501" s="197"/>
      <c r="R1501" s="223"/>
      <c r="S1501" s="223"/>
    </row>
    <row r="1502" spans="1:19" ht="15" customHeight="1" x14ac:dyDescent="0.25">
      <c r="A1502" s="231"/>
      <c r="B1502" s="32"/>
      <c r="C1502" s="147"/>
      <c r="D1502" s="147"/>
      <c r="E1502" s="147"/>
      <c r="F1502" s="247"/>
      <c r="G1502" s="197"/>
      <c r="H1502" s="773"/>
      <c r="I1502" s="197"/>
      <c r="J1502" s="618"/>
      <c r="K1502" s="197"/>
      <c r="L1502" s="863" t="str">
        <f t="shared" si="73"/>
        <v/>
      </c>
      <c r="M1502" s="864">
        <f t="shared" si="74"/>
        <v>0</v>
      </c>
      <c r="N1502" s="864">
        <f t="shared" si="75"/>
        <v>0</v>
      </c>
      <c r="O1502" s="197"/>
      <c r="P1502" s="197"/>
      <c r="Q1502" s="197"/>
      <c r="R1502" s="223"/>
      <c r="S1502" s="223"/>
    </row>
    <row r="1503" spans="1:19" ht="15" customHeight="1" x14ac:dyDescent="0.25">
      <c r="A1503" s="231"/>
      <c r="B1503" s="32"/>
      <c r="C1503" s="147"/>
      <c r="D1503" s="147"/>
      <c r="E1503" s="147"/>
      <c r="F1503" s="247"/>
      <c r="G1503" s="197"/>
      <c r="H1503" s="773"/>
      <c r="I1503" s="197"/>
      <c r="J1503" s="618"/>
      <c r="K1503" s="197"/>
      <c r="L1503" s="863" t="str">
        <f t="shared" si="73"/>
        <v/>
      </c>
      <c r="M1503" s="864">
        <f t="shared" si="74"/>
        <v>0</v>
      </c>
      <c r="N1503" s="864">
        <f t="shared" si="75"/>
        <v>0</v>
      </c>
      <c r="O1503" s="197"/>
      <c r="P1503" s="197"/>
      <c r="Q1503" s="197"/>
      <c r="R1503" s="223"/>
      <c r="S1503" s="223"/>
    </row>
    <row r="1504" spans="1:19" ht="15" customHeight="1" x14ac:dyDescent="0.25">
      <c r="A1504" s="231"/>
      <c r="B1504" s="32"/>
      <c r="C1504" s="147"/>
      <c r="D1504" s="147"/>
      <c r="E1504" s="147"/>
      <c r="F1504" s="247"/>
      <c r="G1504" s="197"/>
      <c r="H1504" s="773"/>
      <c r="I1504" s="197"/>
      <c r="J1504" s="618"/>
      <c r="K1504" s="197"/>
      <c r="L1504" s="863" t="str">
        <f t="shared" si="73"/>
        <v/>
      </c>
      <c r="M1504" s="864">
        <f t="shared" si="74"/>
        <v>0</v>
      </c>
      <c r="N1504" s="864">
        <f t="shared" si="75"/>
        <v>0</v>
      </c>
      <c r="O1504" s="197"/>
      <c r="P1504" s="197"/>
      <c r="Q1504" s="197"/>
      <c r="R1504" s="223"/>
      <c r="S1504" s="223"/>
    </row>
    <row r="1505" spans="1:19" ht="15" customHeight="1" x14ac:dyDescent="0.25">
      <c r="A1505" s="231"/>
      <c r="B1505" s="32"/>
      <c r="C1505" s="147"/>
      <c r="D1505" s="147"/>
      <c r="E1505" s="147"/>
      <c r="F1505" s="247"/>
      <c r="G1505" s="197"/>
      <c r="H1505" s="773"/>
      <c r="I1505" s="197"/>
      <c r="J1505" s="618"/>
      <c r="K1505" s="197"/>
      <c r="L1505" s="863" t="str">
        <f t="shared" si="73"/>
        <v/>
      </c>
      <c r="M1505" s="864">
        <f t="shared" si="74"/>
        <v>0</v>
      </c>
      <c r="N1505" s="864">
        <f t="shared" si="75"/>
        <v>0</v>
      </c>
      <c r="O1505" s="197"/>
      <c r="P1505" s="197"/>
      <c r="Q1505" s="197"/>
      <c r="R1505" s="223"/>
      <c r="S1505" s="223"/>
    </row>
    <row r="1506" spans="1:19" ht="15" customHeight="1" x14ac:dyDescent="0.25">
      <c r="A1506" s="231"/>
      <c r="B1506" s="32"/>
      <c r="C1506" s="147"/>
      <c r="D1506" s="147"/>
      <c r="E1506" s="147"/>
      <c r="F1506" s="247"/>
      <c r="G1506" s="197"/>
      <c r="H1506" s="773"/>
      <c r="I1506" s="197"/>
      <c r="J1506" s="618"/>
      <c r="K1506" s="197"/>
      <c r="L1506" s="863" t="str">
        <f t="shared" si="73"/>
        <v/>
      </c>
      <c r="M1506" s="864">
        <f t="shared" si="74"/>
        <v>0</v>
      </c>
      <c r="N1506" s="864">
        <f t="shared" si="75"/>
        <v>0</v>
      </c>
      <c r="O1506" s="197"/>
      <c r="P1506" s="197"/>
      <c r="Q1506" s="197"/>
      <c r="R1506" s="223"/>
      <c r="S1506" s="223"/>
    </row>
    <row r="1507" spans="1:19" ht="15" customHeight="1" x14ac:dyDescent="0.25">
      <c r="A1507" s="231"/>
      <c r="B1507" s="32"/>
      <c r="C1507" s="147"/>
      <c r="D1507" s="147"/>
      <c r="E1507" s="147"/>
      <c r="F1507" s="247"/>
      <c r="G1507" s="197"/>
      <c r="H1507" s="773"/>
      <c r="I1507" s="197"/>
      <c r="J1507" s="618"/>
      <c r="K1507" s="197"/>
      <c r="L1507" s="863" t="str">
        <f t="shared" si="73"/>
        <v/>
      </c>
      <c r="M1507" s="864">
        <f t="shared" si="74"/>
        <v>0</v>
      </c>
      <c r="N1507" s="864">
        <f t="shared" si="75"/>
        <v>0</v>
      </c>
      <c r="O1507" s="197"/>
      <c r="P1507" s="197"/>
      <c r="Q1507" s="197"/>
      <c r="R1507" s="223"/>
      <c r="S1507" s="223"/>
    </row>
    <row r="1508" spans="1:19" ht="15" customHeight="1" x14ac:dyDescent="0.25">
      <c r="A1508" s="231"/>
      <c r="B1508" s="32"/>
      <c r="C1508" s="147"/>
      <c r="D1508" s="147"/>
      <c r="E1508" s="147"/>
      <c r="F1508" s="247"/>
      <c r="G1508" s="197"/>
      <c r="H1508" s="773"/>
      <c r="I1508" s="197"/>
      <c r="J1508" s="618"/>
      <c r="K1508" s="197"/>
      <c r="L1508" s="863" t="str">
        <f t="shared" si="73"/>
        <v/>
      </c>
      <c r="M1508" s="864">
        <f t="shared" si="74"/>
        <v>0</v>
      </c>
      <c r="N1508" s="864">
        <f t="shared" si="75"/>
        <v>0</v>
      </c>
      <c r="O1508" s="197"/>
      <c r="P1508" s="197"/>
      <c r="Q1508" s="197"/>
      <c r="R1508" s="223"/>
      <c r="S1508" s="223"/>
    </row>
    <row r="1509" spans="1:19" ht="15" customHeight="1" x14ac:dyDescent="0.25">
      <c r="A1509" s="231"/>
      <c r="B1509" s="32"/>
      <c r="C1509" s="147"/>
      <c r="D1509" s="147"/>
      <c r="E1509" s="147"/>
      <c r="F1509" s="247"/>
      <c r="G1509" s="197"/>
      <c r="H1509" s="773"/>
      <c r="I1509" s="197"/>
      <c r="J1509" s="618"/>
      <c r="K1509" s="197"/>
      <c r="L1509" s="863" t="str">
        <f t="shared" si="73"/>
        <v/>
      </c>
      <c r="M1509" s="864">
        <f t="shared" si="74"/>
        <v>0</v>
      </c>
      <c r="N1509" s="864">
        <f t="shared" si="75"/>
        <v>0</v>
      </c>
      <c r="O1509" s="197"/>
      <c r="P1509" s="197"/>
      <c r="Q1509" s="197"/>
      <c r="R1509" s="223"/>
      <c r="S1509" s="223"/>
    </row>
    <row r="1510" spans="1:19" ht="15" customHeight="1" x14ac:dyDescent="0.25">
      <c r="A1510" s="231"/>
      <c r="B1510" s="32"/>
      <c r="C1510" s="147"/>
      <c r="D1510" s="147"/>
      <c r="E1510" s="147"/>
      <c r="F1510" s="247"/>
      <c r="G1510" s="197"/>
      <c r="H1510" s="773"/>
      <c r="I1510" s="197"/>
      <c r="J1510" s="618"/>
      <c r="K1510" s="197"/>
      <c r="L1510" s="863" t="str">
        <f t="shared" si="73"/>
        <v/>
      </c>
      <c r="M1510" s="864">
        <f t="shared" si="74"/>
        <v>0</v>
      </c>
      <c r="N1510" s="864">
        <f t="shared" si="75"/>
        <v>0</v>
      </c>
      <c r="O1510" s="197"/>
      <c r="P1510" s="197"/>
      <c r="Q1510" s="197"/>
      <c r="R1510" s="223"/>
      <c r="S1510" s="223"/>
    </row>
    <row r="1511" spans="1:19" ht="15" customHeight="1" x14ac:dyDescent="0.25">
      <c r="A1511" s="231"/>
      <c r="B1511" s="32"/>
      <c r="C1511" s="147"/>
      <c r="D1511" s="147"/>
      <c r="E1511" s="147"/>
      <c r="F1511" s="247"/>
      <c r="G1511" s="197"/>
      <c r="H1511" s="773"/>
      <c r="I1511" s="197"/>
      <c r="J1511" s="618"/>
      <c r="K1511" s="197"/>
      <c r="L1511" s="863" t="str">
        <f t="shared" si="73"/>
        <v/>
      </c>
      <c r="M1511" s="864">
        <f t="shared" si="74"/>
        <v>0</v>
      </c>
      <c r="N1511" s="864">
        <f t="shared" si="75"/>
        <v>0</v>
      </c>
      <c r="O1511" s="197"/>
      <c r="P1511" s="197"/>
      <c r="Q1511" s="197"/>
      <c r="R1511" s="223"/>
      <c r="S1511" s="223"/>
    </row>
    <row r="1512" spans="1:19" ht="15" customHeight="1" x14ac:dyDescent="0.25">
      <c r="A1512" s="231"/>
      <c r="B1512" s="32"/>
      <c r="C1512" s="147"/>
      <c r="D1512" s="147"/>
      <c r="E1512" s="147"/>
      <c r="F1512" s="247"/>
      <c r="G1512" s="197"/>
      <c r="H1512" s="773"/>
      <c r="I1512" s="197"/>
      <c r="J1512" s="618"/>
      <c r="K1512" s="197"/>
      <c r="L1512" s="863" t="str">
        <f t="shared" si="73"/>
        <v/>
      </c>
      <c r="M1512" s="864">
        <f t="shared" si="74"/>
        <v>0</v>
      </c>
      <c r="N1512" s="864">
        <f t="shared" si="75"/>
        <v>0</v>
      </c>
      <c r="O1512" s="197"/>
      <c r="P1512" s="197"/>
      <c r="Q1512" s="197"/>
      <c r="R1512" s="223"/>
      <c r="S1512" s="223"/>
    </row>
    <row r="1513" spans="1:19" ht="15" customHeight="1" x14ac:dyDescent="0.25">
      <c r="A1513" s="231"/>
      <c r="B1513" s="32"/>
      <c r="C1513" s="147"/>
      <c r="D1513" s="147"/>
      <c r="E1513" s="147"/>
      <c r="F1513" s="247"/>
      <c r="G1513" s="197"/>
      <c r="H1513" s="773"/>
      <c r="I1513" s="197"/>
      <c r="J1513" s="618"/>
      <c r="K1513" s="197"/>
      <c r="L1513" s="863" t="str">
        <f t="shared" si="73"/>
        <v/>
      </c>
      <c r="M1513" s="864">
        <f t="shared" si="74"/>
        <v>0</v>
      </c>
      <c r="N1513" s="864">
        <f t="shared" si="75"/>
        <v>0</v>
      </c>
      <c r="O1513" s="197"/>
      <c r="P1513" s="197"/>
      <c r="Q1513" s="197"/>
      <c r="R1513" s="223"/>
      <c r="S1513" s="223"/>
    </row>
    <row r="1514" spans="1:19" ht="15" customHeight="1" x14ac:dyDescent="0.25">
      <c r="A1514" s="231"/>
      <c r="B1514" s="32"/>
      <c r="C1514" s="147"/>
      <c r="D1514" s="147"/>
      <c r="E1514" s="147"/>
      <c r="F1514" s="247"/>
      <c r="G1514" s="197"/>
      <c r="H1514" s="773"/>
      <c r="I1514" s="197"/>
      <c r="J1514" s="618"/>
      <c r="K1514" s="197"/>
      <c r="L1514" s="863" t="str">
        <f t="shared" si="73"/>
        <v/>
      </c>
      <c r="M1514" s="864">
        <f t="shared" si="74"/>
        <v>0</v>
      </c>
      <c r="N1514" s="864">
        <f t="shared" si="75"/>
        <v>0</v>
      </c>
      <c r="O1514" s="197"/>
      <c r="P1514" s="197"/>
      <c r="Q1514" s="197"/>
      <c r="R1514" s="223"/>
      <c r="S1514" s="223"/>
    </row>
    <row r="1515" spans="1:19" ht="15" customHeight="1" x14ac:dyDescent="0.25">
      <c r="A1515" s="231"/>
      <c r="B1515" s="32"/>
      <c r="C1515" s="147"/>
      <c r="D1515" s="147"/>
      <c r="E1515" s="147"/>
      <c r="F1515" s="247"/>
      <c r="G1515" s="197"/>
      <c r="H1515" s="773"/>
      <c r="I1515" s="197"/>
      <c r="J1515" s="618"/>
      <c r="K1515" s="197"/>
      <c r="L1515" s="863" t="str">
        <f t="shared" si="73"/>
        <v/>
      </c>
      <c r="M1515" s="864">
        <f t="shared" si="74"/>
        <v>0</v>
      </c>
      <c r="N1515" s="864">
        <f t="shared" si="75"/>
        <v>0</v>
      </c>
      <c r="O1515" s="197"/>
      <c r="P1515" s="197"/>
      <c r="Q1515" s="197"/>
      <c r="R1515" s="223"/>
      <c r="S1515" s="223"/>
    </row>
    <row r="1516" spans="1:19" ht="15" customHeight="1" x14ac:dyDescent="0.25">
      <c r="A1516" s="231"/>
      <c r="B1516" s="32"/>
      <c r="C1516" s="147"/>
      <c r="D1516" s="147"/>
      <c r="E1516" s="147"/>
      <c r="F1516" s="247"/>
      <c r="G1516" s="197"/>
      <c r="H1516" s="773"/>
      <c r="I1516" s="197"/>
      <c r="J1516" s="618"/>
      <c r="K1516" s="197"/>
      <c r="L1516" s="863" t="str">
        <f t="shared" si="73"/>
        <v/>
      </c>
      <c r="M1516" s="864">
        <f t="shared" si="74"/>
        <v>0</v>
      </c>
      <c r="N1516" s="864">
        <f t="shared" si="75"/>
        <v>0</v>
      </c>
      <c r="O1516" s="197"/>
      <c r="P1516" s="197"/>
      <c r="Q1516" s="197"/>
      <c r="R1516" s="223"/>
      <c r="S1516" s="223"/>
    </row>
    <row r="1517" spans="1:19" ht="15" customHeight="1" x14ac:dyDescent="0.25">
      <c r="A1517" s="231"/>
      <c r="B1517" s="32"/>
      <c r="C1517" s="147"/>
      <c r="D1517" s="147"/>
      <c r="E1517" s="147"/>
      <c r="F1517" s="247"/>
      <c r="G1517" s="197"/>
      <c r="H1517" s="773"/>
      <c r="I1517" s="197"/>
      <c r="J1517" s="618"/>
      <c r="K1517" s="197"/>
      <c r="L1517" s="863" t="str">
        <f t="shared" si="73"/>
        <v/>
      </c>
      <c r="M1517" s="864">
        <f t="shared" si="74"/>
        <v>0</v>
      </c>
      <c r="N1517" s="864">
        <f t="shared" si="75"/>
        <v>0</v>
      </c>
      <c r="O1517" s="197"/>
      <c r="P1517" s="197"/>
      <c r="Q1517" s="197"/>
      <c r="R1517" s="223"/>
      <c r="S1517" s="223"/>
    </row>
    <row r="1518" spans="1:19" ht="15" customHeight="1" x14ac:dyDescent="0.25">
      <c r="A1518" s="231"/>
      <c r="B1518" s="32"/>
      <c r="C1518" s="147"/>
      <c r="D1518" s="147"/>
      <c r="E1518" s="147"/>
      <c r="F1518" s="247"/>
      <c r="G1518" s="197"/>
      <c r="H1518" s="773"/>
      <c r="I1518" s="197"/>
      <c r="J1518" s="618"/>
      <c r="K1518" s="197"/>
      <c r="L1518" s="863" t="str">
        <f t="shared" si="73"/>
        <v/>
      </c>
      <c r="M1518" s="864">
        <f t="shared" si="74"/>
        <v>0</v>
      </c>
      <c r="N1518" s="864">
        <f t="shared" si="75"/>
        <v>0</v>
      </c>
      <c r="O1518" s="197"/>
      <c r="P1518" s="197"/>
      <c r="Q1518" s="197"/>
      <c r="R1518" s="223"/>
      <c r="S1518" s="223"/>
    </row>
    <row r="1519" spans="1:19" ht="15" customHeight="1" x14ac:dyDescent="0.25">
      <c r="A1519" s="231"/>
      <c r="B1519" s="32"/>
      <c r="C1519" s="147"/>
      <c r="D1519" s="147"/>
      <c r="E1519" s="147"/>
      <c r="F1519" s="247"/>
      <c r="G1519" s="197"/>
      <c r="H1519" s="773"/>
      <c r="I1519" s="197"/>
      <c r="J1519" s="618"/>
      <c r="K1519" s="197"/>
      <c r="L1519" s="863" t="str">
        <f t="shared" si="73"/>
        <v/>
      </c>
      <c r="M1519" s="864">
        <f t="shared" si="74"/>
        <v>0</v>
      </c>
      <c r="N1519" s="864">
        <f t="shared" si="75"/>
        <v>0</v>
      </c>
      <c r="O1519" s="197"/>
      <c r="P1519" s="197"/>
      <c r="Q1519" s="197"/>
      <c r="R1519" s="223"/>
      <c r="S1519" s="223"/>
    </row>
    <row r="1520" spans="1:19" ht="15" customHeight="1" x14ac:dyDescent="0.25">
      <c r="A1520" s="231"/>
      <c r="B1520" s="32"/>
      <c r="C1520" s="147"/>
      <c r="D1520" s="147"/>
      <c r="E1520" s="147"/>
      <c r="F1520" s="247"/>
      <c r="G1520" s="197"/>
      <c r="H1520" s="773"/>
      <c r="I1520" s="197"/>
      <c r="J1520" s="618"/>
      <c r="K1520" s="197"/>
      <c r="L1520" s="863" t="str">
        <f t="shared" si="73"/>
        <v/>
      </c>
      <c r="M1520" s="864">
        <f t="shared" si="74"/>
        <v>0</v>
      </c>
      <c r="N1520" s="864">
        <f t="shared" si="75"/>
        <v>0</v>
      </c>
      <c r="O1520" s="197"/>
      <c r="P1520" s="197"/>
      <c r="Q1520" s="197"/>
      <c r="R1520" s="223"/>
      <c r="S1520" s="223"/>
    </row>
    <row r="1521" spans="1:19" ht="15" customHeight="1" x14ac:dyDescent="0.25">
      <c r="A1521" s="231"/>
      <c r="B1521" s="32"/>
      <c r="C1521" s="147"/>
      <c r="D1521" s="147"/>
      <c r="E1521" s="147"/>
      <c r="F1521" s="247"/>
      <c r="G1521" s="197"/>
      <c r="H1521" s="773"/>
      <c r="I1521" s="197"/>
      <c r="J1521" s="618"/>
      <c r="K1521" s="197"/>
      <c r="L1521" s="863" t="str">
        <f t="shared" si="73"/>
        <v/>
      </c>
      <c r="M1521" s="864">
        <f t="shared" si="74"/>
        <v>0</v>
      </c>
      <c r="N1521" s="864">
        <f t="shared" si="75"/>
        <v>0</v>
      </c>
      <c r="O1521" s="197"/>
      <c r="P1521" s="197"/>
      <c r="Q1521" s="197"/>
      <c r="R1521" s="223"/>
      <c r="S1521" s="223"/>
    </row>
    <row r="1522" spans="1:19" ht="15" customHeight="1" x14ac:dyDescent="0.25">
      <c r="A1522" s="231"/>
      <c r="B1522" s="32"/>
      <c r="C1522" s="147"/>
      <c r="D1522" s="147"/>
      <c r="E1522" s="147"/>
      <c r="F1522" s="247"/>
      <c r="G1522" s="197"/>
      <c r="H1522" s="773"/>
      <c r="I1522" s="197"/>
      <c r="J1522" s="618"/>
      <c r="K1522" s="197"/>
      <c r="L1522" s="863" t="str">
        <f t="shared" si="73"/>
        <v/>
      </c>
      <c r="M1522" s="864">
        <f t="shared" si="74"/>
        <v>0</v>
      </c>
      <c r="N1522" s="864">
        <f t="shared" si="75"/>
        <v>0</v>
      </c>
      <c r="O1522" s="197"/>
      <c r="P1522" s="197"/>
      <c r="Q1522" s="197"/>
      <c r="R1522" s="223"/>
      <c r="S1522" s="223"/>
    </row>
    <row r="1523" spans="1:19" ht="15" customHeight="1" x14ac:dyDescent="0.25">
      <c r="A1523" s="231"/>
      <c r="B1523" s="32"/>
      <c r="C1523" s="147"/>
      <c r="D1523" s="147"/>
      <c r="E1523" s="147"/>
      <c r="F1523" s="247"/>
      <c r="G1523" s="197"/>
      <c r="H1523" s="773"/>
      <c r="I1523" s="197"/>
      <c r="J1523" s="618"/>
      <c r="K1523" s="197"/>
      <c r="L1523" s="863" t="str">
        <f t="shared" si="73"/>
        <v/>
      </c>
      <c r="M1523" s="864">
        <f t="shared" si="74"/>
        <v>0</v>
      </c>
      <c r="N1523" s="864">
        <f t="shared" si="75"/>
        <v>0</v>
      </c>
      <c r="O1523" s="197"/>
      <c r="P1523" s="197"/>
      <c r="Q1523" s="197"/>
      <c r="R1523" s="223"/>
      <c r="S1523" s="223"/>
    </row>
    <row r="1524" spans="1:19" ht="15" customHeight="1" x14ac:dyDescent="0.25">
      <c r="A1524" s="231"/>
      <c r="B1524" s="32"/>
      <c r="C1524" s="147"/>
      <c r="D1524" s="147"/>
      <c r="E1524" s="147"/>
      <c r="F1524" s="247"/>
      <c r="G1524" s="197"/>
      <c r="H1524" s="773"/>
      <c r="I1524" s="197"/>
      <c r="J1524" s="618"/>
      <c r="K1524" s="197"/>
      <c r="L1524" s="863" t="str">
        <f t="shared" si="73"/>
        <v/>
      </c>
      <c r="M1524" s="864">
        <f t="shared" si="74"/>
        <v>0</v>
      </c>
      <c r="N1524" s="864">
        <f t="shared" si="75"/>
        <v>0</v>
      </c>
      <c r="O1524" s="197"/>
      <c r="P1524" s="197"/>
      <c r="Q1524" s="197"/>
      <c r="R1524" s="223"/>
      <c r="S1524" s="223"/>
    </row>
    <row r="1525" spans="1:19" ht="15" customHeight="1" x14ac:dyDescent="0.25">
      <c r="A1525" s="231"/>
      <c r="B1525" s="32"/>
      <c r="C1525" s="147"/>
      <c r="D1525" s="147"/>
      <c r="E1525" s="147"/>
      <c r="F1525" s="247"/>
      <c r="G1525" s="197"/>
      <c r="H1525" s="773"/>
      <c r="I1525" s="197"/>
      <c r="J1525" s="618"/>
      <c r="K1525" s="197"/>
      <c r="L1525" s="863" t="str">
        <f t="shared" si="73"/>
        <v/>
      </c>
      <c r="M1525" s="864">
        <f t="shared" si="74"/>
        <v>0</v>
      </c>
      <c r="N1525" s="864">
        <f t="shared" si="75"/>
        <v>0</v>
      </c>
      <c r="O1525" s="197"/>
      <c r="P1525" s="197"/>
      <c r="Q1525" s="197"/>
      <c r="R1525" s="223"/>
      <c r="S1525" s="223"/>
    </row>
    <row r="1526" spans="1:19" ht="15" customHeight="1" x14ac:dyDescent="0.25">
      <c r="A1526" s="231"/>
      <c r="B1526" s="32"/>
      <c r="C1526" s="147"/>
      <c r="D1526" s="147"/>
      <c r="E1526" s="147"/>
      <c r="F1526" s="247"/>
      <c r="G1526" s="197"/>
      <c r="H1526" s="773"/>
      <c r="I1526" s="197"/>
      <c r="J1526" s="618"/>
      <c r="K1526" s="197"/>
      <c r="L1526" s="863" t="str">
        <f t="shared" si="73"/>
        <v/>
      </c>
      <c r="M1526" s="864">
        <f t="shared" si="74"/>
        <v>0</v>
      </c>
      <c r="N1526" s="864">
        <f t="shared" si="75"/>
        <v>0</v>
      </c>
      <c r="O1526" s="197"/>
      <c r="P1526" s="197"/>
      <c r="Q1526" s="197"/>
      <c r="R1526" s="223"/>
      <c r="S1526" s="223"/>
    </row>
    <row r="1527" spans="1:19" ht="15" customHeight="1" x14ac:dyDescent="0.25">
      <c r="A1527" s="231"/>
      <c r="B1527" s="32"/>
      <c r="C1527" s="147"/>
      <c r="D1527" s="147"/>
      <c r="E1527" s="147"/>
      <c r="F1527" s="247"/>
      <c r="G1527" s="197"/>
      <c r="H1527" s="773"/>
      <c r="I1527" s="197"/>
      <c r="J1527" s="618"/>
      <c r="K1527" s="197"/>
      <c r="L1527" s="863" t="str">
        <f t="shared" si="73"/>
        <v/>
      </c>
      <c r="M1527" s="864">
        <f t="shared" si="74"/>
        <v>0</v>
      </c>
      <c r="N1527" s="864">
        <f t="shared" si="75"/>
        <v>0</v>
      </c>
      <c r="O1527" s="197"/>
      <c r="P1527" s="197"/>
      <c r="Q1527" s="197"/>
      <c r="R1527" s="223"/>
      <c r="S1527" s="223"/>
    </row>
    <row r="1528" spans="1:19" ht="15" customHeight="1" x14ac:dyDescent="0.25">
      <c r="A1528" s="231"/>
      <c r="B1528" s="32"/>
      <c r="C1528" s="147"/>
      <c r="D1528" s="147"/>
      <c r="E1528" s="147"/>
      <c r="F1528" s="247"/>
      <c r="G1528" s="197"/>
      <c r="H1528" s="773"/>
      <c r="I1528" s="197"/>
      <c r="J1528" s="618"/>
      <c r="K1528" s="197"/>
      <c r="L1528" s="863" t="str">
        <f t="shared" si="73"/>
        <v/>
      </c>
      <c r="M1528" s="864">
        <f t="shared" si="74"/>
        <v>0</v>
      </c>
      <c r="N1528" s="864">
        <f t="shared" si="75"/>
        <v>0</v>
      </c>
      <c r="O1528" s="197"/>
      <c r="P1528" s="197"/>
      <c r="Q1528" s="197"/>
      <c r="R1528" s="223"/>
      <c r="S1528" s="223"/>
    </row>
    <row r="1529" spans="1:19" ht="15" customHeight="1" x14ac:dyDescent="0.25">
      <c r="A1529" s="231"/>
      <c r="B1529" s="32"/>
      <c r="C1529" s="147"/>
      <c r="D1529" s="147"/>
      <c r="E1529" s="147"/>
      <c r="F1529" s="247"/>
      <c r="G1529" s="197"/>
      <c r="H1529" s="773"/>
      <c r="I1529" s="197"/>
      <c r="J1529" s="618"/>
      <c r="K1529" s="197"/>
      <c r="L1529" s="863" t="str">
        <f t="shared" si="73"/>
        <v/>
      </c>
      <c r="M1529" s="864">
        <f t="shared" si="74"/>
        <v>0</v>
      </c>
      <c r="N1529" s="864">
        <f t="shared" si="75"/>
        <v>0</v>
      </c>
      <c r="O1529" s="197"/>
      <c r="P1529" s="197"/>
      <c r="Q1529" s="197"/>
      <c r="R1529" s="223"/>
      <c r="S1529" s="223"/>
    </row>
    <row r="1530" spans="1:19" ht="15" customHeight="1" x14ac:dyDescent="0.25">
      <c r="A1530" s="231"/>
      <c r="B1530" s="32"/>
      <c r="C1530" s="147"/>
      <c r="D1530" s="147"/>
      <c r="E1530" s="147"/>
      <c r="F1530" s="247"/>
      <c r="G1530" s="197"/>
      <c r="H1530" s="773"/>
      <c r="I1530" s="197"/>
      <c r="J1530" s="618"/>
      <c r="K1530" s="197"/>
      <c r="L1530" s="863" t="str">
        <f t="shared" si="73"/>
        <v/>
      </c>
      <c r="M1530" s="864">
        <f t="shared" si="74"/>
        <v>0</v>
      </c>
      <c r="N1530" s="864">
        <f t="shared" si="75"/>
        <v>0</v>
      </c>
      <c r="O1530" s="197"/>
      <c r="P1530" s="197"/>
      <c r="Q1530" s="197"/>
      <c r="R1530" s="223"/>
      <c r="S1530" s="223"/>
    </row>
    <row r="1531" spans="1:19" ht="15" customHeight="1" x14ac:dyDescent="0.25">
      <c r="A1531" s="231"/>
      <c r="B1531" s="32"/>
      <c r="C1531" s="147"/>
      <c r="D1531" s="147"/>
      <c r="E1531" s="147"/>
      <c r="F1531" s="247"/>
      <c r="G1531" s="197"/>
      <c r="H1531" s="773"/>
      <c r="I1531" s="197"/>
      <c r="J1531" s="618"/>
      <c r="K1531" s="197"/>
      <c r="L1531" s="863" t="str">
        <f t="shared" si="73"/>
        <v/>
      </c>
      <c r="M1531" s="864">
        <f t="shared" si="74"/>
        <v>0</v>
      </c>
      <c r="N1531" s="864">
        <f t="shared" si="75"/>
        <v>0</v>
      </c>
      <c r="O1531" s="197"/>
      <c r="P1531" s="197"/>
      <c r="Q1531" s="197"/>
      <c r="R1531" s="223"/>
      <c r="S1531" s="223"/>
    </row>
    <row r="1532" spans="1:19" ht="15" customHeight="1" x14ac:dyDescent="0.25">
      <c r="A1532" s="231"/>
      <c r="B1532" s="32"/>
      <c r="C1532" s="147"/>
      <c r="D1532" s="147"/>
      <c r="E1532" s="147"/>
      <c r="F1532" s="247"/>
      <c r="G1532" s="197"/>
      <c r="H1532" s="773"/>
      <c r="I1532" s="197"/>
      <c r="J1532" s="618"/>
      <c r="K1532" s="197"/>
      <c r="L1532" s="863" t="str">
        <f t="shared" si="73"/>
        <v/>
      </c>
      <c r="M1532" s="864">
        <f t="shared" si="74"/>
        <v>0</v>
      </c>
      <c r="N1532" s="864">
        <f t="shared" si="75"/>
        <v>0</v>
      </c>
      <c r="O1532" s="197"/>
      <c r="P1532" s="197"/>
      <c r="Q1532" s="197"/>
      <c r="R1532" s="223"/>
      <c r="S1532" s="223"/>
    </row>
    <row r="1533" spans="1:19" ht="15" customHeight="1" x14ac:dyDescent="0.25">
      <c r="A1533" s="231"/>
      <c r="B1533" s="32"/>
      <c r="C1533" s="147"/>
      <c r="D1533" s="147"/>
      <c r="E1533" s="147"/>
      <c r="F1533" s="247"/>
      <c r="G1533" s="197"/>
      <c r="H1533" s="773"/>
      <c r="I1533" s="197"/>
      <c r="J1533" s="618"/>
      <c r="K1533" s="197"/>
      <c r="L1533" s="863" t="str">
        <f t="shared" si="73"/>
        <v/>
      </c>
      <c r="M1533" s="864">
        <f t="shared" si="74"/>
        <v>0</v>
      </c>
      <c r="N1533" s="864">
        <f t="shared" si="75"/>
        <v>0</v>
      </c>
      <c r="O1533" s="197"/>
      <c r="P1533" s="197"/>
      <c r="Q1533" s="197"/>
      <c r="R1533" s="223"/>
      <c r="S1533" s="223"/>
    </row>
    <row r="1534" spans="1:19" ht="15" customHeight="1" x14ac:dyDescent="0.25">
      <c r="A1534" s="231"/>
      <c r="B1534" s="32"/>
      <c r="C1534" s="147"/>
      <c r="D1534" s="147"/>
      <c r="E1534" s="147"/>
      <c r="F1534" s="247"/>
      <c r="G1534" s="197"/>
      <c r="H1534" s="773"/>
      <c r="I1534" s="197"/>
      <c r="J1534" s="618"/>
      <c r="K1534" s="197"/>
      <c r="L1534" s="863" t="str">
        <f t="shared" si="73"/>
        <v/>
      </c>
      <c r="M1534" s="864">
        <f t="shared" si="74"/>
        <v>0</v>
      </c>
      <c r="N1534" s="864">
        <f t="shared" si="75"/>
        <v>0</v>
      </c>
      <c r="O1534" s="197"/>
      <c r="P1534" s="197"/>
      <c r="Q1534" s="197"/>
      <c r="R1534" s="223"/>
      <c r="S1534" s="223"/>
    </row>
    <row r="1535" spans="1:19" ht="15" customHeight="1" x14ac:dyDescent="0.25">
      <c r="A1535" s="231"/>
      <c r="B1535" s="32"/>
      <c r="C1535" s="147"/>
      <c r="D1535" s="147"/>
      <c r="E1535" s="147"/>
      <c r="F1535" s="247"/>
      <c r="G1535" s="197"/>
      <c r="H1535" s="773"/>
      <c r="I1535" s="197"/>
      <c r="J1535" s="618"/>
      <c r="K1535" s="197"/>
      <c r="L1535" s="863" t="str">
        <f t="shared" si="73"/>
        <v/>
      </c>
      <c r="M1535" s="864">
        <f t="shared" si="74"/>
        <v>0</v>
      </c>
      <c r="N1535" s="864">
        <f t="shared" si="75"/>
        <v>0</v>
      </c>
      <c r="O1535" s="197"/>
      <c r="P1535" s="197"/>
      <c r="Q1535" s="197"/>
      <c r="R1535" s="223"/>
      <c r="S1535" s="223"/>
    </row>
    <row r="1536" spans="1:19" ht="15" customHeight="1" x14ac:dyDescent="0.25">
      <c r="A1536" s="231"/>
      <c r="B1536" s="32"/>
      <c r="C1536" s="147"/>
      <c r="D1536" s="147"/>
      <c r="E1536" s="147"/>
      <c r="F1536" s="247"/>
      <c r="G1536" s="197"/>
      <c r="H1536" s="773"/>
      <c r="I1536" s="197"/>
      <c r="J1536" s="618"/>
      <c r="K1536" s="197"/>
      <c r="L1536" s="863" t="str">
        <f t="shared" si="73"/>
        <v/>
      </c>
      <c r="M1536" s="864">
        <f t="shared" si="74"/>
        <v>0</v>
      </c>
      <c r="N1536" s="864">
        <f t="shared" si="75"/>
        <v>0</v>
      </c>
      <c r="O1536" s="197"/>
      <c r="P1536" s="197"/>
      <c r="Q1536" s="197"/>
      <c r="R1536" s="223"/>
      <c r="S1536" s="223"/>
    </row>
    <row r="1537" spans="1:19" ht="15" customHeight="1" x14ac:dyDescent="0.25">
      <c r="A1537" s="231"/>
      <c r="B1537" s="32"/>
      <c r="C1537" s="147"/>
      <c r="D1537" s="147"/>
      <c r="E1537" s="147"/>
      <c r="F1537" s="247"/>
      <c r="G1537" s="197"/>
      <c r="H1537" s="773"/>
      <c r="I1537" s="197"/>
      <c r="J1537" s="618"/>
      <c r="K1537" s="197"/>
      <c r="L1537" s="863" t="str">
        <f t="shared" si="73"/>
        <v/>
      </c>
      <c r="M1537" s="864">
        <f t="shared" si="74"/>
        <v>0</v>
      </c>
      <c r="N1537" s="864">
        <f t="shared" si="75"/>
        <v>0</v>
      </c>
      <c r="O1537" s="197"/>
      <c r="P1537" s="197"/>
      <c r="Q1537" s="197"/>
      <c r="R1537" s="223"/>
      <c r="S1537" s="223"/>
    </row>
    <row r="1538" spans="1:19" ht="15" customHeight="1" x14ac:dyDescent="0.25">
      <c r="A1538" s="231"/>
      <c r="B1538" s="32"/>
      <c r="C1538" s="147"/>
      <c r="D1538" s="147"/>
      <c r="E1538" s="147"/>
      <c r="F1538" s="247"/>
      <c r="G1538" s="197"/>
      <c r="H1538" s="773"/>
      <c r="I1538" s="197"/>
      <c r="J1538" s="618"/>
      <c r="K1538" s="197"/>
      <c r="L1538" s="863" t="str">
        <f t="shared" si="73"/>
        <v/>
      </c>
      <c r="M1538" s="864">
        <f t="shared" si="74"/>
        <v>0</v>
      </c>
      <c r="N1538" s="864">
        <f t="shared" si="75"/>
        <v>0</v>
      </c>
      <c r="O1538" s="197"/>
      <c r="P1538" s="197"/>
      <c r="Q1538" s="197"/>
      <c r="R1538" s="223"/>
      <c r="S1538" s="223"/>
    </row>
    <row r="1539" spans="1:19" ht="15" customHeight="1" x14ac:dyDescent="0.25">
      <c r="A1539" s="231"/>
      <c r="B1539" s="32"/>
      <c r="C1539" s="147"/>
      <c r="D1539" s="147"/>
      <c r="E1539" s="147"/>
      <c r="F1539" s="247"/>
      <c r="G1539" s="197"/>
      <c r="H1539" s="773"/>
      <c r="I1539" s="197"/>
      <c r="J1539" s="618"/>
      <c r="K1539" s="197"/>
      <c r="L1539" s="863" t="str">
        <f t="shared" ref="L1539:L1602" si="76">IF(ISBLANK(K1539),IF(ISBLANK(R1539),IF(ISBLANK(C1539),"",C1539),R1539),IF(ISBLANK(R1539),CONCATENATE(K1539,".",C1539),CONCATENATE(K1539,".",R1539)))</f>
        <v/>
      </c>
      <c r="M1539" s="864">
        <f t="shared" ref="M1539:M1602" si="77">IF(O1539="",0,LEFT(O1539,1))</f>
        <v>0</v>
      </c>
      <c r="N1539" s="864">
        <f t="shared" ref="N1539:N1602" si="78">IF(P1539="",0,LEFT(P1539,1))</f>
        <v>0</v>
      </c>
      <c r="O1539" s="197"/>
      <c r="P1539" s="197"/>
      <c r="Q1539" s="197"/>
      <c r="R1539" s="223"/>
      <c r="S1539" s="223"/>
    </row>
    <row r="1540" spans="1:19" ht="15" customHeight="1" x14ac:dyDescent="0.25">
      <c r="A1540" s="231"/>
      <c r="B1540" s="32"/>
      <c r="C1540" s="147"/>
      <c r="D1540" s="147"/>
      <c r="E1540" s="147"/>
      <c r="F1540" s="247"/>
      <c r="G1540" s="197"/>
      <c r="H1540" s="773"/>
      <c r="I1540" s="197"/>
      <c r="J1540" s="618"/>
      <c r="K1540" s="197"/>
      <c r="L1540" s="863" t="str">
        <f t="shared" si="76"/>
        <v/>
      </c>
      <c r="M1540" s="864">
        <f t="shared" si="77"/>
        <v>0</v>
      </c>
      <c r="N1540" s="864">
        <f t="shared" si="78"/>
        <v>0</v>
      </c>
      <c r="O1540" s="197"/>
      <c r="P1540" s="197"/>
      <c r="Q1540" s="197"/>
      <c r="R1540" s="223"/>
      <c r="S1540" s="223"/>
    </row>
    <row r="1541" spans="1:19" ht="15" customHeight="1" x14ac:dyDescent="0.25">
      <c r="A1541" s="231"/>
      <c r="B1541" s="32"/>
      <c r="C1541" s="147"/>
      <c r="D1541" s="147"/>
      <c r="E1541" s="147"/>
      <c r="F1541" s="247"/>
      <c r="G1541" s="197"/>
      <c r="H1541" s="773"/>
      <c r="I1541" s="197"/>
      <c r="J1541" s="618"/>
      <c r="K1541" s="197"/>
      <c r="L1541" s="863" t="str">
        <f t="shared" si="76"/>
        <v/>
      </c>
      <c r="M1541" s="864">
        <f t="shared" si="77"/>
        <v>0</v>
      </c>
      <c r="N1541" s="864">
        <f t="shared" si="78"/>
        <v>0</v>
      </c>
      <c r="O1541" s="197"/>
      <c r="P1541" s="197"/>
      <c r="Q1541" s="197"/>
      <c r="R1541" s="223"/>
      <c r="S1541" s="223"/>
    </row>
    <row r="1542" spans="1:19" ht="15" customHeight="1" x14ac:dyDescent="0.25">
      <c r="A1542" s="231"/>
      <c r="B1542" s="32"/>
      <c r="C1542" s="147"/>
      <c r="D1542" s="147"/>
      <c r="E1542" s="147"/>
      <c r="F1542" s="247"/>
      <c r="G1542" s="197"/>
      <c r="H1542" s="773"/>
      <c r="I1542" s="197"/>
      <c r="J1542" s="618"/>
      <c r="K1542" s="197"/>
      <c r="L1542" s="863" t="str">
        <f t="shared" si="76"/>
        <v/>
      </c>
      <c r="M1542" s="864">
        <f t="shared" si="77"/>
        <v>0</v>
      </c>
      <c r="N1542" s="864">
        <f t="shared" si="78"/>
        <v>0</v>
      </c>
      <c r="O1542" s="197"/>
      <c r="P1542" s="197"/>
      <c r="Q1542" s="197"/>
      <c r="R1542" s="223"/>
      <c r="S1542" s="223"/>
    </row>
    <row r="1543" spans="1:19" ht="15" customHeight="1" x14ac:dyDescent="0.25">
      <c r="A1543" s="231"/>
      <c r="B1543" s="32"/>
      <c r="C1543" s="147"/>
      <c r="D1543" s="147"/>
      <c r="E1543" s="147"/>
      <c r="F1543" s="247"/>
      <c r="G1543" s="197"/>
      <c r="H1543" s="773"/>
      <c r="I1543" s="197"/>
      <c r="J1543" s="618"/>
      <c r="K1543" s="197"/>
      <c r="L1543" s="863" t="str">
        <f t="shared" si="76"/>
        <v/>
      </c>
      <c r="M1543" s="864">
        <f t="shared" si="77"/>
        <v>0</v>
      </c>
      <c r="N1543" s="864">
        <f t="shared" si="78"/>
        <v>0</v>
      </c>
      <c r="O1543" s="197"/>
      <c r="P1543" s="197"/>
      <c r="Q1543" s="197"/>
      <c r="R1543" s="223"/>
      <c r="S1543" s="223"/>
    </row>
    <row r="1544" spans="1:19" ht="15" customHeight="1" x14ac:dyDescent="0.25">
      <c r="A1544" s="231"/>
      <c r="B1544" s="32"/>
      <c r="C1544" s="147"/>
      <c r="D1544" s="147"/>
      <c r="E1544" s="147"/>
      <c r="F1544" s="247"/>
      <c r="G1544" s="197"/>
      <c r="H1544" s="773"/>
      <c r="I1544" s="197"/>
      <c r="J1544" s="618"/>
      <c r="K1544" s="197"/>
      <c r="L1544" s="863" t="str">
        <f t="shared" si="76"/>
        <v/>
      </c>
      <c r="M1544" s="864">
        <f t="shared" si="77"/>
        <v>0</v>
      </c>
      <c r="N1544" s="864">
        <f t="shared" si="78"/>
        <v>0</v>
      </c>
      <c r="O1544" s="197"/>
      <c r="P1544" s="197"/>
      <c r="Q1544" s="197"/>
      <c r="R1544" s="223"/>
      <c r="S1544" s="223"/>
    </row>
    <row r="1545" spans="1:19" ht="15" customHeight="1" x14ac:dyDescent="0.25">
      <c r="A1545" s="231"/>
      <c r="B1545" s="32"/>
      <c r="C1545" s="147"/>
      <c r="D1545" s="147"/>
      <c r="E1545" s="147"/>
      <c r="F1545" s="247"/>
      <c r="G1545" s="197"/>
      <c r="H1545" s="773"/>
      <c r="I1545" s="197"/>
      <c r="J1545" s="618"/>
      <c r="K1545" s="197"/>
      <c r="L1545" s="863" t="str">
        <f t="shared" si="76"/>
        <v/>
      </c>
      <c r="M1545" s="864">
        <f t="shared" si="77"/>
        <v>0</v>
      </c>
      <c r="N1545" s="864">
        <f t="shared" si="78"/>
        <v>0</v>
      </c>
      <c r="O1545" s="197"/>
      <c r="P1545" s="197"/>
      <c r="Q1545" s="197"/>
      <c r="R1545" s="223"/>
      <c r="S1545" s="223"/>
    </row>
    <row r="1546" spans="1:19" ht="15" customHeight="1" x14ac:dyDescent="0.25">
      <c r="A1546" s="231"/>
      <c r="B1546" s="32"/>
      <c r="C1546" s="147"/>
      <c r="D1546" s="147"/>
      <c r="E1546" s="147"/>
      <c r="F1546" s="247"/>
      <c r="G1546" s="197"/>
      <c r="H1546" s="773"/>
      <c r="I1546" s="197"/>
      <c r="J1546" s="618"/>
      <c r="K1546" s="197"/>
      <c r="L1546" s="863" t="str">
        <f t="shared" si="76"/>
        <v/>
      </c>
      <c r="M1546" s="864">
        <f t="shared" si="77"/>
        <v>0</v>
      </c>
      <c r="N1546" s="864">
        <f t="shared" si="78"/>
        <v>0</v>
      </c>
      <c r="O1546" s="197"/>
      <c r="P1546" s="197"/>
      <c r="Q1546" s="197"/>
      <c r="R1546" s="223"/>
      <c r="S1546" s="223"/>
    </row>
    <row r="1547" spans="1:19" ht="15" customHeight="1" x14ac:dyDescent="0.25">
      <c r="A1547" s="231"/>
      <c r="B1547" s="32"/>
      <c r="C1547" s="147"/>
      <c r="D1547" s="147"/>
      <c r="E1547" s="147"/>
      <c r="F1547" s="247"/>
      <c r="G1547" s="197"/>
      <c r="H1547" s="773"/>
      <c r="I1547" s="197"/>
      <c r="J1547" s="618"/>
      <c r="K1547" s="197"/>
      <c r="L1547" s="863" t="str">
        <f t="shared" si="76"/>
        <v/>
      </c>
      <c r="M1547" s="864">
        <f t="shared" si="77"/>
        <v>0</v>
      </c>
      <c r="N1547" s="864">
        <f t="shared" si="78"/>
        <v>0</v>
      </c>
      <c r="O1547" s="197"/>
      <c r="P1547" s="197"/>
      <c r="Q1547" s="197"/>
      <c r="R1547" s="223"/>
      <c r="S1547" s="223"/>
    </row>
    <row r="1548" spans="1:19" ht="15" customHeight="1" x14ac:dyDescent="0.25">
      <c r="A1548" s="231"/>
      <c r="B1548" s="32"/>
      <c r="C1548" s="147"/>
      <c r="D1548" s="147"/>
      <c r="E1548" s="147"/>
      <c r="F1548" s="247"/>
      <c r="G1548" s="197"/>
      <c r="H1548" s="773"/>
      <c r="I1548" s="197"/>
      <c r="J1548" s="618"/>
      <c r="K1548" s="197"/>
      <c r="L1548" s="863" t="str">
        <f t="shared" si="76"/>
        <v/>
      </c>
      <c r="M1548" s="864">
        <f t="shared" si="77"/>
        <v>0</v>
      </c>
      <c r="N1548" s="864">
        <f t="shared" si="78"/>
        <v>0</v>
      </c>
      <c r="O1548" s="197"/>
      <c r="P1548" s="197"/>
      <c r="Q1548" s="197"/>
      <c r="R1548" s="223"/>
      <c r="S1548" s="223"/>
    </row>
    <row r="1549" spans="1:19" ht="15" customHeight="1" x14ac:dyDescent="0.25">
      <c r="A1549" s="231"/>
      <c r="B1549" s="32"/>
      <c r="C1549" s="147"/>
      <c r="D1549" s="147"/>
      <c r="E1549" s="147"/>
      <c r="F1549" s="247"/>
      <c r="G1549" s="197"/>
      <c r="H1549" s="773"/>
      <c r="I1549" s="197"/>
      <c r="J1549" s="618"/>
      <c r="K1549" s="197"/>
      <c r="L1549" s="863" t="str">
        <f t="shared" si="76"/>
        <v/>
      </c>
      <c r="M1549" s="864">
        <f t="shared" si="77"/>
        <v>0</v>
      </c>
      <c r="N1549" s="864">
        <f t="shared" si="78"/>
        <v>0</v>
      </c>
      <c r="O1549" s="197"/>
      <c r="P1549" s="197"/>
      <c r="Q1549" s="197"/>
      <c r="R1549" s="223"/>
      <c r="S1549" s="223"/>
    </row>
    <row r="1550" spans="1:19" ht="15" customHeight="1" x14ac:dyDescent="0.25">
      <c r="A1550" s="231"/>
      <c r="B1550" s="32"/>
      <c r="C1550" s="147"/>
      <c r="D1550" s="147"/>
      <c r="E1550" s="147"/>
      <c r="F1550" s="247"/>
      <c r="G1550" s="197"/>
      <c r="H1550" s="773"/>
      <c r="I1550" s="197"/>
      <c r="J1550" s="618"/>
      <c r="K1550" s="197"/>
      <c r="L1550" s="863" t="str">
        <f t="shared" si="76"/>
        <v/>
      </c>
      <c r="M1550" s="864">
        <f t="shared" si="77"/>
        <v>0</v>
      </c>
      <c r="N1550" s="864">
        <f t="shared" si="78"/>
        <v>0</v>
      </c>
      <c r="O1550" s="197"/>
      <c r="P1550" s="197"/>
      <c r="Q1550" s="197"/>
      <c r="R1550" s="223"/>
      <c r="S1550" s="223"/>
    </row>
    <row r="1551" spans="1:19" ht="15" customHeight="1" x14ac:dyDescent="0.25">
      <c r="A1551" s="231"/>
      <c r="B1551" s="32"/>
      <c r="C1551" s="147"/>
      <c r="D1551" s="147"/>
      <c r="E1551" s="147"/>
      <c r="F1551" s="247"/>
      <c r="G1551" s="197"/>
      <c r="H1551" s="773"/>
      <c r="I1551" s="197"/>
      <c r="J1551" s="618"/>
      <c r="K1551" s="197"/>
      <c r="L1551" s="863" t="str">
        <f t="shared" si="76"/>
        <v/>
      </c>
      <c r="M1551" s="864">
        <f t="shared" si="77"/>
        <v>0</v>
      </c>
      <c r="N1551" s="864">
        <f t="shared" si="78"/>
        <v>0</v>
      </c>
      <c r="O1551" s="197"/>
      <c r="P1551" s="197"/>
      <c r="Q1551" s="197"/>
      <c r="R1551" s="223"/>
      <c r="S1551" s="223"/>
    </row>
    <row r="1552" spans="1:19" ht="15" customHeight="1" x14ac:dyDescent="0.25">
      <c r="A1552" s="231"/>
      <c r="B1552" s="32"/>
      <c r="C1552" s="147"/>
      <c r="D1552" s="147"/>
      <c r="E1552" s="147"/>
      <c r="F1552" s="247"/>
      <c r="G1552" s="197"/>
      <c r="H1552" s="773"/>
      <c r="I1552" s="197"/>
      <c r="J1552" s="618"/>
      <c r="K1552" s="197"/>
      <c r="L1552" s="863" t="str">
        <f t="shared" si="76"/>
        <v/>
      </c>
      <c r="M1552" s="864">
        <f t="shared" si="77"/>
        <v>0</v>
      </c>
      <c r="N1552" s="864">
        <f t="shared" si="78"/>
        <v>0</v>
      </c>
      <c r="O1552" s="197"/>
      <c r="P1552" s="197"/>
      <c r="Q1552" s="197"/>
      <c r="R1552" s="223"/>
      <c r="S1552" s="223"/>
    </row>
    <row r="1553" spans="1:19" ht="15" customHeight="1" x14ac:dyDescent="0.25">
      <c r="A1553" s="231"/>
      <c r="B1553" s="32"/>
      <c r="C1553" s="147"/>
      <c r="D1553" s="147"/>
      <c r="E1553" s="147"/>
      <c r="F1553" s="247"/>
      <c r="G1553" s="197"/>
      <c r="H1553" s="773"/>
      <c r="I1553" s="197"/>
      <c r="J1553" s="618"/>
      <c r="K1553" s="197"/>
      <c r="L1553" s="863" t="str">
        <f t="shared" si="76"/>
        <v/>
      </c>
      <c r="M1553" s="864">
        <f t="shared" si="77"/>
        <v>0</v>
      </c>
      <c r="N1553" s="864">
        <f t="shared" si="78"/>
        <v>0</v>
      </c>
      <c r="O1553" s="197"/>
      <c r="P1553" s="197"/>
      <c r="Q1553" s="197"/>
      <c r="R1553" s="223"/>
      <c r="S1553" s="223"/>
    </row>
    <row r="1554" spans="1:19" ht="15" customHeight="1" x14ac:dyDescent="0.25">
      <c r="A1554" s="231"/>
      <c r="B1554" s="32"/>
      <c r="C1554" s="147"/>
      <c r="D1554" s="147"/>
      <c r="E1554" s="147"/>
      <c r="F1554" s="247"/>
      <c r="G1554" s="197"/>
      <c r="H1554" s="773"/>
      <c r="I1554" s="197"/>
      <c r="J1554" s="618"/>
      <c r="K1554" s="197"/>
      <c r="L1554" s="863" t="str">
        <f t="shared" si="76"/>
        <v/>
      </c>
      <c r="M1554" s="864">
        <f t="shared" si="77"/>
        <v>0</v>
      </c>
      <c r="N1554" s="864">
        <f t="shared" si="78"/>
        <v>0</v>
      </c>
      <c r="O1554" s="197"/>
      <c r="P1554" s="197"/>
      <c r="Q1554" s="197"/>
      <c r="R1554" s="223"/>
      <c r="S1554" s="223"/>
    </row>
    <row r="1555" spans="1:19" ht="15" customHeight="1" x14ac:dyDescent="0.25">
      <c r="A1555" s="231"/>
      <c r="B1555" s="32"/>
      <c r="C1555" s="147"/>
      <c r="D1555" s="147"/>
      <c r="E1555" s="147"/>
      <c r="F1555" s="247"/>
      <c r="G1555" s="197"/>
      <c r="H1555" s="773"/>
      <c r="I1555" s="197"/>
      <c r="J1555" s="618"/>
      <c r="K1555" s="197"/>
      <c r="L1555" s="863" t="str">
        <f t="shared" si="76"/>
        <v/>
      </c>
      <c r="M1555" s="864">
        <f t="shared" si="77"/>
        <v>0</v>
      </c>
      <c r="N1555" s="864">
        <f t="shared" si="78"/>
        <v>0</v>
      </c>
      <c r="O1555" s="197"/>
      <c r="P1555" s="197"/>
      <c r="Q1555" s="197"/>
      <c r="R1555" s="223"/>
      <c r="S1555" s="223"/>
    </row>
    <row r="1556" spans="1:19" ht="15" customHeight="1" x14ac:dyDescent="0.25">
      <c r="A1556" s="231"/>
      <c r="B1556" s="32"/>
      <c r="C1556" s="147"/>
      <c r="D1556" s="147"/>
      <c r="E1556" s="147"/>
      <c r="F1556" s="247"/>
      <c r="G1556" s="197"/>
      <c r="H1556" s="773"/>
      <c r="I1556" s="197"/>
      <c r="J1556" s="618"/>
      <c r="K1556" s="197"/>
      <c r="L1556" s="863" t="str">
        <f t="shared" si="76"/>
        <v/>
      </c>
      <c r="M1556" s="864">
        <f t="shared" si="77"/>
        <v>0</v>
      </c>
      <c r="N1556" s="864">
        <f t="shared" si="78"/>
        <v>0</v>
      </c>
      <c r="O1556" s="197"/>
      <c r="P1556" s="197"/>
      <c r="Q1556" s="197"/>
      <c r="R1556" s="223"/>
      <c r="S1556" s="223"/>
    </row>
    <row r="1557" spans="1:19" ht="15" customHeight="1" x14ac:dyDescent="0.25">
      <c r="A1557" s="231"/>
      <c r="B1557" s="32"/>
      <c r="C1557" s="147"/>
      <c r="D1557" s="147"/>
      <c r="E1557" s="147"/>
      <c r="F1557" s="247"/>
      <c r="G1557" s="197"/>
      <c r="H1557" s="773"/>
      <c r="I1557" s="197"/>
      <c r="J1557" s="618"/>
      <c r="K1557" s="197"/>
      <c r="L1557" s="863" t="str">
        <f t="shared" si="76"/>
        <v/>
      </c>
      <c r="M1557" s="864">
        <f t="shared" si="77"/>
        <v>0</v>
      </c>
      <c r="N1557" s="864">
        <f t="shared" si="78"/>
        <v>0</v>
      </c>
      <c r="O1557" s="197"/>
      <c r="P1557" s="197"/>
      <c r="Q1557" s="197"/>
      <c r="R1557" s="223"/>
      <c r="S1557" s="223"/>
    </row>
    <row r="1558" spans="1:19" ht="15" customHeight="1" x14ac:dyDescent="0.25">
      <c r="A1558" s="231"/>
      <c r="B1558" s="32"/>
      <c r="C1558" s="147"/>
      <c r="D1558" s="147"/>
      <c r="E1558" s="147"/>
      <c r="F1558" s="247"/>
      <c r="G1558" s="197"/>
      <c r="H1558" s="773"/>
      <c r="I1558" s="197"/>
      <c r="J1558" s="618"/>
      <c r="K1558" s="197"/>
      <c r="L1558" s="863" t="str">
        <f t="shared" si="76"/>
        <v/>
      </c>
      <c r="M1558" s="864">
        <f t="shared" si="77"/>
        <v>0</v>
      </c>
      <c r="N1558" s="864">
        <f t="shared" si="78"/>
        <v>0</v>
      </c>
      <c r="O1558" s="197"/>
      <c r="P1558" s="197"/>
      <c r="Q1558" s="197"/>
      <c r="R1558" s="223"/>
      <c r="S1558" s="223"/>
    </row>
    <row r="1559" spans="1:19" ht="15" customHeight="1" x14ac:dyDescent="0.25">
      <c r="A1559" s="231"/>
      <c r="B1559" s="32"/>
      <c r="C1559" s="147"/>
      <c r="D1559" s="147"/>
      <c r="E1559" s="147"/>
      <c r="F1559" s="247"/>
      <c r="G1559" s="197"/>
      <c r="H1559" s="773"/>
      <c r="I1559" s="197"/>
      <c r="J1559" s="618"/>
      <c r="K1559" s="197"/>
      <c r="L1559" s="863" t="str">
        <f t="shared" si="76"/>
        <v/>
      </c>
      <c r="M1559" s="864">
        <f t="shared" si="77"/>
        <v>0</v>
      </c>
      <c r="N1559" s="864">
        <f t="shared" si="78"/>
        <v>0</v>
      </c>
      <c r="O1559" s="197"/>
      <c r="P1559" s="197"/>
      <c r="Q1559" s="197"/>
      <c r="R1559" s="223"/>
      <c r="S1559" s="223"/>
    </row>
    <row r="1560" spans="1:19" ht="15" customHeight="1" x14ac:dyDescent="0.25">
      <c r="A1560" s="231"/>
      <c r="B1560" s="32"/>
      <c r="C1560" s="147"/>
      <c r="D1560" s="147"/>
      <c r="E1560" s="147"/>
      <c r="F1560" s="247"/>
      <c r="G1560" s="197"/>
      <c r="H1560" s="773"/>
      <c r="I1560" s="197"/>
      <c r="J1560" s="618"/>
      <c r="K1560" s="197"/>
      <c r="L1560" s="863" t="str">
        <f t="shared" si="76"/>
        <v/>
      </c>
      <c r="M1560" s="864">
        <f t="shared" si="77"/>
        <v>0</v>
      </c>
      <c r="N1560" s="864">
        <f t="shared" si="78"/>
        <v>0</v>
      </c>
      <c r="O1560" s="197"/>
      <c r="P1560" s="197"/>
      <c r="Q1560" s="197"/>
      <c r="R1560" s="223"/>
      <c r="S1560" s="223"/>
    </row>
    <row r="1561" spans="1:19" ht="15" customHeight="1" x14ac:dyDescent="0.25">
      <c r="A1561" s="231"/>
      <c r="B1561" s="32"/>
      <c r="C1561" s="147"/>
      <c r="D1561" s="147"/>
      <c r="E1561" s="147"/>
      <c r="F1561" s="247"/>
      <c r="G1561" s="197"/>
      <c r="H1561" s="773"/>
      <c r="I1561" s="197"/>
      <c r="J1561" s="618"/>
      <c r="K1561" s="197"/>
      <c r="L1561" s="863" t="str">
        <f t="shared" si="76"/>
        <v/>
      </c>
      <c r="M1561" s="864">
        <f t="shared" si="77"/>
        <v>0</v>
      </c>
      <c r="N1561" s="864">
        <f t="shared" si="78"/>
        <v>0</v>
      </c>
      <c r="O1561" s="197"/>
      <c r="P1561" s="197"/>
      <c r="Q1561" s="197"/>
      <c r="R1561" s="223"/>
      <c r="S1561" s="223"/>
    </row>
    <row r="1562" spans="1:19" ht="15" customHeight="1" x14ac:dyDescent="0.25">
      <c r="A1562" s="231"/>
      <c r="B1562" s="32"/>
      <c r="C1562" s="147"/>
      <c r="D1562" s="147"/>
      <c r="E1562" s="147"/>
      <c r="F1562" s="247"/>
      <c r="G1562" s="197"/>
      <c r="H1562" s="773"/>
      <c r="I1562" s="197"/>
      <c r="J1562" s="618"/>
      <c r="K1562" s="197"/>
      <c r="L1562" s="863" t="str">
        <f t="shared" si="76"/>
        <v/>
      </c>
      <c r="M1562" s="864">
        <f t="shared" si="77"/>
        <v>0</v>
      </c>
      <c r="N1562" s="864">
        <f t="shared" si="78"/>
        <v>0</v>
      </c>
      <c r="O1562" s="197"/>
      <c r="P1562" s="197"/>
      <c r="Q1562" s="197"/>
      <c r="R1562" s="223"/>
      <c r="S1562" s="223"/>
    </row>
    <row r="1563" spans="1:19" ht="15" customHeight="1" x14ac:dyDescent="0.25">
      <c r="A1563" s="231"/>
      <c r="B1563" s="32"/>
      <c r="C1563" s="147"/>
      <c r="D1563" s="147"/>
      <c r="E1563" s="147"/>
      <c r="F1563" s="247"/>
      <c r="G1563" s="197"/>
      <c r="H1563" s="773"/>
      <c r="I1563" s="197"/>
      <c r="J1563" s="618"/>
      <c r="K1563" s="197"/>
      <c r="L1563" s="863" t="str">
        <f t="shared" si="76"/>
        <v/>
      </c>
      <c r="M1563" s="864">
        <f t="shared" si="77"/>
        <v>0</v>
      </c>
      <c r="N1563" s="864">
        <f t="shared" si="78"/>
        <v>0</v>
      </c>
      <c r="O1563" s="197"/>
      <c r="P1563" s="197"/>
      <c r="Q1563" s="197"/>
      <c r="R1563" s="223"/>
      <c r="S1563" s="223"/>
    </row>
    <row r="1564" spans="1:19" ht="15" customHeight="1" x14ac:dyDescent="0.25">
      <c r="A1564" s="231"/>
      <c r="B1564" s="32"/>
      <c r="C1564" s="147"/>
      <c r="D1564" s="147"/>
      <c r="E1564" s="147"/>
      <c r="F1564" s="247"/>
      <c r="G1564" s="197"/>
      <c r="H1564" s="773"/>
      <c r="I1564" s="197"/>
      <c r="J1564" s="618"/>
      <c r="K1564" s="197"/>
      <c r="L1564" s="863" t="str">
        <f t="shared" si="76"/>
        <v/>
      </c>
      <c r="M1564" s="864">
        <f t="shared" si="77"/>
        <v>0</v>
      </c>
      <c r="N1564" s="864">
        <f t="shared" si="78"/>
        <v>0</v>
      </c>
      <c r="O1564" s="197"/>
      <c r="P1564" s="197"/>
      <c r="Q1564" s="197"/>
      <c r="R1564" s="223"/>
      <c r="S1564" s="223"/>
    </row>
    <row r="1565" spans="1:19" ht="15" customHeight="1" x14ac:dyDescent="0.25">
      <c r="A1565" s="231"/>
      <c r="B1565" s="32"/>
      <c r="C1565" s="147"/>
      <c r="D1565" s="147"/>
      <c r="E1565" s="147"/>
      <c r="F1565" s="247"/>
      <c r="G1565" s="197"/>
      <c r="H1565" s="773"/>
      <c r="I1565" s="197"/>
      <c r="J1565" s="618"/>
      <c r="K1565" s="197"/>
      <c r="L1565" s="863" t="str">
        <f t="shared" si="76"/>
        <v/>
      </c>
      <c r="M1565" s="864">
        <f t="shared" si="77"/>
        <v>0</v>
      </c>
      <c r="N1565" s="864">
        <f t="shared" si="78"/>
        <v>0</v>
      </c>
      <c r="O1565" s="197"/>
      <c r="P1565" s="197"/>
      <c r="Q1565" s="197"/>
      <c r="R1565" s="223"/>
      <c r="S1565" s="223"/>
    </row>
    <row r="1566" spans="1:19" ht="15" customHeight="1" x14ac:dyDescent="0.25">
      <c r="A1566" s="231"/>
      <c r="B1566" s="32"/>
      <c r="C1566" s="147"/>
      <c r="D1566" s="147"/>
      <c r="E1566" s="147"/>
      <c r="F1566" s="247"/>
      <c r="G1566" s="197"/>
      <c r="H1566" s="773"/>
      <c r="I1566" s="197"/>
      <c r="J1566" s="618"/>
      <c r="K1566" s="197"/>
      <c r="L1566" s="863" t="str">
        <f t="shared" si="76"/>
        <v/>
      </c>
      <c r="M1566" s="864">
        <f t="shared" si="77"/>
        <v>0</v>
      </c>
      <c r="N1566" s="864">
        <f t="shared" si="78"/>
        <v>0</v>
      </c>
      <c r="O1566" s="197"/>
      <c r="P1566" s="197"/>
      <c r="Q1566" s="197"/>
      <c r="R1566" s="223"/>
      <c r="S1566" s="223"/>
    </row>
    <row r="1567" spans="1:19" ht="15" customHeight="1" x14ac:dyDescent="0.25">
      <c r="A1567" s="231"/>
      <c r="B1567" s="32"/>
      <c r="C1567" s="147"/>
      <c r="D1567" s="147"/>
      <c r="E1567" s="147"/>
      <c r="F1567" s="247"/>
      <c r="G1567" s="197"/>
      <c r="H1567" s="773"/>
      <c r="I1567" s="197"/>
      <c r="J1567" s="618"/>
      <c r="K1567" s="197"/>
      <c r="L1567" s="863" t="str">
        <f t="shared" si="76"/>
        <v/>
      </c>
      <c r="M1567" s="864">
        <f t="shared" si="77"/>
        <v>0</v>
      </c>
      <c r="N1567" s="864">
        <f t="shared" si="78"/>
        <v>0</v>
      </c>
      <c r="O1567" s="197"/>
      <c r="P1567" s="197"/>
      <c r="Q1567" s="197"/>
      <c r="R1567" s="223"/>
      <c r="S1567" s="223"/>
    </row>
    <row r="1568" spans="1:19" ht="15" customHeight="1" x14ac:dyDescent="0.25">
      <c r="A1568" s="231"/>
      <c r="B1568" s="32"/>
      <c r="C1568" s="147"/>
      <c r="D1568" s="147"/>
      <c r="E1568" s="147"/>
      <c r="F1568" s="247"/>
      <c r="G1568" s="197"/>
      <c r="H1568" s="773"/>
      <c r="I1568" s="197"/>
      <c r="J1568" s="618"/>
      <c r="K1568" s="197"/>
      <c r="L1568" s="863" t="str">
        <f t="shared" si="76"/>
        <v/>
      </c>
      <c r="M1568" s="864">
        <f t="shared" si="77"/>
        <v>0</v>
      </c>
      <c r="N1568" s="864">
        <f t="shared" si="78"/>
        <v>0</v>
      </c>
      <c r="O1568" s="197"/>
      <c r="P1568" s="197"/>
      <c r="Q1568" s="197"/>
      <c r="R1568" s="223"/>
      <c r="S1568" s="223"/>
    </row>
    <row r="1569" spans="1:19" ht="15" customHeight="1" x14ac:dyDescent="0.25">
      <c r="A1569" s="231"/>
      <c r="B1569" s="32"/>
      <c r="C1569" s="147"/>
      <c r="D1569" s="147"/>
      <c r="E1569" s="147"/>
      <c r="F1569" s="247"/>
      <c r="G1569" s="197"/>
      <c r="H1569" s="773"/>
      <c r="I1569" s="197"/>
      <c r="J1569" s="618"/>
      <c r="K1569" s="197"/>
      <c r="L1569" s="863" t="str">
        <f t="shared" si="76"/>
        <v/>
      </c>
      <c r="M1569" s="864">
        <f t="shared" si="77"/>
        <v>0</v>
      </c>
      <c r="N1569" s="864">
        <f t="shared" si="78"/>
        <v>0</v>
      </c>
      <c r="O1569" s="197"/>
      <c r="P1569" s="197"/>
      <c r="Q1569" s="197"/>
      <c r="R1569" s="223"/>
      <c r="S1569" s="223"/>
    </row>
    <row r="1570" spans="1:19" ht="15" customHeight="1" x14ac:dyDescent="0.25">
      <c r="A1570" s="231"/>
      <c r="B1570" s="32"/>
      <c r="C1570" s="147"/>
      <c r="D1570" s="147"/>
      <c r="E1570" s="147"/>
      <c r="F1570" s="247"/>
      <c r="G1570" s="197"/>
      <c r="H1570" s="773"/>
      <c r="I1570" s="197"/>
      <c r="J1570" s="618"/>
      <c r="K1570" s="197"/>
      <c r="L1570" s="863" t="str">
        <f t="shared" si="76"/>
        <v/>
      </c>
      <c r="M1570" s="864">
        <f t="shared" si="77"/>
        <v>0</v>
      </c>
      <c r="N1570" s="864">
        <f t="shared" si="78"/>
        <v>0</v>
      </c>
      <c r="O1570" s="197"/>
      <c r="P1570" s="197"/>
      <c r="Q1570" s="197"/>
      <c r="R1570" s="223"/>
      <c r="S1570" s="223"/>
    </row>
    <row r="1571" spans="1:19" ht="15" customHeight="1" x14ac:dyDescent="0.25">
      <c r="A1571" s="231"/>
      <c r="B1571" s="32"/>
      <c r="C1571" s="147"/>
      <c r="D1571" s="147"/>
      <c r="E1571" s="147"/>
      <c r="F1571" s="247"/>
      <c r="G1571" s="197"/>
      <c r="H1571" s="773"/>
      <c r="I1571" s="197"/>
      <c r="J1571" s="618"/>
      <c r="K1571" s="197"/>
      <c r="L1571" s="863" t="str">
        <f t="shared" si="76"/>
        <v/>
      </c>
      <c r="M1571" s="864">
        <f t="shared" si="77"/>
        <v>0</v>
      </c>
      <c r="N1571" s="864">
        <f t="shared" si="78"/>
        <v>0</v>
      </c>
      <c r="O1571" s="197"/>
      <c r="P1571" s="197"/>
      <c r="Q1571" s="197"/>
      <c r="R1571" s="223"/>
      <c r="S1571" s="223"/>
    </row>
    <row r="1572" spans="1:19" ht="15" customHeight="1" x14ac:dyDescent="0.25">
      <c r="A1572" s="231"/>
      <c r="B1572" s="32"/>
      <c r="C1572" s="147"/>
      <c r="D1572" s="147"/>
      <c r="E1572" s="147"/>
      <c r="F1572" s="247"/>
      <c r="G1572" s="197"/>
      <c r="H1572" s="773"/>
      <c r="I1572" s="197"/>
      <c r="J1572" s="618"/>
      <c r="K1572" s="197"/>
      <c r="L1572" s="863" t="str">
        <f t="shared" si="76"/>
        <v/>
      </c>
      <c r="M1572" s="864">
        <f t="shared" si="77"/>
        <v>0</v>
      </c>
      <c r="N1572" s="864">
        <f t="shared" si="78"/>
        <v>0</v>
      </c>
      <c r="O1572" s="197"/>
      <c r="P1572" s="197"/>
      <c r="Q1572" s="197"/>
      <c r="R1572" s="223"/>
      <c r="S1572" s="223"/>
    </row>
    <row r="1573" spans="1:19" ht="15" customHeight="1" x14ac:dyDescent="0.25">
      <c r="A1573" s="231"/>
      <c r="B1573" s="32"/>
      <c r="C1573" s="147"/>
      <c r="D1573" s="147"/>
      <c r="E1573" s="147"/>
      <c r="F1573" s="247"/>
      <c r="G1573" s="197"/>
      <c r="H1573" s="773"/>
      <c r="I1573" s="197"/>
      <c r="J1573" s="618"/>
      <c r="K1573" s="197"/>
      <c r="L1573" s="863" t="str">
        <f t="shared" si="76"/>
        <v/>
      </c>
      <c r="M1573" s="864">
        <f t="shared" si="77"/>
        <v>0</v>
      </c>
      <c r="N1573" s="864">
        <f t="shared" si="78"/>
        <v>0</v>
      </c>
      <c r="O1573" s="197"/>
      <c r="P1573" s="197"/>
      <c r="Q1573" s="197"/>
      <c r="R1573" s="223"/>
      <c r="S1573" s="223"/>
    </row>
    <row r="1574" spans="1:19" ht="15" customHeight="1" x14ac:dyDescent="0.25">
      <c r="A1574" s="231"/>
      <c r="B1574" s="32"/>
      <c r="C1574" s="147"/>
      <c r="D1574" s="147"/>
      <c r="E1574" s="147"/>
      <c r="F1574" s="247"/>
      <c r="G1574" s="197"/>
      <c r="H1574" s="773"/>
      <c r="I1574" s="197"/>
      <c r="J1574" s="618"/>
      <c r="K1574" s="197"/>
      <c r="L1574" s="863" t="str">
        <f t="shared" si="76"/>
        <v/>
      </c>
      <c r="M1574" s="864">
        <f t="shared" si="77"/>
        <v>0</v>
      </c>
      <c r="N1574" s="864">
        <f t="shared" si="78"/>
        <v>0</v>
      </c>
      <c r="O1574" s="197"/>
      <c r="P1574" s="197"/>
      <c r="Q1574" s="197"/>
      <c r="R1574" s="223"/>
      <c r="S1574" s="223"/>
    </row>
    <row r="1575" spans="1:19" ht="15" customHeight="1" x14ac:dyDescent="0.25">
      <c r="A1575" s="231"/>
      <c r="B1575" s="32"/>
      <c r="C1575" s="147"/>
      <c r="D1575" s="147"/>
      <c r="E1575" s="147"/>
      <c r="F1575" s="247"/>
      <c r="G1575" s="197"/>
      <c r="H1575" s="773"/>
      <c r="I1575" s="197"/>
      <c r="J1575" s="618"/>
      <c r="K1575" s="197"/>
      <c r="L1575" s="863" t="str">
        <f t="shared" si="76"/>
        <v/>
      </c>
      <c r="M1575" s="864">
        <f t="shared" si="77"/>
        <v>0</v>
      </c>
      <c r="N1575" s="864">
        <f t="shared" si="78"/>
        <v>0</v>
      </c>
      <c r="O1575" s="197"/>
      <c r="P1575" s="197"/>
      <c r="Q1575" s="197"/>
      <c r="R1575" s="223"/>
      <c r="S1575" s="223"/>
    </row>
    <row r="1576" spans="1:19" ht="15" customHeight="1" x14ac:dyDescent="0.25">
      <c r="A1576" s="231"/>
      <c r="B1576" s="32"/>
      <c r="C1576" s="147"/>
      <c r="D1576" s="147"/>
      <c r="E1576" s="147"/>
      <c r="F1576" s="247"/>
      <c r="G1576" s="197"/>
      <c r="H1576" s="773"/>
      <c r="I1576" s="197"/>
      <c r="J1576" s="618"/>
      <c r="K1576" s="197"/>
      <c r="L1576" s="863" t="str">
        <f t="shared" si="76"/>
        <v/>
      </c>
      <c r="M1576" s="864">
        <f t="shared" si="77"/>
        <v>0</v>
      </c>
      <c r="N1576" s="864">
        <f t="shared" si="78"/>
        <v>0</v>
      </c>
      <c r="O1576" s="197"/>
      <c r="P1576" s="197"/>
      <c r="Q1576" s="197"/>
      <c r="R1576" s="223"/>
      <c r="S1576" s="223"/>
    </row>
    <row r="1577" spans="1:19" ht="15" customHeight="1" x14ac:dyDescent="0.25">
      <c r="A1577" s="231"/>
      <c r="B1577" s="32"/>
      <c r="C1577" s="147"/>
      <c r="D1577" s="147"/>
      <c r="E1577" s="147"/>
      <c r="F1577" s="247"/>
      <c r="G1577" s="197"/>
      <c r="H1577" s="773"/>
      <c r="I1577" s="197"/>
      <c r="J1577" s="618"/>
      <c r="K1577" s="197"/>
      <c r="L1577" s="863" t="str">
        <f t="shared" si="76"/>
        <v/>
      </c>
      <c r="M1577" s="864">
        <f t="shared" si="77"/>
        <v>0</v>
      </c>
      <c r="N1577" s="864">
        <f t="shared" si="78"/>
        <v>0</v>
      </c>
      <c r="O1577" s="197"/>
      <c r="P1577" s="197"/>
      <c r="Q1577" s="197"/>
      <c r="R1577" s="223"/>
      <c r="S1577" s="223"/>
    </row>
    <row r="1578" spans="1:19" ht="15" customHeight="1" x14ac:dyDescent="0.25">
      <c r="A1578" s="231"/>
      <c r="B1578" s="32"/>
      <c r="C1578" s="147"/>
      <c r="D1578" s="147"/>
      <c r="E1578" s="147"/>
      <c r="F1578" s="247"/>
      <c r="G1578" s="197"/>
      <c r="H1578" s="773"/>
      <c r="I1578" s="197"/>
      <c r="J1578" s="618"/>
      <c r="K1578" s="197"/>
      <c r="L1578" s="863" t="str">
        <f t="shared" si="76"/>
        <v/>
      </c>
      <c r="M1578" s="864">
        <f t="shared" si="77"/>
        <v>0</v>
      </c>
      <c r="N1578" s="864">
        <f t="shared" si="78"/>
        <v>0</v>
      </c>
      <c r="O1578" s="197"/>
      <c r="P1578" s="197"/>
      <c r="Q1578" s="197"/>
      <c r="R1578" s="223"/>
      <c r="S1578" s="223"/>
    </row>
    <row r="1579" spans="1:19" ht="15" customHeight="1" x14ac:dyDescent="0.25">
      <c r="A1579" s="231"/>
      <c r="B1579" s="32"/>
      <c r="C1579" s="147"/>
      <c r="D1579" s="147"/>
      <c r="E1579" s="147"/>
      <c r="F1579" s="247"/>
      <c r="G1579" s="197"/>
      <c r="H1579" s="773"/>
      <c r="I1579" s="197"/>
      <c r="J1579" s="618"/>
      <c r="K1579" s="197"/>
      <c r="L1579" s="863" t="str">
        <f t="shared" si="76"/>
        <v/>
      </c>
      <c r="M1579" s="864">
        <f t="shared" si="77"/>
        <v>0</v>
      </c>
      <c r="N1579" s="864">
        <f t="shared" si="78"/>
        <v>0</v>
      </c>
      <c r="O1579" s="197"/>
      <c r="P1579" s="197"/>
      <c r="Q1579" s="197"/>
      <c r="R1579" s="223"/>
      <c r="S1579" s="223"/>
    </row>
    <row r="1580" spans="1:19" ht="15" customHeight="1" x14ac:dyDescent="0.25">
      <c r="A1580" s="231"/>
      <c r="B1580" s="32"/>
      <c r="C1580" s="147"/>
      <c r="D1580" s="147"/>
      <c r="E1580" s="147"/>
      <c r="F1580" s="247"/>
      <c r="G1580" s="197"/>
      <c r="H1580" s="773"/>
      <c r="I1580" s="197"/>
      <c r="J1580" s="618"/>
      <c r="K1580" s="197"/>
      <c r="L1580" s="863" t="str">
        <f t="shared" si="76"/>
        <v/>
      </c>
      <c r="M1580" s="864">
        <f t="shared" si="77"/>
        <v>0</v>
      </c>
      <c r="N1580" s="864">
        <f t="shared" si="78"/>
        <v>0</v>
      </c>
      <c r="O1580" s="197"/>
      <c r="P1580" s="197"/>
      <c r="Q1580" s="197"/>
      <c r="R1580" s="223"/>
      <c r="S1580" s="223"/>
    </row>
    <row r="1581" spans="1:19" ht="15" customHeight="1" x14ac:dyDescent="0.25">
      <c r="A1581" s="231"/>
      <c r="B1581" s="32"/>
      <c r="C1581" s="147"/>
      <c r="D1581" s="147"/>
      <c r="E1581" s="147"/>
      <c r="F1581" s="247"/>
      <c r="G1581" s="197"/>
      <c r="H1581" s="773"/>
      <c r="I1581" s="197"/>
      <c r="J1581" s="618"/>
      <c r="K1581" s="197"/>
      <c r="L1581" s="863" t="str">
        <f t="shared" si="76"/>
        <v/>
      </c>
      <c r="M1581" s="864">
        <f t="shared" si="77"/>
        <v>0</v>
      </c>
      <c r="N1581" s="864">
        <f t="shared" si="78"/>
        <v>0</v>
      </c>
      <c r="O1581" s="197"/>
      <c r="P1581" s="197"/>
      <c r="Q1581" s="197"/>
      <c r="R1581" s="223"/>
      <c r="S1581" s="223"/>
    </row>
    <row r="1582" spans="1:19" ht="15" customHeight="1" x14ac:dyDescent="0.25">
      <c r="A1582" s="231"/>
      <c r="B1582" s="32"/>
      <c r="C1582" s="147"/>
      <c r="D1582" s="147"/>
      <c r="E1582" s="147"/>
      <c r="F1582" s="247"/>
      <c r="G1582" s="197"/>
      <c r="H1582" s="773"/>
      <c r="I1582" s="197"/>
      <c r="J1582" s="618"/>
      <c r="K1582" s="197"/>
      <c r="L1582" s="863" t="str">
        <f t="shared" si="76"/>
        <v/>
      </c>
      <c r="M1582" s="864">
        <f t="shared" si="77"/>
        <v>0</v>
      </c>
      <c r="N1582" s="864">
        <f t="shared" si="78"/>
        <v>0</v>
      </c>
      <c r="O1582" s="197"/>
      <c r="P1582" s="197"/>
      <c r="Q1582" s="197"/>
      <c r="R1582" s="223"/>
      <c r="S1582" s="223"/>
    </row>
    <row r="1583" spans="1:19" ht="15" customHeight="1" x14ac:dyDescent="0.25">
      <c r="A1583" s="231"/>
      <c r="B1583" s="32"/>
      <c r="C1583" s="147"/>
      <c r="D1583" s="147"/>
      <c r="E1583" s="147"/>
      <c r="F1583" s="247"/>
      <c r="G1583" s="197"/>
      <c r="H1583" s="773"/>
      <c r="I1583" s="197"/>
      <c r="J1583" s="618"/>
      <c r="K1583" s="197"/>
      <c r="L1583" s="863" t="str">
        <f t="shared" si="76"/>
        <v/>
      </c>
      <c r="M1583" s="864">
        <f t="shared" si="77"/>
        <v>0</v>
      </c>
      <c r="N1583" s="864">
        <f t="shared" si="78"/>
        <v>0</v>
      </c>
      <c r="O1583" s="197"/>
      <c r="P1583" s="197"/>
      <c r="Q1583" s="197"/>
      <c r="R1583" s="223"/>
      <c r="S1583" s="223"/>
    </row>
    <row r="1584" spans="1:19" ht="15" customHeight="1" x14ac:dyDescent="0.25">
      <c r="A1584" s="231"/>
      <c r="B1584" s="32"/>
      <c r="C1584" s="147"/>
      <c r="D1584" s="147"/>
      <c r="E1584" s="147"/>
      <c r="F1584" s="247"/>
      <c r="G1584" s="197"/>
      <c r="H1584" s="773"/>
      <c r="I1584" s="197"/>
      <c r="J1584" s="618"/>
      <c r="K1584" s="197"/>
      <c r="L1584" s="863" t="str">
        <f t="shared" si="76"/>
        <v/>
      </c>
      <c r="M1584" s="864">
        <f t="shared" si="77"/>
        <v>0</v>
      </c>
      <c r="N1584" s="864">
        <f t="shared" si="78"/>
        <v>0</v>
      </c>
      <c r="O1584" s="197"/>
      <c r="P1584" s="197"/>
      <c r="Q1584" s="197"/>
      <c r="R1584" s="223"/>
      <c r="S1584" s="223"/>
    </row>
    <row r="1585" spans="1:19" ht="15" customHeight="1" x14ac:dyDescent="0.25">
      <c r="A1585" s="231"/>
      <c r="B1585" s="32"/>
      <c r="C1585" s="147"/>
      <c r="D1585" s="147"/>
      <c r="E1585" s="147"/>
      <c r="F1585" s="247"/>
      <c r="G1585" s="197"/>
      <c r="H1585" s="773"/>
      <c r="I1585" s="197"/>
      <c r="J1585" s="618"/>
      <c r="K1585" s="197"/>
      <c r="L1585" s="863" t="str">
        <f t="shared" si="76"/>
        <v/>
      </c>
      <c r="M1585" s="864">
        <f t="shared" si="77"/>
        <v>0</v>
      </c>
      <c r="N1585" s="864">
        <f t="shared" si="78"/>
        <v>0</v>
      </c>
      <c r="O1585" s="197"/>
      <c r="P1585" s="197"/>
      <c r="Q1585" s="197"/>
      <c r="R1585" s="223"/>
      <c r="S1585" s="223"/>
    </row>
    <row r="1586" spans="1:19" ht="15" customHeight="1" x14ac:dyDescent="0.25">
      <c r="A1586" s="231"/>
      <c r="B1586" s="32"/>
      <c r="C1586" s="147"/>
      <c r="D1586" s="147"/>
      <c r="E1586" s="147"/>
      <c r="F1586" s="247"/>
      <c r="G1586" s="197"/>
      <c r="H1586" s="773"/>
      <c r="I1586" s="197"/>
      <c r="J1586" s="618"/>
      <c r="K1586" s="197"/>
      <c r="L1586" s="863" t="str">
        <f t="shared" si="76"/>
        <v/>
      </c>
      <c r="M1586" s="864">
        <f t="shared" si="77"/>
        <v>0</v>
      </c>
      <c r="N1586" s="864">
        <f t="shared" si="78"/>
        <v>0</v>
      </c>
      <c r="O1586" s="197"/>
      <c r="P1586" s="197"/>
      <c r="Q1586" s="197"/>
      <c r="R1586" s="223"/>
      <c r="S1586" s="223"/>
    </row>
    <row r="1587" spans="1:19" ht="15" customHeight="1" x14ac:dyDescent="0.25">
      <c r="A1587" s="231"/>
      <c r="B1587" s="32"/>
      <c r="C1587" s="147"/>
      <c r="D1587" s="147"/>
      <c r="E1587" s="147"/>
      <c r="F1587" s="247"/>
      <c r="G1587" s="197"/>
      <c r="H1587" s="773"/>
      <c r="I1587" s="197"/>
      <c r="J1587" s="618"/>
      <c r="K1587" s="197"/>
      <c r="L1587" s="863" t="str">
        <f t="shared" si="76"/>
        <v/>
      </c>
      <c r="M1587" s="864">
        <f t="shared" si="77"/>
        <v>0</v>
      </c>
      <c r="N1587" s="864">
        <f t="shared" si="78"/>
        <v>0</v>
      </c>
      <c r="O1587" s="197"/>
      <c r="P1587" s="197"/>
      <c r="Q1587" s="197"/>
      <c r="R1587" s="223"/>
      <c r="S1587" s="223"/>
    </row>
    <row r="1588" spans="1:19" ht="15" customHeight="1" x14ac:dyDescent="0.25">
      <c r="A1588" s="231"/>
      <c r="B1588" s="32"/>
      <c r="C1588" s="147"/>
      <c r="D1588" s="147"/>
      <c r="E1588" s="147"/>
      <c r="F1588" s="247"/>
      <c r="G1588" s="197"/>
      <c r="H1588" s="773"/>
      <c r="I1588" s="197"/>
      <c r="J1588" s="618"/>
      <c r="K1588" s="197"/>
      <c r="L1588" s="863" t="str">
        <f t="shared" si="76"/>
        <v/>
      </c>
      <c r="M1588" s="864">
        <f t="shared" si="77"/>
        <v>0</v>
      </c>
      <c r="N1588" s="864">
        <f t="shared" si="78"/>
        <v>0</v>
      </c>
      <c r="O1588" s="197"/>
      <c r="P1588" s="197"/>
      <c r="Q1588" s="197"/>
      <c r="R1588" s="223"/>
      <c r="S1588" s="223"/>
    </row>
    <row r="1589" spans="1:19" ht="15" customHeight="1" x14ac:dyDescent="0.25">
      <c r="A1589" s="231"/>
      <c r="B1589" s="32"/>
      <c r="C1589" s="147"/>
      <c r="D1589" s="147"/>
      <c r="E1589" s="147"/>
      <c r="F1589" s="247"/>
      <c r="G1589" s="197"/>
      <c r="H1589" s="773"/>
      <c r="I1589" s="197"/>
      <c r="J1589" s="618"/>
      <c r="K1589" s="197"/>
      <c r="L1589" s="863" t="str">
        <f t="shared" si="76"/>
        <v/>
      </c>
      <c r="M1589" s="864">
        <f t="shared" si="77"/>
        <v>0</v>
      </c>
      <c r="N1589" s="864">
        <f t="shared" si="78"/>
        <v>0</v>
      </c>
      <c r="O1589" s="197"/>
      <c r="P1589" s="197"/>
      <c r="Q1589" s="197"/>
      <c r="R1589" s="223"/>
      <c r="S1589" s="223"/>
    </row>
    <row r="1590" spans="1:19" ht="15" customHeight="1" x14ac:dyDescent="0.25">
      <c r="A1590" s="231"/>
      <c r="B1590" s="32"/>
      <c r="C1590" s="147"/>
      <c r="D1590" s="147"/>
      <c r="E1590" s="147"/>
      <c r="F1590" s="247"/>
      <c r="G1590" s="197"/>
      <c r="H1590" s="773"/>
      <c r="I1590" s="197"/>
      <c r="J1590" s="618"/>
      <c r="K1590" s="197"/>
      <c r="L1590" s="863" t="str">
        <f t="shared" si="76"/>
        <v/>
      </c>
      <c r="M1590" s="864">
        <f t="shared" si="77"/>
        <v>0</v>
      </c>
      <c r="N1590" s="864">
        <f t="shared" si="78"/>
        <v>0</v>
      </c>
      <c r="O1590" s="197"/>
      <c r="P1590" s="197"/>
      <c r="Q1590" s="197"/>
      <c r="R1590" s="223"/>
      <c r="S1590" s="223"/>
    </row>
    <row r="1591" spans="1:19" ht="15" customHeight="1" x14ac:dyDescent="0.25">
      <c r="A1591" s="231"/>
      <c r="B1591" s="32"/>
      <c r="C1591" s="147"/>
      <c r="D1591" s="147"/>
      <c r="E1591" s="147"/>
      <c r="F1591" s="247"/>
      <c r="G1591" s="197"/>
      <c r="H1591" s="773"/>
      <c r="I1591" s="197"/>
      <c r="J1591" s="618"/>
      <c r="K1591" s="197"/>
      <c r="L1591" s="863" t="str">
        <f t="shared" si="76"/>
        <v/>
      </c>
      <c r="M1591" s="864">
        <f t="shared" si="77"/>
        <v>0</v>
      </c>
      <c r="N1591" s="864">
        <f t="shared" si="78"/>
        <v>0</v>
      </c>
      <c r="O1591" s="197"/>
      <c r="P1591" s="197"/>
      <c r="Q1591" s="197"/>
      <c r="R1591" s="223"/>
      <c r="S1591" s="223"/>
    </row>
    <row r="1592" spans="1:19" ht="15" customHeight="1" x14ac:dyDescent="0.25">
      <c r="A1592" s="231"/>
      <c r="B1592" s="32"/>
      <c r="C1592" s="147"/>
      <c r="D1592" s="147"/>
      <c r="E1592" s="147"/>
      <c r="F1592" s="247"/>
      <c r="G1592" s="197"/>
      <c r="H1592" s="773"/>
      <c r="I1592" s="197"/>
      <c r="J1592" s="618"/>
      <c r="K1592" s="197"/>
      <c r="L1592" s="863" t="str">
        <f t="shared" si="76"/>
        <v/>
      </c>
      <c r="M1592" s="864">
        <f t="shared" si="77"/>
        <v>0</v>
      </c>
      <c r="N1592" s="864">
        <f t="shared" si="78"/>
        <v>0</v>
      </c>
      <c r="O1592" s="197"/>
      <c r="P1592" s="197"/>
      <c r="Q1592" s="197"/>
      <c r="R1592" s="223"/>
      <c r="S1592" s="223"/>
    </row>
    <row r="1593" spans="1:19" ht="15" customHeight="1" x14ac:dyDescent="0.25">
      <c r="A1593" s="231"/>
      <c r="B1593" s="32"/>
      <c r="C1593" s="147"/>
      <c r="D1593" s="147"/>
      <c r="E1593" s="147"/>
      <c r="F1593" s="247"/>
      <c r="G1593" s="197"/>
      <c r="H1593" s="773"/>
      <c r="I1593" s="197"/>
      <c r="J1593" s="618"/>
      <c r="K1593" s="197"/>
      <c r="L1593" s="863" t="str">
        <f t="shared" si="76"/>
        <v/>
      </c>
      <c r="M1593" s="864">
        <f t="shared" si="77"/>
        <v>0</v>
      </c>
      <c r="N1593" s="864">
        <f t="shared" si="78"/>
        <v>0</v>
      </c>
      <c r="O1593" s="197"/>
      <c r="P1593" s="197"/>
      <c r="Q1593" s="197"/>
      <c r="R1593" s="223"/>
      <c r="S1593" s="223"/>
    </row>
    <row r="1594" spans="1:19" ht="15" customHeight="1" x14ac:dyDescent="0.25">
      <c r="A1594" s="231"/>
      <c r="B1594" s="32"/>
      <c r="C1594" s="147"/>
      <c r="D1594" s="147"/>
      <c r="E1594" s="147"/>
      <c r="F1594" s="247"/>
      <c r="G1594" s="197"/>
      <c r="H1594" s="773"/>
      <c r="I1594" s="197"/>
      <c r="J1594" s="618"/>
      <c r="K1594" s="197"/>
      <c r="L1594" s="863" t="str">
        <f t="shared" si="76"/>
        <v/>
      </c>
      <c r="M1594" s="864">
        <f t="shared" si="77"/>
        <v>0</v>
      </c>
      <c r="N1594" s="864">
        <f t="shared" si="78"/>
        <v>0</v>
      </c>
      <c r="O1594" s="197"/>
      <c r="P1594" s="197"/>
      <c r="Q1594" s="197"/>
      <c r="R1594" s="223"/>
      <c r="S1594" s="223"/>
    </row>
    <row r="1595" spans="1:19" ht="15" customHeight="1" x14ac:dyDescent="0.25">
      <c r="A1595" s="231"/>
      <c r="B1595" s="32"/>
      <c r="C1595" s="147"/>
      <c r="D1595" s="147"/>
      <c r="E1595" s="147"/>
      <c r="F1595" s="247"/>
      <c r="G1595" s="197"/>
      <c r="H1595" s="773"/>
      <c r="I1595" s="197"/>
      <c r="J1595" s="618"/>
      <c r="K1595" s="197"/>
      <c r="L1595" s="863" t="str">
        <f t="shared" si="76"/>
        <v/>
      </c>
      <c r="M1595" s="864">
        <f t="shared" si="77"/>
        <v>0</v>
      </c>
      <c r="N1595" s="864">
        <f t="shared" si="78"/>
        <v>0</v>
      </c>
      <c r="O1595" s="197"/>
      <c r="P1595" s="197"/>
      <c r="Q1595" s="197"/>
      <c r="R1595" s="223"/>
      <c r="S1595" s="223"/>
    </row>
    <row r="1596" spans="1:19" ht="15" customHeight="1" x14ac:dyDescent="0.25">
      <c r="A1596" s="231"/>
      <c r="B1596" s="32"/>
      <c r="C1596" s="147"/>
      <c r="D1596" s="147"/>
      <c r="E1596" s="147"/>
      <c r="F1596" s="247"/>
      <c r="G1596" s="197"/>
      <c r="H1596" s="773"/>
      <c r="I1596" s="197"/>
      <c r="J1596" s="618"/>
      <c r="K1596" s="197"/>
      <c r="L1596" s="863" t="str">
        <f t="shared" si="76"/>
        <v/>
      </c>
      <c r="M1596" s="864">
        <f t="shared" si="77"/>
        <v>0</v>
      </c>
      <c r="N1596" s="864">
        <f t="shared" si="78"/>
        <v>0</v>
      </c>
      <c r="O1596" s="197"/>
      <c r="P1596" s="197"/>
      <c r="Q1596" s="197"/>
      <c r="R1596" s="223"/>
      <c r="S1596" s="223"/>
    </row>
    <row r="1597" spans="1:19" ht="15" customHeight="1" x14ac:dyDescent="0.25">
      <c r="A1597" s="231"/>
      <c r="B1597" s="32"/>
      <c r="C1597" s="147"/>
      <c r="D1597" s="147"/>
      <c r="E1597" s="147"/>
      <c r="F1597" s="247"/>
      <c r="G1597" s="197"/>
      <c r="H1597" s="773"/>
      <c r="I1597" s="197"/>
      <c r="J1597" s="618"/>
      <c r="K1597" s="197"/>
      <c r="L1597" s="863" t="str">
        <f t="shared" si="76"/>
        <v/>
      </c>
      <c r="M1597" s="864">
        <f t="shared" si="77"/>
        <v>0</v>
      </c>
      <c r="N1597" s="864">
        <f t="shared" si="78"/>
        <v>0</v>
      </c>
      <c r="O1597" s="197"/>
      <c r="P1597" s="197"/>
      <c r="Q1597" s="197"/>
      <c r="R1597" s="223"/>
      <c r="S1597" s="223"/>
    </row>
    <row r="1598" spans="1:19" ht="15" customHeight="1" x14ac:dyDescent="0.25">
      <c r="A1598" s="231"/>
      <c r="B1598" s="32"/>
      <c r="C1598" s="147"/>
      <c r="D1598" s="147"/>
      <c r="E1598" s="147"/>
      <c r="F1598" s="247"/>
      <c r="G1598" s="197"/>
      <c r="H1598" s="773"/>
      <c r="I1598" s="197"/>
      <c r="J1598" s="618"/>
      <c r="K1598" s="197"/>
      <c r="L1598" s="863" t="str">
        <f t="shared" si="76"/>
        <v/>
      </c>
      <c r="M1598" s="864">
        <f t="shared" si="77"/>
        <v>0</v>
      </c>
      <c r="N1598" s="864">
        <f t="shared" si="78"/>
        <v>0</v>
      </c>
      <c r="O1598" s="197"/>
      <c r="P1598" s="197"/>
      <c r="Q1598" s="197"/>
      <c r="R1598" s="223"/>
      <c r="S1598" s="223"/>
    </row>
    <row r="1599" spans="1:19" ht="15" customHeight="1" x14ac:dyDescent="0.25">
      <c r="A1599" s="231"/>
      <c r="B1599" s="32"/>
      <c r="C1599" s="147"/>
      <c r="D1599" s="147"/>
      <c r="E1599" s="147"/>
      <c r="F1599" s="247"/>
      <c r="G1599" s="197"/>
      <c r="H1599" s="773"/>
      <c r="I1599" s="197"/>
      <c r="J1599" s="618"/>
      <c r="K1599" s="197"/>
      <c r="L1599" s="863" t="str">
        <f t="shared" si="76"/>
        <v/>
      </c>
      <c r="M1599" s="864">
        <f t="shared" si="77"/>
        <v>0</v>
      </c>
      <c r="N1599" s="864">
        <f t="shared" si="78"/>
        <v>0</v>
      </c>
      <c r="O1599" s="197"/>
      <c r="P1599" s="197"/>
      <c r="Q1599" s="197"/>
      <c r="R1599" s="223"/>
      <c r="S1599" s="223"/>
    </row>
    <row r="1600" spans="1:19" ht="15" customHeight="1" x14ac:dyDescent="0.25">
      <c r="A1600" s="231"/>
      <c r="B1600" s="32"/>
      <c r="C1600" s="147"/>
      <c r="D1600" s="147"/>
      <c r="E1600" s="147"/>
      <c r="F1600" s="247"/>
      <c r="G1600" s="197"/>
      <c r="H1600" s="773"/>
      <c r="I1600" s="197"/>
      <c r="J1600" s="618"/>
      <c r="K1600" s="197"/>
      <c r="L1600" s="863" t="str">
        <f t="shared" si="76"/>
        <v/>
      </c>
      <c r="M1600" s="864">
        <f t="shared" si="77"/>
        <v>0</v>
      </c>
      <c r="N1600" s="864">
        <f t="shared" si="78"/>
        <v>0</v>
      </c>
      <c r="O1600" s="197"/>
      <c r="P1600" s="197"/>
      <c r="Q1600" s="197"/>
      <c r="R1600" s="223"/>
      <c r="S1600" s="223"/>
    </row>
    <row r="1601" spans="1:19" ht="15" customHeight="1" x14ac:dyDescent="0.25">
      <c r="A1601" s="231"/>
      <c r="B1601" s="32"/>
      <c r="C1601" s="147"/>
      <c r="D1601" s="147"/>
      <c r="E1601" s="147"/>
      <c r="F1601" s="247"/>
      <c r="G1601" s="197"/>
      <c r="H1601" s="773"/>
      <c r="I1601" s="197"/>
      <c r="J1601" s="618"/>
      <c r="K1601" s="197"/>
      <c r="L1601" s="863" t="str">
        <f t="shared" si="76"/>
        <v/>
      </c>
      <c r="M1601" s="864">
        <f t="shared" si="77"/>
        <v>0</v>
      </c>
      <c r="N1601" s="864">
        <f t="shared" si="78"/>
        <v>0</v>
      </c>
      <c r="O1601" s="197"/>
      <c r="P1601" s="197"/>
      <c r="Q1601" s="197"/>
      <c r="R1601" s="223"/>
      <c r="S1601" s="223"/>
    </row>
    <row r="1602" spans="1:19" ht="15" customHeight="1" x14ac:dyDescent="0.25">
      <c r="A1602" s="231"/>
      <c r="B1602" s="32"/>
      <c r="C1602" s="147"/>
      <c r="D1602" s="147"/>
      <c r="E1602" s="147"/>
      <c r="F1602" s="247"/>
      <c r="G1602" s="197"/>
      <c r="H1602" s="773"/>
      <c r="I1602" s="197"/>
      <c r="J1602" s="618"/>
      <c r="K1602" s="197"/>
      <c r="L1602" s="863" t="str">
        <f t="shared" si="76"/>
        <v/>
      </c>
      <c r="M1602" s="864">
        <f t="shared" si="77"/>
        <v>0</v>
      </c>
      <c r="N1602" s="864">
        <f t="shared" si="78"/>
        <v>0</v>
      </c>
      <c r="O1602" s="197"/>
      <c r="P1602" s="197"/>
      <c r="Q1602" s="197"/>
      <c r="R1602" s="223"/>
      <c r="S1602" s="223"/>
    </row>
    <row r="1603" spans="1:19" ht="15" customHeight="1" x14ac:dyDescent="0.25">
      <c r="A1603" s="231"/>
      <c r="B1603" s="32"/>
      <c r="C1603" s="147"/>
      <c r="D1603" s="147"/>
      <c r="E1603" s="147"/>
      <c r="F1603" s="247"/>
      <c r="G1603" s="197"/>
      <c r="H1603" s="773"/>
      <c r="I1603" s="197"/>
      <c r="J1603" s="618"/>
      <c r="K1603" s="197"/>
      <c r="L1603" s="863" t="str">
        <f t="shared" ref="L1603:L1666" si="79">IF(ISBLANK(K1603),IF(ISBLANK(R1603),IF(ISBLANK(C1603),"",C1603),R1603),IF(ISBLANK(R1603),CONCATENATE(K1603,".",C1603),CONCATENATE(K1603,".",R1603)))</f>
        <v/>
      </c>
      <c r="M1603" s="864">
        <f t="shared" ref="M1603:M1666" si="80">IF(O1603="",0,LEFT(O1603,1))</f>
        <v>0</v>
      </c>
      <c r="N1603" s="864">
        <f t="shared" ref="N1603:N1666" si="81">IF(P1603="",0,LEFT(P1603,1))</f>
        <v>0</v>
      </c>
      <c r="O1603" s="197"/>
      <c r="P1603" s="197"/>
      <c r="Q1603" s="197"/>
      <c r="R1603" s="223"/>
      <c r="S1603" s="223"/>
    </row>
    <row r="1604" spans="1:19" ht="15" customHeight="1" x14ac:dyDescent="0.25">
      <c r="A1604" s="231"/>
      <c r="B1604" s="32"/>
      <c r="C1604" s="147"/>
      <c r="D1604" s="147"/>
      <c r="E1604" s="147"/>
      <c r="F1604" s="247"/>
      <c r="G1604" s="197"/>
      <c r="H1604" s="773"/>
      <c r="I1604" s="197"/>
      <c r="J1604" s="618"/>
      <c r="K1604" s="197"/>
      <c r="L1604" s="863" t="str">
        <f t="shared" si="79"/>
        <v/>
      </c>
      <c r="M1604" s="864">
        <f t="shared" si="80"/>
        <v>0</v>
      </c>
      <c r="N1604" s="864">
        <f t="shared" si="81"/>
        <v>0</v>
      </c>
      <c r="O1604" s="197"/>
      <c r="P1604" s="197"/>
      <c r="Q1604" s="197"/>
      <c r="R1604" s="223"/>
      <c r="S1604" s="223"/>
    </row>
    <row r="1605" spans="1:19" ht="15" customHeight="1" x14ac:dyDescent="0.25">
      <c r="A1605" s="231"/>
      <c r="B1605" s="32"/>
      <c r="C1605" s="147"/>
      <c r="D1605" s="147"/>
      <c r="E1605" s="147"/>
      <c r="F1605" s="247"/>
      <c r="G1605" s="197"/>
      <c r="H1605" s="773"/>
      <c r="I1605" s="197"/>
      <c r="J1605" s="618"/>
      <c r="K1605" s="197"/>
      <c r="L1605" s="863" t="str">
        <f t="shared" si="79"/>
        <v/>
      </c>
      <c r="M1605" s="864">
        <f t="shared" si="80"/>
        <v>0</v>
      </c>
      <c r="N1605" s="864">
        <f t="shared" si="81"/>
        <v>0</v>
      </c>
      <c r="O1605" s="197"/>
      <c r="P1605" s="197"/>
      <c r="Q1605" s="197"/>
      <c r="R1605" s="223"/>
      <c r="S1605" s="223"/>
    </row>
    <row r="1606" spans="1:19" ht="15" customHeight="1" x14ac:dyDescent="0.25">
      <c r="A1606" s="231"/>
      <c r="B1606" s="32"/>
      <c r="C1606" s="147"/>
      <c r="D1606" s="147"/>
      <c r="E1606" s="147"/>
      <c r="F1606" s="247"/>
      <c r="G1606" s="197"/>
      <c r="H1606" s="773"/>
      <c r="I1606" s="197"/>
      <c r="J1606" s="618"/>
      <c r="K1606" s="197"/>
      <c r="L1606" s="863" t="str">
        <f t="shared" si="79"/>
        <v/>
      </c>
      <c r="M1606" s="864">
        <f t="shared" si="80"/>
        <v>0</v>
      </c>
      <c r="N1606" s="864">
        <f t="shared" si="81"/>
        <v>0</v>
      </c>
      <c r="O1606" s="197"/>
      <c r="P1606" s="197"/>
      <c r="Q1606" s="197"/>
      <c r="R1606" s="223"/>
      <c r="S1606" s="223"/>
    </row>
    <row r="1607" spans="1:19" ht="15" customHeight="1" x14ac:dyDescent="0.25">
      <c r="A1607" s="231"/>
      <c r="B1607" s="32"/>
      <c r="C1607" s="147"/>
      <c r="D1607" s="147"/>
      <c r="E1607" s="147"/>
      <c r="F1607" s="247"/>
      <c r="G1607" s="197"/>
      <c r="H1607" s="773"/>
      <c r="I1607" s="197"/>
      <c r="J1607" s="618"/>
      <c r="K1607" s="197"/>
      <c r="L1607" s="863" t="str">
        <f t="shared" si="79"/>
        <v/>
      </c>
      <c r="M1607" s="864">
        <f t="shared" si="80"/>
        <v>0</v>
      </c>
      <c r="N1607" s="864">
        <f t="shared" si="81"/>
        <v>0</v>
      </c>
      <c r="O1607" s="197"/>
      <c r="P1607" s="197"/>
      <c r="Q1607" s="197"/>
      <c r="R1607" s="223"/>
      <c r="S1607" s="223"/>
    </row>
    <row r="1608" spans="1:19" ht="15" customHeight="1" x14ac:dyDescent="0.25">
      <c r="A1608" s="231"/>
      <c r="B1608" s="32"/>
      <c r="C1608" s="147"/>
      <c r="D1608" s="147"/>
      <c r="E1608" s="147"/>
      <c r="F1608" s="247"/>
      <c r="G1608" s="197"/>
      <c r="H1608" s="773"/>
      <c r="I1608" s="197"/>
      <c r="J1608" s="618"/>
      <c r="K1608" s="197"/>
      <c r="L1608" s="863" t="str">
        <f t="shared" si="79"/>
        <v/>
      </c>
      <c r="M1608" s="864">
        <f t="shared" si="80"/>
        <v>0</v>
      </c>
      <c r="N1608" s="864">
        <f t="shared" si="81"/>
        <v>0</v>
      </c>
      <c r="O1608" s="197"/>
      <c r="P1608" s="197"/>
      <c r="Q1608" s="197"/>
      <c r="R1608" s="223"/>
      <c r="S1608" s="223"/>
    </row>
    <row r="1609" spans="1:19" ht="15" customHeight="1" x14ac:dyDescent="0.25">
      <c r="A1609" s="231"/>
      <c r="B1609" s="32"/>
      <c r="C1609" s="147"/>
      <c r="D1609" s="147"/>
      <c r="E1609" s="147"/>
      <c r="F1609" s="247"/>
      <c r="G1609" s="197"/>
      <c r="H1609" s="773"/>
      <c r="I1609" s="197"/>
      <c r="J1609" s="618"/>
      <c r="K1609" s="197"/>
      <c r="L1609" s="863" t="str">
        <f t="shared" si="79"/>
        <v/>
      </c>
      <c r="M1609" s="864">
        <f t="shared" si="80"/>
        <v>0</v>
      </c>
      <c r="N1609" s="864">
        <f t="shared" si="81"/>
        <v>0</v>
      </c>
      <c r="O1609" s="197"/>
      <c r="P1609" s="197"/>
      <c r="Q1609" s="197"/>
      <c r="R1609" s="223"/>
      <c r="S1609" s="223"/>
    </row>
    <row r="1610" spans="1:19" ht="15" customHeight="1" x14ac:dyDescent="0.25">
      <c r="A1610" s="231"/>
      <c r="B1610" s="32"/>
      <c r="C1610" s="147"/>
      <c r="D1610" s="147"/>
      <c r="E1610" s="147"/>
      <c r="F1610" s="247"/>
      <c r="G1610" s="197"/>
      <c r="H1610" s="773"/>
      <c r="I1610" s="197"/>
      <c r="J1610" s="618"/>
      <c r="K1610" s="197"/>
      <c r="L1610" s="863" t="str">
        <f t="shared" si="79"/>
        <v/>
      </c>
      <c r="M1610" s="864">
        <f t="shared" si="80"/>
        <v>0</v>
      </c>
      <c r="N1610" s="864">
        <f t="shared" si="81"/>
        <v>0</v>
      </c>
      <c r="O1610" s="197"/>
      <c r="P1610" s="197"/>
      <c r="Q1610" s="197"/>
      <c r="R1610" s="223"/>
      <c r="S1610" s="223"/>
    </row>
    <row r="1611" spans="1:19" ht="15" customHeight="1" x14ac:dyDescent="0.25">
      <c r="A1611" s="231"/>
      <c r="B1611" s="32"/>
      <c r="C1611" s="147"/>
      <c r="D1611" s="147"/>
      <c r="E1611" s="147"/>
      <c r="F1611" s="247"/>
      <c r="G1611" s="197"/>
      <c r="H1611" s="773"/>
      <c r="I1611" s="197"/>
      <c r="J1611" s="618"/>
      <c r="K1611" s="197"/>
      <c r="L1611" s="863" t="str">
        <f t="shared" si="79"/>
        <v/>
      </c>
      <c r="M1611" s="864">
        <f t="shared" si="80"/>
        <v>0</v>
      </c>
      <c r="N1611" s="864">
        <f t="shared" si="81"/>
        <v>0</v>
      </c>
      <c r="O1611" s="197"/>
      <c r="P1611" s="197"/>
      <c r="Q1611" s="197"/>
      <c r="R1611" s="223"/>
      <c r="S1611" s="223"/>
    </row>
    <row r="1612" spans="1:19" ht="15" customHeight="1" x14ac:dyDescent="0.25">
      <c r="A1612" s="231"/>
      <c r="B1612" s="32"/>
      <c r="C1612" s="147"/>
      <c r="D1612" s="147"/>
      <c r="E1612" s="147"/>
      <c r="F1612" s="247"/>
      <c r="G1612" s="197"/>
      <c r="H1612" s="773"/>
      <c r="I1612" s="197"/>
      <c r="J1612" s="618"/>
      <c r="K1612" s="197"/>
      <c r="L1612" s="863" t="str">
        <f t="shared" si="79"/>
        <v/>
      </c>
      <c r="M1612" s="864">
        <f t="shared" si="80"/>
        <v>0</v>
      </c>
      <c r="N1612" s="864">
        <f t="shared" si="81"/>
        <v>0</v>
      </c>
      <c r="O1612" s="197"/>
      <c r="P1612" s="197"/>
      <c r="Q1612" s="197"/>
      <c r="R1612" s="223"/>
      <c r="S1612" s="223"/>
    </row>
    <row r="1613" spans="1:19" ht="15" customHeight="1" x14ac:dyDescent="0.25">
      <c r="A1613" s="231"/>
      <c r="B1613" s="32"/>
      <c r="C1613" s="147"/>
      <c r="D1613" s="147"/>
      <c r="E1613" s="147"/>
      <c r="F1613" s="247"/>
      <c r="G1613" s="197"/>
      <c r="H1613" s="773"/>
      <c r="I1613" s="197"/>
      <c r="J1613" s="618"/>
      <c r="K1613" s="197"/>
      <c r="L1613" s="863" t="str">
        <f t="shared" si="79"/>
        <v/>
      </c>
      <c r="M1613" s="864">
        <f t="shared" si="80"/>
        <v>0</v>
      </c>
      <c r="N1613" s="864">
        <f t="shared" si="81"/>
        <v>0</v>
      </c>
      <c r="O1613" s="197"/>
      <c r="P1613" s="197"/>
      <c r="Q1613" s="197"/>
      <c r="R1613" s="223"/>
      <c r="S1613" s="223"/>
    </row>
    <row r="1614" spans="1:19" ht="15" customHeight="1" x14ac:dyDescent="0.25">
      <c r="A1614" s="231"/>
      <c r="B1614" s="32"/>
      <c r="C1614" s="147"/>
      <c r="D1614" s="147"/>
      <c r="E1614" s="147"/>
      <c r="F1614" s="247"/>
      <c r="G1614" s="197"/>
      <c r="H1614" s="773"/>
      <c r="I1614" s="197"/>
      <c r="J1614" s="618"/>
      <c r="K1614" s="197"/>
      <c r="L1614" s="863" t="str">
        <f t="shared" si="79"/>
        <v/>
      </c>
      <c r="M1614" s="864">
        <f t="shared" si="80"/>
        <v>0</v>
      </c>
      <c r="N1614" s="864">
        <f t="shared" si="81"/>
        <v>0</v>
      </c>
      <c r="O1614" s="197"/>
      <c r="P1614" s="197"/>
      <c r="Q1614" s="197"/>
      <c r="R1614" s="223"/>
      <c r="S1614" s="223"/>
    </row>
    <row r="1615" spans="1:19" ht="15" customHeight="1" x14ac:dyDescent="0.25">
      <c r="A1615" s="231"/>
      <c r="B1615" s="32"/>
      <c r="C1615" s="147"/>
      <c r="D1615" s="147"/>
      <c r="E1615" s="147"/>
      <c r="F1615" s="247"/>
      <c r="G1615" s="197"/>
      <c r="H1615" s="773"/>
      <c r="I1615" s="197"/>
      <c r="J1615" s="618"/>
      <c r="K1615" s="197"/>
      <c r="L1615" s="863" t="str">
        <f t="shared" si="79"/>
        <v/>
      </c>
      <c r="M1615" s="864">
        <f t="shared" si="80"/>
        <v>0</v>
      </c>
      <c r="N1615" s="864">
        <f t="shared" si="81"/>
        <v>0</v>
      </c>
      <c r="O1615" s="197"/>
      <c r="P1615" s="197"/>
      <c r="Q1615" s="197"/>
      <c r="R1615" s="223"/>
      <c r="S1615" s="223"/>
    </row>
    <row r="1616" spans="1:19" ht="15" customHeight="1" x14ac:dyDescent="0.25">
      <c r="A1616" s="231"/>
      <c r="B1616" s="32"/>
      <c r="C1616" s="147"/>
      <c r="D1616" s="147"/>
      <c r="E1616" s="147"/>
      <c r="F1616" s="247"/>
      <c r="G1616" s="197"/>
      <c r="H1616" s="773"/>
      <c r="I1616" s="197"/>
      <c r="J1616" s="618"/>
      <c r="K1616" s="197"/>
      <c r="L1616" s="863" t="str">
        <f t="shared" si="79"/>
        <v/>
      </c>
      <c r="M1616" s="864">
        <f t="shared" si="80"/>
        <v>0</v>
      </c>
      <c r="N1616" s="864">
        <f t="shared" si="81"/>
        <v>0</v>
      </c>
      <c r="O1616" s="197"/>
      <c r="P1616" s="197"/>
      <c r="Q1616" s="197"/>
      <c r="R1616" s="223"/>
      <c r="S1616" s="223"/>
    </row>
    <row r="1617" spans="1:19" ht="15" customHeight="1" x14ac:dyDescent="0.25">
      <c r="A1617" s="231"/>
      <c r="B1617" s="32"/>
      <c r="C1617" s="147"/>
      <c r="D1617" s="147"/>
      <c r="E1617" s="147"/>
      <c r="F1617" s="247"/>
      <c r="G1617" s="197"/>
      <c r="H1617" s="773"/>
      <c r="I1617" s="197"/>
      <c r="J1617" s="618"/>
      <c r="K1617" s="197"/>
      <c r="L1617" s="863" t="str">
        <f t="shared" si="79"/>
        <v/>
      </c>
      <c r="M1617" s="864">
        <f t="shared" si="80"/>
        <v>0</v>
      </c>
      <c r="N1617" s="864">
        <f t="shared" si="81"/>
        <v>0</v>
      </c>
      <c r="O1617" s="197"/>
      <c r="P1617" s="197"/>
      <c r="Q1617" s="197"/>
      <c r="R1617" s="223"/>
      <c r="S1617" s="223"/>
    </row>
    <row r="1618" spans="1:19" ht="15" customHeight="1" x14ac:dyDescent="0.25">
      <c r="A1618" s="231"/>
      <c r="B1618" s="32"/>
      <c r="C1618" s="147"/>
      <c r="D1618" s="147"/>
      <c r="E1618" s="147"/>
      <c r="F1618" s="247"/>
      <c r="G1618" s="197"/>
      <c r="H1618" s="773"/>
      <c r="I1618" s="197"/>
      <c r="J1618" s="618"/>
      <c r="K1618" s="197"/>
      <c r="L1618" s="863" t="str">
        <f t="shared" si="79"/>
        <v/>
      </c>
      <c r="M1618" s="864">
        <f t="shared" si="80"/>
        <v>0</v>
      </c>
      <c r="N1618" s="864">
        <f t="shared" si="81"/>
        <v>0</v>
      </c>
      <c r="O1618" s="197"/>
      <c r="P1618" s="197"/>
      <c r="Q1618" s="197"/>
      <c r="R1618" s="223"/>
      <c r="S1618" s="223"/>
    </row>
    <row r="1619" spans="1:19" ht="15" customHeight="1" x14ac:dyDescent="0.25">
      <c r="A1619" s="231"/>
      <c r="B1619" s="32"/>
      <c r="C1619" s="147"/>
      <c r="D1619" s="147"/>
      <c r="E1619" s="147"/>
      <c r="F1619" s="247"/>
      <c r="G1619" s="197"/>
      <c r="H1619" s="773"/>
      <c r="I1619" s="197"/>
      <c r="J1619" s="618"/>
      <c r="K1619" s="197"/>
      <c r="L1619" s="863" t="str">
        <f t="shared" si="79"/>
        <v/>
      </c>
      <c r="M1619" s="864">
        <f t="shared" si="80"/>
        <v>0</v>
      </c>
      <c r="N1619" s="864">
        <f t="shared" si="81"/>
        <v>0</v>
      </c>
      <c r="O1619" s="197"/>
      <c r="P1619" s="197"/>
      <c r="Q1619" s="197"/>
      <c r="R1619" s="223"/>
      <c r="S1619" s="223"/>
    </row>
    <row r="1620" spans="1:19" ht="15" customHeight="1" x14ac:dyDescent="0.25">
      <c r="A1620" s="231"/>
      <c r="B1620" s="32"/>
      <c r="C1620" s="147"/>
      <c r="D1620" s="147"/>
      <c r="E1620" s="147"/>
      <c r="F1620" s="247"/>
      <c r="G1620" s="197"/>
      <c r="H1620" s="773"/>
      <c r="I1620" s="197"/>
      <c r="J1620" s="618"/>
      <c r="K1620" s="197"/>
      <c r="L1620" s="863" t="str">
        <f t="shared" si="79"/>
        <v/>
      </c>
      <c r="M1620" s="864">
        <f t="shared" si="80"/>
        <v>0</v>
      </c>
      <c r="N1620" s="864">
        <f t="shared" si="81"/>
        <v>0</v>
      </c>
      <c r="O1620" s="197"/>
      <c r="P1620" s="197"/>
      <c r="Q1620" s="197"/>
      <c r="R1620" s="223"/>
      <c r="S1620" s="223"/>
    </row>
    <row r="1621" spans="1:19" ht="15" customHeight="1" x14ac:dyDescent="0.25">
      <c r="A1621" s="231"/>
      <c r="B1621" s="32"/>
      <c r="C1621" s="147"/>
      <c r="D1621" s="147"/>
      <c r="E1621" s="147"/>
      <c r="F1621" s="247"/>
      <c r="G1621" s="197"/>
      <c r="H1621" s="773"/>
      <c r="I1621" s="197"/>
      <c r="J1621" s="618"/>
      <c r="K1621" s="197"/>
      <c r="L1621" s="863" t="str">
        <f t="shared" si="79"/>
        <v/>
      </c>
      <c r="M1621" s="864">
        <f t="shared" si="80"/>
        <v>0</v>
      </c>
      <c r="N1621" s="864">
        <f t="shared" si="81"/>
        <v>0</v>
      </c>
      <c r="O1621" s="197"/>
      <c r="P1621" s="197"/>
      <c r="Q1621" s="197"/>
      <c r="R1621" s="223"/>
      <c r="S1621" s="223"/>
    </row>
    <row r="1622" spans="1:19" ht="15" customHeight="1" x14ac:dyDescent="0.25">
      <c r="A1622" s="231"/>
      <c r="B1622" s="32"/>
      <c r="C1622" s="147"/>
      <c r="D1622" s="147"/>
      <c r="E1622" s="147"/>
      <c r="F1622" s="247"/>
      <c r="G1622" s="197"/>
      <c r="H1622" s="773"/>
      <c r="I1622" s="197"/>
      <c r="J1622" s="618"/>
      <c r="K1622" s="197"/>
      <c r="L1622" s="863" t="str">
        <f t="shared" si="79"/>
        <v/>
      </c>
      <c r="M1622" s="864">
        <f t="shared" si="80"/>
        <v>0</v>
      </c>
      <c r="N1622" s="864">
        <f t="shared" si="81"/>
        <v>0</v>
      </c>
      <c r="O1622" s="197"/>
      <c r="P1622" s="197"/>
      <c r="Q1622" s="197"/>
      <c r="R1622" s="223"/>
      <c r="S1622" s="223"/>
    </row>
    <row r="1623" spans="1:19" ht="15" customHeight="1" x14ac:dyDescent="0.25">
      <c r="A1623" s="231"/>
      <c r="B1623" s="32"/>
      <c r="C1623" s="147"/>
      <c r="D1623" s="147"/>
      <c r="E1623" s="147"/>
      <c r="F1623" s="247"/>
      <c r="G1623" s="197"/>
      <c r="H1623" s="773"/>
      <c r="I1623" s="197"/>
      <c r="J1623" s="618"/>
      <c r="K1623" s="197"/>
      <c r="L1623" s="863" t="str">
        <f t="shared" si="79"/>
        <v/>
      </c>
      <c r="M1623" s="864">
        <f t="shared" si="80"/>
        <v>0</v>
      </c>
      <c r="N1623" s="864">
        <f t="shared" si="81"/>
        <v>0</v>
      </c>
      <c r="O1623" s="197"/>
      <c r="P1623" s="197"/>
      <c r="Q1623" s="197"/>
      <c r="R1623" s="223"/>
      <c r="S1623" s="223"/>
    </row>
    <row r="1624" spans="1:19" ht="15" customHeight="1" x14ac:dyDescent="0.25">
      <c r="A1624" s="231"/>
      <c r="B1624" s="32"/>
      <c r="C1624" s="147"/>
      <c r="D1624" s="147"/>
      <c r="E1624" s="147"/>
      <c r="F1624" s="247"/>
      <c r="G1624" s="197"/>
      <c r="H1624" s="773"/>
      <c r="I1624" s="197"/>
      <c r="J1624" s="618"/>
      <c r="K1624" s="197"/>
      <c r="L1624" s="863" t="str">
        <f t="shared" si="79"/>
        <v/>
      </c>
      <c r="M1624" s="864">
        <f t="shared" si="80"/>
        <v>0</v>
      </c>
      <c r="N1624" s="864">
        <f t="shared" si="81"/>
        <v>0</v>
      </c>
      <c r="O1624" s="197"/>
      <c r="P1624" s="197"/>
      <c r="Q1624" s="197"/>
      <c r="R1624" s="223"/>
      <c r="S1624" s="223"/>
    </row>
    <row r="1625" spans="1:19" ht="15" customHeight="1" x14ac:dyDescent="0.25">
      <c r="A1625" s="231"/>
      <c r="B1625" s="32"/>
      <c r="C1625" s="147"/>
      <c r="D1625" s="147"/>
      <c r="E1625" s="147"/>
      <c r="F1625" s="247"/>
      <c r="G1625" s="197"/>
      <c r="H1625" s="773"/>
      <c r="I1625" s="197"/>
      <c r="J1625" s="618"/>
      <c r="K1625" s="197"/>
      <c r="L1625" s="863" t="str">
        <f t="shared" si="79"/>
        <v/>
      </c>
      <c r="M1625" s="864">
        <f t="shared" si="80"/>
        <v>0</v>
      </c>
      <c r="N1625" s="864">
        <f t="shared" si="81"/>
        <v>0</v>
      </c>
      <c r="O1625" s="197"/>
      <c r="P1625" s="197"/>
      <c r="Q1625" s="197"/>
      <c r="R1625" s="223"/>
      <c r="S1625" s="223"/>
    </row>
    <row r="1626" spans="1:19" ht="15" customHeight="1" x14ac:dyDescent="0.25">
      <c r="A1626" s="231"/>
      <c r="B1626" s="32"/>
      <c r="C1626" s="147"/>
      <c r="D1626" s="147"/>
      <c r="E1626" s="147"/>
      <c r="F1626" s="247"/>
      <c r="G1626" s="197"/>
      <c r="H1626" s="773"/>
      <c r="I1626" s="197"/>
      <c r="J1626" s="618"/>
      <c r="K1626" s="197"/>
      <c r="L1626" s="863" t="str">
        <f t="shared" si="79"/>
        <v/>
      </c>
      <c r="M1626" s="864">
        <f t="shared" si="80"/>
        <v>0</v>
      </c>
      <c r="N1626" s="864">
        <f t="shared" si="81"/>
        <v>0</v>
      </c>
      <c r="O1626" s="197"/>
      <c r="P1626" s="197"/>
      <c r="Q1626" s="197"/>
      <c r="R1626" s="223"/>
      <c r="S1626" s="223"/>
    </row>
    <row r="1627" spans="1:19" ht="15" customHeight="1" x14ac:dyDescent="0.25">
      <c r="A1627" s="231"/>
      <c r="B1627" s="32"/>
      <c r="C1627" s="147"/>
      <c r="D1627" s="147"/>
      <c r="E1627" s="147"/>
      <c r="F1627" s="247"/>
      <c r="G1627" s="197"/>
      <c r="H1627" s="773"/>
      <c r="I1627" s="197"/>
      <c r="J1627" s="618"/>
      <c r="K1627" s="197"/>
      <c r="L1627" s="863" t="str">
        <f t="shared" si="79"/>
        <v/>
      </c>
      <c r="M1627" s="864">
        <f t="shared" si="80"/>
        <v>0</v>
      </c>
      <c r="N1627" s="864">
        <f t="shared" si="81"/>
        <v>0</v>
      </c>
      <c r="O1627" s="197"/>
      <c r="P1627" s="197"/>
      <c r="Q1627" s="197"/>
      <c r="R1627" s="223"/>
      <c r="S1627" s="223"/>
    </row>
    <row r="1628" spans="1:19" ht="15" customHeight="1" x14ac:dyDescent="0.25">
      <c r="A1628" s="231"/>
      <c r="B1628" s="32"/>
      <c r="C1628" s="147"/>
      <c r="D1628" s="147"/>
      <c r="E1628" s="147"/>
      <c r="F1628" s="247"/>
      <c r="G1628" s="197"/>
      <c r="H1628" s="773"/>
      <c r="I1628" s="197"/>
      <c r="J1628" s="618"/>
      <c r="K1628" s="197"/>
      <c r="L1628" s="863" t="str">
        <f t="shared" si="79"/>
        <v/>
      </c>
      <c r="M1628" s="864">
        <f t="shared" si="80"/>
        <v>0</v>
      </c>
      <c r="N1628" s="864">
        <f t="shared" si="81"/>
        <v>0</v>
      </c>
      <c r="O1628" s="197"/>
      <c r="P1628" s="197"/>
      <c r="Q1628" s="197"/>
      <c r="R1628" s="223"/>
      <c r="S1628" s="223"/>
    </row>
    <row r="1629" spans="1:19" ht="15" customHeight="1" x14ac:dyDescent="0.25">
      <c r="A1629" s="231"/>
      <c r="B1629" s="32"/>
      <c r="C1629" s="147"/>
      <c r="D1629" s="147"/>
      <c r="E1629" s="147"/>
      <c r="F1629" s="247"/>
      <c r="G1629" s="197"/>
      <c r="H1629" s="773"/>
      <c r="I1629" s="197"/>
      <c r="J1629" s="618"/>
      <c r="K1629" s="197"/>
      <c r="L1629" s="863" t="str">
        <f t="shared" si="79"/>
        <v/>
      </c>
      <c r="M1629" s="864">
        <f t="shared" si="80"/>
        <v>0</v>
      </c>
      <c r="N1629" s="864">
        <f t="shared" si="81"/>
        <v>0</v>
      </c>
      <c r="O1629" s="197"/>
      <c r="P1629" s="197"/>
      <c r="Q1629" s="197"/>
      <c r="R1629" s="223"/>
      <c r="S1629" s="223"/>
    </row>
    <row r="1630" spans="1:19" ht="15" customHeight="1" x14ac:dyDescent="0.25">
      <c r="A1630" s="231"/>
      <c r="B1630" s="32"/>
      <c r="C1630" s="147"/>
      <c r="D1630" s="147"/>
      <c r="E1630" s="147"/>
      <c r="F1630" s="247"/>
      <c r="G1630" s="197"/>
      <c r="H1630" s="773"/>
      <c r="I1630" s="197"/>
      <c r="J1630" s="618"/>
      <c r="K1630" s="197"/>
      <c r="L1630" s="863" t="str">
        <f t="shared" si="79"/>
        <v/>
      </c>
      <c r="M1630" s="864">
        <f t="shared" si="80"/>
        <v>0</v>
      </c>
      <c r="N1630" s="864">
        <f t="shared" si="81"/>
        <v>0</v>
      </c>
      <c r="O1630" s="197"/>
      <c r="P1630" s="197"/>
      <c r="Q1630" s="197"/>
      <c r="R1630" s="223"/>
      <c r="S1630" s="223"/>
    </row>
    <row r="1631" spans="1:19" ht="15" customHeight="1" x14ac:dyDescent="0.25">
      <c r="A1631" s="231"/>
      <c r="B1631" s="32"/>
      <c r="C1631" s="147"/>
      <c r="D1631" s="147"/>
      <c r="E1631" s="147"/>
      <c r="F1631" s="247"/>
      <c r="G1631" s="197"/>
      <c r="H1631" s="773"/>
      <c r="I1631" s="197"/>
      <c r="J1631" s="618"/>
      <c r="K1631" s="197"/>
      <c r="L1631" s="863" t="str">
        <f t="shared" si="79"/>
        <v/>
      </c>
      <c r="M1631" s="864">
        <f t="shared" si="80"/>
        <v>0</v>
      </c>
      <c r="N1631" s="864">
        <f t="shared" si="81"/>
        <v>0</v>
      </c>
      <c r="O1631" s="197"/>
      <c r="P1631" s="197"/>
      <c r="Q1631" s="197"/>
      <c r="R1631" s="223"/>
      <c r="S1631" s="223"/>
    </row>
    <row r="1632" spans="1:19" ht="15" customHeight="1" x14ac:dyDescent="0.25">
      <c r="A1632" s="231"/>
      <c r="B1632" s="32"/>
      <c r="C1632" s="147"/>
      <c r="D1632" s="147"/>
      <c r="E1632" s="147"/>
      <c r="F1632" s="247"/>
      <c r="G1632" s="197"/>
      <c r="H1632" s="773"/>
      <c r="I1632" s="197"/>
      <c r="J1632" s="618"/>
      <c r="K1632" s="197"/>
      <c r="L1632" s="863" t="str">
        <f t="shared" si="79"/>
        <v/>
      </c>
      <c r="M1632" s="864">
        <f t="shared" si="80"/>
        <v>0</v>
      </c>
      <c r="N1632" s="864">
        <f t="shared" si="81"/>
        <v>0</v>
      </c>
      <c r="O1632" s="197"/>
      <c r="P1632" s="197"/>
      <c r="Q1632" s="197"/>
      <c r="R1632" s="223"/>
      <c r="S1632" s="223"/>
    </row>
    <row r="1633" spans="1:19" ht="15" customHeight="1" x14ac:dyDescent="0.25">
      <c r="A1633" s="231"/>
      <c r="B1633" s="32"/>
      <c r="C1633" s="147"/>
      <c r="D1633" s="147"/>
      <c r="E1633" s="147"/>
      <c r="F1633" s="247"/>
      <c r="G1633" s="197"/>
      <c r="H1633" s="773"/>
      <c r="I1633" s="197"/>
      <c r="J1633" s="618"/>
      <c r="K1633" s="197"/>
      <c r="L1633" s="863" t="str">
        <f t="shared" si="79"/>
        <v/>
      </c>
      <c r="M1633" s="864">
        <f t="shared" si="80"/>
        <v>0</v>
      </c>
      <c r="N1633" s="864">
        <f t="shared" si="81"/>
        <v>0</v>
      </c>
      <c r="O1633" s="197"/>
      <c r="P1633" s="197"/>
      <c r="Q1633" s="197"/>
      <c r="R1633" s="223"/>
      <c r="S1633" s="223"/>
    </row>
    <row r="1634" spans="1:19" ht="15" customHeight="1" x14ac:dyDescent="0.25">
      <c r="A1634" s="231"/>
      <c r="B1634" s="32"/>
      <c r="C1634" s="147"/>
      <c r="D1634" s="147"/>
      <c r="E1634" s="147"/>
      <c r="F1634" s="247"/>
      <c r="G1634" s="197"/>
      <c r="H1634" s="773"/>
      <c r="I1634" s="197"/>
      <c r="J1634" s="618"/>
      <c r="K1634" s="197"/>
      <c r="L1634" s="863" t="str">
        <f t="shared" si="79"/>
        <v/>
      </c>
      <c r="M1634" s="864">
        <f t="shared" si="80"/>
        <v>0</v>
      </c>
      <c r="N1634" s="864">
        <f t="shared" si="81"/>
        <v>0</v>
      </c>
      <c r="O1634" s="197"/>
      <c r="P1634" s="197"/>
      <c r="Q1634" s="197"/>
      <c r="R1634" s="223"/>
      <c r="S1634" s="223"/>
    </row>
    <row r="1635" spans="1:19" ht="15" customHeight="1" x14ac:dyDescent="0.25">
      <c r="A1635" s="231"/>
      <c r="B1635" s="32"/>
      <c r="C1635" s="147"/>
      <c r="D1635" s="147"/>
      <c r="E1635" s="147"/>
      <c r="F1635" s="247"/>
      <c r="G1635" s="197"/>
      <c r="H1635" s="773"/>
      <c r="I1635" s="197"/>
      <c r="J1635" s="618"/>
      <c r="K1635" s="197"/>
      <c r="L1635" s="863" t="str">
        <f t="shared" si="79"/>
        <v/>
      </c>
      <c r="M1635" s="864">
        <f t="shared" si="80"/>
        <v>0</v>
      </c>
      <c r="N1635" s="864">
        <f t="shared" si="81"/>
        <v>0</v>
      </c>
      <c r="O1635" s="197"/>
      <c r="P1635" s="197"/>
      <c r="Q1635" s="197"/>
      <c r="R1635" s="223"/>
      <c r="S1635" s="223"/>
    </row>
    <row r="1636" spans="1:19" ht="15" customHeight="1" x14ac:dyDescent="0.25">
      <c r="A1636" s="231"/>
      <c r="B1636" s="32"/>
      <c r="C1636" s="147"/>
      <c r="D1636" s="147"/>
      <c r="E1636" s="147"/>
      <c r="F1636" s="247"/>
      <c r="G1636" s="197"/>
      <c r="H1636" s="773"/>
      <c r="I1636" s="197"/>
      <c r="J1636" s="618"/>
      <c r="K1636" s="197"/>
      <c r="L1636" s="863" t="str">
        <f t="shared" si="79"/>
        <v/>
      </c>
      <c r="M1636" s="864">
        <f t="shared" si="80"/>
        <v>0</v>
      </c>
      <c r="N1636" s="864">
        <f t="shared" si="81"/>
        <v>0</v>
      </c>
      <c r="O1636" s="197"/>
      <c r="P1636" s="197"/>
      <c r="Q1636" s="197"/>
      <c r="R1636" s="223"/>
      <c r="S1636" s="223"/>
    </row>
    <row r="1637" spans="1:19" ht="15" customHeight="1" x14ac:dyDescent="0.25">
      <c r="A1637" s="231"/>
      <c r="B1637" s="32"/>
      <c r="C1637" s="147"/>
      <c r="D1637" s="147"/>
      <c r="E1637" s="147"/>
      <c r="F1637" s="247"/>
      <c r="G1637" s="197"/>
      <c r="H1637" s="773"/>
      <c r="I1637" s="197"/>
      <c r="J1637" s="618"/>
      <c r="K1637" s="197"/>
      <c r="L1637" s="863" t="str">
        <f t="shared" si="79"/>
        <v/>
      </c>
      <c r="M1637" s="864">
        <f t="shared" si="80"/>
        <v>0</v>
      </c>
      <c r="N1637" s="864">
        <f t="shared" si="81"/>
        <v>0</v>
      </c>
      <c r="O1637" s="197"/>
      <c r="P1637" s="197"/>
      <c r="Q1637" s="197"/>
      <c r="R1637" s="223"/>
      <c r="S1637" s="223"/>
    </row>
    <row r="1638" spans="1:19" ht="15" customHeight="1" x14ac:dyDescent="0.25">
      <c r="A1638" s="231"/>
      <c r="B1638" s="32"/>
      <c r="C1638" s="147"/>
      <c r="D1638" s="147"/>
      <c r="E1638" s="147"/>
      <c r="F1638" s="247"/>
      <c r="G1638" s="197"/>
      <c r="H1638" s="773"/>
      <c r="I1638" s="197"/>
      <c r="J1638" s="618"/>
      <c r="K1638" s="197"/>
      <c r="L1638" s="863" t="str">
        <f t="shared" si="79"/>
        <v/>
      </c>
      <c r="M1638" s="864">
        <f t="shared" si="80"/>
        <v>0</v>
      </c>
      <c r="N1638" s="864">
        <f t="shared" si="81"/>
        <v>0</v>
      </c>
      <c r="O1638" s="197"/>
      <c r="P1638" s="197"/>
      <c r="Q1638" s="197"/>
      <c r="R1638" s="223"/>
      <c r="S1638" s="223"/>
    </row>
    <row r="1639" spans="1:19" ht="15" customHeight="1" x14ac:dyDescent="0.25">
      <c r="A1639" s="231"/>
      <c r="B1639" s="32"/>
      <c r="C1639" s="147"/>
      <c r="D1639" s="147"/>
      <c r="E1639" s="147"/>
      <c r="F1639" s="247"/>
      <c r="G1639" s="197"/>
      <c r="H1639" s="773"/>
      <c r="I1639" s="197"/>
      <c r="J1639" s="618"/>
      <c r="K1639" s="197"/>
      <c r="L1639" s="863" t="str">
        <f t="shared" si="79"/>
        <v/>
      </c>
      <c r="M1639" s="864">
        <f t="shared" si="80"/>
        <v>0</v>
      </c>
      <c r="N1639" s="864">
        <f t="shared" si="81"/>
        <v>0</v>
      </c>
      <c r="O1639" s="197"/>
      <c r="P1639" s="197"/>
      <c r="Q1639" s="197"/>
      <c r="R1639" s="223"/>
      <c r="S1639" s="223"/>
    </row>
    <row r="1640" spans="1:19" ht="15" customHeight="1" x14ac:dyDescent="0.25">
      <c r="A1640" s="231"/>
      <c r="B1640" s="32"/>
      <c r="C1640" s="147"/>
      <c r="D1640" s="147"/>
      <c r="E1640" s="147"/>
      <c r="F1640" s="247"/>
      <c r="G1640" s="197"/>
      <c r="H1640" s="773"/>
      <c r="I1640" s="197"/>
      <c r="J1640" s="618"/>
      <c r="K1640" s="197"/>
      <c r="L1640" s="863" t="str">
        <f t="shared" si="79"/>
        <v/>
      </c>
      <c r="M1640" s="864">
        <f t="shared" si="80"/>
        <v>0</v>
      </c>
      <c r="N1640" s="864">
        <f t="shared" si="81"/>
        <v>0</v>
      </c>
      <c r="O1640" s="197"/>
      <c r="P1640" s="197"/>
      <c r="Q1640" s="197"/>
      <c r="R1640" s="223"/>
      <c r="S1640" s="223"/>
    </row>
    <row r="1641" spans="1:19" ht="15" customHeight="1" x14ac:dyDescent="0.25">
      <c r="A1641" s="231"/>
      <c r="B1641" s="32"/>
      <c r="C1641" s="147"/>
      <c r="D1641" s="147"/>
      <c r="E1641" s="147"/>
      <c r="F1641" s="247"/>
      <c r="G1641" s="197"/>
      <c r="H1641" s="773"/>
      <c r="I1641" s="197"/>
      <c r="J1641" s="618"/>
      <c r="K1641" s="197"/>
      <c r="L1641" s="863" t="str">
        <f t="shared" si="79"/>
        <v/>
      </c>
      <c r="M1641" s="864">
        <f t="shared" si="80"/>
        <v>0</v>
      </c>
      <c r="N1641" s="864">
        <f t="shared" si="81"/>
        <v>0</v>
      </c>
      <c r="O1641" s="197"/>
      <c r="P1641" s="197"/>
      <c r="Q1641" s="197"/>
      <c r="R1641" s="223"/>
      <c r="S1641" s="223"/>
    </row>
    <row r="1642" spans="1:19" ht="15" customHeight="1" x14ac:dyDescent="0.25">
      <c r="A1642" s="231"/>
      <c r="B1642" s="32"/>
      <c r="C1642" s="147"/>
      <c r="D1642" s="147"/>
      <c r="E1642" s="147"/>
      <c r="F1642" s="247"/>
      <c r="G1642" s="197"/>
      <c r="H1642" s="773"/>
      <c r="I1642" s="197"/>
      <c r="J1642" s="618"/>
      <c r="K1642" s="197"/>
      <c r="L1642" s="863" t="str">
        <f t="shared" si="79"/>
        <v/>
      </c>
      <c r="M1642" s="864">
        <f t="shared" si="80"/>
        <v>0</v>
      </c>
      <c r="N1642" s="864">
        <f t="shared" si="81"/>
        <v>0</v>
      </c>
      <c r="O1642" s="197"/>
      <c r="P1642" s="197"/>
      <c r="Q1642" s="197"/>
      <c r="R1642" s="223"/>
      <c r="S1642" s="223"/>
    </row>
    <row r="1643" spans="1:19" ht="15" customHeight="1" x14ac:dyDescent="0.25">
      <c r="A1643" s="231"/>
      <c r="B1643" s="32"/>
      <c r="C1643" s="147"/>
      <c r="D1643" s="147"/>
      <c r="E1643" s="147"/>
      <c r="F1643" s="247"/>
      <c r="G1643" s="197"/>
      <c r="H1643" s="773"/>
      <c r="I1643" s="197"/>
      <c r="J1643" s="618"/>
      <c r="K1643" s="197"/>
      <c r="L1643" s="863" t="str">
        <f t="shared" si="79"/>
        <v/>
      </c>
      <c r="M1643" s="864">
        <f t="shared" si="80"/>
        <v>0</v>
      </c>
      <c r="N1643" s="864">
        <f t="shared" si="81"/>
        <v>0</v>
      </c>
      <c r="O1643" s="197"/>
      <c r="P1643" s="197"/>
      <c r="Q1643" s="197"/>
      <c r="R1643" s="223"/>
      <c r="S1643" s="223"/>
    </row>
    <row r="1644" spans="1:19" ht="15" customHeight="1" x14ac:dyDescent="0.25">
      <c r="A1644" s="231"/>
      <c r="B1644" s="32"/>
      <c r="C1644" s="147"/>
      <c r="D1644" s="147"/>
      <c r="E1644" s="147"/>
      <c r="F1644" s="247"/>
      <c r="G1644" s="197"/>
      <c r="H1644" s="773"/>
      <c r="I1644" s="197"/>
      <c r="J1644" s="618"/>
      <c r="K1644" s="197"/>
      <c r="L1644" s="863" t="str">
        <f t="shared" si="79"/>
        <v/>
      </c>
      <c r="M1644" s="864">
        <f t="shared" si="80"/>
        <v>0</v>
      </c>
      <c r="N1644" s="864">
        <f t="shared" si="81"/>
        <v>0</v>
      </c>
      <c r="O1644" s="197"/>
      <c r="P1644" s="197"/>
      <c r="Q1644" s="197"/>
      <c r="R1644" s="223"/>
      <c r="S1644" s="223"/>
    </row>
    <row r="1645" spans="1:19" ht="15" customHeight="1" x14ac:dyDescent="0.25">
      <c r="A1645" s="231"/>
      <c r="B1645" s="32"/>
      <c r="C1645" s="147"/>
      <c r="D1645" s="147"/>
      <c r="E1645" s="147"/>
      <c r="F1645" s="247"/>
      <c r="G1645" s="197"/>
      <c r="H1645" s="773"/>
      <c r="I1645" s="197"/>
      <c r="J1645" s="618"/>
      <c r="K1645" s="197"/>
      <c r="L1645" s="863" t="str">
        <f t="shared" si="79"/>
        <v/>
      </c>
      <c r="M1645" s="864">
        <f t="shared" si="80"/>
        <v>0</v>
      </c>
      <c r="N1645" s="864">
        <f t="shared" si="81"/>
        <v>0</v>
      </c>
      <c r="O1645" s="197"/>
      <c r="P1645" s="197"/>
      <c r="Q1645" s="197"/>
      <c r="R1645" s="223"/>
      <c r="S1645" s="223"/>
    </row>
    <row r="1646" spans="1:19" ht="15" customHeight="1" x14ac:dyDescent="0.25">
      <c r="A1646" s="231"/>
      <c r="B1646" s="32"/>
      <c r="C1646" s="147"/>
      <c r="D1646" s="147"/>
      <c r="E1646" s="147"/>
      <c r="F1646" s="247"/>
      <c r="G1646" s="197"/>
      <c r="H1646" s="773"/>
      <c r="I1646" s="197"/>
      <c r="J1646" s="618"/>
      <c r="K1646" s="197"/>
      <c r="L1646" s="863" t="str">
        <f t="shared" si="79"/>
        <v/>
      </c>
      <c r="M1646" s="864">
        <f t="shared" si="80"/>
        <v>0</v>
      </c>
      <c r="N1646" s="864">
        <f t="shared" si="81"/>
        <v>0</v>
      </c>
      <c r="O1646" s="197"/>
      <c r="P1646" s="197"/>
      <c r="Q1646" s="197"/>
      <c r="R1646" s="223"/>
      <c r="S1646" s="223"/>
    </row>
    <row r="1647" spans="1:19" ht="15" customHeight="1" x14ac:dyDescent="0.25">
      <c r="A1647" s="231"/>
      <c r="B1647" s="32"/>
      <c r="C1647" s="147"/>
      <c r="D1647" s="147"/>
      <c r="E1647" s="147"/>
      <c r="F1647" s="247"/>
      <c r="G1647" s="197"/>
      <c r="H1647" s="773"/>
      <c r="I1647" s="197"/>
      <c r="J1647" s="618"/>
      <c r="K1647" s="197"/>
      <c r="L1647" s="863" t="str">
        <f t="shared" si="79"/>
        <v/>
      </c>
      <c r="M1647" s="864">
        <f t="shared" si="80"/>
        <v>0</v>
      </c>
      <c r="N1647" s="864">
        <f t="shared" si="81"/>
        <v>0</v>
      </c>
      <c r="O1647" s="197"/>
      <c r="P1647" s="197"/>
      <c r="Q1647" s="197"/>
      <c r="R1647" s="223"/>
      <c r="S1647" s="223"/>
    </row>
    <row r="1648" spans="1:19" ht="15" customHeight="1" x14ac:dyDescent="0.25">
      <c r="A1648" s="231"/>
      <c r="B1648" s="32"/>
      <c r="C1648" s="147"/>
      <c r="D1648" s="147"/>
      <c r="E1648" s="147"/>
      <c r="F1648" s="247"/>
      <c r="G1648" s="197"/>
      <c r="H1648" s="773"/>
      <c r="I1648" s="197"/>
      <c r="J1648" s="618"/>
      <c r="K1648" s="197"/>
      <c r="L1648" s="863" t="str">
        <f t="shared" si="79"/>
        <v/>
      </c>
      <c r="M1648" s="864">
        <f t="shared" si="80"/>
        <v>0</v>
      </c>
      <c r="N1648" s="864">
        <f t="shared" si="81"/>
        <v>0</v>
      </c>
      <c r="O1648" s="197"/>
      <c r="P1648" s="197"/>
      <c r="Q1648" s="197"/>
      <c r="R1648" s="223"/>
      <c r="S1648" s="223"/>
    </row>
    <row r="1649" spans="1:19" ht="15" customHeight="1" x14ac:dyDescent="0.25">
      <c r="A1649" s="231"/>
      <c r="B1649" s="32"/>
      <c r="C1649" s="147"/>
      <c r="D1649" s="147"/>
      <c r="E1649" s="147"/>
      <c r="F1649" s="247"/>
      <c r="G1649" s="197"/>
      <c r="H1649" s="773"/>
      <c r="I1649" s="197"/>
      <c r="J1649" s="618"/>
      <c r="K1649" s="197"/>
      <c r="L1649" s="863" t="str">
        <f t="shared" si="79"/>
        <v/>
      </c>
      <c r="M1649" s="864">
        <f t="shared" si="80"/>
        <v>0</v>
      </c>
      <c r="N1649" s="864">
        <f t="shared" si="81"/>
        <v>0</v>
      </c>
      <c r="O1649" s="197"/>
      <c r="P1649" s="197"/>
      <c r="Q1649" s="197"/>
      <c r="R1649" s="223"/>
      <c r="S1649" s="223"/>
    </row>
    <row r="1650" spans="1:19" ht="15" customHeight="1" x14ac:dyDescent="0.25">
      <c r="A1650" s="231"/>
      <c r="B1650" s="32"/>
      <c r="C1650" s="147"/>
      <c r="D1650" s="147"/>
      <c r="E1650" s="147"/>
      <c r="F1650" s="247"/>
      <c r="G1650" s="197"/>
      <c r="H1650" s="773"/>
      <c r="I1650" s="197"/>
      <c r="J1650" s="618"/>
      <c r="K1650" s="197"/>
      <c r="L1650" s="863" t="str">
        <f t="shared" si="79"/>
        <v/>
      </c>
      <c r="M1650" s="864">
        <f t="shared" si="80"/>
        <v>0</v>
      </c>
      <c r="N1650" s="864">
        <f t="shared" si="81"/>
        <v>0</v>
      </c>
      <c r="O1650" s="197"/>
      <c r="P1650" s="197"/>
      <c r="Q1650" s="197"/>
      <c r="R1650" s="223"/>
      <c r="S1650" s="223"/>
    </row>
    <row r="1651" spans="1:19" ht="15" customHeight="1" x14ac:dyDescent="0.25">
      <c r="A1651" s="231"/>
      <c r="B1651" s="32"/>
      <c r="C1651" s="147"/>
      <c r="D1651" s="147"/>
      <c r="E1651" s="147"/>
      <c r="F1651" s="247"/>
      <c r="G1651" s="197"/>
      <c r="H1651" s="773"/>
      <c r="I1651" s="197"/>
      <c r="J1651" s="618"/>
      <c r="K1651" s="197"/>
      <c r="L1651" s="863" t="str">
        <f t="shared" si="79"/>
        <v/>
      </c>
      <c r="M1651" s="864">
        <f t="shared" si="80"/>
        <v>0</v>
      </c>
      <c r="N1651" s="864">
        <f t="shared" si="81"/>
        <v>0</v>
      </c>
      <c r="O1651" s="197"/>
      <c r="P1651" s="197"/>
      <c r="Q1651" s="197"/>
      <c r="R1651" s="223"/>
      <c r="S1651" s="223"/>
    </row>
    <row r="1652" spans="1:19" ht="15" customHeight="1" x14ac:dyDescent="0.25">
      <c r="A1652" s="231"/>
      <c r="B1652" s="32"/>
      <c r="C1652" s="147"/>
      <c r="D1652" s="147"/>
      <c r="E1652" s="147"/>
      <c r="F1652" s="247"/>
      <c r="G1652" s="197"/>
      <c r="H1652" s="773"/>
      <c r="I1652" s="197"/>
      <c r="J1652" s="618"/>
      <c r="K1652" s="197"/>
      <c r="L1652" s="863" t="str">
        <f t="shared" si="79"/>
        <v/>
      </c>
      <c r="M1652" s="864">
        <f t="shared" si="80"/>
        <v>0</v>
      </c>
      <c r="N1652" s="864">
        <f t="shared" si="81"/>
        <v>0</v>
      </c>
      <c r="O1652" s="197"/>
      <c r="P1652" s="197"/>
      <c r="Q1652" s="197"/>
      <c r="R1652" s="223"/>
      <c r="S1652" s="223"/>
    </row>
    <row r="1653" spans="1:19" ht="15" customHeight="1" x14ac:dyDescent="0.25">
      <c r="A1653" s="231"/>
      <c r="B1653" s="32"/>
      <c r="C1653" s="147"/>
      <c r="D1653" s="147"/>
      <c r="E1653" s="147"/>
      <c r="F1653" s="247"/>
      <c r="G1653" s="197"/>
      <c r="H1653" s="773"/>
      <c r="I1653" s="197"/>
      <c r="J1653" s="618"/>
      <c r="K1653" s="197"/>
      <c r="L1653" s="863" t="str">
        <f t="shared" si="79"/>
        <v/>
      </c>
      <c r="M1653" s="864">
        <f t="shared" si="80"/>
        <v>0</v>
      </c>
      <c r="N1653" s="864">
        <f t="shared" si="81"/>
        <v>0</v>
      </c>
      <c r="O1653" s="197"/>
      <c r="P1653" s="197"/>
      <c r="Q1653" s="197"/>
      <c r="R1653" s="223"/>
      <c r="S1653" s="223"/>
    </row>
    <row r="1654" spans="1:19" ht="15" customHeight="1" x14ac:dyDescent="0.25">
      <c r="A1654" s="231"/>
      <c r="B1654" s="32"/>
      <c r="C1654" s="147"/>
      <c r="D1654" s="147"/>
      <c r="E1654" s="147"/>
      <c r="F1654" s="247"/>
      <c r="G1654" s="197"/>
      <c r="H1654" s="773"/>
      <c r="I1654" s="197"/>
      <c r="J1654" s="618"/>
      <c r="K1654" s="197"/>
      <c r="L1654" s="863" t="str">
        <f t="shared" si="79"/>
        <v/>
      </c>
      <c r="M1654" s="864">
        <f t="shared" si="80"/>
        <v>0</v>
      </c>
      <c r="N1654" s="864">
        <f t="shared" si="81"/>
        <v>0</v>
      </c>
      <c r="O1654" s="197"/>
      <c r="P1654" s="197"/>
      <c r="Q1654" s="197"/>
      <c r="R1654" s="223"/>
      <c r="S1654" s="223"/>
    </row>
    <row r="1655" spans="1:19" ht="15" customHeight="1" x14ac:dyDescent="0.25">
      <c r="A1655" s="231"/>
      <c r="B1655" s="32"/>
      <c r="C1655" s="147"/>
      <c r="D1655" s="147"/>
      <c r="E1655" s="147"/>
      <c r="F1655" s="247"/>
      <c r="G1655" s="197"/>
      <c r="H1655" s="773"/>
      <c r="I1655" s="197"/>
      <c r="J1655" s="618"/>
      <c r="K1655" s="197"/>
      <c r="L1655" s="863" t="str">
        <f t="shared" si="79"/>
        <v/>
      </c>
      <c r="M1655" s="864">
        <f t="shared" si="80"/>
        <v>0</v>
      </c>
      <c r="N1655" s="864">
        <f t="shared" si="81"/>
        <v>0</v>
      </c>
      <c r="O1655" s="197"/>
      <c r="P1655" s="197"/>
      <c r="Q1655" s="197"/>
      <c r="R1655" s="223"/>
      <c r="S1655" s="223"/>
    </row>
    <row r="1656" spans="1:19" ht="15" customHeight="1" x14ac:dyDescent="0.25">
      <c r="A1656" s="231"/>
      <c r="B1656" s="32"/>
      <c r="C1656" s="147"/>
      <c r="D1656" s="147"/>
      <c r="E1656" s="147"/>
      <c r="F1656" s="247"/>
      <c r="G1656" s="197"/>
      <c r="H1656" s="773"/>
      <c r="I1656" s="197"/>
      <c r="J1656" s="618"/>
      <c r="K1656" s="197"/>
      <c r="L1656" s="863" t="str">
        <f t="shared" si="79"/>
        <v/>
      </c>
      <c r="M1656" s="864">
        <f t="shared" si="80"/>
        <v>0</v>
      </c>
      <c r="N1656" s="864">
        <f t="shared" si="81"/>
        <v>0</v>
      </c>
      <c r="O1656" s="197"/>
      <c r="P1656" s="197"/>
      <c r="Q1656" s="197"/>
      <c r="R1656" s="223"/>
      <c r="S1656" s="223"/>
    </row>
    <row r="1657" spans="1:19" ht="15" customHeight="1" x14ac:dyDescent="0.25">
      <c r="A1657" s="231"/>
      <c r="B1657" s="32"/>
      <c r="C1657" s="147"/>
      <c r="D1657" s="147"/>
      <c r="E1657" s="147"/>
      <c r="F1657" s="247"/>
      <c r="G1657" s="197"/>
      <c r="H1657" s="773"/>
      <c r="I1657" s="197"/>
      <c r="J1657" s="618"/>
      <c r="K1657" s="197"/>
      <c r="L1657" s="863" t="str">
        <f t="shared" si="79"/>
        <v/>
      </c>
      <c r="M1657" s="864">
        <f t="shared" si="80"/>
        <v>0</v>
      </c>
      <c r="N1657" s="864">
        <f t="shared" si="81"/>
        <v>0</v>
      </c>
      <c r="O1657" s="197"/>
      <c r="P1657" s="197"/>
      <c r="Q1657" s="197"/>
      <c r="R1657" s="223"/>
      <c r="S1657" s="223"/>
    </row>
    <row r="1658" spans="1:19" ht="15" customHeight="1" x14ac:dyDescent="0.25">
      <c r="A1658" s="231"/>
      <c r="B1658" s="32"/>
      <c r="C1658" s="147"/>
      <c r="D1658" s="147"/>
      <c r="E1658" s="147"/>
      <c r="F1658" s="247"/>
      <c r="G1658" s="197"/>
      <c r="H1658" s="773"/>
      <c r="I1658" s="197"/>
      <c r="J1658" s="618"/>
      <c r="K1658" s="197"/>
      <c r="L1658" s="863" t="str">
        <f t="shared" si="79"/>
        <v/>
      </c>
      <c r="M1658" s="864">
        <f t="shared" si="80"/>
        <v>0</v>
      </c>
      <c r="N1658" s="864">
        <f t="shared" si="81"/>
        <v>0</v>
      </c>
      <c r="O1658" s="197"/>
      <c r="P1658" s="197"/>
      <c r="Q1658" s="197"/>
      <c r="R1658" s="223"/>
      <c r="S1658" s="223"/>
    </row>
    <row r="1659" spans="1:19" ht="15" customHeight="1" x14ac:dyDescent="0.25">
      <c r="A1659" s="231"/>
      <c r="B1659" s="32"/>
      <c r="C1659" s="147"/>
      <c r="D1659" s="147"/>
      <c r="E1659" s="147"/>
      <c r="F1659" s="247"/>
      <c r="G1659" s="197"/>
      <c r="H1659" s="773"/>
      <c r="I1659" s="197"/>
      <c r="J1659" s="618"/>
      <c r="K1659" s="197"/>
      <c r="L1659" s="863" t="str">
        <f t="shared" si="79"/>
        <v/>
      </c>
      <c r="M1659" s="864">
        <f t="shared" si="80"/>
        <v>0</v>
      </c>
      <c r="N1659" s="864">
        <f t="shared" si="81"/>
        <v>0</v>
      </c>
      <c r="O1659" s="197"/>
      <c r="P1659" s="197"/>
      <c r="Q1659" s="197"/>
      <c r="R1659" s="223"/>
      <c r="S1659" s="223"/>
    </row>
    <row r="1660" spans="1:19" ht="15" customHeight="1" x14ac:dyDescent="0.25">
      <c r="A1660" s="231"/>
      <c r="B1660" s="32"/>
      <c r="C1660" s="147"/>
      <c r="D1660" s="147"/>
      <c r="E1660" s="147"/>
      <c r="F1660" s="247"/>
      <c r="G1660" s="197"/>
      <c r="H1660" s="773"/>
      <c r="I1660" s="197"/>
      <c r="J1660" s="618"/>
      <c r="K1660" s="197"/>
      <c r="L1660" s="863" t="str">
        <f t="shared" si="79"/>
        <v/>
      </c>
      <c r="M1660" s="864">
        <f t="shared" si="80"/>
        <v>0</v>
      </c>
      <c r="N1660" s="864">
        <f t="shared" si="81"/>
        <v>0</v>
      </c>
      <c r="O1660" s="197"/>
      <c r="P1660" s="197"/>
      <c r="Q1660" s="197"/>
      <c r="R1660" s="223"/>
      <c r="S1660" s="223"/>
    </row>
    <row r="1661" spans="1:19" ht="15" customHeight="1" x14ac:dyDescent="0.25">
      <c r="A1661" s="231"/>
      <c r="B1661" s="32"/>
      <c r="C1661" s="147"/>
      <c r="D1661" s="147"/>
      <c r="E1661" s="147"/>
      <c r="F1661" s="247"/>
      <c r="G1661" s="197"/>
      <c r="H1661" s="773"/>
      <c r="I1661" s="197"/>
      <c r="J1661" s="618"/>
      <c r="K1661" s="197"/>
      <c r="L1661" s="863" t="str">
        <f t="shared" si="79"/>
        <v/>
      </c>
      <c r="M1661" s="864">
        <f t="shared" si="80"/>
        <v>0</v>
      </c>
      <c r="N1661" s="864">
        <f t="shared" si="81"/>
        <v>0</v>
      </c>
      <c r="O1661" s="197"/>
      <c r="P1661" s="197"/>
      <c r="Q1661" s="197"/>
      <c r="R1661" s="223"/>
      <c r="S1661" s="223"/>
    </row>
    <row r="1662" spans="1:19" ht="15" customHeight="1" x14ac:dyDescent="0.25">
      <c r="A1662" s="231"/>
      <c r="B1662" s="32"/>
      <c r="C1662" s="147"/>
      <c r="D1662" s="147"/>
      <c r="E1662" s="147"/>
      <c r="F1662" s="247"/>
      <c r="G1662" s="197"/>
      <c r="H1662" s="773"/>
      <c r="I1662" s="197"/>
      <c r="J1662" s="618"/>
      <c r="K1662" s="197"/>
      <c r="L1662" s="863" t="str">
        <f t="shared" si="79"/>
        <v/>
      </c>
      <c r="M1662" s="864">
        <f t="shared" si="80"/>
        <v>0</v>
      </c>
      <c r="N1662" s="864">
        <f t="shared" si="81"/>
        <v>0</v>
      </c>
      <c r="O1662" s="197"/>
      <c r="P1662" s="197"/>
      <c r="Q1662" s="197"/>
      <c r="R1662" s="223"/>
      <c r="S1662" s="223"/>
    </row>
    <row r="1663" spans="1:19" ht="15" customHeight="1" x14ac:dyDescent="0.25">
      <c r="A1663" s="231"/>
      <c r="B1663" s="32"/>
      <c r="C1663" s="147"/>
      <c r="D1663" s="147"/>
      <c r="E1663" s="147"/>
      <c r="F1663" s="247"/>
      <c r="G1663" s="197"/>
      <c r="H1663" s="773"/>
      <c r="I1663" s="197"/>
      <c r="J1663" s="618"/>
      <c r="K1663" s="197"/>
      <c r="L1663" s="863" t="str">
        <f t="shared" si="79"/>
        <v/>
      </c>
      <c r="M1663" s="864">
        <f t="shared" si="80"/>
        <v>0</v>
      </c>
      <c r="N1663" s="864">
        <f t="shared" si="81"/>
        <v>0</v>
      </c>
      <c r="O1663" s="197"/>
      <c r="P1663" s="197"/>
      <c r="Q1663" s="197"/>
      <c r="R1663" s="223"/>
      <c r="S1663" s="223"/>
    </row>
    <row r="1664" spans="1:19" ht="15" customHeight="1" x14ac:dyDescent="0.25">
      <c r="A1664" s="231"/>
      <c r="B1664" s="32"/>
      <c r="C1664" s="147"/>
      <c r="D1664" s="147"/>
      <c r="E1664" s="147"/>
      <c r="F1664" s="247"/>
      <c r="G1664" s="197"/>
      <c r="H1664" s="773"/>
      <c r="I1664" s="197"/>
      <c r="J1664" s="618"/>
      <c r="K1664" s="197"/>
      <c r="L1664" s="863" t="str">
        <f t="shared" si="79"/>
        <v/>
      </c>
      <c r="M1664" s="864">
        <f t="shared" si="80"/>
        <v>0</v>
      </c>
      <c r="N1664" s="864">
        <f t="shared" si="81"/>
        <v>0</v>
      </c>
      <c r="O1664" s="197"/>
      <c r="P1664" s="197"/>
      <c r="Q1664" s="197"/>
      <c r="R1664" s="223"/>
      <c r="S1664" s="223"/>
    </row>
    <row r="1665" spans="1:19" ht="15" customHeight="1" x14ac:dyDescent="0.25">
      <c r="A1665" s="231"/>
      <c r="B1665" s="32"/>
      <c r="C1665" s="147"/>
      <c r="D1665" s="147"/>
      <c r="E1665" s="147"/>
      <c r="F1665" s="247"/>
      <c r="G1665" s="197"/>
      <c r="H1665" s="773"/>
      <c r="I1665" s="197"/>
      <c r="J1665" s="618"/>
      <c r="K1665" s="197"/>
      <c r="L1665" s="863" t="str">
        <f t="shared" si="79"/>
        <v/>
      </c>
      <c r="M1665" s="864">
        <f t="shared" si="80"/>
        <v>0</v>
      </c>
      <c r="N1665" s="864">
        <f t="shared" si="81"/>
        <v>0</v>
      </c>
      <c r="O1665" s="197"/>
      <c r="P1665" s="197"/>
      <c r="Q1665" s="197"/>
      <c r="R1665" s="223"/>
      <c r="S1665" s="223"/>
    </row>
    <row r="1666" spans="1:19" ht="15" customHeight="1" x14ac:dyDescent="0.25">
      <c r="A1666" s="231"/>
      <c r="B1666" s="32"/>
      <c r="C1666" s="147"/>
      <c r="D1666" s="147"/>
      <c r="E1666" s="147"/>
      <c r="F1666" s="247"/>
      <c r="G1666" s="197"/>
      <c r="H1666" s="773"/>
      <c r="I1666" s="197"/>
      <c r="J1666" s="618"/>
      <c r="K1666" s="197"/>
      <c r="L1666" s="863" t="str">
        <f t="shared" si="79"/>
        <v/>
      </c>
      <c r="M1666" s="864">
        <f t="shared" si="80"/>
        <v>0</v>
      </c>
      <c r="N1666" s="864">
        <f t="shared" si="81"/>
        <v>0</v>
      </c>
      <c r="O1666" s="197"/>
      <c r="P1666" s="197"/>
      <c r="Q1666" s="197"/>
      <c r="R1666" s="223"/>
      <c r="S1666" s="223"/>
    </row>
    <row r="1667" spans="1:19" ht="15" customHeight="1" x14ac:dyDescent="0.25">
      <c r="A1667" s="231"/>
      <c r="B1667" s="32"/>
      <c r="C1667" s="147"/>
      <c r="D1667" s="147"/>
      <c r="E1667" s="147"/>
      <c r="F1667" s="247"/>
      <c r="G1667" s="197"/>
      <c r="H1667" s="773"/>
      <c r="I1667" s="197"/>
      <c r="J1667" s="618"/>
      <c r="K1667" s="197"/>
      <c r="L1667" s="863" t="str">
        <f t="shared" ref="L1667:L1730" si="82">IF(ISBLANK(K1667),IF(ISBLANK(R1667),IF(ISBLANK(C1667),"",C1667),R1667),IF(ISBLANK(R1667),CONCATENATE(K1667,".",C1667),CONCATENATE(K1667,".",R1667)))</f>
        <v/>
      </c>
      <c r="M1667" s="864">
        <f t="shared" ref="M1667:M1730" si="83">IF(O1667="",0,LEFT(O1667,1))</f>
        <v>0</v>
      </c>
      <c r="N1667" s="864">
        <f t="shared" ref="N1667:N1730" si="84">IF(P1667="",0,LEFT(P1667,1))</f>
        <v>0</v>
      </c>
      <c r="O1667" s="197"/>
      <c r="P1667" s="197"/>
      <c r="Q1667" s="197"/>
      <c r="R1667" s="223"/>
      <c r="S1667" s="223"/>
    </row>
    <row r="1668" spans="1:19" ht="15" customHeight="1" x14ac:dyDescent="0.25">
      <c r="A1668" s="231"/>
      <c r="B1668" s="32"/>
      <c r="C1668" s="147"/>
      <c r="D1668" s="147"/>
      <c r="E1668" s="147"/>
      <c r="F1668" s="247"/>
      <c r="G1668" s="197"/>
      <c r="H1668" s="773"/>
      <c r="I1668" s="197"/>
      <c r="J1668" s="618"/>
      <c r="K1668" s="197"/>
      <c r="L1668" s="863" t="str">
        <f t="shared" si="82"/>
        <v/>
      </c>
      <c r="M1668" s="864">
        <f t="shared" si="83"/>
        <v>0</v>
      </c>
      <c r="N1668" s="864">
        <f t="shared" si="84"/>
        <v>0</v>
      </c>
      <c r="O1668" s="197"/>
      <c r="P1668" s="197"/>
      <c r="Q1668" s="197"/>
      <c r="R1668" s="223"/>
      <c r="S1668" s="223"/>
    </row>
    <row r="1669" spans="1:19" ht="15" customHeight="1" x14ac:dyDescent="0.25">
      <c r="A1669" s="231"/>
      <c r="B1669" s="32"/>
      <c r="C1669" s="147"/>
      <c r="D1669" s="147"/>
      <c r="E1669" s="147"/>
      <c r="F1669" s="247"/>
      <c r="G1669" s="197"/>
      <c r="H1669" s="773"/>
      <c r="I1669" s="197"/>
      <c r="J1669" s="618"/>
      <c r="K1669" s="197"/>
      <c r="L1669" s="863" t="str">
        <f t="shared" si="82"/>
        <v/>
      </c>
      <c r="M1669" s="864">
        <f t="shared" si="83"/>
        <v>0</v>
      </c>
      <c r="N1669" s="864">
        <f t="shared" si="84"/>
        <v>0</v>
      </c>
      <c r="O1669" s="197"/>
      <c r="P1669" s="197"/>
      <c r="Q1669" s="197"/>
      <c r="R1669" s="223"/>
      <c r="S1669" s="223"/>
    </row>
    <row r="1670" spans="1:19" ht="15" customHeight="1" x14ac:dyDescent="0.25">
      <c r="A1670" s="231"/>
      <c r="B1670" s="32"/>
      <c r="C1670" s="147"/>
      <c r="D1670" s="147"/>
      <c r="E1670" s="147"/>
      <c r="F1670" s="247"/>
      <c r="G1670" s="197"/>
      <c r="H1670" s="773"/>
      <c r="I1670" s="197"/>
      <c r="J1670" s="618"/>
      <c r="K1670" s="197"/>
      <c r="L1670" s="863" t="str">
        <f t="shared" si="82"/>
        <v/>
      </c>
      <c r="M1670" s="864">
        <f t="shared" si="83"/>
        <v>0</v>
      </c>
      <c r="N1670" s="864">
        <f t="shared" si="84"/>
        <v>0</v>
      </c>
      <c r="O1670" s="197"/>
      <c r="P1670" s="197"/>
      <c r="Q1670" s="197"/>
      <c r="R1670" s="223"/>
      <c r="S1670" s="223"/>
    </row>
    <row r="1671" spans="1:19" ht="15" customHeight="1" x14ac:dyDescent="0.25">
      <c r="A1671" s="231"/>
      <c r="B1671" s="32"/>
      <c r="C1671" s="147"/>
      <c r="D1671" s="147"/>
      <c r="E1671" s="147"/>
      <c r="F1671" s="247"/>
      <c r="G1671" s="197"/>
      <c r="H1671" s="773"/>
      <c r="I1671" s="197"/>
      <c r="J1671" s="618"/>
      <c r="K1671" s="197"/>
      <c r="L1671" s="863" t="str">
        <f t="shared" si="82"/>
        <v/>
      </c>
      <c r="M1671" s="864">
        <f t="shared" si="83"/>
        <v>0</v>
      </c>
      <c r="N1671" s="864">
        <f t="shared" si="84"/>
        <v>0</v>
      </c>
      <c r="O1671" s="197"/>
      <c r="P1671" s="197"/>
      <c r="Q1671" s="197"/>
      <c r="R1671" s="223"/>
      <c r="S1671" s="223"/>
    </row>
    <row r="1672" spans="1:19" ht="15" customHeight="1" x14ac:dyDescent="0.25">
      <c r="A1672" s="231"/>
      <c r="B1672" s="32"/>
      <c r="C1672" s="147"/>
      <c r="D1672" s="147"/>
      <c r="E1672" s="147"/>
      <c r="F1672" s="247"/>
      <c r="G1672" s="197"/>
      <c r="H1672" s="773"/>
      <c r="I1672" s="197"/>
      <c r="J1672" s="618"/>
      <c r="K1672" s="197"/>
      <c r="L1672" s="863" t="str">
        <f t="shared" si="82"/>
        <v/>
      </c>
      <c r="M1672" s="864">
        <f t="shared" si="83"/>
        <v>0</v>
      </c>
      <c r="N1672" s="864">
        <f t="shared" si="84"/>
        <v>0</v>
      </c>
      <c r="O1672" s="197"/>
      <c r="P1672" s="197"/>
      <c r="Q1672" s="197"/>
      <c r="R1672" s="223"/>
      <c r="S1672" s="223"/>
    </row>
    <row r="1673" spans="1:19" ht="15" customHeight="1" x14ac:dyDescent="0.25">
      <c r="A1673" s="231"/>
      <c r="B1673" s="32"/>
      <c r="C1673" s="147"/>
      <c r="D1673" s="147"/>
      <c r="E1673" s="147"/>
      <c r="F1673" s="247"/>
      <c r="G1673" s="197"/>
      <c r="H1673" s="773"/>
      <c r="I1673" s="197"/>
      <c r="J1673" s="618"/>
      <c r="K1673" s="197"/>
      <c r="L1673" s="863" t="str">
        <f t="shared" si="82"/>
        <v/>
      </c>
      <c r="M1673" s="864">
        <f t="shared" si="83"/>
        <v>0</v>
      </c>
      <c r="N1673" s="864">
        <f t="shared" si="84"/>
        <v>0</v>
      </c>
      <c r="O1673" s="197"/>
      <c r="P1673" s="197"/>
      <c r="Q1673" s="197"/>
      <c r="R1673" s="223"/>
      <c r="S1673" s="223"/>
    </row>
    <row r="1674" spans="1:19" ht="15" customHeight="1" x14ac:dyDescent="0.25">
      <c r="A1674" s="231"/>
      <c r="B1674" s="32"/>
      <c r="C1674" s="147"/>
      <c r="D1674" s="147"/>
      <c r="E1674" s="147"/>
      <c r="F1674" s="247"/>
      <c r="G1674" s="197"/>
      <c r="H1674" s="773"/>
      <c r="I1674" s="197"/>
      <c r="J1674" s="618"/>
      <c r="K1674" s="197"/>
      <c r="L1674" s="863" t="str">
        <f t="shared" si="82"/>
        <v/>
      </c>
      <c r="M1674" s="864">
        <f t="shared" si="83"/>
        <v>0</v>
      </c>
      <c r="N1674" s="864">
        <f t="shared" si="84"/>
        <v>0</v>
      </c>
      <c r="O1674" s="197"/>
      <c r="P1674" s="197"/>
      <c r="Q1674" s="197"/>
      <c r="R1674" s="223"/>
      <c r="S1674" s="223"/>
    </row>
    <row r="1675" spans="1:19" ht="15" customHeight="1" x14ac:dyDescent="0.25">
      <c r="A1675" s="231"/>
      <c r="B1675" s="32"/>
      <c r="C1675" s="147"/>
      <c r="D1675" s="147"/>
      <c r="E1675" s="147"/>
      <c r="F1675" s="247"/>
      <c r="G1675" s="197"/>
      <c r="H1675" s="773"/>
      <c r="I1675" s="197"/>
      <c r="J1675" s="618"/>
      <c r="K1675" s="197"/>
      <c r="L1675" s="863" t="str">
        <f t="shared" si="82"/>
        <v/>
      </c>
      <c r="M1675" s="864">
        <f t="shared" si="83"/>
        <v>0</v>
      </c>
      <c r="N1675" s="864">
        <f t="shared" si="84"/>
        <v>0</v>
      </c>
      <c r="O1675" s="197"/>
      <c r="P1675" s="197"/>
      <c r="Q1675" s="197"/>
      <c r="R1675" s="223"/>
      <c r="S1675" s="223"/>
    </row>
    <row r="1676" spans="1:19" ht="15" customHeight="1" x14ac:dyDescent="0.25">
      <c r="A1676" s="231"/>
      <c r="B1676" s="32"/>
      <c r="C1676" s="147"/>
      <c r="D1676" s="147"/>
      <c r="E1676" s="147"/>
      <c r="F1676" s="247"/>
      <c r="G1676" s="197"/>
      <c r="H1676" s="773"/>
      <c r="I1676" s="197"/>
      <c r="J1676" s="618"/>
      <c r="K1676" s="197"/>
      <c r="L1676" s="863" t="str">
        <f t="shared" si="82"/>
        <v/>
      </c>
      <c r="M1676" s="864">
        <f t="shared" si="83"/>
        <v>0</v>
      </c>
      <c r="N1676" s="864">
        <f t="shared" si="84"/>
        <v>0</v>
      </c>
      <c r="O1676" s="197"/>
      <c r="P1676" s="197"/>
      <c r="Q1676" s="197"/>
      <c r="R1676" s="223"/>
      <c r="S1676" s="223"/>
    </row>
    <row r="1677" spans="1:19" ht="15" customHeight="1" x14ac:dyDescent="0.25">
      <c r="A1677" s="231"/>
      <c r="B1677" s="32"/>
      <c r="C1677" s="147"/>
      <c r="D1677" s="147"/>
      <c r="E1677" s="147"/>
      <c r="F1677" s="247"/>
      <c r="G1677" s="197"/>
      <c r="H1677" s="773"/>
      <c r="I1677" s="197"/>
      <c r="J1677" s="618"/>
      <c r="K1677" s="197"/>
      <c r="L1677" s="863" t="str">
        <f t="shared" si="82"/>
        <v/>
      </c>
      <c r="M1677" s="864">
        <f t="shared" si="83"/>
        <v>0</v>
      </c>
      <c r="N1677" s="864">
        <f t="shared" si="84"/>
        <v>0</v>
      </c>
      <c r="O1677" s="197"/>
      <c r="P1677" s="197"/>
      <c r="Q1677" s="197"/>
      <c r="R1677" s="223"/>
      <c r="S1677" s="223"/>
    </row>
    <row r="1678" spans="1:19" ht="15" customHeight="1" x14ac:dyDescent="0.25">
      <c r="A1678" s="231"/>
      <c r="B1678" s="32"/>
      <c r="C1678" s="147"/>
      <c r="D1678" s="147"/>
      <c r="E1678" s="147"/>
      <c r="F1678" s="247"/>
      <c r="G1678" s="197"/>
      <c r="H1678" s="773"/>
      <c r="I1678" s="197"/>
      <c r="J1678" s="618"/>
      <c r="K1678" s="197"/>
      <c r="L1678" s="863" t="str">
        <f t="shared" si="82"/>
        <v/>
      </c>
      <c r="M1678" s="864">
        <f t="shared" si="83"/>
        <v>0</v>
      </c>
      <c r="N1678" s="864">
        <f t="shared" si="84"/>
        <v>0</v>
      </c>
      <c r="O1678" s="197"/>
      <c r="P1678" s="197"/>
      <c r="Q1678" s="197"/>
      <c r="R1678" s="223"/>
      <c r="S1678" s="223"/>
    </row>
    <row r="1679" spans="1:19" ht="15" customHeight="1" x14ac:dyDescent="0.25">
      <c r="A1679" s="231"/>
      <c r="B1679" s="32"/>
      <c r="C1679" s="147"/>
      <c r="D1679" s="147"/>
      <c r="E1679" s="147"/>
      <c r="F1679" s="247"/>
      <c r="G1679" s="197"/>
      <c r="H1679" s="773"/>
      <c r="I1679" s="197"/>
      <c r="J1679" s="618"/>
      <c r="K1679" s="197"/>
      <c r="L1679" s="863" t="str">
        <f t="shared" si="82"/>
        <v/>
      </c>
      <c r="M1679" s="864">
        <f t="shared" si="83"/>
        <v>0</v>
      </c>
      <c r="N1679" s="864">
        <f t="shared" si="84"/>
        <v>0</v>
      </c>
      <c r="O1679" s="197"/>
      <c r="P1679" s="197"/>
      <c r="Q1679" s="197"/>
      <c r="R1679" s="223"/>
      <c r="S1679" s="223"/>
    </row>
    <row r="1680" spans="1:19" ht="15" customHeight="1" x14ac:dyDescent="0.25">
      <c r="A1680" s="231"/>
      <c r="B1680" s="32"/>
      <c r="C1680" s="147"/>
      <c r="D1680" s="147"/>
      <c r="E1680" s="147"/>
      <c r="F1680" s="247"/>
      <c r="G1680" s="197"/>
      <c r="H1680" s="773"/>
      <c r="I1680" s="197"/>
      <c r="J1680" s="618"/>
      <c r="K1680" s="197"/>
      <c r="L1680" s="863" t="str">
        <f t="shared" si="82"/>
        <v/>
      </c>
      <c r="M1680" s="864">
        <f t="shared" si="83"/>
        <v>0</v>
      </c>
      <c r="N1680" s="864">
        <f t="shared" si="84"/>
        <v>0</v>
      </c>
      <c r="O1680" s="197"/>
      <c r="P1680" s="197"/>
      <c r="Q1680" s="197"/>
      <c r="R1680" s="223"/>
      <c r="S1680" s="223"/>
    </row>
    <row r="1681" spans="1:19" ht="15" customHeight="1" x14ac:dyDescent="0.25">
      <c r="A1681" s="231"/>
      <c r="B1681" s="32"/>
      <c r="C1681" s="147"/>
      <c r="D1681" s="147"/>
      <c r="E1681" s="147"/>
      <c r="F1681" s="247"/>
      <c r="G1681" s="197"/>
      <c r="H1681" s="773"/>
      <c r="I1681" s="197"/>
      <c r="J1681" s="618"/>
      <c r="K1681" s="197"/>
      <c r="L1681" s="863" t="str">
        <f t="shared" si="82"/>
        <v/>
      </c>
      <c r="M1681" s="864">
        <f t="shared" si="83"/>
        <v>0</v>
      </c>
      <c r="N1681" s="864">
        <f t="shared" si="84"/>
        <v>0</v>
      </c>
      <c r="O1681" s="197"/>
      <c r="P1681" s="197"/>
      <c r="Q1681" s="197"/>
      <c r="R1681" s="223"/>
      <c r="S1681" s="223"/>
    </row>
    <row r="1682" spans="1:19" ht="15" customHeight="1" x14ac:dyDescent="0.25">
      <c r="A1682" s="231"/>
      <c r="B1682" s="32"/>
      <c r="C1682" s="147"/>
      <c r="D1682" s="147"/>
      <c r="E1682" s="147"/>
      <c r="F1682" s="247"/>
      <c r="G1682" s="197"/>
      <c r="H1682" s="773"/>
      <c r="I1682" s="197"/>
      <c r="J1682" s="618"/>
      <c r="K1682" s="197"/>
      <c r="L1682" s="863" t="str">
        <f t="shared" si="82"/>
        <v/>
      </c>
      <c r="M1682" s="864">
        <f t="shared" si="83"/>
        <v>0</v>
      </c>
      <c r="N1682" s="864">
        <f t="shared" si="84"/>
        <v>0</v>
      </c>
      <c r="O1682" s="197"/>
      <c r="P1682" s="197"/>
      <c r="Q1682" s="197"/>
      <c r="R1682" s="223"/>
      <c r="S1682" s="223"/>
    </row>
    <row r="1683" spans="1:19" ht="15" customHeight="1" x14ac:dyDescent="0.25">
      <c r="A1683" s="231"/>
      <c r="B1683" s="32"/>
      <c r="C1683" s="147"/>
      <c r="D1683" s="147"/>
      <c r="E1683" s="147"/>
      <c r="F1683" s="247"/>
      <c r="G1683" s="197"/>
      <c r="H1683" s="773"/>
      <c r="I1683" s="197"/>
      <c r="J1683" s="618"/>
      <c r="K1683" s="197"/>
      <c r="L1683" s="863" t="str">
        <f t="shared" si="82"/>
        <v/>
      </c>
      <c r="M1683" s="864">
        <f t="shared" si="83"/>
        <v>0</v>
      </c>
      <c r="N1683" s="864">
        <f t="shared" si="84"/>
        <v>0</v>
      </c>
      <c r="O1683" s="197"/>
      <c r="P1683" s="197"/>
      <c r="Q1683" s="197"/>
      <c r="R1683" s="223"/>
      <c r="S1683" s="223"/>
    </row>
    <row r="1684" spans="1:19" ht="15" customHeight="1" x14ac:dyDescent="0.25">
      <c r="A1684" s="231"/>
      <c r="B1684" s="32"/>
      <c r="C1684" s="147"/>
      <c r="D1684" s="147"/>
      <c r="E1684" s="147"/>
      <c r="F1684" s="247"/>
      <c r="G1684" s="197"/>
      <c r="H1684" s="773"/>
      <c r="I1684" s="197"/>
      <c r="J1684" s="618"/>
      <c r="K1684" s="197"/>
      <c r="L1684" s="863" t="str">
        <f t="shared" si="82"/>
        <v/>
      </c>
      <c r="M1684" s="864">
        <f t="shared" si="83"/>
        <v>0</v>
      </c>
      <c r="N1684" s="864">
        <f t="shared" si="84"/>
        <v>0</v>
      </c>
      <c r="O1684" s="197"/>
      <c r="P1684" s="197"/>
      <c r="Q1684" s="197"/>
      <c r="R1684" s="223"/>
      <c r="S1684" s="223"/>
    </row>
    <row r="1685" spans="1:19" ht="15" customHeight="1" x14ac:dyDescent="0.25">
      <c r="A1685" s="231"/>
      <c r="B1685" s="32"/>
      <c r="C1685" s="147"/>
      <c r="D1685" s="147"/>
      <c r="E1685" s="147"/>
      <c r="F1685" s="247"/>
      <c r="G1685" s="197"/>
      <c r="H1685" s="773"/>
      <c r="I1685" s="197"/>
      <c r="J1685" s="618"/>
      <c r="K1685" s="197"/>
      <c r="L1685" s="863" t="str">
        <f t="shared" si="82"/>
        <v/>
      </c>
      <c r="M1685" s="864">
        <f t="shared" si="83"/>
        <v>0</v>
      </c>
      <c r="N1685" s="864">
        <f t="shared" si="84"/>
        <v>0</v>
      </c>
      <c r="O1685" s="197"/>
      <c r="P1685" s="197"/>
      <c r="Q1685" s="197"/>
      <c r="R1685" s="223"/>
      <c r="S1685" s="223"/>
    </row>
    <row r="1686" spans="1:19" ht="15" customHeight="1" x14ac:dyDescent="0.25">
      <c r="A1686" s="231"/>
      <c r="B1686" s="32"/>
      <c r="C1686" s="147"/>
      <c r="D1686" s="147"/>
      <c r="E1686" s="147"/>
      <c r="F1686" s="247"/>
      <c r="G1686" s="197"/>
      <c r="H1686" s="773"/>
      <c r="I1686" s="197"/>
      <c r="J1686" s="618"/>
      <c r="K1686" s="197"/>
      <c r="L1686" s="863" t="str">
        <f t="shared" si="82"/>
        <v/>
      </c>
      <c r="M1686" s="864">
        <f t="shared" si="83"/>
        <v>0</v>
      </c>
      <c r="N1686" s="864">
        <f t="shared" si="84"/>
        <v>0</v>
      </c>
      <c r="O1686" s="197"/>
      <c r="P1686" s="197"/>
      <c r="Q1686" s="197"/>
      <c r="R1686" s="223"/>
      <c r="S1686" s="223"/>
    </row>
    <row r="1687" spans="1:19" ht="15" customHeight="1" x14ac:dyDescent="0.25">
      <c r="A1687" s="231"/>
      <c r="B1687" s="32"/>
      <c r="C1687" s="147"/>
      <c r="D1687" s="147"/>
      <c r="E1687" s="147"/>
      <c r="F1687" s="247"/>
      <c r="G1687" s="197"/>
      <c r="H1687" s="773"/>
      <c r="I1687" s="197"/>
      <c r="J1687" s="618"/>
      <c r="K1687" s="197"/>
      <c r="L1687" s="863" t="str">
        <f t="shared" si="82"/>
        <v/>
      </c>
      <c r="M1687" s="864">
        <f t="shared" si="83"/>
        <v>0</v>
      </c>
      <c r="N1687" s="864">
        <f t="shared" si="84"/>
        <v>0</v>
      </c>
      <c r="O1687" s="197"/>
      <c r="P1687" s="197"/>
      <c r="Q1687" s="197"/>
      <c r="R1687" s="223"/>
      <c r="S1687" s="223"/>
    </row>
    <row r="1688" spans="1:19" ht="15" customHeight="1" x14ac:dyDescent="0.25">
      <c r="A1688" s="231"/>
      <c r="B1688" s="32"/>
      <c r="C1688" s="147"/>
      <c r="D1688" s="147"/>
      <c r="E1688" s="147"/>
      <c r="F1688" s="247"/>
      <c r="G1688" s="197"/>
      <c r="H1688" s="773"/>
      <c r="I1688" s="197"/>
      <c r="J1688" s="618"/>
      <c r="K1688" s="197"/>
      <c r="L1688" s="863" t="str">
        <f t="shared" si="82"/>
        <v/>
      </c>
      <c r="M1688" s="864">
        <f t="shared" si="83"/>
        <v>0</v>
      </c>
      <c r="N1688" s="864">
        <f t="shared" si="84"/>
        <v>0</v>
      </c>
      <c r="O1688" s="197"/>
      <c r="P1688" s="197"/>
      <c r="Q1688" s="197"/>
      <c r="R1688" s="223"/>
      <c r="S1688" s="223"/>
    </row>
    <row r="1689" spans="1:19" ht="15" customHeight="1" x14ac:dyDescent="0.25">
      <c r="A1689" s="231"/>
      <c r="B1689" s="32"/>
      <c r="C1689" s="147"/>
      <c r="D1689" s="147"/>
      <c r="E1689" s="147"/>
      <c r="F1689" s="247"/>
      <c r="G1689" s="197"/>
      <c r="H1689" s="773"/>
      <c r="I1689" s="197"/>
      <c r="J1689" s="618"/>
      <c r="K1689" s="197"/>
      <c r="L1689" s="863" t="str">
        <f t="shared" si="82"/>
        <v/>
      </c>
      <c r="M1689" s="864">
        <f t="shared" si="83"/>
        <v>0</v>
      </c>
      <c r="N1689" s="864">
        <f t="shared" si="84"/>
        <v>0</v>
      </c>
      <c r="O1689" s="197"/>
      <c r="P1689" s="197"/>
      <c r="Q1689" s="197"/>
      <c r="R1689" s="223"/>
      <c r="S1689" s="223"/>
    </row>
    <row r="1690" spans="1:19" ht="15" customHeight="1" x14ac:dyDescent="0.25">
      <c r="A1690" s="231"/>
      <c r="B1690" s="32"/>
      <c r="C1690" s="147"/>
      <c r="D1690" s="147"/>
      <c r="E1690" s="147"/>
      <c r="F1690" s="247"/>
      <c r="G1690" s="197"/>
      <c r="H1690" s="773"/>
      <c r="I1690" s="197"/>
      <c r="J1690" s="618"/>
      <c r="K1690" s="197"/>
      <c r="L1690" s="863" t="str">
        <f t="shared" si="82"/>
        <v/>
      </c>
      <c r="M1690" s="864">
        <f t="shared" si="83"/>
        <v>0</v>
      </c>
      <c r="N1690" s="864">
        <f t="shared" si="84"/>
        <v>0</v>
      </c>
      <c r="O1690" s="197"/>
      <c r="P1690" s="197"/>
      <c r="Q1690" s="197"/>
      <c r="R1690" s="223"/>
      <c r="S1690" s="223"/>
    </row>
    <row r="1691" spans="1:19" ht="15" customHeight="1" x14ac:dyDescent="0.25">
      <c r="A1691" s="231"/>
      <c r="B1691" s="32"/>
      <c r="C1691" s="147"/>
      <c r="D1691" s="147"/>
      <c r="E1691" s="147"/>
      <c r="F1691" s="247"/>
      <c r="G1691" s="197"/>
      <c r="H1691" s="773"/>
      <c r="I1691" s="197"/>
      <c r="J1691" s="618"/>
      <c r="K1691" s="197"/>
      <c r="L1691" s="863" t="str">
        <f t="shared" si="82"/>
        <v/>
      </c>
      <c r="M1691" s="864">
        <f t="shared" si="83"/>
        <v>0</v>
      </c>
      <c r="N1691" s="864">
        <f t="shared" si="84"/>
        <v>0</v>
      </c>
      <c r="O1691" s="197"/>
      <c r="P1691" s="197"/>
      <c r="Q1691" s="197"/>
      <c r="R1691" s="223"/>
      <c r="S1691" s="223"/>
    </row>
    <row r="1692" spans="1:19" ht="15" customHeight="1" x14ac:dyDescent="0.25">
      <c r="A1692" s="231"/>
      <c r="B1692" s="32"/>
      <c r="C1692" s="147"/>
      <c r="D1692" s="147"/>
      <c r="E1692" s="147"/>
      <c r="F1692" s="247"/>
      <c r="G1692" s="197"/>
      <c r="H1692" s="773"/>
      <c r="I1692" s="197"/>
      <c r="J1692" s="618"/>
      <c r="K1692" s="197"/>
      <c r="L1692" s="863" t="str">
        <f t="shared" si="82"/>
        <v/>
      </c>
      <c r="M1692" s="864">
        <f t="shared" si="83"/>
        <v>0</v>
      </c>
      <c r="N1692" s="864">
        <f t="shared" si="84"/>
        <v>0</v>
      </c>
      <c r="O1692" s="197"/>
      <c r="P1692" s="197"/>
      <c r="Q1692" s="197"/>
      <c r="R1692" s="223"/>
      <c r="S1692" s="223"/>
    </row>
    <row r="1693" spans="1:19" ht="15" customHeight="1" x14ac:dyDescent="0.25">
      <c r="A1693" s="231"/>
      <c r="B1693" s="32"/>
      <c r="C1693" s="147"/>
      <c r="D1693" s="147"/>
      <c r="E1693" s="147"/>
      <c r="F1693" s="247"/>
      <c r="G1693" s="197"/>
      <c r="H1693" s="773"/>
      <c r="I1693" s="197"/>
      <c r="J1693" s="618"/>
      <c r="K1693" s="197"/>
      <c r="L1693" s="863" t="str">
        <f t="shared" si="82"/>
        <v/>
      </c>
      <c r="M1693" s="864">
        <f t="shared" si="83"/>
        <v>0</v>
      </c>
      <c r="N1693" s="864">
        <f t="shared" si="84"/>
        <v>0</v>
      </c>
      <c r="O1693" s="197"/>
      <c r="P1693" s="197"/>
      <c r="Q1693" s="197"/>
      <c r="R1693" s="223"/>
      <c r="S1693" s="223"/>
    </row>
    <row r="1694" spans="1:19" ht="15" customHeight="1" x14ac:dyDescent="0.25">
      <c r="A1694" s="231"/>
      <c r="B1694" s="32"/>
      <c r="C1694" s="147"/>
      <c r="D1694" s="147"/>
      <c r="E1694" s="147"/>
      <c r="F1694" s="247"/>
      <c r="G1694" s="197"/>
      <c r="H1694" s="773"/>
      <c r="I1694" s="197"/>
      <c r="J1694" s="618"/>
      <c r="K1694" s="197"/>
      <c r="L1694" s="863" t="str">
        <f t="shared" si="82"/>
        <v/>
      </c>
      <c r="M1694" s="864">
        <f t="shared" si="83"/>
        <v>0</v>
      </c>
      <c r="N1694" s="864">
        <f t="shared" si="84"/>
        <v>0</v>
      </c>
      <c r="O1694" s="197"/>
      <c r="P1694" s="197"/>
      <c r="Q1694" s="197"/>
      <c r="R1694" s="223"/>
      <c r="S1694" s="223"/>
    </row>
    <row r="1695" spans="1:19" ht="15" customHeight="1" x14ac:dyDescent="0.25">
      <c r="A1695" s="231"/>
      <c r="B1695" s="32"/>
      <c r="C1695" s="147"/>
      <c r="D1695" s="147"/>
      <c r="E1695" s="147"/>
      <c r="F1695" s="247"/>
      <c r="G1695" s="197"/>
      <c r="H1695" s="773"/>
      <c r="I1695" s="197"/>
      <c r="J1695" s="618"/>
      <c r="K1695" s="197"/>
      <c r="L1695" s="863" t="str">
        <f t="shared" si="82"/>
        <v/>
      </c>
      <c r="M1695" s="864">
        <f t="shared" si="83"/>
        <v>0</v>
      </c>
      <c r="N1695" s="864">
        <f t="shared" si="84"/>
        <v>0</v>
      </c>
      <c r="O1695" s="197"/>
      <c r="P1695" s="197"/>
      <c r="Q1695" s="197"/>
      <c r="R1695" s="223"/>
      <c r="S1695" s="223"/>
    </row>
    <row r="1696" spans="1:19" ht="15" customHeight="1" x14ac:dyDescent="0.25">
      <c r="A1696" s="231"/>
      <c r="B1696" s="32"/>
      <c r="C1696" s="147"/>
      <c r="D1696" s="147"/>
      <c r="E1696" s="147"/>
      <c r="F1696" s="247"/>
      <c r="G1696" s="197"/>
      <c r="H1696" s="773"/>
      <c r="I1696" s="197"/>
      <c r="J1696" s="618"/>
      <c r="K1696" s="197"/>
      <c r="L1696" s="863" t="str">
        <f t="shared" si="82"/>
        <v/>
      </c>
      <c r="M1696" s="864">
        <f t="shared" si="83"/>
        <v>0</v>
      </c>
      <c r="N1696" s="864">
        <f t="shared" si="84"/>
        <v>0</v>
      </c>
      <c r="O1696" s="197"/>
      <c r="P1696" s="197"/>
      <c r="Q1696" s="197"/>
      <c r="R1696" s="223"/>
      <c r="S1696" s="223"/>
    </row>
    <row r="1697" spans="1:19" ht="15" customHeight="1" x14ac:dyDescent="0.25">
      <c r="A1697" s="231"/>
      <c r="B1697" s="32"/>
      <c r="C1697" s="147"/>
      <c r="D1697" s="147"/>
      <c r="E1697" s="147"/>
      <c r="F1697" s="247"/>
      <c r="G1697" s="197"/>
      <c r="H1697" s="773"/>
      <c r="I1697" s="197"/>
      <c r="J1697" s="618"/>
      <c r="K1697" s="197"/>
      <c r="L1697" s="863" t="str">
        <f t="shared" si="82"/>
        <v/>
      </c>
      <c r="M1697" s="864">
        <f t="shared" si="83"/>
        <v>0</v>
      </c>
      <c r="N1697" s="864">
        <f t="shared" si="84"/>
        <v>0</v>
      </c>
      <c r="O1697" s="197"/>
      <c r="P1697" s="197"/>
      <c r="Q1697" s="197"/>
      <c r="R1697" s="223"/>
      <c r="S1697" s="223"/>
    </row>
    <row r="1698" spans="1:19" ht="15" customHeight="1" x14ac:dyDescent="0.25">
      <c r="A1698" s="231"/>
      <c r="B1698" s="32"/>
      <c r="C1698" s="147"/>
      <c r="D1698" s="147"/>
      <c r="E1698" s="147"/>
      <c r="F1698" s="247"/>
      <c r="G1698" s="197"/>
      <c r="H1698" s="773"/>
      <c r="I1698" s="197"/>
      <c r="J1698" s="618"/>
      <c r="K1698" s="197"/>
      <c r="L1698" s="863" t="str">
        <f t="shared" si="82"/>
        <v/>
      </c>
      <c r="M1698" s="864">
        <f t="shared" si="83"/>
        <v>0</v>
      </c>
      <c r="N1698" s="864">
        <f t="shared" si="84"/>
        <v>0</v>
      </c>
      <c r="O1698" s="197"/>
      <c r="P1698" s="197"/>
      <c r="Q1698" s="197"/>
      <c r="R1698" s="223"/>
      <c r="S1698" s="223"/>
    </row>
    <row r="1699" spans="1:19" ht="15" customHeight="1" x14ac:dyDescent="0.25">
      <c r="A1699" s="231"/>
      <c r="B1699" s="32"/>
      <c r="C1699" s="147"/>
      <c r="D1699" s="147"/>
      <c r="E1699" s="147"/>
      <c r="F1699" s="247"/>
      <c r="G1699" s="197"/>
      <c r="H1699" s="773"/>
      <c r="I1699" s="197"/>
      <c r="J1699" s="618"/>
      <c r="K1699" s="197"/>
      <c r="L1699" s="863" t="str">
        <f t="shared" si="82"/>
        <v/>
      </c>
      <c r="M1699" s="864">
        <f t="shared" si="83"/>
        <v>0</v>
      </c>
      <c r="N1699" s="864">
        <f t="shared" si="84"/>
        <v>0</v>
      </c>
      <c r="O1699" s="197"/>
      <c r="P1699" s="197"/>
      <c r="Q1699" s="197"/>
      <c r="R1699" s="223"/>
      <c r="S1699" s="223"/>
    </row>
    <row r="1700" spans="1:19" ht="15" customHeight="1" x14ac:dyDescent="0.25">
      <c r="A1700" s="231"/>
      <c r="B1700" s="32"/>
      <c r="C1700" s="147"/>
      <c r="D1700" s="147"/>
      <c r="E1700" s="147"/>
      <c r="F1700" s="247"/>
      <c r="G1700" s="197"/>
      <c r="H1700" s="773"/>
      <c r="I1700" s="197"/>
      <c r="J1700" s="618"/>
      <c r="K1700" s="197"/>
      <c r="L1700" s="863" t="str">
        <f t="shared" si="82"/>
        <v/>
      </c>
      <c r="M1700" s="864">
        <f t="shared" si="83"/>
        <v>0</v>
      </c>
      <c r="N1700" s="864">
        <f t="shared" si="84"/>
        <v>0</v>
      </c>
      <c r="O1700" s="197"/>
      <c r="P1700" s="197"/>
      <c r="Q1700" s="197"/>
      <c r="R1700" s="223"/>
      <c r="S1700" s="223"/>
    </row>
    <row r="1701" spans="1:19" ht="15" customHeight="1" x14ac:dyDescent="0.25">
      <c r="A1701" s="231"/>
      <c r="B1701" s="32"/>
      <c r="C1701" s="147"/>
      <c r="D1701" s="147"/>
      <c r="E1701" s="147"/>
      <c r="F1701" s="247"/>
      <c r="G1701" s="197"/>
      <c r="H1701" s="773"/>
      <c r="I1701" s="197"/>
      <c r="J1701" s="618"/>
      <c r="K1701" s="197"/>
      <c r="L1701" s="863" t="str">
        <f t="shared" si="82"/>
        <v/>
      </c>
      <c r="M1701" s="864">
        <f t="shared" si="83"/>
        <v>0</v>
      </c>
      <c r="N1701" s="864">
        <f t="shared" si="84"/>
        <v>0</v>
      </c>
      <c r="O1701" s="197"/>
      <c r="P1701" s="197"/>
      <c r="Q1701" s="197"/>
      <c r="R1701" s="223"/>
      <c r="S1701" s="223"/>
    </row>
    <row r="1702" spans="1:19" ht="15" customHeight="1" x14ac:dyDescent="0.25">
      <c r="A1702" s="231"/>
      <c r="B1702" s="32"/>
      <c r="C1702" s="147"/>
      <c r="D1702" s="147"/>
      <c r="E1702" s="147"/>
      <c r="F1702" s="247"/>
      <c r="G1702" s="197"/>
      <c r="H1702" s="773"/>
      <c r="I1702" s="197"/>
      <c r="J1702" s="618"/>
      <c r="K1702" s="197"/>
      <c r="L1702" s="863" t="str">
        <f t="shared" si="82"/>
        <v/>
      </c>
      <c r="M1702" s="864">
        <f t="shared" si="83"/>
        <v>0</v>
      </c>
      <c r="N1702" s="864">
        <f t="shared" si="84"/>
        <v>0</v>
      </c>
      <c r="O1702" s="197"/>
      <c r="P1702" s="197"/>
      <c r="Q1702" s="197"/>
      <c r="R1702" s="223"/>
      <c r="S1702" s="223"/>
    </row>
    <row r="1703" spans="1:19" ht="15" customHeight="1" x14ac:dyDescent="0.25">
      <c r="A1703" s="231"/>
      <c r="B1703" s="32"/>
      <c r="C1703" s="147"/>
      <c r="D1703" s="147"/>
      <c r="E1703" s="147"/>
      <c r="F1703" s="247"/>
      <c r="G1703" s="197"/>
      <c r="H1703" s="773"/>
      <c r="I1703" s="197"/>
      <c r="J1703" s="618"/>
      <c r="K1703" s="197"/>
      <c r="L1703" s="863" t="str">
        <f t="shared" si="82"/>
        <v/>
      </c>
      <c r="M1703" s="864">
        <f t="shared" si="83"/>
        <v>0</v>
      </c>
      <c r="N1703" s="864">
        <f t="shared" si="84"/>
        <v>0</v>
      </c>
      <c r="O1703" s="197"/>
      <c r="P1703" s="197"/>
      <c r="Q1703" s="197"/>
      <c r="R1703" s="223"/>
      <c r="S1703" s="223"/>
    </row>
    <row r="1704" spans="1:19" ht="15" customHeight="1" x14ac:dyDescent="0.25">
      <c r="A1704" s="231"/>
      <c r="B1704" s="32"/>
      <c r="C1704" s="147"/>
      <c r="D1704" s="147"/>
      <c r="E1704" s="147"/>
      <c r="F1704" s="247"/>
      <c r="G1704" s="197"/>
      <c r="H1704" s="773"/>
      <c r="I1704" s="197"/>
      <c r="J1704" s="618"/>
      <c r="K1704" s="197"/>
      <c r="L1704" s="863" t="str">
        <f t="shared" si="82"/>
        <v/>
      </c>
      <c r="M1704" s="864">
        <f t="shared" si="83"/>
        <v>0</v>
      </c>
      <c r="N1704" s="864">
        <f t="shared" si="84"/>
        <v>0</v>
      </c>
      <c r="O1704" s="197"/>
      <c r="P1704" s="197"/>
      <c r="Q1704" s="197"/>
      <c r="R1704" s="223"/>
      <c r="S1704" s="223"/>
    </row>
    <row r="1705" spans="1:19" ht="15" customHeight="1" x14ac:dyDescent="0.25">
      <c r="A1705" s="231"/>
      <c r="B1705" s="32"/>
      <c r="C1705" s="147"/>
      <c r="D1705" s="147"/>
      <c r="E1705" s="147"/>
      <c r="F1705" s="247"/>
      <c r="G1705" s="197"/>
      <c r="H1705" s="773"/>
      <c r="I1705" s="197"/>
      <c r="J1705" s="618"/>
      <c r="K1705" s="197"/>
      <c r="L1705" s="863" t="str">
        <f t="shared" si="82"/>
        <v/>
      </c>
      <c r="M1705" s="864">
        <f t="shared" si="83"/>
        <v>0</v>
      </c>
      <c r="N1705" s="864">
        <f t="shared" si="84"/>
        <v>0</v>
      </c>
      <c r="O1705" s="197"/>
      <c r="P1705" s="197"/>
      <c r="Q1705" s="197"/>
      <c r="R1705" s="223"/>
      <c r="S1705" s="223"/>
    </row>
    <row r="1706" spans="1:19" ht="15" customHeight="1" x14ac:dyDescent="0.25">
      <c r="A1706" s="231"/>
      <c r="B1706" s="32"/>
      <c r="C1706" s="147"/>
      <c r="D1706" s="147"/>
      <c r="E1706" s="147"/>
      <c r="F1706" s="247"/>
      <c r="G1706" s="197"/>
      <c r="H1706" s="773"/>
      <c r="I1706" s="197"/>
      <c r="J1706" s="618"/>
      <c r="K1706" s="197"/>
      <c r="L1706" s="863" t="str">
        <f t="shared" si="82"/>
        <v/>
      </c>
      <c r="M1706" s="864">
        <f t="shared" si="83"/>
        <v>0</v>
      </c>
      <c r="N1706" s="864">
        <f t="shared" si="84"/>
        <v>0</v>
      </c>
      <c r="O1706" s="197"/>
      <c r="P1706" s="197"/>
      <c r="Q1706" s="197"/>
      <c r="R1706" s="223"/>
      <c r="S1706" s="223"/>
    </row>
    <row r="1707" spans="1:19" ht="15" customHeight="1" x14ac:dyDescent="0.25">
      <c r="A1707" s="231"/>
      <c r="B1707" s="32"/>
      <c r="C1707" s="147"/>
      <c r="D1707" s="147"/>
      <c r="E1707" s="147"/>
      <c r="F1707" s="247"/>
      <c r="G1707" s="197"/>
      <c r="H1707" s="773"/>
      <c r="I1707" s="197"/>
      <c r="J1707" s="618"/>
      <c r="K1707" s="197"/>
      <c r="L1707" s="863" t="str">
        <f t="shared" si="82"/>
        <v/>
      </c>
      <c r="M1707" s="864">
        <f t="shared" si="83"/>
        <v>0</v>
      </c>
      <c r="N1707" s="864">
        <f t="shared" si="84"/>
        <v>0</v>
      </c>
      <c r="O1707" s="197"/>
      <c r="P1707" s="197"/>
      <c r="Q1707" s="197"/>
      <c r="R1707" s="223"/>
      <c r="S1707" s="223"/>
    </row>
    <row r="1708" spans="1:19" ht="15" customHeight="1" x14ac:dyDescent="0.25">
      <c r="A1708" s="231"/>
      <c r="B1708" s="32"/>
      <c r="C1708" s="147"/>
      <c r="D1708" s="147"/>
      <c r="E1708" s="147"/>
      <c r="F1708" s="247"/>
      <c r="G1708" s="197"/>
      <c r="H1708" s="773"/>
      <c r="I1708" s="197"/>
      <c r="J1708" s="618"/>
      <c r="K1708" s="197"/>
      <c r="L1708" s="863" t="str">
        <f t="shared" si="82"/>
        <v/>
      </c>
      <c r="M1708" s="864">
        <f t="shared" si="83"/>
        <v>0</v>
      </c>
      <c r="N1708" s="864">
        <f t="shared" si="84"/>
        <v>0</v>
      </c>
      <c r="O1708" s="197"/>
      <c r="P1708" s="197"/>
      <c r="Q1708" s="197"/>
      <c r="R1708" s="223"/>
      <c r="S1708" s="223"/>
    </row>
    <row r="1709" spans="1:19" ht="15" customHeight="1" x14ac:dyDescent="0.25">
      <c r="A1709" s="231"/>
      <c r="B1709" s="32"/>
      <c r="C1709" s="147"/>
      <c r="D1709" s="147"/>
      <c r="E1709" s="147"/>
      <c r="F1709" s="247"/>
      <c r="G1709" s="197"/>
      <c r="H1709" s="773"/>
      <c r="I1709" s="197"/>
      <c r="J1709" s="618"/>
      <c r="K1709" s="197"/>
      <c r="L1709" s="863" t="str">
        <f t="shared" si="82"/>
        <v/>
      </c>
      <c r="M1709" s="864">
        <f t="shared" si="83"/>
        <v>0</v>
      </c>
      <c r="N1709" s="864">
        <f t="shared" si="84"/>
        <v>0</v>
      </c>
      <c r="O1709" s="197"/>
      <c r="P1709" s="197"/>
      <c r="Q1709" s="197"/>
      <c r="R1709" s="223"/>
      <c r="S1709" s="223"/>
    </row>
    <row r="1710" spans="1:19" ht="15" customHeight="1" x14ac:dyDescent="0.25">
      <c r="A1710" s="231"/>
      <c r="B1710" s="32"/>
      <c r="C1710" s="147"/>
      <c r="D1710" s="147"/>
      <c r="E1710" s="147"/>
      <c r="F1710" s="247"/>
      <c r="G1710" s="197"/>
      <c r="H1710" s="773"/>
      <c r="I1710" s="197"/>
      <c r="J1710" s="618"/>
      <c r="K1710" s="197"/>
      <c r="L1710" s="863" t="str">
        <f t="shared" si="82"/>
        <v/>
      </c>
      <c r="M1710" s="864">
        <f t="shared" si="83"/>
        <v>0</v>
      </c>
      <c r="N1710" s="864">
        <f t="shared" si="84"/>
        <v>0</v>
      </c>
      <c r="O1710" s="197"/>
      <c r="P1710" s="197"/>
      <c r="Q1710" s="197"/>
      <c r="R1710" s="223"/>
      <c r="S1710" s="223"/>
    </row>
    <row r="1711" spans="1:19" ht="15" customHeight="1" x14ac:dyDescent="0.25">
      <c r="A1711" s="231"/>
      <c r="B1711" s="32"/>
      <c r="C1711" s="147"/>
      <c r="D1711" s="147"/>
      <c r="E1711" s="147"/>
      <c r="F1711" s="247"/>
      <c r="G1711" s="197"/>
      <c r="H1711" s="773"/>
      <c r="I1711" s="197"/>
      <c r="J1711" s="618"/>
      <c r="K1711" s="197"/>
      <c r="L1711" s="863" t="str">
        <f t="shared" si="82"/>
        <v/>
      </c>
      <c r="M1711" s="864">
        <f t="shared" si="83"/>
        <v>0</v>
      </c>
      <c r="N1711" s="864">
        <f t="shared" si="84"/>
        <v>0</v>
      </c>
      <c r="O1711" s="197"/>
      <c r="P1711" s="197"/>
      <c r="Q1711" s="197"/>
      <c r="R1711" s="223"/>
      <c r="S1711" s="223"/>
    </row>
    <row r="1712" spans="1:19" ht="15" customHeight="1" x14ac:dyDescent="0.25">
      <c r="A1712" s="231"/>
      <c r="B1712" s="32"/>
      <c r="C1712" s="147"/>
      <c r="D1712" s="147"/>
      <c r="E1712" s="147"/>
      <c r="F1712" s="247"/>
      <c r="G1712" s="197"/>
      <c r="H1712" s="773"/>
      <c r="I1712" s="197"/>
      <c r="J1712" s="618"/>
      <c r="K1712" s="197"/>
      <c r="L1712" s="863" t="str">
        <f t="shared" si="82"/>
        <v/>
      </c>
      <c r="M1712" s="864">
        <f t="shared" si="83"/>
        <v>0</v>
      </c>
      <c r="N1712" s="864">
        <f t="shared" si="84"/>
        <v>0</v>
      </c>
      <c r="O1712" s="197"/>
      <c r="P1712" s="197"/>
      <c r="Q1712" s="197"/>
      <c r="R1712" s="223"/>
      <c r="S1712" s="223"/>
    </row>
    <row r="1713" spans="1:19" ht="15" customHeight="1" x14ac:dyDescent="0.25">
      <c r="A1713" s="231"/>
      <c r="B1713" s="32"/>
      <c r="C1713" s="147"/>
      <c r="D1713" s="147"/>
      <c r="E1713" s="147"/>
      <c r="F1713" s="247"/>
      <c r="G1713" s="197"/>
      <c r="H1713" s="773"/>
      <c r="I1713" s="197"/>
      <c r="J1713" s="618"/>
      <c r="K1713" s="197"/>
      <c r="L1713" s="863" t="str">
        <f t="shared" si="82"/>
        <v/>
      </c>
      <c r="M1713" s="864">
        <f t="shared" si="83"/>
        <v>0</v>
      </c>
      <c r="N1713" s="864">
        <f t="shared" si="84"/>
        <v>0</v>
      </c>
      <c r="O1713" s="197"/>
      <c r="P1713" s="197"/>
      <c r="Q1713" s="197"/>
      <c r="R1713" s="223"/>
      <c r="S1713" s="223"/>
    </row>
    <row r="1714" spans="1:19" ht="15" customHeight="1" x14ac:dyDescent="0.25">
      <c r="A1714" s="231"/>
      <c r="B1714" s="32"/>
      <c r="C1714" s="147"/>
      <c r="D1714" s="147"/>
      <c r="E1714" s="147"/>
      <c r="F1714" s="247"/>
      <c r="G1714" s="197"/>
      <c r="H1714" s="773"/>
      <c r="I1714" s="197"/>
      <c r="J1714" s="618"/>
      <c r="K1714" s="197"/>
      <c r="L1714" s="863" t="str">
        <f t="shared" si="82"/>
        <v/>
      </c>
      <c r="M1714" s="864">
        <f t="shared" si="83"/>
        <v>0</v>
      </c>
      <c r="N1714" s="864">
        <f t="shared" si="84"/>
        <v>0</v>
      </c>
      <c r="O1714" s="197"/>
      <c r="P1714" s="197"/>
      <c r="Q1714" s="197"/>
      <c r="R1714" s="223"/>
      <c r="S1714" s="223"/>
    </row>
    <row r="1715" spans="1:19" ht="15" customHeight="1" x14ac:dyDescent="0.25">
      <c r="A1715" s="231"/>
      <c r="B1715" s="32"/>
      <c r="C1715" s="147"/>
      <c r="D1715" s="147"/>
      <c r="E1715" s="147"/>
      <c r="F1715" s="247"/>
      <c r="G1715" s="197"/>
      <c r="H1715" s="773"/>
      <c r="I1715" s="197"/>
      <c r="J1715" s="618"/>
      <c r="K1715" s="197"/>
      <c r="L1715" s="863" t="str">
        <f t="shared" si="82"/>
        <v/>
      </c>
      <c r="M1715" s="864">
        <f t="shared" si="83"/>
        <v>0</v>
      </c>
      <c r="N1715" s="864">
        <f t="shared" si="84"/>
        <v>0</v>
      </c>
      <c r="O1715" s="197"/>
      <c r="P1715" s="197"/>
      <c r="Q1715" s="197"/>
      <c r="R1715" s="223"/>
      <c r="S1715" s="223"/>
    </row>
    <row r="1716" spans="1:19" ht="15" customHeight="1" x14ac:dyDescent="0.25">
      <c r="A1716" s="231"/>
      <c r="B1716" s="32"/>
      <c r="C1716" s="147"/>
      <c r="D1716" s="147"/>
      <c r="E1716" s="147"/>
      <c r="F1716" s="247"/>
      <c r="G1716" s="197"/>
      <c r="H1716" s="773"/>
      <c r="I1716" s="197"/>
      <c r="J1716" s="618"/>
      <c r="K1716" s="197"/>
      <c r="L1716" s="863" t="str">
        <f t="shared" si="82"/>
        <v/>
      </c>
      <c r="M1716" s="864">
        <f t="shared" si="83"/>
        <v>0</v>
      </c>
      <c r="N1716" s="864">
        <f t="shared" si="84"/>
        <v>0</v>
      </c>
      <c r="O1716" s="197"/>
      <c r="P1716" s="197"/>
      <c r="Q1716" s="197"/>
      <c r="R1716" s="223"/>
      <c r="S1716" s="223"/>
    </row>
    <row r="1717" spans="1:19" ht="15" customHeight="1" x14ac:dyDescent="0.25">
      <c r="A1717" s="231"/>
      <c r="B1717" s="32"/>
      <c r="C1717" s="147"/>
      <c r="D1717" s="147"/>
      <c r="E1717" s="147"/>
      <c r="F1717" s="247"/>
      <c r="G1717" s="197"/>
      <c r="H1717" s="773"/>
      <c r="I1717" s="197"/>
      <c r="J1717" s="618"/>
      <c r="K1717" s="197"/>
      <c r="L1717" s="863" t="str">
        <f t="shared" si="82"/>
        <v/>
      </c>
      <c r="M1717" s="864">
        <f t="shared" si="83"/>
        <v>0</v>
      </c>
      <c r="N1717" s="864">
        <f t="shared" si="84"/>
        <v>0</v>
      </c>
      <c r="O1717" s="197"/>
      <c r="P1717" s="197"/>
      <c r="Q1717" s="197"/>
      <c r="R1717" s="223"/>
      <c r="S1717" s="223"/>
    </row>
    <row r="1718" spans="1:19" ht="15" customHeight="1" x14ac:dyDescent="0.25">
      <c r="A1718" s="231"/>
      <c r="B1718" s="32"/>
      <c r="C1718" s="147"/>
      <c r="D1718" s="147"/>
      <c r="E1718" s="147"/>
      <c r="F1718" s="247"/>
      <c r="G1718" s="197"/>
      <c r="H1718" s="773"/>
      <c r="I1718" s="197"/>
      <c r="J1718" s="618"/>
      <c r="K1718" s="197"/>
      <c r="L1718" s="863" t="str">
        <f t="shared" si="82"/>
        <v/>
      </c>
      <c r="M1718" s="864">
        <f t="shared" si="83"/>
        <v>0</v>
      </c>
      <c r="N1718" s="864">
        <f t="shared" si="84"/>
        <v>0</v>
      </c>
      <c r="O1718" s="197"/>
      <c r="P1718" s="197"/>
      <c r="Q1718" s="197"/>
      <c r="R1718" s="223"/>
      <c r="S1718" s="223"/>
    </row>
    <row r="1719" spans="1:19" ht="15" customHeight="1" x14ac:dyDescent="0.25">
      <c r="A1719" s="231"/>
      <c r="B1719" s="32"/>
      <c r="C1719" s="147"/>
      <c r="D1719" s="147"/>
      <c r="E1719" s="147"/>
      <c r="F1719" s="247"/>
      <c r="G1719" s="197"/>
      <c r="H1719" s="773"/>
      <c r="I1719" s="197"/>
      <c r="J1719" s="618"/>
      <c r="K1719" s="197"/>
      <c r="L1719" s="863" t="str">
        <f t="shared" si="82"/>
        <v/>
      </c>
      <c r="M1719" s="864">
        <f t="shared" si="83"/>
        <v>0</v>
      </c>
      <c r="N1719" s="864">
        <f t="shared" si="84"/>
        <v>0</v>
      </c>
      <c r="O1719" s="197"/>
      <c r="P1719" s="197"/>
      <c r="Q1719" s="197"/>
      <c r="R1719" s="223"/>
      <c r="S1719" s="223"/>
    </row>
    <row r="1720" spans="1:19" ht="15" customHeight="1" x14ac:dyDescent="0.25">
      <c r="A1720" s="231"/>
      <c r="B1720" s="32"/>
      <c r="C1720" s="147"/>
      <c r="D1720" s="147"/>
      <c r="E1720" s="147"/>
      <c r="F1720" s="247"/>
      <c r="G1720" s="197"/>
      <c r="H1720" s="773"/>
      <c r="I1720" s="197"/>
      <c r="J1720" s="618"/>
      <c r="K1720" s="197"/>
      <c r="L1720" s="863" t="str">
        <f t="shared" si="82"/>
        <v/>
      </c>
      <c r="M1720" s="864">
        <f t="shared" si="83"/>
        <v>0</v>
      </c>
      <c r="N1720" s="864">
        <f t="shared" si="84"/>
        <v>0</v>
      </c>
      <c r="O1720" s="197"/>
      <c r="P1720" s="197"/>
      <c r="Q1720" s="197"/>
      <c r="R1720" s="223"/>
      <c r="S1720" s="223"/>
    </row>
    <row r="1721" spans="1:19" ht="15" customHeight="1" x14ac:dyDescent="0.25">
      <c r="A1721" s="231"/>
      <c r="B1721" s="32"/>
      <c r="C1721" s="147"/>
      <c r="D1721" s="147"/>
      <c r="E1721" s="147"/>
      <c r="F1721" s="247"/>
      <c r="G1721" s="197"/>
      <c r="H1721" s="773"/>
      <c r="I1721" s="197"/>
      <c r="J1721" s="618"/>
      <c r="K1721" s="197"/>
      <c r="L1721" s="863" t="str">
        <f t="shared" si="82"/>
        <v/>
      </c>
      <c r="M1721" s="864">
        <f t="shared" si="83"/>
        <v>0</v>
      </c>
      <c r="N1721" s="864">
        <f t="shared" si="84"/>
        <v>0</v>
      </c>
      <c r="O1721" s="197"/>
      <c r="P1721" s="197"/>
      <c r="Q1721" s="197"/>
      <c r="R1721" s="223"/>
      <c r="S1721" s="223"/>
    </row>
    <row r="1722" spans="1:19" ht="15" customHeight="1" x14ac:dyDescent="0.25">
      <c r="A1722" s="231"/>
      <c r="B1722" s="32"/>
      <c r="C1722" s="147"/>
      <c r="D1722" s="147"/>
      <c r="E1722" s="147"/>
      <c r="F1722" s="247"/>
      <c r="G1722" s="197"/>
      <c r="H1722" s="773"/>
      <c r="I1722" s="197"/>
      <c r="J1722" s="618"/>
      <c r="K1722" s="197"/>
      <c r="L1722" s="863" t="str">
        <f t="shared" si="82"/>
        <v/>
      </c>
      <c r="M1722" s="864">
        <f t="shared" si="83"/>
        <v>0</v>
      </c>
      <c r="N1722" s="864">
        <f t="shared" si="84"/>
        <v>0</v>
      </c>
      <c r="O1722" s="197"/>
      <c r="P1722" s="197"/>
      <c r="Q1722" s="197"/>
      <c r="R1722" s="223"/>
      <c r="S1722" s="223"/>
    </row>
    <row r="1723" spans="1:19" ht="15" customHeight="1" x14ac:dyDescent="0.25">
      <c r="A1723" s="231"/>
      <c r="B1723" s="32"/>
      <c r="C1723" s="147"/>
      <c r="D1723" s="147"/>
      <c r="E1723" s="147"/>
      <c r="F1723" s="247"/>
      <c r="G1723" s="197"/>
      <c r="H1723" s="773"/>
      <c r="I1723" s="197"/>
      <c r="J1723" s="618"/>
      <c r="K1723" s="197"/>
      <c r="L1723" s="863" t="str">
        <f t="shared" si="82"/>
        <v/>
      </c>
      <c r="M1723" s="864">
        <f t="shared" si="83"/>
        <v>0</v>
      </c>
      <c r="N1723" s="864">
        <f t="shared" si="84"/>
        <v>0</v>
      </c>
      <c r="O1723" s="197"/>
      <c r="P1723" s="197"/>
      <c r="Q1723" s="197"/>
      <c r="R1723" s="223"/>
      <c r="S1723" s="223"/>
    </row>
    <row r="1724" spans="1:19" ht="15" customHeight="1" x14ac:dyDescent="0.25">
      <c r="A1724" s="231"/>
      <c r="B1724" s="32"/>
      <c r="C1724" s="147"/>
      <c r="D1724" s="147"/>
      <c r="E1724" s="147"/>
      <c r="F1724" s="247"/>
      <c r="G1724" s="197"/>
      <c r="H1724" s="773"/>
      <c r="I1724" s="197"/>
      <c r="J1724" s="618"/>
      <c r="K1724" s="197"/>
      <c r="L1724" s="863" t="str">
        <f t="shared" si="82"/>
        <v/>
      </c>
      <c r="M1724" s="864">
        <f t="shared" si="83"/>
        <v>0</v>
      </c>
      <c r="N1724" s="864">
        <f t="shared" si="84"/>
        <v>0</v>
      </c>
      <c r="O1724" s="197"/>
      <c r="P1724" s="197"/>
      <c r="Q1724" s="197"/>
      <c r="R1724" s="223"/>
      <c r="S1724" s="223"/>
    </row>
    <row r="1725" spans="1:19" ht="15" customHeight="1" x14ac:dyDescent="0.25">
      <c r="A1725" s="231"/>
      <c r="B1725" s="32"/>
      <c r="C1725" s="147"/>
      <c r="D1725" s="147"/>
      <c r="E1725" s="147"/>
      <c r="F1725" s="247"/>
      <c r="G1725" s="197"/>
      <c r="H1725" s="773"/>
      <c r="I1725" s="197"/>
      <c r="J1725" s="618"/>
      <c r="K1725" s="197"/>
      <c r="L1725" s="863" t="str">
        <f t="shared" si="82"/>
        <v/>
      </c>
      <c r="M1725" s="864">
        <f t="shared" si="83"/>
        <v>0</v>
      </c>
      <c r="N1725" s="864">
        <f t="shared" si="84"/>
        <v>0</v>
      </c>
      <c r="O1725" s="197"/>
      <c r="P1725" s="197"/>
      <c r="Q1725" s="197"/>
      <c r="R1725" s="223"/>
      <c r="S1725" s="223"/>
    </row>
    <row r="1726" spans="1:19" ht="15" customHeight="1" x14ac:dyDescent="0.25">
      <c r="A1726" s="231"/>
      <c r="B1726" s="32"/>
      <c r="C1726" s="147"/>
      <c r="D1726" s="147"/>
      <c r="E1726" s="147"/>
      <c r="F1726" s="247"/>
      <c r="G1726" s="197"/>
      <c r="H1726" s="773"/>
      <c r="I1726" s="197"/>
      <c r="J1726" s="618"/>
      <c r="K1726" s="197"/>
      <c r="L1726" s="863" t="str">
        <f t="shared" si="82"/>
        <v/>
      </c>
      <c r="M1726" s="864">
        <f t="shared" si="83"/>
        <v>0</v>
      </c>
      <c r="N1726" s="864">
        <f t="shared" si="84"/>
        <v>0</v>
      </c>
      <c r="O1726" s="197"/>
      <c r="P1726" s="197"/>
      <c r="Q1726" s="197"/>
      <c r="R1726" s="223"/>
      <c r="S1726" s="223"/>
    </row>
    <row r="1727" spans="1:19" ht="15" customHeight="1" x14ac:dyDescent="0.25">
      <c r="A1727" s="231"/>
      <c r="B1727" s="32"/>
      <c r="C1727" s="147"/>
      <c r="D1727" s="147"/>
      <c r="E1727" s="147"/>
      <c r="F1727" s="247"/>
      <c r="G1727" s="197"/>
      <c r="H1727" s="773"/>
      <c r="I1727" s="197"/>
      <c r="J1727" s="618"/>
      <c r="K1727" s="197"/>
      <c r="L1727" s="863" t="str">
        <f t="shared" si="82"/>
        <v/>
      </c>
      <c r="M1727" s="864">
        <f t="shared" si="83"/>
        <v>0</v>
      </c>
      <c r="N1727" s="864">
        <f t="shared" si="84"/>
        <v>0</v>
      </c>
      <c r="O1727" s="197"/>
      <c r="P1727" s="197"/>
      <c r="Q1727" s="197"/>
      <c r="R1727" s="223"/>
      <c r="S1727" s="223"/>
    </row>
    <row r="1728" spans="1:19" ht="15" customHeight="1" x14ac:dyDescent="0.25">
      <c r="A1728" s="231"/>
      <c r="B1728" s="32"/>
      <c r="C1728" s="147"/>
      <c r="D1728" s="147"/>
      <c r="E1728" s="147"/>
      <c r="F1728" s="247"/>
      <c r="G1728" s="197"/>
      <c r="H1728" s="773"/>
      <c r="I1728" s="197"/>
      <c r="J1728" s="618"/>
      <c r="K1728" s="197"/>
      <c r="L1728" s="863" t="str">
        <f t="shared" si="82"/>
        <v/>
      </c>
      <c r="M1728" s="864">
        <f t="shared" si="83"/>
        <v>0</v>
      </c>
      <c r="N1728" s="864">
        <f t="shared" si="84"/>
        <v>0</v>
      </c>
      <c r="O1728" s="197"/>
      <c r="P1728" s="197"/>
      <c r="Q1728" s="197"/>
      <c r="R1728" s="223"/>
      <c r="S1728" s="223"/>
    </row>
    <row r="1729" spans="1:19" ht="15" customHeight="1" x14ac:dyDescent="0.25">
      <c r="A1729" s="231"/>
      <c r="B1729" s="32"/>
      <c r="C1729" s="147"/>
      <c r="D1729" s="147"/>
      <c r="E1729" s="147"/>
      <c r="F1729" s="247"/>
      <c r="G1729" s="197"/>
      <c r="H1729" s="773"/>
      <c r="I1729" s="197"/>
      <c r="J1729" s="618"/>
      <c r="K1729" s="197"/>
      <c r="L1729" s="863" t="str">
        <f t="shared" si="82"/>
        <v/>
      </c>
      <c r="M1729" s="864">
        <f t="shared" si="83"/>
        <v>0</v>
      </c>
      <c r="N1729" s="864">
        <f t="shared" si="84"/>
        <v>0</v>
      </c>
      <c r="O1729" s="197"/>
      <c r="P1729" s="197"/>
      <c r="Q1729" s="197"/>
      <c r="R1729" s="223"/>
      <c r="S1729" s="223"/>
    </row>
    <row r="1730" spans="1:19" ht="15" customHeight="1" x14ac:dyDescent="0.25">
      <c r="A1730" s="231"/>
      <c r="B1730" s="32"/>
      <c r="C1730" s="147"/>
      <c r="D1730" s="147"/>
      <c r="E1730" s="147"/>
      <c r="F1730" s="247"/>
      <c r="G1730" s="197"/>
      <c r="H1730" s="773"/>
      <c r="I1730" s="197"/>
      <c r="J1730" s="618"/>
      <c r="K1730" s="197"/>
      <c r="L1730" s="863" t="str">
        <f t="shared" si="82"/>
        <v/>
      </c>
      <c r="M1730" s="864">
        <f t="shared" si="83"/>
        <v>0</v>
      </c>
      <c r="N1730" s="864">
        <f t="shared" si="84"/>
        <v>0</v>
      </c>
      <c r="O1730" s="197"/>
      <c r="P1730" s="197"/>
      <c r="Q1730" s="197"/>
      <c r="R1730" s="223"/>
      <c r="S1730" s="223"/>
    </row>
    <row r="1731" spans="1:19" ht="15" customHeight="1" x14ac:dyDescent="0.25">
      <c r="A1731" s="231"/>
      <c r="B1731" s="32"/>
      <c r="C1731" s="147"/>
      <c r="D1731" s="147"/>
      <c r="E1731" s="147"/>
      <c r="F1731" s="247"/>
      <c r="G1731" s="197"/>
      <c r="H1731" s="773"/>
      <c r="I1731" s="197"/>
      <c r="J1731" s="618"/>
      <c r="K1731" s="197"/>
      <c r="L1731" s="863" t="str">
        <f t="shared" ref="L1731:L1794" si="85">IF(ISBLANK(K1731),IF(ISBLANK(R1731),IF(ISBLANK(C1731),"",C1731),R1731),IF(ISBLANK(R1731),CONCATENATE(K1731,".",C1731),CONCATENATE(K1731,".",R1731)))</f>
        <v/>
      </c>
      <c r="M1731" s="864">
        <f t="shared" ref="M1731:M1794" si="86">IF(O1731="",0,LEFT(O1731,1))</f>
        <v>0</v>
      </c>
      <c r="N1731" s="864">
        <f t="shared" ref="N1731:N1794" si="87">IF(P1731="",0,LEFT(P1731,1))</f>
        <v>0</v>
      </c>
      <c r="O1731" s="197"/>
      <c r="P1731" s="197"/>
      <c r="Q1731" s="197"/>
      <c r="R1731" s="223"/>
      <c r="S1731" s="223"/>
    </row>
    <row r="1732" spans="1:19" ht="15" customHeight="1" x14ac:dyDescent="0.25">
      <c r="A1732" s="231"/>
      <c r="B1732" s="32"/>
      <c r="C1732" s="147"/>
      <c r="D1732" s="147"/>
      <c r="E1732" s="147"/>
      <c r="F1732" s="247"/>
      <c r="G1732" s="197"/>
      <c r="H1732" s="773"/>
      <c r="I1732" s="197"/>
      <c r="J1732" s="618"/>
      <c r="K1732" s="197"/>
      <c r="L1732" s="863" t="str">
        <f t="shared" si="85"/>
        <v/>
      </c>
      <c r="M1732" s="864">
        <f t="shared" si="86"/>
        <v>0</v>
      </c>
      <c r="N1732" s="864">
        <f t="shared" si="87"/>
        <v>0</v>
      </c>
      <c r="O1732" s="197"/>
      <c r="P1732" s="197"/>
      <c r="Q1732" s="197"/>
      <c r="R1732" s="223"/>
      <c r="S1732" s="223"/>
    </row>
    <row r="1733" spans="1:19" ht="15" customHeight="1" x14ac:dyDescent="0.25">
      <c r="A1733" s="231"/>
      <c r="B1733" s="32"/>
      <c r="C1733" s="147"/>
      <c r="D1733" s="147"/>
      <c r="E1733" s="147"/>
      <c r="F1733" s="247"/>
      <c r="G1733" s="197"/>
      <c r="H1733" s="773"/>
      <c r="I1733" s="197"/>
      <c r="J1733" s="618"/>
      <c r="K1733" s="197"/>
      <c r="L1733" s="863" t="str">
        <f t="shared" si="85"/>
        <v/>
      </c>
      <c r="M1733" s="864">
        <f t="shared" si="86"/>
        <v>0</v>
      </c>
      <c r="N1733" s="864">
        <f t="shared" si="87"/>
        <v>0</v>
      </c>
      <c r="O1733" s="197"/>
      <c r="P1733" s="197"/>
      <c r="Q1733" s="197"/>
      <c r="R1733" s="223"/>
      <c r="S1733" s="223"/>
    </row>
    <row r="1734" spans="1:19" ht="15" customHeight="1" x14ac:dyDescent="0.25">
      <c r="A1734" s="231"/>
      <c r="B1734" s="32"/>
      <c r="C1734" s="147"/>
      <c r="D1734" s="147"/>
      <c r="E1734" s="147"/>
      <c r="F1734" s="247"/>
      <c r="G1734" s="197"/>
      <c r="H1734" s="773"/>
      <c r="I1734" s="197"/>
      <c r="J1734" s="618"/>
      <c r="K1734" s="197"/>
      <c r="L1734" s="863" t="str">
        <f t="shared" si="85"/>
        <v/>
      </c>
      <c r="M1734" s="864">
        <f t="shared" si="86"/>
        <v>0</v>
      </c>
      <c r="N1734" s="864">
        <f t="shared" si="87"/>
        <v>0</v>
      </c>
      <c r="O1734" s="197"/>
      <c r="P1734" s="197"/>
      <c r="Q1734" s="197"/>
      <c r="R1734" s="223"/>
      <c r="S1734" s="223"/>
    </row>
    <row r="1735" spans="1:19" ht="15" customHeight="1" x14ac:dyDescent="0.25">
      <c r="A1735" s="231"/>
      <c r="B1735" s="32"/>
      <c r="C1735" s="147"/>
      <c r="D1735" s="147"/>
      <c r="E1735" s="147"/>
      <c r="F1735" s="247"/>
      <c r="G1735" s="197"/>
      <c r="H1735" s="773"/>
      <c r="I1735" s="197"/>
      <c r="J1735" s="618"/>
      <c r="K1735" s="197"/>
      <c r="L1735" s="863" t="str">
        <f t="shared" si="85"/>
        <v/>
      </c>
      <c r="M1735" s="864">
        <f t="shared" si="86"/>
        <v>0</v>
      </c>
      <c r="N1735" s="864">
        <f t="shared" si="87"/>
        <v>0</v>
      </c>
      <c r="O1735" s="197"/>
      <c r="P1735" s="197"/>
      <c r="Q1735" s="197"/>
      <c r="R1735" s="223"/>
      <c r="S1735" s="223"/>
    </row>
    <row r="1736" spans="1:19" ht="15" customHeight="1" x14ac:dyDescent="0.25">
      <c r="A1736" s="231"/>
      <c r="B1736" s="32"/>
      <c r="C1736" s="147"/>
      <c r="D1736" s="147"/>
      <c r="E1736" s="147"/>
      <c r="F1736" s="247"/>
      <c r="G1736" s="197"/>
      <c r="H1736" s="773"/>
      <c r="I1736" s="197"/>
      <c r="J1736" s="618"/>
      <c r="K1736" s="197"/>
      <c r="L1736" s="863" t="str">
        <f t="shared" si="85"/>
        <v/>
      </c>
      <c r="M1736" s="864">
        <f t="shared" si="86"/>
        <v>0</v>
      </c>
      <c r="N1736" s="864">
        <f t="shared" si="87"/>
        <v>0</v>
      </c>
      <c r="O1736" s="197"/>
      <c r="P1736" s="197"/>
      <c r="Q1736" s="197"/>
      <c r="R1736" s="223"/>
      <c r="S1736" s="223"/>
    </row>
    <row r="1737" spans="1:19" ht="15" customHeight="1" x14ac:dyDescent="0.25">
      <c r="A1737" s="231"/>
      <c r="B1737" s="32"/>
      <c r="C1737" s="147"/>
      <c r="D1737" s="147"/>
      <c r="E1737" s="147"/>
      <c r="F1737" s="247"/>
      <c r="G1737" s="197"/>
      <c r="H1737" s="773"/>
      <c r="I1737" s="197"/>
      <c r="J1737" s="618"/>
      <c r="K1737" s="197"/>
      <c r="L1737" s="863" t="str">
        <f t="shared" si="85"/>
        <v/>
      </c>
      <c r="M1737" s="864">
        <f t="shared" si="86"/>
        <v>0</v>
      </c>
      <c r="N1737" s="864">
        <f t="shared" si="87"/>
        <v>0</v>
      </c>
      <c r="O1737" s="197"/>
      <c r="P1737" s="197"/>
      <c r="Q1737" s="197"/>
      <c r="R1737" s="223"/>
      <c r="S1737" s="223"/>
    </row>
    <row r="1738" spans="1:19" ht="15" customHeight="1" x14ac:dyDescent="0.25">
      <c r="A1738" s="231"/>
      <c r="B1738" s="32"/>
      <c r="C1738" s="147"/>
      <c r="D1738" s="147"/>
      <c r="E1738" s="147"/>
      <c r="F1738" s="247"/>
      <c r="G1738" s="197"/>
      <c r="H1738" s="773"/>
      <c r="I1738" s="197"/>
      <c r="J1738" s="618"/>
      <c r="K1738" s="197"/>
      <c r="L1738" s="863" t="str">
        <f t="shared" si="85"/>
        <v/>
      </c>
      <c r="M1738" s="864">
        <f t="shared" si="86"/>
        <v>0</v>
      </c>
      <c r="N1738" s="864">
        <f t="shared" si="87"/>
        <v>0</v>
      </c>
      <c r="O1738" s="197"/>
      <c r="P1738" s="197"/>
      <c r="Q1738" s="197"/>
      <c r="R1738" s="223"/>
      <c r="S1738" s="223"/>
    </row>
    <row r="1739" spans="1:19" ht="15" customHeight="1" x14ac:dyDescent="0.25">
      <c r="A1739" s="231"/>
      <c r="B1739" s="32"/>
      <c r="C1739" s="147"/>
      <c r="D1739" s="147"/>
      <c r="E1739" s="147"/>
      <c r="F1739" s="247"/>
      <c r="G1739" s="197"/>
      <c r="H1739" s="773"/>
      <c r="I1739" s="197"/>
      <c r="J1739" s="618"/>
      <c r="K1739" s="197"/>
      <c r="L1739" s="863" t="str">
        <f t="shared" si="85"/>
        <v/>
      </c>
      <c r="M1739" s="864">
        <f t="shared" si="86"/>
        <v>0</v>
      </c>
      <c r="N1739" s="864">
        <f t="shared" si="87"/>
        <v>0</v>
      </c>
      <c r="O1739" s="197"/>
      <c r="P1739" s="197"/>
      <c r="Q1739" s="197"/>
      <c r="R1739" s="223"/>
      <c r="S1739" s="223"/>
    </row>
    <row r="1740" spans="1:19" ht="15" customHeight="1" x14ac:dyDescent="0.25">
      <c r="A1740" s="231"/>
      <c r="B1740" s="32"/>
      <c r="C1740" s="147"/>
      <c r="D1740" s="147"/>
      <c r="E1740" s="147"/>
      <c r="F1740" s="247"/>
      <c r="G1740" s="197"/>
      <c r="H1740" s="773"/>
      <c r="I1740" s="197"/>
      <c r="J1740" s="618"/>
      <c r="K1740" s="197"/>
      <c r="L1740" s="863" t="str">
        <f t="shared" si="85"/>
        <v/>
      </c>
      <c r="M1740" s="864">
        <f t="shared" si="86"/>
        <v>0</v>
      </c>
      <c r="N1740" s="864">
        <f t="shared" si="87"/>
        <v>0</v>
      </c>
      <c r="O1740" s="197"/>
      <c r="P1740" s="197"/>
      <c r="Q1740" s="197"/>
      <c r="R1740" s="223"/>
      <c r="S1740" s="223"/>
    </row>
    <row r="1741" spans="1:19" ht="15" customHeight="1" x14ac:dyDescent="0.25">
      <c r="A1741" s="231"/>
      <c r="B1741" s="32"/>
      <c r="C1741" s="147"/>
      <c r="D1741" s="147"/>
      <c r="E1741" s="147"/>
      <c r="F1741" s="247"/>
      <c r="G1741" s="197"/>
      <c r="H1741" s="773"/>
      <c r="I1741" s="197"/>
      <c r="J1741" s="618"/>
      <c r="K1741" s="197"/>
      <c r="L1741" s="863" t="str">
        <f t="shared" si="85"/>
        <v/>
      </c>
      <c r="M1741" s="864">
        <f t="shared" si="86"/>
        <v>0</v>
      </c>
      <c r="N1741" s="864">
        <f t="shared" si="87"/>
        <v>0</v>
      </c>
      <c r="O1741" s="197"/>
      <c r="P1741" s="197"/>
      <c r="Q1741" s="197"/>
      <c r="R1741" s="223"/>
      <c r="S1741" s="223"/>
    </row>
    <row r="1742" spans="1:19" ht="15" customHeight="1" x14ac:dyDescent="0.25">
      <c r="A1742" s="231"/>
      <c r="B1742" s="32"/>
      <c r="C1742" s="147"/>
      <c r="D1742" s="147"/>
      <c r="E1742" s="147"/>
      <c r="F1742" s="247"/>
      <c r="G1742" s="197"/>
      <c r="H1742" s="773"/>
      <c r="I1742" s="197"/>
      <c r="J1742" s="618"/>
      <c r="K1742" s="197"/>
      <c r="L1742" s="863" t="str">
        <f t="shared" si="85"/>
        <v/>
      </c>
      <c r="M1742" s="864">
        <f t="shared" si="86"/>
        <v>0</v>
      </c>
      <c r="N1742" s="864">
        <f t="shared" si="87"/>
        <v>0</v>
      </c>
      <c r="O1742" s="197"/>
      <c r="P1742" s="197"/>
      <c r="Q1742" s="197"/>
      <c r="R1742" s="223"/>
      <c r="S1742" s="223"/>
    </row>
    <row r="1743" spans="1:19" ht="15" customHeight="1" x14ac:dyDescent="0.25">
      <c r="A1743" s="231"/>
      <c r="B1743" s="32"/>
      <c r="C1743" s="147"/>
      <c r="D1743" s="147"/>
      <c r="E1743" s="147"/>
      <c r="F1743" s="247"/>
      <c r="G1743" s="197"/>
      <c r="H1743" s="773"/>
      <c r="I1743" s="197"/>
      <c r="J1743" s="618"/>
      <c r="K1743" s="197"/>
      <c r="L1743" s="863" t="str">
        <f t="shared" si="85"/>
        <v/>
      </c>
      <c r="M1743" s="864">
        <f t="shared" si="86"/>
        <v>0</v>
      </c>
      <c r="N1743" s="864">
        <f t="shared" si="87"/>
        <v>0</v>
      </c>
      <c r="O1743" s="197"/>
      <c r="P1743" s="197"/>
      <c r="Q1743" s="197"/>
      <c r="R1743" s="223"/>
      <c r="S1743" s="223"/>
    </row>
    <row r="1744" spans="1:19" ht="15" customHeight="1" x14ac:dyDescent="0.25">
      <c r="A1744" s="231"/>
      <c r="B1744" s="32"/>
      <c r="C1744" s="147"/>
      <c r="D1744" s="147"/>
      <c r="E1744" s="147"/>
      <c r="F1744" s="247"/>
      <c r="G1744" s="197"/>
      <c r="H1744" s="773"/>
      <c r="I1744" s="197"/>
      <c r="J1744" s="618"/>
      <c r="K1744" s="197"/>
      <c r="L1744" s="863" t="str">
        <f t="shared" si="85"/>
        <v/>
      </c>
      <c r="M1744" s="864">
        <f t="shared" si="86"/>
        <v>0</v>
      </c>
      <c r="N1744" s="864">
        <f t="shared" si="87"/>
        <v>0</v>
      </c>
      <c r="O1744" s="197"/>
      <c r="P1744" s="197"/>
      <c r="Q1744" s="197"/>
      <c r="R1744" s="223"/>
      <c r="S1744" s="223"/>
    </row>
    <row r="1745" spans="1:19" ht="15" customHeight="1" x14ac:dyDescent="0.25">
      <c r="A1745" s="231"/>
      <c r="B1745" s="32"/>
      <c r="C1745" s="147"/>
      <c r="D1745" s="147"/>
      <c r="E1745" s="147"/>
      <c r="F1745" s="247"/>
      <c r="G1745" s="197"/>
      <c r="H1745" s="773"/>
      <c r="I1745" s="197"/>
      <c r="J1745" s="618"/>
      <c r="K1745" s="197"/>
      <c r="L1745" s="863" t="str">
        <f t="shared" si="85"/>
        <v/>
      </c>
      <c r="M1745" s="864">
        <f t="shared" si="86"/>
        <v>0</v>
      </c>
      <c r="N1745" s="864">
        <f t="shared" si="87"/>
        <v>0</v>
      </c>
      <c r="O1745" s="197"/>
      <c r="P1745" s="197"/>
      <c r="Q1745" s="197"/>
      <c r="R1745" s="223"/>
      <c r="S1745" s="223"/>
    </row>
    <row r="1746" spans="1:19" ht="15" customHeight="1" x14ac:dyDescent="0.25">
      <c r="A1746" s="231"/>
      <c r="B1746" s="32"/>
      <c r="C1746" s="147"/>
      <c r="D1746" s="147"/>
      <c r="E1746" s="147"/>
      <c r="F1746" s="247"/>
      <c r="G1746" s="197"/>
      <c r="H1746" s="773"/>
      <c r="I1746" s="197"/>
      <c r="J1746" s="618"/>
      <c r="K1746" s="197"/>
      <c r="L1746" s="863" t="str">
        <f t="shared" si="85"/>
        <v/>
      </c>
      <c r="M1746" s="864">
        <f t="shared" si="86"/>
        <v>0</v>
      </c>
      <c r="N1746" s="864">
        <f t="shared" si="87"/>
        <v>0</v>
      </c>
      <c r="O1746" s="197"/>
      <c r="P1746" s="197"/>
      <c r="Q1746" s="197"/>
      <c r="R1746" s="223"/>
      <c r="S1746" s="223"/>
    </row>
    <row r="1747" spans="1:19" ht="15" customHeight="1" x14ac:dyDescent="0.25">
      <c r="A1747" s="231"/>
      <c r="B1747" s="32"/>
      <c r="C1747" s="147"/>
      <c r="D1747" s="147"/>
      <c r="E1747" s="147"/>
      <c r="F1747" s="247"/>
      <c r="G1747" s="197"/>
      <c r="H1747" s="773"/>
      <c r="I1747" s="197"/>
      <c r="J1747" s="618"/>
      <c r="K1747" s="197"/>
      <c r="L1747" s="863" t="str">
        <f t="shared" si="85"/>
        <v/>
      </c>
      <c r="M1747" s="864">
        <f t="shared" si="86"/>
        <v>0</v>
      </c>
      <c r="N1747" s="864">
        <f t="shared" si="87"/>
        <v>0</v>
      </c>
      <c r="O1747" s="197"/>
      <c r="P1747" s="197"/>
      <c r="Q1747" s="197"/>
      <c r="R1747" s="223"/>
      <c r="S1747" s="223"/>
    </row>
    <row r="1748" spans="1:19" ht="15" customHeight="1" x14ac:dyDescent="0.25">
      <c r="A1748" s="231"/>
      <c r="B1748" s="32"/>
      <c r="C1748" s="147"/>
      <c r="D1748" s="147"/>
      <c r="E1748" s="147"/>
      <c r="F1748" s="247"/>
      <c r="G1748" s="197"/>
      <c r="H1748" s="773"/>
      <c r="I1748" s="197"/>
      <c r="J1748" s="618"/>
      <c r="K1748" s="197"/>
      <c r="L1748" s="863" t="str">
        <f t="shared" si="85"/>
        <v/>
      </c>
      <c r="M1748" s="864">
        <f t="shared" si="86"/>
        <v>0</v>
      </c>
      <c r="N1748" s="864">
        <f t="shared" si="87"/>
        <v>0</v>
      </c>
      <c r="O1748" s="197"/>
      <c r="P1748" s="197"/>
      <c r="Q1748" s="197"/>
      <c r="R1748" s="223"/>
      <c r="S1748" s="223"/>
    </row>
    <row r="1749" spans="1:19" ht="15" customHeight="1" x14ac:dyDescent="0.25">
      <c r="A1749" s="231"/>
      <c r="B1749" s="32"/>
      <c r="C1749" s="147"/>
      <c r="D1749" s="147"/>
      <c r="E1749" s="147"/>
      <c r="F1749" s="247"/>
      <c r="G1749" s="197"/>
      <c r="H1749" s="773"/>
      <c r="I1749" s="197"/>
      <c r="J1749" s="618"/>
      <c r="K1749" s="197"/>
      <c r="L1749" s="863" t="str">
        <f t="shared" si="85"/>
        <v/>
      </c>
      <c r="M1749" s="864">
        <f t="shared" si="86"/>
        <v>0</v>
      </c>
      <c r="N1749" s="864">
        <f t="shared" si="87"/>
        <v>0</v>
      </c>
      <c r="O1749" s="197"/>
      <c r="P1749" s="197"/>
      <c r="Q1749" s="197"/>
      <c r="R1749" s="223"/>
      <c r="S1749" s="223"/>
    </row>
    <row r="1750" spans="1:19" ht="15" customHeight="1" x14ac:dyDescent="0.25">
      <c r="A1750" s="231"/>
      <c r="B1750" s="32"/>
      <c r="C1750" s="147"/>
      <c r="D1750" s="147"/>
      <c r="E1750" s="147"/>
      <c r="F1750" s="247"/>
      <c r="G1750" s="197"/>
      <c r="H1750" s="773"/>
      <c r="I1750" s="197"/>
      <c r="J1750" s="618"/>
      <c r="K1750" s="197"/>
      <c r="L1750" s="863" t="str">
        <f t="shared" si="85"/>
        <v/>
      </c>
      <c r="M1750" s="864">
        <f t="shared" si="86"/>
        <v>0</v>
      </c>
      <c r="N1750" s="864">
        <f t="shared" si="87"/>
        <v>0</v>
      </c>
      <c r="O1750" s="197"/>
      <c r="P1750" s="197"/>
      <c r="Q1750" s="197"/>
      <c r="R1750" s="223"/>
      <c r="S1750" s="223"/>
    </row>
    <row r="1751" spans="1:19" ht="15" customHeight="1" x14ac:dyDescent="0.25">
      <c r="A1751" s="231"/>
      <c r="B1751" s="32"/>
      <c r="C1751" s="147"/>
      <c r="D1751" s="147"/>
      <c r="E1751" s="147"/>
      <c r="F1751" s="247"/>
      <c r="G1751" s="197"/>
      <c r="H1751" s="773"/>
      <c r="I1751" s="197"/>
      <c r="J1751" s="618"/>
      <c r="K1751" s="197"/>
      <c r="L1751" s="863" t="str">
        <f t="shared" si="85"/>
        <v/>
      </c>
      <c r="M1751" s="864">
        <f t="shared" si="86"/>
        <v>0</v>
      </c>
      <c r="N1751" s="864">
        <f t="shared" si="87"/>
        <v>0</v>
      </c>
      <c r="O1751" s="197"/>
      <c r="P1751" s="197"/>
      <c r="Q1751" s="197"/>
      <c r="R1751" s="223"/>
      <c r="S1751" s="223"/>
    </row>
    <row r="1752" spans="1:19" ht="15" customHeight="1" x14ac:dyDescent="0.25">
      <c r="A1752" s="231"/>
      <c r="B1752" s="32"/>
      <c r="C1752" s="147"/>
      <c r="D1752" s="147"/>
      <c r="E1752" s="147"/>
      <c r="F1752" s="247"/>
      <c r="G1752" s="197"/>
      <c r="H1752" s="773"/>
      <c r="I1752" s="197"/>
      <c r="J1752" s="618"/>
      <c r="K1752" s="197"/>
      <c r="L1752" s="863" t="str">
        <f t="shared" si="85"/>
        <v/>
      </c>
      <c r="M1752" s="864">
        <f t="shared" si="86"/>
        <v>0</v>
      </c>
      <c r="N1752" s="864">
        <f t="shared" si="87"/>
        <v>0</v>
      </c>
      <c r="O1752" s="197"/>
      <c r="P1752" s="197"/>
      <c r="Q1752" s="197"/>
      <c r="R1752" s="223"/>
      <c r="S1752" s="223"/>
    </row>
    <row r="1753" spans="1:19" ht="15" customHeight="1" x14ac:dyDescent="0.25">
      <c r="A1753" s="231"/>
      <c r="B1753" s="32"/>
      <c r="C1753" s="147"/>
      <c r="D1753" s="147"/>
      <c r="E1753" s="147"/>
      <c r="F1753" s="247"/>
      <c r="G1753" s="197"/>
      <c r="H1753" s="773"/>
      <c r="I1753" s="197"/>
      <c r="J1753" s="618"/>
      <c r="K1753" s="197"/>
      <c r="L1753" s="863" t="str">
        <f t="shared" si="85"/>
        <v/>
      </c>
      <c r="M1753" s="864">
        <f t="shared" si="86"/>
        <v>0</v>
      </c>
      <c r="N1753" s="864">
        <f t="shared" si="87"/>
        <v>0</v>
      </c>
      <c r="O1753" s="197"/>
      <c r="P1753" s="197"/>
      <c r="Q1753" s="197"/>
      <c r="R1753" s="223"/>
      <c r="S1753" s="223"/>
    </row>
    <row r="1754" spans="1:19" ht="15" customHeight="1" x14ac:dyDescent="0.25">
      <c r="A1754" s="231"/>
      <c r="B1754" s="32"/>
      <c r="C1754" s="147"/>
      <c r="D1754" s="147"/>
      <c r="E1754" s="147"/>
      <c r="F1754" s="247"/>
      <c r="G1754" s="197"/>
      <c r="H1754" s="773"/>
      <c r="I1754" s="197"/>
      <c r="J1754" s="618"/>
      <c r="K1754" s="197"/>
      <c r="L1754" s="863" t="str">
        <f t="shared" si="85"/>
        <v/>
      </c>
      <c r="M1754" s="864">
        <f t="shared" si="86"/>
        <v>0</v>
      </c>
      <c r="N1754" s="864">
        <f t="shared" si="87"/>
        <v>0</v>
      </c>
      <c r="O1754" s="197"/>
      <c r="P1754" s="197"/>
      <c r="Q1754" s="197"/>
      <c r="R1754" s="223"/>
      <c r="S1754" s="223"/>
    </row>
    <row r="1755" spans="1:19" ht="15" customHeight="1" x14ac:dyDescent="0.25">
      <c r="A1755" s="231"/>
      <c r="B1755" s="32"/>
      <c r="C1755" s="147"/>
      <c r="D1755" s="147"/>
      <c r="E1755" s="147"/>
      <c r="F1755" s="247"/>
      <c r="G1755" s="197"/>
      <c r="H1755" s="773"/>
      <c r="I1755" s="197"/>
      <c r="J1755" s="618"/>
      <c r="K1755" s="197"/>
      <c r="L1755" s="863" t="str">
        <f t="shared" si="85"/>
        <v/>
      </c>
      <c r="M1755" s="864">
        <f t="shared" si="86"/>
        <v>0</v>
      </c>
      <c r="N1755" s="864">
        <f t="shared" si="87"/>
        <v>0</v>
      </c>
      <c r="O1755" s="197"/>
      <c r="P1755" s="197"/>
      <c r="Q1755" s="197"/>
      <c r="R1755" s="223"/>
      <c r="S1755" s="223"/>
    </row>
    <row r="1756" spans="1:19" ht="15" customHeight="1" x14ac:dyDescent="0.25">
      <c r="A1756" s="231"/>
      <c r="B1756" s="32"/>
      <c r="C1756" s="147"/>
      <c r="D1756" s="147"/>
      <c r="E1756" s="147"/>
      <c r="F1756" s="247"/>
      <c r="G1756" s="197"/>
      <c r="H1756" s="773"/>
      <c r="I1756" s="197"/>
      <c r="J1756" s="618"/>
      <c r="K1756" s="197"/>
      <c r="L1756" s="863" t="str">
        <f t="shared" si="85"/>
        <v/>
      </c>
      <c r="M1756" s="864">
        <f t="shared" si="86"/>
        <v>0</v>
      </c>
      <c r="N1756" s="864">
        <f t="shared" si="87"/>
        <v>0</v>
      </c>
      <c r="O1756" s="197"/>
      <c r="P1756" s="197"/>
      <c r="Q1756" s="197"/>
      <c r="R1756" s="223"/>
      <c r="S1756" s="223"/>
    </row>
    <row r="1757" spans="1:19" ht="15" customHeight="1" x14ac:dyDescent="0.25">
      <c r="A1757" s="231"/>
      <c r="B1757" s="32"/>
      <c r="C1757" s="147"/>
      <c r="D1757" s="147"/>
      <c r="E1757" s="147"/>
      <c r="F1757" s="247"/>
      <c r="G1757" s="197"/>
      <c r="H1757" s="773"/>
      <c r="I1757" s="197"/>
      <c r="J1757" s="618"/>
      <c r="K1757" s="197"/>
      <c r="L1757" s="863" t="str">
        <f t="shared" si="85"/>
        <v/>
      </c>
      <c r="M1757" s="864">
        <f t="shared" si="86"/>
        <v>0</v>
      </c>
      <c r="N1757" s="864">
        <f t="shared" si="87"/>
        <v>0</v>
      </c>
      <c r="O1757" s="197"/>
      <c r="P1757" s="197"/>
      <c r="Q1757" s="197"/>
      <c r="R1757" s="223"/>
      <c r="S1757" s="223"/>
    </row>
    <row r="1758" spans="1:19" ht="15" customHeight="1" x14ac:dyDescent="0.25">
      <c r="A1758" s="231"/>
      <c r="B1758" s="32"/>
      <c r="C1758" s="147"/>
      <c r="D1758" s="147"/>
      <c r="E1758" s="147"/>
      <c r="F1758" s="247"/>
      <c r="G1758" s="197"/>
      <c r="H1758" s="773"/>
      <c r="I1758" s="197"/>
      <c r="J1758" s="618"/>
      <c r="K1758" s="197"/>
      <c r="L1758" s="863" t="str">
        <f t="shared" si="85"/>
        <v/>
      </c>
      <c r="M1758" s="864">
        <f t="shared" si="86"/>
        <v>0</v>
      </c>
      <c r="N1758" s="864">
        <f t="shared" si="87"/>
        <v>0</v>
      </c>
      <c r="O1758" s="197"/>
      <c r="P1758" s="197"/>
      <c r="Q1758" s="197"/>
      <c r="R1758" s="223"/>
      <c r="S1758" s="223"/>
    </row>
    <row r="1759" spans="1:19" ht="15" customHeight="1" x14ac:dyDescent="0.25">
      <c r="A1759" s="231"/>
      <c r="B1759" s="32"/>
      <c r="C1759" s="147"/>
      <c r="D1759" s="147"/>
      <c r="E1759" s="147"/>
      <c r="F1759" s="247"/>
      <c r="G1759" s="197"/>
      <c r="H1759" s="773"/>
      <c r="I1759" s="197"/>
      <c r="J1759" s="618"/>
      <c r="K1759" s="197"/>
      <c r="L1759" s="863" t="str">
        <f t="shared" si="85"/>
        <v/>
      </c>
      <c r="M1759" s="864">
        <f t="shared" si="86"/>
        <v>0</v>
      </c>
      <c r="N1759" s="864">
        <f t="shared" si="87"/>
        <v>0</v>
      </c>
      <c r="O1759" s="197"/>
      <c r="P1759" s="197"/>
      <c r="Q1759" s="197"/>
      <c r="R1759" s="223"/>
      <c r="S1759" s="223"/>
    </row>
    <row r="1760" spans="1:19" ht="15" customHeight="1" x14ac:dyDescent="0.25">
      <c r="A1760" s="231"/>
      <c r="B1760" s="32"/>
      <c r="C1760" s="147"/>
      <c r="D1760" s="147"/>
      <c r="E1760" s="147"/>
      <c r="F1760" s="247"/>
      <c r="G1760" s="197"/>
      <c r="H1760" s="773"/>
      <c r="I1760" s="197"/>
      <c r="J1760" s="618"/>
      <c r="K1760" s="197"/>
      <c r="L1760" s="863" t="str">
        <f t="shared" si="85"/>
        <v/>
      </c>
      <c r="M1760" s="864">
        <f t="shared" si="86"/>
        <v>0</v>
      </c>
      <c r="N1760" s="864">
        <f t="shared" si="87"/>
        <v>0</v>
      </c>
      <c r="O1760" s="197"/>
      <c r="P1760" s="197"/>
      <c r="Q1760" s="197"/>
      <c r="R1760" s="223"/>
      <c r="S1760" s="223"/>
    </row>
    <row r="1761" spans="1:19" ht="15" customHeight="1" x14ac:dyDescent="0.25">
      <c r="A1761" s="231"/>
      <c r="B1761" s="32"/>
      <c r="C1761" s="147"/>
      <c r="D1761" s="147"/>
      <c r="E1761" s="147"/>
      <c r="F1761" s="247"/>
      <c r="G1761" s="197"/>
      <c r="H1761" s="773"/>
      <c r="I1761" s="197"/>
      <c r="J1761" s="618"/>
      <c r="K1761" s="197"/>
      <c r="L1761" s="863" t="str">
        <f t="shared" si="85"/>
        <v/>
      </c>
      <c r="M1761" s="864">
        <f t="shared" si="86"/>
        <v>0</v>
      </c>
      <c r="N1761" s="864">
        <f t="shared" si="87"/>
        <v>0</v>
      </c>
      <c r="O1761" s="197"/>
      <c r="P1761" s="197"/>
      <c r="Q1761" s="197"/>
      <c r="R1761" s="223"/>
      <c r="S1761" s="223"/>
    </row>
    <row r="1762" spans="1:19" ht="15" customHeight="1" x14ac:dyDescent="0.25">
      <c r="A1762" s="231"/>
      <c r="B1762" s="32"/>
      <c r="C1762" s="147"/>
      <c r="D1762" s="147"/>
      <c r="E1762" s="147"/>
      <c r="F1762" s="247"/>
      <c r="G1762" s="197"/>
      <c r="H1762" s="773"/>
      <c r="I1762" s="197"/>
      <c r="J1762" s="618"/>
      <c r="K1762" s="197"/>
      <c r="L1762" s="863" t="str">
        <f t="shared" si="85"/>
        <v/>
      </c>
      <c r="M1762" s="864">
        <f t="shared" si="86"/>
        <v>0</v>
      </c>
      <c r="N1762" s="864">
        <f t="shared" si="87"/>
        <v>0</v>
      </c>
      <c r="O1762" s="197"/>
      <c r="P1762" s="197"/>
      <c r="Q1762" s="197"/>
      <c r="R1762" s="223"/>
      <c r="S1762" s="223"/>
    </row>
    <row r="1763" spans="1:19" ht="15" customHeight="1" x14ac:dyDescent="0.25">
      <c r="A1763" s="231"/>
      <c r="B1763" s="32"/>
      <c r="C1763" s="147"/>
      <c r="D1763" s="147"/>
      <c r="E1763" s="147"/>
      <c r="F1763" s="247"/>
      <c r="G1763" s="197"/>
      <c r="H1763" s="773"/>
      <c r="I1763" s="197"/>
      <c r="J1763" s="618"/>
      <c r="K1763" s="197"/>
      <c r="L1763" s="863" t="str">
        <f t="shared" si="85"/>
        <v/>
      </c>
      <c r="M1763" s="864">
        <f t="shared" si="86"/>
        <v>0</v>
      </c>
      <c r="N1763" s="864">
        <f t="shared" si="87"/>
        <v>0</v>
      </c>
      <c r="O1763" s="197"/>
      <c r="P1763" s="197"/>
      <c r="Q1763" s="197"/>
      <c r="R1763" s="223"/>
      <c r="S1763" s="223"/>
    </row>
    <row r="1764" spans="1:19" ht="15" customHeight="1" x14ac:dyDescent="0.25">
      <c r="A1764" s="231"/>
      <c r="B1764" s="32"/>
      <c r="C1764" s="147"/>
      <c r="D1764" s="147"/>
      <c r="E1764" s="147"/>
      <c r="F1764" s="247"/>
      <c r="G1764" s="197"/>
      <c r="H1764" s="773"/>
      <c r="I1764" s="197"/>
      <c r="J1764" s="618"/>
      <c r="K1764" s="197"/>
      <c r="L1764" s="863" t="str">
        <f t="shared" si="85"/>
        <v/>
      </c>
      <c r="M1764" s="864">
        <f t="shared" si="86"/>
        <v>0</v>
      </c>
      <c r="N1764" s="864">
        <f t="shared" si="87"/>
        <v>0</v>
      </c>
      <c r="O1764" s="197"/>
      <c r="P1764" s="197"/>
      <c r="Q1764" s="197"/>
      <c r="R1764" s="223"/>
      <c r="S1764" s="223"/>
    </row>
    <row r="1765" spans="1:19" ht="15" customHeight="1" x14ac:dyDescent="0.25">
      <c r="A1765" s="231"/>
      <c r="B1765" s="32"/>
      <c r="C1765" s="147"/>
      <c r="D1765" s="147"/>
      <c r="E1765" s="147"/>
      <c r="F1765" s="247"/>
      <c r="G1765" s="197"/>
      <c r="H1765" s="773"/>
      <c r="I1765" s="197"/>
      <c r="J1765" s="618"/>
      <c r="K1765" s="197"/>
      <c r="L1765" s="863" t="str">
        <f t="shared" si="85"/>
        <v/>
      </c>
      <c r="M1765" s="864">
        <f t="shared" si="86"/>
        <v>0</v>
      </c>
      <c r="N1765" s="864">
        <f t="shared" si="87"/>
        <v>0</v>
      </c>
      <c r="O1765" s="197"/>
      <c r="P1765" s="197"/>
      <c r="Q1765" s="197"/>
      <c r="R1765" s="223"/>
      <c r="S1765" s="223"/>
    </row>
    <row r="1766" spans="1:19" ht="15" customHeight="1" x14ac:dyDescent="0.25">
      <c r="A1766" s="231"/>
      <c r="B1766" s="32"/>
      <c r="C1766" s="147"/>
      <c r="D1766" s="147"/>
      <c r="E1766" s="147"/>
      <c r="F1766" s="247"/>
      <c r="G1766" s="197"/>
      <c r="H1766" s="773"/>
      <c r="I1766" s="197"/>
      <c r="J1766" s="618"/>
      <c r="K1766" s="197"/>
      <c r="L1766" s="863" t="str">
        <f t="shared" si="85"/>
        <v/>
      </c>
      <c r="M1766" s="864">
        <f t="shared" si="86"/>
        <v>0</v>
      </c>
      <c r="N1766" s="864">
        <f t="shared" si="87"/>
        <v>0</v>
      </c>
      <c r="O1766" s="197"/>
      <c r="P1766" s="197"/>
      <c r="Q1766" s="197"/>
      <c r="R1766" s="223"/>
      <c r="S1766" s="223"/>
    </row>
    <row r="1767" spans="1:19" ht="15" customHeight="1" x14ac:dyDescent="0.25">
      <c r="A1767" s="231"/>
      <c r="B1767" s="32"/>
      <c r="C1767" s="147"/>
      <c r="D1767" s="147"/>
      <c r="E1767" s="147"/>
      <c r="F1767" s="247"/>
      <c r="G1767" s="197"/>
      <c r="H1767" s="773"/>
      <c r="I1767" s="197"/>
      <c r="J1767" s="618"/>
      <c r="K1767" s="197"/>
      <c r="L1767" s="863" t="str">
        <f t="shared" si="85"/>
        <v/>
      </c>
      <c r="M1767" s="864">
        <f t="shared" si="86"/>
        <v>0</v>
      </c>
      <c r="N1767" s="864">
        <f t="shared" si="87"/>
        <v>0</v>
      </c>
      <c r="O1767" s="197"/>
      <c r="P1767" s="197"/>
      <c r="Q1767" s="197"/>
      <c r="R1767" s="223"/>
      <c r="S1767" s="223"/>
    </row>
    <row r="1768" spans="1:19" ht="15" customHeight="1" x14ac:dyDescent="0.25">
      <c r="A1768" s="231"/>
      <c r="B1768" s="32"/>
      <c r="C1768" s="147"/>
      <c r="D1768" s="147"/>
      <c r="E1768" s="147"/>
      <c r="F1768" s="247"/>
      <c r="G1768" s="197"/>
      <c r="H1768" s="773"/>
      <c r="I1768" s="197"/>
      <c r="J1768" s="618"/>
      <c r="K1768" s="197"/>
      <c r="L1768" s="863" t="str">
        <f t="shared" si="85"/>
        <v/>
      </c>
      <c r="M1768" s="864">
        <f t="shared" si="86"/>
        <v>0</v>
      </c>
      <c r="N1768" s="864">
        <f t="shared" si="87"/>
        <v>0</v>
      </c>
      <c r="O1768" s="197"/>
      <c r="P1768" s="197"/>
      <c r="Q1768" s="197"/>
      <c r="R1768" s="223"/>
      <c r="S1768" s="223"/>
    </row>
    <row r="1769" spans="1:19" ht="15" customHeight="1" x14ac:dyDescent="0.25">
      <c r="A1769" s="231"/>
      <c r="B1769" s="32"/>
      <c r="C1769" s="147"/>
      <c r="D1769" s="147"/>
      <c r="E1769" s="147"/>
      <c r="F1769" s="247"/>
      <c r="G1769" s="197"/>
      <c r="H1769" s="773"/>
      <c r="I1769" s="197"/>
      <c r="J1769" s="618"/>
      <c r="K1769" s="197"/>
      <c r="L1769" s="863" t="str">
        <f t="shared" si="85"/>
        <v/>
      </c>
      <c r="M1769" s="864">
        <f t="shared" si="86"/>
        <v>0</v>
      </c>
      <c r="N1769" s="864">
        <f t="shared" si="87"/>
        <v>0</v>
      </c>
      <c r="O1769" s="197"/>
      <c r="P1769" s="197"/>
      <c r="Q1769" s="197"/>
      <c r="R1769" s="223"/>
      <c r="S1769" s="223"/>
    </row>
    <row r="1770" spans="1:19" ht="15" customHeight="1" x14ac:dyDescent="0.25">
      <c r="A1770" s="231"/>
      <c r="B1770" s="32"/>
      <c r="C1770" s="147"/>
      <c r="D1770" s="147"/>
      <c r="E1770" s="147"/>
      <c r="F1770" s="247"/>
      <c r="G1770" s="197"/>
      <c r="H1770" s="773"/>
      <c r="I1770" s="197"/>
      <c r="J1770" s="618"/>
      <c r="K1770" s="197"/>
      <c r="L1770" s="863" t="str">
        <f t="shared" si="85"/>
        <v/>
      </c>
      <c r="M1770" s="864">
        <f t="shared" si="86"/>
        <v>0</v>
      </c>
      <c r="N1770" s="864">
        <f t="shared" si="87"/>
        <v>0</v>
      </c>
      <c r="O1770" s="197"/>
      <c r="P1770" s="197"/>
      <c r="Q1770" s="197"/>
      <c r="R1770" s="223"/>
      <c r="S1770" s="223"/>
    </row>
    <row r="1771" spans="1:19" ht="15" customHeight="1" x14ac:dyDescent="0.25">
      <c r="A1771" s="231"/>
      <c r="B1771" s="32"/>
      <c r="C1771" s="147"/>
      <c r="D1771" s="147"/>
      <c r="E1771" s="147"/>
      <c r="F1771" s="247"/>
      <c r="G1771" s="197"/>
      <c r="H1771" s="773"/>
      <c r="I1771" s="197"/>
      <c r="J1771" s="618"/>
      <c r="K1771" s="197"/>
      <c r="L1771" s="863" t="str">
        <f t="shared" si="85"/>
        <v/>
      </c>
      <c r="M1771" s="864">
        <f t="shared" si="86"/>
        <v>0</v>
      </c>
      <c r="N1771" s="864">
        <f t="shared" si="87"/>
        <v>0</v>
      </c>
      <c r="O1771" s="197"/>
      <c r="P1771" s="197"/>
      <c r="Q1771" s="197"/>
      <c r="R1771" s="223"/>
      <c r="S1771" s="223"/>
    </row>
    <row r="1772" spans="1:19" ht="15" customHeight="1" x14ac:dyDescent="0.25">
      <c r="A1772" s="231"/>
      <c r="B1772" s="32"/>
      <c r="C1772" s="147"/>
      <c r="D1772" s="147"/>
      <c r="E1772" s="147"/>
      <c r="F1772" s="247"/>
      <c r="G1772" s="197"/>
      <c r="H1772" s="773"/>
      <c r="I1772" s="197"/>
      <c r="J1772" s="618"/>
      <c r="K1772" s="197"/>
      <c r="L1772" s="863" t="str">
        <f t="shared" si="85"/>
        <v/>
      </c>
      <c r="M1772" s="864">
        <f t="shared" si="86"/>
        <v>0</v>
      </c>
      <c r="N1772" s="864">
        <f t="shared" si="87"/>
        <v>0</v>
      </c>
      <c r="O1772" s="197"/>
      <c r="P1772" s="197"/>
      <c r="Q1772" s="197"/>
      <c r="R1772" s="223"/>
      <c r="S1772" s="223"/>
    </row>
    <row r="1773" spans="1:19" ht="15" customHeight="1" x14ac:dyDescent="0.25">
      <c r="A1773" s="231"/>
      <c r="B1773" s="32"/>
      <c r="C1773" s="147"/>
      <c r="D1773" s="147"/>
      <c r="E1773" s="147"/>
      <c r="F1773" s="247"/>
      <c r="G1773" s="197"/>
      <c r="H1773" s="773"/>
      <c r="I1773" s="197"/>
      <c r="J1773" s="618"/>
      <c r="K1773" s="197"/>
      <c r="L1773" s="863" t="str">
        <f t="shared" si="85"/>
        <v/>
      </c>
      <c r="M1773" s="864">
        <f t="shared" si="86"/>
        <v>0</v>
      </c>
      <c r="N1773" s="864">
        <f t="shared" si="87"/>
        <v>0</v>
      </c>
      <c r="O1773" s="197"/>
      <c r="P1773" s="197"/>
      <c r="Q1773" s="197"/>
      <c r="R1773" s="223"/>
      <c r="S1773" s="223"/>
    </row>
    <row r="1774" spans="1:19" ht="15" customHeight="1" x14ac:dyDescent="0.25">
      <c r="A1774" s="231"/>
      <c r="B1774" s="32"/>
      <c r="C1774" s="147"/>
      <c r="D1774" s="147"/>
      <c r="E1774" s="147"/>
      <c r="F1774" s="247"/>
      <c r="G1774" s="197"/>
      <c r="H1774" s="773"/>
      <c r="I1774" s="197"/>
      <c r="J1774" s="618"/>
      <c r="K1774" s="197"/>
      <c r="L1774" s="863" t="str">
        <f t="shared" si="85"/>
        <v/>
      </c>
      <c r="M1774" s="864">
        <f t="shared" si="86"/>
        <v>0</v>
      </c>
      <c r="N1774" s="864">
        <f t="shared" si="87"/>
        <v>0</v>
      </c>
      <c r="O1774" s="197"/>
      <c r="P1774" s="197"/>
      <c r="Q1774" s="197"/>
      <c r="R1774" s="223"/>
      <c r="S1774" s="223"/>
    </row>
    <row r="1775" spans="1:19" ht="15" customHeight="1" x14ac:dyDescent="0.25">
      <c r="A1775" s="231"/>
      <c r="B1775" s="32"/>
      <c r="C1775" s="147"/>
      <c r="D1775" s="147"/>
      <c r="E1775" s="147"/>
      <c r="F1775" s="247"/>
      <c r="G1775" s="197"/>
      <c r="H1775" s="773"/>
      <c r="I1775" s="197"/>
      <c r="J1775" s="618"/>
      <c r="K1775" s="197"/>
      <c r="L1775" s="863" t="str">
        <f t="shared" si="85"/>
        <v/>
      </c>
      <c r="M1775" s="864">
        <f t="shared" si="86"/>
        <v>0</v>
      </c>
      <c r="N1775" s="864">
        <f t="shared" si="87"/>
        <v>0</v>
      </c>
      <c r="O1775" s="197"/>
      <c r="P1775" s="197"/>
      <c r="Q1775" s="197"/>
      <c r="R1775" s="223"/>
      <c r="S1775" s="223"/>
    </row>
    <row r="1776" spans="1:19" ht="15" customHeight="1" x14ac:dyDescent="0.25">
      <c r="A1776" s="231"/>
      <c r="B1776" s="32"/>
      <c r="C1776" s="147"/>
      <c r="D1776" s="147"/>
      <c r="E1776" s="147"/>
      <c r="F1776" s="247"/>
      <c r="G1776" s="197"/>
      <c r="H1776" s="773"/>
      <c r="I1776" s="197"/>
      <c r="J1776" s="618"/>
      <c r="K1776" s="197"/>
      <c r="L1776" s="863" t="str">
        <f t="shared" si="85"/>
        <v/>
      </c>
      <c r="M1776" s="864">
        <f t="shared" si="86"/>
        <v>0</v>
      </c>
      <c r="N1776" s="864">
        <f t="shared" si="87"/>
        <v>0</v>
      </c>
      <c r="O1776" s="197"/>
      <c r="P1776" s="197"/>
      <c r="Q1776" s="197"/>
      <c r="R1776" s="223"/>
      <c r="S1776" s="223"/>
    </row>
    <row r="1777" spans="1:19" ht="15" customHeight="1" x14ac:dyDescent="0.25">
      <c r="A1777" s="231"/>
      <c r="B1777" s="32"/>
      <c r="C1777" s="147"/>
      <c r="D1777" s="147"/>
      <c r="E1777" s="147"/>
      <c r="F1777" s="247"/>
      <c r="G1777" s="197"/>
      <c r="H1777" s="773"/>
      <c r="I1777" s="197"/>
      <c r="J1777" s="618"/>
      <c r="K1777" s="197"/>
      <c r="L1777" s="863" t="str">
        <f t="shared" si="85"/>
        <v/>
      </c>
      <c r="M1777" s="864">
        <f t="shared" si="86"/>
        <v>0</v>
      </c>
      <c r="N1777" s="864">
        <f t="shared" si="87"/>
        <v>0</v>
      </c>
      <c r="O1777" s="197"/>
      <c r="P1777" s="197"/>
      <c r="Q1777" s="197"/>
      <c r="R1777" s="223"/>
      <c r="S1777" s="223"/>
    </row>
    <row r="1778" spans="1:19" ht="15" customHeight="1" x14ac:dyDescent="0.25">
      <c r="A1778" s="231"/>
      <c r="B1778" s="32"/>
      <c r="C1778" s="147"/>
      <c r="D1778" s="147"/>
      <c r="E1778" s="147"/>
      <c r="F1778" s="247"/>
      <c r="G1778" s="197"/>
      <c r="H1778" s="773"/>
      <c r="I1778" s="197"/>
      <c r="J1778" s="618"/>
      <c r="K1778" s="197"/>
      <c r="L1778" s="863" t="str">
        <f t="shared" si="85"/>
        <v/>
      </c>
      <c r="M1778" s="864">
        <f t="shared" si="86"/>
        <v>0</v>
      </c>
      <c r="N1778" s="864">
        <f t="shared" si="87"/>
        <v>0</v>
      </c>
      <c r="O1778" s="197"/>
      <c r="P1778" s="197"/>
      <c r="Q1778" s="197"/>
      <c r="R1778" s="223"/>
      <c r="S1778" s="223"/>
    </row>
    <row r="1779" spans="1:19" ht="15" customHeight="1" x14ac:dyDescent="0.25">
      <c r="A1779" s="231"/>
      <c r="B1779" s="32"/>
      <c r="C1779" s="147"/>
      <c r="D1779" s="147"/>
      <c r="E1779" s="147"/>
      <c r="F1779" s="247"/>
      <c r="G1779" s="197"/>
      <c r="H1779" s="773"/>
      <c r="I1779" s="197"/>
      <c r="J1779" s="618"/>
      <c r="K1779" s="197"/>
      <c r="L1779" s="863" t="str">
        <f t="shared" si="85"/>
        <v/>
      </c>
      <c r="M1779" s="864">
        <f t="shared" si="86"/>
        <v>0</v>
      </c>
      <c r="N1779" s="864">
        <f t="shared" si="87"/>
        <v>0</v>
      </c>
      <c r="O1779" s="197"/>
      <c r="P1779" s="197"/>
      <c r="Q1779" s="197"/>
      <c r="R1779" s="223"/>
      <c r="S1779" s="223"/>
    </row>
    <row r="1780" spans="1:19" ht="15" customHeight="1" x14ac:dyDescent="0.25">
      <c r="A1780" s="231"/>
      <c r="B1780" s="32"/>
      <c r="C1780" s="147"/>
      <c r="D1780" s="147"/>
      <c r="E1780" s="147"/>
      <c r="F1780" s="247"/>
      <c r="G1780" s="197"/>
      <c r="H1780" s="773"/>
      <c r="I1780" s="197"/>
      <c r="J1780" s="618"/>
      <c r="K1780" s="197"/>
      <c r="L1780" s="863" t="str">
        <f t="shared" si="85"/>
        <v/>
      </c>
      <c r="M1780" s="864">
        <f t="shared" si="86"/>
        <v>0</v>
      </c>
      <c r="N1780" s="864">
        <f t="shared" si="87"/>
        <v>0</v>
      </c>
      <c r="O1780" s="197"/>
      <c r="P1780" s="197"/>
      <c r="Q1780" s="197"/>
      <c r="R1780" s="223"/>
      <c r="S1780" s="223"/>
    </row>
    <row r="1781" spans="1:19" ht="15" customHeight="1" x14ac:dyDescent="0.25">
      <c r="A1781" s="231"/>
      <c r="B1781" s="32"/>
      <c r="C1781" s="147"/>
      <c r="D1781" s="147"/>
      <c r="E1781" s="147"/>
      <c r="F1781" s="247"/>
      <c r="G1781" s="197"/>
      <c r="H1781" s="773"/>
      <c r="I1781" s="197"/>
      <c r="J1781" s="618"/>
      <c r="K1781" s="197"/>
      <c r="L1781" s="863" t="str">
        <f t="shared" si="85"/>
        <v/>
      </c>
      <c r="M1781" s="864">
        <f t="shared" si="86"/>
        <v>0</v>
      </c>
      <c r="N1781" s="864">
        <f t="shared" si="87"/>
        <v>0</v>
      </c>
      <c r="O1781" s="197"/>
      <c r="P1781" s="197"/>
      <c r="Q1781" s="197"/>
      <c r="R1781" s="223"/>
      <c r="S1781" s="223"/>
    </row>
    <row r="1782" spans="1:19" ht="15" customHeight="1" x14ac:dyDescent="0.25">
      <c r="A1782" s="231"/>
      <c r="B1782" s="32"/>
      <c r="C1782" s="147"/>
      <c r="D1782" s="147"/>
      <c r="E1782" s="147"/>
      <c r="F1782" s="247"/>
      <c r="G1782" s="197"/>
      <c r="H1782" s="773"/>
      <c r="I1782" s="197"/>
      <c r="J1782" s="618"/>
      <c r="K1782" s="197"/>
      <c r="L1782" s="863" t="str">
        <f t="shared" si="85"/>
        <v/>
      </c>
      <c r="M1782" s="864">
        <f t="shared" si="86"/>
        <v>0</v>
      </c>
      <c r="N1782" s="864">
        <f t="shared" si="87"/>
        <v>0</v>
      </c>
      <c r="O1782" s="197"/>
      <c r="P1782" s="197"/>
      <c r="Q1782" s="197"/>
      <c r="R1782" s="223"/>
      <c r="S1782" s="223"/>
    </row>
    <row r="1783" spans="1:19" ht="15" customHeight="1" x14ac:dyDescent="0.25">
      <c r="A1783" s="231"/>
      <c r="B1783" s="32"/>
      <c r="C1783" s="147"/>
      <c r="D1783" s="147"/>
      <c r="E1783" s="147"/>
      <c r="F1783" s="247"/>
      <c r="G1783" s="197"/>
      <c r="H1783" s="773"/>
      <c r="I1783" s="197"/>
      <c r="J1783" s="618"/>
      <c r="K1783" s="197"/>
      <c r="L1783" s="863" t="str">
        <f t="shared" si="85"/>
        <v/>
      </c>
      <c r="M1783" s="864">
        <f t="shared" si="86"/>
        <v>0</v>
      </c>
      <c r="N1783" s="864">
        <f t="shared" si="87"/>
        <v>0</v>
      </c>
      <c r="O1783" s="197"/>
      <c r="P1783" s="197"/>
      <c r="Q1783" s="197"/>
      <c r="R1783" s="223"/>
      <c r="S1783" s="223"/>
    </row>
    <row r="1784" spans="1:19" ht="15" customHeight="1" x14ac:dyDescent="0.25">
      <c r="A1784" s="231"/>
      <c r="B1784" s="32"/>
      <c r="C1784" s="147"/>
      <c r="D1784" s="147"/>
      <c r="E1784" s="147"/>
      <c r="F1784" s="247"/>
      <c r="G1784" s="197"/>
      <c r="H1784" s="773"/>
      <c r="I1784" s="197"/>
      <c r="J1784" s="618"/>
      <c r="K1784" s="197"/>
      <c r="L1784" s="863" t="str">
        <f t="shared" si="85"/>
        <v/>
      </c>
      <c r="M1784" s="864">
        <f t="shared" si="86"/>
        <v>0</v>
      </c>
      <c r="N1784" s="864">
        <f t="shared" si="87"/>
        <v>0</v>
      </c>
      <c r="O1784" s="197"/>
      <c r="P1784" s="197"/>
      <c r="Q1784" s="197"/>
      <c r="R1784" s="223"/>
      <c r="S1784" s="223"/>
    </row>
    <row r="1785" spans="1:19" ht="15" customHeight="1" x14ac:dyDescent="0.25">
      <c r="A1785" s="231"/>
      <c r="B1785" s="32"/>
      <c r="C1785" s="147"/>
      <c r="D1785" s="147"/>
      <c r="E1785" s="147"/>
      <c r="F1785" s="247"/>
      <c r="G1785" s="197"/>
      <c r="H1785" s="773"/>
      <c r="I1785" s="197"/>
      <c r="J1785" s="618"/>
      <c r="K1785" s="197"/>
      <c r="L1785" s="863" t="str">
        <f t="shared" si="85"/>
        <v/>
      </c>
      <c r="M1785" s="864">
        <f t="shared" si="86"/>
        <v>0</v>
      </c>
      <c r="N1785" s="864">
        <f t="shared" si="87"/>
        <v>0</v>
      </c>
      <c r="O1785" s="197"/>
      <c r="P1785" s="197"/>
      <c r="Q1785" s="197"/>
      <c r="R1785" s="223"/>
      <c r="S1785" s="223"/>
    </row>
    <row r="1786" spans="1:19" ht="15" customHeight="1" x14ac:dyDescent="0.25">
      <c r="A1786" s="231"/>
      <c r="B1786" s="32"/>
      <c r="C1786" s="147"/>
      <c r="D1786" s="147"/>
      <c r="E1786" s="147"/>
      <c r="F1786" s="247"/>
      <c r="G1786" s="197"/>
      <c r="H1786" s="773"/>
      <c r="I1786" s="197"/>
      <c r="J1786" s="618"/>
      <c r="K1786" s="197"/>
      <c r="L1786" s="863" t="str">
        <f t="shared" si="85"/>
        <v/>
      </c>
      <c r="M1786" s="864">
        <f t="shared" si="86"/>
        <v>0</v>
      </c>
      <c r="N1786" s="864">
        <f t="shared" si="87"/>
        <v>0</v>
      </c>
      <c r="O1786" s="197"/>
      <c r="P1786" s="197"/>
      <c r="Q1786" s="197"/>
      <c r="R1786" s="223"/>
      <c r="S1786" s="223"/>
    </row>
    <row r="1787" spans="1:19" ht="15" customHeight="1" x14ac:dyDescent="0.25">
      <c r="A1787" s="231"/>
      <c r="B1787" s="32"/>
      <c r="C1787" s="147"/>
      <c r="D1787" s="147"/>
      <c r="E1787" s="147"/>
      <c r="F1787" s="247"/>
      <c r="G1787" s="197"/>
      <c r="H1787" s="773"/>
      <c r="I1787" s="197"/>
      <c r="J1787" s="618"/>
      <c r="K1787" s="197"/>
      <c r="L1787" s="863" t="str">
        <f t="shared" si="85"/>
        <v/>
      </c>
      <c r="M1787" s="864">
        <f t="shared" si="86"/>
        <v>0</v>
      </c>
      <c r="N1787" s="864">
        <f t="shared" si="87"/>
        <v>0</v>
      </c>
      <c r="O1787" s="197"/>
      <c r="P1787" s="197"/>
      <c r="Q1787" s="197"/>
      <c r="R1787" s="223"/>
      <c r="S1787" s="223"/>
    </row>
    <row r="1788" spans="1:19" ht="15" customHeight="1" x14ac:dyDescent="0.25">
      <c r="A1788" s="231"/>
      <c r="B1788" s="32"/>
      <c r="C1788" s="147"/>
      <c r="D1788" s="147"/>
      <c r="E1788" s="147"/>
      <c r="F1788" s="247"/>
      <c r="G1788" s="197"/>
      <c r="H1788" s="773"/>
      <c r="I1788" s="197"/>
      <c r="J1788" s="618"/>
      <c r="K1788" s="197"/>
      <c r="L1788" s="863" t="str">
        <f t="shared" si="85"/>
        <v/>
      </c>
      <c r="M1788" s="864">
        <f t="shared" si="86"/>
        <v>0</v>
      </c>
      <c r="N1788" s="864">
        <f t="shared" si="87"/>
        <v>0</v>
      </c>
      <c r="O1788" s="197"/>
      <c r="P1788" s="197"/>
      <c r="Q1788" s="197"/>
      <c r="R1788" s="223"/>
      <c r="S1788" s="223"/>
    </row>
    <row r="1789" spans="1:19" ht="15" customHeight="1" x14ac:dyDescent="0.25">
      <c r="A1789" s="231"/>
      <c r="B1789" s="32"/>
      <c r="C1789" s="147"/>
      <c r="D1789" s="147"/>
      <c r="E1789" s="147"/>
      <c r="F1789" s="247"/>
      <c r="G1789" s="197"/>
      <c r="H1789" s="773"/>
      <c r="I1789" s="197"/>
      <c r="J1789" s="618"/>
      <c r="K1789" s="197"/>
      <c r="L1789" s="863" t="str">
        <f t="shared" si="85"/>
        <v/>
      </c>
      <c r="M1789" s="864">
        <f t="shared" si="86"/>
        <v>0</v>
      </c>
      <c r="N1789" s="864">
        <f t="shared" si="87"/>
        <v>0</v>
      </c>
      <c r="O1789" s="197"/>
      <c r="P1789" s="197"/>
      <c r="Q1789" s="197"/>
      <c r="R1789" s="223"/>
      <c r="S1789" s="223"/>
    </row>
    <row r="1790" spans="1:19" ht="15" customHeight="1" x14ac:dyDescent="0.25">
      <c r="A1790" s="231"/>
      <c r="B1790" s="32"/>
      <c r="C1790" s="147"/>
      <c r="D1790" s="147"/>
      <c r="E1790" s="147"/>
      <c r="F1790" s="247"/>
      <c r="G1790" s="197"/>
      <c r="H1790" s="773"/>
      <c r="I1790" s="197"/>
      <c r="J1790" s="618"/>
      <c r="K1790" s="197"/>
      <c r="L1790" s="863" t="str">
        <f t="shared" si="85"/>
        <v/>
      </c>
      <c r="M1790" s="864">
        <f t="shared" si="86"/>
        <v>0</v>
      </c>
      <c r="N1790" s="864">
        <f t="shared" si="87"/>
        <v>0</v>
      </c>
      <c r="O1790" s="197"/>
      <c r="P1790" s="197"/>
      <c r="Q1790" s="197"/>
      <c r="R1790" s="223"/>
      <c r="S1790" s="223"/>
    </row>
    <row r="1791" spans="1:19" ht="15" customHeight="1" x14ac:dyDescent="0.25">
      <c r="A1791" s="231"/>
      <c r="B1791" s="32"/>
      <c r="C1791" s="147"/>
      <c r="D1791" s="147"/>
      <c r="E1791" s="147"/>
      <c r="F1791" s="247"/>
      <c r="G1791" s="197"/>
      <c r="H1791" s="773"/>
      <c r="I1791" s="197"/>
      <c r="J1791" s="618"/>
      <c r="K1791" s="197"/>
      <c r="L1791" s="863" t="str">
        <f t="shared" si="85"/>
        <v/>
      </c>
      <c r="M1791" s="864">
        <f t="shared" si="86"/>
        <v>0</v>
      </c>
      <c r="N1791" s="864">
        <f t="shared" si="87"/>
        <v>0</v>
      </c>
      <c r="O1791" s="197"/>
      <c r="P1791" s="197"/>
      <c r="Q1791" s="197"/>
      <c r="R1791" s="223"/>
      <c r="S1791" s="223"/>
    </row>
    <row r="1792" spans="1:19" ht="15" customHeight="1" x14ac:dyDescent="0.25">
      <c r="A1792" s="231"/>
      <c r="B1792" s="32"/>
      <c r="C1792" s="147"/>
      <c r="D1792" s="147"/>
      <c r="E1792" s="147"/>
      <c r="F1792" s="247"/>
      <c r="G1792" s="197"/>
      <c r="H1792" s="773"/>
      <c r="I1792" s="197"/>
      <c r="J1792" s="618"/>
      <c r="K1792" s="197"/>
      <c r="L1792" s="863" t="str">
        <f t="shared" si="85"/>
        <v/>
      </c>
      <c r="M1792" s="864">
        <f t="shared" si="86"/>
        <v>0</v>
      </c>
      <c r="N1792" s="864">
        <f t="shared" si="87"/>
        <v>0</v>
      </c>
      <c r="O1792" s="197"/>
      <c r="P1792" s="197"/>
      <c r="Q1792" s="197"/>
      <c r="R1792" s="223"/>
      <c r="S1792" s="223"/>
    </row>
    <row r="1793" spans="1:19" ht="15" customHeight="1" x14ac:dyDescent="0.25">
      <c r="A1793" s="231"/>
      <c r="B1793" s="32"/>
      <c r="C1793" s="147"/>
      <c r="D1793" s="147"/>
      <c r="E1793" s="147"/>
      <c r="F1793" s="247"/>
      <c r="G1793" s="197"/>
      <c r="H1793" s="773"/>
      <c r="I1793" s="197"/>
      <c r="J1793" s="618"/>
      <c r="K1793" s="197"/>
      <c r="L1793" s="863" t="str">
        <f t="shared" si="85"/>
        <v/>
      </c>
      <c r="M1793" s="864">
        <f t="shared" si="86"/>
        <v>0</v>
      </c>
      <c r="N1793" s="864">
        <f t="shared" si="87"/>
        <v>0</v>
      </c>
      <c r="O1793" s="197"/>
      <c r="P1793" s="197"/>
      <c r="Q1793" s="197"/>
      <c r="R1793" s="223"/>
      <c r="S1793" s="223"/>
    </row>
    <row r="1794" spans="1:19" ht="15" customHeight="1" x14ac:dyDescent="0.25">
      <c r="A1794" s="231"/>
      <c r="B1794" s="32"/>
      <c r="C1794" s="147"/>
      <c r="D1794" s="147"/>
      <c r="E1794" s="147"/>
      <c r="F1794" s="247"/>
      <c r="G1794" s="197"/>
      <c r="H1794" s="773"/>
      <c r="I1794" s="197"/>
      <c r="J1794" s="618"/>
      <c r="K1794" s="197"/>
      <c r="L1794" s="863" t="str">
        <f t="shared" si="85"/>
        <v/>
      </c>
      <c r="M1794" s="864">
        <f t="shared" si="86"/>
        <v>0</v>
      </c>
      <c r="N1794" s="864">
        <f t="shared" si="87"/>
        <v>0</v>
      </c>
      <c r="O1794" s="197"/>
      <c r="P1794" s="197"/>
      <c r="Q1794" s="197"/>
      <c r="R1794" s="223"/>
      <c r="S1794" s="223"/>
    </row>
    <row r="1795" spans="1:19" ht="15" customHeight="1" x14ac:dyDescent="0.25">
      <c r="A1795" s="231"/>
      <c r="B1795" s="32"/>
      <c r="C1795" s="147"/>
      <c r="D1795" s="147"/>
      <c r="E1795" s="147"/>
      <c r="F1795" s="247"/>
      <c r="G1795" s="197"/>
      <c r="H1795" s="773"/>
      <c r="I1795" s="197"/>
      <c r="J1795" s="618"/>
      <c r="K1795" s="197"/>
      <c r="L1795" s="863" t="str">
        <f t="shared" ref="L1795:L1858" si="88">IF(ISBLANK(K1795),IF(ISBLANK(R1795),IF(ISBLANK(C1795),"",C1795),R1795),IF(ISBLANK(R1795),CONCATENATE(K1795,".",C1795),CONCATENATE(K1795,".",R1795)))</f>
        <v/>
      </c>
      <c r="M1795" s="864">
        <f t="shared" ref="M1795:M1858" si="89">IF(O1795="",0,LEFT(O1795,1))</f>
        <v>0</v>
      </c>
      <c r="N1795" s="864">
        <f t="shared" ref="N1795:N1858" si="90">IF(P1795="",0,LEFT(P1795,1))</f>
        <v>0</v>
      </c>
      <c r="O1795" s="197"/>
      <c r="P1795" s="197"/>
      <c r="Q1795" s="197"/>
      <c r="R1795" s="223"/>
      <c r="S1795" s="223"/>
    </row>
    <row r="1796" spans="1:19" ht="15" customHeight="1" x14ac:dyDescent="0.25">
      <c r="A1796" s="231"/>
      <c r="B1796" s="32"/>
      <c r="C1796" s="147"/>
      <c r="D1796" s="147"/>
      <c r="E1796" s="147"/>
      <c r="F1796" s="247"/>
      <c r="G1796" s="197"/>
      <c r="H1796" s="773"/>
      <c r="I1796" s="197"/>
      <c r="J1796" s="618"/>
      <c r="K1796" s="197"/>
      <c r="L1796" s="863" t="str">
        <f t="shared" si="88"/>
        <v/>
      </c>
      <c r="M1796" s="864">
        <f t="shared" si="89"/>
        <v>0</v>
      </c>
      <c r="N1796" s="864">
        <f t="shared" si="90"/>
        <v>0</v>
      </c>
      <c r="O1796" s="197"/>
      <c r="P1796" s="197"/>
      <c r="Q1796" s="197"/>
      <c r="R1796" s="223"/>
      <c r="S1796" s="223"/>
    </row>
    <row r="1797" spans="1:19" ht="15" customHeight="1" x14ac:dyDescent="0.25">
      <c r="A1797" s="231"/>
      <c r="B1797" s="32"/>
      <c r="C1797" s="147"/>
      <c r="D1797" s="147"/>
      <c r="E1797" s="147"/>
      <c r="F1797" s="247"/>
      <c r="G1797" s="197"/>
      <c r="H1797" s="773"/>
      <c r="I1797" s="197"/>
      <c r="J1797" s="618"/>
      <c r="K1797" s="197"/>
      <c r="L1797" s="863" t="str">
        <f t="shared" si="88"/>
        <v/>
      </c>
      <c r="M1797" s="864">
        <f t="shared" si="89"/>
        <v>0</v>
      </c>
      <c r="N1797" s="864">
        <f t="shared" si="90"/>
        <v>0</v>
      </c>
      <c r="O1797" s="197"/>
      <c r="P1797" s="197"/>
      <c r="Q1797" s="197"/>
      <c r="R1797" s="223"/>
      <c r="S1797" s="223"/>
    </row>
    <row r="1798" spans="1:19" ht="15" customHeight="1" x14ac:dyDescent="0.25">
      <c r="A1798" s="231"/>
      <c r="B1798" s="32"/>
      <c r="C1798" s="147"/>
      <c r="D1798" s="147"/>
      <c r="E1798" s="147"/>
      <c r="F1798" s="247"/>
      <c r="G1798" s="197"/>
      <c r="H1798" s="773"/>
      <c r="I1798" s="197"/>
      <c r="J1798" s="618"/>
      <c r="K1798" s="197"/>
      <c r="L1798" s="863" t="str">
        <f t="shared" si="88"/>
        <v/>
      </c>
      <c r="M1798" s="864">
        <f t="shared" si="89"/>
        <v>0</v>
      </c>
      <c r="N1798" s="864">
        <f t="shared" si="90"/>
        <v>0</v>
      </c>
      <c r="O1798" s="197"/>
      <c r="P1798" s="197"/>
      <c r="Q1798" s="197"/>
      <c r="R1798" s="223"/>
      <c r="S1798" s="223"/>
    </row>
    <row r="1799" spans="1:19" ht="15" customHeight="1" x14ac:dyDescent="0.25">
      <c r="A1799" s="231"/>
      <c r="B1799" s="32"/>
      <c r="C1799" s="147"/>
      <c r="D1799" s="147"/>
      <c r="E1799" s="147"/>
      <c r="F1799" s="247"/>
      <c r="G1799" s="197"/>
      <c r="H1799" s="773"/>
      <c r="I1799" s="197"/>
      <c r="J1799" s="618"/>
      <c r="K1799" s="197"/>
      <c r="L1799" s="863" t="str">
        <f t="shared" si="88"/>
        <v/>
      </c>
      <c r="M1799" s="864">
        <f t="shared" si="89"/>
        <v>0</v>
      </c>
      <c r="N1799" s="864">
        <f t="shared" si="90"/>
        <v>0</v>
      </c>
      <c r="O1799" s="197"/>
      <c r="P1799" s="197"/>
      <c r="Q1799" s="197"/>
      <c r="R1799" s="223"/>
      <c r="S1799" s="223"/>
    </row>
    <row r="1800" spans="1:19" ht="15" customHeight="1" x14ac:dyDescent="0.25">
      <c r="A1800" s="231"/>
      <c r="B1800" s="32"/>
      <c r="C1800" s="147"/>
      <c r="D1800" s="147"/>
      <c r="E1800" s="147"/>
      <c r="F1800" s="247"/>
      <c r="G1800" s="197"/>
      <c r="H1800" s="773"/>
      <c r="I1800" s="197"/>
      <c r="J1800" s="618"/>
      <c r="K1800" s="197"/>
      <c r="L1800" s="863" t="str">
        <f t="shared" si="88"/>
        <v/>
      </c>
      <c r="M1800" s="864">
        <f t="shared" si="89"/>
        <v>0</v>
      </c>
      <c r="N1800" s="864">
        <f t="shared" si="90"/>
        <v>0</v>
      </c>
      <c r="O1800" s="197"/>
      <c r="P1800" s="197"/>
      <c r="Q1800" s="197"/>
      <c r="R1800" s="223"/>
      <c r="S1800" s="223"/>
    </row>
    <row r="1801" spans="1:19" ht="15" customHeight="1" x14ac:dyDescent="0.25">
      <c r="A1801" s="231"/>
      <c r="B1801" s="32"/>
      <c r="C1801" s="147"/>
      <c r="D1801" s="147"/>
      <c r="E1801" s="147"/>
      <c r="F1801" s="247"/>
      <c r="G1801" s="197"/>
      <c r="H1801" s="773"/>
      <c r="I1801" s="197"/>
      <c r="J1801" s="618"/>
      <c r="K1801" s="197"/>
      <c r="L1801" s="863" t="str">
        <f t="shared" si="88"/>
        <v/>
      </c>
      <c r="M1801" s="864">
        <f t="shared" si="89"/>
        <v>0</v>
      </c>
      <c r="N1801" s="864">
        <f t="shared" si="90"/>
        <v>0</v>
      </c>
      <c r="O1801" s="197"/>
      <c r="P1801" s="197"/>
      <c r="Q1801" s="197"/>
      <c r="R1801" s="223"/>
      <c r="S1801" s="223"/>
    </row>
    <row r="1802" spans="1:19" ht="15" customHeight="1" x14ac:dyDescent="0.25">
      <c r="A1802" s="231"/>
      <c r="B1802" s="32"/>
      <c r="C1802" s="147"/>
      <c r="D1802" s="147"/>
      <c r="E1802" s="147"/>
      <c r="F1802" s="247"/>
      <c r="G1802" s="197"/>
      <c r="H1802" s="773"/>
      <c r="I1802" s="197"/>
      <c r="J1802" s="618"/>
      <c r="K1802" s="197"/>
      <c r="L1802" s="863" t="str">
        <f t="shared" si="88"/>
        <v/>
      </c>
      <c r="M1802" s="864">
        <f t="shared" si="89"/>
        <v>0</v>
      </c>
      <c r="N1802" s="864">
        <f t="shared" si="90"/>
        <v>0</v>
      </c>
      <c r="O1802" s="197"/>
      <c r="P1802" s="197"/>
      <c r="Q1802" s="197"/>
      <c r="R1802" s="223"/>
      <c r="S1802" s="223"/>
    </row>
    <row r="1803" spans="1:19" ht="15" customHeight="1" x14ac:dyDescent="0.25">
      <c r="A1803" s="231"/>
      <c r="B1803" s="32"/>
      <c r="C1803" s="147"/>
      <c r="D1803" s="147"/>
      <c r="E1803" s="147"/>
      <c r="F1803" s="247"/>
      <c r="G1803" s="197"/>
      <c r="H1803" s="773"/>
      <c r="I1803" s="197"/>
      <c r="J1803" s="618"/>
      <c r="K1803" s="197"/>
      <c r="L1803" s="863" t="str">
        <f t="shared" si="88"/>
        <v/>
      </c>
      <c r="M1803" s="864">
        <f t="shared" si="89"/>
        <v>0</v>
      </c>
      <c r="N1803" s="864">
        <f t="shared" si="90"/>
        <v>0</v>
      </c>
      <c r="O1803" s="197"/>
      <c r="P1803" s="197"/>
      <c r="Q1803" s="197"/>
      <c r="R1803" s="223"/>
      <c r="S1803" s="223"/>
    </row>
    <row r="1804" spans="1:19" ht="15" customHeight="1" x14ac:dyDescent="0.25">
      <c r="A1804" s="231"/>
      <c r="B1804" s="32"/>
      <c r="C1804" s="147"/>
      <c r="D1804" s="147"/>
      <c r="E1804" s="147"/>
      <c r="F1804" s="247"/>
      <c r="G1804" s="197"/>
      <c r="H1804" s="773"/>
      <c r="I1804" s="197"/>
      <c r="J1804" s="618"/>
      <c r="K1804" s="197"/>
      <c r="L1804" s="863" t="str">
        <f t="shared" si="88"/>
        <v/>
      </c>
      <c r="M1804" s="864">
        <f t="shared" si="89"/>
        <v>0</v>
      </c>
      <c r="N1804" s="864">
        <f t="shared" si="90"/>
        <v>0</v>
      </c>
      <c r="O1804" s="197"/>
      <c r="P1804" s="197"/>
      <c r="Q1804" s="197"/>
      <c r="R1804" s="223"/>
      <c r="S1804" s="223"/>
    </row>
    <row r="1805" spans="1:19" ht="15" customHeight="1" x14ac:dyDescent="0.25">
      <c r="A1805" s="231"/>
      <c r="B1805" s="32"/>
      <c r="C1805" s="147"/>
      <c r="D1805" s="147"/>
      <c r="E1805" s="147"/>
      <c r="F1805" s="247"/>
      <c r="G1805" s="197"/>
      <c r="H1805" s="773"/>
      <c r="I1805" s="197"/>
      <c r="J1805" s="618"/>
      <c r="K1805" s="197"/>
      <c r="L1805" s="863" t="str">
        <f t="shared" si="88"/>
        <v/>
      </c>
      <c r="M1805" s="864">
        <f t="shared" si="89"/>
        <v>0</v>
      </c>
      <c r="N1805" s="864">
        <f t="shared" si="90"/>
        <v>0</v>
      </c>
      <c r="O1805" s="197"/>
      <c r="P1805" s="197"/>
      <c r="Q1805" s="197"/>
      <c r="R1805" s="223"/>
      <c r="S1805" s="223"/>
    </row>
    <row r="1806" spans="1:19" ht="15" customHeight="1" x14ac:dyDescent="0.25">
      <c r="A1806" s="231"/>
      <c r="B1806" s="32"/>
      <c r="C1806" s="147"/>
      <c r="D1806" s="147"/>
      <c r="E1806" s="147"/>
      <c r="F1806" s="247"/>
      <c r="G1806" s="197"/>
      <c r="H1806" s="773"/>
      <c r="I1806" s="197"/>
      <c r="J1806" s="618"/>
      <c r="K1806" s="197"/>
      <c r="L1806" s="863" t="str">
        <f t="shared" si="88"/>
        <v/>
      </c>
      <c r="M1806" s="864">
        <f t="shared" si="89"/>
        <v>0</v>
      </c>
      <c r="N1806" s="864">
        <f t="shared" si="90"/>
        <v>0</v>
      </c>
      <c r="O1806" s="197"/>
      <c r="P1806" s="197"/>
      <c r="Q1806" s="197"/>
      <c r="R1806" s="223"/>
      <c r="S1806" s="223"/>
    </row>
    <row r="1807" spans="1:19" ht="15" customHeight="1" x14ac:dyDescent="0.25">
      <c r="A1807" s="231"/>
      <c r="B1807" s="32"/>
      <c r="C1807" s="147"/>
      <c r="D1807" s="147"/>
      <c r="E1807" s="147"/>
      <c r="F1807" s="247"/>
      <c r="G1807" s="197"/>
      <c r="H1807" s="773"/>
      <c r="I1807" s="197"/>
      <c r="J1807" s="618"/>
      <c r="K1807" s="197"/>
      <c r="L1807" s="863" t="str">
        <f t="shared" si="88"/>
        <v/>
      </c>
      <c r="M1807" s="864">
        <f t="shared" si="89"/>
        <v>0</v>
      </c>
      <c r="N1807" s="864">
        <f t="shared" si="90"/>
        <v>0</v>
      </c>
      <c r="O1807" s="197"/>
      <c r="P1807" s="197"/>
      <c r="Q1807" s="197"/>
      <c r="R1807" s="223"/>
      <c r="S1807" s="223"/>
    </row>
    <row r="1808" spans="1:19" ht="15" customHeight="1" x14ac:dyDescent="0.25">
      <c r="A1808" s="231"/>
      <c r="B1808" s="32"/>
      <c r="C1808" s="147"/>
      <c r="D1808" s="147"/>
      <c r="E1808" s="147"/>
      <c r="F1808" s="247"/>
      <c r="G1808" s="197"/>
      <c r="H1808" s="773"/>
      <c r="I1808" s="197"/>
      <c r="J1808" s="618"/>
      <c r="K1808" s="197"/>
      <c r="L1808" s="863" t="str">
        <f t="shared" si="88"/>
        <v/>
      </c>
      <c r="M1808" s="864">
        <f t="shared" si="89"/>
        <v>0</v>
      </c>
      <c r="N1808" s="864">
        <f t="shared" si="90"/>
        <v>0</v>
      </c>
      <c r="O1808" s="197"/>
      <c r="P1808" s="197"/>
      <c r="Q1808" s="197"/>
      <c r="R1808" s="223"/>
      <c r="S1808" s="223"/>
    </row>
    <row r="1809" spans="1:19" ht="15" customHeight="1" x14ac:dyDescent="0.25">
      <c r="A1809" s="231"/>
      <c r="B1809" s="32"/>
      <c r="C1809" s="147"/>
      <c r="D1809" s="147"/>
      <c r="E1809" s="147"/>
      <c r="F1809" s="247"/>
      <c r="G1809" s="197"/>
      <c r="H1809" s="773"/>
      <c r="I1809" s="197"/>
      <c r="J1809" s="618"/>
      <c r="K1809" s="197"/>
      <c r="L1809" s="863" t="str">
        <f t="shared" si="88"/>
        <v/>
      </c>
      <c r="M1809" s="864">
        <f t="shared" si="89"/>
        <v>0</v>
      </c>
      <c r="N1809" s="864">
        <f t="shared" si="90"/>
        <v>0</v>
      </c>
      <c r="O1809" s="197"/>
      <c r="P1809" s="197"/>
      <c r="Q1809" s="197"/>
      <c r="R1809" s="223"/>
      <c r="S1809" s="223"/>
    </row>
    <row r="1810" spans="1:19" ht="15" customHeight="1" x14ac:dyDescent="0.25">
      <c r="A1810" s="231"/>
      <c r="B1810" s="32"/>
      <c r="C1810" s="147"/>
      <c r="D1810" s="147"/>
      <c r="E1810" s="147"/>
      <c r="F1810" s="247"/>
      <c r="G1810" s="197"/>
      <c r="H1810" s="773"/>
      <c r="I1810" s="197"/>
      <c r="J1810" s="618"/>
      <c r="K1810" s="197"/>
      <c r="L1810" s="863" t="str">
        <f t="shared" si="88"/>
        <v/>
      </c>
      <c r="M1810" s="864">
        <f t="shared" si="89"/>
        <v>0</v>
      </c>
      <c r="N1810" s="864">
        <f t="shared" si="90"/>
        <v>0</v>
      </c>
      <c r="O1810" s="197"/>
      <c r="P1810" s="197"/>
      <c r="Q1810" s="197"/>
      <c r="R1810" s="223"/>
      <c r="S1810" s="223"/>
    </row>
    <row r="1811" spans="1:19" ht="15" customHeight="1" x14ac:dyDescent="0.25">
      <c r="A1811" s="231"/>
      <c r="B1811" s="32"/>
      <c r="C1811" s="147"/>
      <c r="D1811" s="147"/>
      <c r="E1811" s="147"/>
      <c r="F1811" s="247"/>
      <c r="G1811" s="197"/>
      <c r="H1811" s="773"/>
      <c r="I1811" s="197"/>
      <c r="J1811" s="618"/>
      <c r="K1811" s="197"/>
      <c r="L1811" s="863" t="str">
        <f t="shared" si="88"/>
        <v/>
      </c>
      <c r="M1811" s="864">
        <f t="shared" si="89"/>
        <v>0</v>
      </c>
      <c r="N1811" s="864">
        <f t="shared" si="90"/>
        <v>0</v>
      </c>
      <c r="O1811" s="197"/>
      <c r="P1811" s="197"/>
      <c r="Q1811" s="197"/>
      <c r="R1811" s="223"/>
      <c r="S1811" s="223"/>
    </row>
    <row r="1812" spans="1:19" ht="15" customHeight="1" x14ac:dyDescent="0.25">
      <c r="A1812" s="231"/>
      <c r="B1812" s="32"/>
      <c r="C1812" s="147"/>
      <c r="D1812" s="147"/>
      <c r="E1812" s="147"/>
      <c r="F1812" s="247"/>
      <c r="G1812" s="197"/>
      <c r="H1812" s="773"/>
      <c r="I1812" s="197"/>
      <c r="J1812" s="618"/>
      <c r="K1812" s="197"/>
      <c r="L1812" s="863" t="str">
        <f t="shared" si="88"/>
        <v/>
      </c>
      <c r="M1812" s="864">
        <f t="shared" si="89"/>
        <v>0</v>
      </c>
      <c r="N1812" s="864">
        <f t="shared" si="90"/>
        <v>0</v>
      </c>
      <c r="O1812" s="197"/>
      <c r="P1812" s="197"/>
      <c r="Q1812" s="197"/>
      <c r="R1812" s="223"/>
      <c r="S1812" s="223"/>
    </row>
    <row r="1813" spans="1:19" ht="15" customHeight="1" x14ac:dyDescent="0.25">
      <c r="A1813" s="231"/>
      <c r="B1813" s="32"/>
      <c r="C1813" s="147"/>
      <c r="D1813" s="147"/>
      <c r="E1813" s="147"/>
      <c r="F1813" s="247"/>
      <c r="G1813" s="197"/>
      <c r="H1813" s="773"/>
      <c r="I1813" s="197"/>
      <c r="J1813" s="618"/>
      <c r="K1813" s="197"/>
      <c r="L1813" s="863" t="str">
        <f t="shared" si="88"/>
        <v/>
      </c>
      <c r="M1813" s="864">
        <f t="shared" si="89"/>
        <v>0</v>
      </c>
      <c r="N1813" s="864">
        <f t="shared" si="90"/>
        <v>0</v>
      </c>
      <c r="O1813" s="197"/>
      <c r="P1813" s="197"/>
      <c r="Q1813" s="197"/>
      <c r="R1813" s="223"/>
      <c r="S1813" s="223"/>
    </row>
    <row r="1814" spans="1:19" ht="15" customHeight="1" x14ac:dyDescent="0.25">
      <c r="A1814" s="231"/>
      <c r="B1814" s="32"/>
      <c r="C1814" s="147"/>
      <c r="D1814" s="147"/>
      <c r="E1814" s="147"/>
      <c r="F1814" s="247"/>
      <c r="G1814" s="197"/>
      <c r="H1814" s="773"/>
      <c r="I1814" s="197"/>
      <c r="J1814" s="618"/>
      <c r="K1814" s="197"/>
      <c r="L1814" s="863" t="str">
        <f t="shared" si="88"/>
        <v/>
      </c>
      <c r="M1814" s="864">
        <f t="shared" si="89"/>
        <v>0</v>
      </c>
      <c r="N1814" s="864">
        <f t="shared" si="90"/>
        <v>0</v>
      </c>
      <c r="O1814" s="197"/>
      <c r="P1814" s="197"/>
      <c r="Q1814" s="197"/>
      <c r="R1814" s="223"/>
      <c r="S1814" s="223"/>
    </row>
    <row r="1815" spans="1:19" ht="15" customHeight="1" x14ac:dyDescent="0.25">
      <c r="A1815" s="231"/>
      <c r="B1815" s="32"/>
      <c r="C1815" s="147"/>
      <c r="D1815" s="147"/>
      <c r="E1815" s="147"/>
      <c r="F1815" s="247"/>
      <c r="G1815" s="197"/>
      <c r="H1815" s="773"/>
      <c r="I1815" s="197"/>
      <c r="J1815" s="618"/>
      <c r="K1815" s="197"/>
      <c r="L1815" s="863" t="str">
        <f t="shared" si="88"/>
        <v/>
      </c>
      <c r="M1815" s="864">
        <f t="shared" si="89"/>
        <v>0</v>
      </c>
      <c r="N1815" s="864">
        <f t="shared" si="90"/>
        <v>0</v>
      </c>
      <c r="O1815" s="197"/>
      <c r="P1815" s="197"/>
      <c r="Q1815" s="197"/>
      <c r="R1815" s="223"/>
      <c r="S1815" s="223"/>
    </row>
    <row r="1816" spans="1:19" ht="15" customHeight="1" x14ac:dyDescent="0.25">
      <c r="A1816" s="231"/>
      <c r="B1816" s="32"/>
      <c r="C1816" s="147"/>
      <c r="D1816" s="147"/>
      <c r="E1816" s="147"/>
      <c r="F1816" s="247"/>
      <c r="G1816" s="197"/>
      <c r="H1816" s="773"/>
      <c r="I1816" s="197"/>
      <c r="J1816" s="618"/>
      <c r="K1816" s="197"/>
      <c r="L1816" s="863" t="str">
        <f t="shared" si="88"/>
        <v/>
      </c>
      <c r="M1816" s="864">
        <f t="shared" si="89"/>
        <v>0</v>
      </c>
      <c r="N1816" s="864">
        <f t="shared" si="90"/>
        <v>0</v>
      </c>
      <c r="O1816" s="197"/>
      <c r="P1816" s="197"/>
      <c r="Q1816" s="197"/>
      <c r="R1816" s="223"/>
      <c r="S1816" s="223"/>
    </row>
    <row r="1817" spans="1:19" ht="15" customHeight="1" x14ac:dyDescent="0.25">
      <c r="A1817" s="231"/>
      <c r="B1817" s="32"/>
      <c r="C1817" s="147"/>
      <c r="D1817" s="147"/>
      <c r="E1817" s="147"/>
      <c r="F1817" s="247"/>
      <c r="G1817" s="197"/>
      <c r="H1817" s="773"/>
      <c r="I1817" s="197"/>
      <c r="J1817" s="618"/>
      <c r="K1817" s="197"/>
      <c r="L1817" s="863" t="str">
        <f t="shared" si="88"/>
        <v/>
      </c>
      <c r="M1817" s="864">
        <f t="shared" si="89"/>
        <v>0</v>
      </c>
      <c r="N1817" s="864">
        <f t="shared" si="90"/>
        <v>0</v>
      </c>
      <c r="O1817" s="197"/>
      <c r="P1817" s="197"/>
      <c r="Q1817" s="197"/>
      <c r="R1817" s="223"/>
      <c r="S1817" s="223"/>
    </row>
    <row r="1818" spans="1:19" ht="15" customHeight="1" x14ac:dyDescent="0.25">
      <c r="A1818" s="231"/>
      <c r="B1818" s="32"/>
      <c r="C1818" s="147"/>
      <c r="D1818" s="147"/>
      <c r="E1818" s="147"/>
      <c r="F1818" s="247"/>
      <c r="G1818" s="197"/>
      <c r="H1818" s="773"/>
      <c r="I1818" s="197"/>
      <c r="J1818" s="618"/>
      <c r="K1818" s="197"/>
      <c r="L1818" s="863" t="str">
        <f t="shared" si="88"/>
        <v/>
      </c>
      <c r="M1818" s="864">
        <f t="shared" si="89"/>
        <v>0</v>
      </c>
      <c r="N1818" s="864">
        <f t="shared" si="90"/>
        <v>0</v>
      </c>
      <c r="O1818" s="197"/>
      <c r="P1818" s="197"/>
      <c r="Q1818" s="197"/>
      <c r="R1818" s="223"/>
      <c r="S1818" s="223"/>
    </row>
    <row r="1819" spans="1:19" ht="15" customHeight="1" x14ac:dyDescent="0.25">
      <c r="A1819" s="231"/>
      <c r="B1819" s="32"/>
      <c r="C1819" s="147"/>
      <c r="D1819" s="147"/>
      <c r="E1819" s="147"/>
      <c r="F1819" s="247"/>
      <c r="G1819" s="197"/>
      <c r="H1819" s="773"/>
      <c r="I1819" s="197"/>
      <c r="J1819" s="618"/>
      <c r="K1819" s="197"/>
      <c r="L1819" s="863" t="str">
        <f t="shared" si="88"/>
        <v/>
      </c>
      <c r="M1819" s="864">
        <f t="shared" si="89"/>
        <v>0</v>
      </c>
      <c r="N1819" s="864">
        <f t="shared" si="90"/>
        <v>0</v>
      </c>
      <c r="O1819" s="197"/>
      <c r="P1819" s="197"/>
      <c r="Q1819" s="197"/>
      <c r="R1819" s="223"/>
      <c r="S1819" s="223"/>
    </row>
    <row r="1820" spans="1:19" ht="15" customHeight="1" x14ac:dyDescent="0.25">
      <c r="A1820" s="231"/>
      <c r="B1820" s="32"/>
      <c r="C1820" s="147"/>
      <c r="D1820" s="147"/>
      <c r="E1820" s="147"/>
      <c r="F1820" s="247"/>
      <c r="G1820" s="197"/>
      <c r="H1820" s="773"/>
      <c r="I1820" s="197"/>
      <c r="J1820" s="618"/>
      <c r="K1820" s="197"/>
      <c r="L1820" s="863" t="str">
        <f t="shared" si="88"/>
        <v/>
      </c>
      <c r="M1820" s="864">
        <f t="shared" si="89"/>
        <v>0</v>
      </c>
      <c r="N1820" s="864">
        <f t="shared" si="90"/>
        <v>0</v>
      </c>
      <c r="O1820" s="197"/>
      <c r="P1820" s="197"/>
      <c r="Q1820" s="197"/>
      <c r="R1820" s="223"/>
      <c r="S1820" s="223"/>
    </row>
    <row r="1821" spans="1:19" ht="15" customHeight="1" x14ac:dyDescent="0.25">
      <c r="A1821" s="231"/>
      <c r="B1821" s="32"/>
      <c r="C1821" s="147"/>
      <c r="D1821" s="147"/>
      <c r="E1821" s="147"/>
      <c r="F1821" s="247"/>
      <c r="G1821" s="197"/>
      <c r="H1821" s="773"/>
      <c r="I1821" s="197"/>
      <c r="J1821" s="618"/>
      <c r="K1821" s="197"/>
      <c r="L1821" s="863" t="str">
        <f t="shared" si="88"/>
        <v/>
      </c>
      <c r="M1821" s="864">
        <f t="shared" si="89"/>
        <v>0</v>
      </c>
      <c r="N1821" s="864">
        <f t="shared" si="90"/>
        <v>0</v>
      </c>
      <c r="O1821" s="197"/>
      <c r="P1821" s="197"/>
      <c r="Q1821" s="197"/>
      <c r="R1821" s="223"/>
      <c r="S1821" s="223"/>
    </row>
    <row r="1822" spans="1:19" ht="15" customHeight="1" x14ac:dyDescent="0.25">
      <c r="A1822" s="231"/>
      <c r="B1822" s="32"/>
      <c r="C1822" s="147"/>
      <c r="D1822" s="147"/>
      <c r="E1822" s="147"/>
      <c r="F1822" s="247"/>
      <c r="G1822" s="197"/>
      <c r="H1822" s="773"/>
      <c r="I1822" s="197"/>
      <c r="J1822" s="618"/>
      <c r="K1822" s="197"/>
      <c r="L1822" s="863" t="str">
        <f t="shared" si="88"/>
        <v/>
      </c>
      <c r="M1822" s="864">
        <f t="shared" si="89"/>
        <v>0</v>
      </c>
      <c r="N1822" s="864">
        <f t="shared" si="90"/>
        <v>0</v>
      </c>
      <c r="O1822" s="197"/>
      <c r="P1822" s="197"/>
      <c r="Q1822" s="197"/>
      <c r="R1822" s="223"/>
      <c r="S1822" s="223"/>
    </row>
    <row r="1823" spans="1:19" ht="15" customHeight="1" x14ac:dyDescent="0.25">
      <c r="A1823" s="231"/>
      <c r="B1823" s="32"/>
      <c r="C1823" s="147"/>
      <c r="D1823" s="147"/>
      <c r="E1823" s="147"/>
      <c r="F1823" s="247"/>
      <c r="G1823" s="197"/>
      <c r="H1823" s="773"/>
      <c r="I1823" s="197"/>
      <c r="J1823" s="618"/>
      <c r="K1823" s="197"/>
      <c r="L1823" s="863" t="str">
        <f t="shared" si="88"/>
        <v/>
      </c>
      <c r="M1823" s="864">
        <f t="shared" si="89"/>
        <v>0</v>
      </c>
      <c r="N1823" s="864">
        <f t="shared" si="90"/>
        <v>0</v>
      </c>
      <c r="O1823" s="197"/>
      <c r="P1823" s="197"/>
      <c r="Q1823" s="197"/>
      <c r="R1823" s="223"/>
      <c r="S1823" s="223"/>
    </row>
    <row r="1824" spans="1:19" ht="15" customHeight="1" x14ac:dyDescent="0.25">
      <c r="A1824" s="231"/>
      <c r="B1824" s="32"/>
      <c r="C1824" s="147"/>
      <c r="D1824" s="147"/>
      <c r="E1824" s="147"/>
      <c r="F1824" s="247"/>
      <c r="G1824" s="197"/>
      <c r="H1824" s="773"/>
      <c r="I1824" s="197"/>
      <c r="J1824" s="618"/>
      <c r="K1824" s="197"/>
      <c r="L1824" s="863" t="str">
        <f t="shared" si="88"/>
        <v/>
      </c>
      <c r="M1824" s="864">
        <f t="shared" si="89"/>
        <v>0</v>
      </c>
      <c r="N1824" s="864">
        <f t="shared" si="90"/>
        <v>0</v>
      </c>
      <c r="O1824" s="197"/>
      <c r="P1824" s="197"/>
      <c r="Q1824" s="197"/>
      <c r="R1824" s="223"/>
      <c r="S1824" s="223"/>
    </row>
    <row r="1825" spans="1:19" ht="15" customHeight="1" x14ac:dyDescent="0.25">
      <c r="A1825" s="231"/>
      <c r="B1825" s="32"/>
      <c r="C1825" s="147"/>
      <c r="D1825" s="147"/>
      <c r="E1825" s="147"/>
      <c r="F1825" s="247"/>
      <c r="G1825" s="197"/>
      <c r="H1825" s="773"/>
      <c r="I1825" s="197"/>
      <c r="J1825" s="618"/>
      <c r="K1825" s="197"/>
      <c r="L1825" s="863" t="str">
        <f t="shared" si="88"/>
        <v/>
      </c>
      <c r="M1825" s="864">
        <f t="shared" si="89"/>
        <v>0</v>
      </c>
      <c r="N1825" s="864">
        <f t="shared" si="90"/>
        <v>0</v>
      </c>
      <c r="O1825" s="197"/>
      <c r="P1825" s="197"/>
      <c r="Q1825" s="197"/>
      <c r="R1825" s="223"/>
      <c r="S1825" s="223"/>
    </row>
    <row r="1826" spans="1:19" ht="15" customHeight="1" x14ac:dyDescent="0.25">
      <c r="A1826" s="231"/>
      <c r="B1826" s="32"/>
      <c r="C1826" s="147"/>
      <c r="D1826" s="147"/>
      <c r="E1826" s="147"/>
      <c r="F1826" s="247"/>
      <c r="G1826" s="197"/>
      <c r="H1826" s="773"/>
      <c r="I1826" s="197"/>
      <c r="J1826" s="618"/>
      <c r="K1826" s="197"/>
      <c r="L1826" s="863" t="str">
        <f t="shared" si="88"/>
        <v/>
      </c>
      <c r="M1826" s="864">
        <f t="shared" si="89"/>
        <v>0</v>
      </c>
      <c r="N1826" s="864">
        <f t="shared" si="90"/>
        <v>0</v>
      </c>
      <c r="O1826" s="197"/>
      <c r="P1826" s="197"/>
      <c r="Q1826" s="197"/>
      <c r="R1826" s="223"/>
      <c r="S1826" s="223"/>
    </row>
    <row r="1827" spans="1:19" ht="15" customHeight="1" x14ac:dyDescent="0.25">
      <c r="A1827" s="231"/>
      <c r="B1827" s="32"/>
      <c r="C1827" s="147"/>
      <c r="D1827" s="147"/>
      <c r="E1827" s="147"/>
      <c r="F1827" s="247"/>
      <c r="G1827" s="197"/>
      <c r="H1827" s="773"/>
      <c r="I1827" s="197"/>
      <c r="J1827" s="618"/>
      <c r="K1827" s="197"/>
      <c r="L1827" s="863" t="str">
        <f t="shared" si="88"/>
        <v/>
      </c>
      <c r="M1827" s="864">
        <f t="shared" si="89"/>
        <v>0</v>
      </c>
      <c r="N1827" s="864">
        <f t="shared" si="90"/>
        <v>0</v>
      </c>
      <c r="O1827" s="197"/>
      <c r="P1827" s="197"/>
      <c r="Q1827" s="197"/>
      <c r="R1827" s="223"/>
      <c r="S1827" s="223"/>
    </row>
    <row r="1828" spans="1:19" ht="15" customHeight="1" x14ac:dyDescent="0.25">
      <c r="A1828" s="231"/>
      <c r="B1828" s="32"/>
      <c r="C1828" s="147"/>
      <c r="D1828" s="147"/>
      <c r="E1828" s="147"/>
      <c r="F1828" s="247"/>
      <c r="G1828" s="197"/>
      <c r="H1828" s="773"/>
      <c r="I1828" s="197"/>
      <c r="J1828" s="618"/>
      <c r="K1828" s="197"/>
      <c r="L1828" s="863" t="str">
        <f t="shared" si="88"/>
        <v/>
      </c>
      <c r="M1828" s="864">
        <f t="shared" si="89"/>
        <v>0</v>
      </c>
      <c r="N1828" s="864">
        <f t="shared" si="90"/>
        <v>0</v>
      </c>
      <c r="O1828" s="197"/>
      <c r="P1828" s="197"/>
      <c r="Q1828" s="197"/>
      <c r="R1828" s="223"/>
      <c r="S1828" s="223"/>
    </row>
    <row r="1829" spans="1:19" ht="15" customHeight="1" x14ac:dyDescent="0.25">
      <c r="A1829" s="231"/>
      <c r="B1829" s="32"/>
      <c r="C1829" s="147"/>
      <c r="D1829" s="147"/>
      <c r="E1829" s="147"/>
      <c r="F1829" s="247"/>
      <c r="G1829" s="197"/>
      <c r="H1829" s="773"/>
      <c r="I1829" s="197"/>
      <c r="J1829" s="618"/>
      <c r="K1829" s="197"/>
      <c r="L1829" s="863" t="str">
        <f t="shared" si="88"/>
        <v/>
      </c>
      <c r="M1829" s="864">
        <f t="shared" si="89"/>
        <v>0</v>
      </c>
      <c r="N1829" s="864">
        <f t="shared" si="90"/>
        <v>0</v>
      </c>
      <c r="O1829" s="197"/>
      <c r="P1829" s="197"/>
      <c r="Q1829" s="197"/>
      <c r="R1829" s="223"/>
      <c r="S1829" s="223"/>
    </row>
    <row r="1830" spans="1:19" ht="15" customHeight="1" x14ac:dyDescent="0.25">
      <c r="A1830" s="231"/>
      <c r="B1830" s="32"/>
      <c r="C1830" s="147"/>
      <c r="D1830" s="147"/>
      <c r="E1830" s="147"/>
      <c r="F1830" s="247"/>
      <c r="G1830" s="197"/>
      <c r="H1830" s="773"/>
      <c r="I1830" s="197"/>
      <c r="J1830" s="618"/>
      <c r="K1830" s="197"/>
      <c r="L1830" s="863" t="str">
        <f t="shared" si="88"/>
        <v/>
      </c>
      <c r="M1830" s="864">
        <f t="shared" si="89"/>
        <v>0</v>
      </c>
      <c r="N1830" s="864">
        <f t="shared" si="90"/>
        <v>0</v>
      </c>
      <c r="O1830" s="197"/>
      <c r="P1830" s="197"/>
      <c r="Q1830" s="197"/>
      <c r="R1830" s="223"/>
      <c r="S1830" s="223"/>
    </row>
    <row r="1831" spans="1:19" ht="15" customHeight="1" x14ac:dyDescent="0.25">
      <c r="A1831" s="231"/>
      <c r="B1831" s="32"/>
      <c r="C1831" s="147"/>
      <c r="D1831" s="147"/>
      <c r="E1831" s="147"/>
      <c r="F1831" s="247"/>
      <c r="G1831" s="197"/>
      <c r="H1831" s="773"/>
      <c r="I1831" s="197"/>
      <c r="J1831" s="618"/>
      <c r="K1831" s="197"/>
      <c r="L1831" s="863" t="str">
        <f t="shared" si="88"/>
        <v/>
      </c>
      <c r="M1831" s="864">
        <f t="shared" si="89"/>
        <v>0</v>
      </c>
      <c r="N1831" s="864">
        <f t="shared" si="90"/>
        <v>0</v>
      </c>
      <c r="O1831" s="197"/>
      <c r="P1831" s="197"/>
      <c r="Q1831" s="197"/>
      <c r="R1831" s="223"/>
      <c r="S1831" s="223"/>
    </row>
    <row r="1832" spans="1:19" ht="15" customHeight="1" x14ac:dyDescent="0.25">
      <c r="A1832" s="231"/>
      <c r="B1832" s="32"/>
      <c r="C1832" s="147"/>
      <c r="D1832" s="147"/>
      <c r="E1832" s="147"/>
      <c r="F1832" s="247"/>
      <c r="G1832" s="197"/>
      <c r="H1832" s="773"/>
      <c r="I1832" s="197"/>
      <c r="J1832" s="618"/>
      <c r="K1832" s="197"/>
      <c r="L1832" s="863" t="str">
        <f t="shared" si="88"/>
        <v/>
      </c>
      <c r="M1832" s="864">
        <f t="shared" si="89"/>
        <v>0</v>
      </c>
      <c r="N1832" s="864">
        <f t="shared" si="90"/>
        <v>0</v>
      </c>
      <c r="O1832" s="197"/>
      <c r="P1832" s="197"/>
      <c r="Q1832" s="197"/>
      <c r="R1832" s="223"/>
      <c r="S1832" s="223"/>
    </row>
    <row r="1833" spans="1:19" ht="15" customHeight="1" x14ac:dyDescent="0.25">
      <c r="A1833" s="231"/>
      <c r="B1833" s="32"/>
      <c r="C1833" s="147"/>
      <c r="D1833" s="147"/>
      <c r="E1833" s="147"/>
      <c r="F1833" s="247"/>
      <c r="G1833" s="197"/>
      <c r="H1833" s="773"/>
      <c r="I1833" s="197"/>
      <c r="J1833" s="618"/>
      <c r="K1833" s="197"/>
      <c r="L1833" s="863" t="str">
        <f t="shared" si="88"/>
        <v/>
      </c>
      <c r="M1833" s="864">
        <f t="shared" si="89"/>
        <v>0</v>
      </c>
      <c r="N1833" s="864">
        <f t="shared" si="90"/>
        <v>0</v>
      </c>
      <c r="O1833" s="197"/>
      <c r="P1833" s="197"/>
      <c r="Q1833" s="197"/>
      <c r="R1833" s="223"/>
      <c r="S1833" s="223"/>
    </row>
    <row r="1834" spans="1:19" ht="15" customHeight="1" x14ac:dyDescent="0.25">
      <c r="A1834" s="231"/>
      <c r="B1834" s="32"/>
      <c r="C1834" s="147"/>
      <c r="D1834" s="147"/>
      <c r="E1834" s="147"/>
      <c r="F1834" s="247"/>
      <c r="G1834" s="197"/>
      <c r="H1834" s="773"/>
      <c r="I1834" s="197"/>
      <c r="J1834" s="618"/>
      <c r="K1834" s="197"/>
      <c r="L1834" s="863" t="str">
        <f t="shared" si="88"/>
        <v/>
      </c>
      <c r="M1834" s="864">
        <f t="shared" si="89"/>
        <v>0</v>
      </c>
      <c r="N1834" s="864">
        <f t="shared" si="90"/>
        <v>0</v>
      </c>
      <c r="O1834" s="197"/>
      <c r="P1834" s="197"/>
      <c r="Q1834" s="197"/>
      <c r="R1834" s="223"/>
      <c r="S1834" s="223"/>
    </row>
    <row r="1835" spans="1:19" ht="15" customHeight="1" x14ac:dyDescent="0.25">
      <c r="A1835" s="231"/>
      <c r="B1835" s="32"/>
      <c r="C1835" s="147"/>
      <c r="D1835" s="147"/>
      <c r="E1835" s="147"/>
      <c r="F1835" s="247"/>
      <c r="G1835" s="197"/>
      <c r="H1835" s="773"/>
      <c r="I1835" s="197"/>
      <c r="J1835" s="618"/>
      <c r="K1835" s="197"/>
      <c r="L1835" s="863" t="str">
        <f t="shared" si="88"/>
        <v/>
      </c>
      <c r="M1835" s="864">
        <f t="shared" si="89"/>
        <v>0</v>
      </c>
      <c r="N1835" s="864">
        <f t="shared" si="90"/>
        <v>0</v>
      </c>
      <c r="O1835" s="197"/>
      <c r="P1835" s="197"/>
      <c r="Q1835" s="197"/>
      <c r="R1835" s="223"/>
      <c r="S1835" s="223"/>
    </row>
    <row r="1836" spans="1:19" ht="15" customHeight="1" x14ac:dyDescent="0.25">
      <c r="A1836" s="231"/>
      <c r="B1836" s="32"/>
      <c r="C1836" s="147"/>
      <c r="D1836" s="147"/>
      <c r="E1836" s="147"/>
      <c r="F1836" s="247"/>
      <c r="G1836" s="197"/>
      <c r="H1836" s="773"/>
      <c r="I1836" s="197"/>
      <c r="J1836" s="618"/>
      <c r="K1836" s="197"/>
      <c r="L1836" s="863" t="str">
        <f t="shared" si="88"/>
        <v/>
      </c>
      <c r="M1836" s="864">
        <f t="shared" si="89"/>
        <v>0</v>
      </c>
      <c r="N1836" s="864">
        <f t="shared" si="90"/>
        <v>0</v>
      </c>
      <c r="O1836" s="197"/>
      <c r="P1836" s="197"/>
      <c r="Q1836" s="197"/>
      <c r="R1836" s="223"/>
      <c r="S1836" s="223"/>
    </row>
    <row r="1837" spans="1:19" ht="15" customHeight="1" x14ac:dyDescent="0.25">
      <c r="A1837" s="231"/>
      <c r="B1837" s="32"/>
      <c r="C1837" s="147"/>
      <c r="D1837" s="147"/>
      <c r="E1837" s="147"/>
      <c r="F1837" s="247"/>
      <c r="G1837" s="197"/>
      <c r="H1837" s="773"/>
      <c r="I1837" s="197"/>
      <c r="J1837" s="618"/>
      <c r="K1837" s="197"/>
      <c r="L1837" s="863" t="str">
        <f t="shared" si="88"/>
        <v/>
      </c>
      <c r="M1837" s="864">
        <f t="shared" si="89"/>
        <v>0</v>
      </c>
      <c r="N1837" s="864">
        <f t="shared" si="90"/>
        <v>0</v>
      </c>
      <c r="O1837" s="197"/>
      <c r="P1837" s="197"/>
      <c r="Q1837" s="197"/>
      <c r="R1837" s="223"/>
      <c r="S1837" s="223"/>
    </row>
    <row r="1838" spans="1:19" ht="15" customHeight="1" x14ac:dyDescent="0.25">
      <c r="A1838" s="231"/>
      <c r="B1838" s="32"/>
      <c r="C1838" s="147"/>
      <c r="D1838" s="147"/>
      <c r="E1838" s="147"/>
      <c r="F1838" s="247"/>
      <c r="G1838" s="197"/>
      <c r="H1838" s="773"/>
      <c r="I1838" s="197"/>
      <c r="J1838" s="618"/>
      <c r="K1838" s="197"/>
      <c r="L1838" s="863" t="str">
        <f t="shared" si="88"/>
        <v/>
      </c>
      <c r="M1838" s="864">
        <f t="shared" si="89"/>
        <v>0</v>
      </c>
      <c r="N1838" s="864">
        <f t="shared" si="90"/>
        <v>0</v>
      </c>
      <c r="O1838" s="197"/>
      <c r="P1838" s="197"/>
      <c r="Q1838" s="197"/>
      <c r="R1838" s="223"/>
      <c r="S1838" s="223"/>
    </row>
    <row r="1839" spans="1:19" ht="15" customHeight="1" x14ac:dyDescent="0.25">
      <c r="A1839" s="231"/>
      <c r="B1839" s="32"/>
      <c r="C1839" s="147"/>
      <c r="D1839" s="147"/>
      <c r="E1839" s="147"/>
      <c r="F1839" s="247"/>
      <c r="G1839" s="197"/>
      <c r="H1839" s="773"/>
      <c r="I1839" s="197"/>
      <c r="J1839" s="618"/>
      <c r="K1839" s="197"/>
      <c r="L1839" s="863" t="str">
        <f t="shared" si="88"/>
        <v/>
      </c>
      <c r="M1839" s="864">
        <f t="shared" si="89"/>
        <v>0</v>
      </c>
      <c r="N1839" s="864">
        <f t="shared" si="90"/>
        <v>0</v>
      </c>
      <c r="O1839" s="197"/>
      <c r="P1839" s="197"/>
      <c r="Q1839" s="197"/>
      <c r="R1839" s="223"/>
      <c r="S1839" s="223"/>
    </row>
    <row r="1840" spans="1:19" ht="15" customHeight="1" x14ac:dyDescent="0.25">
      <c r="A1840" s="231"/>
      <c r="B1840" s="32"/>
      <c r="C1840" s="147"/>
      <c r="D1840" s="147"/>
      <c r="E1840" s="147"/>
      <c r="F1840" s="247"/>
      <c r="G1840" s="197"/>
      <c r="H1840" s="773"/>
      <c r="I1840" s="197"/>
      <c r="J1840" s="618"/>
      <c r="K1840" s="197"/>
      <c r="L1840" s="863" t="str">
        <f t="shared" si="88"/>
        <v/>
      </c>
      <c r="M1840" s="864">
        <f t="shared" si="89"/>
        <v>0</v>
      </c>
      <c r="N1840" s="864">
        <f t="shared" si="90"/>
        <v>0</v>
      </c>
      <c r="O1840" s="197"/>
      <c r="P1840" s="197"/>
      <c r="Q1840" s="197"/>
      <c r="R1840" s="223"/>
      <c r="S1840" s="223"/>
    </row>
    <row r="1841" spans="1:19" ht="15" customHeight="1" x14ac:dyDescent="0.25">
      <c r="A1841" s="231"/>
      <c r="B1841" s="32"/>
      <c r="C1841" s="147"/>
      <c r="D1841" s="147"/>
      <c r="E1841" s="147"/>
      <c r="F1841" s="247"/>
      <c r="G1841" s="197"/>
      <c r="H1841" s="773"/>
      <c r="I1841" s="197"/>
      <c r="J1841" s="618"/>
      <c r="K1841" s="197"/>
      <c r="L1841" s="863" t="str">
        <f t="shared" si="88"/>
        <v/>
      </c>
      <c r="M1841" s="864">
        <f t="shared" si="89"/>
        <v>0</v>
      </c>
      <c r="N1841" s="864">
        <f t="shared" si="90"/>
        <v>0</v>
      </c>
      <c r="O1841" s="197"/>
      <c r="P1841" s="197"/>
      <c r="Q1841" s="197"/>
      <c r="R1841" s="223"/>
      <c r="S1841" s="223"/>
    </row>
    <row r="1842" spans="1:19" ht="15" customHeight="1" x14ac:dyDescent="0.25">
      <c r="A1842" s="231"/>
      <c r="B1842" s="32"/>
      <c r="C1842" s="147"/>
      <c r="D1842" s="147"/>
      <c r="E1842" s="147"/>
      <c r="F1842" s="247"/>
      <c r="G1842" s="197"/>
      <c r="H1842" s="773"/>
      <c r="I1842" s="197"/>
      <c r="J1842" s="618"/>
      <c r="K1842" s="197"/>
      <c r="L1842" s="863" t="str">
        <f t="shared" si="88"/>
        <v/>
      </c>
      <c r="M1842" s="864">
        <f t="shared" si="89"/>
        <v>0</v>
      </c>
      <c r="N1842" s="864">
        <f t="shared" si="90"/>
        <v>0</v>
      </c>
      <c r="O1842" s="197"/>
      <c r="P1842" s="197"/>
      <c r="Q1842" s="197"/>
      <c r="R1842" s="223"/>
      <c r="S1842" s="223"/>
    </row>
    <row r="1843" spans="1:19" ht="15" customHeight="1" x14ac:dyDescent="0.25">
      <c r="A1843" s="231"/>
      <c r="B1843" s="32"/>
      <c r="C1843" s="147"/>
      <c r="D1843" s="147"/>
      <c r="E1843" s="147"/>
      <c r="F1843" s="247"/>
      <c r="G1843" s="197"/>
      <c r="H1843" s="773"/>
      <c r="I1843" s="197"/>
      <c r="J1843" s="618"/>
      <c r="K1843" s="197"/>
      <c r="L1843" s="863" t="str">
        <f t="shared" si="88"/>
        <v/>
      </c>
      <c r="M1843" s="864">
        <f t="shared" si="89"/>
        <v>0</v>
      </c>
      <c r="N1843" s="864">
        <f t="shared" si="90"/>
        <v>0</v>
      </c>
      <c r="O1843" s="197"/>
      <c r="P1843" s="197"/>
      <c r="Q1843" s="197"/>
      <c r="R1843" s="223"/>
      <c r="S1843" s="223"/>
    </row>
    <row r="1844" spans="1:19" ht="15" customHeight="1" x14ac:dyDescent="0.25">
      <c r="A1844" s="231"/>
      <c r="B1844" s="32"/>
      <c r="C1844" s="147"/>
      <c r="D1844" s="147"/>
      <c r="E1844" s="147"/>
      <c r="F1844" s="247"/>
      <c r="G1844" s="197"/>
      <c r="H1844" s="773"/>
      <c r="I1844" s="197"/>
      <c r="J1844" s="618"/>
      <c r="K1844" s="197"/>
      <c r="L1844" s="863" t="str">
        <f t="shared" si="88"/>
        <v/>
      </c>
      <c r="M1844" s="864">
        <f t="shared" si="89"/>
        <v>0</v>
      </c>
      <c r="N1844" s="864">
        <f t="shared" si="90"/>
        <v>0</v>
      </c>
      <c r="O1844" s="197"/>
      <c r="P1844" s="197"/>
      <c r="Q1844" s="197"/>
      <c r="R1844" s="223"/>
      <c r="S1844" s="223"/>
    </row>
    <row r="1845" spans="1:19" ht="15" customHeight="1" x14ac:dyDescent="0.25">
      <c r="A1845" s="231"/>
      <c r="B1845" s="32"/>
      <c r="C1845" s="147"/>
      <c r="D1845" s="147"/>
      <c r="E1845" s="147"/>
      <c r="F1845" s="247"/>
      <c r="G1845" s="197"/>
      <c r="H1845" s="773"/>
      <c r="I1845" s="197"/>
      <c r="J1845" s="618"/>
      <c r="K1845" s="197"/>
      <c r="L1845" s="863" t="str">
        <f t="shared" si="88"/>
        <v/>
      </c>
      <c r="M1845" s="864">
        <f t="shared" si="89"/>
        <v>0</v>
      </c>
      <c r="N1845" s="864">
        <f t="shared" si="90"/>
        <v>0</v>
      </c>
      <c r="O1845" s="197"/>
      <c r="P1845" s="197"/>
      <c r="Q1845" s="197"/>
      <c r="R1845" s="223"/>
      <c r="S1845" s="223"/>
    </row>
    <row r="1846" spans="1:19" ht="15" customHeight="1" x14ac:dyDescent="0.25">
      <c r="A1846" s="231"/>
      <c r="B1846" s="32"/>
      <c r="C1846" s="147"/>
      <c r="D1846" s="147"/>
      <c r="E1846" s="147"/>
      <c r="F1846" s="247"/>
      <c r="G1846" s="197"/>
      <c r="H1846" s="773"/>
      <c r="I1846" s="197"/>
      <c r="J1846" s="618"/>
      <c r="K1846" s="197"/>
      <c r="L1846" s="863" t="str">
        <f t="shared" si="88"/>
        <v/>
      </c>
      <c r="M1846" s="864">
        <f t="shared" si="89"/>
        <v>0</v>
      </c>
      <c r="N1846" s="864">
        <f t="shared" si="90"/>
        <v>0</v>
      </c>
      <c r="O1846" s="197"/>
      <c r="P1846" s="197"/>
      <c r="Q1846" s="197"/>
      <c r="R1846" s="223"/>
      <c r="S1846" s="223"/>
    </row>
    <row r="1847" spans="1:19" ht="15" customHeight="1" x14ac:dyDescent="0.25">
      <c r="A1847" s="231"/>
      <c r="B1847" s="32"/>
      <c r="C1847" s="147"/>
      <c r="D1847" s="147"/>
      <c r="E1847" s="147"/>
      <c r="F1847" s="247"/>
      <c r="G1847" s="197"/>
      <c r="H1847" s="773"/>
      <c r="I1847" s="197"/>
      <c r="J1847" s="618"/>
      <c r="K1847" s="197"/>
      <c r="L1847" s="863" t="str">
        <f t="shared" si="88"/>
        <v/>
      </c>
      <c r="M1847" s="864">
        <f t="shared" si="89"/>
        <v>0</v>
      </c>
      <c r="N1847" s="864">
        <f t="shared" si="90"/>
        <v>0</v>
      </c>
      <c r="O1847" s="197"/>
      <c r="P1847" s="197"/>
      <c r="Q1847" s="197"/>
      <c r="R1847" s="223"/>
      <c r="S1847" s="223"/>
    </row>
    <row r="1848" spans="1:19" ht="15" customHeight="1" x14ac:dyDescent="0.25">
      <c r="A1848" s="231"/>
      <c r="B1848" s="32"/>
      <c r="C1848" s="147"/>
      <c r="D1848" s="147"/>
      <c r="E1848" s="147"/>
      <c r="F1848" s="247"/>
      <c r="G1848" s="197"/>
      <c r="H1848" s="773"/>
      <c r="I1848" s="197"/>
      <c r="J1848" s="618"/>
      <c r="K1848" s="197"/>
      <c r="L1848" s="863" t="str">
        <f t="shared" si="88"/>
        <v/>
      </c>
      <c r="M1848" s="864">
        <f t="shared" si="89"/>
        <v>0</v>
      </c>
      <c r="N1848" s="864">
        <f t="shared" si="90"/>
        <v>0</v>
      </c>
      <c r="O1848" s="197"/>
      <c r="P1848" s="197"/>
      <c r="Q1848" s="197"/>
      <c r="R1848" s="223"/>
      <c r="S1848" s="223"/>
    </row>
    <row r="1849" spans="1:19" ht="15" customHeight="1" x14ac:dyDescent="0.25">
      <c r="A1849" s="231"/>
      <c r="B1849" s="32"/>
      <c r="C1849" s="147"/>
      <c r="D1849" s="147"/>
      <c r="E1849" s="147"/>
      <c r="F1849" s="247"/>
      <c r="G1849" s="197"/>
      <c r="H1849" s="773"/>
      <c r="I1849" s="197"/>
      <c r="J1849" s="618"/>
      <c r="K1849" s="197"/>
      <c r="L1849" s="863" t="str">
        <f t="shared" si="88"/>
        <v/>
      </c>
      <c r="M1849" s="864">
        <f t="shared" si="89"/>
        <v>0</v>
      </c>
      <c r="N1849" s="864">
        <f t="shared" si="90"/>
        <v>0</v>
      </c>
      <c r="O1849" s="197"/>
      <c r="P1849" s="197"/>
      <c r="Q1849" s="197"/>
      <c r="R1849" s="223"/>
      <c r="S1849" s="223"/>
    </row>
    <row r="1850" spans="1:19" ht="15" customHeight="1" x14ac:dyDescent="0.25">
      <c r="A1850" s="231"/>
      <c r="B1850" s="32"/>
      <c r="C1850" s="147"/>
      <c r="D1850" s="147"/>
      <c r="E1850" s="147"/>
      <c r="F1850" s="247"/>
      <c r="G1850" s="197"/>
      <c r="H1850" s="773"/>
      <c r="I1850" s="197"/>
      <c r="J1850" s="618"/>
      <c r="K1850" s="197"/>
      <c r="L1850" s="863" t="str">
        <f t="shared" si="88"/>
        <v/>
      </c>
      <c r="M1850" s="864">
        <f t="shared" si="89"/>
        <v>0</v>
      </c>
      <c r="N1850" s="864">
        <f t="shared" si="90"/>
        <v>0</v>
      </c>
      <c r="O1850" s="197"/>
      <c r="P1850" s="197"/>
      <c r="Q1850" s="197"/>
      <c r="R1850" s="223"/>
      <c r="S1850" s="223"/>
    </row>
    <row r="1851" spans="1:19" ht="15" customHeight="1" x14ac:dyDescent="0.25">
      <c r="A1851" s="231"/>
      <c r="B1851" s="32"/>
      <c r="C1851" s="147"/>
      <c r="D1851" s="147"/>
      <c r="E1851" s="147"/>
      <c r="F1851" s="247"/>
      <c r="G1851" s="197"/>
      <c r="H1851" s="773"/>
      <c r="I1851" s="197"/>
      <c r="J1851" s="618"/>
      <c r="K1851" s="197"/>
      <c r="L1851" s="863" t="str">
        <f t="shared" si="88"/>
        <v/>
      </c>
      <c r="M1851" s="864">
        <f t="shared" si="89"/>
        <v>0</v>
      </c>
      <c r="N1851" s="864">
        <f t="shared" si="90"/>
        <v>0</v>
      </c>
      <c r="O1851" s="197"/>
      <c r="P1851" s="197"/>
      <c r="Q1851" s="197"/>
      <c r="R1851" s="223"/>
      <c r="S1851" s="223"/>
    </row>
    <row r="1852" spans="1:19" ht="15" customHeight="1" x14ac:dyDescent="0.25">
      <c r="A1852" s="231"/>
      <c r="B1852" s="32"/>
      <c r="C1852" s="147"/>
      <c r="D1852" s="147"/>
      <c r="E1852" s="147"/>
      <c r="F1852" s="247"/>
      <c r="G1852" s="197"/>
      <c r="H1852" s="773"/>
      <c r="I1852" s="197"/>
      <c r="J1852" s="618"/>
      <c r="K1852" s="197"/>
      <c r="L1852" s="863" t="str">
        <f t="shared" si="88"/>
        <v/>
      </c>
      <c r="M1852" s="864">
        <f t="shared" si="89"/>
        <v>0</v>
      </c>
      <c r="N1852" s="864">
        <f t="shared" si="90"/>
        <v>0</v>
      </c>
      <c r="O1852" s="197"/>
      <c r="P1852" s="197"/>
      <c r="Q1852" s="197"/>
      <c r="R1852" s="223"/>
      <c r="S1852" s="223"/>
    </row>
    <row r="1853" spans="1:19" ht="15" customHeight="1" x14ac:dyDescent="0.25">
      <c r="A1853" s="231"/>
      <c r="B1853" s="32"/>
      <c r="C1853" s="147"/>
      <c r="D1853" s="147"/>
      <c r="E1853" s="147"/>
      <c r="F1853" s="247"/>
      <c r="G1853" s="197"/>
      <c r="H1853" s="773"/>
      <c r="I1853" s="197"/>
      <c r="J1853" s="618"/>
      <c r="K1853" s="197"/>
      <c r="L1853" s="863" t="str">
        <f t="shared" si="88"/>
        <v/>
      </c>
      <c r="M1853" s="864">
        <f t="shared" si="89"/>
        <v>0</v>
      </c>
      <c r="N1853" s="864">
        <f t="shared" si="90"/>
        <v>0</v>
      </c>
      <c r="O1853" s="197"/>
      <c r="P1853" s="197"/>
      <c r="Q1853" s="197"/>
      <c r="R1853" s="223"/>
      <c r="S1853" s="223"/>
    </row>
    <row r="1854" spans="1:19" ht="15" customHeight="1" x14ac:dyDescent="0.25">
      <c r="A1854" s="231"/>
      <c r="B1854" s="32"/>
      <c r="C1854" s="147"/>
      <c r="D1854" s="147"/>
      <c r="E1854" s="147"/>
      <c r="F1854" s="247"/>
      <c r="G1854" s="197"/>
      <c r="H1854" s="773"/>
      <c r="I1854" s="197"/>
      <c r="J1854" s="618"/>
      <c r="K1854" s="197"/>
      <c r="L1854" s="863" t="str">
        <f t="shared" si="88"/>
        <v/>
      </c>
      <c r="M1854" s="864">
        <f t="shared" si="89"/>
        <v>0</v>
      </c>
      <c r="N1854" s="864">
        <f t="shared" si="90"/>
        <v>0</v>
      </c>
      <c r="O1854" s="197"/>
      <c r="P1854" s="197"/>
      <c r="Q1854" s="197"/>
      <c r="R1854" s="223"/>
      <c r="S1854" s="223"/>
    </row>
    <row r="1855" spans="1:19" ht="15" customHeight="1" x14ac:dyDescent="0.25">
      <c r="A1855" s="231"/>
      <c r="B1855" s="32"/>
      <c r="C1855" s="147"/>
      <c r="D1855" s="147"/>
      <c r="E1855" s="147"/>
      <c r="F1855" s="247"/>
      <c r="G1855" s="197"/>
      <c r="H1855" s="773"/>
      <c r="I1855" s="197"/>
      <c r="J1855" s="618"/>
      <c r="K1855" s="197"/>
      <c r="L1855" s="863" t="str">
        <f t="shared" si="88"/>
        <v/>
      </c>
      <c r="M1855" s="864">
        <f t="shared" si="89"/>
        <v>0</v>
      </c>
      <c r="N1855" s="864">
        <f t="shared" si="90"/>
        <v>0</v>
      </c>
      <c r="O1855" s="197"/>
      <c r="P1855" s="197"/>
      <c r="Q1855" s="197"/>
      <c r="R1855" s="223"/>
      <c r="S1855" s="223"/>
    </row>
    <row r="1856" spans="1:19" ht="15" customHeight="1" x14ac:dyDescent="0.25">
      <c r="A1856" s="231"/>
      <c r="B1856" s="32"/>
      <c r="C1856" s="147"/>
      <c r="D1856" s="147"/>
      <c r="E1856" s="147"/>
      <c r="F1856" s="247"/>
      <c r="G1856" s="197"/>
      <c r="H1856" s="773"/>
      <c r="I1856" s="197"/>
      <c r="J1856" s="618"/>
      <c r="K1856" s="197"/>
      <c r="L1856" s="863" t="str">
        <f t="shared" si="88"/>
        <v/>
      </c>
      <c r="M1856" s="864">
        <f t="shared" si="89"/>
        <v>0</v>
      </c>
      <c r="N1856" s="864">
        <f t="shared" si="90"/>
        <v>0</v>
      </c>
      <c r="O1856" s="197"/>
      <c r="P1856" s="197"/>
      <c r="Q1856" s="197"/>
      <c r="R1856" s="223"/>
      <c r="S1856" s="223"/>
    </row>
    <row r="1857" spans="1:19" ht="15" customHeight="1" x14ac:dyDescent="0.25">
      <c r="A1857" s="231"/>
      <c r="B1857" s="32"/>
      <c r="C1857" s="147"/>
      <c r="D1857" s="147"/>
      <c r="E1857" s="147"/>
      <c r="F1857" s="247"/>
      <c r="G1857" s="197"/>
      <c r="H1857" s="773"/>
      <c r="I1857" s="197"/>
      <c r="J1857" s="618"/>
      <c r="K1857" s="197"/>
      <c r="L1857" s="863" t="str">
        <f t="shared" si="88"/>
        <v/>
      </c>
      <c r="M1857" s="864">
        <f t="shared" si="89"/>
        <v>0</v>
      </c>
      <c r="N1857" s="864">
        <f t="shared" si="90"/>
        <v>0</v>
      </c>
      <c r="O1857" s="197"/>
      <c r="P1857" s="197"/>
      <c r="Q1857" s="197"/>
      <c r="R1857" s="223"/>
      <c r="S1857" s="223"/>
    </row>
    <row r="1858" spans="1:19" ht="15" customHeight="1" x14ac:dyDescent="0.25">
      <c r="A1858" s="231"/>
      <c r="B1858" s="32"/>
      <c r="C1858" s="147"/>
      <c r="D1858" s="147"/>
      <c r="E1858" s="147"/>
      <c r="F1858" s="247"/>
      <c r="G1858" s="197"/>
      <c r="H1858" s="773"/>
      <c r="I1858" s="197"/>
      <c r="J1858" s="618"/>
      <c r="K1858" s="197"/>
      <c r="L1858" s="863" t="str">
        <f t="shared" si="88"/>
        <v/>
      </c>
      <c r="M1858" s="864">
        <f t="shared" si="89"/>
        <v>0</v>
      </c>
      <c r="N1858" s="864">
        <f t="shared" si="90"/>
        <v>0</v>
      </c>
      <c r="O1858" s="197"/>
      <c r="P1858" s="197"/>
      <c r="Q1858" s="197"/>
      <c r="R1858" s="223"/>
      <c r="S1858" s="223"/>
    </row>
    <row r="1859" spans="1:19" ht="15" customHeight="1" x14ac:dyDescent="0.25">
      <c r="A1859" s="231"/>
      <c r="B1859" s="32"/>
      <c r="C1859" s="147"/>
      <c r="D1859" s="147"/>
      <c r="E1859" s="147"/>
      <c r="F1859" s="247"/>
      <c r="G1859" s="197"/>
      <c r="H1859" s="773"/>
      <c r="I1859" s="197"/>
      <c r="J1859" s="618"/>
      <c r="K1859" s="197"/>
      <c r="L1859" s="863" t="str">
        <f t="shared" ref="L1859:L1922" si="91">IF(ISBLANK(K1859),IF(ISBLANK(R1859),IF(ISBLANK(C1859),"",C1859),R1859),IF(ISBLANK(R1859),CONCATENATE(K1859,".",C1859),CONCATENATE(K1859,".",R1859)))</f>
        <v/>
      </c>
      <c r="M1859" s="864">
        <f t="shared" ref="M1859:M1922" si="92">IF(O1859="",0,LEFT(O1859,1))</f>
        <v>0</v>
      </c>
      <c r="N1859" s="864">
        <f t="shared" ref="N1859:N1922" si="93">IF(P1859="",0,LEFT(P1859,1))</f>
        <v>0</v>
      </c>
      <c r="O1859" s="197"/>
      <c r="P1859" s="197"/>
      <c r="Q1859" s="197"/>
      <c r="R1859" s="223"/>
      <c r="S1859" s="223"/>
    </row>
    <row r="1860" spans="1:19" ht="15" customHeight="1" x14ac:dyDescent="0.25">
      <c r="A1860" s="231"/>
      <c r="B1860" s="32"/>
      <c r="C1860" s="147"/>
      <c r="D1860" s="147"/>
      <c r="E1860" s="147"/>
      <c r="F1860" s="247"/>
      <c r="G1860" s="197"/>
      <c r="H1860" s="773"/>
      <c r="I1860" s="197"/>
      <c r="J1860" s="618"/>
      <c r="K1860" s="197"/>
      <c r="L1860" s="863" t="str">
        <f t="shared" si="91"/>
        <v/>
      </c>
      <c r="M1860" s="864">
        <f t="shared" si="92"/>
        <v>0</v>
      </c>
      <c r="N1860" s="864">
        <f t="shared" si="93"/>
        <v>0</v>
      </c>
      <c r="O1860" s="197"/>
      <c r="P1860" s="197"/>
      <c r="Q1860" s="197"/>
      <c r="R1860" s="223"/>
      <c r="S1860" s="223"/>
    </row>
    <row r="1861" spans="1:19" ht="15" customHeight="1" x14ac:dyDescent="0.25">
      <c r="A1861" s="231"/>
      <c r="B1861" s="32"/>
      <c r="C1861" s="147"/>
      <c r="D1861" s="147"/>
      <c r="E1861" s="147"/>
      <c r="F1861" s="247"/>
      <c r="G1861" s="197"/>
      <c r="H1861" s="773"/>
      <c r="I1861" s="197"/>
      <c r="J1861" s="618"/>
      <c r="K1861" s="197"/>
      <c r="L1861" s="863" t="str">
        <f t="shared" si="91"/>
        <v/>
      </c>
      <c r="M1861" s="864">
        <f t="shared" si="92"/>
        <v>0</v>
      </c>
      <c r="N1861" s="864">
        <f t="shared" si="93"/>
        <v>0</v>
      </c>
      <c r="O1861" s="197"/>
      <c r="P1861" s="197"/>
      <c r="Q1861" s="197"/>
      <c r="R1861" s="223"/>
      <c r="S1861" s="223"/>
    </row>
    <row r="1862" spans="1:19" ht="15" customHeight="1" x14ac:dyDescent="0.25">
      <c r="A1862" s="231"/>
      <c r="B1862" s="32"/>
      <c r="C1862" s="147"/>
      <c r="D1862" s="147"/>
      <c r="E1862" s="147"/>
      <c r="F1862" s="247"/>
      <c r="G1862" s="197"/>
      <c r="H1862" s="773"/>
      <c r="I1862" s="197"/>
      <c r="J1862" s="618"/>
      <c r="K1862" s="197"/>
      <c r="L1862" s="863" t="str">
        <f t="shared" si="91"/>
        <v/>
      </c>
      <c r="M1862" s="864">
        <f t="shared" si="92"/>
        <v>0</v>
      </c>
      <c r="N1862" s="864">
        <f t="shared" si="93"/>
        <v>0</v>
      </c>
      <c r="O1862" s="197"/>
      <c r="P1862" s="197"/>
      <c r="Q1862" s="197"/>
      <c r="R1862" s="223"/>
      <c r="S1862" s="223"/>
    </row>
    <row r="1863" spans="1:19" ht="15" customHeight="1" x14ac:dyDescent="0.25">
      <c r="A1863" s="231"/>
      <c r="B1863" s="32"/>
      <c r="C1863" s="147"/>
      <c r="D1863" s="147"/>
      <c r="E1863" s="147"/>
      <c r="F1863" s="247"/>
      <c r="G1863" s="197"/>
      <c r="H1863" s="773"/>
      <c r="I1863" s="197"/>
      <c r="J1863" s="618"/>
      <c r="K1863" s="197"/>
      <c r="L1863" s="863" t="str">
        <f t="shared" si="91"/>
        <v/>
      </c>
      <c r="M1863" s="864">
        <f t="shared" si="92"/>
        <v>0</v>
      </c>
      <c r="N1863" s="864">
        <f t="shared" si="93"/>
        <v>0</v>
      </c>
      <c r="O1863" s="197"/>
      <c r="P1863" s="197"/>
      <c r="Q1863" s="197"/>
      <c r="R1863" s="223"/>
      <c r="S1863" s="223"/>
    </row>
    <row r="1864" spans="1:19" ht="15" customHeight="1" x14ac:dyDescent="0.25">
      <c r="A1864" s="231"/>
      <c r="B1864" s="32"/>
      <c r="C1864" s="147"/>
      <c r="D1864" s="147"/>
      <c r="E1864" s="147"/>
      <c r="F1864" s="247"/>
      <c r="G1864" s="197"/>
      <c r="H1864" s="773"/>
      <c r="I1864" s="197"/>
      <c r="J1864" s="618"/>
      <c r="K1864" s="197"/>
      <c r="L1864" s="863" t="str">
        <f t="shared" si="91"/>
        <v/>
      </c>
      <c r="M1864" s="864">
        <f t="shared" si="92"/>
        <v>0</v>
      </c>
      <c r="N1864" s="864">
        <f t="shared" si="93"/>
        <v>0</v>
      </c>
      <c r="O1864" s="197"/>
      <c r="P1864" s="197"/>
      <c r="Q1864" s="197"/>
      <c r="R1864" s="223"/>
      <c r="S1864" s="223"/>
    </row>
    <row r="1865" spans="1:19" ht="15" customHeight="1" x14ac:dyDescent="0.25">
      <c r="A1865" s="231"/>
      <c r="B1865" s="32"/>
      <c r="C1865" s="147"/>
      <c r="D1865" s="147"/>
      <c r="E1865" s="147"/>
      <c r="F1865" s="247"/>
      <c r="G1865" s="197"/>
      <c r="H1865" s="773"/>
      <c r="I1865" s="197"/>
      <c r="J1865" s="618"/>
      <c r="K1865" s="197"/>
      <c r="L1865" s="863" t="str">
        <f t="shared" si="91"/>
        <v/>
      </c>
      <c r="M1865" s="864">
        <f t="shared" si="92"/>
        <v>0</v>
      </c>
      <c r="N1865" s="864">
        <f t="shared" si="93"/>
        <v>0</v>
      </c>
      <c r="O1865" s="197"/>
      <c r="P1865" s="197"/>
      <c r="Q1865" s="197"/>
      <c r="R1865" s="223"/>
      <c r="S1865" s="223"/>
    </row>
    <row r="1866" spans="1:19" ht="15" customHeight="1" x14ac:dyDescent="0.25">
      <c r="A1866" s="231"/>
      <c r="B1866" s="32"/>
      <c r="C1866" s="147"/>
      <c r="D1866" s="147"/>
      <c r="E1866" s="147"/>
      <c r="F1866" s="247"/>
      <c r="G1866" s="197"/>
      <c r="H1866" s="773"/>
      <c r="I1866" s="197"/>
      <c r="J1866" s="618"/>
      <c r="K1866" s="197"/>
      <c r="L1866" s="863" t="str">
        <f t="shared" si="91"/>
        <v/>
      </c>
      <c r="M1866" s="864">
        <f t="shared" si="92"/>
        <v>0</v>
      </c>
      <c r="N1866" s="864">
        <f t="shared" si="93"/>
        <v>0</v>
      </c>
      <c r="O1866" s="197"/>
      <c r="P1866" s="197"/>
      <c r="Q1866" s="197"/>
      <c r="R1866" s="223"/>
      <c r="S1866" s="223"/>
    </row>
    <row r="1867" spans="1:19" ht="15" customHeight="1" x14ac:dyDescent="0.25">
      <c r="A1867" s="231"/>
      <c r="B1867" s="32"/>
      <c r="C1867" s="147"/>
      <c r="D1867" s="147"/>
      <c r="E1867" s="147"/>
      <c r="F1867" s="247"/>
      <c r="G1867" s="197"/>
      <c r="H1867" s="773"/>
      <c r="I1867" s="197"/>
      <c r="J1867" s="618"/>
      <c r="K1867" s="197"/>
      <c r="L1867" s="863" t="str">
        <f t="shared" si="91"/>
        <v/>
      </c>
      <c r="M1867" s="864">
        <f t="shared" si="92"/>
        <v>0</v>
      </c>
      <c r="N1867" s="864">
        <f t="shared" si="93"/>
        <v>0</v>
      </c>
      <c r="O1867" s="197"/>
      <c r="P1867" s="197"/>
      <c r="Q1867" s="197"/>
      <c r="R1867" s="223"/>
      <c r="S1867" s="223"/>
    </row>
    <row r="1868" spans="1:19" ht="15" customHeight="1" x14ac:dyDescent="0.25">
      <c r="A1868" s="231"/>
      <c r="B1868" s="32"/>
      <c r="C1868" s="147"/>
      <c r="D1868" s="147"/>
      <c r="E1868" s="147"/>
      <c r="F1868" s="247"/>
      <c r="G1868" s="197"/>
      <c r="H1868" s="773"/>
      <c r="I1868" s="197"/>
      <c r="J1868" s="618"/>
      <c r="K1868" s="197"/>
      <c r="L1868" s="863" t="str">
        <f t="shared" si="91"/>
        <v/>
      </c>
      <c r="M1868" s="864">
        <f t="shared" si="92"/>
        <v>0</v>
      </c>
      <c r="N1868" s="864">
        <f t="shared" si="93"/>
        <v>0</v>
      </c>
      <c r="O1868" s="197"/>
      <c r="P1868" s="197"/>
      <c r="Q1868" s="197"/>
      <c r="R1868" s="223"/>
      <c r="S1868" s="223"/>
    </row>
    <row r="1869" spans="1:19" ht="15" customHeight="1" x14ac:dyDescent="0.25">
      <c r="A1869" s="231"/>
      <c r="B1869" s="32"/>
      <c r="C1869" s="147"/>
      <c r="D1869" s="147"/>
      <c r="E1869" s="147"/>
      <c r="F1869" s="247"/>
      <c r="G1869" s="197"/>
      <c r="H1869" s="773"/>
      <c r="I1869" s="197"/>
      <c r="J1869" s="618"/>
      <c r="K1869" s="197"/>
      <c r="L1869" s="863" t="str">
        <f t="shared" si="91"/>
        <v/>
      </c>
      <c r="M1869" s="864">
        <f t="shared" si="92"/>
        <v>0</v>
      </c>
      <c r="N1869" s="864">
        <f t="shared" si="93"/>
        <v>0</v>
      </c>
      <c r="O1869" s="197"/>
      <c r="P1869" s="197"/>
      <c r="Q1869" s="197"/>
      <c r="R1869" s="223"/>
      <c r="S1869" s="223"/>
    </row>
    <row r="1870" spans="1:19" ht="15" customHeight="1" x14ac:dyDescent="0.25">
      <c r="A1870" s="231"/>
      <c r="B1870" s="32"/>
      <c r="C1870" s="147"/>
      <c r="D1870" s="147"/>
      <c r="E1870" s="147"/>
      <c r="F1870" s="247"/>
      <c r="G1870" s="197"/>
      <c r="H1870" s="773"/>
      <c r="I1870" s="197"/>
      <c r="J1870" s="618"/>
      <c r="K1870" s="197"/>
      <c r="L1870" s="863" t="str">
        <f t="shared" si="91"/>
        <v/>
      </c>
      <c r="M1870" s="864">
        <f t="shared" si="92"/>
        <v>0</v>
      </c>
      <c r="N1870" s="864">
        <f t="shared" si="93"/>
        <v>0</v>
      </c>
      <c r="O1870" s="197"/>
      <c r="P1870" s="197"/>
      <c r="Q1870" s="197"/>
      <c r="R1870" s="223"/>
      <c r="S1870" s="223"/>
    </row>
    <row r="1871" spans="1:19" ht="15" customHeight="1" x14ac:dyDescent="0.25">
      <c r="A1871" s="231"/>
      <c r="B1871" s="32"/>
      <c r="C1871" s="147"/>
      <c r="D1871" s="147"/>
      <c r="E1871" s="147"/>
      <c r="F1871" s="247"/>
      <c r="G1871" s="197"/>
      <c r="H1871" s="773"/>
      <c r="I1871" s="197"/>
      <c r="J1871" s="618"/>
      <c r="K1871" s="197"/>
      <c r="L1871" s="863" t="str">
        <f t="shared" si="91"/>
        <v/>
      </c>
      <c r="M1871" s="864">
        <f t="shared" si="92"/>
        <v>0</v>
      </c>
      <c r="N1871" s="864">
        <f t="shared" si="93"/>
        <v>0</v>
      </c>
      <c r="O1871" s="197"/>
      <c r="P1871" s="197"/>
      <c r="Q1871" s="197"/>
      <c r="R1871" s="223"/>
      <c r="S1871" s="223"/>
    </row>
    <row r="1872" spans="1:19" ht="15" customHeight="1" x14ac:dyDescent="0.25">
      <c r="A1872" s="231"/>
      <c r="B1872" s="32"/>
      <c r="C1872" s="147"/>
      <c r="D1872" s="147"/>
      <c r="E1872" s="147"/>
      <c r="F1872" s="247"/>
      <c r="G1872" s="197"/>
      <c r="H1872" s="773"/>
      <c r="I1872" s="197"/>
      <c r="J1872" s="618"/>
      <c r="K1872" s="197"/>
      <c r="L1872" s="863" t="str">
        <f t="shared" si="91"/>
        <v/>
      </c>
      <c r="M1872" s="864">
        <f t="shared" si="92"/>
        <v>0</v>
      </c>
      <c r="N1872" s="864">
        <f t="shared" si="93"/>
        <v>0</v>
      </c>
      <c r="O1872" s="197"/>
      <c r="P1872" s="197"/>
      <c r="Q1872" s="197"/>
      <c r="R1872" s="223"/>
      <c r="S1872" s="223"/>
    </row>
    <row r="1873" spans="1:19" ht="15" customHeight="1" x14ac:dyDescent="0.25">
      <c r="A1873" s="231"/>
      <c r="B1873" s="32"/>
      <c r="C1873" s="147"/>
      <c r="D1873" s="147"/>
      <c r="E1873" s="147"/>
      <c r="F1873" s="247"/>
      <c r="G1873" s="197"/>
      <c r="H1873" s="773"/>
      <c r="I1873" s="197"/>
      <c r="J1873" s="618"/>
      <c r="K1873" s="197"/>
      <c r="L1873" s="863" t="str">
        <f t="shared" si="91"/>
        <v/>
      </c>
      <c r="M1873" s="864">
        <f t="shared" si="92"/>
        <v>0</v>
      </c>
      <c r="N1873" s="864">
        <f t="shared" si="93"/>
        <v>0</v>
      </c>
      <c r="O1873" s="197"/>
      <c r="P1873" s="197"/>
      <c r="Q1873" s="197"/>
      <c r="R1873" s="223"/>
      <c r="S1873" s="223"/>
    </row>
    <row r="1874" spans="1:19" ht="15" customHeight="1" x14ac:dyDescent="0.25">
      <c r="A1874" s="231"/>
      <c r="B1874" s="32"/>
      <c r="C1874" s="147"/>
      <c r="D1874" s="147"/>
      <c r="E1874" s="147"/>
      <c r="F1874" s="247"/>
      <c r="G1874" s="197"/>
      <c r="H1874" s="773"/>
      <c r="I1874" s="197"/>
      <c r="J1874" s="618"/>
      <c r="K1874" s="197"/>
      <c r="L1874" s="863" t="str">
        <f t="shared" si="91"/>
        <v/>
      </c>
      <c r="M1874" s="864">
        <f t="shared" si="92"/>
        <v>0</v>
      </c>
      <c r="N1874" s="864">
        <f t="shared" si="93"/>
        <v>0</v>
      </c>
      <c r="O1874" s="197"/>
      <c r="P1874" s="197"/>
      <c r="Q1874" s="197"/>
      <c r="R1874" s="223"/>
      <c r="S1874" s="223"/>
    </row>
    <row r="1875" spans="1:19" ht="15" customHeight="1" x14ac:dyDescent="0.25">
      <c r="A1875" s="231"/>
      <c r="B1875" s="32"/>
      <c r="C1875" s="147"/>
      <c r="D1875" s="147"/>
      <c r="E1875" s="147"/>
      <c r="F1875" s="247"/>
      <c r="G1875" s="197"/>
      <c r="H1875" s="773"/>
      <c r="I1875" s="197"/>
      <c r="J1875" s="618"/>
      <c r="K1875" s="197"/>
      <c r="L1875" s="863" t="str">
        <f t="shared" si="91"/>
        <v/>
      </c>
      <c r="M1875" s="864">
        <f t="shared" si="92"/>
        <v>0</v>
      </c>
      <c r="N1875" s="864">
        <f t="shared" si="93"/>
        <v>0</v>
      </c>
      <c r="O1875" s="197"/>
      <c r="P1875" s="197"/>
      <c r="Q1875" s="197"/>
      <c r="R1875" s="223"/>
      <c r="S1875" s="223"/>
    </row>
    <row r="1876" spans="1:19" ht="15" customHeight="1" x14ac:dyDescent="0.25">
      <c r="A1876" s="231"/>
      <c r="B1876" s="32"/>
      <c r="C1876" s="147"/>
      <c r="D1876" s="147"/>
      <c r="E1876" s="147"/>
      <c r="F1876" s="247"/>
      <c r="G1876" s="197"/>
      <c r="H1876" s="773"/>
      <c r="I1876" s="197"/>
      <c r="J1876" s="618"/>
      <c r="K1876" s="197"/>
      <c r="L1876" s="863" t="str">
        <f t="shared" si="91"/>
        <v/>
      </c>
      <c r="M1876" s="864">
        <f t="shared" si="92"/>
        <v>0</v>
      </c>
      <c r="N1876" s="864">
        <f t="shared" si="93"/>
        <v>0</v>
      </c>
      <c r="O1876" s="197"/>
      <c r="P1876" s="197"/>
      <c r="Q1876" s="197"/>
      <c r="R1876" s="223"/>
      <c r="S1876" s="223"/>
    </row>
    <row r="1877" spans="1:19" ht="15" customHeight="1" x14ac:dyDescent="0.25">
      <c r="A1877" s="231"/>
      <c r="B1877" s="32"/>
      <c r="C1877" s="147"/>
      <c r="D1877" s="147"/>
      <c r="E1877" s="147"/>
      <c r="F1877" s="247"/>
      <c r="G1877" s="197"/>
      <c r="H1877" s="773"/>
      <c r="I1877" s="197"/>
      <c r="J1877" s="618"/>
      <c r="K1877" s="197"/>
      <c r="L1877" s="863" t="str">
        <f t="shared" si="91"/>
        <v/>
      </c>
      <c r="M1877" s="864">
        <f t="shared" si="92"/>
        <v>0</v>
      </c>
      <c r="N1877" s="864">
        <f t="shared" si="93"/>
        <v>0</v>
      </c>
      <c r="O1877" s="197"/>
      <c r="P1877" s="197"/>
      <c r="Q1877" s="197"/>
      <c r="R1877" s="223"/>
      <c r="S1877" s="223"/>
    </row>
    <row r="1878" spans="1:19" ht="15" customHeight="1" x14ac:dyDescent="0.25">
      <c r="A1878" s="231"/>
      <c r="B1878" s="32"/>
      <c r="C1878" s="147"/>
      <c r="D1878" s="147"/>
      <c r="E1878" s="147"/>
      <c r="F1878" s="247"/>
      <c r="G1878" s="197"/>
      <c r="H1878" s="773"/>
      <c r="I1878" s="197"/>
      <c r="J1878" s="618"/>
      <c r="K1878" s="197"/>
      <c r="L1878" s="863" t="str">
        <f t="shared" si="91"/>
        <v/>
      </c>
      <c r="M1878" s="864">
        <f t="shared" si="92"/>
        <v>0</v>
      </c>
      <c r="N1878" s="864">
        <f t="shared" si="93"/>
        <v>0</v>
      </c>
      <c r="O1878" s="197"/>
      <c r="P1878" s="197"/>
      <c r="Q1878" s="197"/>
      <c r="R1878" s="223"/>
      <c r="S1878" s="223"/>
    </row>
    <row r="1879" spans="1:19" ht="15" customHeight="1" x14ac:dyDescent="0.25">
      <c r="A1879" s="231"/>
      <c r="B1879" s="32"/>
      <c r="C1879" s="147"/>
      <c r="D1879" s="147"/>
      <c r="E1879" s="147"/>
      <c r="F1879" s="247"/>
      <c r="G1879" s="197"/>
      <c r="H1879" s="773"/>
      <c r="I1879" s="197"/>
      <c r="J1879" s="618"/>
      <c r="K1879" s="197"/>
      <c r="L1879" s="863" t="str">
        <f t="shared" si="91"/>
        <v/>
      </c>
      <c r="M1879" s="864">
        <f t="shared" si="92"/>
        <v>0</v>
      </c>
      <c r="N1879" s="864">
        <f t="shared" si="93"/>
        <v>0</v>
      </c>
      <c r="O1879" s="197"/>
      <c r="P1879" s="197"/>
      <c r="Q1879" s="197"/>
      <c r="R1879" s="223"/>
      <c r="S1879" s="223"/>
    </row>
    <row r="1880" spans="1:19" ht="15" customHeight="1" x14ac:dyDescent="0.25">
      <c r="A1880" s="231"/>
      <c r="B1880" s="32"/>
      <c r="C1880" s="147"/>
      <c r="D1880" s="147"/>
      <c r="E1880" s="147"/>
      <c r="F1880" s="247"/>
      <c r="G1880" s="197"/>
      <c r="H1880" s="773"/>
      <c r="I1880" s="197"/>
      <c r="J1880" s="618"/>
      <c r="K1880" s="197"/>
      <c r="L1880" s="863" t="str">
        <f t="shared" si="91"/>
        <v/>
      </c>
      <c r="M1880" s="864">
        <f t="shared" si="92"/>
        <v>0</v>
      </c>
      <c r="N1880" s="864">
        <f t="shared" si="93"/>
        <v>0</v>
      </c>
      <c r="O1880" s="197"/>
      <c r="P1880" s="197"/>
      <c r="Q1880" s="197"/>
      <c r="R1880" s="223"/>
      <c r="S1880" s="223"/>
    </row>
    <row r="1881" spans="1:19" ht="15" customHeight="1" x14ac:dyDescent="0.25">
      <c r="A1881" s="231"/>
      <c r="B1881" s="32"/>
      <c r="C1881" s="147"/>
      <c r="D1881" s="147"/>
      <c r="E1881" s="147"/>
      <c r="F1881" s="247"/>
      <c r="G1881" s="197"/>
      <c r="H1881" s="773"/>
      <c r="I1881" s="197"/>
      <c r="J1881" s="618"/>
      <c r="K1881" s="197"/>
      <c r="L1881" s="863" t="str">
        <f t="shared" si="91"/>
        <v/>
      </c>
      <c r="M1881" s="864">
        <f t="shared" si="92"/>
        <v>0</v>
      </c>
      <c r="N1881" s="864">
        <f t="shared" si="93"/>
        <v>0</v>
      </c>
      <c r="O1881" s="197"/>
      <c r="P1881" s="197"/>
      <c r="Q1881" s="197"/>
      <c r="R1881" s="223"/>
      <c r="S1881" s="223"/>
    </row>
    <row r="1882" spans="1:19" ht="15" customHeight="1" x14ac:dyDescent="0.25">
      <c r="A1882" s="231"/>
      <c r="B1882" s="32"/>
      <c r="C1882" s="147"/>
      <c r="D1882" s="147"/>
      <c r="E1882" s="147"/>
      <c r="F1882" s="247"/>
      <c r="G1882" s="197"/>
      <c r="H1882" s="773"/>
      <c r="I1882" s="197"/>
      <c r="J1882" s="618"/>
      <c r="K1882" s="197"/>
      <c r="L1882" s="863" t="str">
        <f t="shared" si="91"/>
        <v/>
      </c>
      <c r="M1882" s="864">
        <f t="shared" si="92"/>
        <v>0</v>
      </c>
      <c r="N1882" s="864">
        <f t="shared" si="93"/>
        <v>0</v>
      </c>
      <c r="O1882" s="197"/>
      <c r="P1882" s="197"/>
      <c r="Q1882" s="197"/>
      <c r="R1882" s="223"/>
      <c r="S1882" s="223"/>
    </row>
    <row r="1883" spans="1:19" ht="15" customHeight="1" x14ac:dyDescent="0.25">
      <c r="A1883" s="231"/>
      <c r="B1883" s="32"/>
      <c r="C1883" s="147"/>
      <c r="D1883" s="147"/>
      <c r="E1883" s="147"/>
      <c r="F1883" s="247"/>
      <c r="G1883" s="197"/>
      <c r="H1883" s="773"/>
      <c r="I1883" s="197"/>
      <c r="J1883" s="618"/>
      <c r="K1883" s="197"/>
      <c r="L1883" s="863" t="str">
        <f t="shared" si="91"/>
        <v/>
      </c>
      <c r="M1883" s="864">
        <f t="shared" si="92"/>
        <v>0</v>
      </c>
      <c r="N1883" s="864">
        <f t="shared" si="93"/>
        <v>0</v>
      </c>
      <c r="O1883" s="197"/>
      <c r="P1883" s="197"/>
      <c r="Q1883" s="197"/>
      <c r="R1883" s="223"/>
      <c r="S1883" s="223"/>
    </row>
    <row r="1884" spans="1:19" ht="15" customHeight="1" x14ac:dyDescent="0.25">
      <c r="A1884" s="231"/>
      <c r="B1884" s="32"/>
      <c r="C1884" s="147"/>
      <c r="D1884" s="147"/>
      <c r="E1884" s="147"/>
      <c r="F1884" s="247"/>
      <c r="G1884" s="197"/>
      <c r="H1884" s="773"/>
      <c r="I1884" s="197"/>
      <c r="J1884" s="618"/>
      <c r="K1884" s="197"/>
      <c r="L1884" s="863" t="str">
        <f t="shared" si="91"/>
        <v/>
      </c>
      <c r="M1884" s="864">
        <f t="shared" si="92"/>
        <v>0</v>
      </c>
      <c r="N1884" s="864">
        <f t="shared" si="93"/>
        <v>0</v>
      </c>
      <c r="O1884" s="197"/>
      <c r="P1884" s="197"/>
      <c r="Q1884" s="197"/>
      <c r="R1884" s="223"/>
      <c r="S1884" s="223"/>
    </row>
    <row r="1885" spans="1:19" ht="15" customHeight="1" x14ac:dyDescent="0.25">
      <c r="A1885" s="231"/>
      <c r="B1885" s="32"/>
      <c r="C1885" s="147"/>
      <c r="D1885" s="147"/>
      <c r="E1885" s="147"/>
      <c r="F1885" s="247"/>
      <c r="G1885" s="197"/>
      <c r="H1885" s="773"/>
      <c r="I1885" s="197"/>
      <c r="J1885" s="618"/>
      <c r="K1885" s="197"/>
      <c r="L1885" s="863" t="str">
        <f t="shared" si="91"/>
        <v/>
      </c>
      <c r="M1885" s="864">
        <f t="shared" si="92"/>
        <v>0</v>
      </c>
      <c r="N1885" s="864">
        <f t="shared" si="93"/>
        <v>0</v>
      </c>
      <c r="O1885" s="197"/>
      <c r="P1885" s="197"/>
      <c r="Q1885" s="197"/>
      <c r="R1885" s="223"/>
      <c r="S1885" s="223"/>
    </row>
    <row r="1886" spans="1:19" ht="15" customHeight="1" x14ac:dyDescent="0.25">
      <c r="A1886" s="231"/>
      <c r="B1886" s="32"/>
      <c r="C1886" s="147"/>
      <c r="D1886" s="147"/>
      <c r="E1886" s="147"/>
      <c r="F1886" s="247"/>
      <c r="G1886" s="197"/>
      <c r="H1886" s="773"/>
      <c r="I1886" s="197"/>
      <c r="J1886" s="618"/>
      <c r="K1886" s="197"/>
      <c r="L1886" s="863" t="str">
        <f t="shared" si="91"/>
        <v/>
      </c>
      <c r="M1886" s="864">
        <f t="shared" si="92"/>
        <v>0</v>
      </c>
      <c r="N1886" s="864">
        <f t="shared" si="93"/>
        <v>0</v>
      </c>
      <c r="O1886" s="197"/>
      <c r="P1886" s="197"/>
      <c r="Q1886" s="197"/>
      <c r="R1886" s="223"/>
      <c r="S1886" s="223"/>
    </row>
    <row r="1887" spans="1:19" ht="15" customHeight="1" x14ac:dyDescent="0.25">
      <c r="A1887" s="231"/>
      <c r="B1887" s="32"/>
      <c r="C1887" s="147"/>
      <c r="D1887" s="147"/>
      <c r="E1887" s="147"/>
      <c r="F1887" s="247"/>
      <c r="G1887" s="197"/>
      <c r="H1887" s="773"/>
      <c r="I1887" s="197"/>
      <c r="J1887" s="618"/>
      <c r="K1887" s="197"/>
      <c r="L1887" s="863" t="str">
        <f t="shared" si="91"/>
        <v/>
      </c>
      <c r="M1887" s="864">
        <f t="shared" si="92"/>
        <v>0</v>
      </c>
      <c r="N1887" s="864">
        <f t="shared" si="93"/>
        <v>0</v>
      </c>
      <c r="O1887" s="197"/>
      <c r="P1887" s="197"/>
      <c r="Q1887" s="197"/>
      <c r="R1887" s="223"/>
      <c r="S1887" s="223"/>
    </row>
    <row r="1888" spans="1:19" ht="15" customHeight="1" x14ac:dyDescent="0.25">
      <c r="A1888" s="231"/>
      <c r="B1888" s="32"/>
      <c r="C1888" s="147"/>
      <c r="D1888" s="147"/>
      <c r="E1888" s="147"/>
      <c r="F1888" s="247"/>
      <c r="G1888" s="197"/>
      <c r="H1888" s="773"/>
      <c r="I1888" s="197"/>
      <c r="J1888" s="618"/>
      <c r="K1888" s="197"/>
      <c r="L1888" s="863" t="str">
        <f t="shared" si="91"/>
        <v/>
      </c>
      <c r="M1888" s="864">
        <f t="shared" si="92"/>
        <v>0</v>
      </c>
      <c r="N1888" s="864">
        <f t="shared" si="93"/>
        <v>0</v>
      </c>
      <c r="O1888" s="197"/>
      <c r="P1888" s="197"/>
      <c r="Q1888" s="197"/>
      <c r="R1888" s="223"/>
      <c r="S1888" s="223"/>
    </row>
    <row r="1889" spans="1:19" ht="15" customHeight="1" x14ac:dyDescent="0.25">
      <c r="A1889" s="231"/>
      <c r="B1889" s="32"/>
      <c r="C1889" s="147"/>
      <c r="D1889" s="147"/>
      <c r="E1889" s="147"/>
      <c r="F1889" s="247"/>
      <c r="G1889" s="197"/>
      <c r="H1889" s="773"/>
      <c r="I1889" s="197"/>
      <c r="J1889" s="618"/>
      <c r="K1889" s="197"/>
      <c r="L1889" s="863" t="str">
        <f t="shared" si="91"/>
        <v/>
      </c>
      <c r="M1889" s="864">
        <f t="shared" si="92"/>
        <v>0</v>
      </c>
      <c r="N1889" s="864">
        <f t="shared" si="93"/>
        <v>0</v>
      </c>
      <c r="O1889" s="197"/>
      <c r="P1889" s="197"/>
      <c r="Q1889" s="197"/>
      <c r="R1889" s="223"/>
      <c r="S1889" s="223"/>
    </row>
    <row r="1890" spans="1:19" ht="15" customHeight="1" x14ac:dyDescent="0.25">
      <c r="A1890" s="231"/>
      <c r="B1890" s="32"/>
      <c r="C1890" s="147"/>
      <c r="D1890" s="147"/>
      <c r="E1890" s="147"/>
      <c r="F1890" s="247"/>
      <c r="G1890" s="197"/>
      <c r="H1890" s="773"/>
      <c r="I1890" s="197"/>
      <c r="J1890" s="618"/>
      <c r="K1890" s="197"/>
      <c r="L1890" s="863" t="str">
        <f t="shared" si="91"/>
        <v/>
      </c>
      <c r="M1890" s="864">
        <f t="shared" si="92"/>
        <v>0</v>
      </c>
      <c r="N1890" s="864">
        <f t="shared" si="93"/>
        <v>0</v>
      </c>
      <c r="O1890" s="197"/>
      <c r="P1890" s="197"/>
      <c r="Q1890" s="197"/>
      <c r="R1890" s="223"/>
      <c r="S1890" s="223"/>
    </row>
    <row r="1891" spans="1:19" ht="15" customHeight="1" x14ac:dyDescent="0.25">
      <c r="A1891" s="231"/>
      <c r="B1891" s="32"/>
      <c r="C1891" s="147"/>
      <c r="D1891" s="147"/>
      <c r="E1891" s="147"/>
      <c r="F1891" s="247"/>
      <c r="G1891" s="197"/>
      <c r="H1891" s="773"/>
      <c r="I1891" s="197"/>
      <c r="J1891" s="618"/>
      <c r="K1891" s="197"/>
      <c r="L1891" s="863" t="str">
        <f t="shared" si="91"/>
        <v/>
      </c>
      <c r="M1891" s="864">
        <f t="shared" si="92"/>
        <v>0</v>
      </c>
      <c r="N1891" s="864">
        <f t="shared" si="93"/>
        <v>0</v>
      </c>
      <c r="O1891" s="197"/>
      <c r="P1891" s="197"/>
      <c r="Q1891" s="197"/>
      <c r="R1891" s="223"/>
      <c r="S1891" s="223"/>
    </row>
    <row r="1892" spans="1:19" ht="15" customHeight="1" x14ac:dyDescent="0.25">
      <c r="A1892" s="231"/>
      <c r="B1892" s="32"/>
      <c r="C1892" s="147"/>
      <c r="D1892" s="147"/>
      <c r="E1892" s="147"/>
      <c r="F1892" s="247"/>
      <c r="G1892" s="197"/>
      <c r="H1892" s="773"/>
      <c r="I1892" s="197"/>
      <c r="J1892" s="618"/>
      <c r="K1892" s="197"/>
      <c r="L1892" s="863" t="str">
        <f t="shared" si="91"/>
        <v/>
      </c>
      <c r="M1892" s="864">
        <f t="shared" si="92"/>
        <v>0</v>
      </c>
      <c r="N1892" s="864">
        <f t="shared" si="93"/>
        <v>0</v>
      </c>
      <c r="O1892" s="197"/>
      <c r="P1892" s="197"/>
      <c r="Q1892" s="197"/>
      <c r="R1892" s="223"/>
      <c r="S1892" s="223"/>
    </row>
    <row r="1893" spans="1:19" ht="15" customHeight="1" x14ac:dyDescent="0.25">
      <c r="A1893" s="231"/>
      <c r="B1893" s="32"/>
      <c r="C1893" s="147"/>
      <c r="D1893" s="147"/>
      <c r="E1893" s="147"/>
      <c r="F1893" s="247"/>
      <c r="G1893" s="197"/>
      <c r="H1893" s="773"/>
      <c r="I1893" s="197"/>
      <c r="J1893" s="618"/>
      <c r="K1893" s="197"/>
      <c r="L1893" s="863" t="str">
        <f t="shared" si="91"/>
        <v/>
      </c>
      <c r="M1893" s="864">
        <f t="shared" si="92"/>
        <v>0</v>
      </c>
      <c r="N1893" s="864">
        <f t="shared" si="93"/>
        <v>0</v>
      </c>
      <c r="O1893" s="197"/>
      <c r="P1893" s="197"/>
      <c r="Q1893" s="197"/>
      <c r="R1893" s="223"/>
      <c r="S1893" s="223"/>
    </row>
    <row r="1894" spans="1:19" ht="15" customHeight="1" x14ac:dyDescent="0.25">
      <c r="A1894" s="231"/>
      <c r="B1894" s="32"/>
      <c r="C1894" s="147"/>
      <c r="D1894" s="147"/>
      <c r="E1894" s="147"/>
      <c r="F1894" s="247"/>
      <c r="G1894" s="197"/>
      <c r="H1894" s="773"/>
      <c r="I1894" s="197"/>
      <c r="J1894" s="618"/>
      <c r="K1894" s="197"/>
      <c r="L1894" s="863" t="str">
        <f t="shared" si="91"/>
        <v/>
      </c>
      <c r="M1894" s="864">
        <f t="shared" si="92"/>
        <v>0</v>
      </c>
      <c r="N1894" s="864">
        <f t="shared" si="93"/>
        <v>0</v>
      </c>
      <c r="O1894" s="197"/>
      <c r="P1894" s="197"/>
      <c r="Q1894" s="197"/>
      <c r="R1894" s="223"/>
      <c r="S1894" s="223"/>
    </row>
    <row r="1895" spans="1:19" ht="15" customHeight="1" x14ac:dyDescent="0.25">
      <c r="A1895" s="231"/>
      <c r="B1895" s="32"/>
      <c r="C1895" s="147"/>
      <c r="D1895" s="147"/>
      <c r="E1895" s="147"/>
      <c r="F1895" s="247"/>
      <c r="G1895" s="197"/>
      <c r="H1895" s="773"/>
      <c r="I1895" s="197"/>
      <c r="J1895" s="618"/>
      <c r="K1895" s="197"/>
      <c r="L1895" s="863" t="str">
        <f t="shared" si="91"/>
        <v/>
      </c>
      <c r="M1895" s="864">
        <f t="shared" si="92"/>
        <v>0</v>
      </c>
      <c r="N1895" s="864">
        <f t="shared" si="93"/>
        <v>0</v>
      </c>
      <c r="O1895" s="197"/>
      <c r="P1895" s="197"/>
      <c r="Q1895" s="197"/>
      <c r="R1895" s="223"/>
      <c r="S1895" s="223"/>
    </row>
    <row r="1896" spans="1:19" ht="15" customHeight="1" x14ac:dyDescent="0.25">
      <c r="A1896" s="231"/>
      <c r="B1896" s="32"/>
      <c r="C1896" s="147"/>
      <c r="D1896" s="147"/>
      <c r="E1896" s="147"/>
      <c r="F1896" s="247"/>
      <c r="G1896" s="197"/>
      <c r="H1896" s="773"/>
      <c r="I1896" s="197"/>
      <c r="J1896" s="618"/>
      <c r="K1896" s="197"/>
      <c r="L1896" s="863" t="str">
        <f t="shared" si="91"/>
        <v/>
      </c>
      <c r="M1896" s="864">
        <f t="shared" si="92"/>
        <v>0</v>
      </c>
      <c r="N1896" s="864">
        <f t="shared" si="93"/>
        <v>0</v>
      </c>
      <c r="O1896" s="197"/>
      <c r="P1896" s="197"/>
      <c r="Q1896" s="197"/>
      <c r="R1896" s="223"/>
      <c r="S1896" s="223"/>
    </row>
    <row r="1897" spans="1:19" ht="15" customHeight="1" x14ac:dyDescent="0.25">
      <c r="A1897" s="231"/>
      <c r="B1897" s="32"/>
      <c r="C1897" s="147"/>
      <c r="D1897" s="147"/>
      <c r="E1897" s="147"/>
      <c r="F1897" s="247"/>
      <c r="G1897" s="197"/>
      <c r="H1897" s="773"/>
      <c r="I1897" s="197"/>
      <c r="J1897" s="618"/>
      <c r="K1897" s="197"/>
      <c r="L1897" s="863" t="str">
        <f t="shared" si="91"/>
        <v/>
      </c>
      <c r="M1897" s="864">
        <f t="shared" si="92"/>
        <v>0</v>
      </c>
      <c r="N1897" s="864">
        <f t="shared" si="93"/>
        <v>0</v>
      </c>
      <c r="O1897" s="197"/>
      <c r="P1897" s="197"/>
      <c r="Q1897" s="197"/>
      <c r="R1897" s="223"/>
      <c r="S1897" s="223"/>
    </row>
    <row r="1898" spans="1:19" ht="15" customHeight="1" x14ac:dyDescent="0.25">
      <c r="A1898" s="231"/>
      <c r="B1898" s="32"/>
      <c r="C1898" s="147"/>
      <c r="D1898" s="147"/>
      <c r="E1898" s="147"/>
      <c r="F1898" s="247"/>
      <c r="G1898" s="197"/>
      <c r="H1898" s="773"/>
      <c r="I1898" s="197"/>
      <c r="J1898" s="618"/>
      <c r="K1898" s="197"/>
      <c r="L1898" s="863" t="str">
        <f t="shared" si="91"/>
        <v/>
      </c>
      <c r="M1898" s="864">
        <f t="shared" si="92"/>
        <v>0</v>
      </c>
      <c r="N1898" s="864">
        <f t="shared" si="93"/>
        <v>0</v>
      </c>
      <c r="O1898" s="197"/>
      <c r="P1898" s="197"/>
      <c r="Q1898" s="197"/>
      <c r="R1898" s="223"/>
      <c r="S1898" s="223"/>
    </row>
    <row r="1899" spans="1:19" ht="15" customHeight="1" x14ac:dyDescent="0.25">
      <c r="A1899" s="231"/>
      <c r="B1899" s="32"/>
      <c r="C1899" s="147"/>
      <c r="D1899" s="147"/>
      <c r="E1899" s="147"/>
      <c r="F1899" s="247"/>
      <c r="G1899" s="197"/>
      <c r="H1899" s="773"/>
      <c r="I1899" s="197"/>
      <c r="J1899" s="618"/>
      <c r="K1899" s="197"/>
      <c r="L1899" s="863" t="str">
        <f t="shared" si="91"/>
        <v/>
      </c>
      <c r="M1899" s="864">
        <f t="shared" si="92"/>
        <v>0</v>
      </c>
      <c r="N1899" s="864">
        <f t="shared" si="93"/>
        <v>0</v>
      </c>
      <c r="O1899" s="197"/>
      <c r="P1899" s="197"/>
      <c r="Q1899" s="197"/>
      <c r="R1899" s="223"/>
      <c r="S1899" s="223"/>
    </row>
    <row r="1900" spans="1:19" ht="15" customHeight="1" x14ac:dyDescent="0.25">
      <c r="A1900" s="231"/>
      <c r="B1900" s="32"/>
      <c r="C1900" s="147"/>
      <c r="D1900" s="147"/>
      <c r="E1900" s="147"/>
      <c r="F1900" s="247"/>
      <c r="G1900" s="197"/>
      <c r="H1900" s="773"/>
      <c r="I1900" s="197"/>
      <c r="J1900" s="618"/>
      <c r="K1900" s="197"/>
      <c r="L1900" s="863" t="str">
        <f t="shared" si="91"/>
        <v/>
      </c>
      <c r="M1900" s="864">
        <f t="shared" si="92"/>
        <v>0</v>
      </c>
      <c r="N1900" s="864">
        <f t="shared" si="93"/>
        <v>0</v>
      </c>
      <c r="O1900" s="197"/>
      <c r="P1900" s="197"/>
      <c r="Q1900" s="197"/>
      <c r="R1900" s="223"/>
      <c r="S1900" s="223"/>
    </row>
    <row r="1901" spans="1:19" ht="15" customHeight="1" x14ac:dyDescent="0.25">
      <c r="A1901" s="231"/>
      <c r="B1901" s="32"/>
      <c r="C1901" s="147"/>
      <c r="D1901" s="147"/>
      <c r="E1901" s="147"/>
      <c r="F1901" s="247"/>
      <c r="G1901" s="197"/>
      <c r="H1901" s="773"/>
      <c r="I1901" s="197"/>
      <c r="J1901" s="618"/>
      <c r="K1901" s="197"/>
      <c r="L1901" s="863" t="str">
        <f t="shared" si="91"/>
        <v/>
      </c>
      <c r="M1901" s="864">
        <f t="shared" si="92"/>
        <v>0</v>
      </c>
      <c r="N1901" s="864">
        <f t="shared" si="93"/>
        <v>0</v>
      </c>
      <c r="O1901" s="197"/>
      <c r="P1901" s="197"/>
      <c r="Q1901" s="197"/>
      <c r="R1901" s="223"/>
      <c r="S1901" s="223"/>
    </row>
    <row r="1902" spans="1:19" ht="15" customHeight="1" x14ac:dyDescent="0.25">
      <c r="A1902" s="231"/>
      <c r="B1902" s="32"/>
      <c r="C1902" s="147"/>
      <c r="D1902" s="147"/>
      <c r="E1902" s="147"/>
      <c r="F1902" s="247"/>
      <c r="G1902" s="197"/>
      <c r="H1902" s="773"/>
      <c r="I1902" s="197"/>
      <c r="J1902" s="618"/>
      <c r="K1902" s="197"/>
      <c r="L1902" s="863" t="str">
        <f t="shared" si="91"/>
        <v/>
      </c>
      <c r="M1902" s="864">
        <f t="shared" si="92"/>
        <v>0</v>
      </c>
      <c r="N1902" s="864">
        <f t="shared" si="93"/>
        <v>0</v>
      </c>
      <c r="O1902" s="197"/>
      <c r="P1902" s="197"/>
      <c r="Q1902" s="197"/>
      <c r="R1902" s="223"/>
      <c r="S1902" s="223"/>
    </row>
    <row r="1903" spans="1:19" ht="15" customHeight="1" x14ac:dyDescent="0.25">
      <c r="A1903" s="231"/>
      <c r="B1903" s="32"/>
      <c r="C1903" s="147"/>
      <c r="D1903" s="147"/>
      <c r="E1903" s="147"/>
      <c r="F1903" s="247"/>
      <c r="G1903" s="197"/>
      <c r="H1903" s="773"/>
      <c r="I1903" s="197"/>
      <c r="J1903" s="618"/>
      <c r="K1903" s="197"/>
      <c r="L1903" s="863" t="str">
        <f t="shared" si="91"/>
        <v/>
      </c>
      <c r="M1903" s="864">
        <f t="shared" si="92"/>
        <v>0</v>
      </c>
      <c r="N1903" s="864">
        <f t="shared" si="93"/>
        <v>0</v>
      </c>
      <c r="O1903" s="197"/>
      <c r="P1903" s="197"/>
      <c r="Q1903" s="197"/>
      <c r="R1903" s="223"/>
      <c r="S1903" s="223"/>
    </row>
    <row r="1904" spans="1:19" ht="15" customHeight="1" x14ac:dyDescent="0.25">
      <c r="A1904" s="231"/>
      <c r="B1904" s="32"/>
      <c r="C1904" s="147"/>
      <c r="D1904" s="147"/>
      <c r="E1904" s="147"/>
      <c r="F1904" s="247"/>
      <c r="G1904" s="197"/>
      <c r="H1904" s="773"/>
      <c r="I1904" s="197"/>
      <c r="J1904" s="618"/>
      <c r="K1904" s="197"/>
      <c r="L1904" s="863" t="str">
        <f t="shared" si="91"/>
        <v/>
      </c>
      <c r="M1904" s="864">
        <f t="shared" si="92"/>
        <v>0</v>
      </c>
      <c r="N1904" s="864">
        <f t="shared" si="93"/>
        <v>0</v>
      </c>
      <c r="O1904" s="197"/>
      <c r="P1904" s="197"/>
      <c r="Q1904" s="197"/>
      <c r="R1904" s="223"/>
      <c r="S1904" s="223"/>
    </row>
    <row r="1905" spans="1:19" ht="15" customHeight="1" x14ac:dyDescent="0.25">
      <c r="A1905" s="231"/>
      <c r="B1905" s="32"/>
      <c r="C1905" s="147"/>
      <c r="D1905" s="147"/>
      <c r="E1905" s="147"/>
      <c r="F1905" s="247"/>
      <c r="G1905" s="197"/>
      <c r="H1905" s="773"/>
      <c r="I1905" s="197"/>
      <c r="J1905" s="618"/>
      <c r="K1905" s="197"/>
      <c r="L1905" s="863" t="str">
        <f t="shared" si="91"/>
        <v/>
      </c>
      <c r="M1905" s="864">
        <f t="shared" si="92"/>
        <v>0</v>
      </c>
      <c r="N1905" s="864">
        <f t="shared" si="93"/>
        <v>0</v>
      </c>
      <c r="O1905" s="197"/>
      <c r="P1905" s="197"/>
      <c r="Q1905" s="197"/>
      <c r="R1905" s="223"/>
      <c r="S1905" s="223"/>
    </row>
    <row r="1906" spans="1:19" ht="15" customHeight="1" x14ac:dyDescent="0.25">
      <c r="A1906" s="231"/>
      <c r="B1906" s="32"/>
      <c r="C1906" s="147"/>
      <c r="D1906" s="147"/>
      <c r="E1906" s="147"/>
      <c r="F1906" s="247"/>
      <c r="G1906" s="197"/>
      <c r="H1906" s="773"/>
      <c r="I1906" s="197"/>
      <c r="J1906" s="618"/>
      <c r="K1906" s="197"/>
      <c r="L1906" s="863" t="str">
        <f t="shared" si="91"/>
        <v/>
      </c>
      <c r="M1906" s="864">
        <f t="shared" si="92"/>
        <v>0</v>
      </c>
      <c r="N1906" s="864">
        <f t="shared" si="93"/>
        <v>0</v>
      </c>
      <c r="O1906" s="197"/>
      <c r="P1906" s="197"/>
      <c r="Q1906" s="197"/>
      <c r="R1906" s="223"/>
      <c r="S1906" s="223"/>
    </row>
    <row r="1907" spans="1:19" ht="15" customHeight="1" x14ac:dyDescent="0.25">
      <c r="A1907" s="231"/>
      <c r="B1907" s="32"/>
      <c r="C1907" s="147"/>
      <c r="D1907" s="147"/>
      <c r="E1907" s="147"/>
      <c r="F1907" s="247"/>
      <c r="G1907" s="197"/>
      <c r="H1907" s="773"/>
      <c r="I1907" s="197"/>
      <c r="J1907" s="618"/>
      <c r="K1907" s="197"/>
      <c r="L1907" s="863" t="str">
        <f t="shared" si="91"/>
        <v/>
      </c>
      <c r="M1907" s="864">
        <f t="shared" si="92"/>
        <v>0</v>
      </c>
      <c r="N1907" s="864">
        <f t="shared" si="93"/>
        <v>0</v>
      </c>
      <c r="O1907" s="197"/>
      <c r="P1907" s="197"/>
      <c r="Q1907" s="197"/>
      <c r="R1907" s="223"/>
      <c r="S1907" s="223"/>
    </row>
    <row r="1908" spans="1:19" ht="15" customHeight="1" x14ac:dyDescent="0.25">
      <c r="A1908" s="231"/>
      <c r="B1908" s="32"/>
      <c r="C1908" s="147"/>
      <c r="D1908" s="147"/>
      <c r="E1908" s="147"/>
      <c r="F1908" s="247"/>
      <c r="G1908" s="197"/>
      <c r="H1908" s="773"/>
      <c r="I1908" s="197"/>
      <c r="J1908" s="618"/>
      <c r="K1908" s="197"/>
      <c r="L1908" s="863" t="str">
        <f t="shared" si="91"/>
        <v/>
      </c>
      <c r="M1908" s="864">
        <f t="shared" si="92"/>
        <v>0</v>
      </c>
      <c r="N1908" s="864">
        <f t="shared" si="93"/>
        <v>0</v>
      </c>
      <c r="O1908" s="197"/>
      <c r="P1908" s="197"/>
      <c r="Q1908" s="197"/>
      <c r="R1908" s="223"/>
      <c r="S1908" s="223"/>
    </row>
    <row r="1909" spans="1:19" ht="15" customHeight="1" x14ac:dyDescent="0.25">
      <c r="A1909" s="231"/>
      <c r="B1909" s="32"/>
      <c r="C1909" s="147"/>
      <c r="D1909" s="147"/>
      <c r="E1909" s="147"/>
      <c r="F1909" s="247"/>
      <c r="G1909" s="197"/>
      <c r="H1909" s="773"/>
      <c r="I1909" s="197"/>
      <c r="J1909" s="618"/>
      <c r="K1909" s="197"/>
      <c r="L1909" s="863" t="str">
        <f t="shared" si="91"/>
        <v/>
      </c>
      <c r="M1909" s="864">
        <f t="shared" si="92"/>
        <v>0</v>
      </c>
      <c r="N1909" s="864">
        <f t="shared" si="93"/>
        <v>0</v>
      </c>
      <c r="O1909" s="197"/>
      <c r="P1909" s="197"/>
      <c r="Q1909" s="197"/>
      <c r="R1909" s="223"/>
      <c r="S1909" s="223"/>
    </row>
    <row r="1910" spans="1:19" ht="15" customHeight="1" x14ac:dyDescent="0.25">
      <c r="A1910" s="231"/>
      <c r="B1910" s="32"/>
      <c r="C1910" s="147"/>
      <c r="D1910" s="147"/>
      <c r="E1910" s="147"/>
      <c r="F1910" s="247"/>
      <c r="G1910" s="197"/>
      <c r="H1910" s="773"/>
      <c r="I1910" s="197"/>
      <c r="J1910" s="618"/>
      <c r="K1910" s="197"/>
      <c r="L1910" s="863" t="str">
        <f t="shared" si="91"/>
        <v/>
      </c>
      <c r="M1910" s="864">
        <f t="shared" si="92"/>
        <v>0</v>
      </c>
      <c r="N1910" s="864">
        <f t="shared" si="93"/>
        <v>0</v>
      </c>
      <c r="O1910" s="197"/>
      <c r="P1910" s="197"/>
      <c r="Q1910" s="197"/>
      <c r="R1910" s="223"/>
      <c r="S1910" s="223"/>
    </row>
    <row r="1911" spans="1:19" ht="15" customHeight="1" x14ac:dyDescent="0.25">
      <c r="A1911" s="231"/>
      <c r="B1911" s="32"/>
      <c r="C1911" s="147"/>
      <c r="D1911" s="147"/>
      <c r="E1911" s="147"/>
      <c r="F1911" s="247"/>
      <c r="G1911" s="197"/>
      <c r="H1911" s="773"/>
      <c r="I1911" s="197"/>
      <c r="J1911" s="618"/>
      <c r="K1911" s="197"/>
      <c r="L1911" s="863" t="str">
        <f t="shared" si="91"/>
        <v/>
      </c>
      <c r="M1911" s="864">
        <f t="shared" si="92"/>
        <v>0</v>
      </c>
      <c r="N1911" s="864">
        <f t="shared" si="93"/>
        <v>0</v>
      </c>
      <c r="O1911" s="197"/>
      <c r="P1911" s="197"/>
      <c r="Q1911" s="197"/>
      <c r="R1911" s="223"/>
      <c r="S1911" s="223"/>
    </row>
    <row r="1912" spans="1:19" ht="15" customHeight="1" x14ac:dyDescent="0.25">
      <c r="A1912" s="231"/>
      <c r="B1912" s="32"/>
      <c r="C1912" s="147"/>
      <c r="D1912" s="147"/>
      <c r="E1912" s="147"/>
      <c r="F1912" s="247"/>
      <c r="G1912" s="197"/>
      <c r="H1912" s="773"/>
      <c r="I1912" s="197"/>
      <c r="J1912" s="618"/>
      <c r="K1912" s="197"/>
      <c r="L1912" s="863" t="str">
        <f t="shared" si="91"/>
        <v/>
      </c>
      <c r="M1912" s="864">
        <f t="shared" si="92"/>
        <v>0</v>
      </c>
      <c r="N1912" s="864">
        <f t="shared" si="93"/>
        <v>0</v>
      </c>
      <c r="O1912" s="197"/>
      <c r="P1912" s="197"/>
      <c r="Q1912" s="197"/>
      <c r="R1912" s="223"/>
      <c r="S1912" s="223"/>
    </row>
    <row r="1913" spans="1:19" ht="15" customHeight="1" x14ac:dyDescent="0.25">
      <c r="A1913" s="231"/>
      <c r="B1913" s="32"/>
      <c r="C1913" s="147"/>
      <c r="D1913" s="147"/>
      <c r="E1913" s="147"/>
      <c r="F1913" s="247"/>
      <c r="G1913" s="197"/>
      <c r="H1913" s="773"/>
      <c r="I1913" s="197"/>
      <c r="J1913" s="618"/>
      <c r="K1913" s="197"/>
      <c r="L1913" s="863" t="str">
        <f t="shared" si="91"/>
        <v/>
      </c>
      <c r="M1913" s="864">
        <f t="shared" si="92"/>
        <v>0</v>
      </c>
      <c r="N1913" s="864">
        <f t="shared" si="93"/>
        <v>0</v>
      </c>
      <c r="O1913" s="197"/>
      <c r="P1913" s="197"/>
      <c r="Q1913" s="197"/>
      <c r="R1913" s="223"/>
      <c r="S1913" s="223"/>
    </row>
    <row r="1914" spans="1:19" ht="15" customHeight="1" x14ac:dyDescent="0.25">
      <c r="A1914" s="231"/>
      <c r="B1914" s="32"/>
      <c r="C1914" s="147"/>
      <c r="D1914" s="147"/>
      <c r="E1914" s="147"/>
      <c r="F1914" s="247"/>
      <c r="G1914" s="197"/>
      <c r="H1914" s="773"/>
      <c r="I1914" s="197"/>
      <c r="J1914" s="618"/>
      <c r="K1914" s="197"/>
      <c r="L1914" s="863" t="str">
        <f t="shared" si="91"/>
        <v/>
      </c>
      <c r="M1914" s="864">
        <f t="shared" si="92"/>
        <v>0</v>
      </c>
      <c r="N1914" s="864">
        <f t="shared" si="93"/>
        <v>0</v>
      </c>
      <c r="O1914" s="197"/>
      <c r="P1914" s="197"/>
      <c r="Q1914" s="197"/>
      <c r="R1914" s="223"/>
      <c r="S1914" s="223"/>
    </row>
    <row r="1915" spans="1:19" ht="15" customHeight="1" x14ac:dyDescent="0.25">
      <c r="A1915" s="231"/>
      <c r="B1915" s="32"/>
      <c r="C1915" s="147"/>
      <c r="D1915" s="147"/>
      <c r="E1915" s="147"/>
      <c r="F1915" s="247"/>
      <c r="G1915" s="197"/>
      <c r="H1915" s="773"/>
      <c r="I1915" s="197"/>
      <c r="J1915" s="618"/>
      <c r="K1915" s="197"/>
      <c r="L1915" s="863" t="str">
        <f t="shared" si="91"/>
        <v/>
      </c>
      <c r="M1915" s="864">
        <f t="shared" si="92"/>
        <v>0</v>
      </c>
      <c r="N1915" s="864">
        <f t="shared" si="93"/>
        <v>0</v>
      </c>
      <c r="O1915" s="197"/>
      <c r="P1915" s="197"/>
      <c r="Q1915" s="197"/>
      <c r="R1915" s="223"/>
      <c r="S1915" s="223"/>
    </row>
    <row r="1916" spans="1:19" ht="15" customHeight="1" x14ac:dyDescent="0.25">
      <c r="A1916" s="231"/>
      <c r="B1916" s="32"/>
      <c r="C1916" s="147"/>
      <c r="D1916" s="147"/>
      <c r="E1916" s="147"/>
      <c r="F1916" s="247"/>
      <c r="G1916" s="197"/>
      <c r="H1916" s="773"/>
      <c r="I1916" s="197"/>
      <c r="J1916" s="618"/>
      <c r="K1916" s="197"/>
      <c r="L1916" s="863" t="str">
        <f t="shared" si="91"/>
        <v/>
      </c>
      <c r="M1916" s="864">
        <f t="shared" si="92"/>
        <v>0</v>
      </c>
      <c r="N1916" s="864">
        <f t="shared" si="93"/>
        <v>0</v>
      </c>
      <c r="O1916" s="197"/>
      <c r="P1916" s="197"/>
      <c r="Q1916" s="197"/>
      <c r="R1916" s="223"/>
      <c r="S1916" s="223"/>
    </row>
    <row r="1917" spans="1:19" ht="15" customHeight="1" x14ac:dyDescent="0.25">
      <c r="A1917" s="231"/>
      <c r="B1917" s="32"/>
      <c r="C1917" s="147"/>
      <c r="D1917" s="147"/>
      <c r="E1917" s="147"/>
      <c r="F1917" s="247"/>
      <c r="G1917" s="197"/>
      <c r="H1917" s="773"/>
      <c r="I1917" s="197"/>
      <c r="J1917" s="618"/>
      <c r="K1917" s="197"/>
      <c r="L1917" s="863" t="str">
        <f t="shared" si="91"/>
        <v/>
      </c>
      <c r="M1917" s="864">
        <f t="shared" si="92"/>
        <v>0</v>
      </c>
      <c r="N1917" s="864">
        <f t="shared" si="93"/>
        <v>0</v>
      </c>
      <c r="O1917" s="197"/>
      <c r="P1917" s="197"/>
      <c r="Q1917" s="197"/>
      <c r="R1917" s="223"/>
      <c r="S1917" s="223"/>
    </row>
    <row r="1918" spans="1:19" ht="15" customHeight="1" x14ac:dyDescent="0.25">
      <c r="A1918" s="231"/>
      <c r="B1918" s="32"/>
      <c r="C1918" s="147"/>
      <c r="D1918" s="147"/>
      <c r="E1918" s="147"/>
      <c r="F1918" s="247"/>
      <c r="G1918" s="197"/>
      <c r="H1918" s="773"/>
      <c r="I1918" s="197"/>
      <c r="J1918" s="618"/>
      <c r="K1918" s="197"/>
      <c r="L1918" s="863" t="str">
        <f t="shared" si="91"/>
        <v/>
      </c>
      <c r="M1918" s="864">
        <f t="shared" si="92"/>
        <v>0</v>
      </c>
      <c r="N1918" s="864">
        <f t="shared" si="93"/>
        <v>0</v>
      </c>
      <c r="O1918" s="197"/>
      <c r="P1918" s="197"/>
      <c r="Q1918" s="197"/>
      <c r="R1918" s="197"/>
      <c r="S1918" s="223"/>
    </row>
    <row r="1919" spans="1:19" ht="15" customHeight="1" x14ac:dyDescent="0.25">
      <c r="A1919" s="231"/>
      <c r="B1919" s="32"/>
      <c r="C1919" s="147"/>
      <c r="D1919" s="147"/>
      <c r="E1919" s="147"/>
      <c r="F1919" s="247"/>
      <c r="G1919" s="197"/>
      <c r="H1919" s="773"/>
      <c r="I1919" s="197"/>
      <c r="J1919" s="618"/>
      <c r="K1919" s="197"/>
      <c r="L1919" s="863" t="str">
        <f t="shared" si="91"/>
        <v/>
      </c>
      <c r="M1919" s="864">
        <f t="shared" si="92"/>
        <v>0</v>
      </c>
      <c r="N1919" s="864">
        <f t="shared" si="93"/>
        <v>0</v>
      </c>
      <c r="O1919" s="197"/>
      <c r="P1919" s="197"/>
      <c r="Q1919" s="197"/>
      <c r="R1919" s="223"/>
      <c r="S1919" s="223"/>
    </row>
    <row r="1920" spans="1:19" ht="15" customHeight="1" x14ac:dyDescent="0.25">
      <c r="A1920" s="231"/>
      <c r="B1920" s="32"/>
      <c r="C1920" s="147"/>
      <c r="D1920" s="147"/>
      <c r="E1920" s="147"/>
      <c r="F1920" s="247"/>
      <c r="G1920" s="197"/>
      <c r="H1920" s="773"/>
      <c r="I1920" s="197"/>
      <c r="J1920" s="618"/>
      <c r="K1920" s="197"/>
      <c r="L1920" s="863" t="str">
        <f t="shared" si="91"/>
        <v/>
      </c>
      <c r="M1920" s="864">
        <f t="shared" si="92"/>
        <v>0</v>
      </c>
      <c r="N1920" s="864">
        <f t="shared" si="93"/>
        <v>0</v>
      </c>
      <c r="O1920" s="197"/>
      <c r="P1920" s="197"/>
      <c r="Q1920" s="197"/>
      <c r="R1920" s="223"/>
      <c r="S1920" s="223"/>
    </row>
    <row r="1921" spans="1:19" ht="15" customHeight="1" x14ac:dyDescent="0.25">
      <c r="A1921" s="231"/>
      <c r="B1921" s="32"/>
      <c r="C1921" s="147"/>
      <c r="D1921" s="147"/>
      <c r="E1921" s="147"/>
      <c r="F1921" s="247"/>
      <c r="G1921" s="197"/>
      <c r="H1921" s="773"/>
      <c r="I1921" s="197"/>
      <c r="J1921" s="618"/>
      <c r="K1921" s="197"/>
      <c r="L1921" s="863" t="str">
        <f t="shared" si="91"/>
        <v/>
      </c>
      <c r="M1921" s="864">
        <f t="shared" si="92"/>
        <v>0</v>
      </c>
      <c r="N1921" s="864">
        <f t="shared" si="93"/>
        <v>0</v>
      </c>
      <c r="O1921" s="197"/>
      <c r="P1921" s="197"/>
      <c r="Q1921" s="197"/>
      <c r="R1921" s="223"/>
      <c r="S1921" s="223"/>
    </row>
    <row r="1922" spans="1:19" ht="15" customHeight="1" x14ac:dyDescent="0.25">
      <c r="A1922" s="231"/>
      <c r="B1922" s="32"/>
      <c r="C1922" s="147"/>
      <c r="D1922" s="147"/>
      <c r="E1922" s="147"/>
      <c r="F1922" s="247"/>
      <c r="G1922" s="197"/>
      <c r="H1922" s="773"/>
      <c r="I1922" s="197"/>
      <c r="J1922" s="618"/>
      <c r="K1922" s="197"/>
      <c r="L1922" s="863" t="str">
        <f t="shared" si="91"/>
        <v/>
      </c>
      <c r="M1922" s="864">
        <f t="shared" si="92"/>
        <v>0</v>
      </c>
      <c r="N1922" s="864">
        <f t="shared" si="93"/>
        <v>0</v>
      </c>
      <c r="O1922" s="197"/>
      <c r="P1922" s="197"/>
      <c r="Q1922" s="197"/>
      <c r="R1922" s="223"/>
      <c r="S1922" s="223"/>
    </row>
    <row r="1923" spans="1:19" ht="15" customHeight="1" x14ac:dyDescent="0.25">
      <c r="A1923" s="231"/>
      <c r="B1923" s="32"/>
      <c r="C1923" s="147"/>
      <c r="D1923" s="147"/>
      <c r="E1923" s="147"/>
      <c r="F1923" s="247"/>
      <c r="G1923" s="197"/>
      <c r="H1923" s="773"/>
      <c r="I1923" s="197"/>
      <c r="J1923" s="618"/>
      <c r="K1923" s="197"/>
      <c r="L1923" s="863" t="str">
        <f t="shared" ref="L1923:L1986" si="94">IF(ISBLANK(K1923),IF(ISBLANK(R1923),IF(ISBLANK(C1923),"",C1923),R1923),IF(ISBLANK(R1923),CONCATENATE(K1923,".",C1923),CONCATENATE(K1923,".",R1923)))</f>
        <v/>
      </c>
      <c r="M1923" s="864">
        <f t="shared" ref="M1923:M1986" si="95">IF(O1923="",0,LEFT(O1923,1))</f>
        <v>0</v>
      </c>
      <c r="N1923" s="864">
        <f t="shared" ref="N1923:N1986" si="96">IF(P1923="",0,LEFT(P1923,1))</f>
        <v>0</v>
      </c>
      <c r="O1923" s="197"/>
      <c r="P1923" s="197"/>
      <c r="Q1923" s="197"/>
      <c r="R1923" s="223"/>
      <c r="S1923" s="223"/>
    </row>
    <row r="1924" spans="1:19" ht="15" customHeight="1" x14ac:dyDescent="0.25">
      <c r="A1924" s="231"/>
      <c r="B1924" s="32"/>
      <c r="C1924" s="147"/>
      <c r="D1924" s="147"/>
      <c r="E1924" s="147"/>
      <c r="F1924" s="247"/>
      <c r="G1924" s="197"/>
      <c r="H1924" s="773"/>
      <c r="I1924" s="197"/>
      <c r="J1924" s="618"/>
      <c r="K1924" s="197"/>
      <c r="L1924" s="863" t="str">
        <f t="shared" si="94"/>
        <v/>
      </c>
      <c r="M1924" s="864">
        <f t="shared" si="95"/>
        <v>0</v>
      </c>
      <c r="N1924" s="864">
        <f t="shared" si="96"/>
        <v>0</v>
      </c>
      <c r="O1924" s="197"/>
      <c r="P1924" s="197"/>
      <c r="Q1924" s="197"/>
      <c r="R1924" s="223"/>
      <c r="S1924" s="223"/>
    </row>
    <row r="1925" spans="1:19" ht="15" customHeight="1" x14ac:dyDescent="0.25">
      <c r="A1925" s="231"/>
      <c r="B1925" s="32"/>
      <c r="C1925" s="147"/>
      <c r="D1925" s="147"/>
      <c r="E1925" s="147"/>
      <c r="F1925" s="247"/>
      <c r="G1925" s="197"/>
      <c r="H1925" s="773"/>
      <c r="I1925" s="197"/>
      <c r="J1925" s="618"/>
      <c r="K1925" s="197"/>
      <c r="L1925" s="863" t="str">
        <f t="shared" si="94"/>
        <v/>
      </c>
      <c r="M1925" s="864">
        <f t="shared" si="95"/>
        <v>0</v>
      </c>
      <c r="N1925" s="864">
        <f t="shared" si="96"/>
        <v>0</v>
      </c>
      <c r="O1925" s="197"/>
      <c r="P1925" s="197"/>
      <c r="Q1925" s="197"/>
      <c r="R1925" s="197"/>
      <c r="S1925" s="223"/>
    </row>
    <row r="1926" spans="1:19" ht="15" customHeight="1" x14ac:dyDescent="0.25">
      <c r="A1926" s="231"/>
      <c r="B1926" s="32"/>
      <c r="C1926" s="147"/>
      <c r="D1926" s="147"/>
      <c r="E1926" s="147"/>
      <c r="F1926" s="247"/>
      <c r="G1926" s="197"/>
      <c r="H1926" s="773"/>
      <c r="I1926" s="197"/>
      <c r="J1926" s="618"/>
      <c r="K1926" s="197"/>
      <c r="L1926" s="863" t="str">
        <f t="shared" si="94"/>
        <v/>
      </c>
      <c r="M1926" s="864">
        <f t="shared" si="95"/>
        <v>0</v>
      </c>
      <c r="N1926" s="864">
        <f t="shared" si="96"/>
        <v>0</v>
      </c>
      <c r="O1926" s="197"/>
      <c r="P1926" s="197"/>
      <c r="Q1926" s="197"/>
      <c r="R1926" s="197"/>
      <c r="S1926" s="223"/>
    </row>
    <row r="1927" spans="1:19" ht="15" customHeight="1" x14ac:dyDescent="0.25">
      <c r="A1927" s="231"/>
      <c r="B1927" s="32"/>
      <c r="C1927" s="147"/>
      <c r="D1927" s="147"/>
      <c r="E1927" s="147"/>
      <c r="F1927" s="247"/>
      <c r="G1927" s="197"/>
      <c r="H1927" s="773"/>
      <c r="I1927" s="197"/>
      <c r="J1927" s="618"/>
      <c r="K1927" s="197"/>
      <c r="L1927" s="863" t="str">
        <f t="shared" si="94"/>
        <v/>
      </c>
      <c r="M1927" s="864">
        <f t="shared" si="95"/>
        <v>0</v>
      </c>
      <c r="N1927" s="864">
        <f t="shared" si="96"/>
        <v>0</v>
      </c>
      <c r="O1927" s="197"/>
      <c r="P1927" s="197"/>
      <c r="Q1927" s="197"/>
      <c r="R1927" s="223"/>
      <c r="S1927" s="223"/>
    </row>
    <row r="1928" spans="1:19" ht="15" customHeight="1" x14ac:dyDescent="0.25">
      <c r="A1928" s="231"/>
      <c r="B1928" s="32"/>
      <c r="C1928" s="147"/>
      <c r="D1928" s="147"/>
      <c r="E1928" s="147"/>
      <c r="F1928" s="247"/>
      <c r="G1928" s="197"/>
      <c r="H1928" s="773"/>
      <c r="I1928" s="197"/>
      <c r="J1928" s="618"/>
      <c r="K1928" s="197"/>
      <c r="L1928" s="863" t="str">
        <f t="shared" si="94"/>
        <v/>
      </c>
      <c r="M1928" s="864">
        <f t="shared" si="95"/>
        <v>0</v>
      </c>
      <c r="N1928" s="864">
        <f t="shared" si="96"/>
        <v>0</v>
      </c>
      <c r="O1928" s="197"/>
      <c r="P1928" s="197"/>
      <c r="Q1928" s="197"/>
      <c r="R1928" s="223"/>
      <c r="S1928" s="223"/>
    </row>
    <row r="1929" spans="1:19" ht="15" customHeight="1" x14ac:dyDescent="0.25">
      <c r="A1929" s="231"/>
      <c r="B1929" s="32"/>
      <c r="C1929" s="147"/>
      <c r="D1929" s="147"/>
      <c r="E1929" s="147"/>
      <c r="F1929" s="247"/>
      <c r="G1929" s="197"/>
      <c r="H1929" s="773"/>
      <c r="I1929" s="197"/>
      <c r="J1929" s="618"/>
      <c r="K1929" s="197"/>
      <c r="L1929" s="863" t="str">
        <f t="shared" si="94"/>
        <v/>
      </c>
      <c r="M1929" s="864">
        <f t="shared" si="95"/>
        <v>0</v>
      </c>
      <c r="N1929" s="864">
        <f t="shared" si="96"/>
        <v>0</v>
      </c>
      <c r="O1929" s="197"/>
      <c r="P1929" s="197"/>
      <c r="Q1929" s="197"/>
      <c r="R1929" s="223"/>
      <c r="S1929" s="223"/>
    </row>
    <row r="1930" spans="1:19" ht="15" customHeight="1" x14ac:dyDescent="0.25">
      <c r="A1930" s="231"/>
      <c r="B1930" s="32"/>
      <c r="C1930" s="147"/>
      <c r="D1930" s="147"/>
      <c r="E1930" s="147"/>
      <c r="F1930" s="247"/>
      <c r="G1930" s="197"/>
      <c r="H1930" s="773"/>
      <c r="I1930" s="197"/>
      <c r="J1930" s="618"/>
      <c r="K1930" s="197"/>
      <c r="L1930" s="863" t="str">
        <f t="shared" si="94"/>
        <v/>
      </c>
      <c r="M1930" s="864">
        <f t="shared" si="95"/>
        <v>0</v>
      </c>
      <c r="N1930" s="864">
        <f t="shared" si="96"/>
        <v>0</v>
      </c>
      <c r="O1930" s="197"/>
      <c r="P1930" s="197"/>
      <c r="Q1930" s="197"/>
      <c r="R1930" s="223"/>
      <c r="S1930" s="223"/>
    </row>
    <row r="1931" spans="1:19" ht="15" customHeight="1" x14ac:dyDescent="0.25">
      <c r="A1931" s="231"/>
      <c r="B1931" s="32"/>
      <c r="C1931" s="147"/>
      <c r="D1931" s="147"/>
      <c r="E1931" s="147"/>
      <c r="F1931" s="247"/>
      <c r="G1931" s="197"/>
      <c r="H1931" s="773"/>
      <c r="I1931" s="197"/>
      <c r="J1931" s="618"/>
      <c r="K1931" s="197"/>
      <c r="L1931" s="863" t="str">
        <f t="shared" si="94"/>
        <v/>
      </c>
      <c r="M1931" s="864">
        <f t="shared" si="95"/>
        <v>0</v>
      </c>
      <c r="N1931" s="864">
        <f t="shared" si="96"/>
        <v>0</v>
      </c>
      <c r="O1931" s="197"/>
      <c r="P1931" s="197"/>
      <c r="Q1931" s="197"/>
      <c r="R1931" s="223"/>
      <c r="S1931" s="223"/>
    </row>
    <row r="1932" spans="1:19" ht="15" customHeight="1" x14ac:dyDescent="0.25">
      <c r="A1932" s="231"/>
      <c r="B1932" s="32"/>
      <c r="C1932" s="147"/>
      <c r="D1932" s="147"/>
      <c r="E1932" s="147"/>
      <c r="F1932" s="247"/>
      <c r="G1932" s="197"/>
      <c r="H1932" s="773"/>
      <c r="I1932" s="197"/>
      <c r="J1932" s="618"/>
      <c r="K1932" s="197"/>
      <c r="L1932" s="863" t="str">
        <f t="shared" si="94"/>
        <v/>
      </c>
      <c r="M1932" s="864">
        <f t="shared" si="95"/>
        <v>0</v>
      </c>
      <c r="N1932" s="864">
        <f t="shared" si="96"/>
        <v>0</v>
      </c>
      <c r="O1932" s="197"/>
      <c r="P1932" s="197"/>
      <c r="Q1932" s="197"/>
      <c r="R1932" s="223"/>
      <c r="S1932" s="223"/>
    </row>
    <row r="1933" spans="1:19" ht="15" customHeight="1" x14ac:dyDescent="0.25">
      <c r="A1933" s="231"/>
      <c r="B1933" s="32"/>
      <c r="C1933" s="147"/>
      <c r="D1933" s="147"/>
      <c r="E1933" s="147"/>
      <c r="F1933" s="247"/>
      <c r="G1933" s="197"/>
      <c r="H1933" s="773"/>
      <c r="I1933" s="197"/>
      <c r="J1933" s="618"/>
      <c r="K1933" s="197"/>
      <c r="L1933" s="863" t="str">
        <f t="shared" si="94"/>
        <v/>
      </c>
      <c r="M1933" s="864">
        <f t="shared" si="95"/>
        <v>0</v>
      </c>
      <c r="N1933" s="864">
        <f t="shared" si="96"/>
        <v>0</v>
      </c>
      <c r="O1933" s="197"/>
      <c r="P1933" s="197"/>
      <c r="Q1933" s="197"/>
      <c r="R1933" s="197"/>
      <c r="S1933" s="223"/>
    </row>
    <row r="1934" spans="1:19" ht="15" customHeight="1" x14ac:dyDescent="0.25">
      <c r="A1934" s="231"/>
      <c r="B1934" s="32"/>
      <c r="C1934" s="147"/>
      <c r="D1934" s="147"/>
      <c r="E1934" s="147"/>
      <c r="F1934" s="247"/>
      <c r="G1934" s="197"/>
      <c r="H1934" s="773"/>
      <c r="I1934" s="197"/>
      <c r="J1934" s="618"/>
      <c r="K1934" s="197"/>
      <c r="L1934" s="863" t="str">
        <f t="shared" si="94"/>
        <v/>
      </c>
      <c r="M1934" s="864">
        <f t="shared" si="95"/>
        <v>0</v>
      </c>
      <c r="N1934" s="864">
        <f t="shared" si="96"/>
        <v>0</v>
      </c>
      <c r="O1934" s="197"/>
      <c r="P1934" s="197"/>
      <c r="Q1934" s="197"/>
      <c r="R1934" s="197"/>
      <c r="S1934" s="223"/>
    </row>
    <row r="1935" spans="1:19" ht="15" customHeight="1" x14ac:dyDescent="0.25">
      <c r="A1935" s="231"/>
      <c r="B1935" s="32"/>
      <c r="C1935" s="147"/>
      <c r="D1935" s="147"/>
      <c r="E1935" s="147"/>
      <c r="F1935" s="247"/>
      <c r="G1935" s="197"/>
      <c r="H1935" s="773"/>
      <c r="I1935" s="197"/>
      <c r="J1935" s="618"/>
      <c r="K1935" s="197"/>
      <c r="L1935" s="863" t="str">
        <f t="shared" si="94"/>
        <v/>
      </c>
      <c r="M1935" s="864">
        <f t="shared" si="95"/>
        <v>0</v>
      </c>
      <c r="N1935" s="864">
        <f t="shared" si="96"/>
        <v>0</v>
      </c>
      <c r="O1935" s="197"/>
      <c r="P1935" s="197"/>
      <c r="Q1935" s="197"/>
      <c r="R1935" s="223"/>
      <c r="S1935" s="223"/>
    </row>
    <row r="1936" spans="1:19" ht="15" customHeight="1" x14ac:dyDescent="0.25">
      <c r="A1936" s="231"/>
      <c r="B1936" s="32"/>
      <c r="C1936" s="147"/>
      <c r="D1936" s="147"/>
      <c r="E1936" s="147"/>
      <c r="F1936" s="247"/>
      <c r="G1936" s="197"/>
      <c r="H1936" s="773"/>
      <c r="I1936" s="197"/>
      <c r="J1936" s="618"/>
      <c r="K1936" s="197"/>
      <c r="L1936" s="863" t="str">
        <f t="shared" si="94"/>
        <v/>
      </c>
      <c r="M1936" s="864">
        <f t="shared" si="95"/>
        <v>0</v>
      </c>
      <c r="N1936" s="864">
        <f t="shared" si="96"/>
        <v>0</v>
      </c>
      <c r="O1936" s="197"/>
      <c r="P1936" s="197"/>
      <c r="Q1936" s="197"/>
      <c r="R1936" s="223"/>
      <c r="S1936" s="223"/>
    </row>
    <row r="1937" spans="1:19" ht="15" customHeight="1" x14ac:dyDescent="0.25">
      <c r="A1937" s="231"/>
      <c r="B1937" s="32"/>
      <c r="C1937" s="147"/>
      <c r="D1937" s="147"/>
      <c r="E1937" s="147"/>
      <c r="F1937" s="247"/>
      <c r="G1937" s="197"/>
      <c r="H1937" s="773"/>
      <c r="I1937" s="197"/>
      <c r="J1937" s="618"/>
      <c r="K1937" s="197"/>
      <c r="L1937" s="863" t="str">
        <f t="shared" si="94"/>
        <v/>
      </c>
      <c r="M1937" s="864">
        <f t="shared" si="95"/>
        <v>0</v>
      </c>
      <c r="N1937" s="864">
        <f t="shared" si="96"/>
        <v>0</v>
      </c>
      <c r="O1937" s="197"/>
      <c r="P1937" s="197"/>
      <c r="Q1937" s="197"/>
      <c r="R1937" s="223"/>
      <c r="S1937" s="223"/>
    </row>
    <row r="1938" spans="1:19" ht="15" customHeight="1" x14ac:dyDescent="0.25">
      <c r="A1938" s="231"/>
      <c r="B1938" s="32"/>
      <c r="C1938" s="147"/>
      <c r="D1938" s="147"/>
      <c r="E1938" s="147"/>
      <c r="F1938" s="247"/>
      <c r="G1938" s="197"/>
      <c r="H1938" s="773"/>
      <c r="I1938" s="197"/>
      <c r="J1938" s="618"/>
      <c r="K1938" s="197"/>
      <c r="L1938" s="863" t="str">
        <f t="shared" si="94"/>
        <v/>
      </c>
      <c r="M1938" s="864">
        <f t="shared" si="95"/>
        <v>0</v>
      </c>
      <c r="N1938" s="864">
        <f t="shared" si="96"/>
        <v>0</v>
      </c>
      <c r="O1938" s="197"/>
      <c r="P1938" s="197"/>
      <c r="Q1938" s="197"/>
      <c r="R1938" s="223"/>
      <c r="S1938" s="223"/>
    </row>
    <row r="1939" spans="1:19" ht="15" customHeight="1" x14ac:dyDescent="0.25">
      <c r="A1939" s="231"/>
      <c r="B1939" s="32"/>
      <c r="C1939" s="147"/>
      <c r="D1939" s="147"/>
      <c r="E1939" s="147"/>
      <c r="F1939" s="247"/>
      <c r="G1939" s="197"/>
      <c r="H1939" s="773"/>
      <c r="I1939" s="197"/>
      <c r="J1939" s="618"/>
      <c r="K1939" s="197"/>
      <c r="L1939" s="863" t="str">
        <f t="shared" si="94"/>
        <v/>
      </c>
      <c r="M1939" s="864">
        <f t="shared" si="95"/>
        <v>0</v>
      </c>
      <c r="N1939" s="864">
        <f t="shared" si="96"/>
        <v>0</v>
      </c>
      <c r="O1939" s="197"/>
      <c r="P1939" s="197"/>
      <c r="Q1939" s="197"/>
      <c r="R1939" s="223"/>
      <c r="S1939" s="223"/>
    </row>
    <row r="1940" spans="1:19" ht="15" customHeight="1" x14ac:dyDescent="0.25">
      <c r="A1940" s="231"/>
      <c r="B1940" s="32"/>
      <c r="C1940" s="147"/>
      <c r="D1940" s="147"/>
      <c r="E1940" s="147"/>
      <c r="F1940" s="247"/>
      <c r="G1940" s="197"/>
      <c r="H1940" s="773"/>
      <c r="I1940" s="197"/>
      <c r="J1940" s="618"/>
      <c r="K1940" s="197"/>
      <c r="L1940" s="863" t="str">
        <f t="shared" si="94"/>
        <v/>
      </c>
      <c r="M1940" s="864">
        <f t="shared" si="95"/>
        <v>0</v>
      </c>
      <c r="N1940" s="864">
        <f t="shared" si="96"/>
        <v>0</v>
      </c>
      <c r="O1940" s="197"/>
      <c r="P1940" s="197"/>
      <c r="Q1940" s="197"/>
      <c r="R1940" s="223"/>
      <c r="S1940" s="223"/>
    </row>
    <row r="1941" spans="1:19" ht="15" customHeight="1" x14ac:dyDescent="0.25">
      <c r="A1941" s="231"/>
      <c r="B1941" s="32"/>
      <c r="C1941" s="147"/>
      <c r="D1941" s="147"/>
      <c r="E1941" s="147"/>
      <c r="F1941" s="247"/>
      <c r="G1941" s="197"/>
      <c r="H1941" s="773"/>
      <c r="I1941" s="197"/>
      <c r="J1941" s="618"/>
      <c r="K1941" s="197"/>
      <c r="L1941" s="863" t="str">
        <f t="shared" si="94"/>
        <v/>
      </c>
      <c r="M1941" s="864">
        <f t="shared" si="95"/>
        <v>0</v>
      </c>
      <c r="N1941" s="864">
        <f t="shared" si="96"/>
        <v>0</v>
      </c>
      <c r="O1941" s="197"/>
      <c r="P1941" s="197"/>
      <c r="Q1941" s="197"/>
      <c r="R1941" s="197"/>
      <c r="S1941" s="223"/>
    </row>
    <row r="1942" spans="1:19" ht="15" customHeight="1" x14ac:dyDescent="0.25">
      <c r="A1942" s="231"/>
      <c r="B1942" s="32"/>
      <c r="C1942" s="147"/>
      <c r="D1942" s="147"/>
      <c r="E1942" s="147"/>
      <c r="F1942" s="247"/>
      <c r="G1942" s="197"/>
      <c r="H1942" s="773"/>
      <c r="I1942" s="197"/>
      <c r="J1942" s="618"/>
      <c r="K1942" s="197"/>
      <c r="L1942" s="863" t="str">
        <f t="shared" si="94"/>
        <v/>
      </c>
      <c r="M1942" s="864">
        <f t="shared" si="95"/>
        <v>0</v>
      </c>
      <c r="N1942" s="864">
        <f t="shared" si="96"/>
        <v>0</v>
      </c>
      <c r="O1942" s="197"/>
      <c r="P1942" s="197"/>
      <c r="Q1942" s="197"/>
      <c r="R1942" s="197"/>
      <c r="S1942" s="223"/>
    </row>
    <row r="1943" spans="1:19" ht="15" customHeight="1" x14ac:dyDescent="0.25">
      <c r="A1943" s="231"/>
      <c r="B1943" s="32"/>
      <c r="C1943" s="147"/>
      <c r="D1943" s="147"/>
      <c r="E1943" s="147"/>
      <c r="F1943" s="247"/>
      <c r="G1943" s="197"/>
      <c r="H1943" s="773"/>
      <c r="I1943" s="197"/>
      <c r="J1943" s="618"/>
      <c r="K1943" s="197"/>
      <c r="L1943" s="863" t="str">
        <f t="shared" si="94"/>
        <v/>
      </c>
      <c r="M1943" s="864">
        <f t="shared" si="95"/>
        <v>0</v>
      </c>
      <c r="N1943" s="864">
        <f t="shared" si="96"/>
        <v>0</v>
      </c>
      <c r="O1943" s="197"/>
      <c r="P1943" s="197"/>
      <c r="Q1943" s="197"/>
      <c r="R1943" s="223"/>
      <c r="S1943" s="223"/>
    </row>
    <row r="1944" spans="1:19" ht="15" customHeight="1" x14ac:dyDescent="0.25">
      <c r="A1944" s="231"/>
      <c r="B1944" s="32"/>
      <c r="C1944" s="147"/>
      <c r="D1944" s="147"/>
      <c r="E1944" s="147"/>
      <c r="F1944" s="247"/>
      <c r="G1944" s="197"/>
      <c r="H1944" s="773"/>
      <c r="I1944" s="197"/>
      <c r="J1944" s="618"/>
      <c r="K1944" s="197"/>
      <c r="L1944" s="863" t="str">
        <f t="shared" si="94"/>
        <v/>
      </c>
      <c r="M1944" s="864">
        <f t="shared" si="95"/>
        <v>0</v>
      </c>
      <c r="N1944" s="864">
        <f t="shared" si="96"/>
        <v>0</v>
      </c>
      <c r="O1944" s="197"/>
      <c r="P1944" s="197"/>
      <c r="Q1944" s="197"/>
      <c r="R1944" s="223"/>
      <c r="S1944" s="223"/>
    </row>
    <row r="1945" spans="1:19" ht="15" customHeight="1" x14ac:dyDescent="0.25">
      <c r="A1945" s="231"/>
      <c r="B1945" s="32"/>
      <c r="C1945" s="147"/>
      <c r="D1945" s="147"/>
      <c r="E1945" s="147"/>
      <c r="F1945" s="247"/>
      <c r="G1945" s="197"/>
      <c r="H1945" s="773"/>
      <c r="I1945" s="197"/>
      <c r="J1945" s="618"/>
      <c r="K1945" s="197"/>
      <c r="L1945" s="863" t="str">
        <f t="shared" si="94"/>
        <v/>
      </c>
      <c r="M1945" s="864">
        <f t="shared" si="95"/>
        <v>0</v>
      </c>
      <c r="N1945" s="864">
        <f t="shared" si="96"/>
        <v>0</v>
      </c>
      <c r="O1945" s="197"/>
      <c r="P1945" s="197"/>
      <c r="Q1945" s="197"/>
      <c r="R1945" s="223"/>
      <c r="S1945" s="223"/>
    </row>
    <row r="1946" spans="1:19" ht="15" customHeight="1" x14ac:dyDescent="0.25">
      <c r="A1946" s="231"/>
      <c r="B1946" s="32"/>
      <c r="C1946" s="147"/>
      <c r="D1946" s="147"/>
      <c r="E1946" s="147"/>
      <c r="F1946" s="247"/>
      <c r="G1946" s="197"/>
      <c r="H1946" s="773"/>
      <c r="I1946" s="197"/>
      <c r="J1946" s="618"/>
      <c r="K1946" s="197"/>
      <c r="L1946" s="863" t="str">
        <f t="shared" si="94"/>
        <v/>
      </c>
      <c r="M1946" s="864">
        <f t="shared" si="95"/>
        <v>0</v>
      </c>
      <c r="N1946" s="864">
        <f t="shared" si="96"/>
        <v>0</v>
      </c>
      <c r="O1946" s="197"/>
      <c r="P1946" s="197"/>
      <c r="Q1946" s="197"/>
      <c r="R1946" s="223"/>
      <c r="S1946" s="223"/>
    </row>
    <row r="1947" spans="1:19" ht="15" customHeight="1" x14ac:dyDescent="0.25">
      <c r="A1947" s="231"/>
      <c r="B1947" s="32"/>
      <c r="C1947" s="147"/>
      <c r="D1947" s="147"/>
      <c r="E1947" s="147"/>
      <c r="F1947" s="247"/>
      <c r="G1947" s="197"/>
      <c r="H1947" s="773"/>
      <c r="I1947" s="197"/>
      <c r="J1947" s="618"/>
      <c r="K1947" s="197"/>
      <c r="L1947" s="863" t="str">
        <f t="shared" si="94"/>
        <v/>
      </c>
      <c r="M1947" s="864">
        <f t="shared" si="95"/>
        <v>0</v>
      </c>
      <c r="N1947" s="864">
        <f t="shared" si="96"/>
        <v>0</v>
      </c>
      <c r="O1947" s="197"/>
      <c r="P1947" s="197"/>
      <c r="Q1947" s="197"/>
      <c r="R1947" s="223"/>
      <c r="S1947" s="223"/>
    </row>
    <row r="1948" spans="1:19" ht="15" customHeight="1" x14ac:dyDescent="0.25">
      <c r="A1948" s="231"/>
      <c r="B1948" s="32"/>
      <c r="C1948" s="147"/>
      <c r="D1948" s="147"/>
      <c r="E1948" s="147"/>
      <c r="F1948" s="247"/>
      <c r="G1948" s="197"/>
      <c r="H1948" s="773"/>
      <c r="I1948" s="197"/>
      <c r="J1948" s="618"/>
      <c r="K1948" s="197"/>
      <c r="L1948" s="863" t="str">
        <f t="shared" si="94"/>
        <v/>
      </c>
      <c r="M1948" s="864">
        <f t="shared" si="95"/>
        <v>0</v>
      </c>
      <c r="N1948" s="864">
        <f t="shared" si="96"/>
        <v>0</v>
      </c>
      <c r="O1948" s="197"/>
      <c r="P1948" s="197"/>
      <c r="Q1948" s="197"/>
      <c r="R1948" s="223"/>
      <c r="S1948" s="223"/>
    </row>
    <row r="1949" spans="1:19" ht="15" customHeight="1" x14ac:dyDescent="0.25">
      <c r="A1949" s="231"/>
      <c r="B1949" s="32"/>
      <c r="C1949" s="147"/>
      <c r="D1949" s="147"/>
      <c r="E1949" s="147"/>
      <c r="F1949" s="247"/>
      <c r="G1949" s="197"/>
      <c r="H1949" s="773"/>
      <c r="I1949" s="197"/>
      <c r="J1949" s="618"/>
      <c r="K1949" s="197"/>
      <c r="L1949" s="863" t="str">
        <f t="shared" si="94"/>
        <v/>
      </c>
      <c r="M1949" s="864">
        <f t="shared" si="95"/>
        <v>0</v>
      </c>
      <c r="N1949" s="864">
        <f t="shared" si="96"/>
        <v>0</v>
      </c>
      <c r="O1949" s="197"/>
      <c r="P1949" s="197"/>
      <c r="Q1949" s="197"/>
      <c r="R1949" s="197"/>
      <c r="S1949" s="223"/>
    </row>
    <row r="1950" spans="1:19" ht="15" customHeight="1" x14ac:dyDescent="0.25">
      <c r="A1950" s="231"/>
      <c r="B1950" s="32"/>
      <c r="C1950" s="147"/>
      <c r="D1950" s="147"/>
      <c r="E1950" s="147"/>
      <c r="F1950" s="247"/>
      <c r="G1950" s="197"/>
      <c r="H1950" s="773"/>
      <c r="I1950" s="197"/>
      <c r="J1950" s="618"/>
      <c r="K1950" s="197"/>
      <c r="L1950" s="863" t="str">
        <f t="shared" si="94"/>
        <v/>
      </c>
      <c r="M1950" s="864">
        <f t="shared" si="95"/>
        <v>0</v>
      </c>
      <c r="N1950" s="864">
        <f t="shared" si="96"/>
        <v>0</v>
      </c>
      <c r="O1950" s="197"/>
      <c r="P1950" s="197"/>
      <c r="Q1950" s="197"/>
      <c r="R1950" s="197"/>
      <c r="S1950" s="223"/>
    </row>
    <row r="1951" spans="1:19" ht="15" customHeight="1" x14ac:dyDescent="0.25">
      <c r="A1951" s="231"/>
      <c r="B1951" s="32"/>
      <c r="C1951" s="147"/>
      <c r="D1951" s="147"/>
      <c r="E1951" s="147"/>
      <c r="F1951" s="247"/>
      <c r="G1951" s="197"/>
      <c r="H1951" s="773"/>
      <c r="I1951" s="197"/>
      <c r="J1951" s="618"/>
      <c r="K1951" s="197"/>
      <c r="L1951" s="863" t="str">
        <f t="shared" si="94"/>
        <v/>
      </c>
      <c r="M1951" s="864">
        <f t="shared" si="95"/>
        <v>0</v>
      </c>
      <c r="N1951" s="864">
        <f t="shared" si="96"/>
        <v>0</v>
      </c>
      <c r="O1951" s="197"/>
      <c r="P1951" s="197"/>
      <c r="Q1951" s="197"/>
      <c r="R1951" s="223"/>
      <c r="S1951" s="223"/>
    </row>
    <row r="1952" spans="1:19" ht="15" customHeight="1" x14ac:dyDescent="0.25">
      <c r="A1952" s="231"/>
      <c r="B1952" s="32"/>
      <c r="C1952" s="147"/>
      <c r="D1952" s="147"/>
      <c r="E1952" s="147"/>
      <c r="F1952" s="247"/>
      <c r="G1952" s="197"/>
      <c r="H1952" s="773"/>
      <c r="I1952" s="197"/>
      <c r="J1952" s="618"/>
      <c r="K1952" s="197"/>
      <c r="L1952" s="863" t="str">
        <f t="shared" si="94"/>
        <v/>
      </c>
      <c r="M1952" s="864">
        <f t="shared" si="95"/>
        <v>0</v>
      </c>
      <c r="N1952" s="864">
        <f t="shared" si="96"/>
        <v>0</v>
      </c>
      <c r="O1952" s="197"/>
      <c r="P1952" s="197"/>
      <c r="Q1952" s="197"/>
      <c r="R1952" s="223"/>
      <c r="S1952" s="223"/>
    </row>
    <row r="1953" spans="1:19" ht="15" customHeight="1" x14ac:dyDescent="0.25">
      <c r="A1953" s="231"/>
      <c r="B1953" s="32"/>
      <c r="C1953" s="147"/>
      <c r="D1953" s="147"/>
      <c r="E1953" s="147"/>
      <c r="F1953" s="247"/>
      <c r="G1953" s="197"/>
      <c r="H1953" s="773"/>
      <c r="I1953" s="197"/>
      <c r="J1953" s="618"/>
      <c r="K1953" s="197"/>
      <c r="L1953" s="863" t="str">
        <f t="shared" si="94"/>
        <v/>
      </c>
      <c r="M1953" s="864">
        <f t="shared" si="95"/>
        <v>0</v>
      </c>
      <c r="N1953" s="864">
        <f t="shared" si="96"/>
        <v>0</v>
      </c>
      <c r="O1953" s="197"/>
      <c r="P1953" s="197"/>
      <c r="Q1953" s="197"/>
      <c r="R1953" s="223"/>
      <c r="S1953" s="223"/>
    </row>
    <row r="1954" spans="1:19" ht="15" customHeight="1" x14ac:dyDescent="0.25">
      <c r="A1954" s="231"/>
      <c r="B1954" s="32"/>
      <c r="C1954" s="147"/>
      <c r="D1954" s="147"/>
      <c r="E1954" s="147"/>
      <c r="F1954" s="247"/>
      <c r="G1954" s="197"/>
      <c r="H1954" s="773"/>
      <c r="I1954" s="197"/>
      <c r="J1954" s="618"/>
      <c r="K1954" s="197"/>
      <c r="L1954" s="863" t="str">
        <f t="shared" si="94"/>
        <v/>
      </c>
      <c r="M1954" s="864">
        <f t="shared" si="95"/>
        <v>0</v>
      </c>
      <c r="N1954" s="864">
        <f t="shared" si="96"/>
        <v>0</v>
      </c>
      <c r="O1954" s="197"/>
      <c r="P1954" s="197"/>
      <c r="Q1954" s="197"/>
      <c r="R1954" s="223"/>
      <c r="S1954" s="223"/>
    </row>
    <row r="1955" spans="1:19" ht="15" customHeight="1" x14ac:dyDescent="0.25">
      <c r="A1955" s="231"/>
      <c r="B1955" s="32"/>
      <c r="C1955" s="147"/>
      <c r="D1955" s="147"/>
      <c r="E1955" s="147"/>
      <c r="F1955" s="247"/>
      <c r="G1955" s="197"/>
      <c r="H1955" s="773"/>
      <c r="I1955" s="197"/>
      <c r="J1955" s="618"/>
      <c r="K1955" s="197"/>
      <c r="L1955" s="863" t="str">
        <f t="shared" si="94"/>
        <v/>
      </c>
      <c r="M1955" s="864">
        <f t="shared" si="95"/>
        <v>0</v>
      </c>
      <c r="N1955" s="864">
        <f t="shared" si="96"/>
        <v>0</v>
      </c>
      <c r="O1955" s="197"/>
      <c r="P1955" s="197"/>
      <c r="Q1955" s="197"/>
      <c r="R1955" s="223"/>
      <c r="S1955" s="223"/>
    </row>
    <row r="1956" spans="1:19" ht="15" customHeight="1" x14ac:dyDescent="0.25">
      <c r="A1956" s="231"/>
      <c r="B1956" s="32"/>
      <c r="C1956" s="147"/>
      <c r="D1956" s="147"/>
      <c r="E1956" s="147"/>
      <c r="F1956" s="247"/>
      <c r="G1956" s="197"/>
      <c r="H1956" s="773"/>
      <c r="I1956" s="197"/>
      <c r="J1956" s="618"/>
      <c r="K1956" s="197"/>
      <c r="L1956" s="863" t="str">
        <f t="shared" si="94"/>
        <v/>
      </c>
      <c r="M1956" s="864">
        <f t="shared" si="95"/>
        <v>0</v>
      </c>
      <c r="N1956" s="864">
        <f t="shared" si="96"/>
        <v>0</v>
      </c>
      <c r="O1956" s="197"/>
      <c r="P1956" s="197"/>
      <c r="Q1956" s="197"/>
      <c r="R1956" s="223"/>
      <c r="S1956" s="223"/>
    </row>
    <row r="1957" spans="1:19" ht="15" customHeight="1" x14ac:dyDescent="0.25">
      <c r="A1957" s="231"/>
      <c r="B1957" s="32"/>
      <c r="C1957" s="147"/>
      <c r="D1957" s="147"/>
      <c r="E1957" s="147"/>
      <c r="F1957" s="247"/>
      <c r="G1957" s="197"/>
      <c r="H1957" s="773"/>
      <c r="I1957" s="197"/>
      <c r="J1957" s="618"/>
      <c r="K1957" s="197"/>
      <c r="L1957" s="863" t="str">
        <f t="shared" si="94"/>
        <v/>
      </c>
      <c r="M1957" s="864">
        <f t="shared" si="95"/>
        <v>0</v>
      </c>
      <c r="N1957" s="864">
        <f t="shared" si="96"/>
        <v>0</v>
      </c>
      <c r="O1957" s="197"/>
      <c r="P1957" s="197"/>
      <c r="Q1957" s="197"/>
      <c r="R1957" s="197"/>
      <c r="S1957" s="223"/>
    </row>
    <row r="1958" spans="1:19" ht="15" customHeight="1" x14ac:dyDescent="0.25">
      <c r="A1958" s="231"/>
      <c r="B1958" s="32"/>
      <c r="C1958" s="147"/>
      <c r="D1958" s="147"/>
      <c r="E1958" s="147"/>
      <c r="F1958" s="247"/>
      <c r="G1958" s="197"/>
      <c r="H1958" s="773"/>
      <c r="I1958" s="197"/>
      <c r="J1958" s="618"/>
      <c r="K1958" s="197"/>
      <c r="L1958" s="863" t="str">
        <f t="shared" si="94"/>
        <v/>
      </c>
      <c r="M1958" s="864">
        <f t="shared" si="95"/>
        <v>0</v>
      </c>
      <c r="N1958" s="864">
        <f t="shared" si="96"/>
        <v>0</v>
      </c>
      <c r="O1958" s="197"/>
      <c r="P1958" s="197"/>
      <c r="Q1958" s="197"/>
      <c r="R1958" s="197"/>
      <c r="S1958" s="223"/>
    </row>
    <row r="1959" spans="1:19" ht="15" customHeight="1" x14ac:dyDescent="0.25">
      <c r="A1959" s="231"/>
      <c r="B1959" s="32"/>
      <c r="C1959" s="147"/>
      <c r="D1959" s="147"/>
      <c r="E1959" s="147"/>
      <c r="F1959" s="247"/>
      <c r="G1959" s="197"/>
      <c r="H1959" s="773"/>
      <c r="I1959" s="197"/>
      <c r="J1959" s="618"/>
      <c r="K1959" s="197"/>
      <c r="L1959" s="863" t="str">
        <f t="shared" si="94"/>
        <v/>
      </c>
      <c r="M1959" s="864">
        <f t="shared" si="95"/>
        <v>0</v>
      </c>
      <c r="N1959" s="864">
        <f t="shared" si="96"/>
        <v>0</v>
      </c>
      <c r="O1959" s="197"/>
      <c r="P1959" s="197"/>
      <c r="Q1959" s="197"/>
      <c r="R1959" s="223"/>
      <c r="S1959" s="223"/>
    </row>
    <row r="1960" spans="1:19" ht="15" customHeight="1" x14ac:dyDescent="0.25">
      <c r="A1960" s="231"/>
      <c r="B1960" s="32"/>
      <c r="C1960" s="147"/>
      <c r="D1960" s="147"/>
      <c r="E1960" s="147"/>
      <c r="F1960" s="247"/>
      <c r="G1960" s="197"/>
      <c r="H1960" s="773"/>
      <c r="I1960" s="197"/>
      <c r="J1960" s="618"/>
      <c r="K1960" s="197"/>
      <c r="L1960" s="863" t="str">
        <f t="shared" si="94"/>
        <v/>
      </c>
      <c r="M1960" s="864">
        <f t="shared" si="95"/>
        <v>0</v>
      </c>
      <c r="N1960" s="864">
        <f t="shared" si="96"/>
        <v>0</v>
      </c>
      <c r="O1960" s="197"/>
      <c r="P1960" s="197"/>
      <c r="Q1960" s="197"/>
      <c r="R1960" s="223"/>
      <c r="S1960" s="223"/>
    </row>
    <row r="1961" spans="1:19" ht="15" customHeight="1" x14ac:dyDescent="0.25">
      <c r="A1961" s="231"/>
      <c r="B1961" s="32"/>
      <c r="C1961" s="147"/>
      <c r="D1961" s="147"/>
      <c r="E1961" s="147"/>
      <c r="F1961" s="247"/>
      <c r="G1961" s="197"/>
      <c r="H1961" s="773"/>
      <c r="I1961" s="197"/>
      <c r="J1961" s="618"/>
      <c r="K1961" s="197"/>
      <c r="L1961" s="863" t="str">
        <f t="shared" si="94"/>
        <v/>
      </c>
      <c r="M1961" s="864">
        <f t="shared" si="95"/>
        <v>0</v>
      </c>
      <c r="N1961" s="864">
        <f t="shared" si="96"/>
        <v>0</v>
      </c>
      <c r="O1961" s="197"/>
      <c r="P1961" s="197"/>
      <c r="Q1961" s="197"/>
      <c r="R1961" s="223"/>
      <c r="S1961" s="223"/>
    </row>
    <row r="1962" spans="1:19" ht="15" customHeight="1" x14ac:dyDescent="0.25">
      <c r="A1962" s="231"/>
      <c r="B1962" s="32"/>
      <c r="C1962" s="147"/>
      <c r="D1962" s="147"/>
      <c r="E1962" s="147"/>
      <c r="F1962" s="247"/>
      <c r="G1962" s="197"/>
      <c r="H1962" s="773"/>
      <c r="I1962" s="197"/>
      <c r="J1962" s="618"/>
      <c r="K1962" s="197"/>
      <c r="L1962" s="863" t="str">
        <f t="shared" si="94"/>
        <v/>
      </c>
      <c r="M1962" s="864">
        <f t="shared" si="95"/>
        <v>0</v>
      </c>
      <c r="N1962" s="864">
        <f t="shared" si="96"/>
        <v>0</v>
      </c>
      <c r="O1962" s="197"/>
      <c r="P1962" s="197"/>
      <c r="Q1962" s="197"/>
      <c r="R1962" s="223"/>
      <c r="S1962" s="223"/>
    </row>
    <row r="1963" spans="1:19" ht="15" customHeight="1" x14ac:dyDescent="0.25">
      <c r="A1963" s="231"/>
      <c r="B1963" s="32"/>
      <c r="C1963" s="147"/>
      <c r="D1963" s="147"/>
      <c r="E1963" s="147"/>
      <c r="F1963" s="247"/>
      <c r="G1963" s="197"/>
      <c r="H1963" s="773"/>
      <c r="I1963" s="197"/>
      <c r="J1963" s="618"/>
      <c r="K1963" s="197"/>
      <c r="L1963" s="863" t="str">
        <f t="shared" si="94"/>
        <v/>
      </c>
      <c r="M1963" s="864">
        <f t="shared" si="95"/>
        <v>0</v>
      </c>
      <c r="N1963" s="864">
        <f t="shared" si="96"/>
        <v>0</v>
      </c>
      <c r="O1963" s="197"/>
      <c r="P1963" s="197"/>
      <c r="Q1963" s="197"/>
      <c r="R1963" s="223"/>
      <c r="S1963" s="223"/>
    </row>
    <row r="1964" spans="1:19" ht="15" customHeight="1" x14ac:dyDescent="0.25">
      <c r="A1964" s="231"/>
      <c r="B1964" s="32"/>
      <c r="C1964" s="147"/>
      <c r="D1964" s="147"/>
      <c r="E1964" s="147"/>
      <c r="F1964" s="247"/>
      <c r="G1964" s="197"/>
      <c r="H1964" s="773"/>
      <c r="I1964" s="197"/>
      <c r="J1964" s="618"/>
      <c r="K1964" s="197"/>
      <c r="L1964" s="863" t="str">
        <f t="shared" si="94"/>
        <v/>
      </c>
      <c r="M1964" s="864">
        <f t="shared" si="95"/>
        <v>0</v>
      </c>
      <c r="N1964" s="864">
        <f t="shared" si="96"/>
        <v>0</v>
      </c>
      <c r="O1964" s="197"/>
      <c r="P1964" s="197"/>
      <c r="Q1964" s="197"/>
      <c r="R1964" s="223"/>
      <c r="S1964" s="223"/>
    </row>
    <row r="1965" spans="1:19" ht="15" customHeight="1" x14ac:dyDescent="0.25">
      <c r="A1965" s="231"/>
      <c r="B1965" s="32"/>
      <c r="C1965" s="147"/>
      <c r="D1965" s="147"/>
      <c r="E1965" s="147"/>
      <c r="F1965" s="247"/>
      <c r="G1965" s="197"/>
      <c r="H1965" s="773"/>
      <c r="I1965" s="197"/>
      <c r="J1965" s="618"/>
      <c r="K1965" s="197"/>
      <c r="L1965" s="863" t="str">
        <f t="shared" si="94"/>
        <v/>
      </c>
      <c r="M1965" s="864">
        <f t="shared" si="95"/>
        <v>0</v>
      </c>
      <c r="N1965" s="864">
        <f t="shared" si="96"/>
        <v>0</v>
      </c>
      <c r="O1965" s="197"/>
      <c r="P1965" s="197"/>
      <c r="Q1965" s="197"/>
      <c r="R1965" s="197"/>
      <c r="S1965" s="223"/>
    </row>
    <row r="1966" spans="1:19" ht="15" customHeight="1" x14ac:dyDescent="0.25">
      <c r="A1966" s="231"/>
      <c r="B1966" s="32"/>
      <c r="C1966" s="147"/>
      <c r="D1966" s="147"/>
      <c r="E1966" s="147"/>
      <c r="F1966" s="247"/>
      <c r="G1966" s="197"/>
      <c r="H1966" s="773"/>
      <c r="I1966" s="197"/>
      <c r="J1966" s="618"/>
      <c r="K1966" s="197"/>
      <c r="L1966" s="863" t="str">
        <f t="shared" si="94"/>
        <v/>
      </c>
      <c r="M1966" s="864">
        <f t="shared" si="95"/>
        <v>0</v>
      </c>
      <c r="N1966" s="864">
        <f t="shared" si="96"/>
        <v>0</v>
      </c>
      <c r="O1966" s="197"/>
      <c r="P1966" s="197"/>
      <c r="Q1966" s="197"/>
      <c r="R1966" s="197"/>
      <c r="S1966" s="223"/>
    </row>
    <row r="1967" spans="1:19" ht="15" customHeight="1" x14ac:dyDescent="0.25">
      <c r="A1967" s="231"/>
      <c r="B1967" s="32"/>
      <c r="C1967" s="147"/>
      <c r="D1967" s="147"/>
      <c r="E1967" s="147"/>
      <c r="F1967" s="247"/>
      <c r="G1967" s="197"/>
      <c r="H1967" s="773"/>
      <c r="I1967" s="197"/>
      <c r="J1967" s="618"/>
      <c r="K1967" s="197"/>
      <c r="L1967" s="863" t="str">
        <f t="shared" si="94"/>
        <v/>
      </c>
      <c r="M1967" s="864">
        <f t="shared" si="95"/>
        <v>0</v>
      </c>
      <c r="N1967" s="864">
        <f t="shared" si="96"/>
        <v>0</v>
      </c>
      <c r="O1967" s="197"/>
      <c r="P1967" s="197"/>
      <c r="Q1967" s="197"/>
      <c r="R1967" s="223"/>
      <c r="S1967" s="223"/>
    </row>
    <row r="1968" spans="1:19" ht="15" customHeight="1" x14ac:dyDescent="0.25">
      <c r="A1968" s="231"/>
      <c r="B1968" s="32"/>
      <c r="C1968" s="147"/>
      <c r="D1968" s="147"/>
      <c r="E1968" s="147"/>
      <c r="F1968" s="247"/>
      <c r="G1968" s="197"/>
      <c r="H1968" s="773"/>
      <c r="I1968" s="197"/>
      <c r="J1968" s="618"/>
      <c r="K1968" s="197"/>
      <c r="L1968" s="863" t="str">
        <f t="shared" si="94"/>
        <v/>
      </c>
      <c r="M1968" s="864">
        <f t="shared" si="95"/>
        <v>0</v>
      </c>
      <c r="N1968" s="864">
        <f t="shared" si="96"/>
        <v>0</v>
      </c>
      <c r="O1968" s="197"/>
      <c r="P1968" s="197"/>
      <c r="Q1968" s="197"/>
      <c r="R1968" s="223"/>
      <c r="S1968" s="223"/>
    </row>
    <row r="1969" spans="1:19" ht="15" customHeight="1" x14ac:dyDescent="0.25">
      <c r="A1969" s="231"/>
      <c r="B1969" s="32"/>
      <c r="C1969" s="147"/>
      <c r="D1969" s="147"/>
      <c r="E1969" s="147"/>
      <c r="F1969" s="247"/>
      <c r="G1969" s="197"/>
      <c r="H1969" s="773"/>
      <c r="I1969" s="197"/>
      <c r="J1969" s="618"/>
      <c r="K1969" s="197"/>
      <c r="L1969" s="863" t="str">
        <f t="shared" si="94"/>
        <v/>
      </c>
      <c r="M1969" s="864">
        <f t="shared" si="95"/>
        <v>0</v>
      </c>
      <c r="N1969" s="864">
        <f t="shared" si="96"/>
        <v>0</v>
      </c>
      <c r="O1969" s="197"/>
      <c r="P1969" s="197"/>
      <c r="Q1969" s="197"/>
      <c r="R1969" s="223"/>
      <c r="S1969" s="223"/>
    </row>
    <row r="1970" spans="1:19" ht="15" customHeight="1" x14ac:dyDescent="0.25">
      <c r="A1970" s="231"/>
      <c r="B1970" s="32"/>
      <c r="C1970" s="147"/>
      <c r="D1970" s="147"/>
      <c r="E1970" s="147"/>
      <c r="F1970" s="247"/>
      <c r="G1970" s="197"/>
      <c r="H1970" s="773"/>
      <c r="I1970" s="197"/>
      <c r="J1970" s="618"/>
      <c r="K1970" s="197"/>
      <c r="L1970" s="863" t="str">
        <f t="shared" si="94"/>
        <v/>
      </c>
      <c r="M1970" s="864">
        <f t="shared" si="95"/>
        <v>0</v>
      </c>
      <c r="N1970" s="864">
        <f t="shared" si="96"/>
        <v>0</v>
      </c>
      <c r="O1970" s="197"/>
      <c r="P1970" s="197"/>
      <c r="Q1970" s="197"/>
      <c r="R1970" s="223"/>
      <c r="S1970" s="223"/>
    </row>
    <row r="1971" spans="1:19" ht="15" customHeight="1" x14ac:dyDescent="0.25">
      <c r="A1971" s="231"/>
      <c r="B1971" s="32"/>
      <c r="C1971" s="147"/>
      <c r="D1971" s="147"/>
      <c r="E1971" s="147"/>
      <c r="F1971" s="247"/>
      <c r="G1971" s="197"/>
      <c r="H1971" s="773"/>
      <c r="I1971" s="197"/>
      <c r="J1971" s="618"/>
      <c r="K1971" s="197"/>
      <c r="L1971" s="863" t="str">
        <f t="shared" si="94"/>
        <v/>
      </c>
      <c r="M1971" s="864">
        <f t="shared" si="95"/>
        <v>0</v>
      </c>
      <c r="N1971" s="864">
        <f t="shared" si="96"/>
        <v>0</v>
      </c>
      <c r="O1971" s="197"/>
      <c r="P1971" s="197"/>
      <c r="Q1971" s="197"/>
      <c r="R1971" s="223"/>
      <c r="S1971" s="223"/>
    </row>
    <row r="1972" spans="1:19" ht="15" customHeight="1" x14ac:dyDescent="0.25">
      <c r="A1972" s="231"/>
      <c r="B1972" s="32"/>
      <c r="C1972" s="147"/>
      <c r="D1972" s="147"/>
      <c r="E1972" s="147"/>
      <c r="F1972" s="247"/>
      <c r="G1972" s="197"/>
      <c r="H1972" s="773"/>
      <c r="I1972" s="197"/>
      <c r="J1972" s="618"/>
      <c r="K1972" s="197"/>
      <c r="L1972" s="863" t="str">
        <f t="shared" si="94"/>
        <v/>
      </c>
      <c r="M1972" s="864">
        <f t="shared" si="95"/>
        <v>0</v>
      </c>
      <c r="N1972" s="864">
        <f t="shared" si="96"/>
        <v>0</v>
      </c>
      <c r="O1972" s="197"/>
      <c r="P1972" s="197"/>
      <c r="Q1972" s="197"/>
      <c r="R1972" s="223"/>
      <c r="S1972" s="223"/>
    </row>
    <row r="1973" spans="1:19" ht="15" customHeight="1" x14ac:dyDescent="0.25">
      <c r="A1973" s="231"/>
      <c r="B1973" s="32"/>
      <c r="C1973" s="147"/>
      <c r="D1973" s="147"/>
      <c r="E1973" s="147"/>
      <c r="F1973" s="247"/>
      <c r="G1973" s="197"/>
      <c r="H1973" s="773"/>
      <c r="I1973" s="197"/>
      <c r="J1973" s="618"/>
      <c r="K1973" s="197"/>
      <c r="L1973" s="863" t="str">
        <f t="shared" si="94"/>
        <v/>
      </c>
      <c r="M1973" s="864">
        <f t="shared" si="95"/>
        <v>0</v>
      </c>
      <c r="N1973" s="864">
        <f t="shared" si="96"/>
        <v>0</v>
      </c>
      <c r="O1973" s="197"/>
      <c r="P1973" s="197"/>
      <c r="Q1973" s="197"/>
      <c r="R1973" s="197"/>
      <c r="S1973" s="223"/>
    </row>
    <row r="1974" spans="1:19" ht="15" customHeight="1" x14ac:dyDescent="0.25">
      <c r="A1974" s="231"/>
      <c r="B1974" s="32"/>
      <c r="C1974" s="147"/>
      <c r="D1974" s="147"/>
      <c r="E1974" s="147"/>
      <c r="F1974" s="247"/>
      <c r="G1974" s="197"/>
      <c r="H1974" s="773"/>
      <c r="I1974" s="197"/>
      <c r="J1974" s="618"/>
      <c r="K1974" s="197"/>
      <c r="L1974" s="863" t="str">
        <f t="shared" si="94"/>
        <v/>
      </c>
      <c r="M1974" s="864">
        <f t="shared" si="95"/>
        <v>0</v>
      </c>
      <c r="N1974" s="864">
        <f t="shared" si="96"/>
        <v>0</v>
      </c>
      <c r="O1974" s="197"/>
      <c r="P1974" s="197"/>
      <c r="Q1974" s="197"/>
      <c r="R1974" s="197"/>
      <c r="S1974" s="223"/>
    </row>
    <row r="1975" spans="1:19" ht="15" customHeight="1" x14ac:dyDescent="0.25">
      <c r="A1975" s="231"/>
      <c r="B1975" s="32"/>
      <c r="C1975" s="147"/>
      <c r="D1975" s="147"/>
      <c r="E1975" s="147"/>
      <c r="F1975" s="247"/>
      <c r="G1975" s="197"/>
      <c r="H1975" s="773"/>
      <c r="I1975" s="197"/>
      <c r="J1975" s="618"/>
      <c r="K1975" s="197"/>
      <c r="L1975" s="863" t="str">
        <f t="shared" si="94"/>
        <v/>
      </c>
      <c r="M1975" s="864">
        <f t="shared" si="95"/>
        <v>0</v>
      </c>
      <c r="N1975" s="864">
        <f t="shared" si="96"/>
        <v>0</v>
      </c>
      <c r="O1975" s="197"/>
      <c r="P1975" s="197"/>
      <c r="Q1975" s="197"/>
      <c r="R1975" s="223"/>
      <c r="S1975" s="223"/>
    </row>
    <row r="1976" spans="1:19" ht="15" customHeight="1" x14ac:dyDescent="0.25">
      <c r="A1976" s="231"/>
      <c r="B1976" s="32"/>
      <c r="C1976" s="147"/>
      <c r="D1976" s="147"/>
      <c r="E1976" s="147"/>
      <c r="F1976" s="247"/>
      <c r="G1976" s="197"/>
      <c r="H1976" s="773"/>
      <c r="I1976" s="197"/>
      <c r="J1976" s="618"/>
      <c r="K1976" s="197"/>
      <c r="L1976" s="863" t="str">
        <f t="shared" si="94"/>
        <v/>
      </c>
      <c r="M1976" s="864">
        <f t="shared" si="95"/>
        <v>0</v>
      </c>
      <c r="N1976" s="864">
        <f t="shared" si="96"/>
        <v>0</v>
      </c>
      <c r="O1976" s="197"/>
      <c r="P1976" s="197"/>
      <c r="Q1976" s="197"/>
      <c r="R1976" s="223"/>
      <c r="S1976" s="223"/>
    </row>
    <row r="1977" spans="1:19" ht="15" customHeight="1" x14ac:dyDescent="0.25">
      <c r="A1977" s="231"/>
      <c r="B1977" s="32"/>
      <c r="C1977" s="147"/>
      <c r="D1977" s="147"/>
      <c r="E1977" s="147"/>
      <c r="F1977" s="247"/>
      <c r="G1977" s="197"/>
      <c r="H1977" s="773"/>
      <c r="I1977" s="197"/>
      <c r="J1977" s="618"/>
      <c r="K1977" s="197"/>
      <c r="L1977" s="863" t="str">
        <f t="shared" si="94"/>
        <v/>
      </c>
      <c r="M1977" s="864">
        <f t="shared" si="95"/>
        <v>0</v>
      </c>
      <c r="N1977" s="864">
        <f t="shared" si="96"/>
        <v>0</v>
      </c>
      <c r="O1977" s="197"/>
      <c r="P1977" s="197"/>
      <c r="Q1977" s="197"/>
      <c r="R1977" s="223"/>
      <c r="S1977" s="223"/>
    </row>
    <row r="1978" spans="1:19" ht="15" customHeight="1" x14ac:dyDescent="0.25">
      <c r="A1978" s="231"/>
      <c r="B1978" s="32"/>
      <c r="C1978" s="147"/>
      <c r="D1978" s="147"/>
      <c r="E1978" s="147"/>
      <c r="F1978" s="247"/>
      <c r="G1978" s="197"/>
      <c r="H1978" s="773"/>
      <c r="I1978" s="197"/>
      <c r="J1978" s="618"/>
      <c r="K1978" s="197"/>
      <c r="L1978" s="863" t="str">
        <f t="shared" si="94"/>
        <v/>
      </c>
      <c r="M1978" s="864">
        <f t="shared" si="95"/>
        <v>0</v>
      </c>
      <c r="N1978" s="864">
        <f t="shared" si="96"/>
        <v>0</v>
      </c>
      <c r="O1978" s="197"/>
      <c r="P1978" s="197"/>
      <c r="Q1978" s="197"/>
      <c r="R1978" s="223"/>
      <c r="S1978" s="223"/>
    </row>
    <row r="1979" spans="1:19" ht="15" customHeight="1" x14ac:dyDescent="0.25">
      <c r="A1979" s="231"/>
      <c r="B1979" s="32"/>
      <c r="C1979" s="147"/>
      <c r="D1979" s="147"/>
      <c r="E1979" s="147"/>
      <c r="F1979" s="247"/>
      <c r="G1979" s="197"/>
      <c r="H1979" s="773"/>
      <c r="I1979" s="197"/>
      <c r="J1979" s="618"/>
      <c r="K1979" s="197"/>
      <c r="L1979" s="863" t="str">
        <f t="shared" si="94"/>
        <v/>
      </c>
      <c r="M1979" s="864">
        <f t="shared" si="95"/>
        <v>0</v>
      </c>
      <c r="N1979" s="864">
        <f t="shared" si="96"/>
        <v>0</v>
      </c>
      <c r="O1979" s="197"/>
      <c r="P1979" s="197"/>
      <c r="Q1979" s="197"/>
      <c r="R1979" s="223"/>
      <c r="S1979" s="223"/>
    </row>
    <row r="1980" spans="1:19" ht="15" customHeight="1" x14ac:dyDescent="0.25">
      <c r="A1980" s="231"/>
      <c r="B1980" s="32"/>
      <c r="C1980" s="147"/>
      <c r="D1980" s="147"/>
      <c r="E1980" s="147"/>
      <c r="F1980" s="247"/>
      <c r="G1980" s="197"/>
      <c r="H1980" s="773"/>
      <c r="I1980" s="197"/>
      <c r="J1980" s="618"/>
      <c r="K1980" s="197"/>
      <c r="L1980" s="863" t="str">
        <f t="shared" si="94"/>
        <v/>
      </c>
      <c r="M1980" s="864">
        <f t="shared" si="95"/>
        <v>0</v>
      </c>
      <c r="N1980" s="864">
        <f t="shared" si="96"/>
        <v>0</v>
      </c>
      <c r="O1980" s="197"/>
      <c r="P1980" s="197"/>
      <c r="Q1980" s="197"/>
      <c r="R1980" s="223"/>
      <c r="S1980" s="223"/>
    </row>
    <row r="1981" spans="1:19" ht="15" customHeight="1" x14ac:dyDescent="0.25">
      <c r="A1981" s="231"/>
      <c r="B1981" s="32"/>
      <c r="C1981" s="147"/>
      <c r="D1981" s="147"/>
      <c r="E1981" s="147"/>
      <c r="F1981" s="247"/>
      <c r="G1981" s="197"/>
      <c r="H1981" s="773"/>
      <c r="I1981" s="197"/>
      <c r="J1981" s="618"/>
      <c r="K1981" s="197"/>
      <c r="L1981" s="863" t="str">
        <f t="shared" si="94"/>
        <v/>
      </c>
      <c r="M1981" s="864">
        <f t="shared" si="95"/>
        <v>0</v>
      </c>
      <c r="N1981" s="864">
        <f t="shared" si="96"/>
        <v>0</v>
      </c>
      <c r="O1981" s="197"/>
      <c r="P1981" s="197"/>
      <c r="Q1981" s="197"/>
      <c r="R1981" s="197"/>
      <c r="S1981" s="223"/>
    </row>
    <row r="1982" spans="1:19" ht="15" customHeight="1" x14ac:dyDescent="0.25">
      <c r="A1982" s="231"/>
      <c r="B1982" s="32"/>
      <c r="C1982" s="147"/>
      <c r="D1982" s="147"/>
      <c r="E1982" s="147"/>
      <c r="F1982" s="247"/>
      <c r="G1982" s="197"/>
      <c r="H1982" s="147"/>
      <c r="I1982" s="197"/>
      <c r="J1982" s="200"/>
      <c r="K1982" s="197"/>
      <c r="L1982" s="863" t="str">
        <f t="shared" si="94"/>
        <v/>
      </c>
      <c r="M1982" s="864">
        <f t="shared" si="95"/>
        <v>0</v>
      </c>
      <c r="N1982" s="864">
        <f t="shared" si="96"/>
        <v>0</v>
      </c>
      <c r="O1982" s="197"/>
      <c r="P1982" s="197"/>
      <c r="Q1982" s="197"/>
      <c r="R1982" s="197"/>
      <c r="S1982" s="223"/>
    </row>
    <row r="1983" spans="1:19" ht="15" customHeight="1" x14ac:dyDescent="0.25">
      <c r="A1983" s="231"/>
      <c r="B1983" s="32"/>
      <c r="C1983" s="147"/>
      <c r="D1983" s="147"/>
      <c r="E1983" s="147"/>
      <c r="F1983" s="247"/>
      <c r="G1983" s="197"/>
      <c r="H1983" s="147"/>
      <c r="I1983" s="197"/>
      <c r="J1983" s="200"/>
      <c r="K1983" s="197"/>
      <c r="L1983" s="863" t="str">
        <f t="shared" si="94"/>
        <v/>
      </c>
      <c r="M1983" s="864">
        <f t="shared" si="95"/>
        <v>0</v>
      </c>
      <c r="N1983" s="864">
        <f t="shared" si="96"/>
        <v>0</v>
      </c>
      <c r="O1983" s="197"/>
      <c r="P1983" s="197"/>
      <c r="Q1983" s="197"/>
      <c r="R1983" s="223"/>
      <c r="S1983" s="223"/>
    </row>
    <row r="1984" spans="1:19" ht="15" customHeight="1" x14ac:dyDescent="0.25">
      <c r="A1984" s="231"/>
      <c r="B1984" s="32"/>
      <c r="C1984" s="147"/>
      <c r="D1984" s="147"/>
      <c r="E1984" s="147"/>
      <c r="F1984" s="247"/>
      <c r="G1984" s="197"/>
      <c r="H1984" s="147"/>
      <c r="I1984" s="197"/>
      <c r="J1984" s="200"/>
      <c r="K1984" s="197"/>
      <c r="L1984" s="863" t="str">
        <f t="shared" si="94"/>
        <v/>
      </c>
      <c r="M1984" s="864">
        <f t="shared" si="95"/>
        <v>0</v>
      </c>
      <c r="N1984" s="864">
        <f t="shared" si="96"/>
        <v>0</v>
      </c>
      <c r="O1984" s="197"/>
      <c r="P1984" s="197"/>
      <c r="Q1984" s="197"/>
      <c r="R1984" s="223"/>
      <c r="S1984" s="223"/>
    </row>
    <row r="1985" spans="1:19" ht="15" customHeight="1" x14ac:dyDescent="0.25">
      <c r="A1985" s="231"/>
      <c r="B1985" s="32"/>
      <c r="C1985" s="147"/>
      <c r="D1985" s="147"/>
      <c r="E1985" s="147"/>
      <c r="F1985" s="247"/>
      <c r="G1985" s="197"/>
      <c r="H1985" s="147"/>
      <c r="I1985" s="197"/>
      <c r="J1985" s="200"/>
      <c r="K1985" s="197"/>
      <c r="L1985" s="863" t="str">
        <f t="shared" si="94"/>
        <v/>
      </c>
      <c r="M1985" s="864">
        <f t="shared" si="95"/>
        <v>0</v>
      </c>
      <c r="N1985" s="864">
        <f t="shared" si="96"/>
        <v>0</v>
      </c>
      <c r="O1985" s="197"/>
      <c r="P1985" s="197"/>
      <c r="Q1985" s="197"/>
      <c r="R1985" s="223"/>
      <c r="S1985" s="223"/>
    </row>
    <row r="1986" spans="1:19" ht="15" customHeight="1" x14ac:dyDescent="0.25">
      <c r="A1986" s="231"/>
      <c r="B1986" s="32"/>
      <c r="C1986" s="147"/>
      <c r="D1986" s="147"/>
      <c r="E1986" s="147"/>
      <c r="F1986" s="247"/>
      <c r="G1986" s="197"/>
      <c r="H1986" s="147"/>
      <c r="I1986" s="197"/>
      <c r="J1986" s="200"/>
      <c r="K1986" s="197"/>
      <c r="L1986" s="863" t="str">
        <f t="shared" si="94"/>
        <v/>
      </c>
      <c r="M1986" s="864">
        <f t="shared" si="95"/>
        <v>0</v>
      </c>
      <c r="N1986" s="864">
        <f t="shared" si="96"/>
        <v>0</v>
      </c>
      <c r="O1986" s="197"/>
      <c r="P1986" s="197"/>
      <c r="Q1986" s="197"/>
      <c r="R1986" s="223"/>
      <c r="S1986" s="223"/>
    </row>
    <row r="1987" spans="1:19" ht="15" customHeight="1" x14ac:dyDescent="0.25">
      <c r="A1987" s="231"/>
      <c r="B1987" s="32"/>
      <c r="C1987" s="147"/>
      <c r="D1987" s="147"/>
      <c r="E1987" s="147"/>
      <c r="F1987" s="247"/>
      <c r="G1987" s="197"/>
      <c r="H1987" s="147"/>
      <c r="I1987" s="197"/>
      <c r="J1987" s="200"/>
      <c r="K1987" s="197"/>
      <c r="L1987" s="863" t="str">
        <f t="shared" ref="L1987:L2050" si="97">IF(ISBLANK(K1987),IF(ISBLANK(R1987),IF(ISBLANK(C1987),"",C1987),R1987),IF(ISBLANK(R1987),CONCATENATE(K1987,".",C1987),CONCATENATE(K1987,".",R1987)))</f>
        <v/>
      </c>
      <c r="M1987" s="864">
        <f t="shared" ref="M1987:M2050" si="98">IF(O1987="",0,LEFT(O1987,1))</f>
        <v>0</v>
      </c>
      <c r="N1987" s="864">
        <f t="shared" ref="N1987:N2050" si="99">IF(P1987="",0,LEFT(P1987,1))</f>
        <v>0</v>
      </c>
      <c r="O1987" s="197"/>
      <c r="P1987" s="197"/>
      <c r="Q1987" s="197"/>
      <c r="R1987" s="223"/>
      <c r="S1987" s="223"/>
    </row>
    <row r="1988" spans="1:19" ht="15" customHeight="1" x14ac:dyDescent="0.25">
      <c r="A1988" s="231"/>
      <c r="B1988" s="32"/>
      <c r="C1988" s="147"/>
      <c r="D1988" s="147"/>
      <c r="E1988" s="147"/>
      <c r="F1988" s="247"/>
      <c r="G1988" s="197"/>
      <c r="H1988" s="147"/>
      <c r="I1988" s="197"/>
      <c r="J1988" s="200"/>
      <c r="K1988" s="197"/>
      <c r="L1988" s="863" t="str">
        <f t="shared" si="97"/>
        <v/>
      </c>
      <c r="M1988" s="864">
        <f t="shared" si="98"/>
        <v>0</v>
      </c>
      <c r="N1988" s="864">
        <f t="shared" si="99"/>
        <v>0</v>
      </c>
      <c r="O1988" s="197"/>
      <c r="P1988" s="197"/>
      <c r="Q1988" s="197"/>
      <c r="R1988" s="223"/>
      <c r="S1988" s="223"/>
    </row>
    <row r="1989" spans="1:19" ht="15" customHeight="1" x14ac:dyDescent="0.25">
      <c r="A1989" s="231"/>
      <c r="B1989" s="32"/>
      <c r="C1989" s="147"/>
      <c r="D1989" s="147"/>
      <c r="E1989" s="147"/>
      <c r="F1989" s="247"/>
      <c r="G1989" s="197"/>
      <c r="H1989" s="147"/>
      <c r="I1989" s="197"/>
      <c r="J1989" s="200"/>
      <c r="K1989" s="197"/>
      <c r="L1989" s="863" t="str">
        <f t="shared" si="97"/>
        <v/>
      </c>
      <c r="M1989" s="864">
        <f t="shared" si="98"/>
        <v>0</v>
      </c>
      <c r="N1989" s="864">
        <f t="shared" si="99"/>
        <v>0</v>
      </c>
      <c r="O1989" s="197"/>
      <c r="P1989" s="197"/>
      <c r="Q1989" s="197"/>
      <c r="R1989" s="197"/>
      <c r="S1989" s="223"/>
    </row>
    <row r="1990" spans="1:19" ht="15" customHeight="1" x14ac:dyDescent="0.25">
      <c r="A1990" s="231"/>
      <c r="B1990" s="32"/>
      <c r="C1990" s="147"/>
      <c r="D1990" s="147"/>
      <c r="E1990" s="147"/>
      <c r="F1990" s="247"/>
      <c r="G1990" s="197"/>
      <c r="H1990" s="147"/>
      <c r="I1990" s="197"/>
      <c r="J1990" s="200"/>
      <c r="K1990" s="197"/>
      <c r="L1990" s="863" t="str">
        <f t="shared" si="97"/>
        <v/>
      </c>
      <c r="M1990" s="864">
        <f t="shared" si="98"/>
        <v>0</v>
      </c>
      <c r="N1990" s="864">
        <f t="shared" si="99"/>
        <v>0</v>
      </c>
      <c r="O1990" s="197"/>
      <c r="P1990" s="197"/>
      <c r="Q1990" s="197"/>
      <c r="R1990" s="197"/>
      <c r="S1990" s="223"/>
    </row>
    <row r="1991" spans="1:19" ht="15" customHeight="1" x14ac:dyDescent="0.25">
      <c r="A1991" s="231"/>
      <c r="B1991" s="32"/>
      <c r="C1991" s="147"/>
      <c r="D1991" s="147"/>
      <c r="E1991" s="147"/>
      <c r="F1991" s="247"/>
      <c r="G1991" s="197"/>
      <c r="H1991" s="147"/>
      <c r="I1991" s="197"/>
      <c r="J1991" s="200"/>
      <c r="K1991" s="197"/>
      <c r="L1991" s="863" t="str">
        <f t="shared" si="97"/>
        <v/>
      </c>
      <c r="M1991" s="864">
        <f t="shared" si="98"/>
        <v>0</v>
      </c>
      <c r="N1991" s="864">
        <f t="shared" si="99"/>
        <v>0</v>
      </c>
      <c r="O1991" s="197"/>
      <c r="P1991" s="197"/>
      <c r="Q1991" s="197"/>
      <c r="R1991" s="223"/>
      <c r="S1991" s="223"/>
    </row>
    <row r="1992" spans="1:19" ht="15" customHeight="1" x14ac:dyDescent="0.25">
      <c r="A1992" s="231"/>
      <c r="B1992" s="32"/>
      <c r="C1992" s="147"/>
      <c r="D1992" s="147"/>
      <c r="E1992" s="147"/>
      <c r="F1992" s="247"/>
      <c r="G1992" s="197"/>
      <c r="H1992" s="147"/>
      <c r="I1992" s="197"/>
      <c r="J1992" s="200"/>
      <c r="K1992" s="197"/>
      <c r="L1992" s="863" t="str">
        <f t="shared" si="97"/>
        <v/>
      </c>
      <c r="M1992" s="864">
        <f t="shared" si="98"/>
        <v>0</v>
      </c>
      <c r="N1992" s="864">
        <f t="shared" si="99"/>
        <v>0</v>
      </c>
      <c r="O1992" s="197"/>
      <c r="P1992" s="197"/>
      <c r="Q1992" s="197"/>
      <c r="R1992" s="223"/>
      <c r="S1992" s="223"/>
    </row>
    <row r="1993" spans="1:19" ht="15" customHeight="1" x14ac:dyDescent="0.25">
      <c r="A1993" s="231"/>
      <c r="B1993" s="32"/>
      <c r="C1993" s="147"/>
      <c r="D1993" s="147"/>
      <c r="E1993" s="147"/>
      <c r="F1993" s="247"/>
      <c r="G1993" s="197"/>
      <c r="H1993" s="147"/>
      <c r="I1993" s="197"/>
      <c r="J1993" s="200"/>
      <c r="K1993" s="197"/>
      <c r="L1993" s="863" t="str">
        <f t="shared" si="97"/>
        <v/>
      </c>
      <c r="M1993" s="864">
        <f t="shared" si="98"/>
        <v>0</v>
      </c>
      <c r="N1993" s="864">
        <f t="shared" si="99"/>
        <v>0</v>
      </c>
      <c r="O1993" s="197"/>
      <c r="P1993" s="197"/>
      <c r="Q1993" s="197"/>
      <c r="R1993" s="223"/>
      <c r="S1993" s="223"/>
    </row>
    <row r="1994" spans="1:19" ht="15" customHeight="1" x14ac:dyDescent="0.25">
      <c r="A1994" s="231"/>
      <c r="B1994" s="32"/>
      <c r="C1994" s="147"/>
      <c r="D1994" s="147"/>
      <c r="E1994" s="147"/>
      <c r="F1994" s="247"/>
      <c r="G1994" s="197"/>
      <c r="H1994" s="147"/>
      <c r="I1994" s="197"/>
      <c r="J1994" s="200"/>
      <c r="K1994" s="197"/>
      <c r="L1994" s="863" t="str">
        <f t="shared" si="97"/>
        <v/>
      </c>
      <c r="M1994" s="864">
        <f t="shared" si="98"/>
        <v>0</v>
      </c>
      <c r="N1994" s="864">
        <f t="shared" si="99"/>
        <v>0</v>
      </c>
      <c r="O1994" s="197"/>
      <c r="P1994" s="197"/>
      <c r="Q1994" s="197"/>
      <c r="R1994" s="223"/>
      <c r="S1994" s="223"/>
    </row>
    <row r="1995" spans="1:19" ht="15" customHeight="1" x14ac:dyDescent="0.25">
      <c r="A1995" s="231"/>
      <c r="B1995" s="32"/>
      <c r="C1995" s="147"/>
      <c r="D1995" s="147"/>
      <c r="E1995" s="147"/>
      <c r="F1995" s="247"/>
      <c r="G1995" s="197"/>
      <c r="H1995" s="147"/>
      <c r="I1995" s="197"/>
      <c r="J1995" s="200"/>
      <c r="K1995" s="197"/>
      <c r="L1995" s="863" t="str">
        <f t="shared" si="97"/>
        <v/>
      </c>
      <c r="M1995" s="864">
        <f t="shared" si="98"/>
        <v>0</v>
      </c>
      <c r="N1995" s="864">
        <f t="shared" si="99"/>
        <v>0</v>
      </c>
      <c r="O1995" s="197"/>
      <c r="P1995" s="197"/>
      <c r="Q1995" s="197"/>
      <c r="R1995" s="223"/>
      <c r="S1995" s="223"/>
    </row>
    <row r="1996" spans="1:19" ht="15" customHeight="1" x14ac:dyDescent="0.25">
      <c r="A1996" s="231"/>
      <c r="B1996" s="32"/>
      <c r="C1996" s="147"/>
      <c r="D1996" s="147"/>
      <c r="E1996" s="147"/>
      <c r="F1996" s="247"/>
      <c r="G1996" s="197"/>
      <c r="H1996" s="147"/>
      <c r="I1996" s="197"/>
      <c r="J1996" s="200"/>
      <c r="K1996" s="197"/>
      <c r="L1996" s="863" t="str">
        <f t="shared" si="97"/>
        <v/>
      </c>
      <c r="M1996" s="864">
        <f t="shared" si="98"/>
        <v>0</v>
      </c>
      <c r="N1996" s="864">
        <f t="shared" si="99"/>
        <v>0</v>
      </c>
      <c r="O1996" s="197"/>
      <c r="P1996" s="197"/>
      <c r="Q1996" s="197"/>
      <c r="R1996" s="223"/>
      <c r="S1996" s="223"/>
    </row>
    <row r="1997" spans="1:19" ht="15" customHeight="1" x14ac:dyDescent="0.25">
      <c r="A1997" s="231"/>
      <c r="B1997" s="32"/>
      <c r="C1997" s="147"/>
      <c r="D1997" s="147"/>
      <c r="E1997" s="147"/>
      <c r="F1997" s="247"/>
      <c r="G1997" s="197"/>
      <c r="H1997" s="147"/>
      <c r="I1997" s="197"/>
      <c r="J1997" s="200"/>
      <c r="K1997" s="197"/>
      <c r="L1997" s="863" t="str">
        <f t="shared" si="97"/>
        <v/>
      </c>
      <c r="M1997" s="864">
        <f t="shared" si="98"/>
        <v>0</v>
      </c>
      <c r="N1997" s="864">
        <f t="shared" si="99"/>
        <v>0</v>
      </c>
      <c r="O1997" s="197"/>
      <c r="P1997" s="197"/>
      <c r="Q1997" s="197"/>
      <c r="R1997" s="197"/>
      <c r="S1997" s="223"/>
    </row>
    <row r="1998" spans="1:19" ht="15" customHeight="1" x14ac:dyDescent="0.25">
      <c r="A1998" s="231"/>
      <c r="B1998" s="32"/>
      <c r="C1998" s="147"/>
      <c r="D1998" s="147"/>
      <c r="E1998" s="147"/>
      <c r="F1998" s="247"/>
      <c r="G1998" s="197"/>
      <c r="H1998" s="147"/>
      <c r="I1998" s="197"/>
      <c r="J1998" s="200"/>
      <c r="K1998" s="197"/>
      <c r="L1998" s="863" t="str">
        <f t="shared" si="97"/>
        <v/>
      </c>
      <c r="M1998" s="864">
        <f t="shared" si="98"/>
        <v>0</v>
      </c>
      <c r="N1998" s="864">
        <f t="shared" si="99"/>
        <v>0</v>
      </c>
      <c r="O1998" s="197"/>
      <c r="P1998" s="197"/>
      <c r="Q1998" s="197"/>
      <c r="R1998" s="197"/>
      <c r="S1998" s="223"/>
    </row>
    <row r="1999" spans="1:19" ht="15" customHeight="1" x14ac:dyDescent="0.25">
      <c r="A1999" s="231"/>
      <c r="B1999" s="32"/>
      <c r="C1999" s="147"/>
      <c r="D1999" s="147"/>
      <c r="E1999" s="147"/>
      <c r="F1999" s="247"/>
      <c r="G1999" s="197"/>
      <c r="H1999" s="147"/>
      <c r="I1999" s="197"/>
      <c r="J1999" s="200"/>
      <c r="K1999" s="197"/>
      <c r="L1999" s="863" t="str">
        <f t="shared" si="97"/>
        <v/>
      </c>
      <c r="M1999" s="864">
        <f t="shared" si="98"/>
        <v>0</v>
      </c>
      <c r="N1999" s="864">
        <f t="shared" si="99"/>
        <v>0</v>
      </c>
      <c r="O1999" s="197"/>
      <c r="P1999" s="197"/>
      <c r="Q1999" s="197"/>
      <c r="R1999" s="223"/>
      <c r="S1999" s="223"/>
    </row>
    <row r="2000" spans="1:19" ht="15" customHeight="1" x14ac:dyDescent="0.25">
      <c r="A2000" s="231"/>
      <c r="B2000" s="32"/>
      <c r="C2000" s="147"/>
      <c r="D2000" s="147"/>
      <c r="E2000" s="147"/>
      <c r="F2000" s="247"/>
      <c r="G2000" s="197"/>
      <c r="H2000" s="147"/>
      <c r="I2000" s="197"/>
      <c r="J2000" s="200"/>
      <c r="K2000" s="197"/>
      <c r="L2000" s="863" t="str">
        <f t="shared" si="97"/>
        <v/>
      </c>
      <c r="M2000" s="864">
        <f t="shared" si="98"/>
        <v>0</v>
      </c>
      <c r="N2000" s="864">
        <f t="shared" si="99"/>
        <v>0</v>
      </c>
      <c r="O2000" s="197"/>
      <c r="P2000" s="197"/>
      <c r="Q2000" s="197"/>
      <c r="R2000" s="223"/>
      <c r="S2000" s="223"/>
    </row>
    <row r="2001" spans="1:19" ht="15" customHeight="1" x14ac:dyDescent="0.25">
      <c r="A2001" s="231"/>
      <c r="B2001" s="32"/>
      <c r="C2001" s="147"/>
      <c r="D2001" s="147"/>
      <c r="E2001" s="147"/>
      <c r="F2001" s="247"/>
      <c r="G2001" s="197"/>
      <c r="H2001" s="147"/>
      <c r="I2001" s="197"/>
      <c r="J2001" s="200"/>
      <c r="K2001" s="197"/>
      <c r="L2001" s="863" t="str">
        <f t="shared" si="97"/>
        <v/>
      </c>
      <c r="M2001" s="864">
        <f t="shared" si="98"/>
        <v>0</v>
      </c>
      <c r="N2001" s="864">
        <f t="shared" si="99"/>
        <v>0</v>
      </c>
      <c r="O2001" s="197"/>
      <c r="P2001" s="197"/>
      <c r="Q2001" s="197"/>
      <c r="R2001" s="223"/>
      <c r="S2001" s="223"/>
    </row>
    <row r="2002" spans="1:19" ht="15" customHeight="1" x14ac:dyDescent="0.25">
      <c r="A2002" s="231"/>
      <c r="B2002" s="32"/>
      <c r="C2002" s="147"/>
      <c r="D2002" s="147"/>
      <c r="E2002" s="147"/>
      <c r="F2002" s="247"/>
      <c r="G2002" s="197"/>
      <c r="H2002" s="147"/>
      <c r="I2002" s="197"/>
      <c r="J2002" s="200"/>
      <c r="K2002" s="197"/>
      <c r="L2002" s="863" t="str">
        <f t="shared" si="97"/>
        <v/>
      </c>
      <c r="M2002" s="864">
        <f t="shared" si="98"/>
        <v>0</v>
      </c>
      <c r="N2002" s="864">
        <f t="shared" si="99"/>
        <v>0</v>
      </c>
      <c r="O2002" s="197"/>
      <c r="P2002" s="197"/>
      <c r="Q2002" s="197"/>
      <c r="R2002" s="223"/>
      <c r="S2002" s="223"/>
    </row>
    <row r="2003" spans="1:19" ht="15" customHeight="1" x14ac:dyDescent="0.25">
      <c r="A2003" s="231"/>
      <c r="B2003" s="32"/>
      <c r="C2003" s="147"/>
      <c r="D2003" s="147"/>
      <c r="E2003" s="147"/>
      <c r="F2003" s="247"/>
      <c r="G2003" s="197"/>
      <c r="H2003" s="147"/>
      <c r="I2003" s="197"/>
      <c r="J2003" s="200"/>
      <c r="K2003" s="197"/>
      <c r="L2003" s="863" t="str">
        <f t="shared" si="97"/>
        <v/>
      </c>
      <c r="M2003" s="864">
        <f t="shared" si="98"/>
        <v>0</v>
      </c>
      <c r="N2003" s="864">
        <f t="shared" si="99"/>
        <v>0</v>
      </c>
      <c r="O2003" s="197"/>
      <c r="P2003" s="197"/>
      <c r="Q2003" s="197"/>
      <c r="R2003" s="223"/>
      <c r="S2003" s="223"/>
    </row>
    <row r="2004" spans="1:19" ht="15" customHeight="1" x14ac:dyDescent="0.25">
      <c r="A2004" s="231"/>
      <c r="B2004" s="32"/>
      <c r="C2004" s="147"/>
      <c r="D2004" s="147"/>
      <c r="E2004" s="147"/>
      <c r="F2004" s="247"/>
      <c r="G2004" s="197"/>
      <c r="H2004" s="147"/>
      <c r="I2004" s="197"/>
      <c r="J2004" s="200"/>
      <c r="K2004" s="197"/>
      <c r="L2004" s="863" t="str">
        <f t="shared" si="97"/>
        <v/>
      </c>
      <c r="M2004" s="864">
        <f t="shared" si="98"/>
        <v>0</v>
      </c>
      <c r="N2004" s="864">
        <f t="shared" si="99"/>
        <v>0</v>
      </c>
      <c r="O2004" s="197"/>
      <c r="P2004" s="197"/>
      <c r="Q2004" s="197"/>
      <c r="R2004" s="223"/>
      <c r="S2004" s="223"/>
    </row>
    <row r="2005" spans="1:19" ht="15" customHeight="1" x14ac:dyDescent="0.25">
      <c r="A2005" s="231"/>
      <c r="B2005" s="32"/>
      <c r="C2005" s="147"/>
      <c r="D2005" s="147"/>
      <c r="E2005" s="147"/>
      <c r="F2005" s="247"/>
      <c r="G2005" s="197"/>
      <c r="H2005" s="147"/>
      <c r="I2005" s="197"/>
      <c r="J2005" s="200"/>
      <c r="K2005" s="197"/>
      <c r="L2005" s="863" t="str">
        <f t="shared" si="97"/>
        <v/>
      </c>
      <c r="M2005" s="864">
        <f t="shared" si="98"/>
        <v>0</v>
      </c>
      <c r="N2005" s="864">
        <f t="shared" si="99"/>
        <v>0</v>
      </c>
      <c r="O2005" s="197"/>
      <c r="P2005" s="197"/>
      <c r="Q2005" s="197"/>
      <c r="R2005" s="197"/>
      <c r="S2005" s="223"/>
    </row>
    <row r="2006" spans="1:19" ht="15" customHeight="1" x14ac:dyDescent="0.25">
      <c r="A2006" s="231"/>
      <c r="B2006" s="32"/>
      <c r="C2006" s="147"/>
      <c r="D2006" s="147"/>
      <c r="E2006" s="147"/>
      <c r="F2006" s="247"/>
      <c r="G2006" s="197"/>
      <c r="H2006" s="147"/>
      <c r="I2006" s="197"/>
      <c r="J2006" s="200"/>
      <c r="K2006" s="197"/>
      <c r="L2006" s="863" t="str">
        <f t="shared" si="97"/>
        <v/>
      </c>
      <c r="M2006" s="864">
        <f t="shared" si="98"/>
        <v>0</v>
      </c>
      <c r="N2006" s="864">
        <f t="shared" si="99"/>
        <v>0</v>
      </c>
      <c r="O2006" s="197"/>
      <c r="P2006" s="197"/>
      <c r="Q2006" s="197"/>
      <c r="R2006" s="197"/>
      <c r="S2006" s="223"/>
    </row>
    <row r="2007" spans="1:19" ht="15" customHeight="1" x14ac:dyDescent="0.25">
      <c r="A2007" s="231"/>
      <c r="B2007" s="32"/>
      <c r="C2007" s="147"/>
      <c r="D2007" s="147"/>
      <c r="E2007" s="147"/>
      <c r="F2007" s="247"/>
      <c r="G2007" s="197"/>
      <c r="H2007" s="147"/>
      <c r="I2007" s="197"/>
      <c r="J2007" s="200"/>
      <c r="K2007" s="197"/>
      <c r="L2007" s="863" t="str">
        <f t="shared" si="97"/>
        <v/>
      </c>
      <c r="M2007" s="864">
        <f t="shared" si="98"/>
        <v>0</v>
      </c>
      <c r="N2007" s="864">
        <f t="shared" si="99"/>
        <v>0</v>
      </c>
      <c r="O2007" s="197"/>
      <c r="P2007" s="197"/>
      <c r="Q2007" s="197"/>
      <c r="R2007" s="223"/>
      <c r="S2007" s="223"/>
    </row>
    <row r="2008" spans="1:19" ht="15" customHeight="1" x14ac:dyDescent="0.25">
      <c r="A2008" s="231"/>
      <c r="B2008" s="32"/>
      <c r="C2008" s="147"/>
      <c r="D2008" s="147"/>
      <c r="E2008" s="147"/>
      <c r="F2008" s="247"/>
      <c r="G2008" s="197"/>
      <c r="H2008" s="147"/>
      <c r="I2008" s="197"/>
      <c r="J2008" s="200"/>
      <c r="K2008" s="197"/>
      <c r="L2008" s="863" t="str">
        <f t="shared" si="97"/>
        <v/>
      </c>
      <c r="M2008" s="864">
        <f t="shared" si="98"/>
        <v>0</v>
      </c>
      <c r="N2008" s="864">
        <f t="shared" si="99"/>
        <v>0</v>
      </c>
      <c r="O2008" s="197"/>
      <c r="P2008" s="197"/>
      <c r="Q2008" s="197"/>
      <c r="R2008" s="223"/>
      <c r="S2008" s="223"/>
    </row>
    <row r="2009" spans="1:19" ht="15" customHeight="1" x14ac:dyDescent="0.25">
      <c r="A2009" s="231"/>
      <c r="B2009" s="32"/>
      <c r="C2009" s="147"/>
      <c r="D2009" s="147"/>
      <c r="E2009" s="147"/>
      <c r="F2009" s="247"/>
      <c r="G2009" s="197"/>
      <c r="H2009" s="147"/>
      <c r="I2009" s="197"/>
      <c r="J2009" s="200"/>
      <c r="K2009" s="197"/>
      <c r="L2009" s="863" t="str">
        <f t="shared" si="97"/>
        <v/>
      </c>
      <c r="M2009" s="864">
        <f t="shared" si="98"/>
        <v>0</v>
      </c>
      <c r="N2009" s="864">
        <f t="shared" si="99"/>
        <v>0</v>
      </c>
      <c r="O2009" s="197"/>
      <c r="P2009" s="197"/>
      <c r="Q2009" s="197"/>
      <c r="R2009" s="223"/>
      <c r="S2009" s="223"/>
    </row>
    <row r="2010" spans="1:19" ht="15" customHeight="1" x14ac:dyDescent="0.25">
      <c r="A2010" s="231"/>
      <c r="B2010" s="32"/>
      <c r="C2010" s="147"/>
      <c r="D2010" s="147"/>
      <c r="E2010" s="147"/>
      <c r="F2010" s="247"/>
      <c r="G2010" s="197"/>
      <c r="H2010" s="147"/>
      <c r="I2010" s="197"/>
      <c r="J2010" s="200"/>
      <c r="K2010" s="197"/>
      <c r="L2010" s="863" t="str">
        <f t="shared" si="97"/>
        <v/>
      </c>
      <c r="M2010" s="864">
        <f t="shared" si="98"/>
        <v>0</v>
      </c>
      <c r="N2010" s="864">
        <f t="shared" si="99"/>
        <v>0</v>
      </c>
      <c r="O2010" s="197"/>
      <c r="P2010" s="197"/>
      <c r="Q2010" s="197"/>
      <c r="R2010" s="223"/>
      <c r="S2010" s="223"/>
    </row>
    <row r="2011" spans="1:19" ht="15" customHeight="1" x14ac:dyDescent="0.25">
      <c r="A2011" s="231"/>
      <c r="B2011" s="32"/>
      <c r="C2011" s="147"/>
      <c r="D2011" s="147"/>
      <c r="E2011" s="147"/>
      <c r="F2011" s="247"/>
      <c r="G2011" s="197"/>
      <c r="H2011" s="147"/>
      <c r="I2011" s="197"/>
      <c r="J2011" s="200"/>
      <c r="K2011" s="197"/>
      <c r="L2011" s="863" t="str">
        <f t="shared" si="97"/>
        <v/>
      </c>
      <c r="M2011" s="864">
        <f t="shared" si="98"/>
        <v>0</v>
      </c>
      <c r="N2011" s="864">
        <f t="shared" si="99"/>
        <v>0</v>
      </c>
      <c r="O2011" s="197"/>
      <c r="P2011" s="197"/>
      <c r="Q2011" s="197"/>
      <c r="R2011" s="223"/>
      <c r="S2011" s="223"/>
    </row>
    <row r="2012" spans="1:19" ht="15" customHeight="1" x14ac:dyDescent="0.25">
      <c r="A2012" s="231"/>
      <c r="B2012" s="32"/>
      <c r="C2012" s="147"/>
      <c r="D2012" s="147"/>
      <c r="E2012" s="147"/>
      <c r="F2012" s="247"/>
      <c r="G2012" s="197"/>
      <c r="H2012" s="147"/>
      <c r="I2012" s="197"/>
      <c r="J2012" s="200"/>
      <c r="K2012" s="197"/>
      <c r="L2012" s="863" t="str">
        <f t="shared" si="97"/>
        <v/>
      </c>
      <c r="M2012" s="864">
        <f t="shared" si="98"/>
        <v>0</v>
      </c>
      <c r="N2012" s="864">
        <f t="shared" si="99"/>
        <v>0</v>
      </c>
      <c r="O2012" s="197"/>
      <c r="P2012" s="197"/>
      <c r="Q2012" s="197"/>
      <c r="R2012" s="223"/>
      <c r="S2012" s="223"/>
    </row>
    <row r="2013" spans="1:19" ht="15" customHeight="1" x14ac:dyDescent="0.25">
      <c r="A2013" s="231"/>
      <c r="B2013" s="32"/>
      <c r="C2013" s="147"/>
      <c r="D2013" s="147"/>
      <c r="E2013" s="147"/>
      <c r="F2013" s="247"/>
      <c r="G2013" s="197"/>
      <c r="H2013" s="147"/>
      <c r="I2013" s="197"/>
      <c r="J2013" s="200"/>
      <c r="K2013" s="197"/>
      <c r="L2013" s="863" t="str">
        <f t="shared" si="97"/>
        <v/>
      </c>
      <c r="M2013" s="864">
        <f t="shared" si="98"/>
        <v>0</v>
      </c>
      <c r="N2013" s="864">
        <f t="shared" si="99"/>
        <v>0</v>
      </c>
      <c r="O2013" s="197"/>
      <c r="P2013" s="197"/>
      <c r="Q2013" s="197"/>
      <c r="R2013" s="197"/>
      <c r="S2013" s="223"/>
    </row>
    <row r="2014" spans="1:19" ht="15" customHeight="1" x14ac:dyDescent="0.25">
      <c r="A2014" s="231"/>
      <c r="B2014" s="32"/>
      <c r="C2014" s="147"/>
      <c r="D2014" s="147"/>
      <c r="E2014" s="147"/>
      <c r="F2014" s="247"/>
      <c r="G2014" s="197"/>
      <c r="H2014" s="147"/>
      <c r="I2014" s="197"/>
      <c r="J2014" s="200"/>
      <c r="K2014" s="197"/>
      <c r="L2014" s="863" t="str">
        <f t="shared" si="97"/>
        <v/>
      </c>
      <c r="M2014" s="864">
        <f t="shared" si="98"/>
        <v>0</v>
      </c>
      <c r="N2014" s="864">
        <f t="shared" si="99"/>
        <v>0</v>
      </c>
      <c r="O2014" s="197"/>
      <c r="P2014" s="197"/>
      <c r="Q2014" s="197"/>
      <c r="R2014" s="197"/>
      <c r="S2014" s="223"/>
    </row>
    <row r="2015" spans="1:19" ht="15" customHeight="1" x14ac:dyDescent="0.25">
      <c r="A2015" s="231"/>
      <c r="B2015" s="32"/>
      <c r="C2015" s="147"/>
      <c r="D2015" s="147"/>
      <c r="E2015" s="147"/>
      <c r="F2015" s="247"/>
      <c r="G2015" s="197"/>
      <c r="H2015" s="147"/>
      <c r="I2015" s="197"/>
      <c r="J2015" s="200"/>
      <c r="K2015" s="197"/>
      <c r="L2015" s="863" t="str">
        <f t="shared" si="97"/>
        <v/>
      </c>
      <c r="M2015" s="864">
        <f t="shared" si="98"/>
        <v>0</v>
      </c>
      <c r="N2015" s="864">
        <f t="shared" si="99"/>
        <v>0</v>
      </c>
      <c r="O2015" s="197"/>
      <c r="P2015" s="197"/>
      <c r="Q2015" s="197"/>
      <c r="R2015" s="223"/>
      <c r="S2015" s="223"/>
    </row>
    <row r="2016" spans="1:19" ht="15" customHeight="1" x14ac:dyDescent="0.25">
      <c r="A2016" s="231"/>
      <c r="B2016" s="32"/>
      <c r="C2016" s="147"/>
      <c r="D2016" s="147"/>
      <c r="E2016" s="147"/>
      <c r="F2016" s="247"/>
      <c r="G2016" s="197"/>
      <c r="H2016" s="147"/>
      <c r="I2016" s="197"/>
      <c r="J2016" s="200"/>
      <c r="K2016" s="197"/>
      <c r="L2016" s="863" t="str">
        <f t="shared" si="97"/>
        <v/>
      </c>
      <c r="M2016" s="864">
        <f t="shared" si="98"/>
        <v>0</v>
      </c>
      <c r="N2016" s="864">
        <f t="shared" si="99"/>
        <v>0</v>
      </c>
      <c r="O2016" s="197"/>
      <c r="P2016" s="197"/>
      <c r="Q2016" s="197"/>
      <c r="R2016" s="223"/>
      <c r="S2016" s="223"/>
    </row>
    <row r="2017" spans="1:19" ht="15" customHeight="1" x14ac:dyDescent="0.25">
      <c r="A2017" s="231"/>
      <c r="B2017" s="32"/>
      <c r="C2017" s="147"/>
      <c r="D2017" s="147"/>
      <c r="E2017" s="147"/>
      <c r="F2017" s="247"/>
      <c r="G2017" s="197"/>
      <c r="H2017" s="147"/>
      <c r="I2017" s="197"/>
      <c r="J2017" s="200"/>
      <c r="K2017" s="197"/>
      <c r="L2017" s="863" t="str">
        <f t="shared" si="97"/>
        <v/>
      </c>
      <c r="M2017" s="864">
        <f t="shared" si="98"/>
        <v>0</v>
      </c>
      <c r="N2017" s="864">
        <f t="shared" si="99"/>
        <v>0</v>
      </c>
      <c r="O2017" s="197"/>
      <c r="P2017" s="197"/>
      <c r="Q2017" s="197"/>
      <c r="R2017" s="223"/>
      <c r="S2017" s="223"/>
    </row>
    <row r="2018" spans="1:19" ht="15" customHeight="1" x14ac:dyDescent="0.25">
      <c r="A2018" s="231"/>
      <c r="B2018" s="32"/>
      <c r="C2018" s="147"/>
      <c r="D2018" s="147"/>
      <c r="E2018" s="147"/>
      <c r="F2018" s="247"/>
      <c r="G2018" s="197"/>
      <c r="H2018" s="147"/>
      <c r="I2018" s="197"/>
      <c r="J2018" s="200"/>
      <c r="K2018" s="197"/>
      <c r="L2018" s="863" t="str">
        <f t="shared" si="97"/>
        <v/>
      </c>
      <c r="M2018" s="864">
        <f t="shared" si="98"/>
        <v>0</v>
      </c>
      <c r="N2018" s="864">
        <f t="shared" si="99"/>
        <v>0</v>
      </c>
      <c r="O2018" s="197"/>
      <c r="P2018" s="197"/>
      <c r="Q2018" s="197"/>
      <c r="R2018" s="223"/>
      <c r="S2018" s="223"/>
    </row>
    <row r="2019" spans="1:19" ht="15" customHeight="1" x14ac:dyDescent="0.25">
      <c r="A2019" s="231"/>
      <c r="B2019" s="32"/>
      <c r="C2019" s="147"/>
      <c r="D2019" s="147"/>
      <c r="E2019" s="147"/>
      <c r="F2019" s="247"/>
      <c r="G2019" s="197"/>
      <c r="H2019" s="147"/>
      <c r="I2019" s="197"/>
      <c r="J2019" s="200"/>
      <c r="K2019" s="197"/>
      <c r="L2019" s="863" t="str">
        <f t="shared" si="97"/>
        <v/>
      </c>
      <c r="M2019" s="864">
        <f t="shared" si="98"/>
        <v>0</v>
      </c>
      <c r="N2019" s="864">
        <f t="shared" si="99"/>
        <v>0</v>
      </c>
      <c r="O2019" s="197"/>
      <c r="P2019" s="197"/>
      <c r="Q2019" s="197"/>
      <c r="R2019" s="223"/>
      <c r="S2019" s="223"/>
    </row>
    <row r="2020" spans="1:19" ht="15" customHeight="1" x14ac:dyDescent="0.25">
      <c r="A2020" s="231"/>
      <c r="B2020" s="32"/>
      <c r="C2020" s="147"/>
      <c r="D2020" s="147"/>
      <c r="E2020" s="147"/>
      <c r="F2020" s="247"/>
      <c r="G2020" s="197"/>
      <c r="H2020" s="147"/>
      <c r="I2020" s="197"/>
      <c r="J2020" s="200"/>
      <c r="K2020" s="197"/>
      <c r="L2020" s="863" t="str">
        <f t="shared" si="97"/>
        <v/>
      </c>
      <c r="M2020" s="864">
        <f t="shared" si="98"/>
        <v>0</v>
      </c>
      <c r="N2020" s="864">
        <f t="shared" si="99"/>
        <v>0</v>
      </c>
      <c r="O2020" s="197"/>
      <c r="P2020" s="197"/>
      <c r="Q2020" s="197"/>
      <c r="R2020" s="223"/>
      <c r="S2020" s="223"/>
    </row>
    <row r="2021" spans="1:19" ht="15" customHeight="1" x14ac:dyDescent="0.25">
      <c r="A2021" s="231"/>
      <c r="B2021" s="32"/>
      <c r="C2021" s="147"/>
      <c r="D2021" s="147"/>
      <c r="E2021" s="147"/>
      <c r="F2021" s="247"/>
      <c r="G2021" s="197"/>
      <c r="H2021" s="147"/>
      <c r="I2021" s="197"/>
      <c r="J2021" s="200"/>
      <c r="K2021" s="197"/>
      <c r="L2021" s="863" t="str">
        <f t="shared" si="97"/>
        <v/>
      </c>
      <c r="M2021" s="864">
        <f t="shared" si="98"/>
        <v>0</v>
      </c>
      <c r="N2021" s="864">
        <f t="shared" si="99"/>
        <v>0</v>
      </c>
      <c r="O2021" s="197"/>
      <c r="P2021" s="197"/>
      <c r="Q2021" s="197"/>
      <c r="R2021" s="197"/>
      <c r="S2021" s="223"/>
    </row>
    <row r="2022" spans="1:19" ht="15" customHeight="1" x14ac:dyDescent="0.25">
      <c r="A2022" s="231"/>
      <c r="B2022" s="32"/>
      <c r="C2022" s="147"/>
      <c r="D2022" s="147"/>
      <c r="E2022" s="147"/>
      <c r="F2022" s="247"/>
      <c r="G2022" s="197"/>
      <c r="H2022" s="147"/>
      <c r="I2022" s="197"/>
      <c r="J2022" s="200"/>
      <c r="K2022" s="197"/>
      <c r="L2022" s="863" t="str">
        <f t="shared" si="97"/>
        <v/>
      </c>
      <c r="M2022" s="864">
        <f t="shared" si="98"/>
        <v>0</v>
      </c>
      <c r="N2022" s="864">
        <f t="shared" si="99"/>
        <v>0</v>
      </c>
      <c r="O2022" s="197"/>
      <c r="P2022" s="197"/>
      <c r="Q2022" s="197"/>
      <c r="R2022" s="197"/>
      <c r="S2022" s="223"/>
    </row>
    <row r="2023" spans="1:19" ht="15" customHeight="1" x14ac:dyDescent="0.25">
      <c r="A2023" s="231"/>
      <c r="B2023" s="32"/>
      <c r="C2023" s="147"/>
      <c r="D2023" s="147"/>
      <c r="E2023" s="147"/>
      <c r="F2023" s="247"/>
      <c r="G2023" s="197"/>
      <c r="H2023" s="147"/>
      <c r="I2023" s="197"/>
      <c r="J2023" s="200"/>
      <c r="K2023" s="197"/>
      <c r="L2023" s="863" t="str">
        <f t="shared" si="97"/>
        <v/>
      </c>
      <c r="M2023" s="864">
        <f t="shared" si="98"/>
        <v>0</v>
      </c>
      <c r="N2023" s="864">
        <f t="shared" si="99"/>
        <v>0</v>
      </c>
      <c r="O2023" s="197"/>
      <c r="P2023" s="197"/>
      <c r="Q2023" s="197"/>
      <c r="R2023" s="223"/>
      <c r="S2023" s="223"/>
    </row>
    <row r="2024" spans="1:19" ht="15" customHeight="1" x14ac:dyDescent="0.25">
      <c r="A2024" s="231"/>
      <c r="B2024" s="32"/>
      <c r="C2024" s="147"/>
      <c r="D2024" s="147"/>
      <c r="E2024" s="147"/>
      <c r="F2024" s="247"/>
      <c r="G2024" s="197"/>
      <c r="H2024" s="147"/>
      <c r="I2024" s="197"/>
      <c r="J2024" s="200"/>
      <c r="K2024" s="197"/>
      <c r="L2024" s="863" t="str">
        <f t="shared" si="97"/>
        <v/>
      </c>
      <c r="M2024" s="864">
        <f t="shared" si="98"/>
        <v>0</v>
      </c>
      <c r="N2024" s="864">
        <f t="shared" si="99"/>
        <v>0</v>
      </c>
      <c r="O2024" s="197"/>
      <c r="P2024" s="197"/>
      <c r="Q2024" s="197"/>
      <c r="R2024" s="223"/>
      <c r="S2024" s="223"/>
    </row>
    <row r="2025" spans="1:19" ht="15" customHeight="1" x14ac:dyDescent="0.25">
      <c r="A2025" s="231"/>
      <c r="B2025" s="32"/>
      <c r="C2025" s="147"/>
      <c r="D2025" s="147"/>
      <c r="E2025" s="147"/>
      <c r="F2025" s="247"/>
      <c r="G2025" s="197"/>
      <c r="H2025" s="147"/>
      <c r="I2025" s="197"/>
      <c r="J2025" s="200"/>
      <c r="K2025" s="197"/>
      <c r="L2025" s="863" t="str">
        <f t="shared" si="97"/>
        <v/>
      </c>
      <c r="M2025" s="864">
        <f t="shared" si="98"/>
        <v>0</v>
      </c>
      <c r="N2025" s="864">
        <f t="shared" si="99"/>
        <v>0</v>
      </c>
      <c r="O2025" s="197"/>
      <c r="P2025" s="197"/>
      <c r="Q2025" s="197"/>
      <c r="R2025" s="223"/>
      <c r="S2025" s="223"/>
    </row>
    <row r="2026" spans="1:19" ht="15" customHeight="1" x14ac:dyDescent="0.25">
      <c r="A2026" s="231"/>
      <c r="B2026" s="32"/>
      <c r="C2026" s="147"/>
      <c r="D2026" s="147"/>
      <c r="E2026" s="147"/>
      <c r="F2026" s="247"/>
      <c r="G2026" s="197"/>
      <c r="H2026" s="147"/>
      <c r="I2026" s="197"/>
      <c r="J2026" s="200"/>
      <c r="K2026" s="197"/>
      <c r="L2026" s="863" t="str">
        <f t="shared" si="97"/>
        <v/>
      </c>
      <c r="M2026" s="864">
        <f t="shared" si="98"/>
        <v>0</v>
      </c>
      <c r="N2026" s="864">
        <f t="shared" si="99"/>
        <v>0</v>
      </c>
      <c r="O2026" s="197"/>
      <c r="P2026" s="197"/>
      <c r="Q2026" s="197"/>
      <c r="R2026" s="223"/>
      <c r="S2026" s="223"/>
    </row>
    <row r="2027" spans="1:19" ht="15" customHeight="1" x14ac:dyDescent="0.25">
      <c r="A2027" s="231"/>
      <c r="B2027" s="32"/>
      <c r="C2027" s="147"/>
      <c r="D2027" s="147"/>
      <c r="E2027" s="147"/>
      <c r="F2027" s="247"/>
      <c r="G2027" s="197"/>
      <c r="H2027" s="147"/>
      <c r="I2027" s="197"/>
      <c r="J2027" s="200"/>
      <c r="K2027" s="197"/>
      <c r="L2027" s="863" t="str">
        <f t="shared" si="97"/>
        <v/>
      </c>
      <c r="M2027" s="864">
        <f t="shared" si="98"/>
        <v>0</v>
      </c>
      <c r="N2027" s="864">
        <f t="shared" si="99"/>
        <v>0</v>
      </c>
      <c r="O2027" s="197"/>
      <c r="P2027" s="197"/>
      <c r="Q2027" s="197"/>
      <c r="R2027" s="223"/>
      <c r="S2027" s="223"/>
    </row>
    <row r="2028" spans="1:19" ht="15" customHeight="1" x14ac:dyDescent="0.25">
      <c r="A2028" s="231"/>
      <c r="B2028" s="32"/>
      <c r="C2028" s="147"/>
      <c r="D2028" s="147"/>
      <c r="E2028" s="147"/>
      <c r="F2028" s="247"/>
      <c r="G2028" s="197"/>
      <c r="H2028" s="147"/>
      <c r="I2028" s="197"/>
      <c r="J2028" s="200"/>
      <c r="K2028" s="197"/>
      <c r="L2028" s="863" t="str">
        <f t="shared" si="97"/>
        <v/>
      </c>
      <c r="M2028" s="864">
        <f t="shared" si="98"/>
        <v>0</v>
      </c>
      <c r="N2028" s="864">
        <f t="shared" si="99"/>
        <v>0</v>
      </c>
      <c r="O2028" s="197"/>
      <c r="P2028" s="197"/>
      <c r="Q2028" s="197"/>
      <c r="R2028" s="223"/>
      <c r="S2028" s="223"/>
    </row>
    <row r="2029" spans="1:19" ht="15" customHeight="1" x14ac:dyDescent="0.25">
      <c r="A2029" s="231"/>
      <c r="B2029" s="32"/>
      <c r="C2029" s="147"/>
      <c r="D2029" s="147"/>
      <c r="E2029" s="147"/>
      <c r="F2029" s="247"/>
      <c r="G2029" s="197"/>
      <c r="H2029" s="147"/>
      <c r="I2029" s="197"/>
      <c r="J2029" s="200"/>
      <c r="K2029" s="197"/>
      <c r="L2029" s="863" t="str">
        <f t="shared" si="97"/>
        <v/>
      </c>
      <c r="M2029" s="864">
        <f t="shared" si="98"/>
        <v>0</v>
      </c>
      <c r="N2029" s="864">
        <f t="shared" si="99"/>
        <v>0</v>
      </c>
      <c r="O2029" s="197"/>
      <c r="P2029" s="197"/>
      <c r="Q2029" s="197"/>
      <c r="R2029" s="197"/>
      <c r="S2029" s="223"/>
    </row>
    <row r="2030" spans="1:19" ht="15" customHeight="1" x14ac:dyDescent="0.25">
      <c r="A2030" s="231"/>
      <c r="B2030" s="32"/>
      <c r="C2030" s="147"/>
      <c r="D2030" s="147"/>
      <c r="E2030" s="147"/>
      <c r="F2030" s="247"/>
      <c r="G2030" s="197"/>
      <c r="H2030" s="147"/>
      <c r="I2030" s="197"/>
      <c r="J2030" s="200"/>
      <c r="K2030" s="197"/>
      <c r="L2030" s="863" t="str">
        <f t="shared" si="97"/>
        <v/>
      </c>
      <c r="M2030" s="864">
        <f t="shared" si="98"/>
        <v>0</v>
      </c>
      <c r="N2030" s="864">
        <f t="shared" si="99"/>
        <v>0</v>
      </c>
      <c r="O2030" s="197"/>
      <c r="P2030" s="197"/>
      <c r="Q2030" s="197"/>
      <c r="R2030" s="197"/>
      <c r="S2030" s="223"/>
    </row>
    <row r="2031" spans="1:19" ht="15" customHeight="1" x14ac:dyDescent="0.25">
      <c r="A2031" s="231"/>
      <c r="B2031" s="32"/>
      <c r="C2031" s="147"/>
      <c r="D2031" s="147"/>
      <c r="E2031" s="147"/>
      <c r="F2031" s="247"/>
      <c r="G2031" s="197"/>
      <c r="H2031" s="147"/>
      <c r="I2031" s="197"/>
      <c r="J2031" s="200"/>
      <c r="K2031" s="197"/>
      <c r="L2031" s="863" t="str">
        <f t="shared" si="97"/>
        <v/>
      </c>
      <c r="M2031" s="864">
        <f t="shared" si="98"/>
        <v>0</v>
      </c>
      <c r="N2031" s="864">
        <f t="shared" si="99"/>
        <v>0</v>
      </c>
      <c r="O2031" s="197"/>
      <c r="P2031" s="197"/>
      <c r="Q2031" s="197"/>
      <c r="R2031" s="223"/>
      <c r="S2031" s="223"/>
    </row>
    <row r="2032" spans="1:19" ht="15" customHeight="1" x14ac:dyDescent="0.25">
      <c r="A2032" s="231"/>
      <c r="B2032" s="32"/>
      <c r="C2032" s="147"/>
      <c r="D2032" s="147"/>
      <c r="E2032" s="147"/>
      <c r="F2032" s="247"/>
      <c r="G2032" s="197"/>
      <c r="H2032" s="147"/>
      <c r="I2032" s="197"/>
      <c r="J2032" s="200"/>
      <c r="K2032" s="197"/>
      <c r="L2032" s="863" t="str">
        <f t="shared" si="97"/>
        <v/>
      </c>
      <c r="M2032" s="864">
        <f t="shared" si="98"/>
        <v>0</v>
      </c>
      <c r="N2032" s="864">
        <f t="shared" si="99"/>
        <v>0</v>
      </c>
      <c r="O2032" s="197"/>
      <c r="P2032" s="197"/>
      <c r="Q2032" s="197"/>
      <c r="R2032" s="223"/>
      <c r="S2032" s="223"/>
    </row>
    <row r="2033" spans="1:19" ht="15" customHeight="1" x14ac:dyDescent="0.25">
      <c r="A2033" s="231"/>
      <c r="B2033" s="32"/>
      <c r="C2033" s="147"/>
      <c r="D2033" s="147"/>
      <c r="E2033" s="147"/>
      <c r="F2033" s="247"/>
      <c r="G2033" s="197"/>
      <c r="H2033" s="147"/>
      <c r="I2033" s="197"/>
      <c r="J2033" s="200"/>
      <c r="K2033" s="197"/>
      <c r="L2033" s="863" t="str">
        <f t="shared" si="97"/>
        <v/>
      </c>
      <c r="M2033" s="864">
        <f t="shared" si="98"/>
        <v>0</v>
      </c>
      <c r="N2033" s="864">
        <f t="shared" si="99"/>
        <v>0</v>
      </c>
      <c r="O2033" s="197"/>
      <c r="P2033" s="197"/>
      <c r="Q2033" s="197"/>
      <c r="R2033" s="223"/>
      <c r="S2033" s="223"/>
    </row>
    <row r="2034" spans="1:19" ht="15" customHeight="1" x14ac:dyDescent="0.25">
      <c r="A2034" s="231"/>
      <c r="B2034" s="32"/>
      <c r="C2034" s="147"/>
      <c r="D2034" s="147"/>
      <c r="E2034" s="147"/>
      <c r="F2034" s="247"/>
      <c r="G2034" s="197"/>
      <c r="H2034" s="147"/>
      <c r="I2034" s="197"/>
      <c r="J2034" s="200"/>
      <c r="K2034" s="197"/>
      <c r="L2034" s="863" t="str">
        <f t="shared" si="97"/>
        <v/>
      </c>
      <c r="M2034" s="864">
        <f t="shared" si="98"/>
        <v>0</v>
      </c>
      <c r="N2034" s="864">
        <f t="shared" si="99"/>
        <v>0</v>
      </c>
      <c r="O2034" s="197"/>
      <c r="P2034" s="197"/>
      <c r="Q2034" s="197"/>
      <c r="R2034" s="223"/>
      <c r="S2034" s="223"/>
    </row>
    <row r="2035" spans="1:19" ht="15" customHeight="1" x14ac:dyDescent="0.25">
      <c r="A2035" s="231"/>
      <c r="B2035" s="32"/>
      <c r="C2035" s="147"/>
      <c r="D2035" s="147"/>
      <c r="E2035" s="147"/>
      <c r="F2035" s="247"/>
      <c r="G2035" s="197"/>
      <c r="H2035" s="147"/>
      <c r="I2035" s="197"/>
      <c r="J2035" s="200"/>
      <c r="K2035" s="197"/>
      <c r="L2035" s="863" t="str">
        <f t="shared" si="97"/>
        <v/>
      </c>
      <c r="M2035" s="864">
        <f t="shared" si="98"/>
        <v>0</v>
      </c>
      <c r="N2035" s="864">
        <f t="shared" si="99"/>
        <v>0</v>
      </c>
      <c r="O2035" s="197"/>
      <c r="P2035" s="197"/>
      <c r="Q2035" s="197"/>
      <c r="R2035" s="223"/>
      <c r="S2035" s="223"/>
    </row>
    <row r="2036" spans="1:19" ht="15" customHeight="1" x14ac:dyDescent="0.25">
      <c r="A2036" s="231"/>
      <c r="B2036" s="32"/>
      <c r="C2036" s="147"/>
      <c r="D2036" s="147"/>
      <c r="E2036" s="147"/>
      <c r="F2036" s="247"/>
      <c r="G2036" s="197"/>
      <c r="H2036" s="147"/>
      <c r="I2036" s="197"/>
      <c r="J2036" s="200"/>
      <c r="K2036" s="197"/>
      <c r="L2036" s="863" t="str">
        <f t="shared" si="97"/>
        <v/>
      </c>
      <c r="M2036" s="864">
        <f t="shared" si="98"/>
        <v>0</v>
      </c>
      <c r="N2036" s="864">
        <f t="shared" si="99"/>
        <v>0</v>
      </c>
      <c r="O2036" s="197"/>
      <c r="P2036" s="197"/>
      <c r="Q2036" s="197"/>
      <c r="R2036" s="223"/>
      <c r="S2036" s="223"/>
    </row>
    <row r="2037" spans="1:19" ht="15" customHeight="1" x14ac:dyDescent="0.25">
      <c r="A2037" s="231"/>
      <c r="B2037" s="32"/>
      <c r="C2037" s="147"/>
      <c r="D2037" s="467"/>
      <c r="E2037" s="147"/>
      <c r="F2037" s="247"/>
      <c r="G2037" s="197"/>
      <c r="H2037" s="147"/>
      <c r="I2037" s="197"/>
      <c r="J2037" s="200"/>
      <c r="K2037" s="197"/>
      <c r="L2037" s="863" t="str">
        <f t="shared" si="97"/>
        <v/>
      </c>
      <c r="M2037" s="864">
        <f t="shared" si="98"/>
        <v>0</v>
      </c>
      <c r="N2037" s="864">
        <f t="shared" si="99"/>
        <v>0</v>
      </c>
      <c r="O2037" s="197"/>
      <c r="P2037" s="197"/>
      <c r="Q2037" s="197"/>
      <c r="R2037" s="197"/>
      <c r="S2037" s="223"/>
    </row>
    <row r="2038" spans="1:19" ht="15" customHeight="1" x14ac:dyDescent="0.25">
      <c r="A2038" s="231"/>
      <c r="B2038" s="32"/>
      <c r="C2038" s="147"/>
      <c r="D2038" s="467"/>
      <c r="E2038" s="147"/>
      <c r="F2038" s="247"/>
      <c r="G2038" s="197"/>
      <c r="H2038" s="147"/>
      <c r="I2038" s="197"/>
      <c r="J2038" s="200"/>
      <c r="K2038" s="197"/>
      <c r="L2038" s="863" t="str">
        <f t="shared" si="97"/>
        <v/>
      </c>
      <c r="M2038" s="864">
        <f t="shared" si="98"/>
        <v>0</v>
      </c>
      <c r="N2038" s="864">
        <f t="shared" si="99"/>
        <v>0</v>
      </c>
      <c r="O2038" s="197"/>
      <c r="P2038" s="197"/>
      <c r="Q2038" s="197"/>
      <c r="R2038" s="197"/>
      <c r="S2038" s="223"/>
    </row>
    <row r="2039" spans="1:19" ht="15" customHeight="1" x14ac:dyDescent="0.25">
      <c r="A2039" s="231"/>
      <c r="B2039" s="32"/>
      <c r="C2039" s="147"/>
      <c r="D2039" s="467"/>
      <c r="E2039" s="147"/>
      <c r="F2039" s="247"/>
      <c r="G2039" s="197"/>
      <c r="H2039" s="147"/>
      <c r="I2039" s="197"/>
      <c r="J2039" s="200"/>
      <c r="K2039" s="197"/>
      <c r="L2039" s="863" t="str">
        <f t="shared" si="97"/>
        <v/>
      </c>
      <c r="M2039" s="864">
        <f t="shared" si="98"/>
        <v>0</v>
      </c>
      <c r="N2039" s="864">
        <f t="shared" si="99"/>
        <v>0</v>
      </c>
      <c r="O2039" s="197"/>
      <c r="P2039" s="197"/>
      <c r="Q2039" s="197"/>
      <c r="R2039" s="223"/>
      <c r="S2039" s="223"/>
    </row>
    <row r="2040" spans="1:19" ht="15" customHeight="1" x14ac:dyDescent="0.25">
      <c r="A2040" s="231"/>
      <c r="B2040" s="32"/>
      <c r="C2040" s="147"/>
      <c r="D2040" s="467"/>
      <c r="E2040" s="147"/>
      <c r="F2040" s="247"/>
      <c r="G2040" s="197"/>
      <c r="H2040" s="147"/>
      <c r="I2040" s="197"/>
      <c r="J2040" s="200"/>
      <c r="K2040" s="197"/>
      <c r="L2040" s="863" t="str">
        <f t="shared" si="97"/>
        <v/>
      </c>
      <c r="M2040" s="864">
        <f t="shared" si="98"/>
        <v>0</v>
      </c>
      <c r="N2040" s="864">
        <f t="shared" si="99"/>
        <v>0</v>
      </c>
      <c r="O2040" s="197"/>
      <c r="P2040" s="197"/>
      <c r="Q2040" s="197"/>
      <c r="R2040" s="223"/>
      <c r="S2040" s="223"/>
    </row>
    <row r="2041" spans="1:19" ht="15" customHeight="1" x14ac:dyDescent="0.25">
      <c r="A2041" s="231"/>
      <c r="B2041" s="32"/>
      <c r="C2041" s="147"/>
      <c r="D2041" s="467"/>
      <c r="E2041" s="147"/>
      <c r="F2041" s="247"/>
      <c r="G2041" s="197"/>
      <c r="H2041" s="147"/>
      <c r="I2041" s="197"/>
      <c r="J2041" s="200"/>
      <c r="K2041" s="197"/>
      <c r="L2041" s="863" t="str">
        <f t="shared" si="97"/>
        <v/>
      </c>
      <c r="M2041" s="864">
        <f t="shared" si="98"/>
        <v>0</v>
      </c>
      <c r="N2041" s="864">
        <f t="shared" si="99"/>
        <v>0</v>
      </c>
      <c r="O2041" s="197"/>
      <c r="P2041" s="197"/>
      <c r="Q2041" s="197"/>
      <c r="R2041" s="223"/>
      <c r="S2041" s="223"/>
    </row>
    <row r="2042" spans="1:19" ht="15" customHeight="1" x14ac:dyDescent="0.25">
      <c r="A2042" s="231"/>
      <c r="B2042" s="32"/>
      <c r="C2042" s="147"/>
      <c r="D2042" s="467"/>
      <c r="E2042" s="147"/>
      <c r="F2042" s="247"/>
      <c r="G2042" s="197"/>
      <c r="H2042" s="147"/>
      <c r="I2042" s="197"/>
      <c r="J2042" s="200"/>
      <c r="K2042" s="197"/>
      <c r="L2042" s="863" t="str">
        <f t="shared" si="97"/>
        <v/>
      </c>
      <c r="M2042" s="864">
        <f t="shared" si="98"/>
        <v>0</v>
      </c>
      <c r="N2042" s="864">
        <f t="shared" si="99"/>
        <v>0</v>
      </c>
      <c r="O2042" s="197"/>
      <c r="P2042" s="197"/>
      <c r="Q2042" s="197"/>
      <c r="R2042" s="223"/>
      <c r="S2042" s="223"/>
    </row>
    <row r="2043" spans="1:19" ht="15" customHeight="1" x14ac:dyDescent="0.25">
      <c r="A2043" s="231"/>
      <c r="B2043" s="32"/>
      <c r="C2043" s="147"/>
      <c r="D2043" s="467"/>
      <c r="E2043" s="147"/>
      <c r="F2043" s="247"/>
      <c r="G2043" s="197"/>
      <c r="H2043" s="147"/>
      <c r="I2043" s="197"/>
      <c r="J2043" s="200"/>
      <c r="K2043" s="197"/>
      <c r="L2043" s="863" t="str">
        <f t="shared" si="97"/>
        <v/>
      </c>
      <c r="M2043" s="864">
        <f t="shared" si="98"/>
        <v>0</v>
      </c>
      <c r="N2043" s="864">
        <f t="shared" si="99"/>
        <v>0</v>
      </c>
      <c r="O2043" s="197"/>
      <c r="P2043" s="197"/>
      <c r="Q2043" s="197"/>
      <c r="R2043" s="223"/>
      <c r="S2043" s="223"/>
    </row>
    <row r="2044" spans="1:19" ht="15" customHeight="1" x14ac:dyDescent="0.25">
      <c r="A2044" s="231"/>
      <c r="B2044" s="32"/>
      <c r="C2044" s="147"/>
      <c r="D2044" s="467"/>
      <c r="E2044" s="147"/>
      <c r="F2044" s="247"/>
      <c r="G2044" s="197"/>
      <c r="H2044" s="147"/>
      <c r="I2044" s="197"/>
      <c r="J2044" s="200"/>
      <c r="K2044" s="197"/>
      <c r="L2044" s="863" t="str">
        <f t="shared" si="97"/>
        <v/>
      </c>
      <c r="M2044" s="864">
        <f t="shared" si="98"/>
        <v>0</v>
      </c>
      <c r="N2044" s="864">
        <f t="shared" si="99"/>
        <v>0</v>
      </c>
      <c r="O2044" s="197"/>
      <c r="P2044" s="197"/>
      <c r="Q2044" s="197"/>
      <c r="R2044" s="223"/>
      <c r="S2044" s="223"/>
    </row>
    <row r="2045" spans="1:19" ht="15" customHeight="1" x14ac:dyDescent="0.25">
      <c r="A2045" s="231"/>
      <c r="B2045" s="32"/>
      <c r="C2045" s="147"/>
      <c r="D2045" s="467"/>
      <c r="E2045" s="147"/>
      <c r="F2045" s="247"/>
      <c r="G2045" s="197"/>
      <c r="H2045" s="147"/>
      <c r="I2045" s="197"/>
      <c r="J2045" s="200"/>
      <c r="K2045" s="197"/>
      <c r="L2045" s="863" t="str">
        <f t="shared" si="97"/>
        <v/>
      </c>
      <c r="M2045" s="864">
        <f t="shared" si="98"/>
        <v>0</v>
      </c>
      <c r="N2045" s="864">
        <f t="shared" si="99"/>
        <v>0</v>
      </c>
      <c r="O2045" s="197"/>
      <c r="P2045" s="197"/>
      <c r="Q2045" s="197"/>
      <c r="R2045" s="197"/>
      <c r="S2045" s="223"/>
    </row>
    <row r="2046" spans="1:19" ht="15" customHeight="1" x14ac:dyDescent="0.25">
      <c r="A2046" s="231"/>
      <c r="B2046" s="32"/>
      <c r="C2046" s="147"/>
      <c r="D2046" s="467"/>
      <c r="E2046" s="147"/>
      <c r="F2046" s="247"/>
      <c r="G2046" s="197"/>
      <c r="H2046" s="147"/>
      <c r="I2046" s="197"/>
      <c r="J2046" s="200"/>
      <c r="K2046" s="197"/>
      <c r="L2046" s="863" t="str">
        <f t="shared" si="97"/>
        <v/>
      </c>
      <c r="M2046" s="864">
        <f t="shared" si="98"/>
        <v>0</v>
      </c>
      <c r="N2046" s="864">
        <f t="shared" si="99"/>
        <v>0</v>
      </c>
      <c r="O2046" s="197"/>
      <c r="P2046" s="197"/>
      <c r="Q2046" s="197"/>
      <c r="R2046" s="197"/>
      <c r="S2046" s="223"/>
    </row>
    <row r="2047" spans="1:19" ht="15" customHeight="1" x14ac:dyDescent="0.25">
      <c r="A2047" s="231"/>
      <c r="B2047" s="32"/>
      <c r="C2047" s="147"/>
      <c r="D2047" s="467"/>
      <c r="E2047" s="147"/>
      <c r="F2047" s="247"/>
      <c r="G2047" s="197"/>
      <c r="H2047" s="147"/>
      <c r="I2047" s="197"/>
      <c r="J2047" s="200"/>
      <c r="K2047" s="197"/>
      <c r="L2047" s="863" t="str">
        <f t="shared" si="97"/>
        <v/>
      </c>
      <c r="M2047" s="864">
        <f t="shared" si="98"/>
        <v>0</v>
      </c>
      <c r="N2047" s="864">
        <f t="shared" si="99"/>
        <v>0</v>
      </c>
      <c r="O2047" s="197"/>
      <c r="P2047" s="197"/>
      <c r="Q2047" s="197"/>
      <c r="R2047" s="223"/>
      <c r="S2047" s="223"/>
    </row>
    <row r="2048" spans="1:19" ht="15" customHeight="1" x14ac:dyDescent="0.25">
      <c r="A2048" s="231"/>
      <c r="B2048" s="32"/>
      <c r="C2048" s="147"/>
      <c r="D2048" s="467"/>
      <c r="E2048" s="147"/>
      <c r="F2048" s="247"/>
      <c r="G2048" s="197"/>
      <c r="H2048" s="147"/>
      <c r="I2048" s="197"/>
      <c r="J2048" s="200"/>
      <c r="K2048" s="197"/>
      <c r="L2048" s="863" t="str">
        <f t="shared" si="97"/>
        <v/>
      </c>
      <c r="M2048" s="864">
        <f t="shared" si="98"/>
        <v>0</v>
      </c>
      <c r="N2048" s="864">
        <f t="shared" si="99"/>
        <v>0</v>
      </c>
      <c r="O2048" s="197"/>
      <c r="P2048" s="197"/>
      <c r="Q2048" s="197"/>
      <c r="R2048" s="223"/>
      <c r="S2048" s="223"/>
    </row>
    <row r="2049" spans="1:19" ht="15" customHeight="1" x14ac:dyDescent="0.25">
      <c r="A2049" s="231"/>
      <c r="B2049" s="32"/>
      <c r="C2049" s="147"/>
      <c r="D2049" s="467"/>
      <c r="E2049" s="147"/>
      <c r="F2049" s="247"/>
      <c r="G2049" s="197"/>
      <c r="H2049" s="147"/>
      <c r="I2049" s="197"/>
      <c r="J2049" s="200"/>
      <c r="K2049" s="197"/>
      <c r="L2049" s="863" t="str">
        <f t="shared" si="97"/>
        <v/>
      </c>
      <c r="M2049" s="864">
        <f t="shared" si="98"/>
        <v>0</v>
      </c>
      <c r="N2049" s="864">
        <f t="shared" si="99"/>
        <v>0</v>
      </c>
      <c r="O2049" s="197"/>
      <c r="P2049" s="197"/>
      <c r="Q2049" s="197"/>
      <c r="R2049" s="223"/>
      <c r="S2049" s="223"/>
    </row>
    <row r="2050" spans="1:19" ht="15" customHeight="1" x14ac:dyDescent="0.25">
      <c r="A2050" s="231"/>
      <c r="B2050" s="32"/>
      <c r="C2050" s="147"/>
      <c r="D2050" s="467"/>
      <c r="E2050" s="147"/>
      <c r="F2050" s="247"/>
      <c r="G2050" s="197"/>
      <c r="H2050" s="147"/>
      <c r="I2050" s="197"/>
      <c r="J2050" s="200"/>
      <c r="K2050" s="197"/>
      <c r="L2050" s="863" t="str">
        <f t="shared" si="97"/>
        <v/>
      </c>
      <c r="M2050" s="864">
        <f t="shared" si="98"/>
        <v>0</v>
      </c>
      <c r="N2050" s="864">
        <f t="shared" si="99"/>
        <v>0</v>
      </c>
      <c r="O2050" s="197"/>
      <c r="P2050" s="197"/>
      <c r="Q2050" s="197"/>
      <c r="R2050" s="223"/>
      <c r="S2050" s="223"/>
    </row>
    <row r="2051" spans="1:19" ht="15" customHeight="1" x14ac:dyDescent="0.25">
      <c r="A2051" s="231"/>
      <c r="B2051" s="32"/>
      <c r="C2051" s="147"/>
      <c r="D2051" s="467"/>
      <c r="E2051" s="147"/>
      <c r="F2051" s="247"/>
      <c r="G2051" s="197"/>
      <c r="H2051" s="147"/>
      <c r="I2051" s="197"/>
      <c r="J2051" s="200"/>
      <c r="K2051" s="197"/>
      <c r="L2051" s="863" t="str">
        <f t="shared" ref="L2051:L2114" si="100">IF(ISBLANK(K2051),IF(ISBLANK(R2051),IF(ISBLANK(C2051),"",C2051),R2051),IF(ISBLANK(R2051),CONCATENATE(K2051,".",C2051),CONCATENATE(K2051,".",R2051)))</f>
        <v/>
      </c>
      <c r="M2051" s="864">
        <f t="shared" ref="M2051:M2114" si="101">IF(O2051="",0,LEFT(O2051,1))</f>
        <v>0</v>
      </c>
      <c r="N2051" s="864">
        <f t="shared" ref="N2051:N2114" si="102">IF(P2051="",0,LEFT(P2051,1))</f>
        <v>0</v>
      </c>
      <c r="O2051" s="197"/>
      <c r="P2051" s="197"/>
      <c r="Q2051" s="197"/>
      <c r="R2051" s="223"/>
      <c r="S2051" s="223"/>
    </row>
    <row r="2052" spans="1:19" ht="15" customHeight="1" x14ac:dyDescent="0.25">
      <c r="A2052" s="231"/>
      <c r="B2052" s="32"/>
      <c r="C2052" s="147"/>
      <c r="D2052" s="467"/>
      <c r="E2052" s="147"/>
      <c r="F2052" s="247"/>
      <c r="G2052" s="197"/>
      <c r="H2052" s="147"/>
      <c r="I2052" s="197"/>
      <c r="J2052" s="200"/>
      <c r="K2052" s="197"/>
      <c r="L2052" s="863" t="str">
        <f t="shared" si="100"/>
        <v/>
      </c>
      <c r="M2052" s="864">
        <f t="shared" si="101"/>
        <v>0</v>
      </c>
      <c r="N2052" s="864">
        <f t="shared" si="102"/>
        <v>0</v>
      </c>
      <c r="O2052" s="197"/>
      <c r="P2052" s="197"/>
      <c r="Q2052" s="197"/>
      <c r="R2052" s="223"/>
      <c r="S2052" s="223"/>
    </row>
    <row r="2053" spans="1:19" ht="15" customHeight="1" x14ac:dyDescent="0.25">
      <c r="A2053" s="231"/>
      <c r="B2053" s="32"/>
      <c r="C2053" s="147"/>
      <c r="D2053" s="467"/>
      <c r="E2053" s="147"/>
      <c r="F2053" s="247"/>
      <c r="G2053" s="197"/>
      <c r="H2053" s="147"/>
      <c r="I2053" s="197"/>
      <c r="J2053" s="200"/>
      <c r="K2053" s="197"/>
      <c r="L2053" s="863" t="str">
        <f t="shared" si="100"/>
        <v/>
      </c>
      <c r="M2053" s="864">
        <f t="shared" si="101"/>
        <v>0</v>
      </c>
      <c r="N2053" s="864">
        <f t="shared" si="102"/>
        <v>0</v>
      </c>
      <c r="O2053" s="197"/>
      <c r="P2053" s="197"/>
      <c r="Q2053" s="197"/>
      <c r="R2053" s="197"/>
      <c r="S2053" s="223"/>
    </row>
    <row r="2054" spans="1:19" ht="15" customHeight="1" x14ac:dyDescent="0.25">
      <c r="A2054" s="231"/>
      <c r="B2054" s="32"/>
      <c r="C2054" s="147"/>
      <c r="D2054" s="467"/>
      <c r="E2054" s="147"/>
      <c r="F2054" s="247"/>
      <c r="G2054" s="197"/>
      <c r="H2054" s="147"/>
      <c r="I2054" s="197"/>
      <c r="J2054" s="200"/>
      <c r="K2054" s="197"/>
      <c r="L2054" s="863" t="str">
        <f t="shared" si="100"/>
        <v/>
      </c>
      <c r="M2054" s="864">
        <f t="shared" si="101"/>
        <v>0</v>
      </c>
      <c r="N2054" s="864">
        <f t="shared" si="102"/>
        <v>0</v>
      </c>
      <c r="O2054" s="197"/>
      <c r="P2054" s="197"/>
      <c r="Q2054" s="197"/>
      <c r="R2054" s="197"/>
      <c r="S2054" s="223"/>
    </row>
    <row r="2055" spans="1:19" ht="15" customHeight="1" x14ac:dyDescent="0.25">
      <c r="A2055" s="231"/>
      <c r="B2055" s="32"/>
      <c r="C2055" s="147"/>
      <c r="D2055" s="467"/>
      <c r="E2055" s="147"/>
      <c r="F2055" s="247"/>
      <c r="G2055" s="197"/>
      <c r="H2055" s="147"/>
      <c r="I2055" s="197"/>
      <c r="J2055" s="200"/>
      <c r="K2055" s="197"/>
      <c r="L2055" s="863" t="str">
        <f t="shared" si="100"/>
        <v/>
      </c>
      <c r="M2055" s="864">
        <f t="shared" si="101"/>
        <v>0</v>
      </c>
      <c r="N2055" s="864">
        <f t="shared" si="102"/>
        <v>0</v>
      </c>
      <c r="O2055" s="197"/>
      <c r="P2055" s="197"/>
      <c r="Q2055" s="197"/>
      <c r="R2055" s="223"/>
      <c r="S2055" s="223"/>
    </row>
    <row r="2056" spans="1:19" ht="15" customHeight="1" x14ac:dyDescent="0.25">
      <c r="A2056" s="231"/>
      <c r="B2056" s="32"/>
      <c r="C2056" s="147"/>
      <c r="D2056" s="467"/>
      <c r="E2056" s="147"/>
      <c r="F2056" s="247"/>
      <c r="G2056" s="197"/>
      <c r="H2056" s="147"/>
      <c r="I2056" s="197"/>
      <c r="J2056" s="200"/>
      <c r="K2056" s="197"/>
      <c r="L2056" s="863" t="str">
        <f t="shared" si="100"/>
        <v/>
      </c>
      <c r="M2056" s="864">
        <f t="shared" si="101"/>
        <v>0</v>
      </c>
      <c r="N2056" s="864">
        <f t="shared" si="102"/>
        <v>0</v>
      </c>
      <c r="O2056" s="197"/>
      <c r="P2056" s="197"/>
      <c r="Q2056" s="197"/>
      <c r="R2056" s="223"/>
      <c r="S2056" s="223"/>
    </row>
    <row r="2057" spans="1:19" ht="15" customHeight="1" x14ac:dyDescent="0.25">
      <c r="A2057" s="231"/>
      <c r="B2057" s="32"/>
      <c r="C2057" s="147"/>
      <c r="D2057" s="467"/>
      <c r="E2057" s="147"/>
      <c r="F2057" s="247"/>
      <c r="G2057" s="197"/>
      <c r="H2057" s="147"/>
      <c r="I2057" s="197"/>
      <c r="J2057" s="200"/>
      <c r="K2057" s="197"/>
      <c r="L2057" s="863" t="str">
        <f t="shared" si="100"/>
        <v/>
      </c>
      <c r="M2057" s="864">
        <f t="shared" si="101"/>
        <v>0</v>
      </c>
      <c r="N2057" s="864">
        <f t="shared" si="102"/>
        <v>0</v>
      </c>
      <c r="O2057" s="197"/>
      <c r="P2057" s="197"/>
      <c r="Q2057" s="197"/>
      <c r="R2057" s="223"/>
      <c r="S2057" s="223"/>
    </row>
    <row r="2058" spans="1:19" ht="15" customHeight="1" x14ac:dyDescent="0.25">
      <c r="A2058" s="231"/>
      <c r="B2058" s="32"/>
      <c r="C2058" s="147"/>
      <c r="D2058" s="467"/>
      <c r="E2058" s="147"/>
      <c r="F2058" s="247"/>
      <c r="G2058" s="197"/>
      <c r="H2058" s="147"/>
      <c r="I2058" s="197"/>
      <c r="J2058" s="200"/>
      <c r="K2058" s="197"/>
      <c r="L2058" s="863" t="str">
        <f t="shared" si="100"/>
        <v/>
      </c>
      <c r="M2058" s="864">
        <f t="shared" si="101"/>
        <v>0</v>
      </c>
      <c r="N2058" s="864">
        <f t="shared" si="102"/>
        <v>0</v>
      </c>
      <c r="O2058" s="197"/>
      <c r="P2058" s="197"/>
      <c r="Q2058" s="197"/>
      <c r="R2058" s="223"/>
      <c r="S2058" s="223"/>
    </row>
    <row r="2059" spans="1:19" ht="15" customHeight="1" x14ac:dyDescent="0.25">
      <c r="A2059" s="231"/>
      <c r="B2059" s="32"/>
      <c r="C2059" s="147"/>
      <c r="D2059" s="467"/>
      <c r="E2059" s="147"/>
      <c r="F2059" s="247"/>
      <c r="G2059" s="197"/>
      <c r="H2059" s="147"/>
      <c r="I2059" s="197"/>
      <c r="J2059" s="200"/>
      <c r="K2059" s="197"/>
      <c r="L2059" s="863" t="str">
        <f t="shared" si="100"/>
        <v/>
      </c>
      <c r="M2059" s="864">
        <f t="shared" si="101"/>
        <v>0</v>
      </c>
      <c r="N2059" s="864">
        <f t="shared" si="102"/>
        <v>0</v>
      </c>
      <c r="O2059" s="197"/>
      <c r="P2059" s="197"/>
      <c r="Q2059" s="197"/>
      <c r="R2059" s="223"/>
      <c r="S2059" s="223"/>
    </row>
    <row r="2060" spans="1:19" ht="15" customHeight="1" x14ac:dyDescent="0.25">
      <c r="A2060" s="231"/>
      <c r="B2060" s="32"/>
      <c r="C2060" s="147"/>
      <c r="D2060" s="467"/>
      <c r="E2060" s="147"/>
      <c r="F2060" s="247"/>
      <c r="G2060" s="197"/>
      <c r="H2060" s="147"/>
      <c r="I2060" s="197"/>
      <c r="J2060" s="200"/>
      <c r="K2060" s="197"/>
      <c r="L2060" s="863" t="str">
        <f t="shared" si="100"/>
        <v/>
      </c>
      <c r="M2060" s="864">
        <f t="shared" si="101"/>
        <v>0</v>
      </c>
      <c r="N2060" s="864">
        <f t="shared" si="102"/>
        <v>0</v>
      </c>
      <c r="O2060" s="197"/>
      <c r="P2060" s="197"/>
      <c r="Q2060" s="197"/>
      <c r="R2060" s="223"/>
      <c r="S2060" s="223"/>
    </row>
    <row r="2061" spans="1:19" ht="15" customHeight="1" x14ac:dyDescent="0.25">
      <c r="A2061" s="231"/>
      <c r="B2061" s="32"/>
      <c r="C2061" s="147"/>
      <c r="D2061" s="467"/>
      <c r="E2061" s="147"/>
      <c r="F2061" s="247"/>
      <c r="G2061" s="197"/>
      <c r="H2061" s="147"/>
      <c r="I2061" s="197"/>
      <c r="J2061" s="200"/>
      <c r="K2061" s="197"/>
      <c r="L2061" s="863" t="str">
        <f t="shared" si="100"/>
        <v/>
      </c>
      <c r="M2061" s="864">
        <f t="shared" si="101"/>
        <v>0</v>
      </c>
      <c r="N2061" s="864">
        <f t="shared" si="102"/>
        <v>0</v>
      </c>
      <c r="O2061" s="197"/>
      <c r="P2061" s="197"/>
      <c r="Q2061" s="197"/>
      <c r="R2061" s="197"/>
      <c r="S2061" s="223"/>
    </row>
    <row r="2062" spans="1:19" ht="15" customHeight="1" x14ac:dyDescent="0.25">
      <c r="A2062" s="231"/>
      <c r="B2062" s="32"/>
      <c r="C2062" s="147"/>
      <c r="D2062" s="467"/>
      <c r="E2062" s="147"/>
      <c r="F2062" s="247"/>
      <c r="G2062" s="197"/>
      <c r="H2062" s="147"/>
      <c r="I2062" s="197"/>
      <c r="J2062" s="200"/>
      <c r="K2062" s="197"/>
      <c r="L2062" s="863" t="str">
        <f t="shared" si="100"/>
        <v/>
      </c>
      <c r="M2062" s="864">
        <f t="shared" si="101"/>
        <v>0</v>
      </c>
      <c r="N2062" s="864">
        <f t="shared" si="102"/>
        <v>0</v>
      </c>
      <c r="O2062" s="197"/>
      <c r="P2062" s="197"/>
      <c r="Q2062" s="197"/>
      <c r="R2062" s="197"/>
      <c r="S2062" s="223"/>
    </row>
    <row r="2063" spans="1:19" ht="15" customHeight="1" x14ac:dyDescent="0.25">
      <c r="A2063" s="231"/>
      <c r="B2063" s="32"/>
      <c r="C2063" s="147"/>
      <c r="D2063" s="467"/>
      <c r="E2063" s="147"/>
      <c r="F2063" s="247"/>
      <c r="G2063" s="197"/>
      <c r="H2063" s="147"/>
      <c r="I2063" s="197"/>
      <c r="J2063" s="618"/>
      <c r="K2063" s="197"/>
      <c r="L2063" s="863" t="str">
        <f t="shared" si="100"/>
        <v/>
      </c>
      <c r="M2063" s="864">
        <f t="shared" si="101"/>
        <v>0</v>
      </c>
      <c r="N2063" s="864">
        <f t="shared" si="102"/>
        <v>0</v>
      </c>
      <c r="O2063" s="197"/>
      <c r="P2063" s="197"/>
      <c r="Q2063" s="197"/>
      <c r="R2063" s="223"/>
      <c r="S2063" s="223"/>
    </row>
    <row r="2064" spans="1:19" ht="15" customHeight="1" x14ac:dyDescent="0.25">
      <c r="A2064" s="231"/>
      <c r="B2064" s="32"/>
      <c r="C2064" s="147"/>
      <c r="D2064" s="467"/>
      <c r="E2064" s="147"/>
      <c r="F2064" s="247"/>
      <c r="G2064" s="197"/>
      <c r="H2064" s="147"/>
      <c r="I2064" s="197"/>
      <c r="J2064" s="618"/>
      <c r="K2064" s="197"/>
      <c r="L2064" s="863" t="str">
        <f t="shared" si="100"/>
        <v/>
      </c>
      <c r="M2064" s="864">
        <f t="shared" si="101"/>
        <v>0</v>
      </c>
      <c r="N2064" s="864">
        <f t="shared" si="102"/>
        <v>0</v>
      </c>
      <c r="O2064" s="197"/>
      <c r="P2064" s="197"/>
      <c r="Q2064" s="197"/>
      <c r="R2064" s="223"/>
      <c r="S2064" s="223"/>
    </row>
    <row r="2065" spans="1:19" ht="15" customHeight="1" x14ac:dyDescent="0.25">
      <c r="A2065" s="231"/>
      <c r="B2065" s="32"/>
      <c r="C2065" s="147"/>
      <c r="D2065" s="467"/>
      <c r="E2065" s="147"/>
      <c r="F2065" s="247"/>
      <c r="G2065" s="466"/>
      <c r="H2065" s="147"/>
      <c r="I2065" s="197"/>
      <c r="J2065" s="618"/>
      <c r="K2065" s="197"/>
      <c r="L2065" s="863" t="str">
        <f t="shared" si="100"/>
        <v/>
      </c>
      <c r="M2065" s="864">
        <f t="shared" si="101"/>
        <v>0</v>
      </c>
      <c r="N2065" s="864">
        <f t="shared" si="102"/>
        <v>0</v>
      </c>
      <c r="O2065" s="197"/>
      <c r="P2065" s="197"/>
      <c r="Q2065" s="197"/>
      <c r="R2065" s="223"/>
      <c r="S2065" s="223"/>
    </row>
    <row r="2066" spans="1:19" ht="15" customHeight="1" x14ac:dyDescent="0.25">
      <c r="A2066" s="231"/>
      <c r="B2066" s="32"/>
      <c r="C2066" s="147"/>
      <c r="D2066" s="467"/>
      <c r="E2066" s="147"/>
      <c r="F2066" s="247"/>
      <c r="G2066" s="466"/>
      <c r="H2066" s="147"/>
      <c r="I2066" s="197"/>
      <c r="J2066" s="618"/>
      <c r="K2066" s="197"/>
      <c r="L2066" s="863" t="str">
        <f t="shared" si="100"/>
        <v/>
      </c>
      <c r="M2066" s="864">
        <f t="shared" si="101"/>
        <v>0</v>
      </c>
      <c r="N2066" s="864">
        <f t="shared" si="102"/>
        <v>0</v>
      </c>
      <c r="O2066" s="197"/>
      <c r="P2066" s="197"/>
      <c r="Q2066" s="197"/>
      <c r="R2066" s="223"/>
      <c r="S2066" s="223"/>
    </row>
    <row r="2067" spans="1:19" ht="15" customHeight="1" x14ac:dyDescent="0.25">
      <c r="A2067" s="231"/>
      <c r="B2067" s="32"/>
      <c r="C2067" s="147"/>
      <c r="D2067" s="467"/>
      <c r="E2067" s="147"/>
      <c r="F2067" s="247"/>
      <c r="G2067" s="466"/>
      <c r="H2067" s="147"/>
      <c r="I2067" s="197"/>
      <c r="J2067" s="618"/>
      <c r="K2067" s="197"/>
      <c r="L2067" s="863" t="str">
        <f t="shared" si="100"/>
        <v/>
      </c>
      <c r="M2067" s="864">
        <f t="shared" si="101"/>
        <v>0</v>
      </c>
      <c r="N2067" s="864">
        <f t="shared" si="102"/>
        <v>0</v>
      </c>
      <c r="O2067" s="197"/>
      <c r="P2067" s="197"/>
      <c r="Q2067" s="197"/>
      <c r="R2067" s="223"/>
      <c r="S2067" s="223"/>
    </row>
    <row r="2068" spans="1:19" ht="15" customHeight="1" x14ac:dyDescent="0.25">
      <c r="A2068" s="231"/>
      <c r="B2068" s="32"/>
      <c r="C2068" s="147"/>
      <c r="D2068" s="467"/>
      <c r="E2068" s="147"/>
      <c r="F2068" s="247"/>
      <c r="G2068" s="466"/>
      <c r="H2068" s="147"/>
      <c r="I2068" s="197"/>
      <c r="J2068" s="618"/>
      <c r="K2068" s="197"/>
      <c r="L2068" s="863" t="str">
        <f t="shared" si="100"/>
        <v/>
      </c>
      <c r="M2068" s="864">
        <f t="shared" si="101"/>
        <v>0</v>
      </c>
      <c r="N2068" s="864">
        <f t="shared" si="102"/>
        <v>0</v>
      </c>
      <c r="O2068" s="197"/>
      <c r="P2068" s="197"/>
      <c r="Q2068" s="197"/>
      <c r="R2068" s="223"/>
      <c r="S2068" s="223"/>
    </row>
    <row r="2069" spans="1:19" ht="15" customHeight="1" x14ac:dyDescent="0.25">
      <c r="A2069" s="231"/>
      <c r="B2069" s="32"/>
      <c r="C2069" s="147"/>
      <c r="D2069" s="467"/>
      <c r="E2069" s="147"/>
      <c r="F2069" s="247"/>
      <c r="G2069" s="466"/>
      <c r="H2069" s="147"/>
      <c r="I2069" s="197"/>
      <c r="J2069" s="618"/>
      <c r="K2069" s="197"/>
      <c r="L2069" s="863" t="str">
        <f t="shared" si="100"/>
        <v/>
      </c>
      <c r="M2069" s="864">
        <f t="shared" si="101"/>
        <v>0</v>
      </c>
      <c r="N2069" s="864">
        <f t="shared" si="102"/>
        <v>0</v>
      </c>
      <c r="O2069" s="197"/>
      <c r="P2069" s="197"/>
      <c r="Q2069" s="197"/>
      <c r="R2069" s="197"/>
      <c r="S2069" s="223"/>
    </row>
    <row r="2070" spans="1:19" ht="15" customHeight="1" x14ac:dyDescent="0.25">
      <c r="A2070" s="231"/>
      <c r="B2070" s="32"/>
      <c r="C2070" s="147"/>
      <c r="D2070" s="467"/>
      <c r="E2070" s="147"/>
      <c r="F2070" s="247"/>
      <c r="G2070" s="466"/>
      <c r="H2070" s="147"/>
      <c r="I2070" s="197"/>
      <c r="J2070" s="618"/>
      <c r="K2070" s="197"/>
      <c r="L2070" s="863" t="str">
        <f t="shared" si="100"/>
        <v/>
      </c>
      <c r="M2070" s="864">
        <f t="shared" si="101"/>
        <v>0</v>
      </c>
      <c r="N2070" s="864">
        <f t="shared" si="102"/>
        <v>0</v>
      </c>
      <c r="O2070" s="197"/>
      <c r="P2070" s="197"/>
      <c r="Q2070" s="197"/>
      <c r="R2070" s="197"/>
      <c r="S2070" s="223"/>
    </row>
    <row r="2071" spans="1:19" ht="15" customHeight="1" x14ac:dyDescent="0.25">
      <c r="A2071" s="231"/>
      <c r="B2071" s="32"/>
      <c r="C2071" s="147"/>
      <c r="D2071" s="467"/>
      <c r="E2071" s="147"/>
      <c r="F2071" s="247"/>
      <c r="G2071" s="466"/>
      <c r="H2071" s="147"/>
      <c r="I2071" s="197"/>
      <c r="J2071" s="618"/>
      <c r="K2071" s="197"/>
      <c r="L2071" s="863" t="str">
        <f t="shared" si="100"/>
        <v/>
      </c>
      <c r="M2071" s="864">
        <f t="shared" si="101"/>
        <v>0</v>
      </c>
      <c r="N2071" s="864">
        <f t="shared" si="102"/>
        <v>0</v>
      </c>
      <c r="O2071" s="197"/>
      <c r="P2071" s="197"/>
      <c r="Q2071" s="197"/>
      <c r="R2071" s="223"/>
      <c r="S2071" s="223"/>
    </row>
    <row r="2072" spans="1:19" ht="15" customHeight="1" x14ac:dyDescent="0.25">
      <c r="A2072" s="231"/>
      <c r="B2072" s="32"/>
      <c r="C2072" s="147"/>
      <c r="D2072" s="467"/>
      <c r="E2072" s="147"/>
      <c r="F2072" s="247"/>
      <c r="G2072" s="466"/>
      <c r="H2072" s="147"/>
      <c r="I2072" s="197"/>
      <c r="J2072" s="618"/>
      <c r="K2072" s="197"/>
      <c r="L2072" s="863" t="str">
        <f t="shared" si="100"/>
        <v/>
      </c>
      <c r="M2072" s="864">
        <f t="shared" si="101"/>
        <v>0</v>
      </c>
      <c r="N2072" s="864">
        <f t="shared" si="102"/>
        <v>0</v>
      </c>
      <c r="O2072" s="197"/>
      <c r="P2072" s="197"/>
      <c r="Q2072" s="197"/>
      <c r="R2072" s="223"/>
      <c r="S2072" s="223"/>
    </row>
    <row r="2073" spans="1:19" ht="15" customHeight="1" x14ac:dyDescent="0.25">
      <c r="A2073" s="231"/>
      <c r="B2073" s="32"/>
      <c r="C2073" s="147"/>
      <c r="D2073" s="467"/>
      <c r="E2073" s="147"/>
      <c r="F2073" s="247"/>
      <c r="G2073" s="466"/>
      <c r="H2073" s="147"/>
      <c r="I2073" s="197"/>
      <c r="J2073" s="618"/>
      <c r="K2073" s="197"/>
      <c r="L2073" s="863" t="str">
        <f t="shared" si="100"/>
        <v/>
      </c>
      <c r="M2073" s="864">
        <f t="shared" si="101"/>
        <v>0</v>
      </c>
      <c r="N2073" s="864">
        <f t="shared" si="102"/>
        <v>0</v>
      </c>
      <c r="O2073" s="197"/>
      <c r="P2073" s="197"/>
      <c r="Q2073" s="197"/>
      <c r="R2073" s="223"/>
      <c r="S2073" s="223"/>
    </row>
    <row r="2074" spans="1:19" ht="15" customHeight="1" x14ac:dyDescent="0.25">
      <c r="A2074" s="231"/>
      <c r="B2074" s="32"/>
      <c r="C2074" s="147"/>
      <c r="D2074" s="467"/>
      <c r="E2074" s="147"/>
      <c r="F2074" s="247"/>
      <c r="G2074" s="466"/>
      <c r="H2074" s="147"/>
      <c r="I2074" s="197"/>
      <c r="J2074" s="618"/>
      <c r="K2074" s="197"/>
      <c r="L2074" s="863" t="str">
        <f t="shared" si="100"/>
        <v/>
      </c>
      <c r="M2074" s="864">
        <f t="shared" si="101"/>
        <v>0</v>
      </c>
      <c r="N2074" s="864">
        <f t="shared" si="102"/>
        <v>0</v>
      </c>
      <c r="O2074" s="197"/>
      <c r="P2074" s="197"/>
      <c r="Q2074" s="197"/>
      <c r="R2074" s="223"/>
      <c r="S2074" s="223"/>
    </row>
    <row r="2075" spans="1:19" ht="15" customHeight="1" x14ac:dyDescent="0.25">
      <c r="A2075" s="231"/>
      <c r="B2075" s="32"/>
      <c r="C2075" s="147"/>
      <c r="D2075" s="467"/>
      <c r="E2075" s="147"/>
      <c r="F2075" s="247"/>
      <c r="G2075" s="466"/>
      <c r="H2075" s="147"/>
      <c r="I2075" s="197"/>
      <c r="J2075" s="618"/>
      <c r="K2075" s="197"/>
      <c r="L2075" s="863" t="str">
        <f t="shared" si="100"/>
        <v/>
      </c>
      <c r="M2075" s="864">
        <f t="shared" si="101"/>
        <v>0</v>
      </c>
      <c r="N2075" s="864">
        <f t="shared" si="102"/>
        <v>0</v>
      </c>
      <c r="O2075" s="197"/>
      <c r="P2075" s="197"/>
      <c r="Q2075" s="197"/>
      <c r="R2075" s="223"/>
      <c r="S2075" s="223"/>
    </row>
    <row r="2076" spans="1:19" ht="15" customHeight="1" x14ac:dyDescent="0.25">
      <c r="A2076" s="231"/>
      <c r="B2076" s="32"/>
      <c r="C2076" s="147"/>
      <c r="D2076" s="467"/>
      <c r="E2076" s="147"/>
      <c r="F2076" s="247"/>
      <c r="G2076" s="466"/>
      <c r="H2076" s="147"/>
      <c r="I2076" s="197"/>
      <c r="J2076" s="618"/>
      <c r="K2076" s="197"/>
      <c r="L2076" s="863" t="str">
        <f t="shared" si="100"/>
        <v/>
      </c>
      <c r="M2076" s="864">
        <f t="shared" si="101"/>
        <v>0</v>
      </c>
      <c r="N2076" s="864">
        <f t="shared" si="102"/>
        <v>0</v>
      </c>
      <c r="O2076" s="197"/>
      <c r="P2076" s="197"/>
      <c r="Q2076" s="197"/>
      <c r="R2076" s="223"/>
      <c r="S2076" s="223"/>
    </row>
    <row r="2077" spans="1:19" ht="15" customHeight="1" x14ac:dyDescent="0.25">
      <c r="A2077" s="231"/>
      <c r="B2077" s="32"/>
      <c r="C2077" s="147"/>
      <c r="D2077" s="467"/>
      <c r="E2077" s="147"/>
      <c r="F2077" s="247"/>
      <c r="G2077" s="466"/>
      <c r="H2077" s="147"/>
      <c r="I2077" s="197"/>
      <c r="J2077" s="618"/>
      <c r="K2077" s="197"/>
      <c r="L2077" s="863" t="str">
        <f t="shared" si="100"/>
        <v/>
      </c>
      <c r="M2077" s="864">
        <f t="shared" si="101"/>
        <v>0</v>
      </c>
      <c r="N2077" s="864">
        <f t="shared" si="102"/>
        <v>0</v>
      </c>
      <c r="O2077" s="197"/>
      <c r="P2077" s="197"/>
      <c r="Q2077" s="197"/>
      <c r="R2077" s="197"/>
      <c r="S2077" s="223"/>
    </row>
    <row r="2078" spans="1:19" ht="15" customHeight="1" x14ac:dyDescent="0.25">
      <c r="A2078" s="231"/>
      <c r="B2078" s="32"/>
      <c r="C2078" s="147"/>
      <c r="D2078" s="467"/>
      <c r="E2078" s="147"/>
      <c r="F2078" s="247"/>
      <c r="G2078" s="466"/>
      <c r="H2078" s="147"/>
      <c r="I2078" s="197"/>
      <c r="J2078" s="618"/>
      <c r="K2078" s="197"/>
      <c r="L2078" s="863" t="str">
        <f t="shared" si="100"/>
        <v/>
      </c>
      <c r="M2078" s="864">
        <f t="shared" si="101"/>
        <v>0</v>
      </c>
      <c r="N2078" s="864">
        <f t="shared" si="102"/>
        <v>0</v>
      </c>
      <c r="O2078" s="197"/>
      <c r="P2078" s="197"/>
      <c r="Q2078" s="197"/>
      <c r="R2078" s="197"/>
      <c r="S2078" s="223"/>
    </row>
    <row r="2079" spans="1:19" ht="15" customHeight="1" x14ac:dyDescent="0.25">
      <c r="A2079" s="231"/>
      <c r="B2079" s="32"/>
      <c r="C2079" s="147"/>
      <c r="D2079" s="467"/>
      <c r="E2079" s="147"/>
      <c r="F2079" s="247"/>
      <c r="G2079" s="466"/>
      <c r="H2079" s="147"/>
      <c r="I2079" s="197"/>
      <c r="J2079" s="618"/>
      <c r="K2079" s="197"/>
      <c r="L2079" s="863" t="str">
        <f t="shared" si="100"/>
        <v/>
      </c>
      <c r="M2079" s="864">
        <f t="shared" si="101"/>
        <v>0</v>
      </c>
      <c r="N2079" s="864">
        <f t="shared" si="102"/>
        <v>0</v>
      </c>
      <c r="O2079" s="197"/>
      <c r="P2079" s="197"/>
      <c r="Q2079" s="197"/>
      <c r="R2079" s="223"/>
      <c r="S2079" s="223"/>
    </row>
    <row r="2080" spans="1:19" ht="15" customHeight="1" x14ac:dyDescent="0.25">
      <c r="A2080" s="231"/>
      <c r="B2080" s="32"/>
      <c r="C2080" s="147"/>
      <c r="D2080" s="467"/>
      <c r="E2080" s="147"/>
      <c r="F2080" s="247"/>
      <c r="G2080" s="466"/>
      <c r="H2080" s="147"/>
      <c r="I2080" s="197"/>
      <c r="J2080" s="618"/>
      <c r="K2080" s="197"/>
      <c r="L2080" s="863" t="str">
        <f t="shared" si="100"/>
        <v/>
      </c>
      <c r="M2080" s="864">
        <f t="shared" si="101"/>
        <v>0</v>
      </c>
      <c r="N2080" s="864">
        <f t="shared" si="102"/>
        <v>0</v>
      </c>
      <c r="O2080" s="197"/>
      <c r="P2080" s="197"/>
      <c r="Q2080" s="197"/>
      <c r="R2080" s="223"/>
      <c r="S2080" s="223"/>
    </row>
    <row r="2081" spans="1:26" ht="15" customHeight="1" x14ac:dyDescent="0.25">
      <c r="A2081" s="231"/>
      <c r="B2081" s="32"/>
      <c r="C2081" s="147"/>
      <c r="D2081" s="467"/>
      <c r="E2081" s="147"/>
      <c r="F2081" s="247"/>
      <c r="G2081" s="466"/>
      <c r="H2081" s="147"/>
      <c r="I2081" s="197"/>
      <c r="J2081" s="618"/>
      <c r="K2081" s="197"/>
      <c r="L2081" s="863" t="str">
        <f t="shared" si="100"/>
        <v/>
      </c>
      <c r="M2081" s="864">
        <f t="shared" si="101"/>
        <v>0</v>
      </c>
      <c r="N2081" s="864">
        <f t="shared" si="102"/>
        <v>0</v>
      </c>
      <c r="O2081" s="197"/>
      <c r="P2081" s="197"/>
      <c r="Q2081" s="197"/>
      <c r="R2081" s="223"/>
      <c r="S2081" s="223"/>
    </row>
    <row r="2082" spans="1:26" ht="15" customHeight="1" x14ac:dyDescent="0.25">
      <c r="A2082" s="231"/>
      <c r="B2082" s="32"/>
      <c r="C2082" s="147"/>
      <c r="D2082" s="467"/>
      <c r="E2082" s="147"/>
      <c r="F2082" s="468"/>
      <c r="G2082" s="466"/>
      <c r="H2082" s="147"/>
      <c r="I2082" s="197"/>
      <c r="J2082" s="618"/>
      <c r="K2082" s="197"/>
      <c r="L2082" s="863" t="str">
        <f t="shared" si="100"/>
        <v/>
      </c>
      <c r="M2082" s="864">
        <f t="shared" si="101"/>
        <v>0</v>
      </c>
      <c r="N2082" s="864">
        <f t="shared" si="102"/>
        <v>0</v>
      </c>
      <c r="O2082" s="197"/>
      <c r="P2082" s="197"/>
      <c r="Q2082" s="197"/>
      <c r="R2082" s="223"/>
      <c r="S2082" s="223"/>
    </row>
    <row r="2083" spans="1:26" ht="15" customHeight="1" x14ac:dyDescent="0.25">
      <c r="A2083" s="231"/>
      <c r="B2083" s="32"/>
      <c r="C2083" s="147"/>
      <c r="D2083" s="467"/>
      <c r="E2083" s="147"/>
      <c r="F2083" s="468"/>
      <c r="G2083" s="466"/>
      <c r="H2083" s="147"/>
      <c r="I2083" s="197"/>
      <c r="J2083" s="618"/>
      <c r="K2083" s="197"/>
      <c r="L2083" s="863" t="str">
        <f t="shared" si="100"/>
        <v/>
      </c>
      <c r="M2083" s="864">
        <f t="shared" si="101"/>
        <v>0</v>
      </c>
      <c r="N2083" s="864">
        <f t="shared" si="102"/>
        <v>0</v>
      </c>
      <c r="O2083" s="197"/>
      <c r="P2083" s="197"/>
      <c r="Q2083" s="197"/>
      <c r="R2083" s="223"/>
      <c r="S2083" s="223"/>
    </row>
    <row r="2084" spans="1:26" ht="15" customHeight="1" x14ac:dyDescent="0.25">
      <c r="A2084" s="231"/>
      <c r="B2084" s="32"/>
      <c r="C2084" s="147"/>
      <c r="D2084" s="467"/>
      <c r="E2084" s="147"/>
      <c r="F2084" s="468"/>
      <c r="G2084" s="466"/>
      <c r="H2084" s="147"/>
      <c r="I2084" s="197"/>
      <c r="J2084" s="618"/>
      <c r="K2084" s="197"/>
      <c r="L2084" s="863" t="str">
        <f t="shared" si="100"/>
        <v/>
      </c>
      <c r="M2084" s="864">
        <f t="shared" si="101"/>
        <v>0</v>
      </c>
      <c r="N2084" s="864">
        <f t="shared" si="102"/>
        <v>0</v>
      </c>
      <c r="O2084" s="197"/>
      <c r="P2084" s="197"/>
      <c r="Q2084" s="197"/>
      <c r="R2084" s="223"/>
      <c r="S2084" s="223"/>
    </row>
    <row r="2085" spans="1:26" ht="15" customHeight="1" x14ac:dyDescent="0.25">
      <c r="A2085" s="231"/>
      <c r="B2085" s="32"/>
      <c r="C2085" s="147"/>
      <c r="D2085" s="467"/>
      <c r="E2085" s="147"/>
      <c r="F2085" s="468"/>
      <c r="G2085" s="466"/>
      <c r="H2085" s="147"/>
      <c r="I2085" s="197"/>
      <c r="J2085" s="618"/>
      <c r="K2085" s="197"/>
      <c r="L2085" s="863" t="str">
        <f t="shared" si="100"/>
        <v/>
      </c>
      <c r="M2085" s="864">
        <f t="shared" si="101"/>
        <v>0</v>
      </c>
      <c r="N2085" s="864">
        <f t="shared" si="102"/>
        <v>0</v>
      </c>
      <c r="O2085" s="197"/>
      <c r="P2085" s="197"/>
      <c r="Q2085" s="197"/>
      <c r="R2085" s="197"/>
      <c r="S2085" s="223"/>
    </row>
    <row r="2086" spans="1:26" ht="15" customHeight="1" x14ac:dyDescent="0.25">
      <c r="A2086" s="231"/>
      <c r="B2086" s="32"/>
      <c r="C2086" s="147"/>
      <c r="D2086" s="467"/>
      <c r="E2086" s="147"/>
      <c r="F2086" s="468"/>
      <c r="G2086" s="466"/>
      <c r="H2086" s="147"/>
      <c r="I2086" s="197"/>
      <c r="J2086" s="618"/>
      <c r="K2086" s="197"/>
      <c r="L2086" s="863" t="str">
        <f t="shared" si="100"/>
        <v/>
      </c>
      <c r="M2086" s="864">
        <f t="shared" si="101"/>
        <v>0</v>
      </c>
      <c r="N2086" s="864">
        <f t="shared" si="102"/>
        <v>0</v>
      </c>
      <c r="O2086" s="197"/>
      <c r="P2086" s="197"/>
      <c r="Q2086" s="197"/>
      <c r="R2086" s="197"/>
      <c r="S2086" s="223"/>
    </row>
    <row r="2087" spans="1:26" ht="15" customHeight="1" x14ac:dyDescent="0.25">
      <c r="A2087" s="231"/>
      <c r="B2087" s="32"/>
      <c r="C2087" s="147"/>
      <c r="D2087" s="467"/>
      <c r="E2087" s="147"/>
      <c r="F2087" s="468"/>
      <c r="G2087" s="466"/>
      <c r="H2087" s="147"/>
      <c r="I2087" s="197"/>
      <c r="J2087" s="618"/>
      <c r="K2087" s="197"/>
      <c r="L2087" s="863" t="str">
        <f t="shared" si="100"/>
        <v/>
      </c>
      <c r="M2087" s="864">
        <f t="shared" si="101"/>
        <v>0</v>
      </c>
      <c r="N2087" s="864">
        <f t="shared" si="102"/>
        <v>0</v>
      </c>
      <c r="O2087" s="197"/>
      <c r="P2087" s="197"/>
      <c r="Q2087" s="197"/>
      <c r="R2087" s="223"/>
      <c r="S2087" s="223"/>
    </row>
    <row r="2088" spans="1:26" ht="15" customHeight="1" x14ac:dyDescent="0.25">
      <c r="A2088" s="231"/>
      <c r="B2088" s="32"/>
      <c r="C2088" s="147"/>
      <c r="D2088" s="467"/>
      <c r="E2088" s="147"/>
      <c r="F2088" s="468"/>
      <c r="G2088" s="466"/>
      <c r="H2088" s="147"/>
      <c r="I2088" s="197"/>
      <c r="J2088" s="618"/>
      <c r="K2088" s="197"/>
      <c r="L2088" s="863" t="str">
        <f t="shared" si="100"/>
        <v/>
      </c>
      <c r="M2088" s="864">
        <f t="shared" si="101"/>
        <v>0</v>
      </c>
      <c r="N2088" s="864">
        <f t="shared" si="102"/>
        <v>0</v>
      </c>
      <c r="O2088" s="197"/>
      <c r="P2088" s="197"/>
      <c r="Q2088" s="197"/>
      <c r="R2088" s="223"/>
      <c r="S2088" s="223"/>
    </row>
    <row r="2089" spans="1:26" ht="15" customHeight="1" x14ac:dyDescent="0.25">
      <c r="A2089" s="231"/>
      <c r="B2089" s="32"/>
      <c r="C2089" s="147"/>
      <c r="D2089" s="467"/>
      <c r="E2089" s="147"/>
      <c r="F2089" s="468"/>
      <c r="G2089" s="466"/>
      <c r="H2089" s="147"/>
      <c r="I2089" s="197"/>
      <c r="J2089" s="618"/>
      <c r="K2089" s="466"/>
      <c r="L2089" s="863" t="str">
        <f t="shared" si="100"/>
        <v/>
      </c>
      <c r="M2089" s="864">
        <f t="shared" si="101"/>
        <v>0</v>
      </c>
      <c r="N2089" s="864">
        <f t="shared" si="102"/>
        <v>0</v>
      </c>
      <c r="O2089" s="197"/>
      <c r="P2089" s="197"/>
      <c r="Q2089" s="197"/>
      <c r="R2089" s="223"/>
      <c r="S2089" s="223"/>
    </row>
    <row r="2090" spans="1:26" x14ac:dyDescent="0.25">
      <c r="A2090" s="231"/>
      <c r="B2090" s="32"/>
      <c r="C2090" s="147"/>
      <c r="D2090" s="147"/>
      <c r="E2090" s="467"/>
      <c r="F2090" s="468"/>
      <c r="G2090" s="466"/>
      <c r="H2090" s="467"/>
      <c r="I2090" s="466"/>
      <c r="J2090" s="618"/>
      <c r="L2090" s="863" t="str">
        <f t="shared" si="100"/>
        <v/>
      </c>
      <c r="M2090" s="864">
        <f t="shared" si="101"/>
        <v>0</v>
      </c>
      <c r="N2090" s="864">
        <f t="shared" si="102"/>
        <v>0</v>
      </c>
      <c r="O2090" s="197"/>
      <c r="P2090" s="197"/>
      <c r="Q2090" s="325"/>
      <c r="R2090" s="223"/>
      <c r="S2090" s="223"/>
    </row>
    <row r="2091" spans="1:26" x14ac:dyDescent="0.25">
      <c r="A2091" s="231"/>
      <c r="B2091" s="32"/>
      <c r="C2091" s="147"/>
      <c r="D2091" s="147"/>
      <c r="E2091" s="467"/>
      <c r="F2091" s="468"/>
      <c r="G2091" s="466"/>
      <c r="H2091" s="467"/>
      <c r="I2091" s="466"/>
      <c r="J2091" s="618"/>
      <c r="L2091" s="863" t="str">
        <f t="shared" si="100"/>
        <v/>
      </c>
      <c r="M2091" s="864">
        <f t="shared" si="101"/>
        <v>0</v>
      </c>
      <c r="N2091" s="864">
        <f t="shared" si="102"/>
        <v>0</v>
      </c>
      <c r="O2091" s="197"/>
      <c r="P2091" s="197"/>
      <c r="Q2091" s="325"/>
      <c r="R2091" s="223"/>
      <c r="S2091" s="223"/>
    </row>
    <row r="2092" spans="1:26" x14ac:dyDescent="0.25">
      <c r="A2092" s="231"/>
      <c r="B2092" s="32"/>
      <c r="C2092" s="147"/>
      <c r="D2092" s="147"/>
      <c r="E2092" s="467"/>
      <c r="F2092" s="468"/>
      <c r="G2092" s="466"/>
      <c r="H2092" s="467"/>
      <c r="I2092" s="466"/>
      <c r="J2092" s="618"/>
      <c r="L2092" s="863" t="str">
        <f t="shared" si="100"/>
        <v/>
      </c>
      <c r="M2092" s="864">
        <f t="shared" si="101"/>
        <v>0</v>
      </c>
      <c r="N2092" s="864">
        <f t="shared" si="102"/>
        <v>0</v>
      </c>
      <c r="O2092" s="197"/>
      <c r="P2092" s="197"/>
      <c r="Q2092" s="325"/>
      <c r="R2092" s="223"/>
      <c r="S2092" s="223"/>
    </row>
    <row r="2093" spans="1:26" x14ac:dyDescent="0.25">
      <c r="A2093" s="231"/>
      <c r="B2093" s="32"/>
      <c r="C2093" s="147"/>
      <c r="D2093" s="147"/>
      <c r="E2093" s="467"/>
      <c r="F2093" s="468"/>
      <c r="G2093" s="466"/>
      <c r="H2093" s="467"/>
      <c r="I2093" s="466"/>
      <c r="J2093" s="618"/>
      <c r="L2093" s="863" t="str">
        <f t="shared" si="100"/>
        <v/>
      </c>
      <c r="M2093" s="864">
        <f t="shared" si="101"/>
        <v>0</v>
      </c>
      <c r="N2093" s="864">
        <f t="shared" si="102"/>
        <v>0</v>
      </c>
      <c r="O2093" s="197"/>
      <c r="P2093" s="197"/>
      <c r="Q2093" s="325"/>
      <c r="R2093" s="197"/>
      <c r="S2093" s="223"/>
    </row>
    <row r="2094" spans="1:26" x14ac:dyDescent="0.25">
      <c r="A2094" s="231"/>
      <c r="B2094" s="32"/>
      <c r="C2094" s="147"/>
      <c r="D2094" s="147"/>
      <c r="E2094" s="467"/>
      <c r="F2094" s="468"/>
      <c r="G2094" s="466"/>
      <c r="H2094" s="467"/>
      <c r="I2094" s="466"/>
      <c r="J2094" s="618"/>
      <c r="L2094" s="863" t="str">
        <f t="shared" si="100"/>
        <v/>
      </c>
      <c r="M2094" s="864">
        <f t="shared" si="101"/>
        <v>0</v>
      </c>
      <c r="N2094" s="864">
        <f t="shared" si="102"/>
        <v>0</v>
      </c>
      <c r="O2094" s="197"/>
      <c r="P2094" s="197"/>
      <c r="Q2094" s="325"/>
      <c r="R2094" s="197"/>
      <c r="S2094" s="223"/>
    </row>
    <row r="2095" spans="1:26" x14ac:dyDescent="0.25">
      <c r="A2095" s="231"/>
      <c r="B2095" s="32"/>
      <c r="C2095" s="147"/>
      <c r="D2095" s="147"/>
      <c r="E2095" s="467"/>
      <c r="F2095" s="468"/>
      <c r="G2095" s="466"/>
      <c r="H2095" s="467"/>
      <c r="I2095" s="466"/>
      <c r="J2095" s="618"/>
      <c r="L2095" s="863" t="str">
        <f t="shared" si="100"/>
        <v/>
      </c>
      <c r="M2095" s="864">
        <f t="shared" si="101"/>
        <v>0</v>
      </c>
      <c r="N2095" s="864">
        <f t="shared" si="102"/>
        <v>0</v>
      </c>
      <c r="O2095" s="197"/>
      <c r="P2095" s="197"/>
      <c r="Q2095" s="325"/>
      <c r="R2095" s="223"/>
      <c r="S2095" s="223"/>
      <c r="Y2095" s="224"/>
      <c r="Z2095" s="224"/>
    </row>
    <row r="2096" spans="1:26" x14ac:dyDescent="0.25">
      <c r="A2096" s="231"/>
      <c r="B2096" s="32"/>
      <c r="C2096" s="147"/>
      <c r="D2096" s="147"/>
      <c r="E2096" s="467"/>
      <c r="F2096" s="468"/>
      <c r="G2096" s="466"/>
      <c r="H2096" s="467"/>
      <c r="I2096" s="466"/>
      <c r="J2096" s="618"/>
      <c r="L2096" s="863" t="str">
        <f t="shared" si="100"/>
        <v/>
      </c>
      <c r="M2096" s="864">
        <f t="shared" si="101"/>
        <v>0</v>
      </c>
      <c r="N2096" s="864">
        <f t="shared" si="102"/>
        <v>0</v>
      </c>
      <c r="O2096" s="197"/>
      <c r="P2096" s="197"/>
      <c r="Q2096" s="325"/>
      <c r="R2096" s="223"/>
      <c r="S2096" s="223"/>
      <c r="Y2096" s="224"/>
      <c r="Z2096" s="224"/>
    </row>
    <row r="2097" spans="1:26" x14ac:dyDescent="0.25">
      <c r="A2097" s="231"/>
      <c r="B2097" s="32"/>
      <c r="C2097" s="147"/>
      <c r="D2097" s="147"/>
      <c r="E2097" s="467"/>
      <c r="F2097" s="468"/>
      <c r="G2097" s="466"/>
      <c r="H2097" s="467"/>
      <c r="I2097" s="466"/>
      <c r="J2097" s="618"/>
      <c r="L2097" s="863" t="str">
        <f t="shared" si="100"/>
        <v/>
      </c>
      <c r="M2097" s="864">
        <f t="shared" si="101"/>
        <v>0</v>
      </c>
      <c r="N2097" s="864">
        <f t="shared" si="102"/>
        <v>0</v>
      </c>
      <c r="O2097" s="197"/>
      <c r="P2097" s="197"/>
      <c r="Q2097" s="325"/>
      <c r="R2097" s="223"/>
      <c r="S2097" s="223"/>
      <c r="Y2097" s="224"/>
      <c r="Z2097" s="224"/>
    </row>
    <row r="2098" spans="1:26" x14ac:dyDescent="0.25">
      <c r="A2098" s="231"/>
      <c r="B2098" s="32"/>
      <c r="C2098" s="147"/>
      <c r="D2098" s="147"/>
      <c r="E2098" s="467"/>
      <c r="F2098" s="468"/>
      <c r="G2098" s="466"/>
      <c r="H2098" s="467"/>
      <c r="I2098" s="466"/>
      <c r="J2098" s="618"/>
      <c r="L2098" s="863" t="str">
        <f t="shared" si="100"/>
        <v/>
      </c>
      <c r="M2098" s="864">
        <f t="shared" si="101"/>
        <v>0</v>
      </c>
      <c r="N2098" s="864">
        <f t="shared" si="102"/>
        <v>0</v>
      </c>
      <c r="O2098" s="197"/>
      <c r="P2098" s="197"/>
      <c r="Q2098" s="325"/>
      <c r="R2098" s="223"/>
      <c r="S2098" s="223"/>
      <c r="Y2098" s="224"/>
      <c r="Z2098" s="224"/>
    </row>
    <row r="2099" spans="1:26" x14ac:dyDescent="0.25">
      <c r="A2099" s="231"/>
      <c r="B2099" s="32"/>
      <c r="C2099" s="147"/>
      <c r="D2099" s="147"/>
      <c r="E2099" s="467"/>
      <c r="F2099" s="468"/>
      <c r="G2099" s="466"/>
      <c r="H2099" s="467"/>
      <c r="I2099" s="466"/>
      <c r="J2099" s="618"/>
      <c r="L2099" s="863" t="str">
        <f t="shared" si="100"/>
        <v/>
      </c>
      <c r="M2099" s="864">
        <f t="shared" si="101"/>
        <v>0</v>
      </c>
      <c r="N2099" s="864">
        <f t="shared" si="102"/>
        <v>0</v>
      </c>
      <c r="O2099" s="197"/>
      <c r="P2099" s="197"/>
      <c r="Q2099" s="325"/>
      <c r="R2099" s="223"/>
      <c r="S2099" s="223"/>
      <c r="Y2099" s="265"/>
      <c r="Z2099" s="174"/>
    </row>
    <row r="2100" spans="1:26" x14ac:dyDescent="0.25">
      <c r="A2100" s="231"/>
      <c r="B2100" s="32"/>
      <c r="C2100" s="147"/>
      <c r="D2100" s="147"/>
      <c r="E2100" s="467"/>
      <c r="F2100" s="468"/>
      <c r="G2100" s="466"/>
      <c r="H2100" s="467"/>
      <c r="I2100" s="466"/>
      <c r="J2100" s="618"/>
      <c r="L2100" s="863" t="str">
        <f t="shared" si="100"/>
        <v/>
      </c>
      <c r="M2100" s="864">
        <f t="shared" si="101"/>
        <v>0</v>
      </c>
      <c r="N2100" s="864">
        <f t="shared" si="102"/>
        <v>0</v>
      </c>
      <c r="O2100" s="197"/>
      <c r="P2100" s="197"/>
      <c r="Q2100" s="325"/>
      <c r="R2100" s="223"/>
      <c r="S2100" s="223"/>
      <c r="Z2100" s="224"/>
    </row>
    <row r="2101" spans="1:26" x14ac:dyDescent="0.25">
      <c r="A2101" s="231"/>
      <c r="B2101" s="32"/>
      <c r="C2101" s="147"/>
      <c r="D2101" s="147"/>
      <c r="E2101" s="467"/>
      <c r="F2101" s="468"/>
      <c r="G2101" s="466"/>
      <c r="H2101" s="467"/>
      <c r="I2101" s="466"/>
      <c r="J2101" s="618"/>
      <c r="L2101" s="863" t="str">
        <f t="shared" si="100"/>
        <v/>
      </c>
      <c r="M2101" s="864">
        <f t="shared" si="101"/>
        <v>0</v>
      </c>
      <c r="N2101" s="864">
        <f t="shared" si="102"/>
        <v>0</v>
      </c>
      <c r="O2101" s="197"/>
      <c r="P2101" s="197"/>
      <c r="Q2101" s="325"/>
      <c r="R2101" s="197"/>
      <c r="S2101" s="223"/>
      <c r="Z2101" s="224"/>
    </row>
    <row r="2102" spans="1:26" x14ac:dyDescent="0.25">
      <c r="A2102" s="231"/>
      <c r="B2102" s="32"/>
      <c r="C2102" s="147"/>
      <c r="D2102" s="147"/>
      <c r="E2102" s="467"/>
      <c r="F2102" s="468"/>
      <c r="G2102" s="466"/>
      <c r="H2102" s="467"/>
      <c r="I2102" s="466"/>
      <c r="J2102" s="618"/>
      <c r="L2102" s="863" t="str">
        <f t="shared" si="100"/>
        <v/>
      </c>
      <c r="M2102" s="864">
        <f t="shared" si="101"/>
        <v>0</v>
      </c>
      <c r="N2102" s="864">
        <f t="shared" si="102"/>
        <v>0</v>
      </c>
      <c r="O2102" s="197"/>
      <c r="P2102" s="197"/>
      <c r="Q2102" s="325"/>
      <c r="R2102" s="197"/>
      <c r="S2102" s="223"/>
      <c r="Z2102" s="224"/>
    </row>
    <row r="2103" spans="1:26" x14ac:dyDescent="0.25">
      <c r="A2103" s="231"/>
      <c r="B2103" s="32"/>
      <c r="C2103" s="147"/>
      <c r="D2103" s="147"/>
      <c r="E2103" s="467"/>
      <c r="F2103" s="468"/>
      <c r="G2103" s="466"/>
      <c r="H2103" s="467"/>
      <c r="I2103" s="466"/>
      <c r="J2103" s="618"/>
      <c r="L2103" s="863" t="str">
        <f t="shared" si="100"/>
        <v/>
      </c>
      <c r="M2103" s="864">
        <f t="shared" si="101"/>
        <v>0</v>
      </c>
      <c r="N2103" s="864">
        <f t="shared" si="102"/>
        <v>0</v>
      </c>
      <c r="O2103" s="197"/>
      <c r="P2103" s="197"/>
      <c r="Q2103" s="325"/>
      <c r="R2103" s="223"/>
      <c r="S2103" s="223"/>
      <c r="Z2103" s="265"/>
    </row>
    <row r="2104" spans="1:26" x14ac:dyDescent="0.25">
      <c r="A2104" s="231"/>
      <c r="B2104" s="32"/>
      <c r="C2104" s="147"/>
      <c r="D2104" s="147"/>
      <c r="E2104" s="467"/>
      <c r="F2104" s="468"/>
      <c r="G2104" s="466"/>
      <c r="H2104" s="467"/>
      <c r="I2104" s="466"/>
      <c r="J2104" s="618"/>
      <c r="L2104" s="863" t="str">
        <f t="shared" si="100"/>
        <v/>
      </c>
      <c r="M2104" s="864">
        <f t="shared" si="101"/>
        <v>0</v>
      </c>
      <c r="N2104" s="864">
        <f t="shared" si="102"/>
        <v>0</v>
      </c>
      <c r="O2104" s="197"/>
      <c r="P2104" s="197"/>
      <c r="Q2104" s="325"/>
      <c r="R2104" s="223"/>
      <c r="S2104" s="223"/>
      <c r="Z2104" s="265"/>
    </row>
    <row r="2105" spans="1:26" x14ac:dyDescent="0.25">
      <c r="A2105" s="231"/>
      <c r="B2105" s="32"/>
      <c r="C2105" s="147"/>
      <c r="D2105" s="147"/>
      <c r="E2105" s="467"/>
      <c r="F2105" s="468"/>
      <c r="G2105" s="466"/>
      <c r="H2105" s="467"/>
      <c r="I2105" s="466"/>
      <c r="J2105" s="618"/>
      <c r="L2105" s="863" t="str">
        <f t="shared" si="100"/>
        <v/>
      </c>
      <c r="M2105" s="864">
        <f t="shared" si="101"/>
        <v>0</v>
      </c>
      <c r="N2105" s="864">
        <f t="shared" si="102"/>
        <v>0</v>
      </c>
      <c r="O2105" s="197"/>
      <c r="P2105" s="197"/>
      <c r="Q2105" s="325"/>
      <c r="R2105" s="223"/>
      <c r="S2105" s="223"/>
      <c r="Z2105" s="224"/>
    </row>
    <row r="2106" spans="1:26" x14ac:dyDescent="0.25">
      <c r="A2106" s="231"/>
      <c r="B2106" s="32"/>
      <c r="C2106" s="147"/>
      <c r="D2106" s="147"/>
      <c r="E2106" s="467"/>
      <c r="F2106" s="468"/>
      <c r="G2106" s="466"/>
      <c r="H2106" s="467"/>
      <c r="I2106" s="466"/>
      <c r="J2106" s="618"/>
      <c r="L2106" s="863" t="str">
        <f t="shared" si="100"/>
        <v/>
      </c>
      <c r="M2106" s="864">
        <f t="shared" si="101"/>
        <v>0</v>
      </c>
      <c r="N2106" s="864">
        <f t="shared" si="102"/>
        <v>0</v>
      </c>
      <c r="O2106" s="197"/>
      <c r="P2106" s="197"/>
      <c r="Q2106" s="325"/>
      <c r="R2106" s="223"/>
      <c r="S2106" s="223"/>
      <c r="Z2106" s="224"/>
    </row>
    <row r="2107" spans="1:26" x14ac:dyDescent="0.25">
      <c r="A2107" s="231"/>
      <c r="B2107" s="32"/>
      <c r="C2107" s="147"/>
      <c r="D2107" s="147"/>
      <c r="E2107" s="467"/>
      <c r="F2107" s="468"/>
      <c r="G2107" s="466"/>
      <c r="H2107" s="467"/>
      <c r="I2107" s="466"/>
      <c r="J2107" s="618"/>
      <c r="L2107" s="863" t="str">
        <f t="shared" si="100"/>
        <v/>
      </c>
      <c r="M2107" s="864">
        <f t="shared" si="101"/>
        <v>0</v>
      </c>
      <c r="N2107" s="864">
        <f t="shared" si="102"/>
        <v>0</v>
      </c>
      <c r="O2107" s="197"/>
      <c r="P2107" s="197"/>
      <c r="Q2107" s="325"/>
      <c r="R2107" s="223"/>
      <c r="S2107" s="223"/>
      <c r="Z2107" s="224"/>
    </row>
    <row r="2108" spans="1:26" x14ac:dyDescent="0.25">
      <c r="A2108" s="231"/>
      <c r="B2108" s="32"/>
      <c r="C2108" s="147"/>
      <c r="D2108" s="147"/>
      <c r="E2108" s="467"/>
      <c r="F2108" s="468"/>
      <c r="G2108" s="466"/>
      <c r="H2108" s="467"/>
      <c r="I2108" s="466"/>
      <c r="J2108" s="618"/>
      <c r="L2108" s="863" t="str">
        <f t="shared" si="100"/>
        <v/>
      </c>
      <c r="M2108" s="864">
        <f t="shared" si="101"/>
        <v>0</v>
      </c>
      <c r="N2108" s="864">
        <f t="shared" si="102"/>
        <v>0</v>
      </c>
      <c r="O2108" s="197"/>
      <c r="P2108" s="197"/>
      <c r="Q2108" s="325"/>
      <c r="R2108" s="223"/>
      <c r="S2108" s="223"/>
      <c r="Z2108" s="224"/>
    </row>
    <row r="2109" spans="1:26" x14ac:dyDescent="0.25">
      <c r="A2109" s="231"/>
      <c r="B2109" s="32"/>
      <c r="C2109" s="147"/>
      <c r="D2109" s="147"/>
      <c r="E2109" s="467"/>
      <c r="F2109" s="468"/>
      <c r="G2109" s="466"/>
      <c r="H2109" s="467"/>
      <c r="I2109" s="466"/>
      <c r="J2109" s="618"/>
      <c r="L2109" s="863" t="str">
        <f t="shared" si="100"/>
        <v/>
      </c>
      <c r="M2109" s="864">
        <f t="shared" si="101"/>
        <v>0</v>
      </c>
      <c r="N2109" s="864">
        <f t="shared" si="102"/>
        <v>0</v>
      </c>
      <c r="O2109" s="197"/>
      <c r="P2109" s="197"/>
      <c r="Q2109" s="325"/>
      <c r="R2109" s="197"/>
      <c r="S2109" s="223"/>
      <c r="Z2109" s="224"/>
    </row>
    <row r="2110" spans="1:26" x14ac:dyDescent="0.25">
      <c r="A2110" s="231"/>
      <c r="B2110" s="32"/>
      <c r="C2110" s="147"/>
      <c r="D2110" s="147"/>
      <c r="E2110" s="467"/>
      <c r="F2110" s="468"/>
      <c r="G2110" s="466"/>
      <c r="H2110" s="467"/>
      <c r="I2110" s="466"/>
      <c r="J2110" s="618"/>
      <c r="L2110" s="863" t="str">
        <f t="shared" si="100"/>
        <v/>
      </c>
      <c r="M2110" s="864">
        <f t="shared" si="101"/>
        <v>0</v>
      </c>
      <c r="N2110" s="864">
        <f t="shared" si="102"/>
        <v>0</v>
      </c>
      <c r="O2110" s="197"/>
      <c r="P2110" s="197"/>
      <c r="Q2110" s="325"/>
      <c r="R2110" s="197"/>
      <c r="S2110" s="223"/>
      <c r="Z2110" s="224"/>
    </row>
    <row r="2111" spans="1:26" x14ac:dyDescent="0.25">
      <c r="A2111" s="231"/>
      <c r="B2111" s="32"/>
      <c r="C2111" s="147"/>
      <c r="D2111" s="147"/>
      <c r="E2111" s="467"/>
      <c r="F2111" s="468"/>
      <c r="G2111" s="466"/>
      <c r="H2111" s="467"/>
      <c r="I2111" s="466"/>
      <c r="J2111" s="618"/>
      <c r="L2111" s="863" t="str">
        <f t="shared" si="100"/>
        <v/>
      </c>
      <c r="M2111" s="864">
        <f t="shared" si="101"/>
        <v>0</v>
      </c>
      <c r="N2111" s="864">
        <f t="shared" si="102"/>
        <v>0</v>
      </c>
      <c r="O2111" s="197"/>
      <c r="P2111" s="197"/>
      <c r="Q2111" s="325"/>
      <c r="R2111" s="223"/>
      <c r="S2111" s="223"/>
      <c r="Z2111" s="224"/>
    </row>
    <row r="2112" spans="1:26" x14ac:dyDescent="0.25">
      <c r="A2112" s="231"/>
      <c r="B2112" s="32"/>
      <c r="C2112" s="147"/>
      <c r="D2112" s="147"/>
      <c r="E2112" s="467"/>
      <c r="F2112" s="468"/>
      <c r="G2112" s="466"/>
      <c r="H2112" s="467"/>
      <c r="I2112" s="466"/>
      <c r="J2112" s="618"/>
      <c r="L2112" s="863" t="str">
        <f t="shared" si="100"/>
        <v/>
      </c>
      <c r="M2112" s="864">
        <f t="shared" si="101"/>
        <v>0</v>
      </c>
      <c r="N2112" s="864">
        <f t="shared" si="102"/>
        <v>0</v>
      </c>
      <c r="O2112" s="197"/>
      <c r="P2112" s="197"/>
      <c r="Q2112" s="325"/>
      <c r="R2112" s="223"/>
      <c r="S2112" s="223"/>
    </row>
    <row r="2113" spans="1:19" x14ac:dyDescent="0.25">
      <c r="A2113" s="231"/>
      <c r="B2113" s="32"/>
      <c r="C2113" s="147"/>
      <c r="D2113" s="147"/>
      <c r="E2113" s="467"/>
      <c r="F2113" s="468"/>
      <c r="G2113" s="466"/>
      <c r="H2113" s="467"/>
      <c r="I2113" s="466"/>
      <c r="J2113" s="618"/>
      <c r="L2113" s="863" t="str">
        <f t="shared" si="100"/>
        <v/>
      </c>
      <c r="M2113" s="864">
        <f t="shared" si="101"/>
        <v>0</v>
      </c>
      <c r="N2113" s="864">
        <f t="shared" si="102"/>
        <v>0</v>
      </c>
      <c r="O2113" s="197"/>
      <c r="P2113" s="197"/>
      <c r="Q2113" s="325"/>
      <c r="R2113" s="223"/>
      <c r="S2113" s="223"/>
    </row>
    <row r="2114" spans="1:19" x14ac:dyDescent="0.25">
      <c r="A2114" s="231"/>
      <c r="B2114" s="32"/>
      <c r="C2114" s="147"/>
      <c r="D2114" s="147"/>
      <c r="E2114" s="467"/>
      <c r="F2114" s="468"/>
      <c r="G2114" s="466"/>
      <c r="H2114" s="467"/>
      <c r="I2114" s="466"/>
      <c r="J2114" s="618"/>
      <c r="L2114" s="863" t="str">
        <f t="shared" si="100"/>
        <v/>
      </c>
      <c r="M2114" s="864">
        <f t="shared" si="101"/>
        <v>0</v>
      </c>
      <c r="N2114" s="864">
        <f t="shared" si="102"/>
        <v>0</v>
      </c>
      <c r="O2114" s="197"/>
      <c r="P2114" s="197"/>
      <c r="Q2114" s="325"/>
      <c r="R2114" s="223"/>
      <c r="S2114" s="223"/>
    </row>
    <row r="2115" spans="1:19" x14ac:dyDescent="0.25">
      <c r="A2115" s="231"/>
      <c r="B2115" s="32"/>
      <c r="C2115" s="147"/>
      <c r="D2115" s="147"/>
      <c r="E2115" s="467"/>
      <c r="F2115" s="468"/>
      <c r="G2115" s="466"/>
      <c r="H2115" s="467"/>
      <c r="I2115" s="466"/>
      <c r="J2115" s="618"/>
      <c r="L2115" s="863" t="str">
        <f t="shared" ref="L2115:L2178" si="103">IF(ISBLANK(K2115),IF(ISBLANK(R2115),IF(ISBLANK(C2115),"",C2115),R2115),IF(ISBLANK(R2115),CONCATENATE(K2115,".",C2115),CONCATENATE(K2115,".",R2115)))</f>
        <v/>
      </c>
      <c r="M2115" s="864">
        <f t="shared" ref="M2115:M2178" si="104">IF(O2115="",0,LEFT(O2115,1))</f>
        <v>0</v>
      </c>
      <c r="N2115" s="864">
        <f t="shared" ref="N2115:N2178" si="105">IF(P2115="",0,LEFT(P2115,1))</f>
        <v>0</v>
      </c>
      <c r="O2115" s="197"/>
      <c r="P2115" s="197"/>
      <c r="Q2115" s="325"/>
      <c r="R2115" s="223"/>
      <c r="S2115" s="223"/>
    </row>
    <row r="2116" spans="1:19" x14ac:dyDescent="0.25">
      <c r="A2116" s="231"/>
      <c r="B2116" s="32"/>
      <c r="C2116" s="147"/>
      <c r="D2116" s="147"/>
      <c r="E2116" s="467"/>
      <c r="F2116" s="468"/>
      <c r="G2116" s="466"/>
      <c r="H2116" s="467"/>
      <c r="I2116" s="466"/>
      <c r="J2116" s="618"/>
      <c r="L2116" s="863" t="str">
        <f t="shared" si="103"/>
        <v/>
      </c>
      <c r="M2116" s="864">
        <f t="shared" si="104"/>
        <v>0</v>
      </c>
      <c r="N2116" s="864">
        <f t="shared" si="105"/>
        <v>0</v>
      </c>
      <c r="O2116" s="197"/>
      <c r="P2116" s="197"/>
      <c r="Q2116" s="325"/>
      <c r="R2116" s="223"/>
      <c r="S2116" s="223"/>
    </row>
    <row r="2117" spans="1:19" x14ac:dyDescent="0.25">
      <c r="A2117" s="231"/>
      <c r="B2117" s="32"/>
      <c r="C2117" s="147"/>
      <c r="D2117" s="147"/>
      <c r="E2117" s="467"/>
      <c r="F2117" s="468"/>
      <c r="G2117" s="466"/>
      <c r="H2117" s="467"/>
      <c r="I2117" s="466"/>
      <c r="J2117" s="618"/>
      <c r="L2117" s="863" t="str">
        <f t="shared" si="103"/>
        <v/>
      </c>
      <c r="M2117" s="864">
        <f t="shared" si="104"/>
        <v>0</v>
      </c>
      <c r="N2117" s="864">
        <f t="shared" si="105"/>
        <v>0</v>
      </c>
      <c r="O2117" s="197"/>
      <c r="P2117" s="197"/>
      <c r="Q2117" s="325"/>
      <c r="R2117" s="197"/>
      <c r="S2117" s="223"/>
    </row>
    <row r="2118" spans="1:19" x14ac:dyDescent="0.25">
      <c r="A2118" s="231"/>
      <c r="B2118" s="32"/>
      <c r="C2118" s="147"/>
      <c r="D2118" s="147"/>
      <c r="E2118" s="467"/>
      <c r="F2118" s="468"/>
      <c r="G2118" s="466"/>
      <c r="H2118" s="467"/>
      <c r="I2118" s="466"/>
      <c r="J2118" s="618"/>
      <c r="L2118" s="863" t="str">
        <f t="shared" si="103"/>
        <v/>
      </c>
      <c r="M2118" s="864">
        <f t="shared" si="104"/>
        <v>0</v>
      </c>
      <c r="N2118" s="864">
        <f t="shared" si="105"/>
        <v>0</v>
      </c>
      <c r="O2118" s="197"/>
      <c r="P2118" s="197"/>
      <c r="Q2118" s="325"/>
      <c r="R2118" s="197"/>
      <c r="S2118" s="223"/>
    </row>
    <row r="2119" spans="1:19" x14ac:dyDescent="0.25">
      <c r="A2119" s="231"/>
      <c r="B2119" s="32"/>
      <c r="C2119" s="147"/>
      <c r="D2119" s="147"/>
      <c r="E2119" s="467"/>
      <c r="F2119" s="468"/>
      <c r="G2119" s="466"/>
      <c r="H2119" s="467"/>
      <c r="I2119" s="466"/>
      <c r="J2119" s="618"/>
      <c r="L2119" s="863" t="str">
        <f t="shared" si="103"/>
        <v/>
      </c>
      <c r="M2119" s="864">
        <f t="shared" si="104"/>
        <v>0</v>
      </c>
      <c r="N2119" s="864">
        <f t="shared" si="105"/>
        <v>0</v>
      </c>
      <c r="O2119" s="197"/>
      <c r="P2119" s="197"/>
      <c r="Q2119" s="325"/>
      <c r="R2119" s="223"/>
      <c r="S2119" s="223"/>
    </row>
    <row r="2120" spans="1:19" x14ac:dyDescent="0.25">
      <c r="A2120" s="231"/>
      <c r="B2120" s="32"/>
      <c r="C2120" s="147"/>
      <c r="D2120" s="147"/>
      <c r="E2120" s="467"/>
      <c r="F2120" s="468"/>
      <c r="G2120" s="466"/>
      <c r="H2120" s="467"/>
      <c r="I2120" s="466"/>
      <c r="J2120" s="618"/>
      <c r="L2120" s="863" t="str">
        <f t="shared" si="103"/>
        <v/>
      </c>
      <c r="M2120" s="864">
        <f t="shared" si="104"/>
        <v>0</v>
      </c>
      <c r="N2120" s="864">
        <f t="shared" si="105"/>
        <v>0</v>
      </c>
      <c r="O2120" s="197"/>
      <c r="P2120" s="197"/>
      <c r="Q2120" s="325"/>
      <c r="R2120" s="223"/>
      <c r="S2120" s="223"/>
    </row>
    <row r="2121" spans="1:19" x14ac:dyDescent="0.25">
      <c r="A2121" s="231"/>
      <c r="B2121" s="32"/>
      <c r="C2121" s="147"/>
      <c r="D2121" s="147"/>
      <c r="E2121" s="467"/>
      <c r="F2121" s="468"/>
      <c r="G2121" s="466"/>
      <c r="H2121" s="467"/>
      <c r="I2121" s="466"/>
      <c r="J2121" s="618"/>
      <c r="L2121" s="863" t="str">
        <f t="shared" si="103"/>
        <v/>
      </c>
      <c r="M2121" s="864">
        <f t="shared" si="104"/>
        <v>0</v>
      </c>
      <c r="N2121" s="864">
        <f t="shared" si="105"/>
        <v>0</v>
      </c>
      <c r="O2121" s="197"/>
      <c r="P2121" s="197"/>
      <c r="Q2121" s="325"/>
      <c r="R2121" s="223"/>
      <c r="S2121" s="223"/>
    </row>
    <row r="2122" spans="1:19" x14ac:dyDescent="0.25">
      <c r="A2122" s="231"/>
      <c r="B2122" s="32"/>
      <c r="C2122" s="147"/>
      <c r="D2122" s="147"/>
      <c r="E2122" s="467"/>
      <c r="F2122" s="468"/>
      <c r="G2122" s="466"/>
      <c r="H2122" s="467"/>
      <c r="I2122" s="466"/>
      <c r="J2122" s="618"/>
      <c r="L2122" s="863" t="str">
        <f t="shared" si="103"/>
        <v/>
      </c>
      <c r="M2122" s="864">
        <f t="shared" si="104"/>
        <v>0</v>
      </c>
      <c r="N2122" s="864">
        <f t="shared" si="105"/>
        <v>0</v>
      </c>
      <c r="O2122" s="197"/>
      <c r="P2122" s="197"/>
      <c r="Q2122" s="325"/>
      <c r="R2122" s="223"/>
      <c r="S2122" s="223"/>
    </row>
    <row r="2123" spans="1:19" x14ac:dyDescent="0.25">
      <c r="A2123" s="231"/>
      <c r="B2123" s="32"/>
      <c r="C2123" s="147"/>
      <c r="D2123" s="147"/>
      <c r="E2123" s="467"/>
      <c r="F2123" s="468"/>
      <c r="G2123" s="466"/>
      <c r="H2123" s="467"/>
      <c r="I2123" s="466"/>
      <c r="J2123" s="618"/>
      <c r="L2123" s="863" t="str">
        <f t="shared" si="103"/>
        <v/>
      </c>
      <c r="M2123" s="864">
        <f t="shared" si="104"/>
        <v>0</v>
      </c>
      <c r="N2123" s="864">
        <f t="shared" si="105"/>
        <v>0</v>
      </c>
      <c r="O2123" s="197"/>
      <c r="P2123" s="197"/>
      <c r="Q2123" s="325"/>
      <c r="R2123" s="223"/>
      <c r="S2123" s="223"/>
    </row>
    <row r="2124" spans="1:19" x14ac:dyDescent="0.25">
      <c r="A2124" s="231"/>
      <c r="B2124" s="32"/>
      <c r="C2124" s="147"/>
      <c r="D2124" s="147"/>
      <c r="E2124" s="467"/>
      <c r="F2124" s="468"/>
      <c r="G2124" s="466"/>
      <c r="H2124" s="467"/>
      <c r="I2124" s="466"/>
      <c r="J2124" s="618"/>
      <c r="L2124" s="863" t="str">
        <f t="shared" si="103"/>
        <v/>
      </c>
      <c r="M2124" s="864">
        <f t="shared" si="104"/>
        <v>0</v>
      </c>
      <c r="N2124" s="864">
        <f t="shared" si="105"/>
        <v>0</v>
      </c>
      <c r="O2124" s="197"/>
      <c r="P2124" s="197"/>
      <c r="Q2124" s="325"/>
      <c r="R2124" s="223"/>
      <c r="S2124" s="223"/>
    </row>
    <row r="2125" spans="1:19" x14ac:dyDescent="0.25">
      <c r="A2125" s="231"/>
      <c r="B2125" s="32"/>
      <c r="C2125" s="147"/>
      <c r="D2125" s="147"/>
      <c r="E2125" s="467"/>
      <c r="F2125" s="468"/>
      <c r="G2125" s="466"/>
      <c r="H2125" s="467"/>
      <c r="I2125" s="466"/>
      <c r="J2125" s="618"/>
      <c r="L2125" s="863" t="str">
        <f t="shared" si="103"/>
        <v/>
      </c>
      <c r="M2125" s="864">
        <f t="shared" si="104"/>
        <v>0</v>
      </c>
      <c r="N2125" s="864">
        <f t="shared" si="105"/>
        <v>0</v>
      </c>
      <c r="O2125" s="197"/>
      <c r="P2125" s="197"/>
      <c r="Q2125" s="325"/>
      <c r="R2125" s="197"/>
      <c r="S2125" s="223"/>
    </row>
    <row r="2126" spans="1:19" x14ac:dyDescent="0.25">
      <c r="A2126" s="231"/>
      <c r="B2126" s="32"/>
      <c r="C2126" s="147"/>
      <c r="D2126" s="147"/>
      <c r="E2126" s="467"/>
      <c r="F2126" s="468"/>
      <c r="G2126" s="466"/>
      <c r="H2126" s="467"/>
      <c r="I2126" s="466"/>
      <c r="J2126" s="618"/>
      <c r="L2126" s="863" t="str">
        <f t="shared" si="103"/>
        <v/>
      </c>
      <c r="M2126" s="864">
        <f t="shared" si="104"/>
        <v>0</v>
      </c>
      <c r="N2126" s="864">
        <f t="shared" si="105"/>
        <v>0</v>
      </c>
      <c r="O2126" s="197"/>
      <c r="P2126" s="197"/>
      <c r="Q2126" s="325"/>
      <c r="R2126" s="197"/>
      <c r="S2126" s="223"/>
    </row>
    <row r="2127" spans="1:19" x14ac:dyDescent="0.25">
      <c r="A2127" s="231"/>
      <c r="B2127" s="32"/>
      <c r="C2127" s="147"/>
      <c r="D2127" s="147"/>
      <c r="E2127" s="467"/>
      <c r="F2127" s="468"/>
      <c r="G2127" s="466"/>
      <c r="H2127" s="467"/>
      <c r="I2127" s="466"/>
      <c r="J2127" s="618"/>
      <c r="L2127" s="863" t="str">
        <f t="shared" si="103"/>
        <v/>
      </c>
      <c r="M2127" s="864">
        <f t="shared" si="104"/>
        <v>0</v>
      </c>
      <c r="N2127" s="864">
        <f t="shared" si="105"/>
        <v>0</v>
      </c>
      <c r="O2127" s="197"/>
      <c r="P2127" s="197"/>
      <c r="Q2127" s="325"/>
      <c r="R2127" s="223"/>
      <c r="S2127" s="223"/>
    </row>
    <row r="2128" spans="1:19" x14ac:dyDescent="0.25">
      <c r="A2128" s="231"/>
      <c r="B2128" s="32"/>
      <c r="C2128" s="147"/>
      <c r="D2128" s="147"/>
      <c r="E2128" s="467"/>
      <c r="F2128" s="468"/>
      <c r="G2128" s="466"/>
      <c r="H2128" s="467"/>
      <c r="I2128" s="466"/>
      <c r="J2128" s="618"/>
      <c r="L2128" s="863" t="str">
        <f t="shared" si="103"/>
        <v/>
      </c>
      <c r="M2128" s="864">
        <f t="shared" si="104"/>
        <v>0</v>
      </c>
      <c r="N2128" s="864">
        <f t="shared" si="105"/>
        <v>0</v>
      </c>
      <c r="O2128" s="197"/>
      <c r="P2128" s="197"/>
      <c r="Q2128" s="325"/>
      <c r="R2128" s="223"/>
      <c r="S2128" s="223"/>
    </row>
    <row r="2129" spans="1:19" x14ac:dyDescent="0.25">
      <c r="A2129" s="231"/>
      <c r="B2129" s="32"/>
      <c r="C2129" s="147"/>
      <c r="D2129" s="147"/>
      <c r="E2129" s="467"/>
      <c r="F2129" s="468"/>
      <c r="G2129" s="466"/>
      <c r="H2129" s="467"/>
      <c r="I2129" s="466"/>
      <c r="J2129" s="618"/>
      <c r="L2129" s="863" t="str">
        <f t="shared" si="103"/>
        <v/>
      </c>
      <c r="M2129" s="864">
        <f t="shared" si="104"/>
        <v>0</v>
      </c>
      <c r="N2129" s="864">
        <f t="shared" si="105"/>
        <v>0</v>
      </c>
      <c r="O2129" s="197"/>
      <c r="P2129" s="197"/>
      <c r="Q2129" s="325"/>
      <c r="R2129" s="223"/>
      <c r="S2129" s="223"/>
    </row>
    <row r="2130" spans="1:19" x14ac:dyDescent="0.25">
      <c r="A2130" s="231"/>
      <c r="B2130" s="32"/>
      <c r="C2130" s="147"/>
      <c r="D2130" s="147"/>
      <c r="E2130" s="467"/>
      <c r="F2130" s="468"/>
      <c r="G2130" s="466"/>
      <c r="H2130" s="467"/>
      <c r="I2130" s="466"/>
      <c r="J2130" s="618"/>
      <c r="L2130" s="863" t="str">
        <f t="shared" si="103"/>
        <v/>
      </c>
      <c r="M2130" s="864">
        <f t="shared" si="104"/>
        <v>0</v>
      </c>
      <c r="N2130" s="864">
        <f t="shared" si="105"/>
        <v>0</v>
      </c>
      <c r="O2130" s="197"/>
      <c r="P2130" s="197"/>
      <c r="Q2130" s="325"/>
      <c r="R2130" s="223"/>
      <c r="S2130" s="223"/>
    </row>
    <row r="2131" spans="1:19" x14ac:dyDescent="0.25">
      <c r="A2131" s="231"/>
      <c r="B2131" s="32"/>
      <c r="C2131" s="147"/>
      <c r="D2131" s="147"/>
      <c r="E2131" s="467"/>
      <c r="F2131" s="468"/>
      <c r="G2131" s="466"/>
      <c r="H2131" s="467"/>
      <c r="I2131" s="466"/>
      <c r="J2131" s="618"/>
      <c r="L2131" s="863" t="str">
        <f t="shared" si="103"/>
        <v/>
      </c>
      <c r="M2131" s="864">
        <f t="shared" si="104"/>
        <v>0</v>
      </c>
      <c r="N2131" s="864">
        <f t="shared" si="105"/>
        <v>0</v>
      </c>
      <c r="O2131" s="197"/>
      <c r="P2131" s="197"/>
      <c r="Q2131" s="325"/>
      <c r="R2131" s="223"/>
      <c r="S2131" s="223"/>
    </row>
    <row r="2132" spans="1:19" x14ac:dyDescent="0.25">
      <c r="A2132" s="231"/>
      <c r="B2132" s="32"/>
      <c r="C2132" s="147"/>
      <c r="D2132" s="147"/>
      <c r="E2132" s="467"/>
      <c r="F2132" s="468"/>
      <c r="G2132" s="466"/>
      <c r="H2132" s="467"/>
      <c r="I2132" s="466"/>
      <c r="J2132" s="618"/>
      <c r="L2132" s="863" t="str">
        <f t="shared" si="103"/>
        <v/>
      </c>
      <c r="M2132" s="864">
        <f t="shared" si="104"/>
        <v>0</v>
      </c>
      <c r="N2132" s="864">
        <f t="shared" si="105"/>
        <v>0</v>
      </c>
      <c r="O2132" s="197"/>
      <c r="P2132" s="197"/>
      <c r="Q2132" s="325"/>
      <c r="R2132" s="223"/>
      <c r="S2132" s="223"/>
    </row>
    <row r="2133" spans="1:19" x14ac:dyDescent="0.25">
      <c r="A2133" s="231"/>
      <c r="B2133" s="32"/>
      <c r="C2133" s="147"/>
      <c r="D2133" s="147"/>
      <c r="E2133" s="467"/>
      <c r="F2133" s="468"/>
      <c r="G2133" s="466"/>
      <c r="H2133" s="467"/>
      <c r="I2133" s="466"/>
      <c r="J2133" s="618"/>
      <c r="L2133" s="863" t="str">
        <f t="shared" si="103"/>
        <v/>
      </c>
      <c r="M2133" s="864">
        <f t="shared" si="104"/>
        <v>0</v>
      </c>
      <c r="N2133" s="864">
        <f t="shared" si="105"/>
        <v>0</v>
      </c>
      <c r="O2133" s="197"/>
      <c r="P2133" s="197"/>
      <c r="Q2133" s="325"/>
      <c r="R2133" s="197"/>
      <c r="S2133" s="223"/>
    </row>
    <row r="2134" spans="1:19" x14ac:dyDescent="0.25">
      <c r="A2134" s="231"/>
      <c r="B2134" s="32"/>
      <c r="C2134" s="147"/>
      <c r="D2134" s="147"/>
      <c r="E2134" s="467"/>
      <c r="F2134" s="468"/>
      <c r="G2134" s="466"/>
      <c r="H2134" s="467"/>
      <c r="I2134" s="466"/>
      <c r="J2134" s="618"/>
      <c r="L2134" s="863" t="str">
        <f t="shared" si="103"/>
        <v/>
      </c>
      <c r="M2134" s="864">
        <f t="shared" si="104"/>
        <v>0</v>
      </c>
      <c r="N2134" s="864">
        <f t="shared" si="105"/>
        <v>0</v>
      </c>
      <c r="O2134" s="197"/>
      <c r="P2134" s="197"/>
      <c r="Q2134" s="325"/>
      <c r="R2134" s="197"/>
      <c r="S2134" s="223"/>
    </row>
    <row r="2135" spans="1:19" x14ac:dyDescent="0.25">
      <c r="A2135" s="231"/>
      <c r="B2135" s="32"/>
      <c r="C2135" s="147"/>
      <c r="D2135" s="147"/>
      <c r="E2135" s="467"/>
      <c r="F2135" s="468"/>
      <c r="G2135" s="466"/>
      <c r="H2135" s="467"/>
      <c r="I2135" s="466"/>
      <c r="J2135" s="618"/>
      <c r="L2135" s="863" t="str">
        <f t="shared" si="103"/>
        <v/>
      </c>
      <c r="M2135" s="864">
        <f t="shared" si="104"/>
        <v>0</v>
      </c>
      <c r="N2135" s="864">
        <f t="shared" si="105"/>
        <v>0</v>
      </c>
      <c r="O2135" s="197"/>
      <c r="P2135" s="197"/>
      <c r="Q2135" s="325"/>
      <c r="R2135" s="223"/>
      <c r="S2135" s="223"/>
    </row>
    <row r="2136" spans="1:19" x14ac:dyDescent="0.25">
      <c r="A2136" s="231"/>
      <c r="B2136" s="32"/>
      <c r="C2136" s="147"/>
      <c r="D2136" s="147"/>
      <c r="E2136" s="467"/>
      <c r="F2136" s="468"/>
      <c r="G2136" s="466"/>
      <c r="H2136" s="467"/>
      <c r="I2136" s="466"/>
      <c r="J2136" s="618"/>
      <c r="L2136" s="863" t="str">
        <f t="shared" si="103"/>
        <v/>
      </c>
      <c r="M2136" s="864">
        <f t="shared" si="104"/>
        <v>0</v>
      </c>
      <c r="N2136" s="864">
        <f t="shared" si="105"/>
        <v>0</v>
      </c>
      <c r="O2136" s="197"/>
      <c r="P2136" s="197"/>
      <c r="Q2136" s="325"/>
      <c r="R2136" s="223"/>
      <c r="S2136" s="223"/>
    </row>
    <row r="2137" spans="1:19" x14ac:dyDescent="0.25">
      <c r="A2137" s="231"/>
      <c r="B2137" s="32"/>
      <c r="C2137" s="147"/>
      <c r="D2137" s="147"/>
      <c r="E2137" s="467"/>
      <c r="F2137" s="468"/>
      <c r="G2137" s="466"/>
      <c r="H2137" s="467"/>
      <c r="I2137" s="466"/>
      <c r="J2137" s="618"/>
      <c r="L2137" s="863" t="str">
        <f t="shared" si="103"/>
        <v/>
      </c>
      <c r="M2137" s="864">
        <f t="shared" si="104"/>
        <v>0</v>
      </c>
      <c r="N2137" s="864">
        <f t="shared" si="105"/>
        <v>0</v>
      </c>
      <c r="O2137" s="197"/>
      <c r="P2137" s="197"/>
      <c r="Q2137" s="325"/>
      <c r="R2137" s="223"/>
      <c r="S2137" s="223"/>
    </row>
    <row r="2138" spans="1:19" x14ac:dyDescent="0.25">
      <c r="A2138" s="231"/>
      <c r="B2138" s="32"/>
      <c r="C2138" s="147"/>
      <c r="D2138" s="147"/>
      <c r="E2138" s="467"/>
      <c r="F2138" s="468"/>
      <c r="G2138" s="466"/>
      <c r="H2138" s="467"/>
      <c r="I2138" s="466"/>
      <c r="J2138" s="618"/>
      <c r="L2138" s="863" t="str">
        <f t="shared" si="103"/>
        <v/>
      </c>
      <c r="M2138" s="864">
        <f t="shared" si="104"/>
        <v>0</v>
      </c>
      <c r="N2138" s="864">
        <f t="shared" si="105"/>
        <v>0</v>
      </c>
      <c r="O2138" s="197"/>
      <c r="P2138" s="197"/>
      <c r="Q2138" s="325"/>
      <c r="R2138" s="223"/>
      <c r="S2138" s="223"/>
    </row>
    <row r="2139" spans="1:19" x14ac:dyDescent="0.25">
      <c r="A2139" s="231"/>
      <c r="B2139" s="32"/>
      <c r="C2139" s="147"/>
      <c r="D2139" s="147"/>
      <c r="E2139" s="467"/>
      <c r="F2139" s="468"/>
      <c r="G2139" s="466"/>
      <c r="H2139" s="467"/>
      <c r="I2139" s="466"/>
      <c r="J2139" s="618"/>
      <c r="L2139" s="863" t="str">
        <f t="shared" si="103"/>
        <v/>
      </c>
      <c r="M2139" s="864">
        <f t="shared" si="104"/>
        <v>0</v>
      </c>
      <c r="N2139" s="864">
        <f t="shared" si="105"/>
        <v>0</v>
      </c>
      <c r="O2139" s="197"/>
      <c r="P2139" s="197"/>
      <c r="Q2139" s="325"/>
      <c r="R2139" s="223"/>
      <c r="S2139" s="223"/>
    </row>
    <row r="2140" spans="1:19" x14ac:dyDescent="0.25">
      <c r="A2140" s="231"/>
      <c r="B2140" s="32"/>
      <c r="C2140" s="147"/>
      <c r="D2140" s="147"/>
      <c r="E2140" s="467"/>
      <c r="F2140" s="468"/>
      <c r="G2140" s="466"/>
      <c r="H2140" s="467"/>
      <c r="I2140" s="466"/>
      <c r="J2140" s="618"/>
      <c r="L2140" s="863" t="str">
        <f t="shared" si="103"/>
        <v/>
      </c>
      <c r="M2140" s="864">
        <f t="shared" si="104"/>
        <v>0</v>
      </c>
      <c r="N2140" s="864">
        <f t="shared" si="105"/>
        <v>0</v>
      </c>
      <c r="O2140" s="197"/>
      <c r="P2140" s="197"/>
      <c r="Q2140" s="325"/>
      <c r="R2140" s="223"/>
      <c r="S2140" s="223"/>
    </row>
    <row r="2141" spans="1:19" x14ac:dyDescent="0.25">
      <c r="A2141" s="231"/>
      <c r="B2141" s="32"/>
      <c r="C2141" s="147"/>
      <c r="D2141" s="147"/>
      <c r="E2141" s="467"/>
      <c r="F2141" s="468"/>
      <c r="G2141" s="466"/>
      <c r="H2141" s="467"/>
      <c r="I2141" s="466"/>
      <c r="J2141" s="618"/>
      <c r="L2141" s="863" t="str">
        <f t="shared" si="103"/>
        <v/>
      </c>
      <c r="M2141" s="864">
        <f t="shared" si="104"/>
        <v>0</v>
      </c>
      <c r="N2141" s="864">
        <f t="shared" si="105"/>
        <v>0</v>
      </c>
      <c r="O2141" s="197"/>
      <c r="P2141" s="197"/>
      <c r="Q2141" s="325"/>
      <c r="R2141" s="197"/>
      <c r="S2141" s="223"/>
    </row>
    <row r="2142" spans="1:19" x14ac:dyDescent="0.25">
      <c r="A2142" s="231"/>
      <c r="B2142" s="32"/>
      <c r="C2142" s="147"/>
      <c r="D2142" s="147"/>
      <c r="E2142" s="467"/>
      <c r="F2142" s="468"/>
      <c r="G2142" s="466"/>
      <c r="H2142" s="467"/>
      <c r="I2142" s="466"/>
      <c r="J2142" s="618"/>
      <c r="L2142" s="863" t="str">
        <f t="shared" si="103"/>
        <v/>
      </c>
      <c r="M2142" s="864">
        <f t="shared" si="104"/>
        <v>0</v>
      </c>
      <c r="N2142" s="864">
        <f t="shared" si="105"/>
        <v>0</v>
      </c>
      <c r="O2142" s="197"/>
      <c r="P2142" s="197"/>
      <c r="Q2142" s="325"/>
      <c r="R2142" s="197"/>
      <c r="S2142" s="223"/>
    </row>
    <row r="2143" spans="1:19" x14ac:dyDescent="0.25">
      <c r="A2143" s="231"/>
      <c r="B2143" s="32"/>
      <c r="C2143" s="147"/>
      <c r="D2143" s="147"/>
      <c r="E2143" s="467"/>
      <c r="F2143" s="468"/>
      <c r="G2143" s="466"/>
      <c r="H2143" s="467"/>
      <c r="I2143" s="466"/>
      <c r="J2143" s="618"/>
      <c r="L2143" s="863" t="str">
        <f t="shared" si="103"/>
        <v/>
      </c>
      <c r="M2143" s="864">
        <f t="shared" si="104"/>
        <v>0</v>
      </c>
      <c r="N2143" s="864">
        <f t="shared" si="105"/>
        <v>0</v>
      </c>
      <c r="O2143" s="197"/>
      <c r="P2143" s="197"/>
      <c r="Q2143" s="325"/>
      <c r="R2143" s="223"/>
      <c r="S2143" s="223"/>
    </row>
    <row r="2144" spans="1:19" x14ac:dyDescent="0.25">
      <c r="A2144" s="231"/>
      <c r="B2144" s="32"/>
      <c r="C2144" s="147"/>
      <c r="D2144" s="147"/>
      <c r="E2144" s="467"/>
      <c r="F2144" s="468"/>
      <c r="G2144" s="466"/>
      <c r="H2144" s="467"/>
      <c r="I2144" s="466"/>
      <c r="J2144" s="618"/>
      <c r="L2144" s="863" t="str">
        <f t="shared" si="103"/>
        <v/>
      </c>
      <c r="M2144" s="864">
        <f t="shared" si="104"/>
        <v>0</v>
      </c>
      <c r="N2144" s="864">
        <f t="shared" si="105"/>
        <v>0</v>
      </c>
      <c r="O2144" s="197"/>
      <c r="P2144" s="197"/>
      <c r="Q2144" s="325"/>
      <c r="R2144" s="223"/>
      <c r="S2144" s="223"/>
    </row>
    <row r="2145" spans="1:19" x14ac:dyDescent="0.25">
      <c r="A2145" s="231"/>
      <c r="B2145" s="32"/>
      <c r="C2145" s="147"/>
      <c r="D2145" s="147"/>
      <c r="E2145" s="467"/>
      <c r="F2145" s="468"/>
      <c r="G2145" s="466"/>
      <c r="H2145" s="467"/>
      <c r="I2145" s="466"/>
      <c r="J2145" s="618"/>
      <c r="L2145" s="863" t="str">
        <f t="shared" si="103"/>
        <v/>
      </c>
      <c r="M2145" s="864">
        <f t="shared" si="104"/>
        <v>0</v>
      </c>
      <c r="N2145" s="864">
        <f t="shared" si="105"/>
        <v>0</v>
      </c>
      <c r="O2145" s="197"/>
      <c r="P2145" s="197"/>
      <c r="Q2145" s="325"/>
      <c r="R2145" s="223"/>
      <c r="S2145" s="223"/>
    </row>
    <row r="2146" spans="1:19" x14ac:dyDescent="0.25">
      <c r="A2146" s="231"/>
      <c r="B2146" s="32"/>
      <c r="C2146" s="147"/>
      <c r="D2146" s="147"/>
      <c r="E2146" s="467"/>
      <c r="F2146" s="468"/>
      <c r="G2146" s="466"/>
      <c r="H2146" s="467"/>
      <c r="I2146" s="466"/>
      <c r="J2146" s="618"/>
      <c r="L2146" s="863" t="str">
        <f t="shared" si="103"/>
        <v/>
      </c>
      <c r="M2146" s="864">
        <f t="shared" si="104"/>
        <v>0</v>
      </c>
      <c r="N2146" s="864">
        <f t="shared" si="105"/>
        <v>0</v>
      </c>
      <c r="O2146" s="197"/>
      <c r="P2146" s="197"/>
      <c r="Q2146" s="325"/>
      <c r="R2146" s="223"/>
      <c r="S2146" s="223"/>
    </row>
    <row r="2147" spans="1:19" x14ac:dyDescent="0.25">
      <c r="A2147" s="231"/>
      <c r="B2147" s="32"/>
      <c r="C2147" s="147"/>
      <c r="D2147" s="147"/>
      <c r="E2147" s="467"/>
      <c r="F2147" s="468"/>
      <c r="G2147" s="466"/>
      <c r="H2147" s="467"/>
      <c r="I2147" s="466"/>
      <c r="J2147" s="618"/>
      <c r="L2147" s="863" t="str">
        <f t="shared" si="103"/>
        <v/>
      </c>
      <c r="M2147" s="864">
        <f t="shared" si="104"/>
        <v>0</v>
      </c>
      <c r="N2147" s="864">
        <f t="shared" si="105"/>
        <v>0</v>
      </c>
      <c r="O2147" s="197"/>
      <c r="P2147" s="197"/>
      <c r="Q2147" s="325"/>
      <c r="R2147" s="223"/>
      <c r="S2147" s="223"/>
    </row>
    <row r="2148" spans="1:19" x14ac:dyDescent="0.25">
      <c r="A2148" s="231"/>
      <c r="B2148" s="32"/>
      <c r="C2148" s="147"/>
      <c r="D2148" s="147"/>
      <c r="E2148" s="467"/>
      <c r="F2148" s="468"/>
      <c r="G2148" s="466"/>
      <c r="H2148" s="467"/>
      <c r="I2148" s="466"/>
      <c r="J2148" s="618"/>
      <c r="L2148" s="863" t="str">
        <f t="shared" si="103"/>
        <v/>
      </c>
      <c r="M2148" s="864">
        <f t="shared" si="104"/>
        <v>0</v>
      </c>
      <c r="N2148" s="864">
        <f t="shared" si="105"/>
        <v>0</v>
      </c>
      <c r="O2148" s="197"/>
      <c r="P2148" s="197"/>
      <c r="Q2148" s="325"/>
      <c r="R2148" s="223"/>
      <c r="S2148" s="223"/>
    </row>
    <row r="2149" spans="1:19" x14ac:dyDescent="0.25">
      <c r="A2149" s="231"/>
      <c r="B2149" s="32"/>
      <c r="C2149" s="147"/>
      <c r="D2149" s="147"/>
      <c r="E2149" s="467"/>
      <c r="F2149" s="468"/>
      <c r="G2149" s="466"/>
      <c r="H2149" s="467"/>
      <c r="I2149" s="466"/>
      <c r="J2149" s="618"/>
      <c r="L2149" s="863" t="str">
        <f t="shared" si="103"/>
        <v/>
      </c>
      <c r="M2149" s="864">
        <f t="shared" si="104"/>
        <v>0</v>
      </c>
      <c r="N2149" s="864">
        <f t="shared" si="105"/>
        <v>0</v>
      </c>
      <c r="O2149" s="197"/>
      <c r="P2149" s="197"/>
      <c r="Q2149" s="325"/>
      <c r="R2149" s="197"/>
      <c r="S2149" s="223"/>
    </row>
    <row r="2150" spans="1:19" x14ac:dyDescent="0.25">
      <c r="A2150" s="231"/>
      <c r="B2150" s="32"/>
      <c r="C2150" s="147"/>
      <c r="D2150" s="147"/>
      <c r="E2150" s="467"/>
      <c r="F2150" s="468"/>
      <c r="G2150" s="466"/>
      <c r="H2150" s="467"/>
      <c r="I2150" s="466"/>
      <c r="J2150" s="618"/>
      <c r="L2150" s="863" t="str">
        <f t="shared" si="103"/>
        <v/>
      </c>
      <c r="M2150" s="864">
        <f t="shared" si="104"/>
        <v>0</v>
      </c>
      <c r="N2150" s="864">
        <f t="shared" si="105"/>
        <v>0</v>
      </c>
      <c r="O2150" s="197"/>
      <c r="P2150" s="197"/>
      <c r="Q2150" s="325"/>
      <c r="R2150" s="197"/>
      <c r="S2150" s="223"/>
    </row>
    <row r="2151" spans="1:19" x14ac:dyDescent="0.25">
      <c r="A2151" s="231"/>
      <c r="B2151" s="32"/>
      <c r="C2151" s="147"/>
      <c r="D2151" s="147"/>
      <c r="E2151" s="467"/>
      <c r="F2151" s="468"/>
      <c r="G2151" s="466"/>
      <c r="H2151" s="467"/>
      <c r="I2151" s="466"/>
      <c r="J2151" s="618"/>
      <c r="L2151" s="863" t="str">
        <f t="shared" si="103"/>
        <v/>
      </c>
      <c r="M2151" s="864">
        <f t="shared" si="104"/>
        <v>0</v>
      </c>
      <c r="N2151" s="864">
        <f t="shared" si="105"/>
        <v>0</v>
      </c>
      <c r="O2151" s="197"/>
      <c r="P2151" s="197"/>
      <c r="Q2151" s="325"/>
      <c r="R2151" s="223"/>
      <c r="S2151" s="223"/>
    </row>
    <row r="2152" spans="1:19" x14ac:dyDescent="0.25">
      <c r="A2152" s="231"/>
      <c r="B2152" s="32"/>
      <c r="C2152" s="147"/>
      <c r="D2152" s="147"/>
      <c r="E2152" s="467"/>
      <c r="F2152" s="468"/>
      <c r="G2152" s="466"/>
      <c r="H2152" s="467"/>
      <c r="I2152" s="466"/>
      <c r="J2152" s="618"/>
      <c r="L2152" s="863" t="str">
        <f t="shared" si="103"/>
        <v/>
      </c>
      <c r="M2152" s="864">
        <f t="shared" si="104"/>
        <v>0</v>
      </c>
      <c r="N2152" s="864">
        <f t="shared" si="105"/>
        <v>0</v>
      </c>
      <c r="O2152" s="197"/>
      <c r="P2152" s="197"/>
      <c r="Q2152" s="325"/>
      <c r="R2152" s="223"/>
      <c r="S2152" s="223"/>
    </row>
    <row r="2153" spans="1:19" x14ac:dyDescent="0.25">
      <c r="A2153" s="231"/>
      <c r="B2153" s="32"/>
      <c r="C2153" s="147"/>
      <c r="D2153" s="147"/>
      <c r="E2153" s="467"/>
      <c r="F2153" s="468"/>
      <c r="G2153" s="466"/>
      <c r="H2153" s="467"/>
      <c r="I2153" s="466"/>
      <c r="J2153" s="618"/>
      <c r="L2153" s="863" t="str">
        <f t="shared" si="103"/>
        <v/>
      </c>
      <c r="M2153" s="864">
        <f t="shared" si="104"/>
        <v>0</v>
      </c>
      <c r="N2153" s="864">
        <f t="shared" si="105"/>
        <v>0</v>
      </c>
      <c r="O2153" s="197"/>
      <c r="P2153" s="197"/>
      <c r="Q2153" s="325"/>
      <c r="R2153" s="223"/>
      <c r="S2153" s="223"/>
    </row>
    <row r="2154" spans="1:19" x14ac:dyDescent="0.25">
      <c r="A2154" s="231"/>
      <c r="B2154" s="32"/>
      <c r="C2154" s="147"/>
      <c r="D2154" s="147"/>
      <c r="E2154" s="467"/>
      <c r="F2154" s="468"/>
      <c r="G2154" s="466"/>
      <c r="H2154" s="467"/>
      <c r="I2154" s="466"/>
      <c r="J2154" s="618"/>
      <c r="L2154" s="863" t="str">
        <f t="shared" si="103"/>
        <v/>
      </c>
      <c r="M2154" s="864">
        <f t="shared" si="104"/>
        <v>0</v>
      </c>
      <c r="N2154" s="864">
        <f t="shared" si="105"/>
        <v>0</v>
      </c>
      <c r="O2154" s="197"/>
      <c r="P2154" s="197"/>
      <c r="Q2154" s="325"/>
      <c r="R2154" s="223"/>
      <c r="S2154" s="223"/>
    </row>
    <row r="2155" spans="1:19" x14ac:dyDescent="0.25">
      <c r="A2155" s="231"/>
      <c r="B2155" s="32"/>
      <c r="C2155" s="147"/>
      <c r="D2155" s="147"/>
      <c r="E2155" s="467"/>
      <c r="F2155" s="468"/>
      <c r="G2155" s="466"/>
      <c r="H2155" s="467"/>
      <c r="I2155" s="466"/>
      <c r="J2155" s="618"/>
      <c r="L2155" s="863" t="str">
        <f t="shared" si="103"/>
        <v/>
      </c>
      <c r="M2155" s="864">
        <f t="shared" si="104"/>
        <v>0</v>
      </c>
      <c r="N2155" s="864">
        <f t="shared" si="105"/>
        <v>0</v>
      </c>
      <c r="O2155" s="197"/>
      <c r="P2155" s="197"/>
      <c r="Q2155" s="325"/>
      <c r="R2155" s="223"/>
      <c r="S2155" s="223"/>
    </row>
    <row r="2156" spans="1:19" x14ac:dyDescent="0.25">
      <c r="A2156" s="231"/>
      <c r="B2156" s="32"/>
      <c r="C2156" s="147"/>
      <c r="D2156" s="147"/>
      <c r="E2156" s="467"/>
      <c r="F2156" s="468"/>
      <c r="G2156" s="466"/>
      <c r="H2156" s="467"/>
      <c r="I2156" s="466"/>
      <c r="J2156" s="618"/>
      <c r="L2156" s="863" t="str">
        <f t="shared" si="103"/>
        <v/>
      </c>
      <c r="M2156" s="864">
        <f t="shared" si="104"/>
        <v>0</v>
      </c>
      <c r="N2156" s="864">
        <f t="shared" si="105"/>
        <v>0</v>
      </c>
      <c r="O2156" s="197"/>
      <c r="P2156" s="197"/>
      <c r="Q2156" s="325"/>
      <c r="R2156" s="223"/>
      <c r="S2156" s="223"/>
    </row>
    <row r="2157" spans="1:19" x14ac:dyDescent="0.25">
      <c r="A2157" s="231"/>
      <c r="B2157" s="32"/>
      <c r="C2157" s="147"/>
      <c r="D2157" s="147"/>
      <c r="E2157" s="467"/>
      <c r="F2157" s="468"/>
      <c r="G2157" s="466"/>
      <c r="H2157" s="467"/>
      <c r="I2157" s="466"/>
      <c r="J2157" s="618"/>
      <c r="L2157" s="863" t="str">
        <f t="shared" si="103"/>
        <v/>
      </c>
      <c r="M2157" s="864">
        <f t="shared" si="104"/>
        <v>0</v>
      </c>
      <c r="N2157" s="864">
        <f t="shared" si="105"/>
        <v>0</v>
      </c>
      <c r="O2157" s="197"/>
      <c r="P2157" s="197"/>
      <c r="Q2157" s="325"/>
      <c r="R2157" s="197"/>
      <c r="S2157" s="223"/>
    </row>
    <row r="2158" spans="1:19" x14ac:dyDescent="0.25">
      <c r="A2158" s="231"/>
      <c r="B2158" s="32"/>
      <c r="C2158" s="147"/>
      <c r="D2158" s="147"/>
      <c r="E2158" s="467"/>
      <c r="F2158" s="468"/>
      <c r="G2158" s="466"/>
      <c r="H2158" s="467"/>
      <c r="I2158" s="466"/>
      <c r="J2158" s="618"/>
      <c r="L2158" s="863" t="str">
        <f t="shared" si="103"/>
        <v/>
      </c>
      <c r="M2158" s="864">
        <f t="shared" si="104"/>
        <v>0</v>
      </c>
      <c r="N2158" s="864">
        <f t="shared" si="105"/>
        <v>0</v>
      </c>
      <c r="O2158" s="197"/>
      <c r="P2158" s="197"/>
      <c r="Q2158" s="325"/>
      <c r="R2158" s="197"/>
      <c r="S2158" s="223"/>
    </row>
    <row r="2159" spans="1:19" x14ac:dyDescent="0.25">
      <c r="A2159" s="231"/>
      <c r="B2159" s="32"/>
      <c r="C2159" s="147"/>
      <c r="D2159" s="147"/>
      <c r="E2159" s="467"/>
      <c r="F2159" s="468"/>
      <c r="G2159" s="466"/>
      <c r="H2159" s="467"/>
      <c r="I2159" s="466"/>
      <c r="J2159" s="618"/>
      <c r="L2159" s="863" t="str">
        <f t="shared" si="103"/>
        <v/>
      </c>
      <c r="M2159" s="864">
        <f t="shared" si="104"/>
        <v>0</v>
      </c>
      <c r="N2159" s="864">
        <f t="shared" si="105"/>
        <v>0</v>
      </c>
      <c r="O2159" s="197"/>
      <c r="P2159" s="197"/>
      <c r="Q2159" s="325"/>
      <c r="R2159" s="223"/>
      <c r="S2159" s="223"/>
    </row>
    <row r="2160" spans="1:19" x14ac:dyDescent="0.25">
      <c r="A2160" s="231"/>
      <c r="B2160" s="32"/>
      <c r="C2160" s="147"/>
      <c r="D2160" s="147"/>
      <c r="E2160" s="467"/>
      <c r="F2160" s="468"/>
      <c r="G2160" s="466"/>
      <c r="H2160" s="467"/>
      <c r="I2160" s="466"/>
      <c r="J2160" s="618"/>
      <c r="L2160" s="863" t="str">
        <f t="shared" si="103"/>
        <v/>
      </c>
      <c r="M2160" s="864">
        <f t="shared" si="104"/>
        <v>0</v>
      </c>
      <c r="N2160" s="864">
        <f t="shared" si="105"/>
        <v>0</v>
      </c>
      <c r="O2160" s="197"/>
      <c r="P2160" s="197"/>
      <c r="Q2160" s="325"/>
      <c r="R2160" s="223"/>
      <c r="S2160" s="223"/>
    </row>
    <row r="2161" spans="1:19" x14ac:dyDescent="0.25">
      <c r="A2161" s="231"/>
      <c r="B2161" s="32"/>
      <c r="C2161" s="147"/>
      <c r="D2161" s="147"/>
      <c r="E2161" s="467"/>
      <c r="F2161" s="468"/>
      <c r="G2161" s="466"/>
      <c r="H2161" s="467"/>
      <c r="I2161" s="466"/>
      <c r="J2161" s="618"/>
      <c r="L2161" s="863" t="str">
        <f t="shared" si="103"/>
        <v/>
      </c>
      <c r="M2161" s="864">
        <f t="shared" si="104"/>
        <v>0</v>
      </c>
      <c r="N2161" s="864">
        <f t="shared" si="105"/>
        <v>0</v>
      </c>
      <c r="O2161" s="197"/>
      <c r="P2161" s="197"/>
      <c r="Q2161" s="325"/>
      <c r="R2161" s="223"/>
      <c r="S2161" s="223"/>
    </row>
    <row r="2162" spans="1:19" x14ac:dyDescent="0.25">
      <c r="A2162" s="231"/>
      <c r="B2162" s="32"/>
      <c r="C2162" s="147"/>
      <c r="D2162" s="147"/>
      <c r="E2162" s="467"/>
      <c r="F2162" s="468"/>
      <c r="G2162" s="466"/>
      <c r="H2162" s="467"/>
      <c r="I2162" s="466"/>
      <c r="J2162" s="618"/>
      <c r="L2162" s="863" t="str">
        <f t="shared" si="103"/>
        <v/>
      </c>
      <c r="M2162" s="864">
        <f t="shared" si="104"/>
        <v>0</v>
      </c>
      <c r="N2162" s="864">
        <f t="shared" si="105"/>
        <v>0</v>
      </c>
      <c r="O2162" s="197"/>
      <c r="P2162" s="197"/>
      <c r="Q2162" s="325"/>
      <c r="R2162" s="223"/>
      <c r="S2162" s="223"/>
    </row>
    <row r="2163" spans="1:19" x14ac:dyDescent="0.25">
      <c r="A2163" s="231"/>
      <c r="B2163" s="32"/>
      <c r="C2163" s="147"/>
      <c r="D2163" s="147"/>
      <c r="E2163" s="467"/>
      <c r="F2163" s="468"/>
      <c r="G2163" s="466"/>
      <c r="H2163" s="467"/>
      <c r="I2163" s="466"/>
      <c r="J2163" s="618"/>
      <c r="L2163" s="863" t="str">
        <f t="shared" si="103"/>
        <v/>
      </c>
      <c r="M2163" s="864">
        <f t="shared" si="104"/>
        <v>0</v>
      </c>
      <c r="N2163" s="864">
        <f t="shared" si="105"/>
        <v>0</v>
      </c>
      <c r="O2163" s="197"/>
      <c r="P2163" s="197"/>
      <c r="Q2163" s="325"/>
      <c r="R2163" s="223"/>
      <c r="S2163" s="223"/>
    </row>
    <row r="2164" spans="1:19" x14ac:dyDescent="0.25">
      <c r="A2164" s="231"/>
      <c r="B2164" s="32"/>
      <c r="C2164" s="147"/>
      <c r="D2164" s="147"/>
      <c r="E2164" s="467"/>
      <c r="F2164" s="468"/>
      <c r="G2164" s="466"/>
      <c r="H2164" s="467"/>
      <c r="I2164" s="466"/>
      <c r="J2164" s="618"/>
      <c r="L2164" s="863" t="str">
        <f t="shared" si="103"/>
        <v/>
      </c>
      <c r="M2164" s="864">
        <f t="shared" si="104"/>
        <v>0</v>
      </c>
      <c r="N2164" s="864">
        <f t="shared" si="105"/>
        <v>0</v>
      </c>
      <c r="O2164" s="197"/>
      <c r="P2164" s="197"/>
      <c r="Q2164" s="325"/>
      <c r="R2164" s="223"/>
      <c r="S2164" s="223"/>
    </row>
    <row r="2165" spans="1:19" x14ac:dyDescent="0.25">
      <c r="A2165" s="231"/>
      <c r="B2165" s="32"/>
      <c r="C2165" s="147"/>
      <c r="D2165" s="147"/>
      <c r="E2165" s="467"/>
      <c r="F2165" s="468"/>
      <c r="G2165" s="466"/>
      <c r="H2165" s="467"/>
      <c r="I2165" s="466"/>
      <c r="J2165" s="618"/>
      <c r="L2165" s="863" t="str">
        <f t="shared" si="103"/>
        <v/>
      </c>
      <c r="M2165" s="864">
        <f t="shared" si="104"/>
        <v>0</v>
      </c>
      <c r="N2165" s="864">
        <f t="shared" si="105"/>
        <v>0</v>
      </c>
      <c r="O2165" s="197"/>
      <c r="P2165" s="197"/>
      <c r="Q2165" s="325"/>
      <c r="R2165" s="197"/>
      <c r="S2165" s="223"/>
    </row>
    <row r="2166" spans="1:19" x14ac:dyDescent="0.25">
      <c r="A2166" s="231"/>
      <c r="B2166" s="32"/>
      <c r="C2166" s="147"/>
      <c r="D2166" s="147"/>
      <c r="E2166" s="467"/>
      <c r="F2166" s="468"/>
      <c r="G2166" s="466"/>
      <c r="H2166" s="467"/>
      <c r="I2166" s="466"/>
      <c r="J2166" s="618"/>
      <c r="L2166" s="863" t="str">
        <f t="shared" si="103"/>
        <v/>
      </c>
      <c r="M2166" s="864">
        <f t="shared" si="104"/>
        <v>0</v>
      </c>
      <c r="N2166" s="864">
        <f t="shared" si="105"/>
        <v>0</v>
      </c>
      <c r="O2166" s="197"/>
      <c r="P2166" s="197"/>
      <c r="Q2166" s="325"/>
      <c r="R2166" s="197"/>
      <c r="S2166" s="223"/>
    </row>
    <row r="2167" spans="1:19" x14ac:dyDescent="0.25">
      <c r="A2167" s="231"/>
      <c r="B2167" s="32"/>
      <c r="C2167" s="147"/>
      <c r="D2167" s="147"/>
      <c r="E2167" s="467"/>
      <c r="F2167" s="468"/>
      <c r="G2167" s="466"/>
      <c r="H2167" s="467"/>
      <c r="I2167" s="466"/>
      <c r="J2167" s="618"/>
      <c r="L2167" s="863" t="str">
        <f t="shared" si="103"/>
        <v/>
      </c>
      <c r="M2167" s="864">
        <f t="shared" si="104"/>
        <v>0</v>
      </c>
      <c r="N2167" s="864">
        <f t="shared" si="105"/>
        <v>0</v>
      </c>
      <c r="O2167" s="197"/>
      <c r="P2167" s="197"/>
      <c r="Q2167" s="325"/>
      <c r="R2167" s="223"/>
      <c r="S2167" s="223"/>
    </row>
    <row r="2168" spans="1:19" x14ac:dyDescent="0.25">
      <c r="A2168" s="231"/>
      <c r="B2168" s="32"/>
      <c r="C2168" s="147"/>
      <c r="D2168" s="147"/>
      <c r="E2168" s="467"/>
      <c r="F2168" s="468"/>
      <c r="G2168" s="466"/>
      <c r="H2168" s="467"/>
      <c r="I2168" s="466"/>
      <c r="J2168" s="618"/>
      <c r="L2168" s="863" t="str">
        <f t="shared" si="103"/>
        <v/>
      </c>
      <c r="M2168" s="864">
        <f t="shared" si="104"/>
        <v>0</v>
      </c>
      <c r="N2168" s="864">
        <f t="shared" si="105"/>
        <v>0</v>
      </c>
      <c r="O2168" s="197"/>
      <c r="P2168" s="197"/>
      <c r="Q2168" s="325"/>
      <c r="R2168" s="223"/>
      <c r="S2168" s="223"/>
    </row>
    <row r="2169" spans="1:19" x14ac:dyDescent="0.25">
      <c r="A2169" s="231"/>
      <c r="B2169" s="32"/>
      <c r="C2169" s="147"/>
      <c r="D2169" s="147"/>
      <c r="E2169" s="467"/>
      <c r="F2169" s="468"/>
      <c r="G2169" s="466"/>
      <c r="H2169" s="467"/>
      <c r="I2169" s="466"/>
      <c r="J2169" s="618"/>
      <c r="L2169" s="863" t="str">
        <f t="shared" si="103"/>
        <v/>
      </c>
      <c r="M2169" s="864">
        <f t="shared" si="104"/>
        <v>0</v>
      </c>
      <c r="N2169" s="864">
        <f t="shared" si="105"/>
        <v>0</v>
      </c>
      <c r="O2169" s="197"/>
      <c r="P2169" s="197"/>
      <c r="Q2169" s="325"/>
      <c r="R2169" s="223"/>
      <c r="S2169" s="223"/>
    </row>
    <row r="2170" spans="1:19" x14ac:dyDescent="0.25">
      <c r="A2170" s="231"/>
      <c r="B2170" s="32"/>
      <c r="C2170" s="147"/>
      <c r="D2170" s="147"/>
      <c r="E2170" s="467"/>
      <c r="F2170" s="468"/>
      <c r="G2170" s="466"/>
      <c r="H2170" s="467"/>
      <c r="I2170" s="466"/>
      <c r="J2170" s="618"/>
      <c r="L2170" s="863" t="str">
        <f t="shared" si="103"/>
        <v/>
      </c>
      <c r="M2170" s="864">
        <f t="shared" si="104"/>
        <v>0</v>
      </c>
      <c r="N2170" s="864">
        <f t="shared" si="105"/>
        <v>0</v>
      </c>
      <c r="O2170" s="197"/>
      <c r="P2170" s="197"/>
      <c r="Q2170" s="325"/>
      <c r="R2170" s="223"/>
      <c r="S2170" s="223"/>
    </row>
    <row r="2171" spans="1:19" x14ac:dyDescent="0.25">
      <c r="A2171" s="231"/>
      <c r="B2171" s="32"/>
      <c r="C2171" s="147"/>
      <c r="D2171" s="147"/>
      <c r="E2171" s="467"/>
      <c r="F2171" s="468"/>
      <c r="G2171" s="466"/>
      <c r="H2171" s="467"/>
      <c r="I2171" s="466"/>
      <c r="J2171" s="618"/>
      <c r="L2171" s="863" t="str">
        <f t="shared" si="103"/>
        <v/>
      </c>
      <c r="M2171" s="864">
        <f t="shared" si="104"/>
        <v>0</v>
      </c>
      <c r="N2171" s="864">
        <f t="shared" si="105"/>
        <v>0</v>
      </c>
      <c r="O2171" s="197"/>
      <c r="P2171" s="197"/>
      <c r="Q2171" s="325"/>
      <c r="R2171" s="223"/>
      <c r="S2171" s="223"/>
    </row>
    <row r="2172" spans="1:19" x14ac:dyDescent="0.25">
      <c r="A2172" s="231"/>
      <c r="B2172" s="32"/>
      <c r="C2172" s="147"/>
      <c r="D2172" s="147"/>
      <c r="E2172" s="467"/>
      <c r="F2172" s="468"/>
      <c r="G2172" s="466"/>
      <c r="H2172" s="467"/>
      <c r="I2172" s="466"/>
      <c r="J2172" s="618"/>
      <c r="L2172" s="863" t="str">
        <f t="shared" si="103"/>
        <v/>
      </c>
      <c r="M2172" s="864">
        <f t="shared" si="104"/>
        <v>0</v>
      </c>
      <c r="N2172" s="864">
        <f t="shared" si="105"/>
        <v>0</v>
      </c>
      <c r="O2172" s="197"/>
      <c r="P2172" s="197"/>
      <c r="Q2172" s="325"/>
      <c r="R2172" s="223"/>
      <c r="S2172" s="223"/>
    </row>
    <row r="2173" spans="1:19" x14ac:dyDescent="0.25">
      <c r="A2173" s="231"/>
      <c r="B2173" s="32"/>
      <c r="C2173" s="147"/>
      <c r="D2173" s="147"/>
      <c r="E2173" s="467"/>
      <c r="F2173" s="468"/>
      <c r="G2173" s="466"/>
      <c r="H2173" s="467"/>
      <c r="I2173" s="466"/>
      <c r="J2173" s="618"/>
      <c r="L2173" s="863" t="str">
        <f t="shared" si="103"/>
        <v/>
      </c>
      <c r="M2173" s="864">
        <f t="shared" si="104"/>
        <v>0</v>
      </c>
      <c r="N2173" s="864">
        <f t="shared" si="105"/>
        <v>0</v>
      </c>
      <c r="O2173" s="197"/>
      <c r="P2173" s="197"/>
      <c r="Q2173" s="325"/>
      <c r="R2173" s="197"/>
      <c r="S2173" s="223"/>
    </row>
    <row r="2174" spans="1:19" x14ac:dyDescent="0.25">
      <c r="A2174" s="231"/>
      <c r="B2174" s="32"/>
      <c r="C2174" s="147"/>
      <c r="D2174" s="147"/>
      <c r="E2174" s="467"/>
      <c r="F2174" s="468"/>
      <c r="G2174" s="466"/>
      <c r="H2174" s="467"/>
      <c r="I2174" s="466"/>
      <c r="J2174" s="618"/>
      <c r="L2174" s="863" t="str">
        <f t="shared" si="103"/>
        <v/>
      </c>
      <c r="M2174" s="864">
        <f t="shared" si="104"/>
        <v>0</v>
      </c>
      <c r="N2174" s="864">
        <f t="shared" si="105"/>
        <v>0</v>
      </c>
      <c r="O2174" s="197"/>
      <c r="P2174" s="197"/>
      <c r="Q2174" s="325"/>
      <c r="R2174" s="197"/>
      <c r="S2174" s="223"/>
    </row>
    <row r="2175" spans="1:19" x14ac:dyDescent="0.25">
      <c r="A2175" s="231"/>
      <c r="B2175" s="32"/>
      <c r="C2175" s="147"/>
      <c r="D2175" s="147"/>
      <c r="E2175" s="467"/>
      <c r="F2175" s="468"/>
      <c r="G2175" s="466"/>
      <c r="H2175" s="467"/>
      <c r="I2175" s="466"/>
      <c r="J2175" s="618"/>
      <c r="L2175" s="863" t="str">
        <f t="shared" si="103"/>
        <v/>
      </c>
      <c r="M2175" s="864">
        <f t="shared" si="104"/>
        <v>0</v>
      </c>
      <c r="N2175" s="864">
        <f t="shared" si="105"/>
        <v>0</v>
      </c>
      <c r="O2175" s="197"/>
      <c r="P2175" s="197"/>
      <c r="Q2175" s="325"/>
      <c r="R2175" s="223"/>
      <c r="S2175" s="223"/>
    </row>
    <row r="2176" spans="1:19" x14ac:dyDescent="0.25">
      <c r="A2176" s="231"/>
      <c r="B2176" s="32"/>
      <c r="C2176" s="147"/>
      <c r="D2176" s="147"/>
      <c r="E2176" s="467"/>
      <c r="F2176" s="468"/>
      <c r="G2176" s="466"/>
      <c r="H2176" s="467"/>
      <c r="I2176" s="466"/>
      <c r="J2176" s="618"/>
      <c r="L2176" s="863" t="str">
        <f t="shared" si="103"/>
        <v/>
      </c>
      <c r="M2176" s="864">
        <f t="shared" si="104"/>
        <v>0</v>
      </c>
      <c r="N2176" s="864">
        <f t="shared" si="105"/>
        <v>0</v>
      </c>
      <c r="O2176" s="197"/>
      <c r="P2176" s="197"/>
      <c r="Q2176" s="325"/>
      <c r="R2176" s="223"/>
      <c r="S2176" s="223"/>
    </row>
    <row r="2177" spans="1:19" x14ac:dyDescent="0.25">
      <c r="A2177" s="231"/>
      <c r="B2177" s="32"/>
      <c r="C2177" s="147"/>
      <c r="D2177" s="147"/>
      <c r="E2177" s="467"/>
      <c r="F2177" s="468"/>
      <c r="G2177" s="466"/>
      <c r="H2177" s="467"/>
      <c r="I2177" s="466"/>
      <c r="J2177" s="618"/>
      <c r="L2177" s="863" t="str">
        <f t="shared" si="103"/>
        <v/>
      </c>
      <c r="M2177" s="864">
        <f t="shared" si="104"/>
        <v>0</v>
      </c>
      <c r="N2177" s="864">
        <f t="shared" si="105"/>
        <v>0</v>
      </c>
      <c r="O2177" s="197"/>
      <c r="P2177" s="197"/>
      <c r="Q2177" s="325"/>
      <c r="R2177" s="223"/>
      <c r="S2177" s="223"/>
    </row>
    <row r="2178" spans="1:19" x14ac:dyDescent="0.25">
      <c r="A2178" s="231"/>
      <c r="B2178" s="32"/>
      <c r="C2178" s="147"/>
      <c r="D2178" s="147"/>
      <c r="E2178" s="467"/>
      <c r="F2178" s="468"/>
      <c r="G2178" s="466"/>
      <c r="H2178" s="467"/>
      <c r="I2178" s="466"/>
      <c r="J2178" s="618"/>
      <c r="L2178" s="863" t="str">
        <f t="shared" si="103"/>
        <v/>
      </c>
      <c r="M2178" s="864">
        <f t="shared" si="104"/>
        <v>0</v>
      </c>
      <c r="N2178" s="864">
        <f t="shared" si="105"/>
        <v>0</v>
      </c>
      <c r="O2178" s="197"/>
      <c r="P2178" s="197"/>
      <c r="Q2178" s="325"/>
      <c r="R2178" s="223"/>
      <c r="S2178" s="223"/>
    </row>
    <row r="2179" spans="1:19" x14ac:dyDescent="0.25">
      <c r="A2179" s="231"/>
      <c r="B2179" s="32"/>
      <c r="C2179" s="147"/>
      <c r="D2179" s="147"/>
      <c r="E2179" s="467"/>
      <c r="F2179" s="468"/>
      <c r="G2179" s="466"/>
      <c r="H2179" s="467"/>
      <c r="I2179" s="466"/>
      <c r="J2179" s="618"/>
      <c r="L2179" s="863" t="str">
        <f t="shared" ref="L2179:L2242" si="106">IF(ISBLANK(K2179),IF(ISBLANK(R2179),IF(ISBLANK(C2179),"",C2179),R2179),IF(ISBLANK(R2179),CONCATENATE(K2179,".",C2179),CONCATENATE(K2179,".",R2179)))</f>
        <v/>
      </c>
      <c r="M2179" s="864">
        <f t="shared" ref="M2179:M2242" si="107">IF(O2179="",0,LEFT(O2179,1))</f>
        <v>0</v>
      </c>
      <c r="N2179" s="864">
        <f t="shared" ref="N2179:N2242" si="108">IF(P2179="",0,LEFT(P2179,1))</f>
        <v>0</v>
      </c>
      <c r="O2179" s="197"/>
      <c r="P2179" s="197"/>
      <c r="Q2179" s="325"/>
      <c r="R2179" s="223"/>
      <c r="S2179" s="223"/>
    </row>
    <row r="2180" spans="1:19" x14ac:dyDescent="0.25">
      <c r="A2180" s="231"/>
      <c r="B2180" s="32"/>
      <c r="C2180" s="147"/>
      <c r="D2180" s="147"/>
      <c r="E2180" s="467"/>
      <c r="F2180" s="468"/>
      <c r="G2180" s="466"/>
      <c r="H2180" s="467"/>
      <c r="I2180" s="466"/>
      <c r="J2180" s="618"/>
      <c r="L2180" s="863" t="str">
        <f t="shared" si="106"/>
        <v/>
      </c>
      <c r="M2180" s="864">
        <f t="shared" si="107"/>
        <v>0</v>
      </c>
      <c r="N2180" s="864">
        <f t="shared" si="108"/>
        <v>0</v>
      </c>
      <c r="O2180" s="197"/>
      <c r="P2180" s="197"/>
      <c r="Q2180" s="325"/>
      <c r="R2180" s="223"/>
      <c r="S2180" s="223"/>
    </row>
    <row r="2181" spans="1:19" x14ac:dyDescent="0.25">
      <c r="A2181" s="231"/>
      <c r="B2181" s="32"/>
      <c r="C2181" s="147"/>
      <c r="D2181" s="147"/>
      <c r="E2181" s="467"/>
      <c r="F2181" s="468"/>
      <c r="G2181" s="466"/>
      <c r="H2181" s="467"/>
      <c r="I2181" s="466"/>
      <c r="J2181" s="618"/>
      <c r="L2181" s="863" t="str">
        <f t="shared" si="106"/>
        <v/>
      </c>
      <c r="M2181" s="864">
        <f t="shared" si="107"/>
        <v>0</v>
      </c>
      <c r="N2181" s="864">
        <f t="shared" si="108"/>
        <v>0</v>
      </c>
      <c r="O2181" s="197"/>
      <c r="P2181" s="197"/>
      <c r="Q2181" s="325"/>
      <c r="R2181" s="197"/>
      <c r="S2181" s="223"/>
    </row>
    <row r="2182" spans="1:19" x14ac:dyDescent="0.25">
      <c r="A2182" s="231"/>
      <c r="B2182" s="32"/>
      <c r="C2182" s="147"/>
      <c r="D2182" s="147"/>
      <c r="E2182" s="467"/>
      <c r="F2182" s="468"/>
      <c r="G2182" s="466"/>
      <c r="H2182" s="467"/>
      <c r="I2182" s="466"/>
      <c r="J2182" s="618"/>
      <c r="L2182" s="863" t="str">
        <f t="shared" si="106"/>
        <v/>
      </c>
      <c r="M2182" s="864">
        <f t="shared" si="107"/>
        <v>0</v>
      </c>
      <c r="N2182" s="864">
        <f t="shared" si="108"/>
        <v>0</v>
      </c>
      <c r="O2182" s="197"/>
      <c r="P2182" s="197"/>
      <c r="Q2182" s="325"/>
      <c r="R2182" s="197"/>
      <c r="S2182" s="223"/>
    </row>
    <row r="2183" spans="1:19" x14ac:dyDescent="0.25">
      <c r="A2183" s="231"/>
      <c r="B2183" s="32"/>
      <c r="C2183" s="147"/>
      <c r="D2183" s="147"/>
      <c r="E2183" s="467"/>
      <c r="F2183" s="468"/>
      <c r="G2183" s="466"/>
      <c r="H2183" s="467"/>
      <c r="I2183" s="466"/>
      <c r="J2183" s="618"/>
      <c r="L2183" s="863" t="str">
        <f t="shared" si="106"/>
        <v/>
      </c>
      <c r="M2183" s="864">
        <f t="shared" si="107"/>
        <v>0</v>
      </c>
      <c r="N2183" s="864">
        <f t="shared" si="108"/>
        <v>0</v>
      </c>
      <c r="O2183" s="197"/>
      <c r="P2183" s="197"/>
      <c r="Q2183" s="325"/>
      <c r="R2183" s="223"/>
      <c r="S2183" s="223"/>
    </row>
    <row r="2184" spans="1:19" x14ac:dyDescent="0.25">
      <c r="A2184" s="231"/>
      <c r="B2184" s="32"/>
      <c r="C2184" s="147"/>
      <c r="D2184" s="147"/>
      <c r="E2184" s="467"/>
      <c r="F2184" s="468"/>
      <c r="G2184" s="466"/>
      <c r="H2184" s="467"/>
      <c r="I2184" s="466"/>
      <c r="J2184" s="618"/>
      <c r="L2184" s="863" t="str">
        <f t="shared" si="106"/>
        <v/>
      </c>
      <c r="M2184" s="864">
        <f t="shared" si="107"/>
        <v>0</v>
      </c>
      <c r="N2184" s="864">
        <f t="shared" si="108"/>
        <v>0</v>
      </c>
      <c r="O2184" s="197"/>
      <c r="P2184" s="197"/>
      <c r="Q2184" s="325"/>
      <c r="R2184" s="223"/>
      <c r="S2184" s="223"/>
    </row>
    <row r="2185" spans="1:19" x14ac:dyDescent="0.25">
      <c r="A2185" s="231"/>
      <c r="B2185" s="32"/>
      <c r="C2185" s="147"/>
      <c r="D2185" s="147"/>
      <c r="E2185" s="467"/>
      <c r="F2185" s="468"/>
      <c r="G2185" s="466"/>
      <c r="H2185" s="467"/>
      <c r="I2185" s="466"/>
      <c r="J2185" s="618"/>
      <c r="L2185" s="863" t="str">
        <f t="shared" si="106"/>
        <v/>
      </c>
      <c r="M2185" s="864">
        <f t="shared" si="107"/>
        <v>0</v>
      </c>
      <c r="N2185" s="864">
        <f t="shared" si="108"/>
        <v>0</v>
      </c>
      <c r="O2185" s="197"/>
      <c r="P2185" s="197"/>
      <c r="Q2185" s="325"/>
      <c r="R2185" s="223"/>
      <c r="S2185" s="223"/>
    </row>
    <row r="2186" spans="1:19" x14ac:dyDescent="0.25">
      <c r="A2186" s="231"/>
      <c r="B2186" s="32"/>
      <c r="C2186" s="147"/>
      <c r="D2186" s="147"/>
      <c r="E2186" s="467"/>
      <c r="F2186" s="468"/>
      <c r="G2186" s="466"/>
      <c r="H2186" s="467"/>
      <c r="I2186" s="466"/>
      <c r="J2186" s="618"/>
      <c r="L2186" s="863" t="str">
        <f t="shared" si="106"/>
        <v/>
      </c>
      <c r="M2186" s="864">
        <f t="shared" si="107"/>
        <v>0</v>
      </c>
      <c r="N2186" s="864">
        <f t="shared" si="108"/>
        <v>0</v>
      </c>
      <c r="O2186" s="197"/>
      <c r="P2186" s="197"/>
      <c r="Q2186" s="325"/>
      <c r="R2186" s="223"/>
      <c r="S2186" s="223"/>
    </row>
    <row r="2187" spans="1:19" x14ac:dyDescent="0.25">
      <c r="A2187" s="231"/>
      <c r="B2187" s="32"/>
      <c r="C2187" s="147"/>
      <c r="D2187" s="147"/>
      <c r="E2187" s="467"/>
      <c r="F2187" s="468"/>
      <c r="G2187" s="466"/>
      <c r="H2187" s="467"/>
      <c r="I2187" s="466"/>
      <c r="J2187" s="618"/>
      <c r="L2187" s="863" t="str">
        <f t="shared" si="106"/>
        <v/>
      </c>
      <c r="M2187" s="864">
        <f t="shared" si="107"/>
        <v>0</v>
      </c>
      <c r="N2187" s="864">
        <f t="shared" si="108"/>
        <v>0</v>
      </c>
      <c r="O2187" s="197"/>
      <c r="P2187" s="197"/>
      <c r="Q2187" s="325"/>
      <c r="R2187" s="223"/>
      <c r="S2187" s="223"/>
    </row>
    <row r="2188" spans="1:19" x14ac:dyDescent="0.25">
      <c r="A2188" s="231"/>
      <c r="B2188" s="32"/>
      <c r="C2188" s="147"/>
      <c r="D2188" s="147"/>
      <c r="E2188" s="467"/>
      <c r="F2188" s="468"/>
      <c r="G2188" s="466"/>
      <c r="H2188" s="467"/>
      <c r="I2188" s="466"/>
      <c r="J2188" s="618"/>
      <c r="L2188" s="863" t="str">
        <f t="shared" si="106"/>
        <v/>
      </c>
      <c r="M2188" s="864">
        <f t="shared" si="107"/>
        <v>0</v>
      </c>
      <c r="N2188" s="864">
        <f t="shared" si="108"/>
        <v>0</v>
      </c>
      <c r="O2188" s="197"/>
      <c r="P2188" s="197"/>
      <c r="Q2188" s="325"/>
      <c r="R2188" s="223"/>
      <c r="S2188" s="223"/>
    </row>
    <row r="2189" spans="1:19" x14ac:dyDescent="0.25">
      <c r="A2189" s="231"/>
      <c r="B2189" s="32"/>
      <c r="C2189" s="147"/>
      <c r="D2189" s="147"/>
      <c r="E2189" s="467"/>
      <c r="F2189" s="468"/>
      <c r="G2189" s="466"/>
      <c r="H2189" s="467"/>
      <c r="I2189" s="466"/>
      <c r="J2189" s="618"/>
      <c r="L2189" s="863" t="str">
        <f t="shared" si="106"/>
        <v/>
      </c>
      <c r="M2189" s="864">
        <f t="shared" si="107"/>
        <v>0</v>
      </c>
      <c r="N2189" s="864">
        <f t="shared" si="108"/>
        <v>0</v>
      </c>
      <c r="O2189" s="197"/>
      <c r="P2189" s="197"/>
      <c r="Q2189" s="325"/>
      <c r="R2189" s="197"/>
      <c r="S2189" s="223"/>
    </row>
    <row r="2190" spans="1:19" x14ac:dyDescent="0.25">
      <c r="A2190" s="231"/>
      <c r="B2190" s="32"/>
      <c r="C2190" s="147"/>
      <c r="D2190" s="147"/>
      <c r="E2190" s="467"/>
      <c r="F2190" s="468"/>
      <c r="G2190" s="466"/>
      <c r="H2190" s="467"/>
      <c r="I2190" s="466"/>
      <c r="J2190" s="618"/>
      <c r="L2190" s="863" t="str">
        <f t="shared" si="106"/>
        <v/>
      </c>
      <c r="M2190" s="864">
        <f t="shared" si="107"/>
        <v>0</v>
      </c>
      <c r="N2190" s="864">
        <f t="shared" si="108"/>
        <v>0</v>
      </c>
      <c r="O2190" s="197"/>
      <c r="P2190" s="197"/>
      <c r="Q2190" s="325"/>
      <c r="R2190" s="197"/>
      <c r="S2190" s="223"/>
    </row>
    <row r="2191" spans="1:19" x14ac:dyDescent="0.25">
      <c r="A2191" s="231"/>
      <c r="B2191" s="32"/>
      <c r="C2191" s="147"/>
      <c r="D2191" s="147"/>
      <c r="E2191" s="467"/>
      <c r="F2191" s="468"/>
      <c r="G2191" s="466"/>
      <c r="H2191" s="467"/>
      <c r="I2191" s="466"/>
      <c r="J2191" s="618"/>
      <c r="L2191" s="863" t="str">
        <f t="shared" si="106"/>
        <v/>
      </c>
      <c r="M2191" s="864">
        <f t="shared" si="107"/>
        <v>0</v>
      </c>
      <c r="N2191" s="864">
        <f t="shared" si="108"/>
        <v>0</v>
      </c>
      <c r="O2191" s="197"/>
      <c r="P2191" s="197"/>
      <c r="Q2191" s="325"/>
      <c r="R2191" s="223"/>
      <c r="S2191" s="223"/>
    </row>
    <row r="2192" spans="1:19" x14ac:dyDescent="0.25">
      <c r="A2192" s="231"/>
      <c r="B2192" s="32"/>
      <c r="C2192" s="147"/>
      <c r="D2192" s="147"/>
      <c r="E2192" s="467"/>
      <c r="F2192" s="468"/>
      <c r="G2192" s="466"/>
      <c r="H2192" s="467"/>
      <c r="I2192" s="466"/>
      <c r="J2192" s="618"/>
      <c r="L2192" s="863" t="str">
        <f t="shared" si="106"/>
        <v/>
      </c>
      <c r="M2192" s="864">
        <f t="shared" si="107"/>
        <v>0</v>
      </c>
      <c r="N2192" s="864">
        <f t="shared" si="108"/>
        <v>0</v>
      </c>
      <c r="O2192" s="197"/>
      <c r="P2192" s="197"/>
      <c r="Q2192" s="325"/>
      <c r="R2192" s="223"/>
      <c r="S2192" s="223"/>
    </row>
    <row r="2193" spans="1:19" x14ac:dyDescent="0.25">
      <c r="A2193" s="231"/>
      <c r="B2193" s="32"/>
      <c r="C2193" s="147"/>
      <c r="D2193" s="147"/>
      <c r="E2193" s="467"/>
      <c r="F2193" s="468"/>
      <c r="G2193" s="466"/>
      <c r="H2193" s="467"/>
      <c r="I2193" s="466"/>
      <c r="J2193" s="618"/>
      <c r="L2193" s="863" t="str">
        <f t="shared" si="106"/>
        <v/>
      </c>
      <c r="M2193" s="864">
        <f t="shared" si="107"/>
        <v>0</v>
      </c>
      <c r="N2193" s="864">
        <f t="shared" si="108"/>
        <v>0</v>
      </c>
      <c r="O2193" s="197"/>
      <c r="P2193" s="197"/>
      <c r="Q2193" s="325"/>
      <c r="R2193" s="223"/>
      <c r="S2193" s="223"/>
    </row>
    <row r="2194" spans="1:19" x14ac:dyDescent="0.25">
      <c r="A2194" s="231"/>
      <c r="B2194" s="32"/>
      <c r="C2194" s="147"/>
      <c r="D2194" s="147"/>
      <c r="E2194" s="467"/>
      <c r="F2194" s="468"/>
      <c r="G2194" s="466"/>
      <c r="H2194" s="467"/>
      <c r="I2194" s="466"/>
      <c r="J2194" s="618"/>
      <c r="L2194" s="863" t="str">
        <f t="shared" si="106"/>
        <v/>
      </c>
      <c r="M2194" s="864">
        <f t="shared" si="107"/>
        <v>0</v>
      </c>
      <c r="N2194" s="864">
        <f t="shared" si="108"/>
        <v>0</v>
      </c>
      <c r="O2194" s="197"/>
      <c r="P2194" s="197"/>
      <c r="Q2194" s="325"/>
      <c r="R2194" s="223"/>
      <c r="S2194" s="223"/>
    </row>
    <row r="2195" spans="1:19" x14ac:dyDescent="0.25">
      <c r="A2195" s="231"/>
      <c r="B2195" s="32"/>
      <c r="C2195" s="147"/>
      <c r="D2195" s="147"/>
      <c r="E2195" s="467"/>
      <c r="F2195" s="468"/>
      <c r="G2195" s="466"/>
      <c r="H2195" s="467"/>
      <c r="I2195" s="466"/>
      <c r="J2195" s="618"/>
      <c r="L2195" s="863" t="str">
        <f t="shared" si="106"/>
        <v/>
      </c>
      <c r="M2195" s="864">
        <f t="shared" si="107"/>
        <v>0</v>
      </c>
      <c r="N2195" s="864">
        <f t="shared" si="108"/>
        <v>0</v>
      </c>
      <c r="O2195" s="197"/>
      <c r="P2195" s="197"/>
      <c r="Q2195" s="325"/>
      <c r="R2195" s="223"/>
      <c r="S2195" s="223"/>
    </row>
    <row r="2196" spans="1:19" x14ac:dyDescent="0.25">
      <c r="A2196" s="231"/>
      <c r="B2196" s="32"/>
      <c r="C2196" s="147"/>
      <c r="D2196" s="147"/>
      <c r="E2196" s="467"/>
      <c r="F2196" s="468"/>
      <c r="G2196" s="466"/>
      <c r="H2196" s="467"/>
      <c r="I2196" s="466"/>
      <c r="J2196" s="618"/>
      <c r="L2196" s="863" t="str">
        <f t="shared" si="106"/>
        <v/>
      </c>
      <c r="M2196" s="864">
        <f t="shared" si="107"/>
        <v>0</v>
      </c>
      <c r="N2196" s="864">
        <f t="shared" si="108"/>
        <v>0</v>
      </c>
      <c r="O2196" s="197"/>
      <c r="P2196" s="197"/>
      <c r="Q2196" s="325"/>
      <c r="R2196" s="223"/>
      <c r="S2196" s="223"/>
    </row>
    <row r="2197" spans="1:19" x14ac:dyDescent="0.25">
      <c r="A2197" s="231"/>
      <c r="B2197" s="32"/>
      <c r="C2197" s="147"/>
      <c r="D2197" s="147"/>
      <c r="E2197" s="467"/>
      <c r="F2197" s="468"/>
      <c r="G2197" s="466"/>
      <c r="H2197" s="467"/>
      <c r="I2197" s="466"/>
      <c r="J2197" s="618"/>
      <c r="L2197" s="863" t="str">
        <f t="shared" si="106"/>
        <v/>
      </c>
      <c r="M2197" s="864">
        <f t="shared" si="107"/>
        <v>0</v>
      </c>
      <c r="N2197" s="864">
        <f t="shared" si="108"/>
        <v>0</v>
      </c>
      <c r="O2197" s="197"/>
      <c r="P2197" s="197"/>
      <c r="Q2197" s="325"/>
      <c r="R2197" s="197"/>
      <c r="S2197" s="223"/>
    </row>
    <row r="2198" spans="1:19" x14ac:dyDescent="0.25">
      <c r="A2198" s="231"/>
      <c r="B2198" s="32"/>
      <c r="C2198" s="147"/>
      <c r="D2198" s="147"/>
      <c r="E2198" s="467"/>
      <c r="F2198" s="468"/>
      <c r="G2198" s="466"/>
      <c r="H2198" s="467"/>
      <c r="I2198" s="466"/>
      <c r="J2198" s="618"/>
      <c r="L2198" s="863" t="str">
        <f t="shared" si="106"/>
        <v/>
      </c>
      <c r="M2198" s="864">
        <f t="shared" si="107"/>
        <v>0</v>
      </c>
      <c r="N2198" s="864">
        <f t="shared" si="108"/>
        <v>0</v>
      </c>
      <c r="O2198" s="197"/>
      <c r="P2198" s="197"/>
      <c r="Q2198" s="325"/>
      <c r="R2198" s="197"/>
      <c r="S2198" s="223"/>
    </row>
    <row r="2199" spans="1:19" x14ac:dyDescent="0.25">
      <c r="A2199" s="231"/>
      <c r="B2199" s="32"/>
      <c r="C2199" s="147"/>
      <c r="D2199" s="147"/>
      <c r="E2199" s="467"/>
      <c r="F2199" s="468"/>
      <c r="G2199" s="466"/>
      <c r="H2199" s="467"/>
      <c r="I2199" s="466"/>
      <c r="J2199" s="618"/>
      <c r="L2199" s="863" t="str">
        <f t="shared" si="106"/>
        <v/>
      </c>
      <c r="M2199" s="864">
        <f t="shared" si="107"/>
        <v>0</v>
      </c>
      <c r="N2199" s="864">
        <f t="shared" si="108"/>
        <v>0</v>
      </c>
      <c r="O2199" s="197"/>
      <c r="P2199" s="197"/>
      <c r="Q2199" s="325"/>
      <c r="R2199" s="223"/>
      <c r="S2199" s="223"/>
    </row>
    <row r="2200" spans="1:19" x14ac:dyDescent="0.25">
      <c r="A2200" s="231"/>
      <c r="B2200" s="32"/>
      <c r="C2200" s="147"/>
      <c r="D2200" s="147"/>
      <c r="E2200" s="467"/>
      <c r="F2200" s="468"/>
      <c r="G2200" s="466"/>
      <c r="H2200" s="467"/>
      <c r="I2200" s="466"/>
      <c r="J2200" s="618"/>
      <c r="L2200" s="863" t="str">
        <f t="shared" si="106"/>
        <v/>
      </c>
      <c r="M2200" s="864">
        <f t="shared" si="107"/>
        <v>0</v>
      </c>
      <c r="N2200" s="864">
        <f t="shared" si="108"/>
        <v>0</v>
      </c>
      <c r="O2200" s="197"/>
      <c r="P2200" s="197"/>
      <c r="Q2200" s="325"/>
      <c r="R2200" s="223"/>
      <c r="S2200" s="223"/>
    </row>
    <row r="2201" spans="1:19" x14ac:dyDescent="0.25">
      <c r="A2201" s="231"/>
      <c r="B2201" s="32"/>
      <c r="C2201" s="147"/>
      <c r="D2201" s="147"/>
      <c r="E2201" s="467"/>
      <c r="F2201" s="468"/>
      <c r="G2201" s="466"/>
      <c r="H2201" s="467"/>
      <c r="I2201" s="466"/>
      <c r="J2201" s="618"/>
      <c r="L2201" s="863" t="str">
        <f t="shared" si="106"/>
        <v/>
      </c>
      <c r="M2201" s="864">
        <f t="shared" si="107"/>
        <v>0</v>
      </c>
      <c r="N2201" s="864">
        <f t="shared" si="108"/>
        <v>0</v>
      </c>
      <c r="O2201" s="197"/>
      <c r="P2201" s="197"/>
      <c r="Q2201" s="325"/>
      <c r="R2201" s="223"/>
      <c r="S2201" s="223"/>
    </row>
    <row r="2202" spans="1:19" x14ac:dyDescent="0.25">
      <c r="A2202" s="231"/>
      <c r="B2202" s="32"/>
      <c r="C2202" s="147"/>
      <c r="D2202" s="147"/>
      <c r="E2202" s="467"/>
      <c r="F2202" s="468"/>
      <c r="G2202" s="466"/>
      <c r="H2202" s="467"/>
      <c r="I2202" s="466"/>
      <c r="J2202" s="618"/>
      <c r="L2202" s="863" t="str">
        <f t="shared" si="106"/>
        <v/>
      </c>
      <c r="M2202" s="864">
        <f t="shared" si="107"/>
        <v>0</v>
      </c>
      <c r="N2202" s="864">
        <f t="shared" si="108"/>
        <v>0</v>
      </c>
      <c r="O2202" s="197"/>
      <c r="P2202" s="197"/>
      <c r="Q2202" s="325"/>
      <c r="R2202" s="223"/>
      <c r="S2202" s="223"/>
    </row>
    <row r="2203" spans="1:19" x14ac:dyDescent="0.25">
      <c r="A2203" s="231"/>
      <c r="B2203" s="32"/>
      <c r="C2203" s="147"/>
      <c r="D2203" s="147"/>
      <c r="E2203" s="467"/>
      <c r="F2203" s="468"/>
      <c r="G2203" s="466"/>
      <c r="H2203" s="467"/>
      <c r="I2203" s="466"/>
      <c r="J2203" s="618"/>
      <c r="L2203" s="863" t="str">
        <f t="shared" si="106"/>
        <v/>
      </c>
      <c r="M2203" s="864">
        <f t="shared" si="107"/>
        <v>0</v>
      </c>
      <c r="N2203" s="864">
        <f t="shared" si="108"/>
        <v>0</v>
      </c>
      <c r="O2203" s="197"/>
      <c r="P2203" s="197"/>
      <c r="Q2203" s="325"/>
      <c r="R2203" s="223"/>
      <c r="S2203" s="223"/>
    </row>
    <row r="2204" spans="1:19" x14ac:dyDescent="0.25">
      <c r="A2204" s="231"/>
      <c r="B2204" s="32"/>
      <c r="C2204" s="147"/>
      <c r="D2204" s="147"/>
      <c r="E2204" s="467"/>
      <c r="F2204" s="468"/>
      <c r="G2204" s="466"/>
      <c r="H2204" s="467"/>
      <c r="I2204" s="466"/>
      <c r="J2204" s="618"/>
      <c r="L2204" s="863" t="str">
        <f t="shared" si="106"/>
        <v/>
      </c>
      <c r="M2204" s="864">
        <f t="shared" si="107"/>
        <v>0</v>
      </c>
      <c r="N2204" s="864">
        <f t="shared" si="108"/>
        <v>0</v>
      </c>
      <c r="O2204" s="197"/>
      <c r="P2204" s="197"/>
      <c r="Q2204" s="325"/>
      <c r="R2204" s="223"/>
      <c r="S2204" s="223"/>
    </row>
    <row r="2205" spans="1:19" x14ac:dyDescent="0.25">
      <c r="A2205" s="231"/>
      <c r="B2205" s="32"/>
      <c r="C2205" s="147"/>
      <c r="D2205" s="147"/>
      <c r="E2205" s="467"/>
      <c r="F2205" s="468"/>
      <c r="G2205" s="466"/>
      <c r="H2205" s="467"/>
      <c r="I2205" s="466"/>
      <c r="J2205" s="618"/>
      <c r="L2205" s="863" t="str">
        <f t="shared" si="106"/>
        <v/>
      </c>
      <c r="M2205" s="864">
        <f t="shared" si="107"/>
        <v>0</v>
      </c>
      <c r="N2205" s="864">
        <f t="shared" si="108"/>
        <v>0</v>
      </c>
      <c r="O2205" s="197"/>
      <c r="P2205" s="197"/>
      <c r="Q2205" s="325"/>
      <c r="R2205" s="197"/>
      <c r="S2205" s="223"/>
    </row>
    <row r="2206" spans="1:19" x14ac:dyDescent="0.25">
      <c r="A2206" s="231"/>
      <c r="B2206" s="32"/>
      <c r="C2206" s="147"/>
      <c r="D2206" s="147"/>
      <c r="E2206" s="467"/>
      <c r="F2206" s="468"/>
      <c r="G2206" s="466"/>
      <c r="H2206" s="467"/>
      <c r="I2206" s="466"/>
      <c r="J2206" s="618"/>
      <c r="L2206" s="863" t="str">
        <f t="shared" si="106"/>
        <v/>
      </c>
      <c r="M2206" s="864">
        <f t="shared" si="107"/>
        <v>0</v>
      </c>
      <c r="N2206" s="864">
        <f t="shared" si="108"/>
        <v>0</v>
      </c>
      <c r="O2206" s="197"/>
      <c r="P2206" s="197"/>
      <c r="Q2206" s="325"/>
      <c r="R2206" s="197"/>
      <c r="S2206" s="223"/>
    </row>
    <row r="2207" spans="1:19" x14ac:dyDescent="0.25">
      <c r="A2207" s="231"/>
      <c r="B2207" s="32"/>
      <c r="C2207" s="147"/>
      <c r="D2207" s="147"/>
      <c r="E2207" s="467"/>
      <c r="F2207" s="468"/>
      <c r="G2207" s="466"/>
      <c r="H2207" s="467"/>
      <c r="I2207" s="466"/>
      <c r="J2207" s="618"/>
      <c r="L2207" s="863" t="str">
        <f t="shared" si="106"/>
        <v/>
      </c>
      <c r="M2207" s="864">
        <f t="shared" si="107"/>
        <v>0</v>
      </c>
      <c r="N2207" s="864">
        <f t="shared" si="108"/>
        <v>0</v>
      </c>
      <c r="O2207" s="197"/>
      <c r="P2207" s="197"/>
      <c r="Q2207" s="325"/>
      <c r="R2207" s="223"/>
      <c r="S2207" s="223"/>
    </row>
    <row r="2208" spans="1:19" x14ac:dyDescent="0.25">
      <c r="A2208" s="231"/>
      <c r="B2208" s="32"/>
      <c r="C2208" s="147"/>
      <c r="D2208" s="147"/>
      <c r="E2208" s="467"/>
      <c r="F2208" s="468"/>
      <c r="G2208" s="466"/>
      <c r="H2208" s="467"/>
      <c r="I2208" s="466"/>
      <c r="J2208" s="618"/>
      <c r="L2208" s="863" t="str">
        <f t="shared" si="106"/>
        <v/>
      </c>
      <c r="M2208" s="864">
        <f t="shared" si="107"/>
        <v>0</v>
      </c>
      <c r="N2208" s="864">
        <f t="shared" si="108"/>
        <v>0</v>
      </c>
      <c r="O2208" s="197"/>
      <c r="P2208" s="197"/>
      <c r="Q2208" s="325"/>
      <c r="R2208" s="223"/>
      <c r="S2208" s="223"/>
    </row>
    <row r="2209" spans="1:19" x14ac:dyDescent="0.25">
      <c r="A2209" s="231"/>
      <c r="B2209" s="32"/>
      <c r="C2209" s="147"/>
      <c r="D2209" s="147"/>
      <c r="E2209" s="467"/>
      <c r="F2209" s="468"/>
      <c r="G2209" s="466"/>
      <c r="H2209" s="467"/>
      <c r="I2209" s="466"/>
      <c r="J2209" s="618"/>
      <c r="L2209" s="863" t="str">
        <f t="shared" si="106"/>
        <v/>
      </c>
      <c r="M2209" s="864">
        <f t="shared" si="107"/>
        <v>0</v>
      </c>
      <c r="N2209" s="864">
        <f t="shared" si="108"/>
        <v>0</v>
      </c>
      <c r="O2209" s="197"/>
      <c r="P2209" s="197"/>
      <c r="Q2209" s="325"/>
      <c r="R2209" s="223"/>
      <c r="S2209" s="223"/>
    </row>
    <row r="2210" spans="1:19" x14ac:dyDescent="0.25">
      <c r="A2210" s="231"/>
      <c r="B2210" s="32"/>
      <c r="C2210" s="147"/>
      <c r="D2210" s="147"/>
      <c r="E2210" s="467"/>
      <c r="F2210" s="468"/>
      <c r="G2210" s="466"/>
      <c r="H2210" s="467"/>
      <c r="I2210" s="466"/>
      <c r="J2210" s="618"/>
      <c r="L2210" s="863" t="str">
        <f t="shared" si="106"/>
        <v/>
      </c>
      <c r="M2210" s="864">
        <f t="shared" si="107"/>
        <v>0</v>
      </c>
      <c r="N2210" s="864">
        <f t="shared" si="108"/>
        <v>0</v>
      </c>
      <c r="O2210" s="197"/>
      <c r="P2210" s="197"/>
      <c r="Q2210" s="325"/>
      <c r="R2210" s="223"/>
      <c r="S2210" s="223"/>
    </row>
    <row r="2211" spans="1:19" x14ac:dyDescent="0.25">
      <c r="A2211" s="231"/>
      <c r="B2211" s="32"/>
      <c r="C2211" s="147"/>
      <c r="D2211" s="147"/>
      <c r="E2211" s="467"/>
      <c r="F2211" s="468"/>
      <c r="G2211" s="466"/>
      <c r="H2211" s="467"/>
      <c r="I2211" s="466"/>
      <c r="J2211" s="618"/>
      <c r="L2211" s="863" t="str">
        <f t="shared" si="106"/>
        <v/>
      </c>
      <c r="M2211" s="864">
        <f t="shared" si="107"/>
        <v>0</v>
      </c>
      <c r="N2211" s="864">
        <f t="shared" si="108"/>
        <v>0</v>
      </c>
      <c r="O2211" s="197"/>
      <c r="P2211" s="197"/>
      <c r="Q2211" s="325"/>
      <c r="R2211" s="223"/>
      <c r="S2211" s="223"/>
    </row>
    <row r="2212" spans="1:19" x14ac:dyDescent="0.25">
      <c r="A2212" s="231"/>
      <c r="B2212" s="32"/>
      <c r="C2212" s="147"/>
      <c r="D2212" s="147"/>
      <c r="E2212" s="467"/>
      <c r="F2212" s="468"/>
      <c r="G2212" s="466"/>
      <c r="H2212" s="467"/>
      <c r="I2212" s="466"/>
      <c r="J2212" s="618"/>
      <c r="L2212" s="863" t="str">
        <f t="shared" si="106"/>
        <v/>
      </c>
      <c r="M2212" s="864">
        <f t="shared" si="107"/>
        <v>0</v>
      </c>
      <c r="N2212" s="864">
        <f t="shared" si="108"/>
        <v>0</v>
      </c>
      <c r="O2212" s="197"/>
      <c r="P2212" s="197"/>
      <c r="Q2212" s="325"/>
      <c r="R2212" s="223"/>
      <c r="S2212" s="223"/>
    </row>
    <row r="2213" spans="1:19" x14ac:dyDescent="0.25">
      <c r="A2213" s="231"/>
      <c r="B2213" s="32"/>
      <c r="C2213" s="147"/>
      <c r="D2213" s="147"/>
      <c r="E2213" s="467"/>
      <c r="F2213" s="468"/>
      <c r="G2213" s="466"/>
      <c r="H2213" s="467"/>
      <c r="I2213" s="466"/>
      <c r="J2213" s="618"/>
      <c r="L2213" s="863" t="str">
        <f t="shared" si="106"/>
        <v/>
      </c>
      <c r="M2213" s="864">
        <f t="shared" si="107"/>
        <v>0</v>
      </c>
      <c r="N2213" s="864">
        <f t="shared" si="108"/>
        <v>0</v>
      </c>
      <c r="O2213" s="197"/>
      <c r="P2213" s="197"/>
      <c r="Q2213" s="325"/>
      <c r="R2213" s="197"/>
      <c r="S2213" s="223"/>
    </row>
    <row r="2214" spans="1:19" x14ac:dyDescent="0.25">
      <c r="A2214" s="231"/>
      <c r="B2214" s="32"/>
      <c r="C2214" s="147"/>
      <c r="D2214" s="147"/>
      <c r="E2214" s="467"/>
      <c r="F2214" s="468"/>
      <c r="G2214" s="466"/>
      <c r="H2214" s="467"/>
      <c r="I2214" s="466"/>
      <c r="J2214" s="618"/>
      <c r="L2214" s="863" t="str">
        <f t="shared" si="106"/>
        <v/>
      </c>
      <c r="M2214" s="864">
        <f t="shared" si="107"/>
        <v>0</v>
      </c>
      <c r="N2214" s="864">
        <f t="shared" si="108"/>
        <v>0</v>
      </c>
      <c r="O2214" s="197"/>
      <c r="P2214" s="197"/>
      <c r="Q2214" s="325"/>
      <c r="R2214" s="197"/>
      <c r="S2214" s="223"/>
    </row>
    <row r="2215" spans="1:19" x14ac:dyDescent="0.25">
      <c r="A2215" s="231"/>
      <c r="B2215" s="32"/>
      <c r="C2215" s="147"/>
      <c r="D2215" s="147"/>
      <c r="E2215" s="467"/>
      <c r="F2215" s="468"/>
      <c r="G2215" s="466"/>
      <c r="H2215" s="467"/>
      <c r="I2215" s="466"/>
      <c r="J2215" s="618"/>
      <c r="L2215" s="863" t="str">
        <f t="shared" si="106"/>
        <v/>
      </c>
      <c r="M2215" s="864">
        <f t="shared" si="107"/>
        <v>0</v>
      </c>
      <c r="N2215" s="864">
        <f t="shared" si="108"/>
        <v>0</v>
      </c>
      <c r="O2215" s="197"/>
      <c r="P2215" s="197"/>
      <c r="Q2215" s="325"/>
      <c r="R2215" s="223"/>
      <c r="S2215" s="223"/>
    </row>
    <row r="2216" spans="1:19" x14ac:dyDescent="0.25">
      <c r="A2216" s="231"/>
      <c r="B2216" s="32"/>
      <c r="C2216" s="147"/>
      <c r="D2216" s="147"/>
      <c r="E2216" s="467"/>
      <c r="F2216" s="468"/>
      <c r="G2216" s="466"/>
      <c r="H2216" s="467"/>
      <c r="I2216" s="466"/>
      <c r="J2216" s="618"/>
      <c r="L2216" s="863" t="str">
        <f t="shared" si="106"/>
        <v/>
      </c>
      <c r="M2216" s="864">
        <f t="shared" si="107"/>
        <v>0</v>
      </c>
      <c r="N2216" s="864">
        <f t="shared" si="108"/>
        <v>0</v>
      </c>
      <c r="O2216" s="197"/>
      <c r="P2216" s="197"/>
      <c r="Q2216" s="325"/>
      <c r="R2216" s="223"/>
      <c r="S2216" s="223"/>
    </row>
    <row r="2217" spans="1:19" x14ac:dyDescent="0.25">
      <c r="A2217" s="231"/>
      <c r="B2217" s="32"/>
      <c r="C2217" s="147"/>
      <c r="D2217" s="147"/>
      <c r="E2217" s="467"/>
      <c r="F2217" s="468"/>
      <c r="G2217" s="466"/>
      <c r="H2217" s="467"/>
      <c r="I2217" s="466"/>
      <c r="J2217" s="618"/>
      <c r="L2217" s="863" t="str">
        <f t="shared" si="106"/>
        <v/>
      </c>
      <c r="M2217" s="864">
        <f t="shared" si="107"/>
        <v>0</v>
      </c>
      <c r="N2217" s="864">
        <f t="shared" si="108"/>
        <v>0</v>
      </c>
      <c r="O2217" s="197"/>
      <c r="P2217" s="197"/>
      <c r="Q2217" s="325"/>
      <c r="R2217" s="223"/>
      <c r="S2217" s="223"/>
    </row>
    <row r="2218" spans="1:19" x14ac:dyDescent="0.25">
      <c r="A2218" s="231"/>
      <c r="B2218" s="32"/>
      <c r="C2218" s="147"/>
      <c r="D2218" s="147"/>
      <c r="E2218" s="467"/>
      <c r="F2218" s="468"/>
      <c r="G2218" s="466"/>
      <c r="H2218" s="467"/>
      <c r="I2218" s="466"/>
      <c r="J2218" s="618"/>
      <c r="L2218" s="863" t="str">
        <f t="shared" si="106"/>
        <v/>
      </c>
      <c r="M2218" s="864">
        <f t="shared" si="107"/>
        <v>0</v>
      </c>
      <c r="N2218" s="864">
        <f t="shared" si="108"/>
        <v>0</v>
      </c>
      <c r="O2218" s="197"/>
      <c r="P2218" s="197"/>
      <c r="Q2218" s="325"/>
      <c r="R2218" s="223"/>
      <c r="S2218" s="223"/>
    </row>
    <row r="2219" spans="1:19" x14ac:dyDescent="0.25">
      <c r="A2219" s="231"/>
      <c r="B2219" s="32"/>
      <c r="C2219" s="147"/>
      <c r="D2219" s="147"/>
      <c r="E2219" s="467"/>
      <c r="F2219" s="468"/>
      <c r="G2219" s="466"/>
      <c r="H2219" s="467"/>
      <c r="I2219" s="466"/>
      <c r="J2219" s="618"/>
      <c r="L2219" s="863" t="str">
        <f t="shared" si="106"/>
        <v/>
      </c>
      <c r="M2219" s="864">
        <f t="shared" si="107"/>
        <v>0</v>
      </c>
      <c r="N2219" s="864">
        <f t="shared" si="108"/>
        <v>0</v>
      </c>
      <c r="O2219" s="197"/>
      <c r="P2219" s="197"/>
      <c r="Q2219" s="325"/>
      <c r="R2219" s="223"/>
      <c r="S2219" s="223"/>
    </row>
    <row r="2220" spans="1:19" x14ac:dyDescent="0.25">
      <c r="A2220" s="231"/>
      <c r="B2220" s="32"/>
      <c r="C2220" s="147"/>
      <c r="D2220" s="147"/>
      <c r="E2220" s="467"/>
      <c r="F2220" s="468"/>
      <c r="G2220" s="466"/>
      <c r="H2220" s="467"/>
      <c r="I2220" s="466"/>
      <c r="J2220" s="618"/>
      <c r="L2220" s="863" t="str">
        <f t="shared" si="106"/>
        <v/>
      </c>
      <c r="M2220" s="864">
        <f t="shared" si="107"/>
        <v>0</v>
      </c>
      <c r="N2220" s="864">
        <f t="shared" si="108"/>
        <v>0</v>
      </c>
      <c r="O2220" s="197"/>
      <c r="P2220" s="197"/>
      <c r="Q2220" s="325"/>
      <c r="R2220" s="223"/>
      <c r="S2220" s="223"/>
    </row>
    <row r="2221" spans="1:19" x14ac:dyDescent="0.25">
      <c r="A2221" s="231"/>
      <c r="B2221" s="32"/>
      <c r="C2221" s="147"/>
      <c r="D2221" s="147"/>
      <c r="E2221" s="467"/>
      <c r="F2221" s="468"/>
      <c r="G2221" s="466"/>
      <c r="H2221" s="467"/>
      <c r="I2221" s="466"/>
      <c r="J2221" s="618"/>
      <c r="L2221" s="863" t="str">
        <f t="shared" si="106"/>
        <v/>
      </c>
      <c r="M2221" s="864">
        <f t="shared" si="107"/>
        <v>0</v>
      </c>
      <c r="N2221" s="864">
        <f t="shared" si="108"/>
        <v>0</v>
      </c>
      <c r="O2221" s="197"/>
      <c r="P2221" s="197"/>
      <c r="Q2221" s="325"/>
      <c r="R2221" s="197"/>
      <c r="S2221" s="223"/>
    </row>
    <row r="2222" spans="1:19" x14ac:dyDescent="0.25">
      <c r="A2222" s="231"/>
      <c r="B2222" s="32"/>
      <c r="C2222" s="147"/>
      <c r="D2222" s="147"/>
      <c r="E2222" s="467"/>
      <c r="F2222" s="468"/>
      <c r="G2222" s="466"/>
      <c r="H2222" s="467"/>
      <c r="I2222" s="466"/>
      <c r="J2222" s="618"/>
      <c r="L2222" s="863" t="str">
        <f t="shared" si="106"/>
        <v/>
      </c>
      <c r="M2222" s="864">
        <f t="shared" si="107"/>
        <v>0</v>
      </c>
      <c r="N2222" s="864">
        <f t="shared" si="108"/>
        <v>0</v>
      </c>
      <c r="O2222" s="197"/>
      <c r="P2222" s="197"/>
      <c r="Q2222" s="325"/>
      <c r="R2222" s="197"/>
      <c r="S2222" s="223"/>
    </row>
    <row r="2223" spans="1:19" x14ac:dyDescent="0.25">
      <c r="A2223" s="231"/>
      <c r="B2223" s="32"/>
      <c r="C2223" s="147"/>
      <c r="D2223" s="147"/>
      <c r="E2223" s="467"/>
      <c r="F2223" s="468"/>
      <c r="G2223" s="466"/>
      <c r="H2223" s="467"/>
      <c r="I2223" s="466"/>
      <c r="J2223" s="618"/>
      <c r="L2223" s="863" t="str">
        <f t="shared" si="106"/>
        <v/>
      </c>
      <c r="M2223" s="864">
        <f t="shared" si="107"/>
        <v>0</v>
      </c>
      <c r="N2223" s="864">
        <f t="shared" si="108"/>
        <v>0</v>
      </c>
      <c r="O2223" s="197"/>
      <c r="P2223" s="197"/>
      <c r="Q2223" s="325"/>
      <c r="R2223" s="223"/>
      <c r="S2223" s="223"/>
    </row>
    <row r="2224" spans="1:19" x14ac:dyDescent="0.25">
      <c r="A2224" s="231"/>
      <c r="B2224" s="32"/>
      <c r="C2224" s="147"/>
      <c r="D2224" s="147"/>
      <c r="E2224" s="467"/>
      <c r="F2224" s="468"/>
      <c r="G2224" s="466"/>
      <c r="H2224" s="467"/>
      <c r="I2224" s="466"/>
      <c r="J2224" s="618"/>
      <c r="L2224" s="863" t="str">
        <f t="shared" si="106"/>
        <v/>
      </c>
      <c r="M2224" s="864">
        <f t="shared" si="107"/>
        <v>0</v>
      </c>
      <c r="N2224" s="864">
        <f t="shared" si="108"/>
        <v>0</v>
      </c>
      <c r="O2224" s="197"/>
      <c r="P2224" s="197"/>
      <c r="Q2224" s="325"/>
      <c r="R2224" s="223"/>
      <c r="S2224" s="223"/>
    </row>
    <row r="2225" spans="1:19" x14ac:dyDescent="0.25">
      <c r="A2225" s="231"/>
      <c r="B2225" s="32"/>
      <c r="C2225" s="147"/>
      <c r="D2225" s="147"/>
      <c r="E2225" s="467"/>
      <c r="F2225" s="468"/>
      <c r="G2225" s="466"/>
      <c r="H2225" s="467"/>
      <c r="I2225" s="466"/>
      <c r="J2225" s="618"/>
      <c r="L2225" s="863" t="str">
        <f t="shared" si="106"/>
        <v/>
      </c>
      <c r="M2225" s="864">
        <f t="shared" si="107"/>
        <v>0</v>
      </c>
      <c r="N2225" s="864">
        <f t="shared" si="108"/>
        <v>0</v>
      </c>
      <c r="O2225" s="197"/>
      <c r="P2225" s="197"/>
      <c r="Q2225" s="325"/>
      <c r="R2225" s="223"/>
      <c r="S2225" s="223"/>
    </row>
    <row r="2226" spans="1:19" x14ac:dyDescent="0.25">
      <c r="A2226" s="231"/>
      <c r="B2226" s="32"/>
      <c r="C2226" s="147"/>
      <c r="D2226" s="147"/>
      <c r="E2226" s="467"/>
      <c r="F2226" s="468"/>
      <c r="G2226" s="466"/>
      <c r="H2226" s="467"/>
      <c r="I2226" s="466"/>
      <c r="J2226" s="618"/>
      <c r="L2226" s="863" t="str">
        <f t="shared" si="106"/>
        <v/>
      </c>
      <c r="M2226" s="864">
        <f t="shared" si="107"/>
        <v>0</v>
      </c>
      <c r="N2226" s="864">
        <f t="shared" si="108"/>
        <v>0</v>
      </c>
      <c r="O2226" s="197"/>
      <c r="P2226" s="197"/>
      <c r="Q2226" s="325"/>
      <c r="R2226" s="223"/>
      <c r="S2226" s="223"/>
    </row>
    <row r="2227" spans="1:19" x14ac:dyDescent="0.25">
      <c r="A2227" s="231"/>
      <c r="B2227" s="32"/>
      <c r="C2227" s="147"/>
      <c r="D2227" s="147"/>
      <c r="E2227" s="467"/>
      <c r="F2227" s="468"/>
      <c r="G2227" s="466"/>
      <c r="H2227" s="467"/>
      <c r="I2227" s="466"/>
      <c r="J2227" s="618"/>
      <c r="L2227" s="863" t="str">
        <f t="shared" si="106"/>
        <v/>
      </c>
      <c r="M2227" s="864">
        <f t="shared" si="107"/>
        <v>0</v>
      </c>
      <c r="N2227" s="864">
        <f t="shared" si="108"/>
        <v>0</v>
      </c>
      <c r="O2227" s="197"/>
      <c r="P2227" s="197"/>
      <c r="Q2227" s="325"/>
      <c r="R2227" s="223"/>
      <c r="S2227" s="223"/>
    </row>
    <row r="2228" spans="1:19" x14ac:dyDescent="0.25">
      <c r="A2228" s="231"/>
      <c r="B2228" s="32"/>
      <c r="C2228" s="147"/>
      <c r="D2228" s="147"/>
      <c r="E2228" s="467"/>
      <c r="F2228" s="468"/>
      <c r="G2228" s="466"/>
      <c r="H2228" s="467"/>
      <c r="I2228" s="466"/>
      <c r="J2228" s="618"/>
      <c r="L2228" s="863" t="str">
        <f t="shared" si="106"/>
        <v/>
      </c>
      <c r="M2228" s="864">
        <f t="shared" si="107"/>
        <v>0</v>
      </c>
      <c r="N2228" s="864">
        <f t="shared" si="108"/>
        <v>0</v>
      </c>
      <c r="O2228" s="197"/>
      <c r="P2228" s="197"/>
      <c r="Q2228" s="325"/>
      <c r="R2228" s="223"/>
      <c r="S2228" s="223"/>
    </row>
    <row r="2229" spans="1:19" x14ac:dyDescent="0.25">
      <c r="A2229" s="231"/>
      <c r="B2229" s="32"/>
      <c r="C2229" s="147"/>
      <c r="D2229" s="147"/>
      <c r="E2229" s="467"/>
      <c r="F2229" s="468"/>
      <c r="G2229" s="466"/>
      <c r="H2229" s="467"/>
      <c r="I2229" s="466"/>
      <c r="J2229" s="618"/>
      <c r="L2229" s="863" t="str">
        <f t="shared" si="106"/>
        <v/>
      </c>
      <c r="M2229" s="864">
        <f t="shared" si="107"/>
        <v>0</v>
      </c>
      <c r="N2229" s="864">
        <f t="shared" si="108"/>
        <v>0</v>
      </c>
      <c r="O2229" s="197"/>
      <c r="P2229" s="197"/>
      <c r="Q2229" s="325"/>
      <c r="R2229" s="197"/>
      <c r="S2229" s="223"/>
    </row>
    <row r="2230" spans="1:19" x14ac:dyDescent="0.25">
      <c r="A2230" s="231"/>
      <c r="B2230" s="32"/>
      <c r="C2230" s="147"/>
      <c r="D2230" s="147"/>
      <c r="E2230" s="467"/>
      <c r="F2230" s="468"/>
      <c r="G2230" s="466"/>
      <c r="H2230" s="467"/>
      <c r="I2230" s="466"/>
      <c r="J2230" s="618"/>
      <c r="L2230" s="863" t="str">
        <f t="shared" si="106"/>
        <v/>
      </c>
      <c r="M2230" s="864">
        <f t="shared" si="107"/>
        <v>0</v>
      </c>
      <c r="N2230" s="864">
        <f t="shared" si="108"/>
        <v>0</v>
      </c>
      <c r="O2230" s="197"/>
      <c r="P2230" s="197"/>
      <c r="Q2230" s="325"/>
      <c r="R2230" s="197"/>
      <c r="S2230" s="223"/>
    </row>
    <row r="2231" spans="1:19" x14ac:dyDescent="0.25">
      <c r="A2231" s="231"/>
      <c r="B2231" s="32"/>
      <c r="C2231" s="147"/>
      <c r="D2231" s="147"/>
      <c r="E2231" s="467"/>
      <c r="F2231" s="468"/>
      <c r="G2231" s="466"/>
      <c r="H2231" s="467"/>
      <c r="I2231" s="466"/>
      <c r="J2231" s="618"/>
      <c r="L2231" s="863" t="str">
        <f t="shared" si="106"/>
        <v/>
      </c>
      <c r="M2231" s="864">
        <f t="shared" si="107"/>
        <v>0</v>
      </c>
      <c r="N2231" s="864">
        <f t="shared" si="108"/>
        <v>0</v>
      </c>
      <c r="O2231" s="197"/>
      <c r="P2231" s="197"/>
      <c r="Q2231" s="325"/>
      <c r="R2231" s="223"/>
      <c r="S2231" s="223"/>
    </row>
    <row r="2232" spans="1:19" x14ac:dyDescent="0.25">
      <c r="A2232" s="231"/>
      <c r="B2232" s="32"/>
      <c r="C2232" s="147"/>
      <c r="D2232" s="147"/>
      <c r="E2232" s="467"/>
      <c r="F2232" s="468"/>
      <c r="G2232" s="466"/>
      <c r="H2232" s="467"/>
      <c r="I2232" s="466"/>
      <c r="J2232" s="618"/>
      <c r="L2232" s="863" t="str">
        <f t="shared" si="106"/>
        <v/>
      </c>
      <c r="M2232" s="864">
        <f t="shared" si="107"/>
        <v>0</v>
      </c>
      <c r="N2232" s="864">
        <f t="shared" si="108"/>
        <v>0</v>
      </c>
      <c r="O2232" s="197"/>
      <c r="P2232" s="197"/>
      <c r="Q2232" s="325"/>
      <c r="R2232" s="223"/>
      <c r="S2232" s="223"/>
    </row>
    <row r="2233" spans="1:19" x14ac:dyDescent="0.25">
      <c r="A2233" s="231"/>
      <c r="B2233" s="32"/>
      <c r="C2233" s="147"/>
      <c r="D2233" s="147"/>
      <c r="E2233" s="467"/>
      <c r="F2233" s="468"/>
      <c r="G2233" s="466"/>
      <c r="H2233" s="467"/>
      <c r="I2233" s="466"/>
      <c r="J2233" s="618"/>
      <c r="L2233" s="863" t="str">
        <f t="shared" si="106"/>
        <v/>
      </c>
      <c r="M2233" s="864">
        <f t="shared" si="107"/>
        <v>0</v>
      </c>
      <c r="N2233" s="864">
        <f t="shared" si="108"/>
        <v>0</v>
      </c>
      <c r="O2233" s="197"/>
      <c r="P2233" s="197"/>
      <c r="Q2233" s="325"/>
      <c r="R2233" s="223"/>
      <c r="S2233" s="223"/>
    </row>
    <row r="2234" spans="1:19" x14ac:dyDescent="0.25">
      <c r="A2234" s="231"/>
      <c r="B2234" s="32"/>
      <c r="C2234" s="147"/>
      <c r="D2234" s="147"/>
      <c r="E2234" s="467"/>
      <c r="F2234" s="468"/>
      <c r="G2234" s="466"/>
      <c r="H2234" s="467"/>
      <c r="I2234" s="466"/>
      <c r="J2234" s="618"/>
      <c r="L2234" s="863" t="str">
        <f t="shared" si="106"/>
        <v/>
      </c>
      <c r="M2234" s="864">
        <f t="shared" si="107"/>
        <v>0</v>
      </c>
      <c r="N2234" s="864">
        <f t="shared" si="108"/>
        <v>0</v>
      </c>
      <c r="O2234" s="197"/>
      <c r="P2234" s="197"/>
      <c r="Q2234" s="325"/>
      <c r="R2234" s="223"/>
      <c r="S2234" s="223"/>
    </row>
    <row r="2235" spans="1:19" x14ac:dyDescent="0.25">
      <c r="A2235" s="231"/>
      <c r="B2235" s="32"/>
      <c r="C2235" s="147"/>
      <c r="D2235" s="147"/>
      <c r="E2235" s="467"/>
      <c r="F2235" s="468"/>
      <c r="G2235" s="466"/>
      <c r="H2235" s="467"/>
      <c r="I2235" s="466"/>
      <c r="J2235" s="618"/>
      <c r="L2235" s="863" t="str">
        <f t="shared" si="106"/>
        <v/>
      </c>
      <c r="M2235" s="864">
        <f t="shared" si="107"/>
        <v>0</v>
      </c>
      <c r="N2235" s="864">
        <f t="shared" si="108"/>
        <v>0</v>
      </c>
      <c r="O2235" s="197"/>
      <c r="P2235" s="197"/>
      <c r="Q2235" s="325"/>
      <c r="R2235" s="223"/>
      <c r="S2235" s="223"/>
    </row>
    <row r="2236" spans="1:19" x14ac:dyDescent="0.25">
      <c r="A2236" s="231"/>
      <c r="B2236" s="32"/>
      <c r="C2236" s="147"/>
      <c r="D2236" s="147"/>
      <c r="E2236" s="467"/>
      <c r="F2236" s="468"/>
      <c r="G2236" s="466"/>
      <c r="H2236" s="467"/>
      <c r="I2236" s="466"/>
      <c r="J2236" s="618"/>
      <c r="L2236" s="863" t="str">
        <f t="shared" si="106"/>
        <v/>
      </c>
      <c r="M2236" s="864">
        <f t="shared" si="107"/>
        <v>0</v>
      </c>
      <c r="N2236" s="864">
        <f t="shared" si="108"/>
        <v>0</v>
      </c>
      <c r="O2236" s="197"/>
      <c r="P2236" s="197"/>
      <c r="Q2236" s="325"/>
      <c r="R2236" s="223"/>
      <c r="S2236" s="223"/>
    </row>
    <row r="2237" spans="1:19" x14ac:dyDescent="0.25">
      <c r="A2237" s="231"/>
      <c r="B2237" s="32"/>
      <c r="C2237" s="147"/>
      <c r="D2237" s="147"/>
      <c r="E2237" s="467"/>
      <c r="F2237" s="468"/>
      <c r="G2237" s="466"/>
      <c r="H2237" s="467"/>
      <c r="I2237" s="466"/>
      <c r="J2237" s="618"/>
      <c r="L2237" s="863" t="str">
        <f t="shared" si="106"/>
        <v/>
      </c>
      <c r="M2237" s="864">
        <f t="shared" si="107"/>
        <v>0</v>
      </c>
      <c r="N2237" s="864">
        <f t="shared" si="108"/>
        <v>0</v>
      </c>
      <c r="O2237" s="197"/>
      <c r="P2237" s="197"/>
      <c r="Q2237" s="325"/>
      <c r="R2237" s="197"/>
      <c r="S2237" s="223"/>
    </row>
    <row r="2238" spans="1:19" x14ac:dyDescent="0.25">
      <c r="A2238" s="231"/>
      <c r="B2238" s="32"/>
      <c r="C2238" s="147"/>
      <c r="D2238" s="147"/>
      <c r="E2238" s="467"/>
      <c r="F2238" s="468"/>
      <c r="G2238" s="466"/>
      <c r="H2238" s="467"/>
      <c r="I2238" s="466"/>
      <c r="J2238" s="618"/>
      <c r="L2238" s="863" t="str">
        <f t="shared" si="106"/>
        <v/>
      </c>
      <c r="M2238" s="864">
        <f t="shared" si="107"/>
        <v>0</v>
      </c>
      <c r="N2238" s="864">
        <f t="shared" si="108"/>
        <v>0</v>
      </c>
      <c r="O2238" s="197"/>
      <c r="P2238" s="197"/>
      <c r="Q2238" s="325"/>
      <c r="R2238" s="197"/>
      <c r="S2238" s="223"/>
    </row>
    <row r="2239" spans="1:19" x14ac:dyDescent="0.25">
      <c r="A2239" s="231"/>
      <c r="B2239" s="32"/>
      <c r="C2239" s="147"/>
      <c r="D2239" s="147"/>
      <c r="E2239" s="467"/>
      <c r="F2239" s="468"/>
      <c r="G2239" s="466"/>
      <c r="H2239" s="467"/>
      <c r="I2239" s="466"/>
      <c r="J2239" s="618"/>
      <c r="L2239" s="863" t="str">
        <f t="shared" si="106"/>
        <v/>
      </c>
      <c r="M2239" s="864">
        <f t="shared" si="107"/>
        <v>0</v>
      </c>
      <c r="N2239" s="864">
        <f t="shared" si="108"/>
        <v>0</v>
      </c>
      <c r="O2239" s="197"/>
      <c r="P2239" s="197"/>
      <c r="Q2239" s="325"/>
      <c r="R2239" s="223"/>
      <c r="S2239" s="223"/>
    </row>
    <row r="2240" spans="1:19" x14ac:dyDescent="0.25">
      <c r="A2240" s="231"/>
      <c r="B2240" s="32"/>
      <c r="C2240" s="147"/>
      <c r="D2240" s="147"/>
      <c r="E2240" s="467"/>
      <c r="F2240" s="468"/>
      <c r="G2240" s="466"/>
      <c r="H2240" s="467"/>
      <c r="I2240" s="466"/>
      <c r="J2240" s="618"/>
      <c r="L2240" s="863" t="str">
        <f t="shared" si="106"/>
        <v/>
      </c>
      <c r="M2240" s="864">
        <f t="shared" si="107"/>
        <v>0</v>
      </c>
      <c r="N2240" s="864">
        <f t="shared" si="108"/>
        <v>0</v>
      </c>
      <c r="O2240" s="197"/>
      <c r="P2240" s="197"/>
      <c r="Q2240" s="325"/>
      <c r="R2240" s="223"/>
      <c r="S2240" s="223"/>
    </row>
    <row r="2241" spans="1:19" x14ac:dyDescent="0.25">
      <c r="A2241" s="231"/>
      <c r="B2241" s="32"/>
      <c r="C2241" s="147"/>
      <c r="D2241" s="147"/>
      <c r="E2241" s="467"/>
      <c r="F2241" s="468"/>
      <c r="G2241" s="466"/>
      <c r="H2241" s="467"/>
      <c r="I2241" s="466"/>
      <c r="J2241" s="618"/>
      <c r="L2241" s="863" t="str">
        <f t="shared" si="106"/>
        <v/>
      </c>
      <c r="M2241" s="864">
        <f t="shared" si="107"/>
        <v>0</v>
      </c>
      <c r="N2241" s="864">
        <f t="shared" si="108"/>
        <v>0</v>
      </c>
      <c r="O2241" s="197"/>
      <c r="P2241" s="197"/>
      <c r="Q2241" s="325"/>
      <c r="R2241" s="223"/>
      <c r="S2241" s="223"/>
    </row>
    <row r="2242" spans="1:19" x14ac:dyDescent="0.25">
      <c r="A2242" s="231"/>
      <c r="B2242" s="32"/>
      <c r="C2242" s="147"/>
      <c r="D2242" s="147"/>
      <c r="E2242" s="467"/>
      <c r="F2242" s="468"/>
      <c r="G2242" s="466"/>
      <c r="H2242" s="467"/>
      <c r="I2242" s="466"/>
      <c r="J2242" s="618"/>
      <c r="L2242" s="863" t="str">
        <f t="shared" si="106"/>
        <v/>
      </c>
      <c r="M2242" s="864">
        <f t="shared" si="107"/>
        <v>0</v>
      </c>
      <c r="N2242" s="864">
        <f t="shared" si="108"/>
        <v>0</v>
      </c>
      <c r="O2242" s="197"/>
      <c r="P2242" s="197"/>
      <c r="Q2242" s="325"/>
      <c r="R2242" s="223"/>
      <c r="S2242" s="223"/>
    </row>
    <row r="2243" spans="1:19" x14ac:dyDescent="0.25">
      <c r="A2243" s="231"/>
      <c r="B2243" s="32"/>
      <c r="C2243" s="147"/>
      <c r="D2243" s="147"/>
      <c r="E2243" s="467"/>
      <c r="F2243" s="468"/>
      <c r="G2243" s="466"/>
      <c r="H2243" s="467"/>
      <c r="I2243" s="466"/>
      <c r="J2243" s="618"/>
      <c r="L2243" s="863" t="str">
        <f t="shared" ref="L2243:L2306" si="109">IF(ISBLANK(K2243),IF(ISBLANK(R2243),IF(ISBLANK(C2243),"",C2243),R2243),IF(ISBLANK(R2243),CONCATENATE(K2243,".",C2243),CONCATENATE(K2243,".",R2243)))</f>
        <v/>
      </c>
      <c r="M2243" s="864">
        <f t="shared" ref="M2243:M2306" si="110">IF(O2243="",0,LEFT(O2243,1))</f>
        <v>0</v>
      </c>
      <c r="N2243" s="864">
        <f t="shared" ref="N2243:N2306" si="111">IF(P2243="",0,LEFT(P2243,1))</f>
        <v>0</v>
      </c>
      <c r="O2243" s="197"/>
      <c r="P2243" s="197"/>
      <c r="Q2243" s="325"/>
      <c r="R2243" s="223"/>
      <c r="S2243" s="223"/>
    </row>
    <row r="2244" spans="1:19" x14ac:dyDescent="0.25">
      <c r="A2244" s="231"/>
      <c r="B2244" s="32"/>
      <c r="C2244" s="147"/>
      <c r="D2244" s="147"/>
      <c r="E2244" s="467"/>
      <c r="F2244" s="468"/>
      <c r="G2244" s="466"/>
      <c r="H2244" s="467"/>
      <c r="I2244" s="466"/>
      <c r="J2244" s="618"/>
      <c r="L2244" s="863" t="str">
        <f t="shared" si="109"/>
        <v/>
      </c>
      <c r="M2244" s="864">
        <f t="shared" si="110"/>
        <v>0</v>
      </c>
      <c r="N2244" s="864">
        <f t="shared" si="111"/>
        <v>0</v>
      </c>
      <c r="O2244" s="197"/>
      <c r="P2244" s="197"/>
      <c r="Q2244" s="325"/>
      <c r="R2244" s="223"/>
      <c r="S2244" s="223"/>
    </row>
    <row r="2245" spans="1:19" x14ac:dyDescent="0.25">
      <c r="A2245" s="231"/>
      <c r="B2245" s="32"/>
      <c r="C2245" s="147"/>
      <c r="D2245" s="147"/>
      <c r="E2245" s="467"/>
      <c r="F2245" s="468"/>
      <c r="G2245" s="466"/>
      <c r="H2245" s="467"/>
      <c r="I2245" s="466"/>
      <c r="J2245" s="618"/>
      <c r="L2245" s="863" t="str">
        <f t="shared" si="109"/>
        <v/>
      </c>
      <c r="M2245" s="864">
        <f t="shared" si="110"/>
        <v>0</v>
      </c>
      <c r="N2245" s="864">
        <f t="shared" si="111"/>
        <v>0</v>
      </c>
      <c r="O2245" s="197"/>
      <c r="P2245" s="197"/>
      <c r="Q2245" s="325"/>
      <c r="R2245" s="197"/>
      <c r="S2245" s="223"/>
    </row>
    <row r="2246" spans="1:19" x14ac:dyDescent="0.25">
      <c r="A2246" s="231"/>
      <c r="B2246" s="32"/>
      <c r="C2246" s="147"/>
      <c r="D2246" s="147"/>
      <c r="E2246" s="467"/>
      <c r="F2246" s="468"/>
      <c r="G2246" s="466"/>
      <c r="H2246" s="467"/>
      <c r="I2246" s="466"/>
      <c r="J2246" s="618"/>
      <c r="L2246" s="863" t="str">
        <f t="shared" si="109"/>
        <v/>
      </c>
      <c r="M2246" s="864">
        <f t="shared" si="110"/>
        <v>0</v>
      </c>
      <c r="N2246" s="864">
        <f t="shared" si="111"/>
        <v>0</v>
      </c>
      <c r="O2246" s="197"/>
      <c r="P2246" s="197"/>
      <c r="Q2246" s="325"/>
      <c r="R2246" s="197"/>
      <c r="S2246" s="223"/>
    </row>
    <row r="2247" spans="1:19" x14ac:dyDescent="0.25">
      <c r="A2247" s="231"/>
      <c r="B2247" s="32"/>
      <c r="C2247" s="147"/>
      <c r="D2247" s="147"/>
      <c r="E2247" s="467"/>
      <c r="F2247" s="468"/>
      <c r="G2247" s="466"/>
      <c r="H2247" s="467"/>
      <c r="I2247" s="466"/>
      <c r="J2247" s="618"/>
      <c r="L2247" s="863" t="str">
        <f t="shared" si="109"/>
        <v/>
      </c>
      <c r="M2247" s="864">
        <f t="shared" si="110"/>
        <v>0</v>
      </c>
      <c r="N2247" s="864">
        <f t="shared" si="111"/>
        <v>0</v>
      </c>
      <c r="O2247" s="197"/>
      <c r="P2247" s="197"/>
      <c r="Q2247" s="325"/>
      <c r="R2247" s="223"/>
      <c r="S2247" s="223"/>
    </row>
    <row r="2248" spans="1:19" x14ac:dyDescent="0.25">
      <c r="A2248" s="231"/>
      <c r="B2248" s="32"/>
      <c r="C2248" s="147"/>
      <c r="D2248" s="147"/>
      <c r="E2248" s="467"/>
      <c r="F2248" s="468"/>
      <c r="G2248" s="466"/>
      <c r="H2248" s="467"/>
      <c r="I2248" s="466"/>
      <c r="J2248" s="618"/>
      <c r="L2248" s="863" t="str">
        <f t="shared" si="109"/>
        <v/>
      </c>
      <c r="M2248" s="864">
        <f t="shared" si="110"/>
        <v>0</v>
      </c>
      <c r="N2248" s="864">
        <f t="shared" si="111"/>
        <v>0</v>
      </c>
      <c r="O2248" s="197"/>
      <c r="P2248" s="197"/>
      <c r="Q2248" s="325"/>
      <c r="R2248" s="223"/>
      <c r="S2248" s="223"/>
    </row>
    <row r="2249" spans="1:19" x14ac:dyDescent="0.25">
      <c r="A2249" s="231"/>
      <c r="B2249" s="32"/>
      <c r="C2249" s="147"/>
      <c r="D2249" s="147"/>
      <c r="E2249" s="467"/>
      <c r="F2249" s="468"/>
      <c r="G2249" s="466"/>
      <c r="H2249" s="467"/>
      <c r="I2249" s="466"/>
      <c r="J2249" s="618"/>
      <c r="L2249" s="863" t="str">
        <f t="shared" si="109"/>
        <v/>
      </c>
      <c r="M2249" s="864">
        <f t="shared" si="110"/>
        <v>0</v>
      </c>
      <c r="N2249" s="864">
        <f t="shared" si="111"/>
        <v>0</v>
      </c>
      <c r="O2249" s="197"/>
      <c r="P2249" s="197"/>
      <c r="Q2249" s="325"/>
      <c r="R2249" s="223"/>
      <c r="S2249" s="223"/>
    </row>
    <row r="2250" spans="1:19" x14ac:dyDescent="0.25">
      <c r="A2250" s="231"/>
      <c r="B2250" s="32"/>
      <c r="C2250" s="147"/>
      <c r="D2250" s="147"/>
      <c r="E2250" s="467"/>
      <c r="F2250" s="468"/>
      <c r="G2250" s="466"/>
      <c r="H2250" s="467"/>
      <c r="I2250" s="466"/>
      <c r="J2250" s="618"/>
      <c r="L2250" s="863" t="str">
        <f t="shared" si="109"/>
        <v/>
      </c>
      <c r="M2250" s="864">
        <f t="shared" si="110"/>
        <v>0</v>
      </c>
      <c r="N2250" s="864">
        <f t="shared" si="111"/>
        <v>0</v>
      </c>
      <c r="O2250" s="197"/>
      <c r="P2250" s="197"/>
      <c r="Q2250" s="325"/>
      <c r="R2250" s="223"/>
      <c r="S2250" s="223"/>
    </row>
    <row r="2251" spans="1:19" x14ac:dyDescent="0.25">
      <c r="A2251" s="231"/>
      <c r="B2251" s="32"/>
      <c r="C2251" s="147"/>
      <c r="D2251" s="147"/>
      <c r="E2251" s="467"/>
      <c r="F2251" s="468"/>
      <c r="G2251" s="466"/>
      <c r="H2251" s="467"/>
      <c r="I2251" s="466"/>
      <c r="J2251" s="618"/>
      <c r="L2251" s="863" t="str">
        <f t="shared" si="109"/>
        <v/>
      </c>
      <c r="M2251" s="864">
        <f t="shared" si="110"/>
        <v>0</v>
      </c>
      <c r="N2251" s="864">
        <f t="shared" si="111"/>
        <v>0</v>
      </c>
      <c r="O2251" s="197"/>
      <c r="P2251" s="197"/>
      <c r="Q2251" s="325"/>
      <c r="R2251" s="223"/>
      <c r="S2251" s="223"/>
    </row>
    <row r="2252" spans="1:19" x14ac:dyDescent="0.25">
      <c r="A2252" s="231"/>
      <c r="B2252" s="32"/>
      <c r="C2252" s="147"/>
      <c r="D2252" s="147"/>
      <c r="E2252" s="467"/>
      <c r="F2252" s="468"/>
      <c r="G2252" s="466"/>
      <c r="H2252" s="467"/>
      <c r="I2252" s="466"/>
      <c r="J2252" s="618"/>
      <c r="L2252" s="863" t="str">
        <f t="shared" si="109"/>
        <v/>
      </c>
      <c r="M2252" s="864">
        <f t="shared" si="110"/>
        <v>0</v>
      </c>
      <c r="N2252" s="864">
        <f t="shared" si="111"/>
        <v>0</v>
      </c>
      <c r="O2252" s="197"/>
      <c r="P2252" s="197"/>
      <c r="Q2252" s="325"/>
      <c r="R2252" s="223"/>
      <c r="S2252" s="223"/>
    </row>
    <row r="2253" spans="1:19" x14ac:dyDescent="0.25">
      <c r="A2253" s="231"/>
      <c r="B2253" s="32"/>
      <c r="C2253" s="147"/>
      <c r="D2253" s="147"/>
      <c r="E2253" s="467"/>
      <c r="F2253" s="468"/>
      <c r="G2253" s="466"/>
      <c r="H2253" s="467"/>
      <c r="I2253" s="466"/>
      <c r="J2253" s="618"/>
      <c r="L2253" s="863" t="str">
        <f t="shared" si="109"/>
        <v/>
      </c>
      <c r="M2253" s="864">
        <f t="shared" si="110"/>
        <v>0</v>
      </c>
      <c r="N2253" s="864">
        <f t="shared" si="111"/>
        <v>0</v>
      </c>
      <c r="O2253" s="197"/>
      <c r="P2253" s="197"/>
      <c r="Q2253" s="325"/>
      <c r="R2253" s="197"/>
      <c r="S2253" s="223"/>
    </row>
    <row r="2254" spans="1:19" x14ac:dyDescent="0.25">
      <c r="A2254" s="231"/>
      <c r="B2254" s="32"/>
      <c r="C2254" s="147"/>
      <c r="D2254" s="147"/>
      <c r="E2254" s="467"/>
      <c r="F2254" s="468"/>
      <c r="G2254" s="466"/>
      <c r="H2254" s="467"/>
      <c r="I2254" s="466"/>
      <c r="J2254" s="618"/>
      <c r="L2254" s="863" t="str">
        <f t="shared" si="109"/>
        <v/>
      </c>
      <c r="M2254" s="864">
        <f t="shared" si="110"/>
        <v>0</v>
      </c>
      <c r="N2254" s="864">
        <f t="shared" si="111"/>
        <v>0</v>
      </c>
      <c r="O2254" s="197"/>
      <c r="P2254" s="197"/>
      <c r="Q2254" s="325"/>
      <c r="R2254" s="197"/>
      <c r="S2254" s="223"/>
    </row>
    <row r="2255" spans="1:19" x14ac:dyDescent="0.25">
      <c r="A2255" s="231"/>
      <c r="B2255" s="32"/>
      <c r="C2255" s="147"/>
      <c r="D2255" s="147"/>
      <c r="E2255" s="467"/>
      <c r="F2255" s="468"/>
      <c r="G2255" s="466"/>
      <c r="H2255" s="467"/>
      <c r="I2255" s="466"/>
      <c r="J2255" s="618"/>
      <c r="L2255" s="863" t="str">
        <f t="shared" si="109"/>
        <v/>
      </c>
      <c r="M2255" s="864">
        <f t="shared" si="110"/>
        <v>0</v>
      </c>
      <c r="N2255" s="864">
        <f t="shared" si="111"/>
        <v>0</v>
      </c>
      <c r="O2255" s="197"/>
      <c r="P2255" s="197"/>
      <c r="Q2255" s="325"/>
      <c r="R2255" s="223"/>
      <c r="S2255" s="223"/>
    </row>
    <row r="2256" spans="1:19" x14ac:dyDescent="0.25">
      <c r="A2256" s="231"/>
      <c r="B2256" s="32"/>
      <c r="C2256" s="147"/>
      <c r="D2256" s="147"/>
      <c r="E2256" s="467"/>
      <c r="F2256" s="468"/>
      <c r="G2256" s="466"/>
      <c r="H2256" s="467"/>
      <c r="I2256" s="466"/>
      <c r="J2256" s="618"/>
      <c r="L2256" s="863" t="str">
        <f t="shared" si="109"/>
        <v/>
      </c>
      <c r="M2256" s="864">
        <f t="shared" si="110"/>
        <v>0</v>
      </c>
      <c r="N2256" s="864">
        <f t="shared" si="111"/>
        <v>0</v>
      </c>
      <c r="O2256" s="197"/>
      <c r="P2256" s="197"/>
      <c r="Q2256" s="325"/>
      <c r="R2256" s="223"/>
      <c r="S2256" s="223"/>
    </row>
    <row r="2257" spans="1:19" x14ac:dyDescent="0.25">
      <c r="A2257" s="231"/>
      <c r="B2257" s="32"/>
      <c r="C2257" s="147"/>
      <c r="D2257" s="147"/>
      <c r="E2257" s="467"/>
      <c r="F2257" s="468"/>
      <c r="G2257" s="466"/>
      <c r="H2257" s="467"/>
      <c r="I2257" s="466"/>
      <c r="J2257" s="618"/>
      <c r="L2257" s="863" t="str">
        <f t="shared" si="109"/>
        <v/>
      </c>
      <c r="M2257" s="864">
        <f t="shared" si="110"/>
        <v>0</v>
      </c>
      <c r="N2257" s="864">
        <f t="shared" si="111"/>
        <v>0</v>
      </c>
      <c r="O2257" s="197"/>
      <c r="P2257" s="197"/>
      <c r="Q2257" s="325"/>
      <c r="R2257" s="223"/>
      <c r="S2257" s="223"/>
    </row>
    <row r="2258" spans="1:19" x14ac:dyDescent="0.25">
      <c r="A2258" s="231"/>
      <c r="B2258" s="32"/>
      <c r="C2258" s="147"/>
      <c r="D2258" s="147"/>
      <c r="E2258" s="467"/>
      <c r="F2258" s="468"/>
      <c r="G2258" s="466"/>
      <c r="H2258" s="467"/>
      <c r="I2258" s="466"/>
      <c r="J2258" s="618"/>
      <c r="L2258" s="863" t="str">
        <f t="shared" si="109"/>
        <v/>
      </c>
      <c r="M2258" s="864">
        <f t="shared" si="110"/>
        <v>0</v>
      </c>
      <c r="N2258" s="864">
        <f t="shared" si="111"/>
        <v>0</v>
      </c>
      <c r="O2258" s="197"/>
      <c r="P2258" s="197"/>
      <c r="Q2258" s="325"/>
      <c r="R2258" s="223"/>
      <c r="S2258" s="223"/>
    </row>
    <row r="2259" spans="1:19" x14ac:dyDescent="0.25">
      <c r="A2259" s="231"/>
      <c r="B2259" s="32"/>
      <c r="C2259" s="147"/>
      <c r="D2259" s="147"/>
      <c r="E2259" s="467"/>
      <c r="F2259" s="468"/>
      <c r="G2259" s="466"/>
      <c r="H2259" s="467"/>
      <c r="I2259" s="466"/>
      <c r="J2259" s="618"/>
      <c r="L2259" s="863" t="str">
        <f t="shared" si="109"/>
        <v/>
      </c>
      <c r="M2259" s="864">
        <f t="shared" si="110"/>
        <v>0</v>
      </c>
      <c r="N2259" s="864">
        <f t="shared" si="111"/>
        <v>0</v>
      </c>
      <c r="O2259" s="197"/>
      <c r="P2259" s="197"/>
      <c r="Q2259" s="325"/>
      <c r="R2259" s="223"/>
      <c r="S2259" s="223"/>
    </row>
    <row r="2260" spans="1:19" x14ac:dyDescent="0.25">
      <c r="A2260" s="231"/>
      <c r="B2260" s="32"/>
      <c r="C2260" s="147"/>
      <c r="D2260" s="147"/>
      <c r="E2260" s="467"/>
      <c r="F2260" s="468"/>
      <c r="G2260" s="466"/>
      <c r="H2260" s="467"/>
      <c r="I2260" s="466"/>
      <c r="J2260" s="618"/>
      <c r="L2260" s="863" t="str">
        <f t="shared" si="109"/>
        <v/>
      </c>
      <c r="M2260" s="864">
        <f t="shared" si="110"/>
        <v>0</v>
      </c>
      <c r="N2260" s="864">
        <f t="shared" si="111"/>
        <v>0</v>
      </c>
      <c r="O2260" s="197"/>
      <c r="P2260" s="197"/>
      <c r="Q2260" s="325"/>
      <c r="R2260" s="223"/>
      <c r="S2260" s="223"/>
    </row>
    <row r="2261" spans="1:19" x14ac:dyDescent="0.25">
      <c r="A2261" s="231"/>
      <c r="B2261" s="32"/>
      <c r="C2261" s="147"/>
      <c r="D2261" s="147"/>
      <c r="E2261" s="467"/>
      <c r="F2261" s="468"/>
      <c r="G2261" s="466"/>
      <c r="H2261" s="467"/>
      <c r="I2261" s="466"/>
      <c r="J2261" s="618"/>
      <c r="L2261" s="863" t="str">
        <f t="shared" si="109"/>
        <v/>
      </c>
      <c r="M2261" s="864">
        <f t="shared" si="110"/>
        <v>0</v>
      </c>
      <c r="N2261" s="864">
        <f t="shared" si="111"/>
        <v>0</v>
      </c>
      <c r="O2261" s="197"/>
      <c r="P2261" s="197"/>
      <c r="Q2261" s="325"/>
      <c r="R2261" s="197"/>
      <c r="S2261" s="223"/>
    </row>
    <row r="2262" spans="1:19" x14ac:dyDescent="0.25">
      <c r="A2262" s="231"/>
      <c r="B2262" s="32"/>
      <c r="C2262" s="147"/>
      <c r="D2262" s="147"/>
      <c r="E2262" s="467"/>
      <c r="F2262" s="468"/>
      <c r="G2262" s="466"/>
      <c r="H2262" s="467"/>
      <c r="I2262" s="466"/>
      <c r="J2262" s="618"/>
      <c r="L2262" s="863" t="str">
        <f t="shared" si="109"/>
        <v/>
      </c>
      <c r="M2262" s="864">
        <f t="shared" si="110"/>
        <v>0</v>
      </c>
      <c r="N2262" s="864">
        <f t="shared" si="111"/>
        <v>0</v>
      </c>
      <c r="O2262" s="197"/>
      <c r="P2262" s="197"/>
      <c r="Q2262" s="325"/>
      <c r="R2262" s="197"/>
      <c r="S2262" s="223"/>
    </row>
    <row r="2263" spans="1:19" x14ac:dyDescent="0.25">
      <c r="A2263" s="231"/>
      <c r="B2263" s="32"/>
      <c r="C2263" s="147"/>
      <c r="D2263" s="147"/>
      <c r="E2263" s="467"/>
      <c r="F2263" s="468"/>
      <c r="G2263" s="466"/>
      <c r="H2263" s="467"/>
      <c r="I2263" s="466"/>
      <c r="J2263" s="618"/>
      <c r="L2263" s="863" t="str">
        <f t="shared" si="109"/>
        <v/>
      </c>
      <c r="M2263" s="864">
        <f t="shared" si="110"/>
        <v>0</v>
      </c>
      <c r="N2263" s="864">
        <f t="shared" si="111"/>
        <v>0</v>
      </c>
      <c r="O2263" s="197"/>
      <c r="P2263" s="197"/>
      <c r="Q2263" s="325"/>
      <c r="R2263" s="223"/>
      <c r="S2263" s="223"/>
    </row>
    <row r="2264" spans="1:19" x14ac:dyDescent="0.25">
      <c r="A2264" s="231"/>
      <c r="B2264" s="32"/>
      <c r="C2264" s="147"/>
      <c r="D2264" s="147"/>
      <c r="E2264" s="467"/>
      <c r="F2264" s="468"/>
      <c r="G2264" s="466"/>
      <c r="H2264" s="467"/>
      <c r="I2264" s="466"/>
      <c r="J2264" s="618"/>
      <c r="L2264" s="863" t="str">
        <f t="shared" si="109"/>
        <v/>
      </c>
      <c r="M2264" s="864">
        <f t="shared" si="110"/>
        <v>0</v>
      </c>
      <c r="N2264" s="864">
        <f t="shared" si="111"/>
        <v>0</v>
      </c>
      <c r="O2264" s="197"/>
      <c r="P2264" s="197"/>
      <c r="Q2264" s="325"/>
      <c r="R2264" s="223"/>
      <c r="S2264" s="223"/>
    </row>
    <row r="2265" spans="1:19" x14ac:dyDescent="0.25">
      <c r="A2265" s="231"/>
      <c r="B2265" s="32"/>
      <c r="C2265" s="147"/>
      <c r="D2265" s="147"/>
      <c r="E2265" s="467"/>
      <c r="F2265" s="468"/>
      <c r="G2265" s="466"/>
      <c r="H2265" s="467"/>
      <c r="I2265" s="466"/>
      <c r="J2265" s="618"/>
      <c r="L2265" s="863" t="str">
        <f t="shared" si="109"/>
        <v/>
      </c>
      <c r="M2265" s="864">
        <f t="shared" si="110"/>
        <v>0</v>
      </c>
      <c r="N2265" s="864">
        <f t="shared" si="111"/>
        <v>0</v>
      </c>
      <c r="O2265" s="197"/>
      <c r="P2265" s="197"/>
      <c r="Q2265" s="325"/>
      <c r="R2265" s="223"/>
      <c r="S2265" s="223"/>
    </row>
    <row r="2266" spans="1:19" x14ac:dyDescent="0.25">
      <c r="A2266" s="231"/>
      <c r="B2266" s="32"/>
      <c r="C2266" s="147"/>
      <c r="D2266" s="147"/>
      <c r="E2266" s="467"/>
      <c r="F2266" s="468"/>
      <c r="G2266" s="466"/>
      <c r="H2266" s="467"/>
      <c r="I2266" s="466"/>
      <c r="J2266" s="618"/>
      <c r="L2266" s="863" t="str">
        <f t="shared" si="109"/>
        <v/>
      </c>
      <c r="M2266" s="864">
        <f t="shared" si="110"/>
        <v>0</v>
      </c>
      <c r="N2266" s="864">
        <f t="shared" si="111"/>
        <v>0</v>
      </c>
      <c r="O2266" s="197"/>
      <c r="P2266" s="197"/>
      <c r="Q2266" s="325"/>
      <c r="R2266" s="223"/>
      <c r="S2266" s="223"/>
    </row>
    <row r="2267" spans="1:19" x14ac:dyDescent="0.25">
      <c r="A2267" s="231"/>
      <c r="B2267" s="32"/>
      <c r="C2267" s="147"/>
      <c r="D2267" s="147"/>
      <c r="E2267" s="467"/>
      <c r="F2267" s="468"/>
      <c r="G2267" s="466"/>
      <c r="H2267" s="467"/>
      <c r="I2267" s="466"/>
      <c r="J2267" s="618"/>
      <c r="L2267" s="863" t="str">
        <f t="shared" si="109"/>
        <v/>
      </c>
      <c r="M2267" s="864">
        <f t="shared" si="110"/>
        <v>0</v>
      </c>
      <c r="N2267" s="864">
        <f t="shared" si="111"/>
        <v>0</v>
      </c>
      <c r="O2267" s="197"/>
      <c r="P2267" s="197"/>
      <c r="Q2267" s="325"/>
      <c r="R2267" s="223"/>
      <c r="S2267" s="223"/>
    </row>
    <row r="2268" spans="1:19" x14ac:dyDescent="0.25">
      <c r="A2268" s="231"/>
      <c r="B2268" s="32"/>
      <c r="C2268" s="147"/>
      <c r="D2268" s="147"/>
      <c r="E2268" s="467"/>
      <c r="F2268" s="468"/>
      <c r="G2268" s="466"/>
      <c r="H2268" s="467"/>
      <c r="I2268" s="466"/>
      <c r="J2268" s="618"/>
      <c r="L2268" s="863" t="str">
        <f t="shared" si="109"/>
        <v/>
      </c>
      <c r="M2268" s="864">
        <f t="shared" si="110"/>
        <v>0</v>
      </c>
      <c r="N2268" s="864">
        <f t="shared" si="111"/>
        <v>0</v>
      </c>
      <c r="O2268" s="197"/>
      <c r="P2268" s="197"/>
      <c r="Q2268" s="325"/>
      <c r="R2268" s="223"/>
      <c r="S2268" s="223"/>
    </row>
    <row r="2269" spans="1:19" x14ac:dyDescent="0.25">
      <c r="A2269" s="231"/>
      <c r="B2269" s="32"/>
      <c r="C2269" s="147"/>
      <c r="D2269" s="147"/>
      <c r="E2269" s="467"/>
      <c r="F2269" s="468"/>
      <c r="G2269" s="466"/>
      <c r="H2269" s="467"/>
      <c r="I2269" s="466"/>
      <c r="J2269" s="618"/>
      <c r="L2269" s="863" t="str">
        <f t="shared" si="109"/>
        <v/>
      </c>
      <c r="M2269" s="864">
        <f t="shared" si="110"/>
        <v>0</v>
      </c>
      <c r="N2269" s="864">
        <f t="shared" si="111"/>
        <v>0</v>
      </c>
      <c r="O2269" s="197"/>
      <c r="P2269" s="197"/>
      <c r="Q2269" s="325"/>
      <c r="R2269" s="197"/>
      <c r="S2269" s="223"/>
    </row>
    <row r="2270" spans="1:19" x14ac:dyDescent="0.25">
      <c r="A2270" s="231"/>
      <c r="B2270" s="32"/>
      <c r="C2270" s="147"/>
      <c r="D2270" s="147"/>
      <c r="E2270" s="467"/>
      <c r="F2270" s="468"/>
      <c r="G2270" s="466"/>
      <c r="H2270" s="467"/>
      <c r="I2270" s="466"/>
      <c r="J2270" s="618"/>
      <c r="L2270" s="863" t="str">
        <f t="shared" si="109"/>
        <v/>
      </c>
      <c r="M2270" s="864">
        <f t="shared" si="110"/>
        <v>0</v>
      </c>
      <c r="N2270" s="864">
        <f t="shared" si="111"/>
        <v>0</v>
      </c>
      <c r="O2270" s="197"/>
      <c r="P2270" s="197"/>
      <c r="Q2270" s="325"/>
      <c r="R2270" s="197"/>
      <c r="S2270" s="223"/>
    </row>
    <row r="2271" spans="1:19" x14ac:dyDescent="0.25">
      <c r="A2271" s="231"/>
      <c r="B2271" s="32"/>
      <c r="C2271" s="147"/>
      <c r="D2271" s="147"/>
      <c r="E2271" s="467"/>
      <c r="F2271" s="468"/>
      <c r="G2271" s="466"/>
      <c r="H2271" s="467"/>
      <c r="I2271" s="466"/>
      <c r="J2271" s="618"/>
      <c r="L2271" s="863" t="str">
        <f t="shared" si="109"/>
        <v/>
      </c>
      <c r="M2271" s="864">
        <f t="shared" si="110"/>
        <v>0</v>
      </c>
      <c r="N2271" s="864">
        <f t="shared" si="111"/>
        <v>0</v>
      </c>
      <c r="O2271" s="197"/>
      <c r="P2271" s="197"/>
      <c r="Q2271" s="325"/>
      <c r="R2271" s="223"/>
      <c r="S2271" s="223"/>
    </row>
    <row r="2272" spans="1:19" x14ac:dyDescent="0.25">
      <c r="A2272" s="231"/>
      <c r="B2272" s="32"/>
      <c r="C2272" s="147"/>
      <c r="D2272" s="147"/>
      <c r="E2272" s="467"/>
      <c r="F2272" s="468"/>
      <c r="G2272" s="466"/>
      <c r="H2272" s="467"/>
      <c r="I2272" s="466"/>
      <c r="J2272" s="618"/>
      <c r="L2272" s="863" t="str">
        <f t="shared" si="109"/>
        <v/>
      </c>
      <c r="M2272" s="864">
        <f t="shared" si="110"/>
        <v>0</v>
      </c>
      <c r="N2272" s="864">
        <f t="shared" si="111"/>
        <v>0</v>
      </c>
      <c r="O2272" s="197"/>
      <c r="P2272" s="197"/>
      <c r="Q2272" s="325"/>
      <c r="R2272" s="223"/>
      <c r="S2272" s="223"/>
    </row>
    <row r="2273" spans="1:19" x14ac:dyDescent="0.25">
      <c r="A2273" s="231"/>
      <c r="B2273" s="32"/>
      <c r="C2273" s="147"/>
      <c r="D2273" s="147"/>
      <c r="E2273" s="467"/>
      <c r="F2273" s="468"/>
      <c r="G2273" s="466"/>
      <c r="H2273" s="467"/>
      <c r="I2273" s="466"/>
      <c r="J2273" s="618"/>
      <c r="L2273" s="863" t="str">
        <f t="shared" si="109"/>
        <v/>
      </c>
      <c r="M2273" s="864">
        <f t="shared" si="110"/>
        <v>0</v>
      </c>
      <c r="N2273" s="864">
        <f t="shared" si="111"/>
        <v>0</v>
      </c>
      <c r="O2273" s="197"/>
      <c r="P2273" s="197"/>
      <c r="Q2273" s="325"/>
      <c r="R2273" s="223"/>
      <c r="S2273" s="223"/>
    </row>
    <row r="2274" spans="1:19" x14ac:dyDescent="0.25">
      <c r="A2274" s="231"/>
      <c r="B2274" s="32"/>
      <c r="C2274" s="147"/>
      <c r="D2274" s="147"/>
      <c r="E2274" s="467"/>
      <c r="F2274" s="468"/>
      <c r="G2274" s="466"/>
      <c r="H2274" s="467"/>
      <c r="I2274" s="466"/>
      <c r="J2274" s="618"/>
      <c r="L2274" s="863" t="str">
        <f t="shared" si="109"/>
        <v/>
      </c>
      <c r="M2274" s="864">
        <f t="shared" si="110"/>
        <v>0</v>
      </c>
      <c r="N2274" s="864">
        <f t="shared" si="111"/>
        <v>0</v>
      </c>
      <c r="O2274" s="197"/>
      <c r="P2274" s="197"/>
      <c r="Q2274" s="325"/>
      <c r="R2274" s="223"/>
      <c r="S2274" s="223"/>
    </row>
    <row r="2275" spans="1:19" x14ac:dyDescent="0.25">
      <c r="A2275" s="231"/>
      <c r="B2275" s="32"/>
      <c r="C2275" s="147"/>
      <c r="D2275" s="147"/>
      <c r="E2275" s="467"/>
      <c r="F2275" s="468"/>
      <c r="G2275" s="466"/>
      <c r="H2275" s="467"/>
      <c r="I2275" s="466"/>
      <c r="J2275" s="618"/>
      <c r="L2275" s="863" t="str">
        <f t="shared" si="109"/>
        <v/>
      </c>
      <c r="M2275" s="864">
        <f t="shared" si="110"/>
        <v>0</v>
      </c>
      <c r="N2275" s="864">
        <f t="shared" si="111"/>
        <v>0</v>
      </c>
      <c r="O2275" s="197"/>
      <c r="P2275" s="197"/>
      <c r="Q2275" s="325"/>
      <c r="R2275" s="223"/>
      <c r="S2275" s="223"/>
    </row>
    <row r="2276" spans="1:19" x14ac:dyDescent="0.25">
      <c r="A2276" s="231"/>
      <c r="B2276" s="32"/>
      <c r="C2276" s="147"/>
      <c r="D2276" s="147"/>
      <c r="E2276" s="467"/>
      <c r="F2276" s="468"/>
      <c r="G2276" s="466"/>
      <c r="H2276" s="467"/>
      <c r="I2276" s="466"/>
      <c r="J2276" s="618"/>
      <c r="L2276" s="863" t="str">
        <f t="shared" si="109"/>
        <v/>
      </c>
      <c r="M2276" s="864">
        <f t="shared" si="110"/>
        <v>0</v>
      </c>
      <c r="N2276" s="864">
        <f t="shared" si="111"/>
        <v>0</v>
      </c>
      <c r="O2276" s="197"/>
      <c r="P2276" s="197"/>
      <c r="Q2276" s="325"/>
      <c r="R2276" s="223"/>
      <c r="S2276" s="223"/>
    </row>
    <row r="2277" spans="1:19" x14ac:dyDescent="0.25">
      <c r="A2277" s="231"/>
      <c r="B2277" s="32"/>
      <c r="C2277" s="147"/>
      <c r="D2277" s="147"/>
      <c r="E2277" s="467"/>
      <c r="F2277" s="468"/>
      <c r="G2277" s="466"/>
      <c r="H2277" s="467"/>
      <c r="I2277" s="466"/>
      <c r="J2277" s="618"/>
      <c r="L2277" s="863" t="str">
        <f t="shared" si="109"/>
        <v/>
      </c>
      <c r="M2277" s="864">
        <f t="shared" si="110"/>
        <v>0</v>
      </c>
      <c r="N2277" s="864">
        <f t="shared" si="111"/>
        <v>0</v>
      </c>
      <c r="O2277" s="197"/>
      <c r="P2277" s="197"/>
      <c r="Q2277" s="325"/>
      <c r="R2277" s="197"/>
      <c r="S2277" s="223"/>
    </row>
    <row r="2278" spans="1:19" x14ac:dyDescent="0.25">
      <c r="A2278" s="231"/>
      <c r="B2278" s="32"/>
      <c r="C2278" s="147"/>
      <c r="D2278" s="147"/>
      <c r="E2278" s="467"/>
      <c r="F2278" s="468"/>
      <c r="G2278" s="466"/>
      <c r="H2278" s="467"/>
      <c r="I2278" s="466"/>
      <c r="J2278" s="618"/>
      <c r="L2278" s="863" t="str">
        <f t="shared" si="109"/>
        <v/>
      </c>
      <c r="M2278" s="864">
        <f t="shared" si="110"/>
        <v>0</v>
      </c>
      <c r="N2278" s="864">
        <f t="shared" si="111"/>
        <v>0</v>
      </c>
      <c r="O2278" s="197"/>
      <c r="P2278" s="197"/>
      <c r="Q2278" s="325"/>
      <c r="R2278" s="197"/>
      <c r="S2278" s="223"/>
    </row>
    <row r="2279" spans="1:19" x14ac:dyDescent="0.25">
      <c r="A2279" s="231"/>
      <c r="B2279" s="32"/>
      <c r="C2279" s="147"/>
      <c r="D2279" s="147"/>
      <c r="E2279" s="467"/>
      <c r="F2279" s="468"/>
      <c r="G2279" s="466"/>
      <c r="H2279" s="467"/>
      <c r="I2279" s="466"/>
      <c r="J2279" s="618"/>
      <c r="L2279" s="863" t="str">
        <f t="shared" si="109"/>
        <v/>
      </c>
      <c r="M2279" s="864">
        <f t="shared" si="110"/>
        <v>0</v>
      </c>
      <c r="N2279" s="864">
        <f t="shared" si="111"/>
        <v>0</v>
      </c>
      <c r="O2279" s="197"/>
      <c r="P2279" s="197"/>
      <c r="Q2279" s="325"/>
      <c r="R2279" s="223"/>
      <c r="S2279" s="223"/>
    </row>
    <row r="2280" spans="1:19" x14ac:dyDescent="0.25">
      <c r="A2280" s="231"/>
      <c r="B2280" s="32"/>
      <c r="C2280" s="147"/>
      <c r="D2280" s="147"/>
      <c r="E2280" s="467"/>
      <c r="F2280" s="468"/>
      <c r="G2280" s="466"/>
      <c r="H2280" s="467"/>
      <c r="I2280" s="466"/>
      <c r="J2280" s="618"/>
      <c r="L2280" s="863" t="str">
        <f t="shared" si="109"/>
        <v/>
      </c>
      <c r="M2280" s="864">
        <f t="shared" si="110"/>
        <v>0</v>
      </c>
      <c r="N2280" s="864">
        <f t="shared" si="111"/>
        <v>0</v>
      </c>
      <c r="O2280" s="197"/>
      <c r="P2280" s="197"/>
      <c r="Q2280" s="325"/>
      <c r="R2280" s="223"/>
      <c r="S2280" s="223"/>
    </row>
    <row r="2281" spans="1:19" x14ac:dyDescent="0.25">
      <c r="A2281" s="231"/>
      <c r="B2281" s="32"/>
      <c r="C2281" s="147"/>
      <c r="D2281" s="147"/>
      <c r="E2281" s="467"/>
      <c r="F2281" s="468"/>
      <c r="G2281" s="466"/>
      <c r="H2281" s="467"/>
      <c r="I2281" s="466"/>
      <c r="J2281" s="618"/>
      <c r="L2281" s="863" t="str">
        <f t="shared" si="109"/>
        <v/>
      </c>
      <c r="M2281" s="864">
        <f t="shared" si="110"/>
        <v>0</v>
      </c>
      <c r="N2281" s="864">
        <f t="shared" si="111"/>
        <v>0</v>
      </c>
      <c r="O2281" s="197"/>
      <c r="P2281" s="197"/>
      <c r="Q2281" s="325"/>
      <c r="R2281" s="223"/>
      <c r="S2281" s="223"/>
    </row>
    <row r="2282" spans="1:19" x14ac:dyDescent="0.25">
      <c r="A2282" s="231"/>
      <c r="B2282" s="32"/>
      <c r="C2282" s="147"/>
      <c r="D2282" s="147"/>
      <c r="E2282" s="467"/>
      <c r="F2282" s="468"/>
      <c r="G2282" s="466"/>
      <c r="H2282" s="467"/>
      <c r="I2282" s="466"/>
      <c r="J2282" s="618"/>
      <c r="L2282" s="863" t="str">
        <f t="shared" si="109"/>
        <v/>
      </c>
      <c r="M2282" s="864">
        <f t="shared" si="110"/>
        <v>0</v>
      </c>
      <c r="N2282" s="864">
        <f t="shared" si="111"/>
        <v>0</v>
      </c>
      <c r="O2282" s="197"/>
      <c r="P2282" s="197"/>
      <c r="Q2282" s="325"/>
      <c r="R2282" s="223"/>
      <c r="S2282" s="223"/>
    </row>
    <row r="2283" spans="1:19" x14ac:dyDescent="0.25">
      <c r="A2283" s="231"/>
      <c r="B2283" s="32"/>
      <c r="C2283" s="147"/>
      <c r="D2283" s="147"/>
      <c r="E2283" s="467"/>
      <c r="F2283" s="468"/>
      <c r="G2283" s="466"/>
      <c r="H2283" s="467"/>
      <c r="I2283" s="466"/>
      <c r="J2283" s="618"/>
      <c r="L2283" s="863" t="str">
        <f t="shared" si="109"/>
        <v/>
      </c>
      <c r="M2283" s="864">
        <f t="shared" si="110"/>
        <v>0</v>
      </c>
      <c r="N2283" s="864">
        <f t="shared" si="111"/>
        <v>0</v>
      </c>
      <c r="O2283" s="197"/>
      <c r="P2283" s="197"/>
      <c r="Q2283" s="325"/>
      <c r="R2283" s="223"/>
      <c r="S2283" s="223"/>
    </row>
    <row r="2284" spans="1:19" x14ac:dyDescent="0.25">
      <c r="A2284" s="231"/>
      <c r="B2284" s="32"/>
      <c r="C2284" s="147"/>
      <c r="D2284" s="147"/>
      <c r="E2284" s="467"/>
      <c r="F2284" s="468"/>
      <c r="G2284" s="466"/>
      <c r="H2284" s="467"/>
      <c r="I2284" s="466"/>
      <c r="J2284" s="618"/>
      <c r="L2284" s="863" t="str">
        <f t="shared" si="109"/>
        <v/>
      </c>
      <c r="M2284" s="864">
        <f t="shared" si="110"/>
        <v>0</v>
      </c>
      <c r="N2284" s="864">
        <f t="shared" si="111"/>
        <v>0</v>
      </c>
      <c r="O2284" s="197"/>
      <c r="P2284" s="197"/>
      <c r="Q2284" s="325"/>
      <c r="R2284" s="223"/>
      <c r="S2284" s="223"/>
    </row>
    <row r="2285" spans="1:19" x14ac:dyDescent="0.25">
      <c r="A2285" s="231"/>
      <c r="B2285" s="32"/>
      <c r="C2285" s="147"/>
      <c r="D2285" s="147"/>
      <c r="E2285" s="467"/>
      <c r="F2285" s="468"/>
      <c r="G2285" s="466"/>
      <c r="H2285" s="467"/>
      <c r="I2285" s="466"/>
      <c r="J2285" s="618"/>
      <c r="L2285" s="863" t="str">
        <f t="shared" si="109"/>
        <v/>
      </c>
      <c r="M2285" s="864">
        <f t="shared" si="110"/>
        <v>0</v>
      </c>
      <c r="N2285" s="864">
        <f t="shared" si="111"/>
        <v>0</v>
      </c>
      <c r="O2285" s="197"/>
      <c r="P2285" s="197"/>
      <c r="Q2285" s="325"/>
      <c r="R2285" s="197"/>
      <c r="S2285" s="223"/>
    </row>
    <row r="2286" spans="1:19" x14ac:dyDescent="0.25">
      <c r="A2286" s="231"/>
      <c r="B2286" s="32"/>
      <c r="C2286" s="147"/>
      <c r="D2286" s="147"/>
      <c r="E2286" s="467"/>
      <c r="F2286" s="468"/>
      <c r="G2286" s="466"/>
      <c r="H2286" s="467"/>
      <c r="I2286" s="466"/>
      <c r="J2286" s="618"/>
      <c r="L2286" s="863" t="str">
        <f t="shared" si="109"/>
        <v/>
      </c>
      <c r="M2286" s="864">
        <f t="shared" si="110"/>
        <v>0</v>
      </c>
      <c r="N2286" s="864">
        <f t="shared" si="111"/>
        <v>0</v>
      </c>
      <c r="O2286" s="197"/>
      <c r="P2286" s="197"/>
      <c r="Q2286" s="325"/>
      <c r="R2286" s="197"/>
      <c r="S2286" s="223"/>
    </row>
    <row r="2287" spans="1:19" x14ac:dyDescent="0.25">
      <c r="A2287" s="231"/>
      <c r="B2287" s="32"/>
      <c r="C2287" s="147"/>
      <c r="D2287" s="147"/>
      <c r="E2287" s="467"/>
      <c r="F2287" s="468"/>
      <c r="G2287" s="466"/>
      <c r="H2287" s="467"/>
      <c r="I2287" s="466"/>
      <c r="J2287" s="618"/>
      <c r="L2287" s="863" t="str">
        <f t="shared" si="109"/>
        <v/>
      </c>
      <c r="M2287" s="864">
        <f t="shared" si="110"/>
        <v>0</v>
      </c>
      <c r="N2287" s="864">
        <f t="shared" si="111"/>
        <v>0</v>
      </c>
      <c r="O2287" s="197"/>
      <c r="P2287" s="197"/>
      <c r="Q2287" s="325"/>
      <c r="R2287" s="223"/>
      <c r="S2287" s="223"/>
    </row>
    <row r="2288" spans="1:19" x14ac:dyDescent="0.25">
      <c r="A2288" s="231"/>
      <c r="B2288" s="32"/>
      <c r="C2288" s="147"/>
      <c r="D2288" s="147"/>
      <c r="E2288" s="467"/>
      <c r="F2288" s="468"/>
      <c r="G2288" s="466"/>
      <c r="H2288" s="467"/>
      <c r="I2288" s="466"/>
      <c r="J2288" s="618"/>
      <c r="L2288" s="863" t="str">
        <f t="shared" si="109"/>
        <v/>
      </c>
      <c r="M2288" s="864">
        <f t="shared" si="110"/>
        <v>0</v>
      </c>
      <c r="N2288" s="864">
        <f t="shared" si="111"/>
        <v>0</v>
      </c>
      <c r="O2288" s="197"/>
      <c r="P2288" s="197"/>
      <c r="Q2288" s="325"/>
      <c r="R2288" s="223"/>
      <c r="S2288" s="223"/>
    </row>
    <row r="2289" spans="1:19" x14ac:dyDescent="0.25">
      <c r="A2289" s="231"/>
      <c r="B2289" s="32"/>
      <c r="C2289" s="147"/>
      <c r="D2289" s="147"/>
      <c r="E2289" s="467"/>
      <c r="F2289" s="468"/>
      <c r="G2289" s="466"/>
      <c r="H2289" s="467"/>
      <c r="I2289" s="466"/>
      <c r="J2289" s="618"/>
      <c r="L2289" s="863" t="str">
        <f t="shared" si="109"/>
        <v/>
      </c>
      <c r="M2289" s="864">
        <f t="shared" si="110"/>
        <v>0</v>
      </c>
      <c r="N2289" s="864">
        <f t="shared" si="111"/>
        <v>0</v>
      </c>
      <c r="O2289" s="197"/>
      <c r="P2289" s="197"/>
      <c r="Q2289" s="325"/>
      <c r="R2289" s="223"/>
      <c r="S2289" s="223"/>
    </row>
    <row r="2290" spans="1:19" x14ac:dyDescent="0.25">
      <c r="A2290" s="231"/>
      <c r="B2290" s="32"/>
      <c r="C2290" s="147"/>
      <c r="D2290" s="147"/>
      <c r="E2290" s="467"/>
      <c r="F2290" s="468"/>
      <c r="G2290" s="466"/>
      <c r="H2290" s="467"/>
      <c r="I2290" s="466"/>
      <c r="J2290" s="618"/>
      <c r="L2290" s="863" t="str">
        <f t="shared" si="109"/>
        <v/>
      </c>
      <c r="M2290" s="864">
        <f t="shared" si="110"/>
        <v>0</v>
      </c>
      <c r="N2290" s="864">
        <f t="shared" si="111"/>
        <v>0</v>
      </c>
      <c r="O2290" s="197"/>
      <c r="P2290" s="197"/>
      <c r="Q2290" s="325"/>
      <c r="R2290" s="223"/>
      <c r="S2290" s="223"/>
    </row>
    <row r="2291" spans="1:19" x14ac:dyDescent="0.25">
      <c r="A2291" s="231"/>
      <c r="B2291" s="32"/>
      <c r="C2291" s="147"/>
      <c r="D2291" s="147"/>
      <c r="E2291" s="467"/>
      <c r="F2291" s="468"/>
      <c r="G2291" s="466"/>
      <c r="H2291" s="467"/>
      <c r="I2291" s="466"/>
      <c r="J2291" s="618"/>
      <c r="L2291" s="863" t="str">
        <f t="shared" si="109"/>
        <v/>
      </c>
      <c r="M2291" s="864">
        <f t="shared" si="110"/>
        <v>0</v>
      </c>
      <c r="N2291" s="864">
        <f t="shared" si="111"/>
        <v>0</v>
      </c>
      <c r="O2291" s="197"/>
      <c r="P2291" s="197"/>
      <c r="Q2291" s="325"/>
      <c r="R2291" s="223"/>
      <c r="S2291" s="223"/>
    </row>
    <row r="2292" spans="1:19" x14ac:dyDescent="0.25">
      <c r="A2292" s="231"/>
      <c r="B2292" s="32"/>
      <c r="C2292" s="147"/>
      <c r="D2292" s="147"/>
      <c r="E2292" s="467"/>
      <c r="F2292" s="468"/>
      <c r="G2292" s="466"/>
      <c r="H2292" s="467"/>
      <c r="I2292" s="466"/>
      <c r="J2292" s="618"/>
      <c r="L2292" s="863" t="str">
        <f t="shared" si="109"/>
        <v/>
      </c>
      <c r="M2292" s="864">
        <f t="shared" si="110"/>
        <v>0</v>
      </c>
      <c r="N2292" s="864">
        <f t="shared" si="111"/>
        <v>0</v>
      </c>
      <c r="O2292" s="197"/>
      <c r="P2292" s="197"/>
      <c r="Q2292" s="325"/>
      <c r="R2292" s="223"/>
      <c r="S2292" s="223"/>
    </row>
    <row r="2293" spans="1:19" x14ac:dyDescent="0.25">
      <c r="A2293" s="231"/>
      <c r="B2293" s="32"/>
      <c r="C2293" s="147"/>
      <c r="D2293" s="147"/>
      <c r="E2293" s="467"/>
      <c r="F2293" s="468"/>
      <c r="G2293" s="466"/>
      <c r="H2293" s="467"/>
      <c r="I2293" s="466"/>
      <c r="J2293" s="618"/>
      <c r="L2293" s="863" t="str">
        <f t="shared" si="109"/>
        <v/>
      </c>
      <c r="M2293" s="864">
        <f t="shared" si="110"/>
        <v>0</v>
      </c>
      <c r="N2293" s="864">
        <f t="shared" si="111"/>
        <v>0</v>
      </c>
      <c r="O2293" s="197"/>
      <c r="P2293" s="197"/>
      <c r="Q2293" s="325"/>
      <c r="R2293" s="197"/>
      <c r="S2293" s="223"/>
    </row>
    <row r="2294" spans="1:19" x14ac:dyDescent="0.25">
      <c r="A2294" s="231"/>
      <c r="B2294" s="32"/>
      <c r="C2294" s="147"/>
      <c r="D2294" s="147"/>
      <c r="E2294" s="467"/>
      <c r="F2294" s="468"/>
      <c r="G2294" s="466"/>
      <c r="H2294" s="467"/>
      <c r="I2294" s="466"/>
      <c r="J2294" s="618"/>
      <c r="L2294" s="863" t="str">
        <f t="shared" si="109"/>
        <v/>
      </c>
      <c r="M2294" s="864">
        <f t="shared" si="110"/>
        <v>0</v>
      </c>
      <c r="N2294" s="864">
        <f t="shared" si="111"/>
        <v>0</v>
      </c>
      <c r="O2294" s="197"/>
      <c r="P2294" s="197"/>
      <c r="Q2294" s="325"/>
      <c r="R2294" s="197"/>
      <c r="S2294" s="223"/>
    </row>
    <row r="2295" spans="1:19" x14ac:dyDescent="0.25">
      <c r="A2295" s="231"/>
      <c r="B2295" s="32"/>
      <c r="C2295" s="147"/>
      <c r="D2295" s="147"/>
      <c r="E2295" s="467"/>
      <c r="F2295" s="468"/>
      <c r="G2295" s="466"/>
      <c r="H2295" s="467"/>
      <c r="I2295" s="466"/>
      <c r="J2295" s="618"/>
      <c r="L2295" s="863" t="str">
        <f t="shared" si="109"/>
        <v/>
      </c>
      <c r="M2295" s="864">
        <f t="shared" si="110"/>
        <v>0</v>
      </c>
      <c r="N2295" s="864">
        <f t="shared" si="111"/>
        <v>0</v>
      </c>
      <c r="O2295" s="197"/>
      <c r="P2295" s="197"/>
      <c r="Q2295" s="325"/>
      <c r="R2295" s="223"/>
      <c r="S2295" s="223"/>
    </row>
    <row r="2296" spans="1:19" x14ac:dyDescent="0.25">
      <c r="A2296" s="231"/>
      <c r="B2296" s="32"/>
      <c r="C2296" s="147"/>
      <c r="D2296" s="147"/>
      <c r="E2296" s="467"/>
      <c r="F2296" s="468"/>
      <c r="G2296" s="466"/>
      <c r="H2296" s="467"/>
      <c r="I2296" s="466"/>
      <c r="J2296" s="618"/>
      <c r="L2296" s="863" t="str">
        <f t="shared" si="109"/>
        <v/>
      </c>
      <c r="M2296" s="864">
        <f t="shared" si="110"/>
        <v>0</v>
      </c>
      <c r="N2296" s="864">
        <f t="shared" si="111"/>
        <v>0</v>
      </c>
      <c r="O2296" s="197"/>
      <c r="P2296" s="197"/>
      <c r="Q2296" s="325"/>
      <c r="R2296" s="223"/>
      <c r="S2296" s="223"/>
    </row>
    <row r="2297" spans="1:19" x14ac:dyDescent="0.25">
      <c r="A2297" s="231"/>
      <c r="B2297" s="32"/>
      <c r="C2297" s="147"/>
      <c r="D2297" s="147"/>
      <c r="E2297" s="467"/>
      <c r="F2297" s="468"/>
      <c r="G2297" s="466"/>
      <c r="H2297" s="467"/>
      <c r="I2297" s="466"/>
      <c r="J2297" s="618"/>
      <c r="L2297" s="863" t="str">
        <f t="shared" si="109"/>
        <v/>
      </c>
      <c r="M2297" s="864">
        <f t="shared" si="110"/>
        <v>0</v>
      </c>
      <c r="N2297" s="864">
        <f t="shared" si="111"/>
        <v>0</v>
      </c>
      <c r="O2297" s="197"/>
      <c r="P2297" s="197"/>
      <c r="Q2297" s="325"/>
      <c r="R2297" s="223"/>
      <c r="S2297" s="223"/>
    </row>
    <row r="2298" spans="1:19" x14ac:dyDescent="0.25">
      <c r="A2298" s="231"/>
      <c r="B2298" s="32"/>
      <c r="C2298" s="147"/>
      <c r="D2298" s="147"/>
      <c r="E2298" s="467"/>
      <c r="F2298" s="468"/>
      <c r="G2298" s="466"/>
      <c r="H2298" s="467"/>
      <c r="I2298" s="466"/>
      <c r="J2298" s="618"/>
      <c r="L2298" s="863" t="str">
        <f t="shared" si="109"/>
        <v/>
      </c>
      <c r="M2298" s="864">
        <f t="shared" si="110"/>
        <v>0</v>
      </c>
      <c r="N2298" s="864">
        <f t="shared" si="111"/>
        <v>0</v>
      </c>
      <c r="O2298" s="197"/>
      <c r="P2298" s="197"/>
      <c r="Q2298" s="325"/>
      <c r="R2298" s="223"/>
      <c r="S2298" s="223"/>
    </row>
    <row r="2299" spans="1:19" x14ac:dyDescent="0.25">
      <c r="A2299" s="231"/>
      <c r="B2299" s="32"/>
      <c r="C2299" s="147"/>
      <c r="D2299" s="147"/>
      <c r="E2299" s="467"/>
      <c r="F2299" s="468"/>
      <c r="G2299" s="466"/>
      <c r="H2299" s="467"/>
      <c r="I2299" s="466"/>
      <c r="J2299" s="618"/>
      <c r="L2299" s="863" t="str">
        <f t="shared" si="109"/>
        <v/>
      </c>
      <c r="M2299" s="864">
        <f t="shared" si="110"/>
        <v>0</v>
      </c>
      <c r="N2299" s="864">
        <f t="shared" si="111"/>
        <v>0</v>
      </c>
      <c r="O2299" s="197"/>
      <c r="P2299" s="197"/>
      <c r="Q2299" s="325"/>
      <c r="R2299" s="223"/>
      <c r="S2299" s="223"/>
    </row>
    <row r="2300" spans="1:19" x14ac:dyDescent="0.25">
      <c r="A2300" s="231"/>
      <c r="B2300" s="32"/>
      <c r="C2300" s="147"/>
      <c r="D2300" s="147"/>
      <c r="E2300" s="467"/>
      <c r="F2300" s="468"/>
      <c r="G2300" s="466"/>
      <c r="H2300" s="467"/>
      <c r="I2300" s="466"/>
      <c r="J2300" s="618"/>
      <c r="L2300" s="863" t="str">
        <f t="shared" si="109"/>
        <v/>
      </c>
      <c r="M2300" s="864">
        <f t="shared" si="110"/>
        <v>0</v>
      </c>
      <c r="N2300" s="864">
        <f t="shared" si="111"/>
        <v>0</v>
      </c>
      <c r="O2300" s="197"/>
      <c r="P2300" s="197"/>
      <c r="Q2300" s="325"/>
      <c r="R2300" s="223"/>
      <c r="S2300" s="223"/>
    </row>
    <row r="2301" spans="1:19" x14ac:dyDescent="0.25">
      <c r="A2301" s="231"/>
      <c r="B2301" s="32"/>
      <c r="C2301" s="147"/>
      <c r="D2301" s="147"/>
      <c r="E2301" s="467"/>
      <c r="F2301" s="468"/>
      <c r="G2301" s="466"/>
      <c r="H2301" s="467"/>
      <c r="I2301" s="466"/>
      <c r="J2301" s="618"/>
      <c r="L2301" s="863" t="str">
        <f t="shared" si="109"/>
        <v/>
      </c>
      <c r="M2301" s="864">
        <f t="shared" si="110"/>
        <v>0</v>
      </c>
      <c r="N2301" s="864">
        <f t="shared" si="111"/>
        <v>0</v>
      </c>
      <c r="O2301" s="197"/>
      <c r="P2301" s="197"/>
      <c r="Q2301" s="325"/>
      <c r="R2301" s="197"/>
      <c r="S2301" s="223"/>
    </row>
    <row r="2302" spans="1:19" x14ac:dyDescent="0.25">
      <c r="A2302" s="231"/>
      <c r="B2302" s="32"/>
      <c r="C2302" s="147"/>
      <c r="D2302" s="147"/>
      <c r="E2302" s="467"/>
      <c r="F2302" s="468"/>
      <c r="G2302" s="466"/>
      <c r="H2302" s="467"/>
      <c r="I2302" s="466"/>
      <c r="J2302" s="618"/>
      <c r="L2302" s="863" t="str">
        <f t="shared" si="109"/>
        <v/>
      </c>
      <c r="M2302" s="864">
        <f t="shared" si="110"/>
        <v>0</v>
      </c>
      <c r="N2302" s="864">
        <f t="shared" si="111"/>
        <v>0</v>
      </c>
      <c r="O2302" s="197"/>
      <c r="P2302" s="197"/>
      <c r="Q2302" s="325"/>
      <c r="R2302" s="197"/>
      <c r="S2302" s="223"/>
    </row>
    <row r="2303" spans="1:19" x14ac:dyDescent="0.25">
      <c r="A2303" s="231"/>
      <c r="B2303" s="32"/>
      <c r="C2303" s="147"/>
      <c r="D2303" s="147"/>
      <c r="E2303" s="467"/>
      <c r="F2303" s="468"/>
      <c r="G2303" s="466"/>
      <c r="H2303" s="467"/>
      <c r="I2303" s="466"/>
      <c r="J2303" s="618"/>
      <c r="L2303" s="863" t="str">
        <f t="shared" si="109"/>
        <v/>
      </c>
      <c r="M2303" s="864">
        <f t="shared" si="110"/>
        <v>0</v>
      </c>
      <c r="N2303" s="864">
        <f t="shared" si="111"/>
        <v>0</v>
      </c>
      <c r="O2303" s="197"/>
      <c r="P2303" s="197"/>
      <c r="Q2303" s="325"/>
      <c r="R2303" s="223"/>
      <c r="S2303" s="223"/>
    </row>
    <row r="2304" spans="1:19" x14ac:dyDescent="0.25">
      <c r="A2304" s="231"/>
      <c r="B2304" s="32"/>
      <c r="C2304" s="147"/>
      <c r="D2304" s="147"/>
      <c r="E2304" s="467"/>
      <c r="F2304" s="468"/>
      <c r="G2304" s="466"/>
      <c r="H2304" s="467"/>
      <c r="I2304" s="466"/>
      <c r="J2304" s="618"/>
      <c r="L2304" s="863" t="str">
        <f t="shared" si="109"/>
        <v/>
      </c>
      <c r="M2304" s="864">
        <f t="shared" si="110"/>
        <v>0</v>
      </c>
      <c r="N2304" s="864">
        <f t="shared" si="111"/>
        <v>0</v>
      </c>
      <c r="O2304" s="197"/>
      <c r="P2304" s="197"/>
      <c r="Q2304" s="325"/>
      <c r="R2304" s="223"/>
      <c r="S2304" s="223"/>
    </row>
    <row r="2305" spans="1:19" x14ac:dyDescent="0.25">
      <c r="A2305" s="231"/>
      <c r="B2305" s="32"/>
      <c r="C2305" s="147"/>
      <c r="D2305" s="147"/>
      <c r="E2305" s="467"/>
      <c r="F2305" s="468"/>
      <c r="G2305" s="466"/>
      <c r="H2305" s="467"/>
      <c r="I2305" s="466"/>
      <c r="J2305" s="618"/>
      <c r="L2305" s="863" t="str">
        <f t="shared" si="109"/>
        <v/>
      </c>
      <c r="M2305" s="864">
        <f t="shared" si="110"/>
        <v>0</v>
      </c>
      <c r="N2305" s="864">
        <f t="shared" si="111"/>
        <v>0</v>
      </c>
      <c r="O2305" s="197"/>
      <c r="P2305" s="197"/>
      <c r="Q2305" s="325"/>
      <c r="R2305" s="223"/>
      <c r="S2305" s="223"/>
    </row>
    <row r="2306" spans="1:19" x14ac:dyDescent="0.25">
      <c r="A2306" s="231"/>
      <c r="B2306" s="32"/>
      <c r="C2306" s="147"/>
      <c r="D2306" s="147"/>
      <c r="E2306" s="467"/>
      <c r="F2306" s="468"/>
      <c r="G2306" s="466"/>
      <c r="H2306" s="467"/>
      <c r="I2306" s="466"/>
      <c r="J2306" s="618"/>
      <c r="L2306" s="863" t="str">
        <f t="shared" si="109"/>
        <v/>
      </c>
      <c r="M2306" s="864">
        <f t="shared" si="110"/>
        <v>0</v>
      </c>
      <c r="N2306" s="864">
        <f t="shared" si="111"/>
        <v>0</v>
      </c>
      <c r="O2306" s="197"/>
      <c r="P2306" s="197"/>
      <c r="Q2306" s="325"/>
      <c r="R2306" s="223"/>
      <c r="S2306" s="223"/>
    </row>
    <row r="2307" spans="1:19" x14ac:dyDescent="0.25">
      <c r="A2307" s="231"/>
      <c r="B2307" s="32"/>
      <c r="C2307" s="147"/>
      <c r="D2307" s="147"/>
      <c r="E2307" s="467"/>
      <c r="F2307" s="468"/>
      <c r="G2307" s="466"/>
      <c r="H2307" s="467"/>
      <c r="I2307" s="466"/>
      <c r="J2307" s="618"/>
      <c r="L2307" s="863" t="str">
        <f t="shared" ref="L2307:L2370" si="112">IF(ISBLANK(K2307),IF(ISBLANK(R2307),IF(ISBLANK(C2307),"",C2307),R2307),IF(ISBLANK(R2307),CONCATENATE(K2307,".",C2307),CONCATENATE(K2307,".",R2307)))</f>
        <v/>
      </c>
      <c r="M2307" s="864">
        <f t="shared" ref="M2307:M2370" si="113">IF(O2307="",0,LEFT(O2307,1))</f>
        <v>0</v>
      </c>
      <c r="N2307" s="864">
        <f t="shared" ref="N2307:N2370" si="114">IF(P2307="",0,LEFT(P2307,1))</f>
        <v>0</v>
      </c>
      <c r="O2307" s="197"/>
      <c r="P2307" s="197"/>
      <c r="Q2307" s="325"/>
      <c r="R2307" s="223"/>
      <c r="S2307" s="223"/>
    </row>
    <row r="2308" spans="1:19" x14ac:dyDescent="0.25">
      <c r="A2308" s="231"/>
      <c r="B2308" s="32"/>
      <c r="C2308" s="147"/>
      <c r="D2308" s="147"/>
      <c r="E2308" s="467"/>
      <c r="F2308" s="468"/>
      <c r="G2308" s="466"/>
      <c r="H2308" s="467"/>
      <c r="I2308" s="466"/>
      <c r="J2308" s="618"/>
      <c r="L2308" s="863" t="str">
        <f t="shared" si="112"/>
        <v/>
      </c>
      <c r="M2308" s="864">
        <f t="shared" si="113"/>
        <v>0</v>
      </c>
      <c r="N2308" s="864">
        <f t="shared" si="114"/>
        <v>0</v>
      </c>
      <c r="O2308" s="197"/>
      <c r="P2308" s="197"/>
      <c r="Q2308" s="325"/>
      <c r="R2308" s="223"/>
      <c r="S2308" s="223"/>
    </row>
    <row r="2309" spans="1:19" x14ac:dyDescent="0.25">
      <c r="A2309" s="231"/>
      <c r="B2309" s="32"/>
      <c r="C2309" s="147"/>
      <c r="D2309" s="147"/>
      <c r="E2309" s="467"/>
      <c r="F2309" s="468"/>
      <c r="G2309" s="466"/>
      <c r="H2309" s="467"/>
      <c r="I2309" s="466"/>
      <c r="J2309" s="618"/>
      <c r="L2309" s="863" t="str">
        <f t="shared" si="112"/>
        <v/>
      </c>
      <c r="M2309" s="864">
        <f t="shared" si="113"/>
        <v>0</v>
      </c>
      <c r="N2309" s="864">
        <f t="shared" si="114"/>
        <v>0</v>
      </c>
      <c r="O2309" s="197"/>
      <c r="P2309" s="197"/>
      <c r="Q2309" s="325"/>
      <c r="R2309" s="197"/>
      <c r="S2309" s="223"/>
    </row>
    <row r="2310" spans="1:19" x14ac:dyDescent="0.25">
      <c r="A2310" s="231"/>
      <c r="B2310" s="32"/>
      <c r="C2310" s="147"/>
      <c r="D2310" s="147"/>
      <c r="E2310" s="467"/>
      <c r="F2310" s="468"/>
      <c r="G2310" s="466"/>
      <c r="H2310" s="467"/>
      <c r="I2310" s="466"/>
      <c r="J2310" s="618"/>
      <c r="L2310" s="863" t="str">
        <f t="shared" si="112"/>
        <v/>
      </c>
      <c r="M2310" s="864">
        <f t="shared" si="113"/>
        <v>0</v>
      </c>
      <c r="N2310" s="864">
        <f t="shared" si="114"/>
        <v>0</v>
      </c>
      <c r="O2310" s="197"/>
      <c r="P2310" s="197"/>
      <c r="Q2310" s="325"/>
      <c r="R2310" s="197"/>
      <c r="S2310" s="223"/>
    </row>
    <row r="2311" spans="1:19" x14ac:dyDescent="0.25">
      <c r="A2311" s="231"/>
      <c r="B2311" s="32"/>
      <c r="C2311" s="147"/>
      <c r="D2311" s="147"/>
      <c r="E2311" s="467"/>
      <c r="F2311" s="468"/>
      <c r="G2311" s="466"/>
      <c r="H2311" s="467"/>
      <c r="I2311" s="466"/>
      <c r="J2311" s="618"/>
      <c r="L2311" s="863" t="str">
        <f t="shared" si="112"/>
        <v/>
      </c>
      <c r="M2311" s="864">
        <f t="shared" si="113"/>
        <v>0</v>
      </c>
      <c r="N2311" s="864">
        <f t="shared" si="114"/>
        <v>0</v>
      </c>
      <c r="O2311" s="197"/>
      <c r="P2311" s="197"/>
      <c r="Q2311" s="325"/>
      <c r="R2311" s="223"/>
      <c r="S2311" s="223"/>
    </row>
    <row r="2312" spans="1:19" x14ac:dyDescent="0.25">
      <c r="A2312" s="231"/>
      <c r="B2312" s="32"/>
      <c r="C2312" s="147"/>
      <c r="D2312" s="147"/>
      <c r="E2312" s="467"/>
      <c r="F2312" s="468"/>
      <c r="G2312" s="466"/>
      <c r="H2312" s="467"/>
      <c r="I2312" s="466"/>
      <c r="J2312" s="618"/>
      <c r="L2312" s="863" t="str">
        <f t="shared" si="112"/>
        <v/>
      </c>
      <c r="M2312" s="864">
        <f t="shared" si="113"/>
        <v>0</v>
      </c>
      <c r="N2312" s="864">
        <f t="shared" si="114"/>
        <v>0</v>
      </c>
      <c r="O2312" s="197"/>
      <c r="P2312" s="197"/>
      <c r="Q2312" s="325"/>
      <c r="R2312" s="223"/>
      <c r="S2312" s="223"/>
    </row>
    <row r="2313" spans="1:19" x14ac:dyDescent="0.25">
      <c r="A2313" s="231"/>
      <c r="B2313" s="32"/>
      <c r="C2313" s="147"/>
      <c r="D2313" s="147"/>
      <c r="E2313" s="467"/>
      <c r="F2313" s="468"/>
      <c r="G2313" s="466"/>
      <c r="H2313" s="467"/>
      <c r="I2313" s="466"/>
      <c r="J2313" s="618"/>
      <c r="L2313" s="863" t="str">
        <f t="shared" si="112"/>
        <v/>
      </c>
      <c r="M2313" s="864">
        <f t="shared" si="113"/>
        <v>0</v>
      </c>
      <c r="N2313" s="864">
        <f t="shared" si="114"/>
        <v>0</v>
      </c>
      <c r="O2313" s="197"/>
      <c r="P2313" s="197"/>
      <c r="Q2313" s="325"/>
      <c r="R2313" s="223"/>
      <c r="S2313" s="223"/>
    </row>
    <row r="2314" spans="1:19" x14ac:dyDescent="0.25">
      <c r="A2314" s="231"/>
      <c r="B2314" s="32"/>
      <c r="C2314" s="147"/>
      <c r="D2314" s="147"/>
      <c r="E2314" s="467"/>
      <c r="F2314" s="468"/>
      <c r="G2314" s="466"/>
      <c r="H2314" s="467"/>
      <c r="I2314" s="466"/>
      <c r="J2314" s="618"/>
      <c r="L2314" s="863" t="str">
        <f t="shared" si="112"/>
        <v/>
      </c>
      <c r="M2314" s="864">
        <f t="shared" si="113"/>
        <v>0</v>
      </c>
      <c r="N2314" s="864">
        <f t="shared" si="114"/>
        <v>0</v>
      </c>
      <c r="O2314" s="197"/>
      <c r="P2314" s="197"/>
      <c r="Q2314" s="325"/>
      <c r="R2314" s="223"/>
      <c r="S2314" s="223"/>
    </row>
    <row r="2315" spans="1:19" x14ac:dyDescent="0.25">
      <c r="A2315" s="231"/>
      <c r="B2315" s="32"/>
      <c r="C2315" s="147"/>
      <c r="D2315" s="147"/>
      <c r="E2315" s="467"/>
      <c r="F2315" s="468"/>
      <c r="G2315" s="466"/>
      <c r="H2315" s="467"/>
      <c r="I2315" s="466"/>
      <c r="J2315" s="618"/>
      <c r="L2315" s="863" t="str">
        <f t="shared" si="112"/>
        <v/>
      </c>
      <c r="M2315" s="864">
        <f t="shared" si="113"/>
        <v>0</v>
      </c>
      <c r="N2315" s="864">
        <f t="shared" si="114"/>
        <v>0</v>
      </c>
      <c r="O2315" s="197"/>
      <c r="P2315" s="197"/>
      <c r="Q2315" s="325"/>
      <c r="R2315" s="223"/>
      <c r="S2315" s="223"/>
    </row>
    <row r="2316" spans="1:19" x14ac:dyDescent="0.25">
      <c r="A2316" s="231"/>
      <c r="B2316" s="32"/>
      <c r="C2316" s="147"/>
      <c r="D2316" s="147"/>
      <c r="E2316" s="467"/>
      <c r="F2316" s="468"/>
      <c r="G2316" s="466"/>
      <c r="H2316" s="467"/>
      <c r="I2316" s="466"/>
      <c r="J2316" s="618"/>
      <c r="L2316" s="863" t="str">
        <f t="shared" si="112"/>
        <v/>
      </c>
      <c r="M2316" s="864">
        <f t="shared" si="113"/>
        <v>0</v>
      </c>
      <c r="N2316" s="864">
        <f t="shared" si="114"/>
        <v>0</v>
      </c>
      <c r="O2316" s="197"/>
      <c r="P2316" s="197"/>
      <c r="Q2316" s="325"/>
      <c r="R2316" s="223"/>
      <c r="S2316" s="223"/>
    </row>
    <row r="2317" spans="1:19" x14ac:dyDescent="0.25">
      <c r="A2317" s="231"/>
      <c r="B2317" s="32"/>
      <c r="C2317" s="147"/>
      <c r="D2317" s="147"/>
      <c r="E2317" s="467"/>
      <c r="F2317" s="468"/>
      <c r="G2317" s="466"/>
      <c r="H2317" s="467"/>
      <c r="I2317" s="466"/>
      <c r="J2317" s="618"/>
      <c r="L2317" s="863" t="str">
        <f t="shared" si="112"/>
        <v/>
      </c>
      <c r="M2317" s="864">
        <f t="shared" si="113"/>
        <v>0</v>
      </c>
      <c r="N2317" s="864">
        <f t="shared" si="114"/>
        <v>0</v>
      </c>
      <c r="O2317" s="197"/>
      <c r="P2317" s="197"/>
      <c r="Q2317" s="325"/>
      <c r="R2317" s="197"/>
      <c r="S2317" s="223"/>
    </row>
    <row r="2318" spans="1:19" x14ac:dyDescent="0.25">
      <c r="A2318" s="231"/>
      <c r="B2318" s="32"/>
      <c r="C2318" s="147"/>
      <c r="D2318" s="147"/>
      <c r="E2318" s="467"/>
      <c r="F2318" s="468"/>
      <c r="G2318" s="466"/>
      <c r="H2318" s="467"/>
      <c r="I2318" s="466"/>
      <c r="J2318" s="618"/>
      <c r="L2318" s="863" t="str">
        <f t="shared" si="112"/>
        <v/>
      </c>
      <c r="M2318" s="864">
        <f t="shared" si="113"/>
        <v>0</v>
      </c>
      <c r="N2318" s="864">
        <f t="shared" si="114"/>
        <v>0</v>
      </c>
      <c r="O2318" s="197"/>
      <c r="P2318" s="197"/>
      <c r="Q2318" s="325"/>
      <c r="R2318" s="197"/>
      <c r="S2318" s="223"/>
    </row>
    <row r="2319" spans="1:19" x14ac:dyDescent="0.25">
      <c r="A2319" s="231"/>
      <c r="B2319" s="32"/>
      <c r="C2319" s="147"/>
      <c r="D2319" s="147"/>
      <c r="E2319" s="467"/>
      <c r="F2319" s="468"/>
      <c r="G2319" s="466"/>
      <c r="H2319" s="467"/>
      <c r="I2319" s="466"/>
      <c r="J2319" s="618"/>
      <c r="L2319" s="863" t="str">
        <f t="shared" si="112"/>
        <v/>
      </c>
      <c r="M2319" s="864">
        <f t="shared" si="113"/>
        <v>0</v>
      </c>
      <c r="N2319" s="864">
        <f t="shared" si="114"/>
        <v>0</v>
      </c>
      <c r="O2319" s="197"/>
      <c r="P2319" s="197"/>
      <c r="Q2319" s="325"/>
      <c r="R2319" s="223"/>
      <c r="S2319" s="223"/>
    </row>
    <row r="2320" spans="1:19" x14ac:dyDescent="0.25">
      <c r="A2320" s="231"/>
      <c r="B2320" s="32"/>
      <c r="C2320" s="147"/>
      <c r="D2320" s="147"/>
      <c r="E2320" s="467"/>
      <c r="F2320" s="468"/>
      <c r="G2320" s="466"/>
      <c r="H2320" s="467"/>
      <c r="I2320" s="466"/>
      <c r="J2320" s="618"/>
      <c r="L2320" s="863" t="str">
        <f t="shared" si="112"/>
        <v/>
      </c>
      <c r="M2320" s="864">
        <f t="shared" si="113"/>
        <v>0</v>
      </c>
      <c r="N2320" s="864">
        <f t="shared" si="114"/>
        <v>0</v>
      </c>
      <c r="O2320" s="197"/>
      <c r="P2320" s="197"/>
      <c r="Q2320" s="325"/>
      <c r="R2320" s="223"/>
      <c r="S2320" s="223"/>
    </row>
    <row r="2321" spans="1:19" x14ac:dyDescent="0.25">
      <c r="A2321" s="231"/>
      <c r="B2321" s="32"/>
      <c r="C2321" s="147"/>
      <c r="D2321" s="147"/>
      <c r="E2321" s="467"/>
      <c r="F2321" s="468"/>
      <c r="G2321" s="466"/>
      <c r="H2321" s="467"/>
      <c r="I2321" s="466"/>
      <c r="J2321" s="618"/>
      <c r="L2321" s="863" t="str">
        <f t="shared" si="112"/>
        <v/>
      </c>
      <c r="M2321" s="864">
        <f t="shared" si="113"/>
        <v>0</v>
      </c>
      <c r="N2321" s="864">
        <f t="shared" si="114"/>
        <v>0</v>
      </c>
      <c r="O2321" s="197"/>
      <c r="P2321" s="197"/>
      <c r="Q2321" s="325"/>
      <c r="R2321" s="223"/>
      <c r="S2321" s="223"/>
    </row>
    <row r="2322" spans="1:19" x14ac:dyDescent="0.25">
      <c r="A2322" s="231"/>
      <c r="B2322" s="32"/>
      <c r="C2322" s="147"/>
      <c r="D2322" s="147"/>
      <c r="E2322" s="467"/>
      <c r="F2322" s="468"/>
      <c r="G2322" s="466"/>
      <c r="H2322" s="467"/>
      <c r="I2322" s="466"/>
      <c r="J2322" s="618"/>
      <c r="L2322" s="863" t="str">
        <f t="shared" si="112"/>
        <v/>
      </c>
      <c r="M2322" s="864">
        <f t="shared" si="113"/>
        <v>0</v>
      </c>
      <c r="N2322" s="864">
        <f t="shared" si="114"/>
        <v>0</v>
      </c>
      <c r="O2322" s="197"/>
      <c r="P2322" s="197"/>
      <c r="Q2322" s="325"/>
      <c r="R2322" s="223"/>
      <c r="S2322" s="223"/>
    </row>
    <row r="2323" spans="1:19" x14ac:dyDescent="0.25">
      <c r="A2323" s="231"/>
      <c r="B2323" s="32"/>
      <c r="C2323" s="147"/>
      <c r="D2323" s="147"/>
      <c r="E2323" s="467"/>
      <c r="F2323" s="468"/>
      <c r="G2323" s="466"/>
      <c r="H2323" s="467"/>
      <c r="I2323" s="466"/>
      <c r="J2323" s="618"/>
      <c r="L2323" s="863" t="str">
        <f t="shared" si="112"/>
        <v/>
      </c>
      <c r="M2323" s="864">
        <f t="shared" si="113"/>
        <v>0</v>
      </c>
      <c r="N2323" s="864">
        <f t="shared" si="114"/>
        <v>0</v>
      </c>
      <c r="O2323" s="197"/>
      <c r="P2323" s="197"/>
      <c r="Q2323" s="325"/>
      <c r="R2323" s="223"/>
      <c r="S2323" s="223"/>
    </row>
    <row r="2324" spans="1:19" x14ac:dyDescent="0.25">
      <c r="A2324" s="231"/>
      <c r="B2324" s="32"/>
      <c r="C2324" s="147"/>
      <c r="D2324" s="147"/>
      <c r="E2324" s="467"/>
      <c r="F2324" s="468"/>
      <c r="G2324" s="466"/>
      <c r="H2324" s="467"/>
      <c r="I2324" s="466"/>
      <c r="J2324" s="618"/>
      <c r="L2324" s="863" t="str">
        <f t="shared" si="112"/>
        <v/>
      </c>
      <c r="M2324" s="864">
        <f t="shared" si="113"/>
        <v>0</v>
      </c>
      <c r="N2324" s="864">
        <f t="shared" si="114"/>
        <v>0</v>
      </c>
      <c r="O2324" s="197"/>
      <c r="P2324" s="197"/>
      <c r="Q2324" s="325"/>
      <c r="R2324" s="223"/>
      <c r="S2324" s="223"/>
    </row>
    <row r="2325" spans="1:19" x14ac:dyDescent="0.25">
      <c r="A2325" s="231"/>
      <c r="B2325" s="32"/>
      <c r="C2325" s="147"/>
      <c r="D2325" s="147"/>
      <c r="E2325" s="467"/>
      <c r="F2325" s="468"/>
      <c r="G2325" s="466"/>
      <c r="H2325" s="467"/>
      <c r="I2325" s="466"/>
      <c r="J2325" s="618"/>
      <c r="L2325" s="863" t="str">
        <f t="shared" si="112"/>
        <v/>
      </c>
      <c r="M2325" s="864">
        <f t="shared" si="113"/>
        <v>0</v>
      </c>
      <c r="N2325" s="864">
        <f t="shared" si="114"/>
        <v>0</v>
      </c>
      <c r="O2325" s="197"/>
      <c r="P2325" s="197"/>
      <c r="Q2325" s="325"/>
      <c r="R2325" s="197"/>
      <c r="S2325" s="223"/>
    </row>
    <row r="2326" spans="1:19" x14ac:dyDescent="0.25">
      <c r="A2326" s="231"/>
      <c r="B2326" s="32"/>
      <c r="C2326" s="147"/>
      <c r="D2326" s="147"/>
      <c r="E2326" s="467"/>
      <c r="F2326" s="468"/>
      <c r="G2326" s="466"/>
      <c r="H2326" s="467"/>
      <c r="I2326" s="466"/>
      <c r="J2326" s="618"/>
      <c r="L2326" s="863" t="str">
        <f t="shared" si="112"/>
        <v/>
      </c>
      <c r="M2326" s="864">
        <f t="shared" si="113"/>
        <v>0</v>
      </c>
      <c r="N2326" s="864">
        <f t="shared" si="114"/>
        <v>0</v>
      </c>
      <c r="O2326" s="197"/>
      <c r="P2326" s="197"/>
      <c r="Q2326" s="325"/>
      <c r="R2326" s="197"/>
      <c r="S2326" s="223"/>
    </row>
    <row r="2327" spans="1:19" x14ac:dyDescent="0.25">
      <c r="A2327" s="231"/>
      <c r="B2327" s="32"/>
      <c r="C2327" s="147"/>
      <c r="D2327" s="147"/>
      <c r="E2327" s="467"/>
      <c r="F2327" s="468"/>
      <c r="G2327" s="466"/>
      <c r="H2327" s="467"/>
      <c r="I2327" s="466"/>
      <c r="J2327" s="618"/>
      <c r="L2327" s="863" t="str">
        <f t="shared" si="112"/>
        <v/>
      </c>
      <c r="M2327" s="864">
        <f t="shared" si="113"/>
        <v>0</v>
      </c>
      <c r="N2327" s="864">
        <f t="shared" si="114"/>
        <v>0</v>
      </c>
      <c r="O2327" s="197"/>
      <c r="P2327" s="197"/>
      <c r="Q2327" s="325"/>
      <c r="R2327" s="223"/>
      <c r="S2327" s="223"/>
    </row>
    <row r="2328" spans="1:19" x14ac:dyDescent="0.25">
      <c r="A2328" s="231"/>
      <c r="B2328" s="32"/>
      <c r="C2328" s="147"/>
      <c r="D2328" s="147"/>
      <c r="E2328" s="467"/>
      <c r="F2328" s="468"/>
      <c r="G2328" s="466"/>
      <c r="H2328" s="467"/>
      <c r="I2328" s="466"/>
      <c r="J2328" s="618"/>
      <c r="L2328" s="863" t="str">
        <f t="shared" si="112"/>
        <v/>
      </c>
      <c r="M2328" s="864">
        <f t="shared" si="113"/>
        <v>0</v>
      </c>
      <c r="N2328" s="864">
        <f t="shared" si="114"/>
        <v>0</v>
      </c>
      <c r="O2328" s="197"/>
      <c r="P2328" s="197"/>
      <c r="Q2328" s="325"/>
      <c r="R2328" s="223"/>
      <c r="S2328" s="223"/>
    </row>
    <row r="2329" spans="1:19" x14ac:dyDescent="0.25">
      <c r="A2329" s="231"/>
      <c r="B2329" s="32"/>
      <c r="C2329" s="147"/>
      <c r="D2329" s="147"/>
      <c r="E2329" s="467"/>
      <c r="F2329" s="468"/>
      <c r="G2329" s="466"/>
      <c r="H2329" s="467"/>
      <c r="I2329" s="466"/>
      <c r="J2329" s="618"/>
      <c r="L2329" s="863" t="str">
        <f t="shared" si="112"/>
        <v/>
      </c>
      <c r="M2329" s="864">
        <f t="shared" si="113"/>
        <v>0</v>
      </c>
      <c r="N2329" s="864">
        <f t="shared" si="114"/>
        <v>0</v>
      </c>
      <c r="O2329" s="197"/>
      <c r="P2329" s="197"/>
      <c r="Q2329" s="325"/>
      <c r="R2329" s="223"/>
      <c r="S2329" s="223"/>
    </row>
    <row r="2330" spans="1:19" x14ac:dyDescent="0.25">
      <c r="A2330" s="231"/>
      <c r="B2330" s="32"/>
      <c r="C2330" s="147"/>
      <c r="D2330" s="147"/>
      <c r="E2330" s="467"/>
      <c r="F2330" s="468"/>
      <c r="G2330" s="466"/>
      <c r="H2330" s="467"/>
      <c r="I2330" s="466"/>
      <c r="J2330" s="618"/>
      <c r="L2330" s="863" t="str">
        <f t="shared" si="112"/>
        <v/>
      </c>
      <c r="M2330" s="864">
        <f t="shared" si="113"/>
        <v>0</v>
      </c>
      <c r="N2330" s="864">
        <f t="shared" si="114"/>
        <v>0</v>
      </c>
      <c r="O2330" s="197"/>
      <c r="P2330" s="197"/>
      <c r="Q2330" s="325"/>
      <c r="R2330" s="223"/>
      <c r="S2330" s="223"/>
    </row>
    <row r="2331" spans="1:19" x14ac:dyDescent="0.25">
      <c r="A2331" s="231"/>
      <c r="B2331" s="32"/>
      <c r="C2331" s="147"/>
      <c r="D2331" s="147"/>
      <c r="E2331" s="467"/>
      <c r="F2331" s="468"/>
      <c r="G2331" s="466"/>
      <c r="H2331" s="467"/>
      <c r="I2331" s="466"/>
      <c r="J2331" s="618"/>
      <c r="L2331" s="863" t="str">
        <f t="shared" si="112"/>
        <v/>
      </c>
      <c r="M2331" s="864">
        <f t="shared" si="113"/>
        <v>0</v>
      </c>
      <c r="N2331" s="864">
        <f t="shared" si="114"/>
        <v>0</v>
      </c>
      <c r="O2331" s="197"/>
      <c r="P2331" s="197"/>
      <c r="Q2331" s="325"/>
      <c r="R2331" s="223"/>
      <c r="S2331" s="223"/>
    </row>
    <row r="2332" spans="1:19" x14ac:dyDescent="0.25">
      <c r="A2332" s="231"/>
      <c r="B2332" s="32"/>
      <c r="C2332" s="147"/>
      <c r="D2332" s="147"/>
      <c r="E2332" s="467"/>
      <c r="F2332" s="468"/>
      <c r="G2332" s="466"/>
      <c r="H2332" s="467"/>
      <c r="I2332" s="466"/>
      <c r="J2332" s="618"/>
      <c r="L2332" s="863" t="str">
        <f t="shared" si="112"/>
        <v/>
      </c>
      <c r="M2332" s="864">
        <f t="shared" si="113"/>
        <v>0</v>
      </c>
      <c r="N2332" s="864">
        <f t="shared" si="114"/>
        <v>0</v>
      </c>
      <c r="O2332" s="197"/>
      <c r="P2332" s="197"/>
      <c r="Q2332" s="325"/>
      <c r="R2332" s="223"/>
      <c r="S2332" s="223"/>
    </row>
    <row r="2333" spans="1:19" x14ac:dyDescent="0.25">
      <c r="A2333" s="231"/>
      <c r="B2333" s="32"/>
      <c r="C2333" s="147"/>
      <c r="D2333" s="147"/>
      <c r="E2333" s="467"/>
      <c r="F2333" s="468"/>
      <c r="G2333" s="466"/>
      <c r="H2333" s="467"/>
      <c r="I2333" s="466"/>
      <c r="J2333" s="618"/>
      <c r="L2333" s="863" t="str">
        <f t="shared" si="112"/>
        <v/>
      </c>
      <c r="M2333" s="864">
        <f t="shared" si="113"/>
        <v>0</v>
      </c>
      <c r="N2333" s="864">
        <f t="shared" si="114"/>
        <v>0</v>
      </c>
      <c r="O2333" s="197"/>
      <c r="P2333" s="197"/>
      <c r="Q2333" s="325"/>
      <c r="R2333" s="197"/>
      <c r="S2333" s="223"/>
    </row>
    <row r="2334" spans="1:19" x14ac:dyDescent="0.25">
      <c r="A2334" s="231"/>
      <c r="B2334" s="32"/>
      <c r="C2334" s="147"/>
      <c r="D2334" s="147"/>
      <c r="E2334" s="467"/>
      <c r="F2334" s="468"/>
      <c r="G2334" s="466"/>
      <c r="H2334" s="467"/>
      <c r="I2334" s="466"/>
      <c r="J2334" s="618"/>
      <c r="L2334" s="863" t="str">
        <f t="shared" si="112"/>
        <v/>
      </c>
      <c r="M2334" s="864">
        <f t="shared" si="113"/>
        <v>0</v>
      </c>
      <c r="N2334" s="864">
        <f t="shared" si="114"/>
        <v>0</v>
      </c>
      <c r="O2334" s="197"/>
      <c r="P2334" s="197"/>
      <c r="Q2334" s="325"/>
      <c r="R2334" s="197"/>
      <c r="S2334" s="223"/>
    </row>
    <row r="2335" spans="1:19" x14ac:dyDescent="0.25">
      <c r="A2335" s="231"/>
      <c r="B2335" s="32"/>
      <c r="C2335" s="147"/>
      <c r="D2335" s="147"/>
      <c r="E2335" s="467"/>
      <c r="F2335" s="468"/>
      <c r="G2335" s="466"/>
      <c r="H2335" s="467"/>
      <c r="I2335" s="466"/>
      <c r="J2335" s="618"/>
      <c r="L2335" s="863" t="str">
        <f t="shared" si="112"/>
        <v/>
      </c>
      <c r="M2335" s="864">
        <f t="shared" si="113"/>
        <v>0</v>
      </c>
      <c r="N2335" s="864">
        <f t="shared" si="114"/>
        <v>0</v>
      </c>
      <c r="O2335" s="197"/>
      <c r="P2335" s="197"/>
      <c r="Q2335" s="325"/>
      <c r="R2335" s="223"/>
      <c r="S2335" s="223"/>
    </row>
    <row r="2336" spans="1:19" x14ac:dyDescent="0.25">
      <c r="A2336" s="231"/>
      <c r="B2336" s="32"/>
      <c r="C2336" s="147"/>
      <c r="D2336" s="147"/>
      <c r="E2336" s="467"/>
      <c r="F2336" s="468"/>
      <c r="G2336" s="466"/>
      <c r="H2336" s="467"/>
      <c r="I2336" s="466"/>
      <c r="J2336" s="618"/>
      <c r="L2336" s="863" t="str">
        <f t="shared" si="112"/>
        <v/>
      </c>
      <c r="M2336" s="864">
        <f t="shared" si="113"/>
        <v>0</v>
      </c>
      <c r="N2336" s="864">
        <f t="shared" si="114"/>
        <v>0</v>
      </c>
      <c r="O2336" s="197"/>
      <c r="P2336" s="197"/>
      <c r="Q2336" s="325"/>
      <c r="R2336" s="223"/>
      <c r="S2336" s="223"/>
    </row>
    <row r="2337" spans="1:19" x14ac:dyDescent="0.25">
      <c r="A2337" s="231"/>
      <c r="B2337" s="32"/>
      <c r="C2337" s="147"/>
      <c r="D2337" s="147"/>
      <c r="E2337" s="467"/>
      <c r="F2337" s="468"/>
      <c r="G2337" s="466"/>
      <c r="H2337" s="467"/>
      <c r="I2337" s="466"/>
      <c r="J2337" s="618"/>
      <c r="L2337" s="863" t="str">
        <f t="shared" si="112"/>
        <v/>
      </c>
      <c r="M2337" s="864">
        <f t="shared" si="113"/>
        <v>0</v>
      </c>
      <c r="N2337" s="864">
        <f t="shared" si="114"/>
        <v>0</v>
      </c>
      <c r="O2337" s="197"/>
      <c r="P2337" s="197"/>
      <c r="Q2337" s="325"/>
      <c r="R2337" s="223"/>
      <c r="S2337" s="223"/>
    </row>
    <row r="2338" spans="1:19" x14ac:dyDescent="0.25">
      <c r="A2338" s="231"/>
      <c r="B2338" s="32"/>
      <c r="C2338" s="147"/>
      <c r="D2338" s="147"/>
      <c r="E2338" s="467"/>
      <c r="F2338" s="468"/>
      <c r="G2338" s="466"/>
      <c r="H2338" s="467"/>
      <c r="I2338" s="466"/>
      <c r="J2338" s="618"/>
      <c r="L2338" s="863" t="str">
        <f t="shared" si="112"/>
        <v/>
      </c>
      <c r="M2338" s="864">
        <f t="shared" si="113"/>
        <v>0</v>
      </c>
      <c r="N2338" s="864">
        <f t="shared" si="114"/>
        <v>0</v>
      </c>
      <c r="O2338" s="197"/>
      <c r="P2338" s="197"/>
      <c r="Q2338" s="325"/>
      <c r="R2338" s="223"/>
      <c r="S2338" s="223"/>
    </row>
    <row r="2339" spans="1:19" x14ac:dyDescent="0.25">
      <c r="A2339" s="231"/>
      <c r="B2339" s="32"/>
      <c r="C2339" s="147"/>
      <c r="D2339" s="147"/>
      <c r="E2339" s="467"/>
      <c r="F2339" s="468"/>
      <c r="G2339" s="466"/>
      <c r="H2339" s="467"/>
      <c r="I2339" s="466"/>
      <c r="J2339" s="618"/>
      <c r="L2339" s="863" t="str">
        <f t="shared" si="112"/>
        <v/>
      </c>
      <c r="M2339" s="864">
        <f t="shared" si="113"/>
        <v>0</v>
      </c>
      <c r="N2339" s="864">
        <f t="shared" si="114"/>
        <v>0</v>
      </c>
      <c r="O2339" s="197"/>
      <c r="P2339" s="197"/>
      <c r="Q2339" s="325"/>
      <c r="R2339" s="223"/>
      <c r="S2339" s="223"/>
    </row>
    <row r="2340" spans="1:19" x14ac:dyDescent="0.25">
      <c r="A2340" s="231"/>
      <c r="B2340" s="32"/>
      <c r="C2340" s="147"/>
      <c r="D2340" s="147"/>
      <c r="E2340" s="467"/>
      <c r="F2340" s="468"/>
      <c r="G2340" s="466"/>
      <c r="H2340" s="467"/>
      <c r="I2340" s="466"/>
      <c r="J2340" s="618"/>
      <c r="L2340" s="863" t="str">
        <f t="shared" si="112"/>
        <v/>
      </c>
      <c r="M2340" s="864">
        <f t="shared" si="113"/>
        <v>0</v>
      </c>
      <c r="N2340" s="864">
        <f t="shared" si="114"/>
        <v>0</v>
      </c>
      <c r="O2340" s="197"/>
      <c r="P2340" s="197"/>
      <c r="Q2340" s="325"/>
      <c r="R2340" s="223"/>
      <c r="S2340" s="223"/>
    </row>
    <row r="2341" spans="1:19" x14ac:dyDescent="0.25">
      <c r="A2341" s="231"/>
      <c r="B2341" s="32"/>
      <c r="C2341" s="147"/>
      <c r="D2341" s="147"/>
      <c r="E2341" s="467"/>
      <c r="F2341" s="468"/>
      <c r="G2341" s="466"/>
      <c r="H2341" s="467"/>
      <c r="I2341" s="466"/>
      <c r="J2341" s="618"/>
      <c r="L2341" s="863" t="str">
        <f t="shared" si="112"/>
        <v/>
      </c>
      <c r="M2341" s="864">
        <f t="shared" si="113"/>
        <v>0</v>
      </c>
      <c r="N2341" s="864">
        <f t="shared" si="114"/>
        <v>0</v>
      </c>
      <c r="O2341" s="197"/>
      <c r="P2341" s="197"/>
      <c r="Q2341" s="325"/>
      <c r="R2341" s="197"/>
      <c r="S2341" s="223"/>
    </row>
    <row r="2342" spans="1:19" x14ac:dyDescent="0.25">
      <c r="A2342" s="231"/>
      <c r="B2342" s="32"/>
      <c r="C2342" s="147"/>
      <c r="D2342" s="147"/>
      <c r="E2342" s="467"/>
      <c r="F2342" s="468"/>
      <c r="G2342" s="466"/>
      <c r="H2342" s="467"/>
      <c r="I2342" s="466"/>
      <c r="J2342" s="618"/>
      <c r="L2342" s="863" t="str">
        <f t="shared" si="112"/>
        <v/>
      </c>
      <c r="M2342" s="864">
        <f t="shared" si="113"/>
        <v>0</v>
      </c>
      <c r="N2342" s="864">
        <f t="shared" si="114"/>
        <v>0</v>
      </c>
      <c r="O2342" s="197"/>
      <c r="P2342" s="197"/>
      <c r="Q2342" s="325"/>
      <c r="R2342" s="197"/>
      <c r="S2342" s="223"/>
    </row>
    <row r="2343" spans="1:19" x14ac:dyDescent="0.25">
      <c r="A2343" s="231"/>
      <c r="B2343" s="32"/>
      <c r="C2343" s="147"/>
      <c r="D2343" s="147"/>
      <c r="E2343" s="467"/>
      <c r="F2343" s="468"/>
      <c r="G2343" s="466"/>
      <c r="H2343" s="467"/>
      <c r="I2343" s="466"/>
      <c r="J2343" s="618"/>
      <c r="L2343" s="863" t="str">
        <f t="shared" si="112"/>
        <v/>
      </c>
      <c r="M2343" s="864">
        <f t="shared" si="113"/>
        <v>0</v>
      </c>
      <c r="N2343" s="864">
        <f t="shared" si="114"/>
        <v>0</v>
      </c>
      <c r="O2343" s="197"/>
      <c r="P2343" s="197"/>
      <c r="Q2343" s="325"/>
      <c r="R2343" s="223"/>
      <c r="S2343" s="223"/>
    </row>
    <row r="2344" spans="1:19" x14ac:dyDescent="0.25">
      <c r="A2344" s="231"/>
      <c r="B2344" s="32"/>
      <c r="C2344" s="147"/>
      <c r="D2344" s="147"/>
      <c r="E2344" s="467"/>
      <c r="F2344" s="468"/>
      <c r="G2344" s="466"/>
      <c r="H2344" s="467"/>
      <c r="I2344" s="466"/>
      <c r="J2344" s="618"/>
      <c r="L2344" s="863" t="str">
        <f t="shared" si="112"/>
        <v/>
      </c>
      <c r="M2344" s="864">
        <f t="shared" si="113"/>
        <v>0</v>
      </c>
      <c r="N2344" s="864">
        <f t="shared" si="114"/>
        <v>0</v>
      </c>
      <c r="O2344" s="197"/>
      <c r="P2344" s="197"/>
      <c r="Q2344" s="325"/>
      <c r="R2344" s="223"/>
      <c r="S2344" s="223"/>
    </row>
    <row r="2345" spans="1:19" x14ac:dyDescent="0.25">
      <c r="A2345" s="231"/>
      <c r="B2345" s="32"/>
      <c r="C2345" s="147"/>
      <c r="D2345" s="147"/>
      <c r="E2345" s="467"/>
      <c r="F2345" s="468"/>
      <c r="G2345" s="466"/>
      <c r="H2345" s="467"/>
      <c r="I2345" s="466"/>
      <c r="J2345" s="618"/>
      <c r="L2345" s="863" t="str">
        <f t="shared" si="112"/>
        <v/>
      </c>
      <c r="M2345" s="864">
        <f t="shared" si="113"/>
        <v>0</v>
      </c>
      <c r="N2345" s="864">
        <f t="shared" si="114"/>
        <v>0</v>
      </c>
      <c r="O2345" s="197"/>
      <c r="P2345" s="197"/>
      <c r="Q2345" s="325"/>
      <c r="R2345" s="223"/>
      <c r="S2345" s="223"/>
    </row>
    <row r="2346" spans="1:19" x14ac:dyDescent="0.25">
      <c r="A2346" s="231"/>
      <c r="B2346" s="32"/>
      <c r="C2346" s="147"/>
      <c r="D2346" s="147"/>
      <c r="E2346" s="467"/>
      <c r="F2346" s="468"/>
      <c r="G2346" s="466"/>
      <c r="H2346" s="467"/>
      <c r="I2346" s="466"/>
      <c r="J2346" s="618"/>
      <c r="L2346" s="863" t="str">
        <f t="shared" si="112"/>
        <v/>
      </c>
      <c r="M2346" s="864">
        <f t="shared" si="113"/>
        <v>0</v>
      </c>
      <c r="N2346" s="864">
        <f t="shared" si="114"/>
        <v>0</v>
      </c>
      <c r="O2346" s="197"/>
      <c r="P2346" s="197"/>
      <c r="Q2346" s="325"/>
      <c r="R2346" s="223"/>
      <c r="S2346" s="223"/>
    </row>
    <row r="2347" spans="1:19" x14ac:dyDescent="0.25">
      <c r="A2347" s="231"/>
      <c r="B2347" s="32"/>
      <c r="C2347" s="147"/>
      <c r="D2347" s="147"/>
      <c r="E2347" s="467"/>
      <c r="F2347" s="468"/>
      <c r="G2347" s="466"/>
      <c r="H2347" s="467"/>
      <c r="I2347" s="466"/>
      <c r="J2347" s="618"/>
      <c r="L2347" s="863" t="str">
        <f t="shared" si="112"/>
        <v/>
      </c>
      <c r="M2347" s="864">
        <f t="shared" si="113"/>
        <v>0</v>
      </c>
      <c r="N2347" s="864">
        <f t="shared" si="114"/>
        <v>0</v>
      </c>
      <c r="O2347" s="197"/>
      <c r="P2347" s="197"/>
      <c r="Q2347" s="325"/>
      <c r="R2347" s="223"/>
      <c r="S2347" s="223"/>
    </row>
    <row r="2348" spans="1:19" x14ac:dyDescent="0.25">
      <c r="A2348" s="231"/>
      <c r="B2348" s="32"/>
      <c r="C2348" s="147"/>
      <c r="D2348" s="147"/>
      <c r="E2348" s="467"/>
      <c r="F2348" s="468"/>
      <c r="G2348" s="466"/>
      <c r="H2348" s="467"/>
      <c r="I2348" s="466"/>
      <c r="J2348" s="618"/>
      <c r="L2348" s="863" t="str">
        <f t="shared" si="112"/>
        <v/>
      </c>
      <c r="M2348" s="864">
        <f t="shared" si="113"/>
        <v>0</v>
      </c>
      <c r="N2348" s="864">
        <f t="shared" si="114"/>
        <v>0</v>
      </c>
      <c r="O2348" s="197"/>
      <c r="P2348" s="197"/>
      <c r="Q2348" s="325"/>
      <c r="R2348" s="223"/>
      <c r="S2348" s="223"/>
    </row>
    <row r="2349" spans="1:19" x14ac:dyDescent="0.25">
      <c r="A2349" s="231"/>
      <c r="B2349" s="32"/>
      <c r="C2349" s="147"/>
      <c r="D2349" s="147"/>
      <c r="E2349" s="467"/>
      <c r="F2349" s="468"/>
      <c r="G2349" s="466"/>
      <c r="H2349" s="467"/>
      <c r="I2349" s="466"/>
      <c r="J2349" s="618"/>
      <c r="L2349" s="863" t="str">
        <f t="shared" si="112"/>
        <v/>
      </c>
      <c r="M2349" s="864">
        <f t="shared" si="113"/>
        <v>0</v>
      </c>
      <c r="N2349" s="864">
        <f t="shared" si="114"/>
        <v>0</v>
      </c>
      <c r="O2349" s="197"/>
      <c r="P2349" s="197"/>
      <c r="Q2349" s="325"/>
      <c r="R2349" s="197"/>
      <c r="S2349" s="223"/>
    </row>
    <row r="2350" spans="1:19" x14ac:dyDescent="0.25">
      <c r="A2350" s="231"/>
      <c r="B2350" s="32"/>
      <c r="C2350" s="147"/>
      <c r="D2350" s="147"/>
      <c r="E2350" s="467"/>
      <c r="F2350" s="468"/>
      <c r="G2350" s="466"/>
      <c r="H2350" s="467"/>
      <c r="I2350" s="466"/>
      <c r="J2350" s="618"/>
      <c r="L2350" s="863" t="str">
        <f t="shared" si="112"/>
        <v/>
      </c>
      <c r="M2350" s="864">
        <f t="shared" si="113"/>
        <v>0</v>
      </c>
      <c r="N2350" s="864">
        <f t="shared" si="114"/>
        <v>0</v>
      </c>
      <c r="O2350" s="197"/>
      <c r="P2350" s="197"/>
      <c r="Q2350" s="325"/>
      <c r="R2350" s="197"/>
      <c r="S2350" s="223"/>
    </row>
    <row r="2351" spans="1:19" x14ac:dyDescent="0.25">
      <c r="A2351" s="231"/>
      <c r="B2351" s="32"/>
      <c r="C2351" s="147"/>
      <c r="D2351" s="147"/>
      <c r="E2351" s="467"/>
      <c r="F2351" s="468"/>
      <c r="G2351" s="466"/>
      <c r="H2351" s="467"/>
      <c r="I2351" s="466"/>
      <c r="J2351" s="618"/>
      <c r="L2351" s="863" t="str">
        <f t="shared" si="112"/>
        <v/>
      </c>
      <c r="M2351" s="864">
        <f t="shared" si="113"/>
        <v>0</v>
      </c>
      <c r="N2351" s="864">
        <f t="shared" si="114"/>
        <v>0</v>
      </c>
      <c r="O2351" s="197"/>
      <c r="P2351" s="197"/>
      <c r="Q2351" s="325"/>
      <c r="R2351" s="223"/>
      <c r="S2351" s="223"/>
    </row>
    <row r="2352" spans="1:19" x14ac:dyDescent="0.25">
      <c r="A2352" s="231"/>
      <c r="B2352" s="32"/>
      <c r="C2352" s="147"/>
      <c r="D2352" s="147"/>
      <c r="E2352" s="467"/>
      <c r="F2352" s="468"/>
      <c r="G2352" s="466"/>
      <c r="H2352" s="467"/>
      <c r="I2352" s="466"/>
      <c r="J2352" s="618"/>
      <c r="L2352" s="863" t="str">
        <f t="shared" si="112"/>
        <v/>
      </c>
      <c r="M2352" s="864">
        <f t="shared" si="113"/>
        <v>0</v>
      </c>
      <c r="N2352" s="864">
        <f t="shared" si="114"/>
        <v>0</v>
      </c>
      <c r="O2352" s="197"/>
      <c r="P2352" s="197"/>
      <c r="Q2352" s="325"/>
      <c r="R2352" s="223"/>
      <c r="S2352" s="223"/>
    </row>
    <row r="2353" spans="1:19" x14ac:dyDescent="0.25">
      <c r="A2353" s="231"/>
      <c r="B2353" s="32"/>
      <c r="C2353" s="147"/>
      <c r="D2353" s="147"/>
      <c r="E2353" s="467"/>
      <c r="F2353" s="468"/>
      <c r="G2353" s="466"/>
      <c r="H2353" s="467"/>
      <c r="I2353" s="466"/>
      <c r="J2353" s="618"/>
      <c r="L2353" s="863" t="str">
        <f t="shared" si="112"/>
        <v/>
      </c>
      <c r="M2353" s="864">
        <f t="shared" si="113"/>
        <v>0</v>
      </c>
      <c r="N2353" s="864">
        <f t="shared" si="114"/>
        <v>0</v>
      </c>
      <c r="O2353" s="197"/>
      <c r="P2353" s="197"/>
      <c r="Q2353" s="325"/>
      <c r="R2353" s="223"/>
      <c r="S2353" s="223"/>
    </row>
    <row r="2354" spans="1:19" x14ac:dyDescent="0.25">
      <c r="A2354" s="231"/>
      <c r="B2354" s="32"/>
      <c r="C2354" s="147"/>
      <c r="D2354" s="147"/>
      <c r="E2354" s="467"/>
      <c r="F2354" s="468"/>
      <c r="G2354" s="466"/>
      <c r="H2354" s="467"/>
      <c r="I2354" s="466"/>
      <c r="J2354" s="618"/>
      <c r="L2354" s="863" t="str">
        <f t="shared" si="112"/>
        <v/>
      </c>
      <c r="M2354" s="864">
        <f t="shared" si="113"/>
        <v>0</v>
      </c>
      <c r="N2354" s="864">
        <f t="shared" si="114"/>
        <v>0</v>
      </c>
      <c r="O2354" s="197"/>
      <c r="P2354" s="197"/>
      <c r="Q2354" s="325"/>
      <c r="R2354" s="223"/>
      <c r="S2354" s="223"/>
    </row>
    <row r="2355" spans="1:19" x14ac:dyDescent="0.25">
      <c r="A2355" s="231"/>
      <c r="B2355" s="32"/>
      <c r="C2355" s="147"/>
      <c r="D2355" s="147"/>
      <c r="E2355" s="467"/>
      <c r="F2355" s="468"/>
      <c r="G2355" s="466"/>
      <c r="H2355" s="467"/>
      <c r="I2355" s="466"/>
      <c r="J2355" s="618"/>
      <c r="L2355" s="863" t="str">
        <f t="shared" si="112"/>
        <v/>
      </c>
      <c r="M2355" s="864">
        <f t="shared" si="113"/>
        <v>0</v>
      </c>
      <c r="N2355" s="864">
        <f t="shared" si="114"/>
        <v>0</v>
      </c>
      <c r="O2355" s="197"/>
      <c r="P2355" s="197"/>
      <c r="Q2355" s="325"/>
      <c r="R2355" s="223"/>
      <c r="S2355" s="223"/>
    </row>
    <row r="2356" spans="1:19" x14ac:dyDescent="0.25">
      <c r="A2356" s="231"/>
      <c r="B2356" s="32"/>
      <c r="C2356" s="147"/>
      <c r="D2356" s="147"/>
      <c r="E2356" s="467"/>
      <c r="F2356" s="468"/>
      <c r="G2356" s="466"/>
      <c r="H2356" s="467"/>
      <c r="I2356" s="466"/>
      <c r="J2356" s="618"/>
      <c r="L2356" s="863" t="str">
        <f t="shared" si="112"/>
        <v/>
      </c>
      <c r="M2356" s="864">
        <f t="shared" si="113"/>
        <v>0</v>
      </c>
      <c r="N2356" s="864">
        <f t="shared" si="114"/>
        <v>0</v>
      </c>
      <c r="O2356" s="197"/>
      <c r="P2356" s="197"/>
      <c r="Q2356" s="325"/>
      <c r="R2356" s="223"/>
      <c r="S2356" s="223"/>
    </row>
    <row r="2357" spans="1:19" x14ac:dyDescent="0.25">
      <c r="A2357" s="231"/>
      <c r="B2357" s="32"/>
      <c r="C2357" s="147"/>
      <c r="D2357" s="147"/>
      <c r="E2357" s="467"/>
      <c r="F2357" s="468"/>
      <c r="G2357" s="466"/>
      <c r="H2357" s="467"/>
      <c r="I2357" s="466"/>
      <c r="J2357" s="618"/>
      <c r="L2357" s="863" t="str">
        <f t="shared" si="112"/>
        <v/>
      </c>
      <c r="M2357" s="864">
        <f t="shared" si="113"/>
        <v>0</v>
      </c>
      <c r="N2357" s="864">
        <f t="shared" si="114"/>
        <v>0</v>
      </c>
      <c r="O2357" s="197"/>
      <c r="P2357" s="197"/>
      <c r="Q2357" s="325"/>
      <c r="R2357" s="197"/>
      <c r="S2357" s="223"/>
    </row>
    <row r="2358" spans="1:19" x14ac:dyDescent="0.25">
      <c r="A2358" s="231"/>
      <c r="B2358" s="32"/>
      <c r="C2358" s="147"/>
      <c r="D2358" s="147"/>
      <c r="E2358" s="467"/>
      <c r="F2358" s="468"/>
      <c r="G2358" s="466"/>
      <c r="H2358" s="467"/>
      <c r="I2358" s="466"/>
      <c r="J2358" s="618"/>
      <c r="L2358" s="863" t="str">
        <f t="shared" si="112"/>
        <v/>
      </c>
      <c r="M2358" s="864">
        <f t="shared" si="113"/>
        <v>0</v>
      </c>
      <c r="N2358" s="864">
        <f t="shared" si="114"/>
        <v>0</v>
      </c>
      <c r="O2358" s="197"/>
      <c r="P2358" s="197"/>
      <c r="Q2358" s="325"/>
      <c r="R2358" s="197"/>
      <c r="S2358" s="223"/>
    </row>
    <row r="2359" spans="1:19" x14ac:dyDescent="0.25">
      <c r="A2359" s="231"/>
      <c r="B2359" s="32"/>
      <c r="C2359" s="147"/>
      <c r="D2359" s="147"/>
      <c r="E2359" s="467"/>
      <c r="F2359" s="468"/>
      <c r="G2359" s="466"/>
      <c r="H2359" s="467"/>
      <c r="I2359" s="466"/>
      <c r="J2359" s="618"/>
      <c r="L2359" s="863" t="str">
        <f t="shared" si="112"/>
        <v/>
      </c>
      <c r="M2359" s="864">
        <f t="shared" si="113"/>
        <v>0</v>
      </c>
      <c r="N2359" s="864">
        <f t="shared" si="114"/>
        <v>0</v>
      </c>
      <c r="O2359" s="197"/>
      <c r="P2359" s="197"/>
      <c r="Q2359" s="325"/>
      <c r="R2359" s="223"/>
      <c r="S2359" s="223"/>
    </row>
    <row r="2360" spans="1:19" x14ac:dyDescent="0.25">
      <c r="A2360" s="231"/>
      <c r="B2360" s="32"/>
      <c r="C2360" s="147"/>
      <c r="D2360" s="147"/>
      <c r="E2360" s="467"/>
      <c r="F2360" s="468"/>
      <c r="G2360" s="466"/>
      <c r="H2360" s="467"/>
      <c r="I2360" s="466"/>
      <c r="J2360" s="618"/>
      <c r="L2360" s="863" t="str">
        <f t="shared" si="112"/>
        <v/>
      </c>
      <c r="M2360" s="864">
        <f t="shared" si="113"/>
        <v>0</v>
      </c>
      <c r="N2360" s="864">
        <f t="shared" si="114"/>
        <v>0</v>
      </c>
      <c r="O2360" s="197"/>
      <c r="P2360" s="197"/>
      <c r="Q2360" s="325"/>
      <c r="R2360" s="223"/>
      <c r="S2360" s="223"/>
    </row>
    <row r="2361" spans="1:19" x14ac:dyDescent="0.25">
      <c r="A2361" s="231"/>
      <c r="B2361" s="32"/>
      <c r="C2361" s="147"/>
      <c r="D2361" s="147"/>
      <c r="E2361" s="467"/>
      <c r="F2361" s="468"/>
      <c r="G2361" s="466"/>
      <c r="H2361" s="467"/>
      <c r="I2361" s="466"/>
      <c r="J2361" s="618"/>
      <c r="L2361" s="863" t="str">
        <f t="shared" si="112"/>
        <v/>
      </c>
      <c r="M2361" s="864">
        <f t="shared" si="113"/>
        <v>0</v>
      </c>
      <c r="N2361" s="864">
        <f t="shared" si="114"/>
        <v>0</v>
      </c>
      <c r="O2361" s="197"/>
      <c r="P2361" s="197"/>
      <c r="Q2361" s="325"/>
      <c r="R2361" s="223"/>
      <c r="S2361" s="223"/>
    </row>
    <row r="2362" spans="1:19" x14ac:dyDescent="0.25">
      <c r="A2362" s="231"/>
      <c r="B2362" s="32"/>
      <c r="C2362" s="147"/>
      <c r="D2362" s="147"/>
      <c r="E2362" s="467"/>
      <c r="F2362" s="468"/>
      <c r="G2362" s="466"/>
      <c r="H2362" s="467"/>
      <c r="I2362" s="466"/>
      <c r="J2362" s="618"/>
      <c r="L2362" s="863" t="str">
        <f t="shared" si="112"/>
        <v/>
      </c>
      <c r="M2362" s="864">
        <f t="shared" si="113"/>
        <v>0</v>
      </c>
      <c r="N2362" s="864">
        <f t="shared" si="114"/>
        <v>0</v>
      </c>
      <c r="O2362" s="197"/>
      <c r="P2362" s="197"/>
      <c r="Q2362" s="325"/>
      <c r="R2362" s="223"/>
      <c r="S2362" s="223"/>
    </row>
    <row r="2363" spans="1:19" x14ac:dyDescent="0.25">
      <c r="A2363" s="231"/>
      <c r="B2363" s="32"/>
      <c r="C2363" s="147"/>
      <c r="D2363" s="147"/>
      <c r="E2363" s="467"/>
      <c r="F2363" s="468"/>
      <c r="G2363" s="466"/>
      <c r="H2363" s="467"/>
      <c r="I2363" s="466"/>
      <c r="J2363" s="618"/>
      <c r="L2363" s="863" t="str">
        <f t="shared" si="112"/>
        <v/>
      </c>
      <c r="M2363" s="864">
        <f t="shared" si="113"/>
        <v>0</v>
      </c>
      <c r="N2363" s="864">
        <f t="shared" si="114"/>
        <v>0</v>
      </c>
      <c r="O2363" s="197"/>
      <c r="P2363" s="197"/>
      <c r="Q2363" s="325"/>
      <c r="R2363" s="223"/>
      <c r="S2363" s="223"/>
    </row>
    <row r="2364" spans="1:19" x14ac:dyDescent="0.25">
      <c r="A2364" s="231"/>
      <c r="B2364" s="32"/>
      <c r="C2364" s="147"/>
      <c r="D2364" s="147"/>
      <c r="E2364" s="467"/>
      <c r="F2364" s="468"/>
      <c r="G2364" s="466"/>
      <c r="H2364" s="467"/>
      <c r="I2364" s="466"/>
      <c r="J2364" s="618"/>
      <c r="L2364" s="863" t="str">
        <f t="shared" si="112"/>
        <v/>
      </c>
      <c r="M2364" s="864">
        <f t="shared" si="113"/>
        <v>0</v>
      </c>
      <c r="N2364" s="864">
        <f t="shared" si="114"/>
        <v>0</v>
      </c>
      <c r="O2364" s="197"/>
      <c r="P2364" s="197"/>
      <c r="Q2364" s="325"/>
      <c r="R2364" s="223"/>
      <c r="S2364" s="223"/>
    </row>
    <row r="2365" spans="1:19" x14ac:dyDescent="0.25">
      <c r="A2365" s="231"/>
      <c r="B2365" s="32"/>
      <c r="C2365" s="147"/>
      <c r="D2365" s="147"/>
      <c r="E2365" s="467"/>
      <c r="F2365" s="468"/>
      <c r="G2365" s="466"/>
      <c r="H2365" s="467"/>
      <c r="I2365" s="466"/>
      <c r="J2365" s="618"/>
      <c r="L2365" s="863" t="str">
        <f t="shared" si="112"/>
        <v/>
      </c>
      <c r="M2365" s="864">
        <f t="shared" si="113"/>
        <v>0</v>
      </c>
      <c r="N2365" s="864">
        <f t="shared" si="114"/>
        <v>0</v>
      </c>
      <c r="O2365" s="197"/>
      <c r="P2365" s="197"/>
      <c r="Q2365" s="325"/>
      <c r="R2365" s="197"/>
      <c r="S2365" s="223"/>
    </row>
    <row r="2366" spans="1:19" x14ac:dyDescent="0.25">
      <c r="A2366" s="231"/>
      <c r="B2366" s="32"/>
      <c r="C2366" s="147"/>
      <c r="D2366" s="147"/>
      <c r="E2366" s="467"/>
      <c r="F2366" s="468"/>
      <c r="G2366" s="466"/>
      <c r="H2366" s="467"/>
      <c r="I2366" s="466"/>
      <c r="J2366" s="618"/>
      <c r="L2366" s="863" t="str">
        <f t="shared" si="112"/>
        <v/>
      </c>
      <c r="M2366" s="864">
        <f t="shared" si="113"/>
        <v>0</v>
      </c>
      <c r="N2366" s="864">
        <f t="shared" si="114"/>
        <v>0</v>
      </c>
      <c r="O2366" s="197"/>
      <c r="P2366" s="197"/>
      <c r="Q2366" s="325"/>
      <c r="R2366" s="197"/>
      <c r="S2366" s="223"/>
    </row>
    <row r="2367" spans="1:19" x14ac:dyDescent="0.25">
      <c r="A2367" s="231"/>
      <c r="B2367" s="32"/>
      <c r="C2367" s="147"/>
      <c r="D2367" s="147"/>
      <c r="E2367" s="467"/>
      <c r="F2367" s="468"/>
      <c r="G2367" s="466"/>
      <c r="H2367" s="467"/>
      <c r="I2367" s="466"/>
      <c r="J2367" s="618"/>
      <c r="L2367" s="863" t="str">
        <f t="shared" si="112"/>
        <v/>
      </c>
      <c r="M2367" s="864">
        <f t="shared" si="113"/>
        <v>0</v>
      </c>
      <c r="N2367" s="864">
        <f t="shared" si="114"/>
        <v>0</v>
      </c>
      <c r="O2367" s="197"/>
      <c r="P2367" s="197"/>
      <c r="Q2367" s="325"/>
      <c r="R2367" s="223"/>
      <c r="S2367" s="223"/>
    </row>
    <row r="2368" spans="1:19" x14ac:dyDescent="0.25">
      <c r="A2368" s="231"/>
      <c r="B2368" s="32"/>
      <c r="C2368" s="147"/>
      <c r="D2368" s="147"/>
      <c r="E2368" s="467"/>
      <c r="F2368" s="468"/>
      <c r="G2368" s="466"/>
      <c r="H2368" s="467"/>
      <c r="I2368" s="466"/>
      <c r="J2368" s="618"/>
      <c r="L2368" s="863" t="str">
        <f t="shared" si="112"/>
        <v/>
      </c>
      <c r="M2368" s="864">
        <f t="shared" si="113"/>
        <v>0</v>
      </c>
      <c r="N2368" s="864">
        <f t="shared" si="114"/>
        <v>0</v>
      </c>
      <c r="O2368" s="197"/>
      <c r="P2368" s="197"/>
      <c r="Q2368" s="325"/>
      <c r="R2368" s="223"/>
      <c r="S2368" s="223"/>
    </row>
    <row r="2369" spans="1:19" x14ac:dyDescent="0.25">
      <c r="A2369" s="231"/>
      <c r="B2369" s="32"/>
      <c r="C2369" s="147"/>
      <c r="D2369" s="147"/>
      <c r="E2369" s="467"/>
      <c r="F2369" s="468"/>
      <c r="G2369" s="466"/>
      <c r="H2369" s="467"/>
      <c r="I2369" s="466"/>
      <c r="J2369" s="618"/>
      <c r="L2369" s="863" t="str">
        <f t="shared" si="112"/>
        <v/>
      </c>
      <c r="M2369" s="864">
        <f t="shared" si="113"/>
        <v>0</v>
      </c>
      <c r="N2369" s="864">
        <f t="shared" si="114"/>
        <v>0</v>
      </c>
      <c r="O2369" s="197"/>
      <c r="P2369" s="197"/>
      <c r="Q2369" s="325"/>
      <c r="R2369" s="223"/>
      <c r="S2369" s="223"/>
    </row>
    <row r="2370" spans="1:19" x14ac:dyDescent="0.25">
      <c r="A2370" s="231"/>
      <c r="B2370" s="32"/>
      <c r="C2370" s="147"/>
      <c r="D2370" s="147"/>
      <c r="E2370" s="467"/>
      <c r="F2370" s="468"/>
      <c r="G2370" s="466"/>
      <c r="H2370" s="467"/>
      <c r="I2370" s="466"/>
      <c r="J2370" s="618"/>
      <c r="L2370" s="863" t="str">
        <f t="shared" si="112"/>
        <v/>
      </c>
      <c r="M2370" s="864">
        <f t="shared" si="113"/>
        <v>0</v>
      </c>
      <c r="N2370" s="864">
        <f t="shared" si="114"/>
        <v>0</v>
      </c>
      <c r="O2370" s="197"/>
      <c r="P2370" s="197"/>
      <c r="Q2370" s="325"/>
      <c r="R2370" s="223"/>
      <c r="S2370" s="223"/>
    </row>
    <row r="2371" spans="1:19" x14ac:dyDescent="0.25">
      <c r="A2371" s="231"/>
      <c r="B2371" s="32"/>
      <c r="C2371" s="147"/>
      <c r="D2371" s="147"/>
      <c r="E2371" s="467"/>
      <c r="F2371" s="468"/>
      <c r="G2371" s="466"/>
      <c r="H2371" s="467"/>
      <c r="I2371" s="466"/>
      <c r="J2371" s="618"/>
      <c r="L2371" s="863" t="str">
        <f t="shared" ref="L2371:L2434" si="115">IF(ISBLANK(K2371),IF(ISBLANK(R2371),IF(ISBLANK(C2371),"",C2371),R2371),IF(ISBLANK(R2371),CONCATENATE(K2371,".",C2371),CONCATENATE(K2371,".",R2371)))</f>
        <v/>
      </c>
      <c r="M2371" s="864">
        <f t="shared" ref="M2371:M2434" si="116">IF(O2371="",0,LEFT(O2371,1))</f>
        <v>0</v>
      </c>
      <c r="N2371" s="864">
        <f t="shared" ref="N2371:N2434" si="117">IF(P2371="",0,LEFT(P2371,1))</f>
        <v>0</v>
      </c>
      <c r="O2371" s="197"/>
      <c r="P2371" s="197"/>
      <c r="Q2371" s="325"/>
      <c r="R2371" s="223"/>
      <c r="S2371" s="223"/>
    </row>
    <row r="2372" spans="1:19" x14ac:dyDescent="0.25">
      <c r="A2372" s="231"/>
      <c r="B2372" s="32"/>
      <c r="C2372" s="147"/>
      <c r="D2372" s="147"/>
      <c r="E2372" s="467"/>
      <c r="F2372" s="468"/>
      <c r="G2372" s="466"/>
      <c r="H2372" s="467"/>
      <c r="I2372" s="466"/>
      <c r="J2372" s="618"/>
      <c r="L2372" s="863" t="str">
        <f t="shared" si="115"/>
        <v/>
      </c>
      <c r="M2372" s="864">
        <f t="shared" si="116"/>
        <v>0</v>
      </c>
      <c r="N2372" s="864">
        <f t="shared" si="117"/>
        <v>0</v>
      </c>
      <c r="O2372" s="197"/>
      <c r="P2372" s="197"/>
      <c r="Q2372" s="325"/>
      <c r="R2372" s="223"/>
      <c r="S2372" s="223"/>
    </row>
    <row r="2373" spans="1:19" x14ac:dyDescent="0.25">
      <c r="A2373" s="231"/>
      <c r="B2373" s="32"/>
      <c r="C2373" s="147"/>
      <c r="D2373" s="147"/>
      <c r="E2373" s="467"/>
      <c r="F2373" s="468"/>
      <c r="G2373" s="466"/>
      <c r="H2373" s="467"/>
      <c r="I2373" s="466"/>
      <c r="J2373" s="618"/>
      <c r="L2373" s="863" t="str">
        <f t="shared" si="115"/>
        <v/>
      </c>
      <c r="M2373" s="864">
        <f t="shared" si="116"/>
        <v>0</v>
      </c>
      <c r="N2373" s="864">
        <f t="shared" si="117"/>
        <v>0</v>
      </c>
      <c r="O2373" s="197"/>
      <c r="P2373" s="197"/>
      <c r="Q2373" s="325"/>
      <c r="R2373" s="197"/>
      <c r="S2373" s="223"/>
    </row>
    <row r="2374" spans="1:19" x14ac:dyDescent="0.25">
      <c r="A2374" s="231"/>
      <c r="B2374" s="32"/>
      <c r="C2374" s="147"/>
      <c r="D2374" s="147"/>
      <c r="E2374" s="467"/>
      <c r="F2374" s="468"/>
      <c r="G2374" s="466"/>
      <c r="H2374" s="467"/>
      <c r="I2374" s="466"/>
      <c r="J2374" s="618"/>
      <c r="L2374" s="863" t="str">
        <f t="shared" si="115"/>
        <v/>
      </c>
      <c r="M2374" s="864">
        <f t="shared" si="116"/>
        <v>0</v>
      </c>
      <c r="N2374" s="864">
        <f t="shared" si="117"/>
        <v>0</v>
      </c>
      <c r="O2374" s="197"/>
      <c r="P2374" s="197"/>
      <c r="Q2374" s="325"/>
      <c r="R2374" s="197"/>
      <c r="S2374" s="223"/>
    </row>
    <row r="2375" spans="1:19" x14ac:dyDescent="0.25">
      <c r="A2375" s="231"/>
      <c r="B2375" s="32"/>
      <c r="C2375" s="147"/>
      <c r="D2375" s="147"/>
      <c r="E2375" s="467"/>
      <c r="F2375" s="468"/>
      <c r="G2375" s="466"/>
      <c r="H2375" s="467"/>
      <c r="I2375" s="466"/>
      <c r="J2375" s="618"/>
      <c r="L2375" s="863" t="str">
        <f t="shared" si="115"/>
        <v/>
      </c>
      <c r="M2375" s="864">
        <f t="shared" si="116"/>
        <v>0</v>
      </c>
      <c r="N2375" s="864">
        <f t="shared" si="117"/>
        <v>0</v>
      </c>
      <c r="O2375" s="197"/>
      <c r="P2375" s="197"/>
      <c r="Q2375" s="325"/>
      <c r="R2375" s="223"/>
      <c r="S2375" s="223"/>
    </row>
    <row r="2376" spans="1:19" x14ac:dyDescent="0.25">
      <c r="A2376" s="231"/>
      <c r="B2376" s="32"/>
      <c r="C2376" s="147"/>
      <c r="D2376" s="147"/>
      <c r="E2376" s="467"/>
      <c r="F2376" s="468"/>
      <c r="G2376" s="466"/>
      <c r="H2376" s="467"/>
      <c r="I2376" s="466"/>
      <c r="J2376" s="618"/>
      <c r="L2376" s="863" t="str">
        <f t="shared" si="115"/>
        <v/>
      </c>
      <c r="M2376" s="864">
        <f t="shared" si="116"/>
        <v>0</v>
      </c>
      <c r="N2376" s="864">
        <f t="shared" si="117"/>
        <v>0</v>
      </c>
      <c r="O2376" s="197"/>
      <c r="P2376" s="197"/>
      <c r="Q2376" s="325"/>
      <c r="R2376" s="223"/>
      <c r="S2376" s="223"/>
    </row>
    <row r="2377" spans="1:19" x14ac:dyDescent="0.25">
      <c r="A2377" s="231"/>
      <c r="B2377" s="32"/>
      <c r="C2377" s="147"/>
      <c r="D2377" s="147"/>
      <c r="E2377" s="467"/>
      <c r="F2377" s="468"/>
      <c r="G2377" s="466"/>
      <c r="H2377" s="467"/>
      <c r="I2377" s="466"/>
      <c r="J2377" s="618"/>
      <c r="L2377" s="863" t="str">
        <f t="shared" si="115"/>
        <v/>
      </c>
      <c r="M2377" s="864">
        <f t="shared" si="116"/>
        <v>0</v>
      </c>
      <c r="N2377" s="864">
        <f t="shared" si="117"/>
        <v>0</v>
      </c>
      <c r="O2377" s="197"/>
      <c r="P2377" s="197"/>
      <c r="Q2377" s="325"/>
      <c r="R2377" s="223"/>
      <c r="S2377" s="223"/>
    </row>
    <row r="2378" spans="1:19" x14ac:dyDescent="0.25">
      <c r="A2378" s="231"/>
      <c r="B2378" s="32"/>
      <c r="C2378" s="147"/>
      <c r="D2378" s="147"/>
      <c r="E2378" s="467"/>
      <c r="F2378" s="468"/>
      <c r="G2378" s="466"/>
      <c r="H2378" s="467"/>
      <c r="I2378" s="466"/>
      <c r="J2378" s="618"/>
      <c r="L2378" s="863" t="str">
        <f t="shared" si="115"/>
        <v/>
      </c>
      <c r="M2378" s="864">
        <f t="shared" si="116"/>
        <v>0</v>
      </c>
      <c r="N2378" s="864">
        <f t="shared" si="117"/>
        <v>0</v>
      </c>
      <c r="O2378" s="197"/>
      <c r="P2378" s="197"/>
      <c r="Q2378" s="325"/>
      <c r="R2378" s="223"/>
      <c r="S2378" s="223"/>
    </row>
    <row r="2379" spans="1:19" x14ac:dyDescent="0.25">
      <c r="A2379" s="231"/>
      <c r="B2379" s="32"/>
      <c r="C2379" s="147"/>
      <c r="D2379" s="147"/>
      <c r="E2379" s="467"/>
      <c r="F2379" s="468"/>
      <c r="G2379" s="466"/>
      <c r="H2379" s="467"/>
      <c r="I2379" s="466"/>
      <c r="J2379" s="618"/>
      <c r="L2379" s="863" t="str">
        <f t="shared" si="115"/>
        <v/>
      </c>
      <c r="M2379" s="864">
        <f t="shared" si="116"/>
        <v>0</v>
      </c>
      <c r="N2379" s="864">
        <f t="shared" si="117"/>
        <v>0</v>
      </c>
      <c r="O2379" s="197"/>
      <c r="P2379" s="197"/>
      <c r="Q2379" s="325"/>
      <c r="R2379" s="223"/>
      <c r="S2379" s="223"/>
    </row>
    <row r="2380" spans="1:19" x14ac:dyDescent="0.25">
      <c r="A2380" s="231"/>
      <c r="B2380" s="32"/>
      <c r="C2380" s="147"/>
      <c r="D2380" s="147"/>
      <c r="E2380" s="467"/>
      <c r="F2380" s="468"/>
      <c r="G2380" s="466"/>
      <c r="H2380" s="467"/>
      <c r="I2380" s="466"/>
      <c r="J2380" s="618"/>
      <c r="L2380" s="863" t="str">
        <f t="shared" si="115"/>
        <v/>
      </c>
      <c r="M2380" s="864">
        <f t="shared" si="116"/>
        <v>0</v>
      </c>
      <c r="N2380" s="864">
        <f t="shared" si="117"/>
        <v>0</v>
      </c>
      <c r="O2380" s="197"/>
      <c r="P2380" s="197"/>
      <c r="Q2380" s="325"/>
      <c r="R2380" s="223"/>
      <c r="S2380" s="223"/>
    </row>
    <row r="2381" spans="1:19" x14ac:dyDescent="0.25">
      <c r="A2381" s="231"/>
      <c r="B2381" s="32"/>
      <c r="C2381" s="147"/>
      <c r="D2381" s="147"/>
      <c r="E2381" s="467"/>
      <c r="F2381" s="468"/>
      <c r="G2381" s="466"/>
      <c r="H2381" s="467"/>
      <c r="I2381" s="466"/>
      <c r="J2381" s="618"/>
      <c r="L2381" s="863" t="str">
        <f t="shared" si="115"/>
        <v/>
      </c>
      <c r="M2381" s="864">
        <f t="shared" si="116"/>
        <v>0</v>
      </c>
      <c r="N2381" s="864">
        <f t="shared" si="117"/>
        <v>0</v>
      </c>
      <c r="O2381" s="197"/>
      <c r="P2381" s="197"/>
      <c r="Q2381" s="325"/>
      <c r="R2381" s="197"/>
      <c r="S2381" s="223"/>
    </row>
    <row r="2382" spans="1:19" x14ac:dyDescent="0.25">
      <c r="A2382" s="231"/>
      <c r="B2382" s="32"/>
      <c r="C2382" s="147"/>
      <c r="D2382" s="147"/>
      <c r="E2382" s="467"/>
      <c r="F2382" s="468"/>
      <c r="G2382" s="466"/>
      <c r="H2382" s="467"/>
      <c r="I2382" s="466"/>
      <c r="J2382" s="618"/>
      <c r="L2382" s="863" t="str">
        <f t="shared" si="115"/>
        <v/>
      </c>
      <c r="M2382" s="864">
        <f t="shared" si="116"/>
        <v>0</v>
      </c>
      <c r="N2382" s="864">
        <f t="shared" si="117"/>
        <v>0</v>
      </c>
      <c r="O2382" s="197"/>
      <c r="P2382" s="197"/>
      <c r="Q2382" s="325"/>
      <c r="R2382" s="197"/>
      <c r="S2382" s="223"/>
    </row>
    <row r="2383" spans="1:19" x14ac:dyDescent="0.25">
      <c r="A2383" s="231"/>
      <c r="B2383" s="32"/>
      <c r="C2383" s="147"/>
      <c r="D2383" s="147"/>
      <c r="E2383" s="467"/>
      <c r="F2383" s="468"/>
      <c r="G2383" s="466"/>
      <c r="H2383" s="467"/>
      <c r="I2383" s="466"/>
      <c r="J2383" s="618"/>
      <c r="L2383" s="863" t="str">
        <f t="shared" si="115"/>
        <v/>
      </c>
      <c r="M2383" s="864">
        <f t="shared" si="116"/>
        <v>0</v>
      </c>
      <c r="N2383" s="864">
        <f t="shared" si="117"/>
        <v>0</v>
      </c>
      <c r="O2383" s="197"/>
      <c r="P2383" s="197"/>
      <c r="Q2383" s="325"/>
      <c r="R2383" s="223"/>
      <c r="S2383" s="223"/>
    </row>
    <row r="2384" spans="1:19" x14ac:dyDescent="0.25">
      <c r="A2384" s="231"/>
      <c r="B2384" s="32"/>
      <c r="C2384" s="147"/>
      <c r="D2384" s="147"/>
      <c r="E2384" s="467"/>
      <c r="F2384" s="468"/>
      <c r="G2384" s="466"/>
      <c r="H2384" s="467"/>
      <c r="I2384" s="466"/>
      <c r="J2384" s="618"/>
      <c r="L2384" s="863" t="str">
        <f t="shared" si="115"/>
        <v/>
      </c>
      <c r="M2384" s="864">
        <f t="shared" si="116"/>
        <v>0</v>
      </c>
      <c r="N2384" s="864">
        <f t="shared" si="117"/>
        <v>0</v>
      </c>
      <c r="O2384" s="197"/>
      <c r="P2384" s="197"/>
      <c r="Q2384" s="325"/>
      <c r="R2384" s="223"/>
      <c r="S2384" s="223"/>
    </row>
    <row r="2385" spans="1:19" x14ac:dyDescent="0.25">
      <c r="A2385" s="231"/>
      <c r="B2385" s="32"/>
      <c r="C2385" s="147"/>
      <c r="D2385" s="147"/>
      <c r="E2385" s="467"/>
      <c r="F2385" s="468"/>
      <c r="G2385" s="466"/>
      <c r="H2385" s="467"/>
      <c r="I2385" s="466"/>
      <c r="J2385" s="618"/>
      <c r="L2385" s="863" t="str">
        <f t="shared" si="115"/>
        <v/>
      </c>
      <c r="M2385" s="864">
        <f t="shared" si="116"/>
        <v>0</v>
      </c>
      <c r="N2385" s="864">
        <f t="shared" si="117"/>
        <v>0</v>
      </c>
      <c r="O2385" s="197"/>
      <c r="P2385" s="197"/>
      <c r="Q2385" s="325"/>
      <c r="R2385" s="223"/>
      <c r="S2385" s="223"/>
    </row>
    <row r="2386" spans="1:19" x14ac:dyDescent="0.25">
      <c r="A2386" s="231"/>
      <c r="B2386" s="32"/>
      <c r="C2386" s="147"/>
      <c r="D2386" s="147"/>
      <c r="E2386" s="467"/>
      <c r="F2386" s="468"/>
      <c r="G2386" s="466"/>
      <c r="H2386" s="467"/>
      <c r="I2386" s="466"/>
      <c r="J2386" s="618"/>
      <c r="L2386" s="863" t="str">
        <f t="shared" si="115"/>
        <v/>
      </c>
      <c r="M2386" s="864">
        <f t="shared" si="116"/>
        <v>0</v>
      </c>
      <c r="N2386" s="864">
        <f t="shared" si="117"/>
        <v>0</v>
      </c>
      <c r="O2386" s="197"/>
      <c r="P2386" s="197"/>
      <c r="Q2386" s="325"/>
      <c r="R2386" s="223"/>
      <c r="S2386" s="223"/>
    </row>
    <row r="2387" spans="1:19" x14ac:dyDescent="0.25">
      <c r="A2387" s="231"/>
      <c r="B2387" s="32"/>
      <c r="C2387" s="147"/>
      <c r="D2387" s="147"/>
      <c r="E2387" s="467"/>
      <c r="F2387" s="468"/>
      <c r="G2387" s="466"/>
      <c r="H2387" s="467"/>
      <c r="I2387" s="466"/>
      <c r="J2387" s="618"/>
      <c r="L2387" s="863" t="str">
        <f t="shared" si="115"/>
        <v/>
      </c>
      <c r="M2387" s="864">
        <f t="shared" si="116"/>
        <v>0</v>
      </c>
      <c r="N2387" s="864">
        <f t="shared" si="117"/>
        <v>0</v>
      </c>
      <c r="O2387" s="197"/>
      <c r="P2387" s="197"/>
      <c r="Q2387" s="325"/>
      <c r="R2387" s="223"/>
      <c r="S2387" s="223"/>
    </row>
    <row r="2388" spans="1:19" x14ac:dyDescent="0.25">
      <c r="A2388" s="231"/>
      <c r="B2388" s="32"/>
      <c r="C2388" s="147"/>
      <c r="D2388" s="147"/>
      <c r="E2388" s="467"/>
      <c r="F2388" s="468"/>
      <c r="G2388" s="466"/>
      <c r="H2388" s="467"/>
      <c r="I2388" s="466"/>
      <c r="J2388" s="618"/>
      <c r="L2388" s="863" t="str">
        <f t="shared" si="115"/>
        <v/>
      </c>
      <c r="M2388" s="864">
        <f t="shared" si="116"/>
        <v>0</v>
      </c>
      <c r="N2388" s="864">
        <f t="shared" si="117"/>
        <v>0</v>
      </c>
      <c r="O2388" s="197"/>
      <c r="P2388" s="197"/>
      <c r="Q2388" s="325"/>
      <c r="R2388" s="223"/>
      <c r="S2388" s="223"/>
    </row>
    <row r="2389" spans="1:19" x14ac:dyDescent="0.25">
      <c r="A2389" s="231"/>
      <c r="B2389" s="32"/>
      <c r="C2389" s="147"/>
      <c r="D2389" s="147"/>
      <c r="E2389" s="467"/>
      <c r="F2389" s="468"/>
      <c r="G2389" s="466"/>
      <c r="H2389" s="467"/>
      <c r="I2389" s="466"/>
      <c r="J2389" s="618"/>
      <c r="L2389" s="863" t="str">
        <f t="shared" si="115"/>
        <v/>
      </c>
      <c r="M2389" s="864">
        <f t="shared" si="116"/>
        <v>0</v>
      </c>
      <c r="N2389" s="864">
        <f t="shared" si="117"/>
        <v>0</v>
      </c>
      <c r="O2389" s="197"/>
      <c r="P2389" s="197"/>
      <c r="Q2389" s="325"/>
      <c r="R2389" s="197"/>
      <c r="S2389" s="223"/>
    </row>
    <row r="2390" spans="1:19" x14ac:dyDescent="0.25">
      <c r="A2390" s="231"/>
      <c r="B2390" s="32"/>
      <c r="C2390" s="147"/>
      <c r="D2390" s="147"/>
      <c r="E2390" s="467"/>
      <c r="F2390" s="468"/>
      <c r="G2390" s="466"/>
      <c r="H2390" s="467"/>
      <c r="I2390" s="466"/>
      <c r="J2390" s="618"/>
      <c r="L2390" s="863" t="str">
        <f t="shared" si="115"/>
        <v/>
      </c>
      <c r="M2390" s="864">
        <f t="shared" si="116"/>
        <v>0</v>
      </c>
      <c r="N2390" s="864">
        <f t="shared" si="117"/>
        <v>0</v>
      </c>
      <c r="O2390" s="197"/>
      <c r="P2390" s="197"/>
      <c r="Q2390" s="325"/>
      <c r="R2390" s="197"/>
      <c r="S2390" s="223"/>
    </row>
    <row r="2391" spans="1:19" x14ac:dyDescent="0.25">
      <c r="A2391" s="231"/>
      <c r="B2391" s="32"/>
      <c r="C2391" s="147"/>
      <c r="D2391" s="147"/>
      <c r="E2391" s="467"/>
      <c r="F2391" s="468"/>
      <c r="G2391" s="466"/>
      <c r="H2391" s="467"/>
      <c r="I2391" s="466"/>
      <c r="J2391" s="618"/>
      <c r="L2391" s="863" t="str">
        <f t="shared" si="115"/>
        <v/>
      </c>
      <c r="M2391" s="864">
        <f t="shared" si="116"/>
        <v>0</v>
      </c>
      <c r="N2391" s="864">
        <f t="shared" si="117"/>
        <v>0</v>
      </c>
      <c r="O2391" s="197"/>
      <c r="P2391" s="197"/>
      <c r="Q2391" s="325"/>
      <c r="R2391" s="223"/>
      <c r="S2391" s="223"/>
    </row>
    <row r="2392" spans="1:19" x14ac:dyDescent="0.25">
      <c r="A2392" s="231"/>
      <c r="B2392" s="32"/>
      <c r="C2392" s="147"/>
      <c r="D2392" s="147"/>
      <c r="E2392" s="467"/>
      <c r="F2392" s="468"/>
      <c r="G2392" s="466"/>
      <c r="H2392" s="467"/>
      <c r="I2392" s="466"/>
      <c r="J2392" s="618"/>
      <c r="L2392" s="863" t="str">
        <f t="shared" si="115"/>
        <v/>
      </c>
      <c r="M2392" s="864">
        <f t="shared" si="116"/>
        <v>0</v>
      </c>
      <c r="N2392" s="864">
        <f t="shared" si="117"/>
        <v>0</v>
      </c>
      <c r="O2392" s="197"/>
      <c r="P2392" s="197"/>
      <c r="Q2392" s="325"/>
      <c r="R2392" s="223"/>
      <c r="S2392" s="223"/>
    </row>
    <row r="2393" spans="1:19" x14ac:dyDescent="0.25">
      <c r="A2393" s="231"/>
      <c r="B2393" s="32"/>
      <c r="C2393" s="147"/>
      <c r="D2393" s="147"/>
      <c r="E2393" s="467"/>
      <c r="F2393" s="468"/>
      <c r="G2393" s="466"/>
      <c r="H2393" s="467"/>
      <c r="I2393" s="466"/>
      <c r="J2393" s="618"/>
      <c r="L2393" s="863" t="str">
        <f t="shared" si="115"/>
        <v/>
      </c>
      <c r="M2393" s="864">
        <f t="shared" si="116"/>
        <v>0</v>
      </c>
      <c r="N2393" s="864">
        <f t="shared" si="117"/>
        <v>0</v>
      </c>
      <c r="O2393" s="197"/>
      <c r="P2393" s="197"/>
      <c r="Q2393" s="325"/>
      <c r="R2393" s="223"/>
      <c r="S2393" s="223"/>
    </row>
    <row r="2394" spans="1:19" x14ac:dyDescent="0.25">
      <c r="A2394" s="231"/>
      <c r="B2394" s="32"/>
      <c r="C2394" s="147"/>
      <c r="D2394" s="147"/>
      <c r="E2394" s="467"/>
      <c r="F2394" s="468"/>
      <c r="G2394" s="466"/>
      <c r="H2394" s="467"/>
      <c r="I2394" s="466"/>
      <c r="J2394" s="618"/>
      <c r="L2394" s="863" t="str">
        <f t="shared" si="115"/>
        <v/>
      </c>
      <c r="M2394" s="864">
        <f t="shared" si="116"/>
        <v>0</v>
      </c>
      <c r="N2394" s="864">
        <f t="shared" si="117"/>
        <v>0</v>
      </c>
      <c r="O2394" s="197"/>
      <c r="P2394" s="197"/>
      <c r="Q2394" s="325"/>
      <c r="R2394" s="223"/>
      <c r="S2394" s="223"/>
    </row>
    <row r="2395" spans="1:19" x14ac:dyDescent="0.25">
      <c r="A2395" s="231"/>
      <c r="B2395" s="32"/>
      <c r="C2395" s="147"/>
      <c r="D2395" s="147"/>
      <c r="E2395" s="467"/>
      <c r="F2395" s="468"/>
      <c r="G2395" s="466"/>
      <c r="H2395" s="467"/>
      <c r="I2395" s="466"/>
      <c r="J2395" s="618"/>
      <c r="L2395" s="863" t="str">
        <f t="shared" si="115"/>
        <v/>
      </c>
      <c r="M2395" s="864">
        <f t="shared" si="116"/>
        <v>0</v>
      </c>
      <c r="N2395" s="864">
        <f t="shared" si="117"/>
        <v>0</v>
      </c>
      <c r="O2395" s="197"/>
      <c r="P2395" s="197"/>
      <c r="Q2395" s="325"/>
      <c r="R2395" s="223"/>
      <c r="S2395" s="223"/>
    </row>
    <row r="2396" spans="1:19" x14ac:dyDescent="0.25">
      <c r="A2396" s="231"/>
      <c r="B2396" s="32"/>
      <c r="C2396" s="147"/>
      <c r="D2396" s="147"/>
      <c r="E2396" s="467"/>
      <c r="F2396" s="468"/>
      <c r="G2396" s="466"/>
      <c r="H2396" s="467"/>
      <c r="I2396" s="466"/>
      <c r="J2396" s="618"/>
      <c r="L2396" s="863" t="str">
        <f t="shared" si="115"/>
        <v/>
      </c>
      <c r="M2396" s="864">
        <f t="shared" si="116"/>
        <v>0</v>
      </c>
      <c r="N2396" s="864">
        <f t="shared" si="117"/>
        <v>0</v>
      </c>
      <c r="O2396" s="197"/>
      <c r="P2396" s="197"/>
      <c r="Q2396" s="325"/>
      <c r="R2396" s="223"/>
      <c r="S2396" s="223"/>
    </row>
    <row r="2397" spans="1:19" x14ac:dyDescent="0.25">
      <c r="A2397" s="231"/>
      <c r="B2397" s="32"/>
      <c r="C2397" s="147"/>
      <c r="D2397" s="147"/>
      <c r="E2397" s="467"/>
      <c r="F2397" s="468"/>
      <c r="G2397" s="466"/>
      <c r="H2397" s="467"/>
      <c r="I2397" s="466"/>
      <c r="J2397" s="618"/>
      <c r="L2397" s="863" t="str">
        <f t="shared" si="115"/>
        <v/>
      </c>
      <c r="M2397" s="864">
        <f t="shared" si="116"/>
        <v>0</v>
      </c>
      <c r="N2397" s="864">
        <f t="shared" si="117"/>
        <v>0</v>
      </c>
      <c r="O2397" s="197"/>
      <c r="P2397" s="197"/>
      <c r="Q2397" s="325"/>
      <c r="R2397" s="197"/>
      <c r="S2397" s="223"/>
    </row>
    <row r="2398" spans="1:19" x14ac:dyDescent="0.25">
      <c r="A2398" s="231"/>
      <c r="B2398" s="32"/>
      <c r="C2398" s="147"/>
      <c r="D2398" s="147"/>
      <c r="E2398" s="467"/>
      <c r="F2398" s="468"/>
      <c r="G2398" s="466"/>
      <c r="H2398" s="467"/>
      <c r="I2398" s="466"/>
      <c r="J2398" s="618"/>
      <c r="L2398" s="863" t="str">
        <f t="shared" si="115"/>
        <v/>
      </c>
      <c r="M2398" s="864">
        <f t="shared" si="116"/>
        <v>0</v>
      </c>
      <c r="N2398" s="864">
        <f t="shared" si="117"/>
        <v>0</v>
      </c>
      <c r="O2398" s="197"/>
      <c r="P2398" s="197"/>
      <c r="Q2398" s="325"/>
      <c r="R2398" s="197"/>
      <c r="S2398" s="223"/>
    </row>
    <row r="2399" spans="1:19" x14ac:dyDescent="0.25">
      <c r="A2399" s="231"/>
      <c r="B2399" s="32"/>
      <c r="C2399" s="147"/>
      <c r="D2399" s="147"/>
      <c r="E2399" s="467"/>
      <c r="F2399" s="468"/>
      <c r="G2399" s="466"/>
      <c r="H2399" s="467"/>
      <c r="I2399" s="466"/>
      <c r="J2399" s="618"/>
      <c r="L2399" s="863" t="str">
        <f t="shared" si="115"/>
        <v/>
      </c>
      <c r="M2399" s="864">
        <f t="shared" si="116"/>
        <v>0</v>
      </c>
      <c r="N2399" s="864">
        <f t="shared" si="117"/>
        <v>0</v>
      </c>
      <c r="O2399" s="197"/>
      <c r="P2399" s="197"/>
      <c r="Q2399" s="325"/>
      <c r="R2399" s="223"/>
      <c r="S2399" s="223"/>
    </row>
    <row r="2400" spans="1:19" x14ac:dyDescent="0.25">
      <c r="A2400" s="231"/>
      <c r="B2400" s="32"/>
      <c r="C2400" s="147"/>
      <c r="D2400" s="147"/>
      <c r="E2400" s="467"/>
      <c r="F2400" s="468"/>
      <c r="G2400" s="466"/>
      <c r="H2400" s="467"/>
      <c r="I2400" s="466"/>
      <c r="J2400" s="618"/>
      <c r="L2400" s="863" t="str">
        <f t="shared" si="115"/>
        <v/>
      </c>
      <c r="M2400" s="864">
        <f t="shared" si="116"/>
        <v>0</v>
      </c>
      <c r="N2400" s="864">
        <f t="shared" si="117"/>
        <v>0</v>
      </c>
      <c r="O2400" s="197"/>
      <c r="P2400" s="197"/>
      <c r="Q2400" s="325"/>
      <c r="R2400" s="223"/>
      <c r="S2400" s="223"/>
    </row>
    <row r="2401" spans="1:19" x14ac:dyDescent="0.25">
      <c r="A2401" s="231"/>
      <c r="B2401" s="32"/>
      <c r="C2401" s="147"/>
      <c r="D2401" s="147"/>
      <c r="E2401" s="467"/>
      <c r="F2401" s="468"/>
      <c r="G2401" s="466"/>
      <c r="H2401" s="467"/>
      <c r="I2401" s="466"/>
      <c r="J2401" s="618"/>
      <c r="L2401" s="863" t="str">
        <f t="shared" si="115"/>
        <v/>
      </c>
      <c r="M2401" s="864">
        <f t="shared" si="116"/>
        <v>0</v>
      </c>
      <c r="N2401" s="864">
        <f t="shared" si="117"/>
        <v>0</v>
      </c>
      <c r="O2401" s="197"/>
      <c r="P2401" s="197"/>
      <c r="Q2401" s="325"/>
      <c r="R2401" s="223"/>
      <c r="S2401" s="223"/>
    </row>
    <row r="2402" spans="1:19" x14ac:dyDescent="0.25">
      <c r="A2402" s="231"/>
      <c r="B2402" s="32"/>
      <c r="C2402" s="147"/>
      <c r="D2402" s="147"/>
      <c r="E2402" s="467"/>
      <c r="F2402" s="468"/>
      <c r="G2402" s="466"/>
      <c r="H2402" s="467"/>
      <c r="I2402" s="466"/>
      <c r="J2402" s="618"/>
      <c r="L2402" s="863" t="str">
        <f t="shared" si="115"/>
        <v/>
      </c>
      <c r="M2402" s="864">
        <f t="shared" si="116"/>
        <v>0</v>
      </c>
      <c r="N2402" s="864">
        <f t="shared" si="117"/>
        <v>0</v>
      </c>
      <c r="O2402" s="197"/>
      <c r="P2402" s="197"/>
      <c r="Q2402" s="325"/>
      <c r="R2402" s="223"/>
      <c r="S2402" s="223"/>
    </row>
    <row r="2403" spans="1:19" x14ac:dyDescent="0.25">
      <c r="A2403" s="231"/>
      <c r="B2403" s="32"/>
      <c r="C2403" s="147"/>
      <c r="D2403" s="147"/>
      <c r="E2403" s="467"/>
      <c r="F2403" s="468"/>
      <c r="G2403" s="466"/>
      <c r="H2403" s="467"/>
      <c r="I2403" s="466"/>
      <c r="J2403" s="618"/>
      <c r="L2403" s="863" t="str">
        <f t="shared" si="115"/>
        <v/>
      </c>
      <c r="M2403" s="864">
        <f t="shared" si="116"/>
        <v>0</v>
      </c>
      <c r="N2403" s="864">
        <f t="shared" si="117"/>
        <v>0</v>
      </c>
      <c r="O2403" s="197"/>
      <c r="P2403" s="197"/>
      <c r="Q2403" s="325"/>
      <c r="R2403" s="223"/>
      <c r="S2403" s="223"/>
    </row>
    <row r="2404" spans="1:19" x14ac:dyDescent="0.25">
      <c r="A2404" s="231"/>
      <c r="B2404" s="32"/>
      <c r="C2404" s="147"/>
      <c r="D2404" s="147"/>
      <c r="E2404" s="467"/>
      <c r="F2404" s="468"/>
      <c r="G2404" s="466"/>
      <c r="H2404" s="467"/>
      <c r="I2404" s="466"/>
      <c r="J2404" s="618"/>
      <c r="L2404" s="863" t="str">
        <f t="shared" si="115"/>
        <v/>
      </c>
      <c r="M2404" s="864">
        <f t="shared" si="116"/>
        <v>0</v>
      </c>
      <c r="N2404" s="864">
        <f t="shared" si="117"/>
        <v>0</v>
      </c>
      <c r="O2404" s="197"/>
      <c r="P2404" s="197"/>
      <c r="Q2404" s="325"/>
      <c r="R2404" s="223"/>
      <c r="S2404" s="223"/>
    </row>
    <row r="2405" spans="1:19" x14ac:dyDescent="0.25">
      <c r="A2405" s="231"/>
      <c r="B2405" s="32"/>
      <c r="C2405" s="147"/>
      <c r="D2405" s="147"/>
      <c r="E2405" s="467"/>
      <c r="F2405" s="468"/>
      <c r="G2405" s="466"/>
      <c r="H2405" s="467"/>
      <c r="I2405" s="466"/>
      <c r="J2405" s="618"/>
      <c r="L2405" s="863" t="str">
        <f t="shared" si="115"/>
        <v/>
      </c>
      <c r="M2405" s="864">
        <f t="shared" si="116"/>
        <v>0</v>
      </c>
      <c r="N2405" s="864">
        <f t="shared" si="117"/>
        <v>0</v>
      </c>
      <c r="O2405" s="197"/>
      <c r="P2405" s="197"/>
      <c r="Q2405" s="325"/>
      <c r="R2405" s="197"/>
      <c r="S2405" s="223"/>
    </row>
    <row r="2406" spans="1:19" x14ac:dyDescent="0.25">
      <c r="A2406" s="231"/>
      <c r="B2406" s="32"/>
      <c r="C2406" s="147"/>
      <c r="D2406" s="147"/>
      <c r="E2406" s="467"/>
      <c r="F2406" s="468"/>
      <c r="G2406" s="466"/>
      <c r="H2406" s="467"/>
      <c r="I2406" s="466"/>
      <c r="J2406" s="618"/>
      <c r="L2406" s="863" t="str">
        <f t="shared" si="115"/>
        <v/>
      </c>
      <c r="M2406" s="864">
        <f t="shared" si="116"/>
        <v>0</v>
      </c>
      <c r="N2406" s="864">
        <f t="shared" si="117"/>
        <v>0</v>
      </c>
      <c r="O2406" s="197"/>
      <c r="P2406" s="197"/>
      <c r="Q2406" s="325"/>
      <c r="R2406" s="197"/>
      <c r="S2406" s="223"/>
    </row>
    <row r="2407" spans="1:19" x14ac:dyDescent="0.25">
      <c r="A2407" s="231"/>
      <c r="B2407" s="32"/>
      <c r="C2407" s="147"/>
      <c r="D2407" s="147"/>
      <c r="E2407" s="467"/>
      <c r="F2407" s="468"/>
      <c r="G2407" s="466"/>
      <c r="H2407" s="467"/>
      <c r="I2407" s="466"/>
      <c r="J2407" s="618"/>
      <c r="L2407" s="863" t="str">
        <f t="shared" si="115"/>
        <v/>
      </c>
      <c r="M2407" s="864">
        <f t="shared" si="116"/>
        <v>0</v>
      </c>
      <c r="N2407" s="864">
        <f t="shared" si="117"/>
        <v>0</v>
      </c>
      <c r="O2407" s="197"/>
      <c r="P2407" s="197"/>
      <c r="Q2407" s="325"/>
      <c r="R2407" s="223"/>
      <c r="S2407" s="223"/>
    </row>
    <row r="2408" spans="1:19" x14ac:dyDescent="0.25">
      <c r="A2408" s="231"/>
      <c r="B2408" s="32"/>
      <c r="C2408" s="147"/>
      <c r="D2408" s="147"/>
      <c r="E2408" s="467"/>
      <c r="F2408" s="468"/>
      <c r="G2408" s="466"/>
      <c r="H2408" s="467"/>
      <c r="I2408" s="466"/>
      <c r="J2408" s="618"/>
      <c r="L2408" s="863" t="str">
        <f t="shared" si="115"/>
        <v/>
      </c>
      <c r="M2408" s="864">
        <f t="shared" si="116"/>
        <v>0</v>
      </c>
      <c r="N2408" s="864">
        <f t="shared" si="117"/>
        <v>0</v>
      </c>
      <c r="O2408" s="197"/>
      <c r="P2408" s="197"/>
      <c r="Q2408" s="325"/>
      <c r="R2408" s="223"/>
      <c r="S2408" s="223"/>
    </row>
    <row r="2409" spans="1:19" x14ac:dyDescent="0.25">
      <c r="A2409" s="231"/>
      <c r="B2409" s="32"/>
      <c r="C2409" s="147"/>
      <c r="D2409" s="147"/>
      <c r="E2409" s="467"/>
      <c r="F2409" s="468"/>
      <c r="G2409" s="466"/>
      <c r="H2409" s="467"/>
      <c r="I2409" s="466"/>
      <c r="J2409" s="618"/>
      <c r="L2409" s="863" t="str">
        <f t="shared" si="115"/>
        <v/>
      </c>
      <c r="M2409" s="864">
        <f t="shared" si="116"/>
        <v>0</v>
      </c>
      <c r="N2409" s="864">
        <f t="shared" si="117"/>
        <v>0</v>
      </c>
      <c r="O2409" s="197"/>
      <c r="P2409" s="197"/>
      <c r="Q2409" s="325"/>
      <c r="R2409" s="223"/>
      <c r="S2409" s="223"/>
    </row>
    <row r="2410" spans="1:19" x14ac:dyDescent="0.25">
      <c r="A2410" s="231"/>
      <c r="B2410" s="32"/>
      <c r="C2410" s="147"/>
      <c r="D2410" s="147"/>
      <c r="E2410" s="467"/>
      <c r="F2410" s="468"/>
      <c r="G2410" s="466"/>
      <c r="H2410" s="467"/>
      <c r="I2410" s="466"/>
      <c r="J2410" s="618"/>
      <c r="L2410" s="863" t="str">
        <f t="shared" si="115"/>
        <v/>
      </c>
      <c r="M2410" s="864">
        <f t="shared" si="116"/>
        <v>0</v>
      </c>
      <c r="N2410" s="864">
        <f t="shared" si="117"/>
        <v>0</v>
      </c>
      <c r="O2410" s="197"/>
      <c r="P2410" s="197"/>
      <c r="Q2410" s="325"/>
      <c r="R2410" s="223"/>
      <c r="S2410" s="223"/>
    </row>
    <row r="2411" spans="1:19" x14ac:dyDescent="0.25">
      <c r="A2411" s="231"/>
      <c r="B2411" s="32"/>
      <c r="C2411" s="147"/>
      <c r="D2411" s="147"/>
      <c r="E2411" s="467"/>
      <c r="F2411" s="468"/>
      <c r="G2411" s="466"/>
      <c r="H2411" s="467"/>
      <c r="I2411" s="466"/>
      <c r="J2411" s="618"/>
      <c r="L2411" s="863" t="str">
        <f t="shared" si="115"/>
        <v/>
      </c>
      <c r="M2411" s="864">
        <f t="shared" si="116"/>
        <v>0</v>
      </c>
      <c r="N2411" s="864">
        <f t="shared" si="117"/>
        <v>0</v>
      </c>
      <c r="O2411" s="197"/>
      <c r="P2411" s="197"/>
      <c r="Q2411" s="325"/>
      <c r="R2411" s="223"/>
      <c r="S2411" s="223"/>
    </row>
    <row r="2412" spans="1:19" x14ac:dyDescent="0.25">
      <c r="A2412" s="231"/>
      <c r="B2412" s="32"/>
      <c r="C2412" s="147"/>
      <c r="D2412" s="147"/>
      <c r="E2412" s="467"/>
      <c r="F2412" s="468"/>
      <c r="G2412" s="466"/>
      <c r="H2412" s="467"/>
      <c r="I2412" s="466"/>
      <c r="J2412" s="618"/>
      <c r="L2412" s="863" t="str">
        <f t="shared" si="115"/>
        <v/>
      </c>
      <c r="M2412" s="864">
        <f t="shared" si="116"/>
        <v>0</v>
      </c>
      <c r="N2412" s="864">
        <f t="shared" si="117"/>
        <v>0</v>
      </c>
      <c r="O2412" s="197"/>
      <c r="P2412" s="197"/>
      <c r="Q2412" s="325"/>
      <c r="R2412" s="223"/>
      <c r="S2412" s="223"/>
    </row>
    <row r="2413" spans="1:19" x14ac:dyDescent="0.25">
      <c r="A2413" s="231"/>
      <c r="B2413" s="32"/>
      <c r="C2413" s="147"/>
      <c r="D2413" s="147"/>
      <c r="E2413" s="467"/>
      <c r="F2413" s="468"/>
      <c r="G2413" s="466"/>
      <c r="H2413" s="467"/>
      <c r="I2413" s="466"/>
      <c r="J2413" s="618"/>
      <c r="L2413" s="863" t="str">
        <f t="shared" si="115"/>
        <v/>
      </c>
      <c r="M2413" s="864">
        <f t="shared" si="116"/>
        <v>0</v>
      </c>
      <c r="N2413" s="864">
        <f t="shared" si="117"/>
        <v>0</v>
      </c>
      <c r="O2413" s="197"/>
      <c r="P2413" s="197"/>
      <c r="Q2413" s="325"/>
      <c r="R2413" s="197"/>
      <c r="S2413" s="223"/>
    </row>
    <row r="2414" spans="1:19" x14ac:dyDescent="0.25">
      <c r="A2414" s="231"/>
      <c r="B2414" s="32"/>
      <c r="C2414" s="147"/>
      <c r="D2414" s="147"/>
      <c r="E2414" s="467"/>
      <c r="F2414" s="468"/>
      <c r="G2414" s="466"/>
      <c r="H2414" s="467"/>
      <c r="I2414" s="466"/>
      <c r="J2414" s="618"/>
      <c r="L2414" s="863" t="str">
        <f t="shared" si="115"/>
        <v/>
      </c>
      <c r="M2414" s="864">
        <f t="shared" si="116"/>
        <v>0</v>
      </c>
      <c r="N2414" s="864">
        <f t="shared" si="117"/>
        <v>0</v>
      </c>
      <c r="O2414" s="197"/>
      <c r="P2414" s="197"/>
      <c r="Q2414" s="325"/>
      <c r="R2414" s="197"/>
      <c r="S2414" s="223"/>
    </row>
    <row r="2415" spans="1:19" x14ac:dyDescent="0.25">
      <c r="A2415" s="231"/>
      <c r="B2415" s="32"/>
      <c r="C2415" s="147"/>
      <c r="D2415" s="147"/>
      <c r="E2415" s="467"/>
      <c r="F2415" s="468"/>
      <c r="G2415" s="466"/>
      <c r="H2415" s="467"/>
      <c r="I2415" s="466"/>
      <c r="J2415" s="618"/>
      <c r="L2415" s="863" t="str">
        <f t="shared" si="115"/>
        <v/>
      </c>
      <c r="M2415" s="864">
        <f t="shared" si="116"/>
        <v>0</v>
      </c>
      <c r="N2415" s="864">
        <f t="shared" si="117"/>
        <v>0</v>
      </c>
      <c r="O2415" s="197"/>
      <c r="P2415" s="197"/>
      <c r="Q2415" s="325"/>
      <c r="R2415" s="223"/>
      <c r="S2415" s="223"/>
    </row>
    <row r="2416" spans="1:19" x14ac:dyDescent="0.25">
      <c r="A2416" s="231"/>
      <c r="B2416" s="32"/>
      <c r="C2416" s="147"/>
      <c r="D2416" s="147"/>
      <c r="E2416" s="467"/>
      <c r="F2416" s="468"/>
      <c r="G2416" s="466"/>
      <c r="H2416" s="467"/>
      <c r="I2416" s="466"/>
      <c r="J2416" s="618"/>
      <c r="L2416" s="863" t="str">
        <f t="shared" si="115"/>
        <v/>
      </c>
      <c r="M2416" s="864">
        <f t="shared" si="116"/>
        <v>0</v>
      </c>
      <c r="N2416" s="864">
        <f t="shared" si="117"/>
        <v>0</v>
      </c>
      <c r="O2416" s="197"/>
      <c r="P2416" s="197"/>
      <c r="Q2416" s="325"/>
      <c r="R2416" s="223"/>
      <c r="S2416" s="223"/>
    </row>
    <row r="2417" spans="1:19" x14ac:dyDescent="0.25">
      <c r="A2417" s="231"/>
      <c r="B2417" s="32"/>
      <c r="C2417" s="147"/>
      <c r="D2417" s="147"/>
      <c r="E2417" s="467"/>
      <c r="F2417" s="468"/>
      <c r="G2417" s="466"/>
      <c r="H2417" s="467"/>
      <c r="I2417" s="466"/>
      <c r="J2417" s="618"/>
      <c r="L2417" s="863" t="str">
        <f t="shared" si="115"/>
        <v/>
      </c>
      <c r="M2417" s="864">
        <f t="shared" si="116"/>
        <v>0</v>
      </c>
      <c r="N2417" s="864">
        <f t="shared" si="117"/>
        <v>0</v>
      </c>
      <c r="O2417" s="197"/>
      <c r="P2417" s="197"/>
      <c r="Q2417" s="325"/>
      <c r="R2417" s="223"/>
      <c r="S2417" s="223"/>
    </row>
    <row r="2418" spans="1:19" x14ac:dyDescent="0.25">
      <c r="A2418" s="231"/>
      <c r="B2418" s="32"/>
      <c r="C2418" s="147"/>
      <c r="D2418" s="147"/>
      <c r="E2418" s="467"/>
      <c r="F2418" s="468"/>
      <c r="G2418" s="466"/>
      <c r="H2418" s="467"/>
      <c r="I2418" s="466"/>
      <c r="J2418" s="618"/>
      <c r="L2418" s="863" t="str">
        <f t="shared" si="115"/>
        <v/>
      </c>
      <c r="M2418" s="864">
        <f t="shared" si="116"/>
        <v>0</v>
      </c>
      <c r="N2418" s="864">
        <f t="shared" si="117"/>
        <v>0</v>
      </c>
      <c r="O2418" s="197"/>
      <c r="P2418" s="197"/>
      <c r="Q2418" s="325"/>
      <c r="R2418" s="223"/>
      <c r="S2418" s="223"/>
    </row>
    <row r="2419" spans="1:19" x14ac:dyDescent="0.25">
      <c r="A2419" s="231"/>
      <c r="B2419" s="32"/>
      <c r="C2419" s="147"/>
      <c r="D2419" s="147"/>
      <c r="E2419" s="467"/>
      <c r="F2419" s="468"/>
      <c r="G2419" s="466"/>
      <c r="H2419" s="467"/>
      <c r="I2419" s="466"/>
      <c r="J2419" s="618"/>
      <c r="L2419" s="863" t="str">
        <f t="shared" si="115"/>
        <v/>
      </c>
      <c r="M2419" s="864">
        <f t="shared" si="116"/>
        <v>0</v>
      </c>
      <c r="N2419" s="864">
        <f t="shared" si="117"/>
        <v>0</v>
      </c>
      <c r="O2419" s="197"/>
      <c r="P2419" s="197"/>
      <c r="Q2419" s="325"/>
      <c r="R2419" s="223"/>
      <c r="S2419" s="223"/>
    </row>
    <row r="2420" spans="1:19" x14ac:dyDescent="0.25">
      <c r="A2420" s="231"/>
      <c r="B2420" s="32"/>
      <c r="C2420" s="147"/>
      <c r="D2420" s="147"/>
      <c r="E2420" s="467"/>
      <c r="F2420" s="468"/>
      <c r="G2420" s="466"/>
      <c r="H2420" s="467"/>
      <c r="I2420" s="466"/>
      <c r="J2420" s="618"/>
      <c r="L2420" s="863" t="str">
        <f t="shared" si="115"/>
        <v/>
      </c>
      <c r="M2420" s="864">
        <f t="shared" si="116"/>
        <v>0</v>
      </c>
      <c r="N2420" s="864">
        <f t="shared" si="117"/>
        <v>0</v>
      </c>
      <c r="O2420" s="197"/>
      <c r="P2420" s="197"/>
      <c r="Q2420" s="325"/>
      <c r="R2420" s="223"/>
      <c r="S2420" s="223"/>
    </row>
    <row r="2421" spans="1:19" x14ac:dyDescent="0.25">
      <c r="A2421" s="231"/>
      <c r="B2421" s="32"/>
      <c r="C2421" s="147"/>
      <c r="D2421" s="147"/>
      <c r="E2421" s="467"/>
      <c r="F2421" s="468"/>
      <c r="G2421" s="466"/>
      <c r="H2421" s="467"/>
      <c r="I2421" s="466"/>
      <c r="J2421" s="618"/>
      <c r="L2421" s="863" t="str">
        <f t="shared" si="115"/>
        <v/>
      </c>
      <c r="M2421" s="864">
        <f t="shared" si="116"/>
        <v>0</v>
      </c>
      <c r="N2421" s="864">
        <f t="shared" si="117"/>
        <v>0</v>
      </c>
      <c r="O2421" s="197"/>
      <c r="P2421" s="197"/>
      <c r="Q2421" s="325"/>
      <c r="R2421" s="197"/>
      <c r="S2421" s="223"/>
    </row>
    <row r="2422" spans="1:19" x14ac:dyDescent="0.25">
      <c r="A2422" s="231"/>
      <c r="B2422" s="32"/>
      <c r="C2422" s="147"/>
      <c r="D2422" s="147"/>
      <c r="E2422" s="467"/>
      <c r="F2422" s="468"/>
      <c r="G2422" s="466"/>
      <c r="H2422" s="467"/>
      <c r="I2422" s="466"/>
      <c r="J2422" s="618"/>
      <c r="L2422" s="863" t="str">
        <f t="shared" si="115"/>
        <v/>
      </c>
      <c r="M2422" s="864">
        <f t="shared" si="116"/>
        <v>0</v>
      </c>
      <c r="N2422" s="864">
        <f t="shared" si="117"/>
        <v>0</v>
      </c>
      <c r="O2422" s="197"/>
      <c r="P2422" s="197"/>
      <c r="Q2422" s="325"/>
      <c r="R2422" s="197"/>
      <c r="S2422" s="223"/>
    </row>
    <row r="2423" spans="1:19" x14ac:dyDescent="0.25">
      <c r="A2423" s="231"/>
      <c r="B2423" s="32"/>
      <c r="C2423" s="147"/>
      <c r="D2423" s="147"/>
      <c r="E2423" s="467"/>
      <c r="F2423" s="468"/>
      <c r="G2423" s="466"/>
      <c r="H2423" s="467"/>
      <c r="I2423" s="466"/>
      <c r="J2423" s="618"/>
      <c r="L2423" s="863" t="str">
        <f t="shared" si="115"/>
        <v/>
      </c>
      <c r="M2423" s="864">
        <f t="shared" si="116"/>
        <v>0</v>
      </c>
      <c r="N2423" s="864">
        <f t="shared" si="117"/>
        <v>0</v>
      </c>
      <c r="O2423" s="197"/>
      <c r="P2423" s="197"/>
      <c r="Q2423" s="325"/>
      <c r="R2423" s="223"/>
      <c r="S2423" s="223"/>
    </row>
    <row r="2424" spans="1:19" x14ac:dyDescent="0.25">
      <c r="A2424" s="231"/>
      <c r="B2424" s="32"/>
      <c r="C2424" s="147"/>
      <c r="D2424" s="147"/>
      <c r="E2424" s="467"/>
      <c r="F2424" s="468"/>
      <c r="G2424" s="466"/>
      <c r="H2424" s="467"/>
      <c r="I2424" s="466"/>
      <c r="J2424" s="618"/>
      <c r="L2424" s="863" t="str">
        <f t="shared" si="115"/>
        <v/>
      </c>
      <c r="M2424" s="864">
        <f t="shared" si="116"/>
        <v>0</v>
      </c>
      <c r="N2424" s="864">
        <f t="shared" si="117"/>
        <v>0</v>
      </c>
      <c r="O2424" s="197"/>
      <c r="P2424" s="197"/>
      <c r="Q2424" s="325"/>
      <c r="R2424" s="223"/>
      <c r="S2424" s="223"/>
    </row>
    <row r="2425" spans="1:19" x14ac:dyDescent="0.25">
      <c r="A2425" s="231"/>
      <c r="B2425" s="32"/>
      <c r="C2425" s="147"/>
      <c r="D2425" s="147"/>
      <c r="E2425" s="467"/>
      <c r="F2425" s="468"/>
      <c r="G2425" s="466"/>
      <c r="H2425" s="467"/>
      <c r="I2425" s="466"/>
      <c r="J2425" s="618"/>
      <c r="L2425" s="863" t="str">
        <f t="shared" si="115"/>
        <v/>
      </c>
      <c r="M2425" s="864">
        <f t="shared" si="116"/>
        <v>0</v>
      </c>
      <c r="N2425" s="864">
        <f t="shared" si="117"/>
        <v>0</v>
      </c>
      <c r="O2425" s="197"/>
      <c r="P2425" s="197"/>
      <c r="Q2425" s="325"/>
      <c r="R2425" s="223"/>
      <c r="S2425" s="223"/>
    </row>
    <row r="2426" spans="1:19" x14ac:dyDescent="0.25">
      <c r="A2426" s="231"/>
      <c r="B2426" s="32"/>
      <c r="C2426" s="147"/>
      <c r="D2426" s="147"/>
      <c r="E2426" s="467"/>
      <c r="F2426" s="468"/>
      <c r="G2426" s="466"/>
      <c r="H2426" s="467"/>
      <c r="I2426" s="466"/>
      <c r="J2426" s="618"/>
      <c r="L2426" s="863" t="str">
        <f t="shared" si="115"/>
        <v/>
      </c>
      <c r="M2426" s="864">
        <f t="shared" si="116"/>
        <v>0</v>
      </c>
      <c r="N2426" s="864">
        <f t="shared" si="117"/>
        <v>0</v>
      </c>
      <c r="O2426" s="197"/>
      <c r="P2426" s="197"/>
      <c r="Q2426" s="325"/>
      <c r="R2426" s="223"/>
      <c r="S2426" s="223"/>
    </row>
    <row r="2427" spans="1:19" x14ac:dyDescent="0.25">
      <c r="A2427" s="231"/>
      <c r="B2427" s="32"/>
      <c r="C2427" s="147"/>
      <c r="D2427" s="147"/>
      <c r="E2427" s="467"/>
      <c r="F2427" s="468"/>
      <c r="G2427" s="466"/>
      <c r="H2427" s="467"/>
      <c r="I2427" s="466"/>
      <c r="J2427" s="618"/>
      <c r="L2427" s="863" t="str">
        <f t="shared" si="115"/>
        <v/>
      </c>
      <c r="M2427" s="864">
        <f t="shared" si="116"/>
        <v>0</v>
      </c>
      <c r="N2427" s="864">
        <f t="shared" si="117"/>
        <v>0</v>
      </c>
      <c r="O2427" s="197"/>
      <c r="P2427" s="197"/>
      <c r="Q2427" s="325"/>
      <c r="R2427" s="223"/>
      <c r="S2427" s="223"/>
    </row>
    <row r="2428" spans="1:19" x14ac:dyDescent="0.25">
      <c r="A2428" s="231"/>
      <c r="B2428" s="32"/>
      <c r="C2428" s="147"/>
      <c r="D2428" s="147"/>
      <c r="E2428" s="467"/>
      <c r="F2428" s="468"/>
      <c r="G2428" s="466"/>
      <c r="H2428" s="467"/>
      <c r="I2428" s="466"/>
      <c r="J2428" s="618"/>
      <c r="L2428" s="863" t="str">
        <f t="shared" si="115"/>
        <v/>
      </c>
      <c r="M2428" s="864">
        <f t="shared" si="116"/>
        <v>0</v>
      </c>
      <c r="N2428" s="864">
        <f t="shared" si="117"/>
        <v>0</v>
      </c>
      <c r="O2428" s="197"/>
      <c r="P2428" s="197"/>
      <c r="Q2428" s="325"/>
      <c r="R2428" s="223"/>
      <c r="S2428" s="223"/>
    </row>
    <row r="2429" spans="1:19" x14ac:dyDescent="0.25">
      <c r="A2429" s="231"/>
      <c r="B2429" s="32"/>
      <c r="C2429" s="147"/>
      <c r="D2429" s="147"/>
      <c r="E2429" s="467"/>
      <c r="F2429" s="468"/>
      <c r="G2429" s="466"/>
      <c r="H2429" s="467"/>
      <c r="I2429" s="466"/>
      <c r="J2429" s="618"/>
      <c r="L2429" s="863" t="str">
        <f t="shared" si="115"/>
        <v/>
      </c>
      <c r="M2429" s="864">
        <f t="shared" si="116"/>
        <v>0</v>
      </c>
      <c r="N2429" s="864">
        <f t="shared" si="117"/>
        <v>0</v>
      </c>
      <c r="O2429" s="197"/>
      <c r="P2429" s="197"/>
      <c r="Q2429" s="325"/>
      <c r="R2429" s="197"/>
      <c r="S2429" s="223"/>
    </row>
    <row r="2430" spans="1:19" x14ac:dyDescent="0.25">
      <c r="A2430" s="231"/>
      <c r="B2430" s="32"/>
      <c r="C2430" s="147"/>
      <c r="D2430" s="147"/>
      <c r="E2430" s="467"/>
      <c r="F2430" s="468"/>
      <c r="G2430" s="466"/>
      <c r="H2430" s="467"/>
      <c r="I2430" s="466"/>
      <c r="J2430" s="618"/>
      <c r="L2430" s="863" t="str">
        <f t="shared" si="115"/>
        <v/>
      </c>
      <c r="M2430" s="864">
        <f t="shared" si="116"/>
        <v>0</v>
      </c>
      <c r="N2430" s="864">
        <f t="shared" si="117"/>
        <v>0</v>
      </c>
      <c r="O2430" s="197"/>
      <c r="P2430" s="197"/>
      <c r="Q2430" s="325"/>
      <c r="R2430" s="197"/>
      <c r="S2430" s="223"/>
    </row>
    <row r="2431" spans="1:19" x14ac:dyDescent="0.25">
      <c r="A2431" s="231"/>
      <c r="B2431" s="32"/>
      <c r="C2431" s="147"/>
      <c r="D2431" s="147"/>
      <c r="E2431" s="467"/>
      <c r="F2431" s="468"/>
      <c r="G2431" s="466"/>
      <c r="H2431" s="467"/>
      <c r="I2431" s="466"/>
      <c r="J2431" s="618"/>
      <c r="L2431" s="863" t="str">
        <f t="shared" si="115"/>
        <v/>
      </c>
      <c r="M2431" s="864">
        <f t="shared" si="116"/>
        <v>0</v>
      </c>
      <c r="N2431" s="864">
        <f t="shared" si="117"/>
        <v>0</v>
      </c>
      <c r="O2431" s="197"/>
      <c r="P2431" s="197"/>
      <c r="Q2431" s="325"/>
      <c r="R2431" s="223"/>
      <c r="S2431" s="223"/>
    </row>
    <row r="2432" spans="1:19" x14ac:dyDescent="0.25">
      <c r="A2432" s="231"/>
      <c r="B2432" s="32"/>
      <c r="C2432" s="147"/>
      <c r="D2432" s="147"/>
      <c r="E2432" s="467"/>
      <c r="F2432" s="468"/>
      <c r="G2432" s="466"/>
      <c r="H2432" s="467"/>
      <c r="I2432" s="466"/>
      <c r="J2432" s="618"/>
      <c r="L2432" s="863" t="str">
        <f t="shared" si="115"/>
        <v/>
      </c>
      <c r="M2432" s="864">
        <f t="shared" si="116"/>
        <v>0</v>
      </c>
      <c r="N2432" s="864">
        <f t="shared" si="117"/>
        <v>0</v>
      </c>
      <c r="O2432" s="197"/>
      <c r="P2432" s="197"/>
      <c r="Q2432" s="325"/>
      <c r="R2432" s="223"/>
      <c r="S2432" s="223"/>
    </row>
    <row r="2433" spans="1:19" x14ac:dyDescent="0.25">
      <c r="A2433" s="231"/>
      <c r="B2433" s="32"/>
      <c r="C2433" s="147"/>
      <c r="D2433" s="147"/>
      <c r="E2433" s="467"/>
      <c r="F2433" s="468"/>
      <c r="G2433" s="466"/>
      <c r="H2433" s="467"/>
      <c r="I2433" s="466"/>
      <c r="J2433" s="618"/>
      <c r="L2433" s="863" t="str">
        <f t="shared" si="115"/>
        <v/>
      </c>
      <c r="M2433" s="864">
        <f t="shared" si="116"/>
        <v>0</v>
      </c>
      <c r="N2433" s="864">
        <f t="shared" si="117"/>
        <v>0</v>
      </c>
      <c r="O2433" s="197"/>
      <c r="P2433" s="197"/>
      <c r="Q2433" s="325"/>
      <c r="R2433" s="223"/>
      <c r="S2433" s="223"/>
    </row>
    <row r="2434" spans="1:19" x14ac:dyDescent="0.25">
      <c r="A2434" s="231"/>
      <c r="B2434" s="32"/>
      <c r="C2434" s="147"/>
      <c r="D2434" s="147"/>
      <c r="E2434" s="467"/>
      <c r="F2434" s="468"/>
      <c r="G2434" s="466"/>
      <c r="H2434" s="467"/>
      <c r="I2434" s="466"/>
      <c r="J2434" s="618"/>
      <c r="L2434" s="863" t="str">
        <f t="shared" si="115"/>
        <v/>
      </c>
      <c r="M2434" s="864">
        <f t="shared" si="116"/>
        <v>0</v>
      </c>
      <c r="N2434" s="864">
        <f t="shared" si="117"/>
        <v>0</v>
      </c>
      <c r="O2434" s="197"/>
      <c r="P2434" s="197"/>
      <c r="Q2434" s="325"/>
      <c r="R2434" s="223"/>
      <c r="S2434" s="223"/>
    </row>
    <row r="2435" spans="1:19" x14ac:dyDescent="0.25">
      <c r="A2435" s="231"/>
      <c r="B2435" s="32"/>
      <c r="C2435" s="147"/>
      <c r="D2435" s="147"/>
      <c r="E2435" s="467"/>
      <c r="F2435" s="468"/>
      <c r="G2435" s="466"/>
      <c r="H2435" s="467"/>
      <c r="I2435" s="466"/>
      <c r="J2435" s="618"/>
      <c r="L2435" s="863" t="str">
        <f t="shared" ref="L2435:L2498" si="118">IF(ISBLANK(K2435),IF(ISBLANK(R2435),IF(ISBLANK(C2435),"",C2435),R2435),IF(ISBLANK(R2435),CONCATENATE(K2435,".",C2435),CONCATENATE(K2435,".",R2435)))</f>
        <v/>
      </c>
      <c r="M2435" s="864">
        <f t="shared" ref="M2435:M2498" si="119">IF(O2435="",0,LEFT(O2435,1))</f>
        <v>0</v>
      </c>
      <c r="N2435" s="864">
        <f t="shared" ref="N2435:N2498" si="120">IF(P2435="",0,LEFT(P2435,1))</f>
        <v>0</v>
      </c>
      <c r="O2435" s="197"/>
      <c r="P2435" s="197"/>
      <c r="Q2435" s="325"/>
      <c r="R2435" s="223"/>
      <c r="S2435" s="223"/>
    </row>
    <row r="2436" spans="1:19" x14ac:dyDescent="0.25">
      <c r="A2436" s="231"/>
      <c r="B2436" s="32"/>
      <c r="C2436" s="147"/>
      <c r="D2436" s="147"/>
      <c r="E2436" s="467"/>
      <c r="F2436" s="468"/>
      <c r="G2436" s="466"/>
      <c r="H2436" s="467"/>
      <c r="I2436" s="466"/>
      <c r="J2436" s="618"/>
      <c r="L2436" s="863" t="str">
        <f t="shared" si="118"/>
        <v/>
      </c>
      <c r="M2436" s="864">
        <f t="shared" si="119"/>
        <v>0</v>
      </c>
      <c r="N2436" s="864">
        <f t="shared" si="120"/>
        <v>0</v>
      </c>
      <c r="O2436" s="197"/>
      <c r="P2436" s="197"/>
      <c r="Q2436" s="325"/>
      <c r="R2436" s="223"/>
      <c r="S2436" s="223"/>
    </row>
    <row r="2437" spans="1:19" x14ac:dyDescent="0.25">
      <c r="A2437" s="231"/>
      <c r="B2437" s="32"/>
      <c r="C2437" s="147"/>
      <c r="D2437" s="147"/>
      <c r="E2437" s="467"/>
      <c r="F2437" s="468"/>
      <c r="G2437" s="466"/>
      <c r="H2437" s="467"/>
      <c r="I2437" s="466"/>
      <c r="J2437" s="618"/>
      <c r="L2437" s="863" t="str">
        <f t="shared" si="118"/>
        <v/>
      </c>
      <c r="M2437" s="864">
        <f t="shared" si="119"/>
        <v>0</v>
      </c>
      <c r="N2437" s="864">
        <f t="shared" si="120"/>
        <v>0</v>
      </c>
      <c r="O2437" s="197"/>
      <c r="P2437" s="197"/>
      <c r="Q2437" s="325"/>
      <c r="R2437" s="197"/>
      <c r="S2437" s="223"/>
    </row>
    <row r="2438" spans="1:19" x14ac:dyDescent="0.25">
      <c r="A2438" s="231"/>
      <c r="B2438" s="32"/>
      <c r="C2438" s="147"/>
      <c r="D2438" s="147"/>
      <c r="E2438" s="467"/>
      <c r="F2438" s="468"/>
      <c r="G2438" s="466"/>
      <c r="H2438" s="467"/>
      <c r="I2438" s="466"/>
      <c r="J2438" s="618"/>
      <c r="L2438" s="863" t="str">
        <f t="shared" si="118"/>
        <v/>
      </c>
      <c r="M2438" s="864">
        <f t="shared" si="119"/>
        <v>0</v>
      </c>
      <c r="N2438" s="864">
        <f t="shared" si="120"/>
        <v>0</v>
      </c>
      <c r="O2438" s="197"/>
      <c r="P2438" s="197"/>
      <c r="Q2438" s="325"/>
      <c r="R2438" s="197"/>
      <c r="S2438" s="223"/>
    </row>
    <row r="2439" spans="1:19" x14ac:dyDescent="0.25">
      <c r="A2439" s="231"/>
      <c r="B2439" s="32"/>
      <c r="C2439" s="147"/>
      <c r="D2439" s="147"/>
      <c r="E2439" s="467"/>
      <c r="F2439" s="468"/>
      <c r="G2439" s="466"/>
      <c r="H2439" s="467"/>
      <c r="I2439" s="466"/>
      <c r="J2439" s="618"/>
      <c r="L2439" s="863" t="str">
        <f t="shared" si="118"/>
        <v/>
      </c>
      <c r="M2439" s="864">
        <f t="shared" si="119"/>
        <v>0</v>
      </c>
      <c r="N2439" s="864">
        <f t="shared" si="120"/>
        <v>0</v>
      </c>
      <c r="O2439" s="197"/>
      <c r="P2439" s="197"/>
      <c r="Q2439" s="325"/>
      <c r="R2439" s="223"/>
      <c r="S2439" s="223"/>
    </row>
    <row r="2440" spans="1:19" x14ac:dyDescent="0.25">
      <c r="A2440" s="231"/>
      <c r="B2440" s="32"/>
      <c r="C2440" s="147"/>
      <c r="D2440" s="147"/>
      <c r="E2440" s="467"/>
      <c r="F2440" s="468"/>
      <c r="G2440" s="466"/>
      <c r="H2440" s="467"/>
      <c r="I2440" s="466"/>
      <c r="J2440" s="618"/>
      <c r="L2440" s="863" t="str">
        <f t="shared" si="118"/>
        <v/>
      </c>
      <c r="M2440" s="864">
        <f t="shared" si="119"/>
        <v>0</v>
      </c>
      <c r="N2440" s="864">
        <f t="shared" si="120"/>
        <v>0</v>
      </c>
      <c r="O2440" s="197"/>
      <c r="P2440" s="197"/>
      <c r="Q2440" s="325"/>
      <c r="R2440" s="223"/>
      <c r="S2440" s="223"/>
    </row>
    <row r="2441" spans="1:19" x14ac:dyDescent="0.25">
      <c r="A2441" s="231"/>
      <c r="B2441" s="32"/>
      <c r="C2441" s="147"/>
      <c r="D2441" s="147"/>
      <c r="E2441" s="467"/>
      <c r="F2441" s="468"/>
      <c r="G2441" s="466"/>
      <c r="H2441" s="467"/>
      <c r="I2441" s="466"/>
      <c r="J2441" s="618"/>
      <c r="L2441" s="863" t="str">
        <f t="shared" si="118"/>
        <v/>
      </c>
      <c r="M2441" s="864">
        <f t="shared" si="119"/>
        <v>0</v>
      </c>
      <c r="N2441" s="864">
        <f t="shared" si="120"/>
        <v>0</v>
      </c>
      <c r="O2441" s="197"/>
      <c r="P2441" s="197"/>
      <c r="Q2441" s="325"/>
      <c r="R2441" s="223"/>
      <c r="S2441" s="223"/>
    </row>
    <row r="2442" spans="1:19" x14ac:dyDescent="0.25">
      <c r="A2442" s="231"/>
      <c r="B2442" s="32"/>
      <c r="C2442" s="147"/>
      <c r="D2442" s="147"/>
      <c r="E2442" s="467"/>
      <c r="F2442" s="468"/>
      <c r="G2442" s="466"/>
      <c r="H2442" s="467"/>
      <c r="I2442" s="466"/>
      <c r="J2442" s="618"/>
      <c r="L2442" s="863" t="str">
        <f t="shared" si="118"/>
        <v/>
      </c>
      <c r="M2442" s="864">
        <f t="shared" si="119"/>
        <v>0</v>
      </c>
      <c r="N2442" s="864">
        <f t="shared" si="120"/>
        <v>0</v>
      </c>
      <c r="O2442" s="197"/>
      <c r="P2442" s="197"/>
      <c r="Q2442" s="325"/>
      <c r="R2442" s="223"/>
      <c r="S2442" s="223"/>
    </row>
    <row r="2443" spans="1:19" x14ac:dyDescent="0.25">
      <c r="A2443" s="231"/>
      <c r="B2443" s="32"/>
      <c r="C2443" s="147"/>
      <c r="D2443" s="147"/>
      <c r="E2443" s="467"/>
      <c r="F2443" s="468"/>
      <c r="G2443" s="466"/>
      <c r="H2443" s="467"/>
      <c r="I2443" s="466"/>
      <c r="J2443" s="618"/>
      <c r="L2443" s="863" t="str">
        <f t="shared" si="118"/>
        <v/>
      </c>
      <c r="M2443" s="864">
        <f t="shared" si="119"/>
        <v>0</v>
      </c>
      <c r="N2443" s="864">
        <f t="shared" si="120"/>
        <v>0</v>
      </c>
      <c r="O2443" s="197"/>
      <c r="P2443" s="197"/>
      <c r="Q2443" s="325"/>
      <c r="R2443" s="223"/>
      <c r="S2443" s="223"/>
    </row>
    <row r="2444" spans="1:19" x14ac:dyDescent="0.25">
      <c r="A2444" s="231"/>
      <c r="B2444" s="32"/>
      <c r="C2444" s="147"/>
      <c r="D2444" s="147"/>
      <c r="E2444" s="467"/>
      <c r="F2444" s="468"/>
      <c r="G2444" s="466"/>
      <c r="H2444" s="467"/>
      <c r="I2444" s="466"/>
      <c r="J2444" s="618"/>
      <c r="L2444" s="863" t="str">
        <f t="shared" si="118"/>
        <v/>
      </c>
      <c r="M2444" s="864">
        <f t="shared" si="119"/>
        <v>0</v>
      </c>
      <c r="N2444" s="864">
        <f t="shared" si="120"/>
        <v>0</v>
      </c>
      <c r="O2444" s="197"/>
      <c r="P2444" s="197"/>
      <c r="Q2444" s="325"/>
      <c r="R2444" s="223"/>
      <c r="S2444" s="223"/>
    </row>
    <row r="2445" spans="1:19" x14ac:dyDescent="0.25">
      <c r="A2445" s="231"/>
      <c r="B2445" s="32"/>
      <c r="C2445" s="147"/>
      <c r="D2445" s="147"/>
      <c r="E2445" s="467"/>
      <c r="F2445" s="468"/>
      <c r="G2445" s="466"/>
      <c r="H2445" s="467"/>
      <c r="I2445" s="466"/>
      <c r="J2445" s="618"/>
      <c r="L2445" s="863" t="str">
        <f t="shared" si="118"/>
        <v/>
      </c>
      <c r="M2445" s="864">
        <f t="shared" si="119"/>
        <v>0</v>
      </c>
      <c r="N2445" s="864">
        <f t="shared" si="120"/>
        <v>0</v>
      </c>
      <c r="O2445" s="197"/>
      <c r="P2445" s="197"/>
      <c r="Q2445" s="325"/>
      <c r="R2445" s="197"/>
      <c r="S2445" s="223"/>
    </row>
    <row r="2446" spans="1:19" x14ac:dyDescent="0.25">
      <c r="A2446" s="231"/>
      <c r="B2446" s="32"/>
      <c r="C2446" s="147"/>
      <c r="D2446" s="147"/>
      <c r="E2446" s="467"/>
      <c r="F2446" s="468"/>
      <c r="G2446" s="466"/>
      <c r="H2446" s="467"/>
      <c r="I2446" s="466"/>
      <c r="J2446" s="618"/>
      <c r="L2446" s="863" t="str">
        <f t="shared" si="118"/>
        <v/>
      </c>
      <c r="M2446" s="864">
        <f t="shared" si="119"/>
        <v>0</v>
      </c>
      <c r="N2446" s="864">
        <f t="shared" si="120"/>
        <v>0</v>
      </c>
      <c r="O2446" s="197"/>
      <c r="P2446" s="197"/>
      <c r="Q2446" s="325"/>
      <c r="R2446" s="197"/>
      <c r="S2446" s="223"/>
    </row>
    <row r="2447" spans="1:19" x14ac:dyDescent="0.25">
      <c r="A2447" s="231"/>
      <c r="B2447" s="32"/>
      <c r="C2447" s="147"/>
      <c r="D2447" s="147"/>
      <c r="E2447" s="467"/>
      <c r="F2447" s="468"/>
      <c r="G2447" s="466"/>
      <c r="H2447" s="467"/>
      <c r="I2447" s="466"/>
      <c r="J2447" s="618"/>
      <c r="L2447" s="863" t="str">
        <f t="shared" si="118"/>
        <v/>
      </c>
      <c r="M2447" s="864">
        <f t="shared" si="119"/>
        <v>0</v>
      </c>
      <c r="N2447" s="864">
        <f t="shared" si="120"/>
        <v>0</v>
      </c>
      <c r="O2447" s="197"/>
      <c r="P2447" s="197"/>
      <c r="Q2447" s="325"/>
      <c r="R2447" s="197"/>
      <c r="S2447" s="223"/>
    </row>
    <row r="2448" spans="1:19" x14ac:dyDescent="0.25">
      <c r="A2448" s="231"/>
      <c r="B2448" s="32"/>
      <c r="C2448" s="147"/>
      <c r="D2448" s="147"/>
      <c r="E2448" s="467"/>
      <c r="F2448" s="468"/>
      <c r="G2448" s="466"/>
      <c r="H2448" s="467"/>
      <c r="I2448" s="466"/>
      <c r="J2448" s="618"/>
      <c r="L2448" s="863" t="str">
        <f t="shared" si="118"/>
        <v/>
      </c>
      <c r="M2448" s="864">
        <f t="shared" si="119"/>
        <v>0</v>
      </c>
      <c r="N2448" s="864">
        <f t="shared" si="120"/>
        <v>0</v>
      </c>
      <c r="O2448" s="197"/>
      <c r="P2448" s="197"/>
      <c r="Q2448" s="325"/>
      <c r="R2448" s="197"/>
      <c r="S2448" s="223"/>
    </row>
    <row r="2449" spans="1:19" x14ac:dyDescent="0.25">
      <c r="A2449" s="231"/>
      <c r="B2449" s="32"/>
      <c r="C2449" s="147"/>
      <c r="D2449" s="147"/>
      <c r="E2449" s="467"/>
      <c r="F2449" s="468"/>
      <c r="G2449" s="466"/>
      <c r="H2449" s="467"/>
      <c r="I2449" s="466"/>
      <c r="J2449" s="618"/>
      <c r="L2449" s="863" t="str">
        <f t="shared" si="118"/>
        <v/>
      </c>
      <c r="M2449" s="864">
        <f t="shared" si="119"/>
        <v>0</v>
      </c>
      <c r="N2449" s="864">
        <f t="shared" si="120"/>
        <v>0</v>
      </c>
      <c r="O2449" s="197"/>
      <c r="P2449" s="197"/>
      <c r="Q2449" s="325"/>
      <c r="R2449" s="197"/>
      <c r="S2449" s="223"/>
    </row>
    <row r="2450" spans="1:19" x14ac:dyDescent="0.25">
      <c r="A2450" s="231"/>
      <c r="B2450" s="32"/>
      <c r="C2450" s="147"/>
      <c r="D2450" s="147"/>
      <c r="E2450" s="467"/>
      <c r="F2450" s="468"/>
      <c r="G2450" s="466"/>
      <c r="H2450" s="467"/>
      <c r="I2450" s="466"/>
      <c r="J2450" s="618"/>
      <c r="L2450" s="863" t="str">
        <f t="shared" si="118"/>
        <v/>
      </c>
      <c r="M2450" s="864">
        <f t="shared" si="119"/>
        <v>0</v>
      </c>
      <c r="N2450" s="864">
        <f t="shared" si="120"/>
        <v>0</v>
      </c>
      <c r="O2450" s="197"/>
      <c r="P2450" s="197"/>
      <c r="Q2450" s="325"/>
      <c r="R2450" s="197"/>
      <c r="S2450" s="223"/>
    </row>
    <row r="2451" spans="1:19" x14ac:dyDescent="0.25">
      <c r="A2451" s="231"/>
      <c r="B2451" s="32"/>
      <c r="C2451" s="147"/>
      <c r="D2451" s="147"/>
      <c r="E2451" s="467"/>
      <c r="F2451" s="468"/>
      <c r="G2451" s="466"/>
      <c r="H2451" s="467"/>
      <c r="I2451" s="466"/>
      <c r="J2451" s="618"/>
      <c r="L2451" s="863" t="str">
        <f t="shared" si="118"/>
        <v/>
      </c>
      <c r="M2451" s="864">
        <f t="shared" si="119"/>
        <v>0</v>
      </c>
      <c r="N2451" s="864">
        <f t="shared" si="120"/>
        <v>0</v>
      </c>
      <c r="O2451" s="197"/>
      <c r="P2451" s="197"/>
      <c r="Q2451" s="325"/>
      <c r="R2451" s="197"/>
      <c r="S2451" s="223"/>
    </row>
    <row r="2452" spans="1:19" x14ac:dyDescent="0.25">
      <c r="A2452" s="231"/>
      <c r="B2452" s="32"/>
      <c r="C2452" s="147"/>
      <c r="D2452" s="147"/>
      <c r="E2452" s="467"/>
      <c r="F2452" s="468"/>
      <c r="G2452" s="466"/>
      <c r="H2452" s="467"/>
      <c r="I2452" s="466"/>
      <c r="J2452" s="618"/>
      <c r="L2452" s="863" t="str">
        <f t="shared" si="118"/>
        <v/>
      </c>
      <c r="M2452" s="864">
        <f t="shared" si="119"/>
        <v>0</v>
      </c>
      <c r="N2452" s="864">
        <f t="shared" si="120"/>
        <v>0</v>
      </c>
      <c r="O2452" s="197"/>
      <c r="P2452" s="197"/>
      <c r="Q2452" s="325"/>
      <c r="R2452" s="197"/>
      <c r="S2452" s="223"/>
    </row>
    <row r="2453" spans="1:19" x14ac:dyDescent="0.25">
      <c r="A2453" s="231"/>
      <c r="B2453" s="32"/>
      <c r="C2453" s="147"/>
      <c r="D2453" s="147"/>
      <c r="E2453" s="467"/>
      <c r="F2453" s="468"/>
      <c r="G2453" s="466"/>
      <c r="H2453" s="467"/>
      <c r="I2453" s="466"/>
      <c r="J2453" s="618"/>
      <c r="L2453" s="863" t="str">
        <f t="shared" si="118"/>
        <v/>
      </c>
      <c r="M2453" s="864">
        <f t="shared" si="119"/>
        <v>0</v>
      </c>
      <c r="N2453" s="864">
        <f t="shared" si="120"/>
        <v>0</v>
      </c>
      <c r="O2453" s="197"/>
      <c r="P2453" s="197"/>
      <c r="Q2453" s="325"/>
      <c r="R2453" s="197"/>
      <c r="S2453" s="223"/>
    </row>
    <row r="2454" spans="1:19" x14ac:dyDescent="0.25">
      <c r="A2454" s="231"/>
      <c r="B2454" s="32"/>
      <c r="C2454" s="147"/>
      <c r="D2454" s="147"/>
      <c r="E2454" s="467"/>
      <c r="F2454" s="468"/>
      <c r="G2454" s="466"/>
      <c r="H2454" s="467"/>
      <c r="I2454" s="466"/>
      <c r="J2454" s="618"/>
      <c r="L2454" s="863" t="str">
        <f t="shared" si="118"/>
        <v/>
      </c>
      <c r="M2454" s="864">
        <f t="shared" si="119"/>
        <v>0</v>
      </c>
      <c r="N2454" s="864">
        <f t="shared" si="120"/>
        <v>0</v>
      </c>
      <c r="O2454" s="197"/>
      <c r="P2454" s="197"/>
      <c r="Q2454" s="325"/>
      <c r="R2454" s="197"/>
      <c r="S2454" s="223"/>
    </row>
    <row r="2455" spans="1:19" x14ac:dyDescent="0.25">
      <c r="A2455" s="231"/>
      <c r="B2455" s="32"/>
      <c r="C2455" s="147"/>
      <c r="D2455" s="147"/>
      <c r="E2455" s="467"/>
      <c r="F2455" s="468"/>
      <c r="G2455" s="466"/>
      <c r="H2455" s="467"/>
      <c r="I2455" s="466"/>
      <c r="J2455" s="618"/>
      <c r="L2455" s="863" t="str">
        <f t="shared" si="118"/>
        <v/>
      </c>
      <c r="M2455" s="864">
        <f t="shared" si="119"/>
        <v>0</v>
      </c>
      <c r="N2455" s="864">
        <f t="shared" si="120"/>
        <v>0</v>
      </c>
      <c r="O2455" s="197"/>
      <c r="P2455" s="197"/>
      <c r="Q2455" s="325"/>
      <c r="R2455" s="197"/>
      <c r="S2455" s="223"/>
    </row>
    <row r="2456" spans="1:19" x14ac:dyDescent="0.25">
      <c r="A2456" s="231"/>
      <c r="B2456" s="32"/>
      <c r="C2456" s="147"/>
      <c r="D2456" s="147"/>
      <c r="E2456" s="467"/>
      <c r="F2456" s="468"/>
      <c r="G2456" s="466"/>
      <c r="H2456" s="467"/>
      <c r="I2456" s="466"/>
      <c r="J2456" s="618"/>
      <c r="L2456" s="863" t="str">
        <f t="shared" si="118"/>
        <v/>
      </c>
      <c r="M2456" s="864">
        <f t="shared" si="119"/>
        <v>0</v>
      </c>
      <c r="N2456" s="864">
        <f t="shared" si="120"/>
        <v>0</v>
      </c>
      <c r="O2456" s="197"/>
      <c r="P2456" s="197"/>
      <c r="Q2456" s="325"/>
      <c r="R2456" s="197"/>
      <c r="S2456" s="223"/>
    </row>
    <row r="2457" spans="1:19" x14ac:dyDescent="0.25">
      <c r="A2457" s="231"/>
      <c r="B2457" s="32"/>
      <c r="C2457" s="147"/>
      <c r="D2457" s="147"/>
      <c r="E2457" s="467"/>
      <c r="F2457" s="468"/>
      <c r="G2457" s="466"/>
      <c r="H2457" s="467"/>
      <c r="I2457" s="466"/>
      <c r="J2457" s="618"/>
      <c r="L2457" s="863" t="str">
        <f t="shared" si="118"/>
        <v/>
      </c>
      <c r="M2457" s="864">
        <f t="shared" si="119"/>
        <v>0</v>
      </c>
      <c r="N2457" s="864">
        <f t="shared" si="120"/>
        <v>0</v>
      </c>
      <c r="O2457" s="197"/>
      <c r="P2457" s="197"/>
      <c r="Q2457" s="325"/>
      <c r="R2457" s="197"/>
      <c r="S2457" s="223"/>
    </row>
    <row r="2458" spans="1:19" x14ac:dyDescent="0.25">
      <c r="A2458" s="231"/>
      <c r="B2458" s="32"/>
      <c r="C2458" s="147"/>
      <c r="D2458" s="147"/>
      <c r="E2458" s="467"/>
      <c r="F2458" s="468"/>
      <c r="G2458" s="466"/>
      <c r="H2458" s="467"/>
      <c r="I2458" s="466"/>
      <c r="J2458" s="618"/>
      <c r="L2458" s="863" t="str">
        <f t="shared" si="118"/>
        <v/>
      </c>
      <c r="M2458" s="864">
        <f t="shared" si="119"/>
        <v>0</v>
      </c>
      <c r="N2458" s="864">
        <f t="shared" si="120"/>
        <v>0</v>
      </c>
      <c r="O2458" s="197"/>
      <c r="P2458" s="197"/>
      <c r="Q2458" s="325"/>
      <c r="R2458" s="197"/>
      <c r="S2458" s="223"/>
    </row>
    <row r="2459" spans="1:19" x14ac:dyDescent="0.25">
      <c r="A2459" s="231"/>
      <c r="B2459" s="32"/>
      <c r="C2459" s="147"/>
      <c r="D2459" s="147"/>
      <c r="E2459" s="467"/>
      <c r="F2459" s="468"/>
      <c r="G2459" s="466"/>
      <c r="H2459" s="467"/>
      <c r="I2459" s="466"/>
      <c r="J2459" s="618"/>
      <c r="L2459" s="863" t="str">
        <f t="shared" si="118"/>
        <v/>
      </c>
      <c r="M2459" s="864">
        <f t="shared" si="119"/>
        <v>0</v>
      </c>
      <c r="N2459" s="864">
        <f t="shared" si="120"/>
        <v>0</v>
      </c>
      <c r="O2459" s="197"/>
      <c r="P2459" s="197"/>
      <c r="Q2459" s="325"/>
      <c r="R2459" s="197"/>
      <c r="S2459" s="223"/>
    </row>
    <row r="2460" spans="1:19" x14ac:dyDescent="0.25">
      <c r="A2460" s="231"/>
      <c r="B2460" s="32"/>
      <c r="C2460" s="147"/>
      <c r="D2460" s="147"/>
      <c r="E2460" s="467"/>
      <c r="F2460" s="468"/>
      <c r="G2460" s="466"/>
      <c r="H2460" s="467"/>
      <c r="I2460" s="466"/>
      <c r="J2460" s="618"/>
      <c r="L2460" s="863" t="str">
        <f t="shared" si="118"/>
        <v/>
      </c>
      <c r="M2460" s="864">
        <f t="shared" si="119"/>
        <v>0</v>
      </c>
      <c r="N2460" s="864">
        <f t="shared" si="120"/>
        <v>0</v>
      </c>
      <c r="O2460" s="197"/>
      <c r="P2460" s="197"/>
      <c r="Q2460" s="325"/>
      <c r="R2460" s="197"/>
      <c r="S2460" s="223"/>
    </row>
    <row r="2461" spans="1:19" x14ac:dyDescent="0.25">
      <c r="A2461" s="231"/>
      <c r="B2461" s="32"/>
      <c r="C2461" s="147"/>
      <c r="D2461" s="147"/>
      <c r="E2461" s="467"/>
      <c r="F2461" s="468"/>
      <c r="G2461" s="466"/>
      <c r="H2461" s="467"/>
      <c r="I2461" s="466"/>
      <c r="J2461" s="618"/>
      <c r="L2461" s="863" t="str">
        <f t="shared" si="118"/>
        <v/>
      </c>
      <c r="M2461" s="864">
        <f t="shared" si="119"/>
        <v>0</v>
      </c>
      <c r="N2461" s="864">
        <f t="shared" si="120"/>
        <v>0</v>
      </c>
      <c r="O2461" s="197"/>
      <c r="P2461" s="197"/>
      <c r="Q2461" s="325"/>
      <c r="R2461" s="197"/>
      <c r="S2461" s="223"/>
    </row>
    <row r="2462" spans="1:19" x14ac:dyDescent="0.25">
      <c r="A2462" s="231"/>
      <c r="B2462" s="32"/>
      <c r="C2462" s="147"/>
      <c r="D2462" s="147"/>
      <c r="E2462" s="467"/>
      <c r="F2462" s="468"/>
      <c r="G2462" s="466"/>
      <c r="H2462" s="467"/>
      <c r="I2462" s="466"/>
      <c r="J2462" s="618"/>
      <c r="L2462" s="863" t="str">
        <f t="shared" si="118"/>
        <v/>
      </c>
      <c r="M2462" s="864">
        <f t="shared" si="119"/>
        <v>0</v>
      </c>
      <c r="N2462" s="864">
        <f t="shared" si="120"/>
        <v>0</v>
      </c>
      <c r="O2462" s="197"/>
      <c r="P2462" s="197"/>
      <c r="Q2462" s="325"/>
      <c r="R2462" s="197"/>
      <c r="S2462" s="223"/>
    </row>
    <row r="2463" spans="1:19" x14ac:dyDescent="0.25">
      <c r="A2463" s="231"/>
      <c r="B2463" s="32"/>
      <c r="C2463" s="147"/>
      <c r="D2463" s="147"/>
      <c r="E2463" s="467"/>
      <c r="F2463" s="468"/>
      <c r="G2463" s="466"/>
      <c r="H2463" s="467"/>
      <c r="I2463" s="466"/>
      <c r="J2463" s="618"/>
      <c r="L2463" s="863" t="str">
        <f t="shared" si="118"/>
        <v/>
      </c>
      <c r="M2463" s="864">
        <f t="shared" si="119"/>
        <v>0</v>
      </c>
      <c r="N2463" s="864">
        <f t="shared" si="120"/>
        <v>0</v>
      </c>
      <c r="O2463" s="197"/>
      <c r="P2463" s="197"/>
      <c r="Q2463" s="325"/>
      <c r="R2463" s="197"/>
      <c r="S2463" s="223"/>
    </row>
    <row r="2464" spans="1:19" x14ac:dyDescent="0.25">
      <c r="A2464" s="231"/>
      <c r="B2464" s="32"/>
      <c r="C2464" s="147"/>
      <c r="D2464" s="147"/>
      <c r="E2464" s="467"/>
      <c r="F2464" s="468"/>
      <c r="G2464" s="466"/>
      <c r="H2464" s="467"/>
      <c r="I2464" s="466"/>
      <c r="J2464" s="618"/>
      <c r="L2464" s="863" t="str">
        <f t="shared" si="118"/>
        <v/>
      </c>
      <c r="M2464" s="864">
        <f t="shared" si="119"/>
        <v>0</v>
      </c>
      <c r="N2464" s="864">
        <f t="shared" si="120"/>
        <v>0</v>
      </c>
      <c r="O2464" s="197"/>
      <c r="P2464" s="197"/>
      <c r="Q2464" s="325"/>
      <c r="R2464" s="197"/>
      <c r="S2464" s="223"/>
    </row>
    <row r="2465" spans="1:19" x14ac:dyDescent="0.25">
      <c r="A2465" s="231"/>
      <c r="B2465" s="32"/>
      <c r="C2465" s="147"/>
      <c r="D2465" s="147"/>
      <c r="E2465" s="467"/>
      <c r="F2465" s="468"/>
      <c r="G2465" s="466"/>
      <c r="H2465" s="467"/>
      <c r="I2465" s="466"/>
      <c r="J2465" s="618"/>
      <c r="L2465" s="863" t="str">
        <f t="shared" si="118"/>
        <v/>
      </c>
      <c r="M2465" s="864">
        <f t="shared" si="119"/>
        <v>0</v>
      </c>
      <c r="N2465" s="864">
        <f t="shared" si="120"/>
        <v>0</v>
      </c>
      <c r="O2465" s="197"/>
      <c r="P2465" s="197"/>
      <c r="Q2465" s="325"/>
      <c r="R2465" s="197"/>
      <c r="S2465" s="223"/>
    </row>
    <row r="2466" spans="1:19" x14ac:dyDescent="0.25">
      <c r="A2466" s="231"/>
      <c r="B2466" s="32"/>
      <c r="C2466" s="147"/>
      <c r="D2466" s="147"/>
      <c r="E2466" s="467"/>
      <c r="F2466" s="468"/>
      <c r="G2466" s="466"/>
      <c r="H2466" s="467"/>
      <c r="I2466" s="466"/>
      <c r="J2466" s="618"/>
      <c r="L2466" s="863" t="str">
        <f t="shared" si="118"/>
        <v/>
      </c>
      <c r="M2466" s="864">
        <f t="shared" si="119"/>
        <v>0</v>
      </c>
      <c r="N2466" s="864">
        <f t="shared" si="120"/>
        <v>0</v>
      </c>
      <c r="O2466" s="197"/>
      <c r="P2466" s="197"/>
      <c r="Q2466" s="325"/>
      <c r="R2466" s="197"/>
      <c r="S2466" s="223"/>
    </row>
    <row r="2467" spans="1:19" x14ac:dyDescent="0.25">
      <c r="A2467" s="231"/>
      <c r="B2467" s="32"/>
      <c r="C2467" s="147"/>
      <c r="D2467" s="147"/>
      <c r="E2467" s="467"/>
      <c r="F2467" s="468"/>
      <c r="G2467" s="466"/>
      <c r="H2467" s="467"/>
      <c r="I2467" s="466"/>
      <c r="J2467" s="618"/>
      <c r="L2467" s="863" t="str">
        <f t="shared" si="118"/>
        <v/>
      </c>
      <c r="M2467" s="864">
        <f t="shared" si="119"/>
        <v>0</v>
      </c>
      <c r="N2467" s="864">
        <f t="shared" si="120"/>
        <v>0</v>
      </c>
      <c r="O2467" s="197"/>
      <c r="P2467" s="197"/>
      <c r="Q2467" s="325"/>
      <c r="R2467" s="197"/>
      <c r="S2467" s="223"/>
    </row>
    <row r="2468" spans="1:19" x14ac:dyDescent="0.25">
      <c r="A2468" s="231"/>
      <c r="B2468" s="32"/>
      <c r="C2468" s="147"/>
      <c r="D2468" s="147"/>
      <c r="E2468" s="467"/>
      <c r="F2468" s="468"/>
      <c r="G2468" s="466"/>
      <c r="H2468" s="467"/>
      <c r="I2468" s="466"/>
      <c r="J2468" s="618"/>
      <c r="L2468" s="863" t="str">
        <f t="shared" si="118"/>
        <v/>
      </c>
      <c r="M2468" s="864">
        <f t="shared" si="119"/>
        <v>0</v>
      </c>
      <c r="N2468" s="864">
        <f t="shared" si="120"/>
        <v>0</v>
      </c>
      <c r="O2468" s="197"/>
      <c r="P2468" s="197"/>
      <c r="Q2468" s="325"/>
      <c r="R2468" s="197"/>
      <c r="S2468" s="223"/>
    </row>
    <row r="2469" spans="1:19" x14ac:dyDescent="0.25">
      <c r="A2469" s="231"/>
      <c r="B2469" s="32"/>
      <c r="C2469" s="147"/>
      <c r="D2469" s="147"/>
      <c r="E2469" s="467"/>
      <c r="F2469" s="468"/>
      <c r="G2469" s="466"/>
      <c r="H2469" s="467"/>
      <c r="I2469" s="466"/>
      <c r="J2469" s="618"/>
      <c r="L2469" s="863" t="str">
        <f t="shared" si="118"/>
        <v/>
      </c>
      <c r="M2469" s="864">
        <f t="shared" si="119"/>
        <v>0</v>
      </c>
      <c r="N2469" s="864">
        <f t="shared" si="120"/>
        <v>0</v>
      </c>
      <c r="O2469" s="197"/>
      <c r="P2469" s="197"/>
      <c r="Q2469" s="325"/>
      <c r="R2469" s="197"/>
      <c r="S2469" s="223"/>
    </row>
    <row r="2470" spans="1:19" x14ac:dyDescent="0.25">
      <c r="A2470" s="231"/>
      <c r="B2470" s="32"/>
      <c r="C2470" s="147"/>
      <c r="D2470" s="147"/>
      <c r="E2470" s="467"/>
      <c r="F2470" s="468"/>
      <c r="G2470" s="466"/>
      <c r="H2470" s="467"/>
      <c r="I2470" s="466"/>
      <c r="J2470" s="618"/>
      <c r="L2470" s="863" t="str">
        <f t="shared" si="118"/>
        <v/>
      </c>
      <c r="M2470" s="864">
        <f t="shared" si="119"/>
        <v>0</v>
      </c>
      <c r="N2470" s="864">
        <f t="shared" si="120"/>
        <v>0</v>
      </c>
      <c r="O2470" s="197"/>
      <c r="P2470" s="197"/>
      <c r="Q2470" s="325"/>
      <c r="R2470" s="197"/>
      <c r="S2470" s="223"/>
    </row>
    <row r="2471" spans="1:19" x14ac:dyDescent="0.25">
      <c r="A2471" s="231"/>
      <c r="B2471" s="32"/>
      <c r="C2471" s="147"/>
      <c r="D2471" s="147"/>
      <c r="E2471" s="467"/>
      <c r="F2471" s="468"/>
      <c r="G2471" s="466"/>
      <c r="H2471" s="467"/>
      <c r="I2471" s="466"/>
      <c r="J2471" s="618"/>
      <c r="L2471" s="863" t="str">
        <f t="shared" si="118"/>
        <v/>
      </c>
      <c r="M2471" s="864">
        <f t="shared" si="119"/>
        <v>0</v>
      </c>
      <c r="N2471" s="864">
        <f t="shared" si="120"/>
        <v>0</v>
      </c>
      <c r="O2471" s="197"/>
      <c r="P2471" s="197"/>
      <c r="Q2471" s="325"/>
      <c r="R2471" s="197"/>
      <c r="S2471" s="223"/>
    </row>
    <row r="2472" spans="1:19" x14ac:dyDescent="0.25">
      <c r="A2472" s="231"/>
      <c r="B2472" s="32"/>
      <c r="C2472" s="147"/>
      <c r="D2472" s="147"/>
      <c r="E2472" s="467"/>
      <c r="F2472" s="468"/>
      <c r="G2472" s="466"/>
      <c r="H2472" s="467"/>
      <c r="I2472" s="466"/>
      <c r="J2472" s="618"/>
      <c r="L2472" s="863" t="str">
        <f t="shared" si="118"/>
        <v/>
      </c>
      <c r="M2472" s="864">
        <f t="shared" si="119"/>
        <v>0</v>
      </c>
      <c r="N2472" s="864">
        <f t="shared" si="120"/>
        <v>0</v>
      </c>
      <c r="O2472" s="197"/>
      <c r="P2472" s="197"/>
      <c r="Q2472" s="325"/>
      <c r="R2472" s="197"/>
      <c r="S2472" s="223"/>
    </row>
    <row r="2473" spans="1:19" x14ac:dyDescent="0.25">
      <c r="A2473" s="231"/>
      <c r="B2473" s="32"/>
      <c r="C2473" s="147"/>
      <c r="D2473" s="147"/>
      <c r="E2473" s="467"/>
      <c r="F2473" s="468"/>
      <c r="G2473" s="466"/>
      <c r="H2473" s="467"/>
      <c r="I2473" s="466"/>
      <c r="J2473" s="618"/>
      <c r="L2473" s="863" t="str">
        <f t="shared" si="118"/>
        <v/>
      </c>
      <c r="M2473" s="864">
        <f t="shared" si="119"/>
        <v>0</v>
      </c>
      <c r="N2473" s="864">
        <f t="shared" si="120"/>
        <v>0</v>
      </c>
      <c r="O2473" s="197"/>
      <c r="P2473" s="197"/>
      <c r="Q2473" s="325"/>
      <c r="R2473" s="197"/>
      <c r="S2473" s="223"/>
    </row>
    <row r="2474" spans="1:19" x14ac:dyDescent="0.25">
      <c r="A2474" s="231"/>
      <c r="B2474" s="32"/>
      <c r="C2474" s="147"/>
      <c r="D2474" s="147"/>
      <c r="E2474" s="467"/>
      <c r="F2474" s="468"/>
      <c r="G2474" s="466"/>
      <c r="H2474" s="467"/>
      <c r="I2474" s="466"/>
      <c r="J2474" s="618"/>
      <c r="L2474" s="863" t="str">
        <f t="shared" si="118"/>
        <v/>
      </c>
      <c r="M2474" s="864">
        <f t="shared" si="119"/>
        <v>0</v>
      </c>
      <c r="N2474" s="864">
        <f t="shared" si="120"/>
        <v>0</v>
      </c>
      <c r="O2474" s="197"/>
      <c r="P2474" s="197"/>
      <c r="Q2474" s="325"/>
      <c r="R2474" s="197"/>
      <c r="S2474" s="223"/>
    </row>
    <row r="2475" spans="1:19" x14ac:dyDescent="0.25">
      <c r="A2475" s="231"/>
      <c r="B2475" s="32"/>
      <c r="C2475" s="147"/>
      <c r="D2475" s="147"/>
      <c r="E2475" s="467"/>
      <c r="F2475" s="468"/>
      <c r="G2475" s="466"/>
      <c r="H2475" s="467"/>
      <c r="I2475" s="466"/>
      <c r="J2475" s="618"/>
      <c r="L2475" s="863" t="str">
        <f t="shared" si="118"/>
        <v/>
      </c>
      <c r="M2475" s="864">
        <f t="shared" si="119"/>
        <v>0</v>
      </c>
      <c r="N2475" s="864">
        <f t="shared" si="120"/>
        <v>0</v>
      </c>
      <c r="O2475" s="197"/>
      <c r="P2475" s="197"/>
      <c r="Q2475" s="325"/>
      <c r="R2475" s="197"/>
      <c r="S2475" s="223"/>
    </row>
    <row r="2476" spans="1:19" x14ac:dyDescent="0.25">
      <c r="A2476" s="231"/>
      <c r="B2476" s="32"/>
      <c r="C2476" s="147"/>
      <c r="D2476" s="147"/>
      <c r="E2476" s="467"/>
      <c r="F2476" s="468"/>
      <c r="G2476" s="466"/>
      <c r="H2476" s="467"/>
      <c r="I2476" s="466"/>
      <c r="J2476" s="618"/>
      <c r="L2476" s="863" t="str">
        <f t="shared" si="118"/>
        <v/>
      </c>
      <c r="M2476" s="864">
        <f t="shared" si="119"/>
        <v>0</v>
      </c>
      <c r="N2476" s="864">
        <f t="shared" si="120"/>
        <v>0</v>
      </c>
      <c r="O2476" s="197"/>
      <c r="P2476" s="197"/>
      <c r="Q2476" s="325"/>
      <c r="R2476" s="197"/>
      <c r="S2476" s="223"/>
    </row>
    <row r="2477" spans="1:19" x14ac:dyDescent="0.25">
      <c r="A2477" s="231"/>
      <c r="B2477" s="32"/>
      <c r="C2477" s="147"/>
      <c r="D2477" s="147"/>
      <c r="E2477" s="467"/>
      <c r="F2477" s="468"/>
      <c r="G2477" s="466"/>
      <c r="H2477" s="467"/>
      <c r="I2477" s="466"/>
      <c r="J2477" s="618"/>
      <c r="L2477" s="863" t="str">
        <f t="shared" si="118"/>
        <v/>
      </c>
      <c r="M2477" s="864">
        <f t="shared" si="119"/>
        <v>0</v>
      </c>
      <c r="N2477" s="864">
        <f t="shared" si="120"/>
        <v>0</v>
      </c>
      <c r="O2477" s="197"/>
      <c r="P2477" s="197"/>
      <c r="Q2477" s="325"/>
      <c r="R2477" s="197"/>
      <c r="S2477" s="223"/>
    </row>
    <row r="2478" spans="1:19" x14ac:dyDescent="0.25">
      <c r="A2478" s="231"/>
      <c r="B2478" s="32"/>
      <c r="C2478" s="147"/>
      <c r="D2478" s="147"/>
      <c r="E2478" s="467"/>
      <c r="F2478" s="468"/>
      <c r="G2478" s="466"/>
      <c r="H2478" s="467"/>
      <c r="I2478" s="466"/>
      <c r="J2478" s="618"/>
      <c r="L2478" s="863" t="str">
        <f t="shared" si="118"/>
        <v/>
      </c>
      <c r="M2478" s="864">
        <f t="shared" si="119"/>
        <v>0</v>
      </c>
      <c r="N2478" s="864">
        <f t="shared" si="120"/>
        <v>0</v>
      </c>
      <c r="O2478" s="197"/>
      <c r="P2478" s="197"/>
      <c r="Q2478" s="325"/>
      <c r="R2478" s="197"/>
      <c r="S2478" s="223"/>
    </row>
    <row r="2479" spans="1:19" x14ac:dyDescent="0.25">
      <c r="A2479" s="231"/>
      <c r="B2479" s="32"/>
      <c r="C2479" s="147"/>
      <c r="D2479" s="147"/>
      <c r="E2479" s="467"/>
      <c r="F2479" s="468"/>
      <c r="G2479" s="466"/>
      <c r="H2479" s="467"/>
      <c r="I2479" s="466"/>
      <c r="J2479" s="618"/>
      <c r="L2479" s="863" t="str">
        <f t="shared" si="118"/>
        <v/>
      </c>
      <c r="M2479" s="864">
        <f t="shared" si="119"/>
        <v>0</v>
      </c>
      <c r="N2479" s="864">
        <f t="shared" si="120"/>
        <v>0</v>
      </c>
      <c r="O2479" s="197"/>
      <c r="P2479" s="197"/>
      <c r="Q2479" s="325"/>
      <c r="R2479" s="197"/>
      <c r="S2479" s="223"/>
    </row>
    <row r="2480" spans="1:19" x14ac:dyDescent="0.25">
      <c r="A2480" s="231"/>
      <c r="B2480" s="32"/>
      <c r="C2480" s="147"/>
      <c r="D2480" s="147"/>
      <c r="E2480" s="467"/>
      <c r="F2480" s="468"/>
      <c r="G2480" s="466"/>
      <c r="H2480" s="467"/>
      <c r="I2480" s="466"/>
      <c r="J2480" s="618"/>
      <c r="L2480" s="863" t="str">
        <f t="shared" si="118"/>
        <v/>
      </c>
      <c r="M2480" s="864">
        <f t="shared" si="119"/>
        <v>0</v>
      </c>
      <c r="N2480" s="864">
        <f t="shared" si="120"/>
        <v>0</v>
      </c>
      <c r="O2480" s="197"/>
      <c r="P2480" s="197"/>
      <c r="Q2480" s="325"/>
      <c r="R2480" s="197"/>
      <c r="S2480" s="223"/>
    </row>
    <row r="2481" spans="1:19" x14ac:dyDescent="0.25">
      <c r="A2481" s="231"/>
      <c r="B2481" s="32"/>
      <c r="C2481" s="147"/>
      <c r="D2481" s="147"/>
      <c r="E2481" s="467"/>
      <c r="F2481" s="468"/>
      <c r="G2481" s="466"/>
      <c r="H2481" s="467"/>
      <c r="I2481" s="466"/>
      <c r="J2481" s="618"/>
      <c r="L2481" s="863" t="str">
        <f t="shared" si="118"/>
        <v/>
      </c>
      <c r="M2481" s="864">
        <f t="shared" si="119"/>
        <v>0</v>
      </c>
      <c r="N2481" s="864">
        <f t="shared" si="120"/>
        <v>0</v>
      </c>
      <c r="O2481" s="197"/>
      <c r="P2481" s="197"/>
      <c r="Q2481" s="325"/>
      <c r="R2481" s="197"/>
      <c r="S2481" s="223"/>
    </row>
    <row r="2482" spans="1:19" x14ac:dyDescent="0.25">
      <c r="A2482" s="231"/>
      <c r="B2482" s="32"/>
      <c r="C2482" s="147"/>
      <c r="D2482" s="147"/>
      <c r="E2482" s="467"/>
      <c r="F2482" s="468"/>
      <c r="G2482" s="466"/>
      <c r="H2482" s="467"/>
      <c r="I2482" s="466"/>
      <c r="J2482" s="618"/>
      <c r="L2482" s="863" t="str">
        <f t="shared" si="118"/>
        <v/>
      </c>
      <c r="M2482" s="864">
        <f t="shared" si="119"/>
        <v>0</v>
      </c>
      <c r="N2482" s="864">
        <f t="shared" si="120"/>
        <v>0</v>
      </c>
      <c r="O2482" s="197"/>
      <c r="P2482" s="197"/>
      <c r="Q2482" s="325"/>
      <c r="R2482" s="197"/>
      <c r="S2482" s="223"/>
    </row>
    <row r="2483" spans="1:19" x14ac:dyDescent="0.25">
      <c r="A2483" s="231"/>
      <c r="B2483" s="32"/>
      <c r="C2483" s="147"/>
      <c r="D2483" s="147"/>
      <c r="E2483" s="467"/>
      <c r="F2483" s="468"/>
      <c r="G2483" s="466"/>
      <c r="H2483" s="467"/>
      <c r="I2483" s="466"/>
      <c r="J2483" s="618"/>
      <c r="L2483" s="863" t="str">
        <f t="shared" si="118"/>
        <v/>
      </c>
      <c r="M2483" s="864">
        <f t="shared" si="119"/>
        <v>0</v>
      </c>
      <c r="N2483" s="864">
        <f t="shared" si="120"/>
        <v>0</v>
      </c>
      <c r="O2483" s="197"/>
      <c r="P2483" s="197"/>
      <c r="Q2483" s="325"/>
      <c r="R2483" s="197"/>
      <c r="S2483" s="223"/>
    </row>
    <row r="2484" spans="1:19" x14ac:dyDescent="0.25">
      <c r="A2484" s="231"/>
      <c r="B2484" s="32"/>
      <c r="C2484" s="147"/>
      <c r="D2484" s="147"/>
      <c r="E2484" s="467"/>
      <c r="F2484" s="468"/>
      <c r="G2484" s="466"/>
      <c r="H2484" s="467"/>
      <c r="I2484" s="466"/>
      <c r="J2484" s="618"/>
      <c r="L2484" s="863" t="str">
        <f t="shared" si="118"/>
        <v/>
      </c>
      <c r="M2484" s="864">
        <f t="shared" si="119"/>
        <v>0</v>
      </c>
      <c r="N2484" s="864">
        <f t="shared" si="120"/>
        <v>0</v>
      </c>
      <c r="O2484" s="197"/>
      <c r="P2484" s="197"/>
      <c r="Q2484" s="325"/>
      <c r="R2484" s="197"/>
      <c r="S2484" s="223"/>
    </row>
    <row r="2485" spans="1:19" x14ac:dyDescent="0.25">
      <c r="A2485" s="231"/>
      <c r="B2485" s="32"/>
      <c r="C2485" s="147"/>
      <c r="D2485" s="147"/>
      <c r="E2485" s="467"/>
      <c r="F2485" s="468"/>
      <c r="G2485" s="466"/>
      <c r="H2485" s="467"/>
      <c r="I2485" s="466"/>
      <c r="J2485" s="618"/>
      <c r="L2485" s="863" t="str">
        <f t="shared" si="118"/>
        <v/>
      </c>
      <c r="M2485" s="864">
        <f t="shared" si="119"/>
        <v>0</v>
      </c>
      <c r="N2485" s="864">
        <f t="shared" si="120"/>
        <v>0</v>
      </c>
      <c r="O2485" s="197"/>
      <c r="P2485" s="197"/>
      <c r="Q2485" s="325"/>
      <c r="R2485" s="197"/>
      <c r="S2485" s="223"/>
    </row>
    <row r="2486" spans="1:19" x14ac:dyDescent="0.25">
      <c r="A2486" s="231"/>
      <c r="B2486" s="32"/>
      <c r="C2486" s="147"/>
      <c r="D2486" s="147"/>
      <c r="E2486" s="467"/>
      <c r="F2486" s="468"/>
      <c r="G2486" s="466"/>
      <c r="H2486" s="467"/>
      <c r="I2486" s="466"/>
      <c r="J2486" s="618"/>
      <c r="L2486" s="863" t="str">
        <f t="shared" si="118"/>
        <v/>
      </c>
      <c r="M2486" s="864">
        <f t="shared" si="119"/>
        <v>0</v>
      </c>
      <c r="N2486" s="864">
        <f t="shared" si="120"/>
        <v>0</v>
      </c>
      <c r="O2486" s="197"/>
      <c r="P2486" s="197"/>
      <c r="Q2486" s="325"/>
      <c r="R2486" s="197"/>
      <c r="S2486" s="223"/>
    </row>
    <row r="2487" spans="1:19" x14ac:dyDescent="0.25">
      <c r="A2487" s="231"/>
      <c r="B2487" s="32"/>
      <c r="C2487" s="147"/>
      <c r="D2487" s="147"/>
      <c r="E2487" s="467"/>
      <c r="F2487" s="468"/>
      <c r="G2487" s="466"/>
      <c r="H2487" s="467"/>
      <c r="I2487" s="466"/>
      <c r="J2487" s="618"/>
      <c r="L2487" s="863" t="str">
        <f t="shared" si="118"/>
        <v/>
      </c>
      <c r="M2487" s="864">
        <f t="shared" si="119"/>
        <v>0</v>
      </c>
      <c r="N2487" s="864">
        <f t="shared" si="120"/>
        <v>0</v>
      </c>
      <c r="O2487" s="197"/>
      <c r="P2487" s="197"/>
      <c r="Q2487" s="325"/>
      <c r="R2487" s="197"/>
      <c r="S2487" s="223"/>
    </row>
    <row r="2488" spans="1:19" x14ac:dyDescent="0.25">
      <c r="A2488" s="231"/>
      <c r="B2488" s="32"/>
      <c r="C2488" s="147"/>
      <c r="D2488" s="147"/>
      <c r="E2488" s="467"/>
      <c r="F2488" s="468"/>
      <c r="G2488" s="466"/>
      <c r="H2488" s="467"/>
      <c r="I2488" s="466"/>
      <c r="J2488" s="618"/>
      <c r="L2488" s="863" t="str">
        <f t="shared" si="118"/>
        <v/>
      </c>
      <c r="M2488" s="864">
        <f t="shared" si="119"/>
        <v>0</v>
      </c>
      <c r="N2488" s="864">
        <f t="shared" si="120"/>
        <v>0</v>
      </c>
      <c r="O2488" s="197"/>
      <c r="P2488" s="197"/>
      <c r="Q2488" s="325"/>
      <c r="R2488" s="197"/>
      <c r="S2488" s="223"/>
    </row>
    <row r="2489" spans="1:19" x14ac:dyDescent="0.25">
      <c r="A2489" s="231"/>
      <c r="B2489" s="32"/>
      <c r="C2489" s="147"/>
      <c r="D2489" s="147"/>
      <c r="E2489" s="467"/>
      <c r="F2489" s="468"/>
      <c r="G2489" s="466"/>
      <c r="H2489" s="467"/>
      <c r="I2489" s="466"/>
      <c r="J2489" s="618"/>
      <c r="L2489" s="863" t="str">
        <f t="shared" si="118"/>
        <v/>
      </c>
      <c r="M2489" s="864">
        <f t="shared" si="119"/>
        <v>0</v>
      </c>
      <c r="N2489" s="864">
        <f t="shared" si="120"/>
        <v>0</v>
      </c>
      <c r="O2489" s="197"/>
      <c r="P2489" s="197"/>
      <c r="Q2489" s="325"/>
      <c r="R2489" s="197"/>
      <c r="S2489" s="223"/>
    </row>
    <row r="2490" spans="1:19" x14ac:dyDescent="0.25">
      <c r="A2490" s="231"/>
      <c r="B2490" s="32"/>
      <c r="C2490" s="147"/>
      <c r="D2490" s="147"/>
      <c r="E2490" s="467"/>
      <c r="F2490" s="468"/>
      <c r="G2490" s="466"/>
      <c r="H2490" s="467"/>
      <c r="I2490" s="466"/>
      <c r="J2490" s="618"/>
      <c r="L2490" s="863" t="str">
        <f t="shared" si="118"/>
        <v/>
      </c>
      <c r="M2490" s="864">
        <f t="shared" si="119"/>
        <v>0</v>
      </c>
      <c r="N2490" s="864">
        <f t="shared" si="120"/>
        <v>0</v>
      </c>
      <c r="O2490" s="197"/>
      <c r="P2490" s="197"/>
      <c r="Q2490" s="325"/>
      <c r="R2490" s="197"/>
      <c r="S2490" s="223"/>
    </row>
    <row r="2491" spans="1:19" x14ac:dyDescent="0.25">
      <c r="A2491" s="231"/>
      <c r="B2491" s="32"/>
      <c r="C2491" s="147"/>
      <c r="D2491" s="147"/>
      <c r="E2491" s="467"/>
      <c r="F2491" s="468"/>
      <c r="G2491" s="466"/>
      <c r="H2491" s="467"/>
      <c r="I2491" s="466"/>
      <c r="J2491" s="618"/>
      <c r="L2491" s="863" t="str">
        <f t="shared" si="118"/>
        <v/>
      </c>
      <c r="M2491" s="864">
        <f t="shared" si="119"/>
        <v>0</v>
      </c>
      <c r="N2491" s="864">
        <f t="shared" si="120"/>
        <v>0</v>
      </c>
      <c r="O2491" s="197"/>
      <c r="P2491" s="197"/>
      <c r="Q2491" s="325"/>
      <c r="R2491" s="197"/>
      <c r="S2491" s="223"/>
    </row>
    <row r="2492" spans="1:19" x14ac:dyDescent="0.25">
      <c r="A2492" s="231"/>
      <c r="B2492" s="32"/>
      <c r="C2492" s="147"/>
      <c r="D2492" s="147"/>
      <c r="E2492" s="467"/>
      <c r="F2492" s="468"/>
      <c r="G2492" s="466"/>
      <c r="H2492" s="467"/>
      <c r="I2492" s="466"/>
      <c r="J2492" s="618"/>
      <c r="L2492" s="863" t="str">
        <f t="shared" si="118"/>
        <v/>
      </c>
      <c r="M2492" s="864">
        <f t="shared" si="119"/>
        <v>0</v>
      </c>
      <c r="N2492" s="864">
        <f t="shared" si="120"/>
        <v>0</v>
      </c>
      <c r="O2492" s="197"/>
      <c r="P2492" s="197"/>
      <c r="Q2492" s="325"/>
      <c r="R2492" s="197"/>
      <c r="S2492" s="223"/>
    </row>
    <row r="2493" spans="1:19" x14ac:dyDescent="0.25">
      <c r="A2493" s="231"/>
      <c r="B2493" s="32"/>
      <c r="C2493" s="147"/>
      <c r="D2493" s="147"/>
      <c r="E2493" s="467"/>
      <c r="F2493" s="468"/>
      <c r="G2493" s="466"/>
      <c r="H2493" s="467"/>
      <c r="I2493" s="466"/>
      <c r="J2493" s="618"/>
      <c r="L2493" s="863" t="str">
        <f t="shared" si="118"/>
        <v/>
      </c>
      <c r="M2493" s="864">
        <f t="shared" si="119"/>
        <v>0</v>
      </c>
      <c r="N2493" s="864">
        <f t="shared" si="120"/>
        <v>0</v>
      </c>
      <c r="O2493" s="197"/>
      <c r="P2493" s="197"/>
      <c r="Q2493" s="325"/>
      <c r="R2493" s="197"/>
      <c r="S2493" s="223"/>
    </row>
    <row r="2494" spans="1:19" x14ac:dyDescent="0.25">
      <c r="A2494" s="231"/>
      <c r="B2494" s="32"/>
      <c r="C2494" s="147"/>
      <c r="D2494" s="147"/>
      <c r="E2494" s="467"/>
      <c r="F2494" s="468"/>
      <c r="G2494" s="466"/>
      <c r="H2494" s="467"/>
      <c r="I2494" s="466"/>
      <c r="J2494" s="618"/>
      <c r="L2494" s="863" t="str">
        <f t="shared" si="118"/>
        <v/>
      </c>
      <c r="M2494" s="864">
        <f t="shared" si="119"/>
        <v>0</v>
      </c>
      <c r="N2494" s="864">
        <f t="shared" si="120"/>
        <v>0</v>
      </c>
      <c r="O2494" s="197"/>
      <c r="P2494" s="197"/>
      <c r="Q2494" s="325"/>
      <c r="R2494" s="197"/>
      <c r="S2494" s="223"/>
    </row>
    <row r="2495" spans="1:19" x14ac:dyDescent="0.25">
      <c r="A2495" s="231"/>
      <c r="B2495" s="32"/>
      <c r="C2495" s="147"/>
      <c r="D2495" s="147"/>
      <c r="E2495" s="467"/>
      <c r="F2495" s="468"/>
      <c r="G2495" s="466"/>
      <c r="H2495" s="467"/>
      <c r="I2495" s="466"/>
      <c r="J2495" s="618"/>
      <c r="L2495" s="863" t="str">
        <f t="shared" si="118"/>
        <v/>
      </c>
      <c r="M2495" s="864">
        <f t="shared" si="119"/>
        <v>0</v>
      </c>
      <c r="N2495" s="864">
        <f t="shared" si="120"/>
        <v>0</v>
      </c>
      <c r="O2495" s="197"/>
      <c r="P2495" s="197"/>
      <c r="Q2495" s="325"/>
      <c r="R2495" s="197"/>
      <c r="S2495" s="223"/>
    </row>
    <row r="2496" spans="1:19" x14ac:dyDescent="0.25">
      <c r="A2496" s="231"/>
      <c r="B2496" s="32"/>
      <c r="C2496" s="147"/>
      <c r="D2496" s="147"/>
      <c r="E2496" s="467"/>
      <c r="F2496" s="468"/>
      <c r="G2496" s="466"/>
      <c r="H2496" s="467"/>
      <c r="I2496" s="466"/>
      <c r="J2496" s="618"/>
      <c r="L2496" s="863" t="str">
        <f t="shared" si="118"/>
        <v/>
      </c>
      <c r="M2496" s="864">
        <f t="shared" si="119"/>
        <v>0</v>
      </c>
      <c r="N2496" s="864">
        <f t="shared" si="120"/>
        <v>0</v>
      </c>
      <c r="O2496" s="197"/>
      <c r="P2496" s="197"/>
      <c r="Q2496" s="325"/>
      <c r="R2496" s="197"/>
      <c r="S2496" s="223"/>
    </row>
    <row r="2497" spans="1:19" x14ac:dyDescent="0.25">
      <c r="A2497" s="231"/>
      <c r="B2497" s="32"/>
      <c r="C2497" s="147"/>
      <c r="D2497" s="147"/>
      <c r="E2497" s="467"/>
      <c r="F2497" s="468"/>
      <c r="G2497" s="466"/>
      <c r="H2497" s="467"/>
      <c r="I2497" s="466"/>
      <c r="J2497" s="618"/>
      <c r="L2497" s="863" t="str">
        <f t="shared" si="118"/>
        <v/>
      </c>
      <c r="M2497" s="864">
        <f t="shared" si="119"/>
        <v>0</v>
      </c>
      <c r="N2497" s="864">
        <f t="shared" si="120"/>
        <v>0</v>
      </c>
      <c r="O2497" s="197"/>
      <c r="P2497" s="197"/>
      <c r="Q2497" s="325"/>
      <c r="R2497" s="197"/>
      <c r="S2497" s="223"/>
    </row>
    <row r="2498" spans="1:19" x14ac:dyDescent="0.25">
      <c r="A2498" s="231"/>
      <c r="B2498" s="32"/>
      <c r="C2498" s="147"/>
      <c r="D2498" s="147"/>
      <c r="E2498" s="467"/>
      <c r="F2498" s="468"/>
      <c r="G2498" s="466"/>
      <c r="H2498" s="467"/>
      <c r="I2498" s="466"/>
      <c r="J2498" s="618"/>
      <c r="L2498" s="863" t="str">
        <f t="shared" si="118"/>
        <v/>
      </c>
      <c r="M2498" s="864">
        <f t="shared" si="119"/>
        <v>0</v>
      </c>
      <c r="N2498" s="864">
        <f t="shared" si="120"/>
        <v>0</v>
      </c>
      <c r="O2498" s="197"/>
      <c r="P2498" s="197"/>
      <c r="Q2498" s="325"/>
      <c r="R2498" s="197"/>
      <c r="S2498" s="223"/>
    </row>
    <row r="2499" spans="1:19" x14ac:dyDescent="0.25">
      <c r="A2499" s="231"/>
      <c r="B2499" s="32"/>
      <c r="C2499" s="147"/>
      <c r="D2499" s="147"/>
      <c r="E2499" s="467"/>
      <c r="F2499" s="468"/>
      <c r="G2499" s="466"/>
      <c r="H2499" s="467"/>
      <c r="I2499" s="466"/>
      <c r="J2499" s="618"/>
      <c r="L2499" s="863" t="str">
        <f t="shared" ref="L2499:L2535" si="121">IF(ISBLANK(K2499),IF(ISBLANK(R2499),IF(ISBLANK(C2499),"",C2499),R2499),IF(ISBLANK(R2499),CONCATENATE(K2499,".",C2499),CONCATENATE(K2499,".",R2499)))</f>
        <v/>
      </c>
      <c r="M2499" s="864">
        <f t="shared" ref="M2499:M2535" si="122">IF(O2499="",0,LEFT(O2499,1))</f>
        <v>0</v>
      </c>
      <c r="N2499" s="864">
        <f t="shared" ref="N2499:N2535" si="123">IF(P2499="",0,LEFT(P2499,1))</f>
        <v>0</v>
      </c>
      <c r="O2499" s="197"/>
      <c r="P2499" s="197"/>
      <c r="Q2499" s="325"/>
      <c r="R2499" s="197"/>
      <c r="S2499" s="223"/>
    </row>
    <row r="2500" spans="1:19" x14ac:dyDescent="0.25">
      <c r="A2500" s="231"/>
      <c r="B2500" s="32"/>
      <c r="C2500" s="147"/>
      <c r="D2500" s="147"/>
      <c r="E2500" s="467"/>
      <c r="F2500" s="468"/>
      <c r="G2500" s="466"/>
      <c r="H2500" s="467"/>
      <c r="I2500" s="466"/>
      <c r="J2500" s="618"/>
      <c r="L2500" s="863" t="str">
        <f t="shared" si="121"/>
        <v/>
      </c>
      <c r="M2500" s="864">
        <f t="shared" si="122"/>
        <v>0</v>
      </c>
      <c r="N2500" s="864">
        <f t="shared" si="123"/>
        <v>0</v>
      </c>
      <c r="O2500" s="197"/>
      <c r="P2500" s="197"/>
      <c r="Q2500" s="325"/>
      <c r="R2500" s="197"/>
      <c r="S2500" s="223"/>
    </row>
    <row r="2501" spans="1:19" x14ac:dyDescent="0.25">
      <c r="A2501" s="231"/>
      <c r="B2501" s="32"/>
      <c r="C2501" s="147"/>
      <c r="D2501" s="147"/>
      <c r="E2501" s="467"/>
      <c r="F2501" s="468"/>
      <c r="G2501" s="466"/>
      <c r="H2501" s="467"/>
      <c r="I2501" s="466"/>
      <c r="J2501" s="618"/>
      <c r="L2501" s="863" t="str">
        <f t="shared" si="121"/>
        <v/>
      </c>
      <c r="M2501" s="864">
        <f t="shared" si="122"/>
        <v>0</v>
      </c>
      <c r="N2501" s="864">
        <f t="shared" si="123"/>
        <v>0</v>
      </c>
      <c r="O2501" s="197"/>
      <c r="P2501" s="197"/>
      <c r="Q2501" s="325"/>
      <c r="R2501" s="197"/>
      <c r="S2501" s="223"/>
    </row>
    <row r="2502" spans="1:19" x14ac:dyDescent="0.25">
      <c r="A2502" s="231"/>
      <c r="B2502" s="32"/>
      <c r="C2502" s="147"/>
      <c r="D2502" s="147"/>
      <c r="E2502" s="467"/>
      <c r="F2502" s="468"/>
      <c r="G2502" s="466"/>
      <c r="H2502" s="467"/>
      <c r="I2502" s="466"/>
      <c r="J2502" s="618"/>
      <c r="L2502" s="863" t="str">
        <f t="shared" si="121"/>
        <v/>
      </c>
      <c r="M2502" s="864">
        <f t="shared" si="122"/>
        <v>0</v>
      </c>
      <c r="N2502" s="864">
        <f t="shared" si="123"/>
        <v>0</v>
      </c>
      <c r="O2502" s="197"/>
      <c r="P2502" s="197"/>
      <c r="Q2502" s="325"/>
      <c r="R2502" s="197"/>
      <c r="S2502" s="223"/>
    </row>
    <row r="2503" spans="1:19" x14ac:dyDescent="0.25">
      <c r="A2503" s="231"/>
      <c r="B2503" s="32"/>
      <c r="C2503" s="147"/>
      <c r="D2503" s="147"/>
      <c r="E2503" s="467"/>
      <c r="F2503" s="468"/>
      <c r="G2503" s="466"/>
      <c r="H2503" s="467"/>
      <c r="I2503" s="466"/>
      <c r="J2503" s="618"/>
      <c r="L2503" s="863" t="str">
        <f t="shared" si="121"/>
        <v/>
      </c>
      <c r="M2503" s="864">
        <f t="shared" si="122"/>
        <v>0</v>
      </c>
      <c r="N2503" s="864">
        <f t="shared" si="123"/>
        <v>0</v>
      </c>
      <c r="O2503" s="197"/>
      <c r="P2503" s="197"/>
      <c r="Q2503" s="325"/>
      <c r="R2503" s="197"/>
      <c r="S2503" s="223"/>
    </row>
    <row r="2504" spans="1:19" x14ac:dyDescent="0.25">
      <c r="A2504" s="231"/>
      <c r="B2504" s="32"/>
      <c r="C2504" s="147"/>
      <c r="D2504" s="147"/>
      <c r="E2504" s="467"/>
      <c r="F2504" s="468"/>
      <c r="G2504" s="466"/>
      <c r="H2504" s="467"/>
      <c r="I2504" s="466"/>
      <c r="J2504" s="618"/>
      <c r="L2504" s="863" t="str">
        <f t="shared" si="121"/>
        <v/>
      </c>
      <c r="M2504" s="864">
        <f t="shared" si="122"/>
        <v>0</v>
      </c>
      <c r="N2504" s="864">
        <f t="shared" si="123"/>
        <v>0</v>
      </c>
      <c r="O2504" s="197"/>
      <c r="P2504" s="197"/>
      <c r="Q2504" s="325"/>
      <c r="R2504" s="197"/>
      <c r="S2504" s="223"/>
    </row>
    <row r="2505" spans="1:19" x14ac:dyDescent="0.25">
      <c r="A2505" s="231"/>
      <c r="B2505" s="32"/>
      <c r="C2505" s="147"/>
      <c r="D2505" s="147"/>
      <c r="E2505" s="467"/>
      <c r="F2505" s="468"/>
      <c r="G2505" s="466"/>
      <c r="H2505" s="467"/>
      <c r="I2505" s="466"/>
      <c r="J2505" s="618"/>
      <c r="L2505" s="863" t="str">
        <f t="shared" si="121"/>
        <v/>
      </c>
      <c r="M2505" s="864">
        <f t="shared" si="122"/>
        <v>0</v>
      </c>
      <c r="N2505" s="864">
        <f t="shared" si="123"/>
        <v>0</v>
      </c>
      <c r="O2505" s="197"/>
      <c r="P2505" s="197"/>
      <c r="Q2505" s="325"/>
      <c r="R2505" s="197"/>
      <c r="S2505" s="223"/>
    </row>
    <row r="2506" spans="1:19" x14ac:dyDescent="0.25">
      <c r="A2506" s="231"/>
      <c r="B2506" s="32"/>
      <c r="C2506" s="147"/>
      <c r="D2506" s="147"/>
      <c r="E2506" s="467"/>
      <c r="F2506" s="468"/>
      <c r="G2506" s="466"/>
      <c r="H2506" s="467"/>
      <c r="I2506" s="466"/>
      <c r="J2506" s="618"/>
      <c r="L2506" s="863" t="str">
        <f t="shared" si="121"/>
        <v/>
      </c>
      <c r="M2506" s="864">
        <f t="shared" si="122"/>
        <v>0</v>
      </c>
      <c r="N2506" s="864">
        <f t="shared" si="123"/>
        <v>0</v>
      </c>
      <c r="O2506" s="197"/>
      <c r="P2506" s="197"/>
      <c r="Q2506" s="325"/>
      <c r="R2506" s="197"/>
      <c r="S2506" s="223"/>
    </row>
    <row r="2507" spans="1:19" x14ac:dyDescent="0.25">
      <c r="A2507" s="231"/>
      <c r="B2507" s="32"/>
      <c r="C2507" s="147"/>
      <c r="D2507" s="147"/>
      <c r="E2507" s="467"/>
      <c r="F2507" s="468"/>
      <c r="G2507" s="466"/>
      <c r="H2507" s="467"/>
      <c r="I2507" s="466"/>
      <c r="J2507" s="618"/>
      <c r="L2507" s="863" t="str">
        <f t="shared" si="121"/>
        <v/>
      </c>
      <c r="M2507" s="864">
        <f t="shared" si="122"/>
        <v>0</v>
      </c>
      <c r="N2507" s="864">
        <f t="shared" si="123"/>
        <v>0</v>
      </c>
      <c r="O2507" s="197"/>
      <c r="P2507" s="197"/>
      <c r="Q2507" s="325"/>
      <c r="R2507" s="197"/>
      <c r="S2507" s="223"/>
    </row>
    <row r="2508" spans="1:19" x14ac:dyDescent="0.25">
      <c r="A2508" s="231"/>
      <c r="B2508" s="32"/>
      <c r="C2508" s="147"/>
      <c r="D2508" s="147"/>
      <c r="E2508" s="467"/>
      <c r="F2508" s="468"/>
      <c r="G2508" s="466"/>
      <c r="H2508" s="467"/>
      <c r="I2508" s="466"/>
      <c r="J2508" s="618"/>
      <c r="L2508" s="863" t="str">
        <f t="shared" si="121"/>
        <v/>
      </c>
      <c r="M2508" s="864">
        <f t="shared" si="122"/>
        <v>0</v>
      </c>
      <c r="N2508" s="864">
        <f t="shared" si="123"/>
        <v>0</v>
      </c>
      <c r="O2508" s="197"/>
      <c r="P2508" s="197"/>
      <c r="Q2508" s="325"/>
      <c r="R2508" s="197"/>
      <c r="S2508" s="223"/>
    </row>
    <row r="2509" spans="1:19" x14ac:dyDescent="0.25">
      <c r="A2509" s="231"/>
      <c r="B2509" s="32"/>
      <c r="C2509" s="147"/>
      <c r="D2509" s="147"/>
      <c r="E2509" s="467"/>
      <c r="F2509" s="468"/>
      <c r="G2509" s="466"/>
      <c r="H2509" s="467"/>
      <c r="I2509" s="466"/>
      <c r="J2509" s="618"/>
      <c r="L2509" s="863" t="str">
        <f t="shared" si="121"/>
        <v/>
      </c>
      <c r="M2509" s="864">
        <f t="shared" si="122"/>
        <v>0</v>
      </c>
      <c r="N2509" s="864">
        <f t="shared" si="123"/>
        <v>0</v>
      </c>
      <c r="O2509" s="197"/>
      <c r="P2509" s="197"/>
      <c r="Q2509" s="325"/>
      <c r="R2509" s="197"/>
      <c r="S2509" s="223"/>
    </row>
    <row r="2510" spans="1:19" x14ac:dyDescent="0.25">
      <c r="A2510" s="231"/>
      <c r="B2510" s="32"/>
      <c r="C2510" s="147"/>
      <c r="D2510" s="147"/>
      <c r="E2510" s="467"/>
      <c r="F2510" s="468"/>
      <c r="G2510" s="466"/>
      <c r="H2510" s="467"/>
      <c r="I2510" s="466"/>
      <c r="J2510" s="618"/>
      <c r="L2510" s="863" t="str">
        <f t="shared" si="121"/>
        <v/>
      </c>
      <c r="M2510" s="864">
        <f t="shared" si="122"/>
        <v>0</v>
      </c>
      <c r="N2510" s="864">
        <f t="shared" si="123"/>
        <v>0</v>
      </c>
      <c r="O2510" s="197"/>
      <c r="P2510" s="197"/>
      <c r="Q2510" s="325"/>
      <c r="R2510" s="197"/>
      <c r="S2510" s="223"/>
    </row>
    <row r="2511" spans="1:19" x14ac:dyDescent="0.25">
      <c r="A2511" s="231"/>
      <c r="B2511" s="32"/>
      <c r="C2511" s="147"/>
      <c r="D2511" s="147"/>
      <c r="E2511" s="467"/>
      <c r="F2511" s="468"/>
      <c r="G2511" s="466"/>
      <c r="H2511" s="467"/>
      <c r="I2511" s="466"/>
      <c r="J2511" s="618"/>
      <c r="L2511" s="863" t="str">
        <f t="shared" si="121"/>
        <v/>
      </c>
      <c r="M2511" s="864">
        <f t="shared" si="122"/>
        <v>0</v>
      </c>
      <c r="N2511" s="864">
        <f t="shared" si="123"/>
        <v>0</v>
      </c>
      <c r="O2511" s="197"/>
      <c r="P2511" s="197"/>
      <c r="Q2511" s="325"/>
      <c r="R2511" s="197"/>
      <c r="S2511" s="223"/>
    </row>
    <row r="2512" spans="1:19" x14ac:dyDescent="0.25">
      <c r="A2512" s="231"/>
      <c r="B2512" s="32"/>
      <c r="C2512" s="147"/>
      <c r="D2512" s="147"/>
      <c r="E2512" s="467"/>
      <c r="F2512" s="468"/>
      <c r="G2512" s="466"/>
      <c r="H2512" s="467"/>
      <c r="I2512" s="466"/>
      <c r="J2512" s="618"/>
      <c r="L2512" s="863" t="str">
        <f t="shared" si="121"/>
        <v/>
      </c>
      <c r="M2512" s="864">
        <f t="shared" si="122"/>
        <v>0</v>
      </c>
      <c r="N2512" s="864">
        <f t="shared" si="123"/>
        <v>0</v>
      </c>
      <c r="O2512" s="197"/>
      <c r="P2512" s="197"/>
      <c r="Q2512" s="325"/>
      <c r="R2512" s="197"/>
      <c r="S2512" s="223"/>
    </row>
    <row r="2513" spans="1:19" x14ac:dyDescent="0.25">
      <c r="A2513" s="231"/>
      <c r="B2513" s="32"/>
      <c r="C2513" s="147"/>
      <c r="D2513" s="147"/>
      <c r="E2513" s="467"/>
      <c r="F2513" s="468"/>
      <c r="G2513" s="466"/>
      <c r="H2513" s="467"/>
      <c r="I2513" s="466"/>
      <c r="J2513" s="618"/>
      <c r="L2513" s="863" t="str">
        <f t="shared" si="121"/>
        <v/>
      </c>
      <c r="M2513" s="864">
        <f t="shared" si="122"/>
        <v>0</v>
      </c>
      <c r="N2513" s="864">
        <f t="shared" si="123"/>
        <v>0</v>
      </c>
      <c r="O2513" s="197"/>
      <c r="P2513" s="197"/>
      <c r="Q2513" s="325"/>
      <c r="R2513" s="197"/>
      <c r="S2513" s="223"/>
    </row>
    <row r="2514" spans="1:19" x14ac:dyDescent="0.25">
      <c r="A2514" s="231"/>
      <c r="B2514" s="32"/>
      <c r="C2514" s="147"/>
      <c r="D2514" s="147"/>
      <c r="E2514" s="467"/>
      <c r="F2514" s="468"/>
      <c r="G2514" s="466"/>
      <c r="H2514" s="467"/>
      <c r="I2514" s="466"/>
      <c r="J2514" s="618"/>
      <c r="L2514" s="863" t="str">
        <f t="shared" si="121"/>
        <v/>
      </c>
      <c r="M2514" s="864">
        <f t="shared" si="122"/>
        <v>0</v>
      </c>
      <c r="N2514" s="864">
        <f t="shared" si="123"/>
        <v>0</v>
      </c>
      <c r="O2514" s="197"/>
      <c r="P2514" s="197"/>
      <c r="Q2514" s="325"/>
      <c r="R2514" s="197"/>
      <c r="S2514" s="223"/>
    </row>
    <row r="2515" spans="1:19" x14ac:dyDescent="0.25">
      <c r="A2515" s="231"/>
      <c r="B2515" s="32"/>
      <c r="C2515" s="147"/>
      <c r="D2515" s="147"/>
      <c r="E2515" s="467"/>
      <c r="F2515" s="468"/>
      <c r="G2515" s="466"/>
      <c r="H2515" s="467"/>
      <c r="I2515" s="466"/>
      <c r="J2515" s="618"/>
      <c r="K2515" s="29"/>
      <c r="L2515" s="863" t="str">
        <f t="shared" si="121"/>
        <v/>
      </c>
      <c r="M2515" s="864">
        <f t="shared" si="122"/>
        <v>0</v>
      </c>
      <c r="N2515" s="864">
        <f t="shared" si="123"/>
        <v>0</v>
      </c>
      <c r="O2515" s="197"/>
      <c r="P2515" s="197"/>
      <c r="R2515" s="197"/>
      <c r="S2515" s="223"/>
    </row>
    <row r="2516" spans="1:19" x14ac:dyDescent="0.25">
      <c r="A2516" s="231"/>
      <c r="B2516" s="32"/>
      <c r="C2516" s="147"/>
      <c r="D2516" s="147"/>
      <c r="E2516" s="467"/>
      <c r="F2516" s="468"/>
      <c r="G2516" s="466"/>
      <c r="H2516" s="467"/>
      <c r="I2516" s="466"/>
      <c r="J2516" s="618"/>
      <c r="K2516" s="29"/>
      <c r="L2516" s="863" t="str">
        <f t="shared" si="121"/>
        <v/>
      </c>
      <c r="M2516" s="864">
        <f t="shared" si="122"/>
        <v>0</v>
      </c>
      <c r="N2516" s="864">
        <f t="shared" si="123"/>
        <v>0</v>
      </c>
      <c r="O2516" s="197"/>
      <c r="P2516" s="197"/>
      <c r="R2516" s="197"/>
      <c r="S2516" s="223"/>
    </row>
    <row r="2517" spans="1:19" x14ac:dyDescent="0.25">
      <c r="A2517" s="231"/>
      <c r="B2517" s="32"/>
      <c r="C2517" s="147"/>
      <c r="D2517" s="147"/>
      <c r="E2517" s="467"/>
      <c r="F2517" s="468"/>
      <c r="G2517" s="466"/>
      <c r="H2517" s="467"/>
      <c r="I2517" s="466"/>
      <c r="J2517" s="618"/>
      <c r="K2517" s="29"/>
      <c r="L2517" s="863" t="str">
        <f t="shared" si="121"/>
        <v/>
      </c>
      <c r="M2517" s="864">
        <f t="shared" si="122"/>
        <v>0</v>
      </c>
      <c r="N2517" s="864">
        <f t="shared" si="123"/>
        <v>0</v>
      </c>
      <c r="O2517" s="197"/>
      <c r="P2517" s="197"/>
      <c r="R2517" s="197"/>
      <c r="S2517" s="223"/>
    </row>
    <row r="2518" spans="1:19" x14ac:dyDescent="0.25">
      <c r="A2518" s="231"/>
      <c r="B2518" s="32"/>
      <c r="C2518" s="147"/>
      <c r="D2518" s="147"/>
      <c r="E2518" s="467"/>
      <c r="F2518" s="468"/>
      <c r="G2518" s="466"/>
      <c r="H2518" s="467"/>
      <c r="I2518" s="466"/>
      <c r="J2518" s="618"/>
      <c r="K2518" s="29"/>
      <c r="L2518" s="863" t="str">
        <f t="shared" si="121"/>
        <v/>
      </c>
      <c r="M2518" s="864">
        <f t="shared" si="122"/>
        <v>0</v>
      </c>
      <c r="N2518" s="864">
        <f t="shared" si="123"/>
        <v>0</v>
      </c>
      <c r="O2518" s="197"/>
      <c r="P2518" s="197"/>
      <c r="R2518" s="197"/>
      <c r="S2518" s="223"/>
    </row>
    <row r="2519" spans="1:19" x14ac:dyDescent="0.25">
      <c r="A2519" s="231"/>
      <c r="B2519" s="32"/>
      <c r="C2519" s="147"/>
      <c r="D2519" s="147"/>
      <c r="E2519" s="467"/>
      <c r="F2519" s="468"/>
      <c r="G2519" s="466"/>
      <c r="H2519" s="467"/>
      <c r="I2519" s="466"/>
      <c r="J2519" s="618"/>
      <c r="K2519" s="29"/>
      <c r="L2519" s="863" t="str">
        <f t="shared" si="121"/>
        <v/>
      </c>
      <c r="M2519" s="864">
        <f t="shared" si="122"/>
        <v>0</v>
      </c>
      <c r="N2519" s="864">
        <f t="shared" si="123"/>
        <v>0</v>
      </c>
      <c r="O2519" s="197"/>
      <c r="P2519" s="197"/>
      <c r="R2519" s="197"/>
      <c r="S2519" s="223"/>
    </row>
    <row r="2520" spans="1:19" x14ac:dyDescent="0.25">
      <c r="A2520" s="231"/>
      <c r="B2520" s="32"/>
      <c r="C2520" s="147"/>
      <c r="D2520" s="147"/>
      <c r="E2520" s="467"/>
      <c r="F2520" s="468"/>
      <c r="G2520" s="466"/>
      <c r="H2520" s="467"/>
      <c r="I2520" s="466"/>
      <c r="J2520" s="618"/>
      <c r="K2520" s="29"/>
      <c r="L2520" s="863" t="str">
        <f t="shared" si="121"/>
        <v/>
      </c>
      <c r="M2520" s="864">
        <f t="shared" si="122"/>
        <v>0</v>
      </c>
      <c r="N2520" s="864">
        <f t="shared" si="123"/>
        <v>0</v>
      </c>
      <c r="O2520" s="197"/>
      <c r="P2520" s="197"/>
      <c r="R2520" s="197"/>
      <c r="S2520" s="223"/>
    </row>
    <row r="2521" spans="1:19" x14ac:dyDescent="0.25">
      <c r="A2521" s="231"/>
      <c r="B2521" s="32"/>
      <c r="C2521" s="147"/>
      <c r="D2521" s="147"/>
      <c r="E2521" s="467"/>
      <c r="F2521" s="468"/>
      <c r="G2521" s="466"/>
      <c r="H2521" s="467"/>
      <c r="I2521" s="466"/>
      <c r="J2521" s="618"/>
      <c r="K2521" s="29"/>
      <c r="L2521" s="863" t="str">
        <f t="shared" si="121"/>
        <v/>
      </c>
      <c r="M2521" s="864">
        <f t="shared" si="122"/>
        <v>0</v>
      </c>
      <c r="N2521" s="864">
        <f t="shared" si="123"/>
        <v>0</v>
      </c>
      <c r="O2521" s="197"/>
      <c r="P2521" s="197"/>
      <c r="R2521" s="197"/>
      <c r="S2521" s="223"/>
    </row>
    <row r="2522" spans="1:19" x14ac:dyDescent="0.25">
      <c r="A2522" s="231"/>
      <c r="B2522" s="32"/>
      <c r="C2522" s="147"/>
      <c r="D2522" s="147"/>
      <c r="E2522" s="467"/>
      <c r="F2522" s="468"/>
      <c r="G2522" s="466"/>
      <c r="H2522" s="467"/>
      <c r="I2522" s="466"/>
      <c r="J2522" s="618"/>
      <c r="K2522" s="29"/>
      <c r="L2522" s="863" t="str">
        <f t="shared" si="121"/>
        <v/>
      </c>
      <c r="M2522" s="864">
        <f t="shared" si="122"/>
        <v>0</v>
      </c>
      <c r="N2522" s="864">
        <f t="shared" si="123"/>
        <v>0</v>
      </c>
      <c r="O2522" s="197"/>
      <c r="P2522" s="197"/>
      <c r="R2522" s="197"/>
      <c r="S2522" s="223"/>
    </row>
    <row r="2523" spans="1:19" x14ac:dyDescent="0.25">
      <c r="A2523" s="231"/>
      <c r="B2523" s="32"/>
      <c r="C2523" s="147"/>
      <c r="D2523" s="147"/>
      <c r="E2523" s="467"/>
      <c r="F2523" s="468"/>
      <c r="G2523" s="466"/>
      <c r="H2523" s="467"/>
      <c r="I2523" s="466"/>
      <c r="J2523" s="618"/>
      <c r="K2523" s="29"/>
      <c r="L2523" s="863" t="str">
        <f t="shared" si="121"/>
        <v/>
      </c>
      <c r="M2523" s="864">
        <f t="shared" si="122"/>
        <v>0</v>
      </c>
      <c r="N2523" s="864">
        <f t="shared" si="123"/>
        <v>0</v>
      </c>
      <c r="O2523" s="197"/>
      <c r="P2523" s="197"/>
      <c r="R2523" s="197"/>
      <c r="S2523" s="223"/>
    </row>
    <row r="2524" spans="1:19" x14ac:dyDescent="0.25">
      <c r="A2524" s="231"/>
      <c r="B2524" s="32"/>
      <c r="C2524" s="147"/>
      <c r="D2524" s="147"/>
      <c r="E2524" s="467"/>
      <c r="F2524" s="468"/>
      <c r="G2524" s="466"/>
      <c r="H2524" s="467"/>
      <c r="I2524" s="466"/>
      <c r="J2524" s="618"/>
      <c r="K2524" s="29"/>
      <c r="L2524" s="863" t="str">
        <f t="shared" si="121"/>
        <v/>
      </c>
      <c r="M2524" s="864">
        <f t="shared" si="122"/>
        <v>0</v>
      </c>
      <c r="N2524" s="864">
        <f t="shared" si="123"/>
        <v>0</v>
      </c>
      <c r="O2524" s="197"/>
      <c r="P2524" s="197"/>
      <c r="R2524" s="197"/>
      <c r="S2524" s="223"/>
    </row>
    <row r="2525" spans="1:19" x14ac:dyDescent="0.25">
      <c r="A2525" s="231"/>
      <c r="B2525" s="32"/>
      <c r="C2525" s="147"/>
      <c r="D2525" s="147"/>
      <c r="E2525" s="467"/>
      <c r="F2525" s="468"/>
      <c r="G2525" s="466"/>
      <c r="H2525" s="467"/>
      <c r="I2525" s="466"/>
      <c r="J2525" s="618"/>
      <c r="K2525" s="29"/>
      <c r="L2525" s="863" t="str">
        <f t="shared" si="121"/>
        <v/>
      </c>
      <c r="M2525" s="864">
        <f t="shared" si="122"/>
        <v>0</v>
      </c>
      <c r="N2525" s="864">
        <f t="shared" si="123"/>
        <v>0</v>
      </c>
      <c r="O2525" s="197"/>
      <c r="P2525" s="197"/>
      <c r="R2525" s="197"/>
      <c r="S2525" s="223"/>
    </row>
    <row r="2526" spans="1:19" x14ac:dyDescent="0.25">
      <c r="A2526" s="231"/>
      <c r="B2526" s="32"/>
      <c r="C2526" s="147"/>
      <c r="D2526" s="147"/>
      <c r="E2526" s="467"/>
      <c r="F2526" s="468"/>
      <c r="G2526" s="466"/>
      <c r="H2526" s="467"/>
      <c r="I2526" s="466"/>
      <c r="J2526" s="618"/>
      <c r="K2526" s="29"/>
      <c r="L2526" s="863" t="str">
        <f t="shared" si="121"/>
        <v/>
      </c>
      <c r="M2526" s="864">
        <f t="shared" si="122"/>
        <v>0</v>
      </c>
      <c r="N2526" s="864">
        <f t="shared" si="123"/>
        <v>0</v>
      </c>
      <c r="O2526" s="197"/>
      <c r="P2526" s="197"/>
      <c r="R2526" s="197"/>
      <c r="S2526" s="223"/>
    </row>
    <row r="2527" spans="1:19" x14ac:dyDescent="0.25">
      <c r="A2527" s="231"/>
      <c r="B2527" s="32"/>
      <c r="C2527" s="147"/>
      <c r="D2527" s="147"/>
      <c r="E2527" s="467"/>
      <c r="F2527" s="468"/>
      <c r="G2527" s="466"/>
      <c r="H2527" s="467"/>
      <c r="I2527" s="466"/>
      <c r="J2527" s="618"/>
      <c r="K2527" s="29"/>
      <c r="L2527" s="863" t="str">
        <f t="shared" si="121"/>
        <v/>
      </c>
      <c r="M2527" s="864">
        <f t="shared" si="122"/>
        <v>0</v>
      </c>
      <c r="N2527" s="864">
        <f t="shared" si="123"/>
        <v>0</v>
      </c>
      <c r="O2527" s="197"/>
      <c r="P2527" s="197"/>
      <c r="R2527" s="197"/>
      <c r="S2527" s="223"/>
    </row>
    <row r="2528" spans="1:19" x14ac:dyDescent="0.25">
      <c r="A2528" s="231"/>
      <c r="B2528" s="32"/>
      <c r="C2528" s="147"/>
      <c r="D2528" s="147"/>
      <c r="E2528" s="467"/>
      <c r="F2528" s="468"/>
      <c r="G2528" s="466"/>
      <c r="H2528" s="467"/>
      <c r="I2528" s="466"/>
      <c r="J2528" s="618"/>
      <c r="K2528" s="29"/>
      <c r="L2528" s="863" t="str">
        <f t="shared" si="121"/>
        <v/>
      </c>
      <c r="M2528" s="864">
        <f t="shared" si="122"/>
        <v>0</v>
      </c>
      <c r="N2528" s="864">
        <f t="shared" si="123"/>
        <v>0</v>
      </c>
      <c r="O2528" s="197"/>
      <c r="P2528" s="197"/>
      <c r="R2528" s="197"/>
      <c r="S2528" s="223"/>
    </row>
    <row r="2529" spans="1:19" x14ac:dyDescent="0.25">
      <c r="A2529" s="231"/>
      <c r="B2529" s="32"/>
      <c r="C2529" s="147"/>
      <c r="D2529" s="147"/>
      <c r="E2529" s="467"/>
      <c r="F2529" s="468"/>
      <c r="G2529" s="466"/>
      <c r="H2529" s="467"/>
      <c r="I2529" s="466"/>
      <c r="J2529" s="618"/>
      <c r="K2529" s="29"/>
      <c r="L2529" s="863" t="str">
        <f t="shared" si="121"/>
        <v/>
      </c>
      <c r="M2529" s="864">
        <f t="shared" si="122"/>
        <v>0</v>
      </c>
      <c r="N2529" s="864">
        <f t="shared" si="123"/>
        <v>0</v>
      </c>
      <c r="O2529" s="197"/>
      <c r="P2529" s="197"/>
      <c r="R2529" s="197"/>
      <c r="S2529" s="223"/>
    </row>
    <row r="2530" spans="1:19" x14ac:dyDescent="0.25">
      <c r="A2530" s="231"/>
      <c r="B2530" s="32"/>
      <c r="C2530" s="147"/>
      <c r="D2530" s="147"/>
      <c r="E2530" s="467"/>
      <c r="F2530" s="468"/>
      <c r="G2530" s="466"/>
      <c r="H2530" s="467"/>
      <c r="I2530" s="466"/>
      <c r="J2530" s="618"/>
      <c r="K2530" s="29"/>
      <c r="L2530" s="863" t="str">
        <f t="shared" si="121"/>
        <v/>
      </c>
      <c r="M2530" s="864">
        <f t="shared" si="122"/>
        <v>0</v>
      </c>
      <c r="N2530" s="864">
        <f t="shared" si="123"/>
        <v>0</v>
      </c>
      <c r="O2530" s="197"/>
      <c r="P2530" s="197"/>
      <c r="R2530" s="197"/>
      <c r="S2530" s="223"/>
    </row>
    <row r="2531" spans="1:19" x14ac:dyDescent="0.25">
      <c r="A2531" s="231"/>
      <c r="B2531" s="32"/>
      <c r="C2531" s="147"/>
      <c r="D2531" s="147"/>
      <c r="E2531" s="467"/>
      <c r="F2531" s="468"/>
      <c r="G2531" s="466"/>
      <c r="H2531" s="467"/>
      <c r="I2531" s="466"/>
      <c r="J2531" s="618"/>
      <c r="K2531" s="29"/>
      <c r="L2531" s="863" t="str">
        <f t="shared" si="121"/>
        <v/>
      </c>
      <c r="M2531" s="864">
        <f t="shared" si="122"/>
        <v>0</v>
      </c>
      <c r="N2531" s="864">
        <f t="shared" si="123"/>
        <v>0</v>
      </c>
      <c r="O2531" s="197"/>
      <c r="P2531" s="197"/>
      <c r="R2531" s="197"/>
      <c r="S2531" s="223"/>
    </row>
    <row r="2532" spans="1:19" x14ac:dyDescent="0.25">
      <c r="A2532" s="231"/>
      <c r="B2532" s="32"/>
      <c r="C2532" s="147"/>
      <c r="D2532" s="147"/>
      <c r="E2532" s="467"/>
      <c r="F2532" s="468"/>
      <c r="G2532" s="466"/>
      <c r="H2532" s="467"/>
      <c r="I2532" s="466"/>
      <c r="J2532" s="618"/>
      <c r="K2532" s="29"/>
      <c r="L2532" s="863" t="str">
        <f t="shared" si="121"/>
        <v/>
      </c>
      <c r="M2532" s="864">
        <f t="shared" si="122"/>
        <v>0</v>
      </c>
      <c r="N2532" s="864">
        <f t="shared" si="123"/>
        <v>0</v>
      </c>
      <c r="O2532" s="197"/>
      <c r="P2532" s="197"/>
      <c r="R2532" s="197"/>
      <c r="S2532" s="223"/>
    </row>
    <row r="2533" spans="1:19" x14ac:dyDescent="0.25">
      <c r="A2533" s="231"/>
      <c r="B2533" s="32"/>
      <c r="C2533" s="147"/>
      <c r="D2533" s="147"/>
      <c r="E2533" s="467"/>
      <c r="F2533" s="468"/>
      <c r="G2533" s="466"/>
      <c r="H2533" s="467"/>
      <c r="I2533" s="466"/>
      <c r="J2533" s="618"/>
      <c r="K2533" s="29"/>
      <c r="L2533" s="863" t="str">
        <f t="shared" si="121"/>
        <v/>
      </c>
      <c r="M2533" s="864">
        <f t="shared" si="122"/>
        <v>0</v>
      </c>
      <c r="N2533" s="864">
        <f t="shared" si="123"/>
        <v>0</v>
      </c>
      <c r="O2533" s="197"/>
      <c r="P2533" s="197"/>
      <c r="R2533" s="197"/>
      <c r="S2533" s="223"/>
    </row>
    <row r="2534" spans="1:19" x14ac:dyDescent="0.25">
      <c r="A2534" s="231"/>
      <c r="B2534" s="32"/>
      <c r="C2534" s="147"/>
      <c r="D2534" s="147"/>
      <c r="E2534" s="467"/>
      <c r="F2534" s="468"/>
      <c r="G2534" s="466"/>
      <c r="H2534" s="467"/>
      <c r="I2534" s="466"/>
      <c r="J2534" s="618"/>
      <c r="K2534" s="29"/>
      <c r="L2534" s="863" t="str">
        <f t="shared" si="121"/>
        <v/>
      </c>
      <c r="M2534" s="864">
        <f t="shared" si="122"/>
        <v>0</v>
      </c>
      <c r="N2534" s="864">
        <f t="shared" si="123"/>
        <v>0</v>
      </c>
      <c r="O2534" s="197"/>
      <c r="P2534" s="197"/>
      <c r="R2534" s="197"/>
      <c r="S2534" s="223"/>
    </row>
    <row r="2535" spans="1:19" x14ac:dyDescent="0.25">
      <c r="A2535" s="231"/>
      <c r="B2535" s="32"/>
      <c r="C2535" s="147"/>
      <c r="D2535" s="147"/>
      <c r="E2535" s="467"/>
      <c r="F2535" s="468"/>
      <c r="G2535" s="466"/>
      <c r="H2535" s="467"/>
      <c r="I2535" s="466"/>
      <c r="J2535" s="618"/>
      <c r="K2535" s="29"/>
      <c r="L2535" s="863" t="str">
        <f t="shared" si="121"/>
        <v/>
      </c>
      <c r="M2535" s="864">
        <f t="shared" si="122"/>
        <v>0</v>
      </c>
      <c r="N2535" s="864">
        <f t="shared" si="123"/>
        <v>0</v>
      </c>
      <c r="O2535" s="197"/>
      <c r="P2535" s="197"/>
      <c r="R2535" s="197"/>
      <c r="S2535" s="223"/>
    </row>
  </sheetData>
  <sortState ref="A2:Q2049">
    <sortCondition ref="G2:G2049" customList="МНС,МНА №003.1,МНА №003.2,МНА №003.3,МНА №003.4,САР,КППСОД,Приточно-вытяжная вентиляция,Энергоснабжение,Емкости,Котельная,Водоснабжение,Серверный шкаф,МНС.КЦ ДП,МНС.УСО.1 ДП,МНС.УСО.2(1) ДП,МНС.УСО.2(2) ДП,МНС.УСО.2(3) ДП,МНС.УСО.3 ДП,МНС.УСО.4 ДП,МНС.УСО"/>
    <sortCondition ref="H2:H2049"/>
    <sortCondition ref="D2:D2049"/>
    <sortCondition ref="E2:E2049"/>
  </sortState>
  <dataConsolidate/>
  <phoneticPr fontId="16" type="noConversion"/>
  <conditionalFormatting sqref="O1409:P2089 O1002:O1408 P90 O160:P161 O17:P19 P94 P120 O125 O98:P98 O2:P3 O29:P29 O22:P25 P96 O164:P167 O260 P100 O126:P126 O131 O104:P104 O35:P35 P102 O170:P173 P106 O132:P133 O137 O138:P139 O110:P110 O145:P145 O47:P47 O41:P41">
    <cfRule type="containsText" dxfId="6539" priority="16730" stopIfTrue="1" operator="containsText" text="3 - красный">
      <formula>NOT(ISERROR(SEARCH("3 - красный",O2)))</formula>
    </cfRule>
    <cfRule type="containsText" dxfId="6538" priority="16731" stopIfTrue="1" operator="containsText" text="2 - желтый">
      <formula>NOT(ISERROR(SEARCH("2 - желтый",O2)))</formula>
    </cfRule>
    <cfRule type="containsText" dxfId="6537" priority="16732" stopIfTrue="1" operator="containsText" text="1 - зеленый">
      <formula>NOT(ISERROR(SEARCH("1 - зеленый",O2)))</formula>
    </cfRule>
    <cfRule type="containsText" dxfId="6536" priority="16733" stopIfTrue="1" operator="containsText" text="0 - серый">
      <formula>NOT(ISERROR(SEARCH("0 - серый",O2)))</formula>
    </cfRule>
  </conditionalFormatting>
  <conditionalFormatting sqref="O305:P305 O312:P313 O316:P320 O288:P289 O330:P332 O322:P326 O270:P285">
    <cfRule type="containsText" dxfId="6535" priority="15446" stopIfTrue="1" operator="containsText" text="3 - красный">
      <formula>NOT(ISERROR(SEARCH("3 - красный",O270)))</formula>
    </cfRule>
    <cfRule type="containsText" dxfId="6534" priority="15447" stopIfTrue="1" operator="containsText" text="2 - желтый">
      <formula>NOT(ISERROR(SEARCH("2 - желтый",O270)))</formula>
    </cfRule>
    <cfRule type="containsText" dxfId="6533" priority="15448" stopIfTrue="1" operator="containsText" text="1 - зеленый">
      <formula>NOT(ISERROR(SEARCH("1 - зеленый",O270)))</formula>
    </cfRule>
    <cfRule type="containsText" dxfId="6532" priority="15449" stopIfTrue="1" operator="containsText" text="0 - серый">
      <formula>NOT(ISERROR(SEARCH("0 - серый",O270)))</formula>
    </cfRule>
  </conditionalFormatting>
  <conditionalFormatting sqref="P1002:P1408">
    <cfRule type="containsText" dxfId="6531" priority="15450" stopIfTrue="1" operator="containsText" text="3 - красный">
      <formula>NOT(ISERROR(SEARCH("3 - красный",P1002)))</formula>
    </cfRule>
    <cfRule type="containsText" dxfId="6530" priority="15451" stopIfTrue="1" operator="containsText" text="2 - желтый">
      <formula>NOT(ISERROR(SEARCH("2 - желтый",P1002)))</formula>
    </cfRule>
    <cfRule type="containsText" dxfId="6529" priority="15452" stopIfTrue="1" operator="containsText" text="1 - зеленый">
      <formula>NOT(ISERROR(SEARCH("1 - зеленый",P1002)))</formula>
    </cfRule>
    <cfRule type="containsText" dxfId="6528" priority="15453" stopIfTrue="1" operator="containsText" text="0 - серый">
      <formula>NOT(ISERROR(SEARCH("0 - серый",P1002)))</formula>
    </cfRule>
  </conditionalFormatting>
  <conditionalFormatting sqref="P199">
    <cfRule type="containsText" dxfId="6527" priority="12910" stopIfTrue="1" operator="containsText" text="3 - красный">
      <formula>NOT(ISERROR(SEARCH("3 - красный",P199)))</formula>
    </cfRule>
    <cfRule type="containsText" dxfId="6526" priority="12911" stopIfTrue="1" operator="containsText" text="2 - желтый">
      <formula>NOT(ISERROR(SEARCH("2 - желтый",P199)))</formula>
    </cfRule>
    <cfRule type="containsText" dxfId="6525" priority="12912" stopIfTrue="1" operator="containsText" text="1 - зеленый">
      <formula>NOT(ISERROR(SEARCH("1 - зеленый",P199)))</formula>
    </cfRule>
    <cfRule type="containsText" dxfId="6524" priority="12913" stopIfTrue="1" operator="containsText" text="0 - серый">
      <formula>NOT(ISERROR(SEARCH("0 - серый",P199)))</formula>
    </cfRule>
  </conditionalFormatting>
  <conditionalFormatting sqref="P207">
    <cfRule type="containsText" dxfId="6523" priority="12274" stopIfTrue="1" operator="containsText" text="3 - красный">
      <formula>NOT(ISERROR(SEARCH("3 - красный",P207)))</formula>
    </cfRule>
    <cfRule type="containsText" dxfId="6522" priority="12275" stopIfTrue="1" operator="containsText" text="2 - желтый">
      <formula>NOT(ISERROR(SEARCH("2 - желтый",P207)))</formula>
    </cfRule>
    <cfRule type="containsText" dxfId="6521" priority="12276" stopIfTrue="1" operator="containsText" text="1 - зеленый">
      <formula>NOT(ISERROR(SEARCH("1 - зеленый",P207)))</formula>
    </cfRule>
    <cfRule type="containsText" dxfId="6520" priority="12277" stopIfTrue="1" operator="containsText" text="0 - серый">
      <formula>NOT(ISERROR(SEARCH("0 - серый",P207)))</formula>
    </cfRule>
  </conditionalFormatting>
  <conditionalFormatting sqref="O201">
    <cfRule type="containsText" dxfId="6519" priority="11874" stopIfTrue="1" operator="containsText" text="3 - красный">
      <formula>NOT(ISERROR(SEARCH("3 - красный",O201)))</formula>
    </cfRule>
    <cfRule type="containsText" dxfId="6518" priority="11875" stopIfTrue="1" operator="containsText" text="2 - желтый">
      <formula>NOT(ISERROR(SEARCH("2 - желтый",O201)))</formula>
    </cfRule>
    <cfRule type="containsText" dxfId="6517" priority="11876" stopIfTrue="1" operator="containsText" text="1 - зеленый">
      <formula>NOT(ISERROR(SEARCH("1 - зеленый",O201)))</formula>
    </cfRule>
    <cfRule type="containsText" dxfId="6516" priority="11877" stopIfTrue="1" operator="containsText" text="0 - серый">
      <formula>NOT(ISERROR(SEARCH("0 - серый",O201)))</formula>
    </cfRule>
  </conditionalFormatting>
  <conditionalFormatting sqref="O307:P307">
    <cfRule type="containsText" dxfId="6515" priority="11450" stopIfTrue="1" operator="containsText" text="3 - красный">
      <formula>NOT(ISERROR(SEARCH("3 - красный",O307)))</formula>
    </cfRule>
    <cfRule type="containsText" dxfId="6514" priority="11451" stopIfTrue="1" operator="containsText" text="2 - желтый">
      <formula>NOT(ISERROR(SEARCH("2 - желтый",O307)))</formula>
    </cfRule>
    <cfRule type="containsText" dxfId="6513" priority="11452" stopIfTrue="1" operator="containsText" text="1 - зеленый">
      <formula>NOT(ISERROR(SEARCH("1 - зеленый",O307)))</formula>
    </cfRule>
    <cfRule type="containsText" dxfId="6512" priority="11453" stopIfTrue="1" operator="containsText" text="0 - серый">
      <formula>NOT(ISERROR(SEARCH("0 - серый",O307)))</formula>
    </cfRule>
  </conditionalFormatting>
  <conditionalFormatting sqref="O308:P308">
    <cfRule type="containsText" dxfId="6511" priority="11446" stopIfTrue="1" operator="containsText" text="3 - красный">
      <formula>NOT(ISERROR(SEARCH("3 - красный",O308)))</formula>
    </cfRule>
    <cfRule type="containsText" dxfId="6510" priority="11447" stopIfTrue="1" operator="containsText" text="2 - желтый">
      <formula>NOT(ISERROR(SEARCH("2 - желтый",O308)))</formula>
    </cfRule>
    <cfRule type="containsText" dxfId="6509" priority="11448" stopIfTrue="1" operator="containsText" text="1 - зеленый">
      <formula>NOT(ISERROR(SEARCH("1 - зеленый",O308)))</formula>
    </cfRule>
    <cfRule type="containsText" dxfId="6508" priority="11449" stopIfTrue="1" operator="containsText" text="0 - серый">
      <formula>NOT(ISERROR(SEARCH("0 - серый",O308)))</formula>
    </cfRule>
  </conditionalFormatting>
  <conditionalFormatting sqref="P200:P201">
    <cfRule type="containsText" dxfId="6507" priority="11766" stopIfTrue="1" operator="containsText" text="3 - красный">
      <formula>NOT(ISERROR(SEARCH("3 - красный",P200)))</formula>
    </cfRule>
    <cfRule type="containsText" dxfId="6506" priority="11767" stopIfTrue="1" operator="containsText" text="2 - желтый">
      <formula>NOT(ISERROR(SEARCH("2 - желтый",P200)))</formula>
    </cfRule>
    <cfRule type="containsText" dxfId="6505" priority="11768" stopIfTrue="1" operator="containsText" text="1 - зеленый">
      <formula>NOT(ISERROR(SEARCH("1 - зеленый",P200)))</formula>
    </cfRule>
    <cfRule type="containsText" dxfId="6504" priority="11769" stopIfTrue="1" operator="containsText" text="0 - серый">
      <formula>NOT(ISERROR(SEARCH("0 - серый",P200)))</formula>
    </cfRule>
  </conditionalFormatting>
  <conditionalFormatting sqref="O200">
    <cfRule type="containsText" dxfId="6503" priority="11762" stopIfTrue="1" operator="containsText" text="3 - красный">
      <formula>NOT(ISERROR(SEARCH("3 - красный",O200)))</formula>
    </cfRule>
    <cfRule type="containsText" dxfId="6502" priority="11763" stopIfTrue="1" operator="containsText" text="2 - желтый">
      <formula>NOT(ISERROR(SEARCH("2 - желтый",O200)))</formula>
    </cfRule>
    <cfRule type="containsText" dxfId="6501" priority="11764" stopIfTrue="1" operator="containsText" text="1 - зеленый">
      <formula>NOT(ISERROR(SEARCH("1 - зеленый",O200)))</formula>
    </cfRule>
    <cfRule type="containsText" dxfId="6500" priority="11765" stopIfTrue="1" operator="containsText" text="0 - серый">
      <formula>NOT(ISERROR(SEARCH("0 - серый",O200)))</formula>
    </cfRule>
  </conditionalFormatting>
  <conditionalFormatting sqref="P45">
    <cfRule type="containsText" dxfId="6499" priority="11566" stopIfTrue="1" operator="containsText" text="3 - красный">
      <formula>NOT(ISERROR(SEARCH("3 - красный",P45)))</formula>
    </cfRule>
    <cfRule type="containsText" dxfId="6498" priority="11567" stopIfTrue="1" operator="containsText" text="2 - желтый">
      <formula>NOT(ISERROR(SEARCH("2 - желтый",P45)))</formula>
    </cfRule>
    <cfRule type="containsText" dxfId="6497" priority="11568" stopIfTrue="1" operator="containsText" text="1 - зеленый">
      <formula>NOT(ISERROR(SEARCH("1 - зеленый",P45)))</formula>
    </cfRule>
    <cfRule type="containsText" dxfId="6496" priority="11569" stopIfTrue="1" operator="containsText" text="0 - серый">
      <formula>NOT(ISERROR(SEARCH("0 - серый",P45)))</formula>
    </cfRule>
  </conditionalFormatting>
  <conditionalFormatting sqref="O283:P283">
    <cfRule type="containsText" dxfId="6495" priority="11562" stopIfTrue="1" operator="containsText" text="3 - красный">
      <formula>NOT(ISERROR(SEARCH("3 - красный",O283)))</formula>
    </cfRule>
    <cfRule type="containsText" dxfId="6494" priority="11563" stopIfTrue="1" operator="containsText" text="2 - желтый">
      <formula>NOT(ISERROR(SEARCH("2 - желтый",O283)))</formula>
    </cfRule>
    <cfRule type="containsText" dxfId="6493" priority="11564" stopIfTrue="1" operator="containsText" text="1 - зеленый">
      <formula>NOT(ISERROR(SEARCH("1 - зеленый",O283)))</formula>
    </cfRule>
    <cfRule type="containsText" dxfId="6492" priority="11565" stopIfTrue="1" operator="containsText" text="0 - серый">
      <formula>NOT(ISERROR(SEARCH("0 - серый",O283)))</formula>
    </cfRule>
  </conditionalFormatting>
  <conditionalFormatting sqref="O278">
    <cfRule type="containsText" dxfId="6491" priority="11026" stopIfTrue="1" operator="containsText" text="3 - красный">
      <formula>NOT(ISERROR(SEARCH("3 - красный",O278)))</formula>
    </cfRule>
    <cfRule type="containsText" dxfId="6490" priority="11027" stopIfTrue="1" operator="containsText" text="2 - желтый">
      <formula>NOT(ISERROR(SEARCH("2 - желтый",O278)))</formula>
    </cfRule>
    <cfRule type="containsText" dxfId="6489" priority="11028" stopIfTrue="1" operator="containsText" text="1 - зеленый">
      <formula>NOT(ISERROR(SEARCH("1 - зеленый",O278)))</formula>
    </cfRule>
    <cfRule type="containsText" dxfId="6488" priority="11029" stopIfTrue="1" operator="containsText" text="0 - серый">
      <formula>NOT(ISERROR(SEARCH("0 - серый",O278)))</formula>
    </cfRule>
  </conditionalFormatting>
  <conditionalFormatting sqref="P87">
    <cfRule type="containsText" dxfId="6487" priority="11338" stopIfTrue="1" operator="containsText" text="3 - красный">
      <formula>NOT(ISERROR(SEARCH("3 - красный",P87)))</formula>
    </cfRule>
    <cfRule type="containsText" dxfId="6486" priority="11339" stopIfTrue="1" operator="containsText" text="2 - желтый">
      <formula>NOT(ISERROR(SEARCH("2 - желтый",P87)))</formula>
    </cfRule>
    <cfRule type="containsText" dxfId="6485" priority="11340" stopIfTrue="1" operator="containsText" text="1 - зеленый">
      <formula>NOT(ISERROR(SEARCH("1 - зеленый",P87)))</formula>
    </cfRule>
    <cfRule type="containsText" dxfId="6484" priority="11341" stopIfTrue="1" operator="containsText" text="0 - серый">
      <formula>NOT(ISERROR(SEARCH("0 - серый",P87)))</formula>
    </cfRule>
  </conditionalFormatting>
  <conditionalFormatting sqref="O289">
    <cfRule type="containsText" dxfId="6483" priority="10986" stopIfTrue="1" operator="containsText" text="3 - красный">
      <formula>NOT(ISERROR(SEARCH("3 - красный",O289)))</formula>
    </cfRule>
    <cfRule type="containsText" dxfId="6482" priority="10987" stopIfTrue="1" operator="containsText" text="2 - желтый">
      <formula>NOT(ISERROR(SEARCH("2 - желтый",O289)))</formula>
    </cfRule>
    <cfRule type="containsText" dxfId="6481" priority="10988" stopIfTrue="1" operator="containsText" text="1 - зеленый">
      <formula>NOT(ISERROR(SEARCH("1 - зеленый",O289)))</formula>
    </cfRule>
    <cfRule type="containsText" dxfId="6480" priority="10989" stopIfTrue="1" operator="containsText" text="0 - серый">
      <formula>NOT(ISERROR(SEARCH("0 - серый",O289)))</formula>
    </cfRule>
  </conditionalFormatting>
  <conditionalFormatting sqref="O284:P284">
    <cfRule type="containsText" dxfId="6479" priority="11558" stopIfTrue="1" operator="containsText" text="3 - красный">
      <formula>NOT(ISERROR(SEARCH("3 - красный",O284)))</formula>
    </cfRule>
    <cfRule type="containsText" dxfId="6478" priority="11559" stopIfTrue="1" operator="containsText" text="2 - желтый">
      <formula>NOT(ISERROR(SEARCH("2 - желтый",O284)))</formula>
    </cfRule>
    <cfRule type="containsText" dxfId="6477" priority="11560" stopIfTrue="1" operator="containsText" text="1 - зеленый">
      <formula>NOT(ISERROR(SEARCH("1 - зеленый",O284)))</formula>
    </cfRule>
    <cfRule type="containsText" dxfId="6476" priority="11561" stopIfTrue="1" operator="containsText" text="0 - серый">
      <formula>NOT(ISERROR(SEARCH("0 - серый",O284)))</formula>
    </cfRule>
  </conditionalFormatting>
  <conditionalFormatting sqref="O285:P285">
    <cfRule type="containsText" dxfId="6475" priority="11554" stopIfTrue="1" operator="containsText" text="3 - красный">
      <formula>NOT(ISERROR(SEARCH("3 - красный",O285)))</formula>
    </cfRule>
    <cfRule type="containsText" dxfId="6474" priority="11555" stopIfTrue="1" operator="containsText" text="2 - желтый">
      <formula>NOT(ISERROR(SEARCH("2 - желтый",O285)))</formula>
    </cfRule>
    <cfRule type="containsText" dxfId="6473" priority="11556" stopIfTrue="1" operator="containsText" text="1 - зеленый">
      <formula>NOT(ISERROR(SEARCH("1 - зеленый",O285)))</formula>
    </cfRule>
    <cfRule type="containsText" dxfId="6472" priority="11557" stopIfTrue="1" operator="containsText" text="0 - серый">
      <formula>NOT(ISERROR(SEARCH("0 - серый",O285)))</formula>
    </cfRule>
  </conditionalFormatting>
  <conditionalFormatting sqref="P278">
    <cfRule type="containsText" dxfId="6471" priority="11030" stopIfTrue="1" operator="containsText" text="3 - красный">
      <formula>NOT(ISERROR(SEARCH("3 - красный",P278)))</formula>
    </cfRule>
    <cfRule type="containsText" dxfId="6470" priority="11031" stopIfTrue="1" operator="containsText" text="2 - желтый">
      <formula>NOT(ISERROR(SEARCH("2 - желтый",P278)))</formula>
    </cfRule>
    <cfRule type="containsText" dxfId="6469" priority="11032" stopIfTrue="1" operator="containsText" text="1 - зеленый">
      <formula>NOT(ISERROR(SEARCH("1 - зеленый",P278)))</formula>
    </cfRule>
    <cfRule type="containsText" dxfId="6468" priority="11033" stopIfTrue="1" operator="containsText" text="0 - серый">
      <formula>NOT(ISERROR(SEARCH("0 - серый",P278)))</formula>
    </cfRule>
  </conditionalFormatting>
  <conditionalFormatting sqref="O279:P279">
    <cfRule type="containsText" dxfId="6467" priority="11586" stopIfTrue="1" operator="containsText" text="3 - красный">
      <formula>NOT(ISERROR(SEARCH("3 - красный",O279)))</formula>
    </cfRule>
    <cfRule type="containsText" dxfId="6466" priority="11587" stopIfTrue="1" operator="containsText" text="2 - желтый">
      <formula>NOT(ISERROR(SEARCH("2 - желтый",O279)))</formula>
    </cfRule>
    <cfRule type="containsText" dxfId="6465" priority="11588" stopIfTrue="1" operator="containsText" text="1 - зеленый">
      <formula>NOT(ISERROR(SEARCH("1 - зеленый",O279)))</formula>
    </cfRule>
    <cfRule type="containsText" dxfId="6464" priority="11589" stopIfTrue="1" operator="containsText" text="0 - серый">
      <formula>NOT(ISERROR(SEARCH("0 - серый",O279)))</formula>
    </cfRule>
  </conditionalFormatting>
  <conditionalFormatting sqref="O287:P287">
    <cfRule type="containsText" dxfId="6463" priority="11546" stopIfTrue="1" operator="containsText" text="3 - красный">
      <formula>NOT(ISERROR(SEARCH("3 - красный",O287)))</formula>
    </cfRule>
    <cfRule type="containsText" dxfId="6462" priority="11547" stopIfTrue="1" operator="containsText" text="2 - желтый">
      <formula>NOT(ISERROR(SEARCH("2 - желтый",O287)))</formula>
    </cfRule>
    <cfRule type="containsText" dxfId="6461" priority="11548" stopIfTrue="1" operator="containsText" text="1 - зеленый">
      <formula>NOT(ISERROR(SEARCH("1 - зеленый",O287)))</formula>
    </cfRule>
    <cfRule type="containsText" dxfId="6460" priority="11549" stopIfTrue="1" operator="containsText" text="0 - серый">
      <formula>NOT(ISERROR(SEARCH("0 - серый",O287)))</formula>
    </cfRule>
  </conditionalFormatting>
  <conditionalFormatting sqref="O294">
    <cfRule type="containsText" dxfId="6459" priority="11542" stopIfTrue="1" operator="containsText" text="3 - красный">
      <formula>NOT(ISERROR(SEARCH("3 - красный",O294)))</formula>
    </cfRule>
    <cfRule type="containsText" dxfId="6458" priority="11543" stopIfTrue="1" operator="containsText" text="2 - желтый">
      <formula>NOT(ISERROR(SEARCH("2 - желтый",O294)))</formula>
    </cfRule>
    <cfRule type="containsText" dxfId="6457" priority="11544" stopIfTrue="1" operator="containsText" text="1 - зеленый">
      <formula>NOT(ISERROR(SEARCH("1 - зеленый",O294)))</formula>
    </cfRule>
    <cfRule type="containsText" dxfId="6456" priority="11545" stopIfTrue="1" operator="containsText" text="0 - серый">
      <formula>NOT(ISERROR(SEARCH("0 - серый",O294)))</formula>
    </cfRule>
  </conditionalFormatting>
  <conditionalFormatting sqref="O288">
    <cfRule type="containsText" dxfId="6455" priority="11534" stopIfTrue="1" operator="containsText" text="3 - красный">
      <formula>NOT(ISERROR(SEARCH("3 - красный",O288)))</formula>
    </cfRule>
    <cfRule type="containsText" dxfId="6454" priority="11535" stopIfTrue="1" operator="containsText" text="2 - желтый">
      <formula>NOT(ISERROR(SEARCH("2 - желтый",O288)))</formula>
    </cfRule>
    <cfRule type="containsText" dxfId="6453" priority="11536" stopIfTrue="1" operator="containsText" text="1 - зеленый">
      <formula>NOT(ISERROR(SEARCH("1 - зеленый",O288)))</formula>
    </cfRule>
    <cfRule type="containsText" dxfId="6452" priority="11537" stopIfTrue="1" operator="containsText" text="0 - серый">
      <formula>NOT(ISERROR(SEARCH("0 - серый",O288)))</formula>
    </cfRule>
  </conditionalFormatting>
  <conditionalFormatting sqref="O290">
    <cfRule type="containsText" dxfId="6451" priority="11522" stopIfTrue="1" operator="containsText" text="3 - красный">
      <formula>NOT(ISERROR(SEARCH("3 - красный",O290)))</formula>
    </cfRule>
    <cfRule type="containsText" dxfId="6450" priority="11523" stopIfTrue="1" operator="containsText" text="2 - желтый">
      <formula>NOT(ISERROR(SEARCH("2 - желтый",O290)))</formula>
    </cfRule>
    <cfRule type="containsText" dxfId="6449" priority="11524" stopIfTrue="1" operator="containsText" text="1 - зеленый">
      <formula>NOT(ISERROR(SEARCH("1 - зеленый",O290)))</formula>
    </cfRule>
    <cfRule type="containsText" dxfId="6448" priority="11525" stopIfTrue="1" operator="containsText" text="0 - серый">
      <formula>NOT(ISERROR(SEARCH("0 - серый",O290)))</formula>
    </cfRule>
  </conditionalFormatting>
  <conditionalFormatting sqref="O306:P306">
    <cfRule type="containsText" dxfId="6447" priority="11454" stopIfTrue="1" operator="containsText" text="3 - красный">
      <formula>NOT(ISERROR(SEARCH("3 - красный",O306)))</formula>
    </cfRule>
    <cfRule type="containsText" dxfId="6446" priority="11455" stopIfTrue="1" operator="containsText" text="2 - желтый">
      <formula>NOT(ISERROR(SEARCH("2 - желтый",O306)))</formula>
    </cfRule>
    <cfRule type="containsText" dxfId="6445" priority="11456" stopIfTrue="1" operator="containsText" text="1 - зеленый">
      <formula>NOT(ISERROR(SEARCH("1 - зеленый",O306)))</formula>
    </cfRule>
    <cfRule type="containsText" dxfId="6444" priority="11457" stopIfTrue="1" operator="containsText" text="0 - серый">
      <formula>NOT(ISERROR(SEARCH("0 - серый",O306)))</formula>
    </cfRule>
  </conditionalFormatting>
  <conditionalFormatting sqref="O304:P304">
    <cfRule type="containsText" dxfId="6443" priority="11458" stopIfTrue="1" operator="containsText" text="3 - красный">
      <formula>NOT(ISERROR(SEARCH("3 - красный",O304)))</formula>
    </cfRule>
    <cfRule type="containsText" dxfId="6442" priority="11459" stopIfTrue="1" operator="containsText" text="2 - желтый">
      <formula>NOT(ISERROR(SEARCH("2 - желтый",O304)))</formula>
    </cfRule>
    <cfRule type="containsText" dxfId="6441" priority="11460" stopIfTrue="1" operator="containsText" text="1 - зеленый">
      <formula>NOT(ISERROR(SEARCH("1 - зеленый",O304)))</formula>
    </cfRule>
    <cfRule type="containsText" dxfId="6440" priority="11461" stopIfTrue="1" operator="containsText" text="0 - серый">
      <formula>NOT(ISERROR(SEARCH("0 - серый",O304)))</formula>
    </cfRule>
  </conditionalFormatting>
  <conditionalFormatting sqref="O292">
    <cfRule type="containsText" dxfId="6439" priority="10970" stopIfTrue="1" operator="containsText" text="3 - красный">
      <formula>NOT(ISERROR(SEARCH("3 - красный",O292)))</formula>
    </cfRule>
    <cfRule type="containsText" dxfId="6438" priority="10971" stopIfTrue="1" operator="containsText" text="2 - желтый">
      <formula>NOT(ISERROR(SEARCH("2 - желтый",O292)))</formula>
    </cfRule>
    <cfRule type="containsText" dxfId="6437" priority="10972" stopIfTrue="1" operator="containsText" text="1 - зеленый">
      <formula>NOT(ISERROR(SEARCH("1 - зеленый",O292)))</formula>
    </cfRule>
    <cfRule type="containsText" dxfId="6436" priority="10973" stopIfTrue="1" operator="containsText" text="0 - серый">
      <formula>NOT(ISERROR(SEARCH("0 - серый",O292)))</formula>
    </cfRule>
  </conditionalFormatting>
  <conditionalFormatting sqref="O302:P302">
    <cfRule type="containsText" dxfId="6435" priority="11466" stopIfTrue="1" operator="containsText" text="3 - красный">
      <formula>NOT(ISERROR(SEARCH("3 - красный",O302)))</formula>
    </cfRule>
    <cfRule type="containsText" dxfId="6434" priority="11467" stopIfTrue="1" operator="containsText" text="2 - желтый">
      <formula>NOT(ISERROR(SEARCH("2 - желтый",O302)))</formula>
    </cfRule>
    <cfRule type="containsText" dxfId="6433" priority="11468" stopIfTrue="1" operator="containsText" text="1 - зеленый">
      <formula>NOT(ISERROR(SEARCH("1 - зеленый",O302)))</formula>
    </cfRule>
    <cfRule type="containsText" dxfId="6432" priority="11469" stopIfTrue="1" operator="containsText" text="0 - серый">
      <formula>NOT(ISERROR(SEARCH("0 - серый",O302)))</formula>
    </cfRule>
  </conditionalFormatting>
  <conditionalFormatting sqref="O303:P303">
    <cfRule type="containsText" dxfId="6431" priority="11462" stopIfTrue="1" operator="containsText" text="3 - красный">
      <formula>NOT(ISERROR(SEARCH("3 - красный",O303)))</formula>
    </cfRule>
    <cfRule type="containsText" dxfId="6430" priority="11463" stopIfTrue="1" operator="containsText" text="2 - желтый">
      <formula>NOT(ISERROR(SEARCH("2 - желтый",O303)))</formula>
    </cfRule>
    <cfRule type="containsText" dxfId="6429" priority="11464" stopIfTrue="1" operator="containsText" text="1 - зеленый">
      <formula>NOT(ISERROR(SEARCH("1 - зеленый",O303)))</formula>
    </cfRule>
    <cfRule type="containsText" dxfId="6428" priority="11465" stopIfTrue="1" operator="containsText" text="0 - серый">
      <formula>NOT(ISERROR(SEARCH("0 - серый",O303)))</formula>
    </cfRule>
  </conditionalFormatting>
  <conditionalFormatting sqref="O108:P108">
    <cfRule type="containsText" dxfId="6427" priority="11434" stopIfTrue="1" operator="containsText" text="3 - красный">
      <formula>NOT(ISERROR(SEARCH("3 - красный",O108)))</formula>
    </cfRule>
    <cfRule type="containsText" dxfId="6426" priority="11435" stopIfTrue="1" operator="containsText" text="2 - желтый">
      <formula>NOT(ISERROR(SEARCH("2 - желтый",O108)))</formula>
    </cfRule>
    <cfRule type="containsText" dxfId="6425" priority="11436" stopIfTrue="1" operator="containsText" text="1 - зеленый">
      <formula>NOT(ISERROR(SEARCH("1 - зеленый",O108)))</formula>
    </cfRule>
    <cfRule type="containsText" dxfId="6424" priority="11437" stopIfTrue="1" operator="containsText" text="0 - серый">
      <formula>NOT(ISERROR(SEARCH("0 - серый",O108)))</formula>
    </cfRule>
  </conditionalFormatting>
  <conditionalFormatting sqref="O109:P109">
    <cfRule type="containsText" dxfId="6423" priority="11430" stopIfTrue="1" operator="containsText" text="3 - красный">
      <formula>NOT(ISERROR(SEARCH("3 - красный",O109)))</formula>
    </cfRule>
    <cfRule type="containsText" dxfId="6422" priority="11431" stopIfTrue="1" operator="containsText" text="2 - желтый">
      <formula>NOT(ISERROR(SEARCH("2 - желтый",O109)))</formula>
    </cfRule>
    <cfRule type="containsText" dxfId="6421" priority="11432" stopIfTrue="1" operator="containsText" text="1 - зеленый">
      <formula>NOT(ISERROR(SEARCH("1 - зеленый",O109)))</formula>
    </cfRule>
    <cfRule type="containsText" dxfId="6420" priority="11433" stopIfTrue="1" operator="containsText" text="0 - серый">
      <formula>NOT(ISERROR(SEARCH("0 - серый",O109)))</formula>
    </cfRule>
  </conditionalFormatting>
  <conditionalFormatting sqref="P275">
    <cfRule type="containsText" dxfId="6419" priority="11038" stopIfTrue="1" operator="containsText" text="3 - красный">
      <formula>NOT(ISERROR(SEARCH("3 - красный",P275)))</formula>
    </cfRule>
    <cfRule type="containsText" dxfId="6418" priority="11039" stopIfTrue="1" operator="containsText" text="2 - желтый">
      <formula>NOT(ISERROR(SEARCH("2 - желтый",P275)))</formula>
    </cfRule>
    <cfRule type="containsText" dxfId="6417" priority="11040" stopIfTrue="1" operator="containsText" text="1 - зеленый">
      <formula>NOT(ISERROR(SEARCH("1 - зеленый",P275)))</formula>
    </cfRule>
    <cfRule type="containsText" dxfId="6416" priority="11041" stopIfTrue="1" operator="containsText" text="0 - серый">
      <formula>NOT(ISERROR(SEARCH("0 - серый",P275)))</formula>
    </cfRule>
  </conditionalFormatting>
  <conditionalFormatting sqref="P88">
    <cfRule type="containsText" dxfId="6415" priority="11330" stopIfTrue="1" operator="containsText" text="3 - красный">
      <formula>NOT(ISERROR(SEARCH("3 - красный",P88)))</formula>
    </cfRule>
    <cfRule type="containsText" dxfId="6414" priority="11331" stopIfTrue="1" operator="containsText" text="2 - желтый">
      <formula>NOT(ISERROR(SEARCH("2 - желтый",P88)))</formula>
    </cfRule>
    <cfRule type="containsText" dxfId="6413" priority="11332" stopIfTrue="1" operator="containsText" text="1 - зеленый">
      <formula>NOT(ISERROR(SEARCH("1 - зеленый",P88)))</formula>
    </cfRule>
    <cfRule type="containsText" dxfId="6412" priority="11333" stopIfTrue="1" operator="containsText" text="0 - серый">
      <formula>NOT(ISERROR(SEARCH("0 - серый",P88)))</formula>
    </cfRule>
  </conditionalFormatting>
  <conditionalFormatting sqref="O148:P148">
    <cfRule type="containsText" dxfId="6411" priority="10458" stopIfTrue="1" operator="containsText" text="3 - красный">
      <formula>NOT(ISERROR(SEARCH("3 - красный",O148)))</formula>
    </cfRule>
    <cfRule type="containsText" dxfId="6410" priority="10459" stopIfTrue="1" operator="containsText" text="2 - желтый">
      <formula>NOT(ISERROR(SEARCH("2 - желтый",O148)))</formula>
    </cfRule>
    <cfRule type="containsText" dxfId="6409" priority="10460" stopIfTrue="1" operator="containsText" text="1 - зеленый">
      <formula>NOT(ISERROR(SEARCH("1 - зеленый",O148)))</formula>
    </cfRule>
    <cfRule type="containsText" dxfId="6408" priority="10461" stopIfTrue="1" operator="containsText" text="0 - серый">
      <formula>NOT(ISERROR(SEARCH("0 - серый",O148)))</formula>
    </cfRule>
  </conditionalFormatting>
  <conditionalFormatting sqref="P149">
    <cfRule type="containsText" dxfId="6407" priority="10454" stopIfTrue="1" operator="containsText" text="3 - красный">
      <formula>NOT(ISERROR(SEARCH("3 - красный",P149)))</formula>
    </cfRule>
    <cfRule type="containsText" dxfId="6406" priority="10455" stopIfTrue="1" operator="containsText" text="2 - желтый">
      <formula>NOT(ISERROR(SEARCH("2 - желтый",P149)))</formula>
    </cfRule>
    <cfRule type="containsText" dxfId="6405" priority="10456" stopIfTrue="1" operator="containsText" text="1 - зеленый">
      <formula>NOT(ISERROR(SEARCH("1 - зеленый",P149)))</formula>
    </cfRule>
    <cfRule type="containsText" dxfId="6404" priority="10457" stopIfTrue="1" operator="containsText" text="0 - серый">
      <formula>NOT(ISERROR(SEARCH("0 - серый",P149)))</formula>
    </cfRule>
  </conditionalFormatting>
  <conditionalFormatting sqref="P140">
    <cfRule type="containsText" dxfId="6403" priority="11266" stopIfTrue="1" operator="containsText" text="3 - красный">
      <formula>NOT(ISERROR(SEARCH("3 - красный",P140)))</formula>
    </cfRule>
    <cfRule type="containsText" dxfId="6402" priority="11267" stopIfTrue="1" operator="containsText" text="2 - желтый">
      <formula>NOT(ISERROR(SEARCH("2 - желтый",P140)))</formula>
    </cfRule>
    <cfRule type="containsText" dxfId="6401" priority="11268" stopIfTrue="1" operator="containsText" text="1 - зеленый">
      <formula>NOT(ISERROR(SEARCH("1 - зеленый",P140)))</formula>
    </cfRule>
    <cfRule type="containsText" dxfId="6400" priority="11269" stopIfTrue="1" operator="containsText" text="0 - серый">
      <formula>NOT(ISERROR(SEARCH("0 - серый",P140)))</formula>
    </cfRule>
  </conditionalFormatting>
  <conditionalFormatting sqref="O140">
    <cfRule type="containsText" dxfId="6399" priority="11262" stopIfTrue="1" operator="containsText" text="3 - красный">
      <formula>NOT(ISERROR(SEARCH("3 - красный",O140)))</formula>
    </cfRule>
    <cfRule type="containsText" dxfId="6398" priority="11263" stopIfTrue="1" operator="containsText" text="2 - желтый">
      <formula>NOT(ISERROR(SEARCH("2 - желтый",O140)))</formula>
    </cfRule>
    <cfRule type="containsText" dxfId="6397" priority="11264" stopIfTrue="1" operator="containsText" text="1 - зеленый">
      <formula>NOT(ISERROR(SEARCH("1 - зеленый",O140)))</formula>
    </cfRule>
    <cfRule type="containsText" dxfId="6396" priority="11265" stopIfTrue="1" operator="containsText" text="0 - серый">
      <formula>NOT(ISERROR(SEARCH("0 - серый",O140)))</formula>
    </cfRule>
  </conditionalFormatting>
  <conditionalFormatting sqref="O147:P147">
    <cfRule type="containsText" dxfId="6395" priority="11230" stopIfTrue="1" operator="containsText" text="3 - красный">
      <formula>NOT(ISERROR(SEARCH("3 - красный",O147)))</formula>
    </cfRule>
    <cfRule type="containsText" dxfId="6394" priority="11231" stopIfTrue="1" operator="containsText" text="2 - желтый">
      <formula>NOT(ISERROR(SEARCH("2 - желтый",O147)))</formula>
    </cfRule>
    <cfRule type="containsText" dxfId="6393" priority="11232" stopIfTrue="1" operator="containsText" text="1 - зеленый">
      <formula>NOT(ISERROR(SEARCH("1 - зеленый",O147)))</formula>
    </cfRule>
    <cfRule type="containsText" dxfId="6392" priority="11233" stopIfTrue="1" operator="containsText" text="0 - серый">
      <formula>NOT(ISERROR(SEARCH("0 - серый",O147)))</formula>
    </cfRule>
  </conditionalFormatting>
  <conditionalFormatting sqref="O262">
    <cfRule type="containsText" dxfId="6391" priority="9754" stopIfTrue="1" operator="containsText" text="3 - красный">
      <formula>NOT(ISERROR(SEARCH("3 - красный",O262)))</formula>
    </cfRule>
    <cfRule type="containsText" dxfId="6390" priority="9755" stopIfTrue="1" operator="containsText" text="2 - желтый">
      <formula>NOT(ISERROR(SEARCH("2 - желтый",O262)))</formula>
    </cfRule>
    <cfRule type="containsText" dxfId="6389" priority="9756" stopIfTrue="1" operator="containsText" text="1 - зеленый">
      <formula>NOT(ISERROR(SEARCH("1 - зеленый",O262)))</formula>
    </cfRule>
    <cfRule type="containsText" dxfId="6388" priority="9757" stopIfTrue="1" operator="containsText" text="0 - серый">
      <formula>NOT(ISERROR(SEARCH("0 - серый",O262)))</formula>
    </cfRule>
  </conditionalFormatting>
  <conditionalFormatting sqref="O363:P363">
    <cfRule type="containsText" dxfId="6387" priority="10398" stopIfTrue="1" operator="containsText" text="3 - красный">
      <formula>NOT(ISERROR(SEARCH("3 - красный",O363)))</formula>
    </cfRule>
    <cfRule type="containsText" dxfId="6386" priority="10399" stopIfTrue="1" operator="containsText" text="2 - желтый">
      <formula>NOT(ISERROR(SEARCH("2 - желтый",O363)))</formula>
    </cfRule>
    <cfRule type="containsText" dxfId="6385" priority="10400" stopIfTrue="1" operator="containsText" text="1 - зеленый">
      <formula>NOT(ISERROR(SEARCH("1 - зеленый",O363)))</formula>
    </cfRule>
    <cfRule type="containsText" dxfId="6384" priority="10401" stopIfTrue="1" operator="containsText" text="0 - серый">
      <formula>NOT(ISERROR(SEARCH("0 - серый",O363)))</formula>
    </cfRule>
  </conditionalFormatting>
  <conditionalFormatting sqref="P172">
    <cfRule type="containsText" dxfId="6383" priority="11198" stopIfTrue="1" operator="containsText" text="3 - красный">
      <formula>NOT(ISERROR(SEARCH("3 - красный",P172)))</formula>
    </cfRule>
    <cfRule type="containsText" dxfId="6382" priority="11199" stopIfTrue="1" operator="containsText" text="2 - желтый">
      <formula>NOT(ISERROR(SEARCH("2 - желтый",P172)))</formula>
    </cfRule>
    <cfRule type="containsText" dxfId="6381" priority="11200" stopIfTrue="1" operator="containsText" text="1 - зеленый">
      <formula>NOT(ISERROR(SEARCH("1 - зеленый",P172)))</formula>
    </cfRule>
    <cfRule type="containsText" dxfId="6380" priority="11201" stopIfTrue="1" operator="containsText" text="0 - серый">
      <formula>NOT(ISERROR(SEARCH("0 - серый",P172)))</formula>
    </cfRule>
  </conditionalFormatting>
  <conditionalFormatting sqref="O172">
    <cfRule type="containsText" dxfId="6379" priority="11194" stopIfTrue="1" operator="containsText" text="3 - красный">
      <formula>NOT(ISERROR(SEARCH("3 - красный",O172)))</formula>
    </cfRule>
    <cfRule type="containsText" dxfId="6378" priority="11195" stopIfTrue="1" operator="containsText" text="2 - желтый">
      <formula>NOT(ISERROR(SEARCH("2 - желтый",O172)))</formula>
    </cfRule>
    <cfRule type="containsText" dxfId="6377" priority="11196" stopIfTrue="1" operator="containsText" text="1 - зеленый">
      <formula>NOT(ISERROR(SEARCH("1 - зеленый",O172)))</formula>
    </cfRule>
    <cfRule type="containsText" dxfId="6376" priority="11197" stopIfTrue="1" operator="containsText" text="0 - серый">
      <formula>NOT(ISERROR(SEARCH("0 - серый",O172)))</formula>
    </cfRule>
  </conditionalFormatting>
  <conditionalFormatting sqref="P173">
    <cfRule type="containsText" dxfId="6375" priority="11190" stopIfTrue="1" operator="containsText" text="3 - красный">
      <formula>NOT(ISERROR(SEARCH("3 - красный",P173)))</formula>
    </cfRule>
    <cfRule type="containsText" dxfId="6374" priority="11191" stopIfTrue="1" operator="containsText" text="2 - желтый">
      <formula>NOT(ISERROR(SEARCH("2 - желтый",P173)))</formula>
    </cfRule>
    <cfRule type="containsText" dxfId="6373" priority="11192" stopIfTrue="1" operator="containsText" text="1 - зеленый">
      <formula>NOT(ISERROR(SEARCH("1 - зеленый",P173)))</formula>
    </cfRule>
    <cfRule type="containsText" dxfId="6372" priority="11193" stopIfTrue="1" operator="containsText" text="0 - серый">
      <formula>NOT(ISERROR(SEARCH("0 - серый",P173)))</formula>
    </cfRule>
  </conditionalFormatting>
  <conditionalFormatting sqref="O173">
    <cfRule type="containsText" dxfId="6371" priority="11186" stopIfTrue="1" operator="containsText" text="3 - красный">
      <formula>NOT(ISERROR(SEARCH("3 - красный",O173)))</formula>
    </cfRule>
    <cfRule type="containsText" dxfId="6370" priority="11187" stopIfTrue="1" operator="containsText" text="2 - желтый">
      <formula>NOT(ISERROR(SEARCH("2 - желтый",O173)))</formula>
    </cfRule>
    <cfRule type="containsText" dxfId="6369" priority="11188" stopIfTrue="1" operator="containsText" text="1 - зеленый">
      <formula>NOT(ISERROR(SEARCH("1 - зеленый",O173)))</formula>
    </cfRule>
    <cfRule type="containsText" dxfId="6368" priority="11189" stopIfTrue="1" operator="containsText" text="0 - серый">
      <formula>NOT(ISERROR(SEARCH("0 - серый",O173)))</formula>
    </cfRule>
  </conditionalFormatting>
  <conditionalFormatting sqref="P174">
    <cfRule type="containsText" dxfId="6367" priority="11182" stopIfTrue="1" operator="containsText" text="3 - красный">
      <formula>NOT(ISERROR(SEARCH("3 - красный",P174)))</formula>
    </cfRule>
    <cfRule type="containsText" dxfId="6366" priority="11183" stopIfTrue="1" operator="containsText" text="2 - желтый">
      <formula>NOT(ISERROR(SEARCH("2 - желтый",P174)))</formula>
    </cfRule>
    <cfRule type="containsText" dxfId="6365" priority="11184" stopIfTrue="1" operator="containsText" text="1 - зеленый">
      <formula>NOT(ISERROR(SEARCH("1 - зеленый",P174)))</formula>
    </cfRule>
    <cfRule type="containsText" dxfId="6364" priority="11185" stopIfTrue="1" operator="containsText" text="0 - серый">
      <formula>NOT(ISERROR(SEARCH("0 - серый",P174)))</formula>
    </cfRule>
  </conditionalFormatting>
  <conditionalFormatting sqref="O174">
    <cfRule type="containsText" dxfId="6363" priority="11178" stopIfTrue="1" operator="containsText" text="3 - красный">
      <formula>NOT(ISERROR(SEARCH("3 - красный",O174)))</formula>
    </cfRule>
    <cfRule type="containsText" dxfId="6362" priority="11179" stopIfTrue="1" operator="containsText" text="2 - желтый">
      <formula>NOT(ISERROR(SEARCH("2 - желтый",O174)))</formula>
    </cfRule>
    <cfRule type="containsText" dxfId="6361" priority="11180" stopIfTrue="1" operator="containsText" text="1 - зеленый">
      <formula>NOT(ISERROR(SEARCH("1 - зеленый",O174)))</formula>
    </cfRule>
    <cfRule type="containsText" dxfId="6360" priority="11181" stopIfTrue="1" operator="containsText" text="0 - серый">
      <formula>NOT(ISERROR(SEARCH("0 - серый",O174)))</formula>
    </cfRule>
  </conditionalFormatting>
  <conditionalFormatting sqref="P175">
    <cfRule type="containsText" dxfId="6359" priority="11174" stopIfTrue="1" operator="containsText" text="3 - красный">
      <formula>NOT(ISERROR(SEARCH("3 - красный",P175)))</formula>
    </cfRule>
    <cfRule type="containsText" dxfId="6358" priority="11175" stopIfTrue="1" operator="containsText" text="2 - желтый">
      <formula>NOT(ISERROR(SEARCH("2 - желтый",P175)))</formula>
    </cfRule>
    <cfRule type="containsText" dxfId="6357" priority="11176" stopIfTrue="1" operator="containsText" text="1 - зеленый">
      <formula>NOT(ISERROR(SEARCH("1 - зеленый",P175)))</formula>
    </cfRule>
    <cfRule type="containsText" dxfId="6356" priority="11177" stopIfTrue="1" operator="containsText" text="0 - серый">
      <formula>NOT(ISERROR(SEARCH("0 - серый",P175)))</formula>
    </cfRule>
  </conditionalFormatting>
  <conditionalFormatting sqref="O175">
    <cfRule type="containsText" dxfId="6355" priority="11170" stopIfTrue="1" operator="containsText" text="3 - красный">
      <formula>NOT(ISERROR(SEARCH("3 - красный",O175)))</formula>
    </cfRule>
    <cfRule type="containsText" dxfId="6354" priority="11171" stopIfTrue="1" operator="containsText" text="2 - желтый">
      <formula>NOT(ISERROR(SEARCH("2 - желтый",O175)))</formula>
    </cfRule>
    <cfRule type="containsText" dxfId="6353" priority="11172" stopIfTrue="1" operator="containsText" text="1 - зеленый">
      <formula>NOT(ISERROR(SEARCH("1 - зеленый",O175)))</formula>
    </cfRule>
    <cfRule type="containsText" dxfId="6352" priority="11173" stopIfTrue="1" operator="containsText" text="0 - серый">
      <formula>NOT(ISERROR(SEARCH("0 - серый",O175)))</formula>
    </cfRule>
  </conditionalFormatting>
  <conditionalFormatting sqref="O155:P155">
    <cfRule type="containsText" dxfId="6351" priority="10134" stopIfTrue="1" operator="containsText" text="3 - красный">
      <formula>NOT(ISERROR(SEARCH("3 - красный",O155)))</formula>
    </cfRule>
    <cfRule type="containsText" dxfId="6350" priority="10135" stopIfTrue="1" operator="containsText" text="2 - желтый">
      <formula>NOT(ISERROR(SEARCH("2 - желтый",O155)))</formula>
    </cfRule>
    <cfRule type="containsText" dxfId="6349" priority="10136" stopIfTrue="1" operator="containsText" text="1 - зеленый">
      <formula>NOT(ISERROR(SEARCH("1 - зеленый",O155)))</formula>
    </cfRule>
    <cfRule type="containsText" dxfId="6348" priority="10137" stopIfTrue="1" operator="containsText" text="0 - серый">
      <formula>NOT(ISERROR(SEARCH("0 - серый",O155)))</formula>
    </cfRule>
  </conditionalFormatting>
  <conditionalFormatting sqref="O339:P339">
    <cfRule type="containsText" dxfId="6347" priority="10194" stopIfTrue="1" operator="containsText" text="3 - красный">
      <formula>NOT(ISERROR(SEARCH("3 - красный",O339)))</formula>
    </cfRule>
    <cfRule type="containsText" dxfId="6346" priority="10195" stopIfTrue="1" operator="containsText" text="2 - желтый">
      <formula>NOT(ISERROR(SEARCH("2 - желтый",O339)))</formula>
    </cfRule>
    <cfRule type="containsText" dxfId="6345" priority="10196" stopIfTrue="1" operator="containsText" text="1 - зеленый">
      <formula>NOT(ISERROR(SEARCH("1 - зеленый",O339)))</formula>
    </cfRule>
    <cfRule type="containsText" dxfId="6344" priority="10197" stopIfTrue="1" operator="containsText" text="0 - серый">
      <formula>NOT(ISERROR(SEARCH("0 - серый",O339)))</formula>
    </cfRule>
  </conditionalFormatting>
  <conditionalFormatting sqref="O340:P340">
    <cfRule type="containsText" dxfId="6343" priority="10178" stopIfTrue="1" operator="containsText" text="3 - красный">
      <formula>NOT(ISERROR(SEARCH("3 - красный",O340)))</formula>
    </cfRule>
    <cfRule type="containsText" dxfId="6342" priority="10179" stopIfTrue="1" operator="containsText" text="2 - желтый">
      <formula>NOT(ISERROR(SEARCH("2 - желтый",O340)))</formula>
    </cfRule>
    <cfRule type="containsText" dxfId="6341" priority="10180" stopIfTrue="1" operator="containsText" text="1 - зеленый">
      <formula>NOT(ISERROR(SEARCH("1 - зеленый",O340)))</formula>
    </cfRule>
    <cfRule type="containsText" dxfId="6340" priority="10181" stopIfTrue="1" operator="containsText" text="0 - серый">
      <formula>NOT(ISERROR(SEARCH("0 - серый",O340)))</formula>
    </cfRule>
  </conditionalFormatting>
  <conditionalFormatting sqref="O275">
    <cfRule type="containsText" dxfId="6339" priority="11034" stopIfTrue="1" operator="containsText" text="3 - красный">
      <formula>NOT(ISERROR(SEARCH("3 - красный",O275)))</formula>
    </cfRule>
    <cfRule type="containsText" dxfId="6338" priority="11035" stopIfTrue="1" operator="containsText" text="2 - желтый">
      <formula>NOT(ISERROR(SEARCH("2 - желтый",O275)))</formula>
    </cfRule>
    <cfRule type="containsText" dxfId="6337" priority="11036" stopIfTrue="1" operator="containsText" text="1 - зеленый">
      <formula>NOT(ISERROR(SEARCH("1 - зеленый",O275)))</formula>
    </cfRule>
    <cfRule type="containsText" dxfId="6336" priority="11037" stopIfTrue="1" operator="containsText" text="0 - серый">
      <formula>NOT(ISERROR(SEARCH("0 - серый",O275)))</formula>
    </cfRule>
  </conditionalFormatting>
  <conditionalFormatting sqref="O280">
    <cfRule type="containsText" dxfId="6335" priority="11018" stopIfTrue="1" operator="containsText" text="3 - красный">
      <formula>NOT(ISERROR(SEARCH("3 - красный",O280)))</formula>
    </cfRule>
    <cfRule type="containsText" dxfId="6334" priority="11019" stopIfTrue="1" operator="containsText" text="2 - желтый">
      <formula>NOT(ISERROR(SEARCH("2 - желтый",O280)))</formula>
    </cfRule>
    <cfRule type="containsText" dxfId="6333" priority="11020" stopIfTrue="1" operator="containsText" text="1 - зеленый">
      <formula>NOT(ISERROR(SEARCH("1 - зеленый",O280)))</formula>
    </cfRule>
    <cfRule type="containsText" dxfId="6332" priority="11021" stopIfTrue="1" operator="containsText" text="0 - серый">
      <formula>NOT(ISERROR(SEARCH("0 - серый",O280)))</formula>
    </cfRule>
  </conditionalFormatting>
  <conditionalFormatting sqref="O281">
    <cfRule type="containsText" dxfId="6331" priority="11010" stopIfTrue="1" operator="containsText" text="3 - красный">
      <formula>NOT(ISERROR(SEARCH("3 - красный",O281)))</formula>
    </cfRule>
    <cfRule type="containsText" dxfId="6330" priority="11011" stopIfTrue="1" operator="containsText" text="2 - желтый">
      <formula>NOT(ISERROR(SEARCH("2 - желтый",O281)))</formula>
    </cfRule>
    <cfRule type="containsText" dxfId="6329" priority="11012" stopIfTrue="1" operator="containsText" text="1 - зеленый">
      <formula>NOT(ISERROR(SEARCH("1 - зеленый",O281)))</formula>
    </cfRule>
    <cfRule type="containsText" dxfId="6328" priority="11013" stopIfTrue="1" operator="containsText" text="0 - серый">
      <formula>NOT(ISERROR(SEARCH("0 - серый",O281)))</formula>
    </cfRule>
  </conditionalFormatting>
  <conditionalFormatting sqref="P282">
    <cfRule type="containsText" dxfId="6327" priority="11006" stopIfTrue="1" operator="containsText" text="3 - красный">
      <formula>NOT(ISERROR(SEARCH("3 - красный",P282)))</formula>
    </cfRule>
    <cfRule type="containsText" dxfId="6326" priority="11007" stopIfTrue="1" operator="containsText" text="2 - желтый">
      <formula>NOT(ISERROR(SEARCH("2 - желтый",P282)))</formula>
    </cfRule>
    <cfRule type="containsText" dxfId="6325" priority="11008" stopIfTrue="1" operator="containsText" text="1 - зеленый">
      <formula>NOT(ISERROR(SEARCH("1 - зеленый",P282)))</formula>
    </cfRule>
    <cfRule type="containsText" dxfId="6324" priority="11009" stopIfTrue="1" operator="containsText" text="0 - серый">
      <formula>NOT(ISERROR(SEARCH("0 - серый",P282)))</formula>
    </cfRule>
  </conditionalFormatting>
  <conditionalFormatting sqref="O282">
    <cfRule type="containsText" dxfId="6323" priority="11002" stopIfTrue="1" operator="containsText" text="3 - красный">
      <formula>NOT(ISERROR(SEARCH("3 - красный",O282)))</formula>
    </cfRule>
    <cfRule type="containsText" dxfId="6322" priority="11003" stopIfTrue="1" operator="containsText" text="2 - желтый">
      <formula>NOT(ISERROR(SEARCH("2 - желтый",O282)))</formula>
    </cfRule>
    <cfRule type="containsText" dxfId="6321" priority="11004" stopIfTrue="1" operator="containsText" text="1 - зеленый">
      <formula>NOT(ISERROR(SEARCH("1 - зеленый",O282)))</formula>
    </cfRule>
    <cfRule type="containsText" dxfId="6320" priority="11005" stopIfTrue="1" operator="containsText" text="0 - серый">
      <formula>NOT(ISERROR(SEARCH("0 - серый",O282)))</formula>
    </cfRule>
  </conditionalFormatting>
  <conditionalFormatting sqref="O291">
    <cfRule type="containsText" dxfId="6319" priority="10978" stopIfTrue="1" operator="containsText" text="3 - красный">
      <formula>NOT(ISERROR(SEARCH("3 - красный",O291)))</formula>
    </cfRule>
    <cfRule type="containsText" dxfId="6318" priority="10979" stopIfTrue="1" operator="containsText" text="2 - желтый">
      <formula>NOT(ISERROR(SEARCH("2 - желтый",O291)))</formula>
    </cfRule>
    <cfRule type="containsText" dxfId="6317" priority="10980" stopIfTrue="1" operator="containsText" text="1 - зеленый">
      <formula>NOT(ISERROR(SEARCH("1 - зеленый",O291)))</formula>
    </cfRule>
    <cfRule type="containsText" dxfId="6316" priority="10981" stopIfTrue="1" operator="containsText" text="0 - серый">
      <formula>NOT(ISERROR(SEARCH("0 - серый",O291)))</formula>
    </cfRule>
  </conditionalFormatting>
  <conditionalFormatting sqref="O258">
    <cfRule type="containsText" dxfId="6315" priority="9746" stopIfTrue="1" operator="containsText" text="3 - красный">
      <formula>NOT(ISERROR(SEARCH("3 - красный",O258)))</formula>
    </cfRule>
    <cfRule type="containsText" dxfId="6314" priority="9747" stopIfTrue="1" operator="containsText" text="2 - желтый">
      <formula>NOT(ISERROR(SEARCH("2 - желтый",O258)))</formula>
    </cfRule>
    <cfRule type="containsText" dxfId="6313" priority="9748" stopIfTrue="1" operator="containsText" text="1 - зеленый">
      <formula>NOT(ISERROR(SEARCH("1 - зеленый",O258)))</formula>
    </cfRule>
    <cfRule type="containsText" dxfId="6312" priority="9749" stopIfTrue="1" operator="containsText" text="0 - серый">
      <formula>NOT(ISERROR(SEARCH("0 - серый",O258)))</formula>
    </cfRule>
  </conditionalFormatting>
  <conditionalFormatting sqref="P315">
    <cfRule type="containsText" dxfId="6311" priority="10966" stopIfTrue="1" operator="containsText" text="3 - красный">
      <formula>NOT(ISERROR(SEARCH("3 - красный",P315)))</formula>
    </cfRule>
    <cfRule type="containsText" dxfId="6310" priority="10967" stopIfTrue="1" operator="containsText" text="2 - желтый">
      <formula>NOT(ISERROR(SEARCH("2 - желтый",P315)))</formula>
    </cfRule>
    <cfRule type="containsText" dxfId="6309" priority="10968" stopIfTrue="1" operator="containsText" text="1 - зеленый">
      <formula>NOT(ISERROR(SEARCH("1 - зеленый",P315)))</formula>
    </cfRule>
    <cfRule type="containsText" dxfId="6308" priority="10969" stopIfTrue="1" operator="containsText" text="0 - серый">
      <formula>NOT(ISERROR(SEARCH("0 - серый",P315)))</formula>
    </cfRule>
  </conditionalFormatting>
  <conditionalFormatting sqref="O315">
    <cfRule type="containsText" dxfId="6307" priority="10962" stopIfTrue="1" operator="containsText" text="3 - красный">
      <formula>NOT(ISERROR(SEARCH("3 - красный",O315)))</formula>
    </cfRule>
    <cfRule type="containsText" dxfId="6306" priority="10963" stopIfTrue="1" operator="containsText" text="2 - желтый">
      <formula>NOT(ISERROR(SEARCH("2 - желтый",O315)))</formula>
    </cfRule>
    <cfRule type="containsText" dxfId="6305" priority="10964" stopIfTrue="1" operator="containsText" text="1 - зеленый">
      <formula>NOT(ISERROR(SEARCH("1 - зеленый",O315)))</formula>
    </cfRule>
    <cfRule type="containsText" dxfId="6304" priority="10965" stopIfTrue="1" operator="containsText" text="0 - серый">
      <formula>NOT(ISERROR(SEARCH("0 - серый",O315)))</formula>
    </cfRule>
  </conditionalFormatting>
  <conditionalFormatting sqref="O316">
    <cfRule type="containsText" dxfId="6303" priority="10934" stopIfTrue="1" operator="containsText" text="3 - красный">
      <formula>NOT(ISERROR(SEARCH("3 - красный",O316)))</formula>
    </cfRule>
    <cfRule type="containsText" dxfId="6302" priority="10935" stopIfTrue="1" operator="containsText" text="2 - желтый">
      <formula>NOT(ISERROR(SEARCH("2 - желтый",O316)))</formula>
    </cfRule>
    <cfRule type="containsText" dxfId="6301" priority="10936" stopIfTrue="1" operator="containsText" text="1 - зеленый">
      <formula>NOT(ISERROR(SEARCH("1 - зеленый",O316)))</formula>
    </cfRule>
    <cfRule type="containsText" dxfId="6300" priority="10937" stopIfTrue="1" operator="containsText" text="0 - серый">
      <formula>NOT(ISERROR(SEARCH("0 - серый",O316)))</formula>
    </cfRule>
  </conditionalFormatting>
  <conditionalFormatting sqref="O317">
    <cfRule type="containsText" dxfId="6299" priority="10926" stopIfTrue="1" operator="containsText" text="3 - красный">
      <formula>NOT(ISERROR(SEARCH("3 - красный",O317)))</formula>
    </cfRule>
    <cfRule type="containsText" dxfId="6298" priority="10927" stopIfTrue="1" operator="containsText" text="2 - желтый">
      <formula>NOT(ISERROR(SEARCH("2 - желтый",O317)))</formula>
    </cfRule>
    <cfRule type="containsText" dxfId="6297" priority="10928" stopIfTrue="1" operator="containsText" text="1 - зеленый">
      <formula>NOT(ISERROR(SEARCH("1 - зеленый",O317)))</formula>
    </cfRule>
    <cfRule type="containsText" dxfId="6296" priority="10929" stopIfTrue="1" operator="containsText" text="0 - серый">
      <formula>NOT(ISERROR(SEARCH("0 - серый",O317)))</formula>
    </cfRule>
  </conditionalFormatting>
  <conditionalFormatting sqref="P346">
    <cfRule type="containsText" dxfId="6295" priority="10922" stopIfTrue="1" operator="containsText" text="3 - красный">
      <formula>NOT(ISERROR(SEARCH("3 - красный",P346)))</formula>
    </cfRule>
    <cfRule type="containsText" dxfId="6294" priority="10923" stopIfTrue="1" operator="containsText" text="2 - желтый">
      <formula>NOT(ISERROR(SEARCH("2 - желтый",P346)))</formula>
    </cfRule>
    <cfRule type="containsText" dxfId="6293" priority="10924" stopIfTrue="1" operator="containsText" text="1 - зеленый">
      <formula>NOT(ISERROR(SEARCH("1 - зеленый",P346)))</formula>
    </cfRule>
    <cfRule type="containsText" dxfId="6292" priority="10925" stopIfTrue="1" operator="containsText" text="0 - серый">
      <formula>NOT(ISERROR(SEARCH("0 - серый",P346)))</formula>
    </cfRule>
  </conditionalFormatting>
  <conditionalFormatting sqref="O346">
    <cfRule type="containsText" dxfId="6291" priority="10918" stopIfTrue="1" operator="containsText" text="3 - красный">
      <formula>NOT(ISERROR(SEARCH("3 - красный",O346)))</formula>
    </cfRule>
    <cfRule type="containsText" dxfId="6290" priority="10919" stopIfTrue="1" operator="containsText" text="2 - желтый">
      <formula>NOT(ISERROR(SEARCH("2 - желтый",O346)))</formula>
    </cfRule>
    <cfRule type="containsText" dxfId="6289" priority="10920" stopIfTrue="1" operator="containsText" text="1 - зеленый">
      <formula>NOT(ISERROR(SEARCH("1 - зеленый",O346)))</formula>
    </cfRule>
    <cfRule type="containsText" dxfId="6288" priority="10921" stopIfTrue="1" operator="containsText" text="0 - серый">
      <formula>NOT(ISERROR(SEARCH("0 - серый",O346)))</formula>
    </cfRule>
  </conditionalFormatting>
  <conditionalFormatting sqref="P49">
    <cfRule type="containsText" dxfId="6287" priority="10834" stopIfTrue="1" operator="containsText" text="3 - красный">
      <formula>NOT(ISERROR(SEARCH("3 - красный",P49)))</formula>
    </cfRule>
    <cfRule type="containsText" dxfId="6286" priority="10835" stopIfTrue="1" operator="containsText" text="2 - желтый">
      <formula>NOT(ISERROR(SEARCH("2 - желтый",P49)))</formula>
    </cfRule>
    <cfRule type="containsText" dxfId="6285" priority="10836" stopIfTrue="1" operator="containsText" text="1 - зеленый">
      <formula>NOT(ISERROR(SEARCH("1 - зеленый",P49)))</formula>
    </cfRule>
    <cfRule type="containsText" dxfId="6284" priority="10837" stopIfTrue="1" operator="containsText" text="0 - серый">
      <formula>NOT(ISERROR(SEARCH("0 - серый",P49)))</formula>
    </cfRule>
  </conditionalFormatting>
  <conditionalFormatting sqref="O49">
    <cfRule type="containsText" dxfId="6283" priority="10830" stopIfTrue="1" operator="containsText" text="3 - красный">
      <formula>NOT(ISERROR(SEARCH("3 - красный",O49)))</formula>
    </cfRule>
    <cfRule type="containsText" dxfId="6282" priority="10831" stopIfTrue="1" operator="containsText" text="2 - желтый">
      <formula>NOT(ISERROR(SEARCH("2 - желтый",O49)))</formula>
    </cfRule>
    <cfRule type="containsText" dxfId="6281" priority="10832" stopIfTrue="1" operator="containsText" text="1 - зеленый">
      <formula>NOT(ISERROR(SEARCH("1 - зеленый",O49)))</formula>
    </cfRule>
    <cfRule type="containsText" dxfId="6280" priority="10833" stopIfTrue="1" operator="containsText" text="0 - серый">
      <formula>NOT(ISERROR(SEARCH("0 - серый",O49)))</formula>
    </cfRule>
  </conditionalFormatting>
  <conditionalFormatting sqref="O344">
    <cfRule type="containsText" dxfId="6279" priority="10414" stopIfTrue="1" operator="containsText" text="3 - красный">
      <formula>NOT(ISERROR(SEARCH("3 - красный",O344)))</formula>
    </cfRule>
    <cfRule type="containsText" dxfId="6278" priority="10415" stopIfTrue="1" operator="containsText" text="2 - желтый">
      <formula>NOT(ISERROR(SEARCH("2 - желтый",O344)))</formula>
    </cfRule>
    <cfRule type="containsText" dxfId="6277" priority="10416" stopIfTrue="1" operator="containsText" text="1 - зеленый">
      <formula>NOT(ISERROR(SEARCH("1 - зеленый",O344)))</formula>
    </cfRule>
    <cfRule type="containsText" dxfId="6276" priority="10417" stopIfTrue="1" operator="containsText" text="0 - серый">
      <formula>NOT(ISERROR(SEARCH("0 - серый",O344)))</formula>
    </cfRule>
  </conditionalFormatting>
  <conditionalFormatting sqref="O345:P345">
    <cfRule type="containsText" dxfId="6275" priority="10410" stopIfTrue="1" operator="containsText" text="3 - красный">
      <formula>NOT(ISERROR(SEARCH("3 - красный",O345)))</formula>
    </cfRule>
    <cfRule type="containsText" dxfId="6274" priority="10411" stopIfTrue="1" operator="containsText" text="2 - желтый">
      <formula>NOT(ISERROR(SEARCH("2 - желтый",O345)))</formula>
    </cfRule>
    <cfRule type="containsText" dxfId="6273" priority="10412" stopIfTrue="1" operator="containsText" text="1 - зеленый">
      <formula>NOT(ISERROR(SEARCH("1 - зеленый",O345)))</formula>
    </cfRule>
    <cfRule type="containsText" dxfId="6272" priority="10413" stopIfTrue="1" operator="containsText" text="0 - серый">
      <formula>NOT(ISERROR(SEARCH("0 - серый",O345)))</formula>
    </cfRule>
  </conditionalFormatting>
  <conditionalFormatting sqref="O61:P61">
    <cfRule type="containsText" dxfId="6271" priority="10786" stopIfTrue="1" operator="containsText" text="3 - красный">
      <formula>NOT(ISERROR(SEARCH("3 - красный",O61)))</formula>
    </cfRule>
    <cfRule type="containsText" dxfId="6270" priority="10787" stopIfTrue="1" operator="containsText" text="2 - желтый">
      <formula>NOT(ISERROR(SEARCH("2 - желтый",O61)))</formula>
    </cfRule>
    <cfRule type="containsText" dxfId="6269" priority="10788" stopIfTrue="1" operator="containsText" text="1 - зеленый">
      <formula>NOT(ISERROR(SEARCH("1 - зеленый",O61)))</formula>
    </cfRule>
    <cfRule type="containsText" dxfId="6268" priority="10789" stopIfTrue="1" operator="containsText" text="0 - серый">
      <formula>NOT(ISERROR(SEARCH("0 - серый",O61)))</formula>
    </cfRule>
  </conditionalFormatting>
  <conditionalFormatting sqref="O257">
    <cfRule type="containsText" dxfId="6267" priority="9682" stopIfTrue="1" operator="containsText" text="3 - красный">
      <formula>NOT(ISERROR(SEARCH("3 - красный",O257)))</formula>
    </cfRule>
    <cfRule type="containsText" dxfId="6266" priority="9683" stopIfTrue="1" operator="containsText" text="2 - желтый">
      <formula>NOT(ISERROR(SEARCH("2 - желтый",O257)))</formula>
    </cfRule>
    <cfRule type="containsText" dxfId="6265" priority="9684" stopIfTrue="1" operator="containsText" text="1 - зеленый">
      <formula>NOT(ISERROR(SEARCH("1 - зеленый",O257)))</formula>
    </cfRule>
    <cfRule type="containsText" dxfId="6264" priority="9685" stopIfTrue="1" operator="containsText" text="0 - серый">
      <formula>NOT(ISERROR(SEARCH("0 - серый",O257)))</formula>
    </cfRule>
  </conditionalFormatting>
  <conditionalFormatting sqref="P202">
    <cfRule type="containsText" dxfId="6263" priority="10062" stopIfTrue="1" operator="containsText" text="3 - красный">
      <formula>NOT(ISERROR(SEARCH("3 - красный",P202)))</formula>
    </cfRule>
    <cfRule type="containsText" dxfId="6262" priority="10063" stopIfTrue="1" operator="containsText" text="2 - желтый">
      <formula>NOT(ISERROR(SEARCH("2 - желтый",P202)))</formula>
    </cfRule>
    <cfRule type="containsText" dxfId="6261" priority="10064" stopIfTrue="1" operator="containsText" text="1 - зеленый">
      <formula>NOT(ISERROR(SEARCH("1 - зеленый",P202)))</formula>
    </cfRule>
    <cfRule type="containsText" dxfId="6260" priority="10065" stopIfTrue="1" operator="containsText" text="0 - серый">
      <formula>NOT(ISERROR(SEARCH("0 - серый",P202)))</formula>
    </cfRule>
  </conditionalFormatting>
  <conditionalFormatting sqref="O203">
    <cfRule type="containsText" dxfId="6259" priority="10058" stopIfTrue="1" operator="containsText" text="3 - красный">
      <formula>NOT(ISERROR(SEARCH("3 - красный",O203)))</formula>
    </cfRule>
    <cfRule type="containsText" dxfId="6258" priority="10059" stopIfTrue="1" operator="containsText" text="2 - желтый">
      <formula>NOT(ISERROR(SEARCH("2 - желтый",O203)))</formula>
    </cfRule>
    <cfRule type="containsText" dxfId="6257" priority="10060" stopIfTrue="1" operator="containsText" text="1 - зеленый">
      <formula>NOT(ISERROR(SEARCH("1 - зеленый",O203)))</formula>
    </cfRule>
    <cfRule type="containsText" dxfId="6256" priority="10061" stopIfTrue="1" operator="containsText" text="0 - серый">
      <formula>NOT(ISERROR(SEARCH("0 - серый",O203)))</formula>
    </cfRule>
  </conditionalFormatting>
  <conditionalFormatting sqref="P95">
    <cfRule type="containsText" dxfId="6255" priority="10654" stopIfTrue="1" operator="containsText" text="3 - красный">
      <formula>NOT(ISERROR(SEARCH("3 - красный",P95)))</formula>
    </cfRule>
    <cfRule type="containsText" dxfId="6254" priority="10655" stopIfTrue="1" operator="containsText" text="2 - желтый">
      <formula>NOT(ISERROR(SEARCH("2 - желтый",P95)))</formula>
    </cfRule>
    <cfRule type="containsText" dxfId="6253" priority="10656" stopIfTrue="1" operator="containsText" text="1 - зеленый">
      <formula>NOT(ISERROR(SEARCH("1 - зеленый",P95)))</formula>
    </cfRule>
    <cfRule type="containsText" dxfId="6252" priority="10657" stopIfTrue="1" operator="containsText" text="0 - серый">
      <formula>NOT(ISERROR(SEARCH("0 - серый",P95)))</formula>
    </cfRule>
  </conditionalFormatting>
  <conditionalFormatting sqref="P96">
    <cfRule type="containsText" dxfId="6251" priority="10650" stopIfTrue="1" operator="containsText" text="3 - красный">
      <formula>NOT(ISERROR(SEARCH("3 - красный",P96)))</formula>
    </cfRule>
    <cfRule type="containsText" dxfId="6250" priority="10651" stopIfTrue="1" operator="containsText" text="2 - желтый">
      <formula>NOT(ISERROR(SEARCH("2 - желтый",P96)))</formula>
    </cfRule>
    <cfRule type="containsText" dxfId="6249" priority="10652" stopIfTrue="1" operator="containsText" text="1 - зеленый">
      <formula>NOT(ISERROR(SEARCH("1 - зеленый",P96)))</formula>
    </cfRule>
    <cfRule type="containsText" dxfId="6248" priority="10653" stopIfTrue="1" operator="containsText" text="0 - серый">
      <formula>NOT(ISERROR(SEARCH("0 - серый",P96)))</formula>
    </cfRule>
  </conditionalFormatting>
  <conditionalFormatting sqref="P117">
    <cfRule type="containsText" dxfId="6247" priority="10642" stopIfTrue="1" operator="containsText" text="3 - красный">
      <formula>NOT(ISERROR(SEARCH("3 - красный",P117)))</formula>
    </cfRule>
    <cfRule type="containsText" dxfId="6246" priority="10643" stopIfTrue="1" operator="containsText" text="2 - желтый">
      <formula>NOT(ISERROR(SEARCH("2 - желтый",P117)))</formula>
    </cfRule>
    <cfRule type="containsText" dxfId="6245" priority="10644" stopIfTrue="1" operator="containsText" text="1 - зеленый">
      <formula>NOT(ISERROR(SEARCH("1 - зеленый",P117)))</formula>
    </cfRule>
    <cfRule type="containsText" dxfId="6244" priority="10645" stopIfTrue="1" operator="containsText" text="0 - серый">
      <formula>NOT(ISERROR(SEARCH("0 - серый",P117)))</formula>
    </cfRule>
  </conditionalFormatting>
  <conditionalFormatting sqref="P118">
    <cfRule type="containsText" dxfId="6243" priority="10638" stopIfTrue="1" operator="containsText" text="3 - красный">
      <formula>NOT(ISERROR(SEARCH("3 - красный",P118)))</formula>
    </cfRule>
    <cfRule type="containsText" dxfId="6242" priority="10639" stopIfTrue="1" operator="containsText" text="2 - желтый">
      <formula>NOT(ISERROR(SEARCH("2 - желтый",P118)))</formula>
    </cfRule>
    <cfRule type="containsText" dxfId="6241" priority="10640" stopIfTrue="1" operator="containsText" text="1 - зеленый">
      <formula>NOT(ISERROR(SEARCH("1 - зеленый",P118)))</formula>
    </cfRule>
    <cfRule type="containsText" dxfId="6240" priority="10641" stopIfTrue="1" operator="containsText" text="0 - серый">
      <formula>NOT(ISERROR(SEARCH("0 - серый",P118)))</formula>
    </cfRule>
  </conditionalFormatting>
  <conditionalFormatting sqref="P116">
    <cfRule type="containsText" dxfId="6239" priority="10630" stopIfTrue="1" operator="containsText" text="3 - красный">
      <formula>NOT(ISERROR(SEARCH("3 - красный",P116)))</formula>
    </cfRule>
    <cfRule type="containsText" dxfId="6238" priority="10631" stopIfTrue="1" operator="containsText" text="2 - желтый">
      <formula>NOT(ISERROR(SEARCH("2 - желтый",P116)))</formula>
    </cfRule>
    <cfRule type="containsText" dxfId="6237" priority="10632" stopIfTrue="1" operator="containsText" text="1 - зеленый">
      <formula>NOT(ISERROR(SEARCH("1 - зеленый",P116)))</formula>
    </cfRule>
    <cfRule type="containsText" dxfId="6236" priority="10633" stopIfTrue="1" operator="containsText" text="0 - серый">
      <formula>NOT(ISERROR(SEARCH("0 - серый",P116)))</formula>
    </cfRule>
  </conditionalFormatting>
  <conditionalFormatting sqref="O154:P154">
    <cfRule type="containsText" dxfId="6235" priority="10150" stopIfTrue="1" operator="containsText" text="3 - красный">
      <formula>NOT(ISERROR(SEARCH("3 - красный",O154)))</formula>
    </cfRule>
    <cfRule type="containsText" dxfId="6234" priority="10151" stopIfTrue="1" operator="containsText" text="2 - желтый">
      <formula>NOT(ISERROR(SEARCH("2 - желтый",O154)))</formula>
    </cfRule>
    <cfRule type="containsText" dxfId="6233" priority="10152" stopIfTrue="1" operator="containsText" text="1 - зеленый">
      <formula>NOT(ISERROR(SEARCH("1 - зеленый",O154)))</formula>
    </cfRule>
    <cfRule type="containsText" dxfId="6232" priority="10153" stopIfTrue="1" operator="containsText" text="0 - серый">
      <formula>NOT(ISERROR(SEARCH("0 - серый",O154)))</formula>
    </cfRule>
  </conditionalFormatting>
  <conditionalFormatting sqref="O33:P33">
    <cfRule type="containsText" dxfId="6231" priority="10610" stopIfTrue="1" operator="containsText" text="3 - красный">
      <formula>NOT(ISERROR(SEARCH("3 - красный",O33)))</formula>
    </cfRule>
    <cfRule type="containsText" dxfId="6230" priority="10611" stopIfTrue="1" operator="containsText" text="2 - желтый">
      <formula>NOT(ISERROR(SEARCH("2 - желтый",O33)))</formula>
    </cfRule>
    <cfRule type="containsText" dxfId="6229" priority="10612" stopIfTrue="1" operator="containsText" text="1 - зеленый">
      <formula>NOT(ISERROR(SEARCH("1 - зеленый",O33)))</formula>
    </cfRule>
    <cfRule type="containsText" dxfId="6228" priority="10613" stopIfTrue="1" operator="containsText" text="0 - серый">
      <formula>NOT(ISERROR(SEARCH("0 - серый",O33)))</formula>
    </cfRule>
  </conditionalFormatting>
  <conditionalFormatting sqref="O124">
    <cfRule type="containsText" dxfId="6227" priority="10574" stopIfTrue="1" operator="containsText" text="3 - красный">
      <formula>NOT(ISERROR(SEARCH("3 - красный",O124)))</formula>
    </cfRule>
    <cfRule type="containsText" dxfId="6226" priority="10575" stopIfTrue="1" operator="containsText" text="2 - желтый">
      <formula>NOT(ISERROR(SEARCH("2 - желтый",O124)))</formula>
    </cfRule>
    <cfRule type="containsText" dxfId="6225" priority="10576" stopIfTrue="1" operator="containsText" text="1 - зеленый">
      <formula>NOT(ISERROR(SEARCH("1 - зеленый",O124)))</formula>
    </cfRule>
    <cfRule type="containsText" dxfId="6224" priority="10577" stopIfTrue="1" operator="containsText" text="0 - серый">
      <formula>NOT(ISERROR(SEARCH("0 - серый",O124)))</formula>
    </cfRule>
  </conditionalFormatting>
  <conditionalFormatting sqref="O162:P162">
    <cfRule type="containsText" dxfId="6223" priority="10554" stopIfTrue="1" operator="containsText" text="3 - красный">
      <formula>NOT(ISERROR(SEARCH("3 - красный",O162)))</formula>
    </cfRule>
    <cfRule type="containsText" dxfId="6222" priority="10555" stopIfTrue="1" operator="containsText" text="2 - желтый">
      <formula>NOT(ISERROR(SEARCH("2 - желтый",O162)))</formula>
    </cfRule>
    <cfRule type="containsText" dxfId="6221" priority="10556" stopIfTrue="1" operator="containsText" text="1 - зеленый">
      <formula>NOT(ISERROR(SEARCH("1 - зеленый",O162)))</formula>
    </cfRule>
    <cfRule type="containsText" dxfId="6220" priority="10557" stopIfTrue="1" operator="containsText" text="0 - серый">
      <formula>NOT(ISERROR(SEARCH("0 - серый",O162)))</formula>
    </cfRule>
  </conditionalFormatting>
  <conditionalFormatting sqref="O163:P163">
    <cfRule type="containsText" dxfId="6219" priority="10550" stopIfTrue="1" operator="containsText" text="3 - красный">
      <formula>NOT(ISERROR(SEARCH("3 - красный",O163)))</formula>
    </cfRule>
    <cfRule type="containsText" dxfId="6218" priority="10551" stopIfTrue="1" operator="containsText" text="2 - желтый">
      <formula>NOT(ISERROR(SEARCH("2 - желтый",O163)))</formula>
    </cfRule>
    <cfRule type="containsText" dxfId="6217" priority="10552" stopIfTrue="1" operator="containsText" text="1 - зеленый">
      <formula>NOT(ISERROR(SEARCH("1 - зеленый",O163)))</formula>
    </cfRule>
    <cfRule type="containsText" dxfId="6216" priority="10553" stopIfTrue="1" operator="containsText" text="0 - серый">
      <formula>NOT(ISERROR(SEARCH("0 - серый",O163)))</formula>
    </cfRule>
  </conditionalFormatting>
  <conditionalFormatting sqref="O333:P333">
    <cfRule type="containsText" dxfId="6215" priority="10514" stopIfTrue="1" operator="containsText" text="3 - красный">
      <formula>NOT(ISERROR(SEARCH("3 - красный",O333)))</formula>
    </cfRule>
    <cfRule type="containsText" dxfId="6214" priority="10515" stopIfTrue="1" operator="containsText" text="2 - желтый">
      <formula>NOT(ISERROR(SEARCH("2 - желтый",O333)))</formula>
    </cfRule>
    <cfRule type="containsText" dxfId="6213" priority="10516" stopIfTrue="1" operator="containsText" text="1 - зеленый">
      <formula>NOT(ISERROR(SEARCH("1 - зеленый",O333)))</formula>
    </cfRule>
    <cfRule type="containsText" dxfId="6212" priority="10517" stopIfTrue="1" operator="containsText" text="0 - серый">
      <formula>NOT(ISERROR(SEARCH("0 - серый",O333)))</formula>
    </cfRule>
  </conditionalFormatting>
  <conditionalFormatting sqref="O334:P334">
    <cfRule type="containsText" dxfId="6211" priority="10510" stopIfTrue="1" operator="containsText" text="3 - красный">
      <formula>NOT(ISERROR(SEARCH("3 - красный",O334)))</formula>
    </cfRule>
    <cfRule type="containsText" dxfId="6210" priority="10511" stopIfTrue="1" operator="containsText" text="2 - желтый">
      <formula>NOT(ISERROR(SEARCH("2 - желтый",O334)))</formula>
    </cfRule>
    <cfRule type="containsText" dxfId="6209" priority="10512" stopIfTrue="1" operator="containsText" text="1 - зеленый">
      <formula>NOT(ISERROR(SEARCH("1 - зеленый",O334)))</formula>
    </cfRule>
    <cfRule type="containsText" dxfId="6208" priority="10513" stopIfTrue="1" operator="containsText" text="0 - серый">
      <formula>NOT(ISERROR(SEARCH("0 - серый",O334)))</formula>
    </cfRule>
  </conditionalFormatting>
  <conditionalFormatting sqref="O335:P335">
    <cfRule type="containsText" dxfId="6207" priority="10506" stopIfTrue="1" operator="containsText" text="3 - красный">
      <formula>NOT(ISERROR(SEARCH("3 - красный",O335)))</formula>
    </cfRule>
    <cfRule type="containsText" dxfId="6206" priority="10507" stopIfTrue="1" operator="containsText" text="2 - желтый">
      <formula>NOT(ISERROR(SEARCH("2 - желтый",O335)))</formula>
    </cfRule>
    <cfRule type="containsText" dxfId="6205" priority="10508" stopIfTrue="1" operator="containsText" text="1 - зеленый">
      <formula>NOT(ISERROR(SEARCH("1 - зеленый",O335)))</formula>
    </cfRule>
    <cfRule type="containsText" dxfId="6204" priority="10509" stopIfTrue="1" operator="containsText" text="0 - серый">
      <formula>NOT(ISERROR(SEARCH("0 - серый",O335)))</formula>
    </cfRule>
  </conditionalFormatting>
  <conditionalFormatting sqref="O336:P336">
    <cfRule type="containsText" dxfId="6203" priority="10502" stopIfTrue="1" operator="containsText" text="3 - красный">
      <formula>NOT(ISERROR(SEARCH("3 - красный",O336)))</formula>
    </cfRule>
    <cfRule type="containsText" dxfId="6202" priority="10503" stopIfTrue="1" operator="containsText" text="2 - желтый">
      <formula>NOT(ISERROR(SEARCH("2 - желтый",O336)))</formula>
    </cfRule>
    <cfRule type="containsText" dxfId="6201" priority="10504" stopIfTrue="1" operator="containsText" text="1 - зеленый">
      <formula>NOT(ISERROR(SEARCH("1 - зеленый",O336)))</formula>
    </cfRule>
    <cfRule type="containsText" dxfId="6200" priority="10505" stopIfTrue="1" operator="containsText" text="0 - серый">
      <formula>NOT(ISERROR(SEARCH("0 - серый",O336)))</formula>
    </cfRule>
  </conditionalFormatting>
  <conditionalFormatting sqref="O337:P337">
    <cfRule type="containsText" dxfId="6199" priority="10498" stopIfTrue="1" operator="containsText" text="3 - красный">
      <formula>NOT(ISERROR(SEARCH("3 - красный",O337)))</formula>
    </cfRule>
    <cfRule type="containsText" dxfId="6198" priority="10499" stopIfTrue="1" operator="containsText" text="2 - желтый">
      <formula>NOT(ISERROR(SEARCH("2 - желтый",O337)))</formula>
    </cfRule>
    <cfRule type="containsText" dxfId="6197" priority="10500" stopIfTrue="1" operator="containsText" text="1 - зеленый">
      <formula>NOT(ISERROR(SEARCH("1 - зеленый",O337)))</formula>
    </cfRule>
    <cfRule type="containsText" dxfId="6196" priority="10501" stopIfTrue="1" operator="containsText" text="0 - серый">
      <formula>NOT(ISERROR(SEARCH("0 - серый",O337)))</formula>
    </cfRule>
  </conditionalFormatting>
  <conditionalFormatting sqref="O152:P152">
    <cfRule type="containsText" dxfId="6195" priority="10450" stopIfTrue="1" operator="containsText" text="3 - красный">
      <formula>NOT(ISERROR(SEARCH("3 - красный",O152)))</formula>
    </cfRule>
    <cfRule type="containsText" dxfId="6194" priority="10451" stopIfTrue="1" operator="containsText" text="2 - желтый">
      <formula>NOT(ISERROR(SEARCH("2 - желтый",O152)))</formula>
    </cfRule>
    <cfRule type="containsText" dxfId="6193" priority="10452" stopIfTrue="1" operator="containsText" text="1 - зеленый">
      <formula>NOT(ISERROR(SEARCH("1 - зеленый",O152)))</formula>
    </cfRule>
    <cfRule type="containsText" dxfId="6192" priority="10453" stopIfTrue="1" operator="containsText" text="0 - серый">
      <formula>NOT(ISERROR(SEARCH("0 - серый",O152)))</formula>
    </cfRule>
  </conditionalFormatting>
  <conditionalFormatting sqref="O153:P153">
    <cfRule type="containsText" dxfId="6191" priority="10446" stopIfTrue="1" operator="containsText" text="3 - красный">
      <formula>NOT(ISERROR(SEARCH("3 - красный",O153)))</formula>
    </cfRule>
    <cfRule type="containsText" dxfId="6190" priority="10447" stopIfTrue="1" operator="containsText" text="2 - желтый">
      <formula>NOT(ISERROR(SEARCH("2 - желтый",O153)))</formula>
    </cfRule>
    <cfRule type="containsText" dxfId="6189" priority="10448" stopIfTrue="1" operator="containsText" text="1 - зеленый">
      <formula>NOT(ISERROR(SEARCH("1 - зеленый",O153)))</formula>
    </cfRule>
    <cfRule type="containsText" dxfId="6188" priority="10449" stopIfTrue="1" operator="containsText" text="0 - серый">
      <formula>NOT(ISERROR(SEARCH("0 - серый",O153)))</formula>
    </cfRule>
  </conditionalFormatting>
  <conditionalFormatting sqref="O342:P342">
    <cfRule type="containsText" dxfId="6187" priority="10422" stopIfTrue="1" operator="containsText" text="3 - красный">
      <formula>NOT(ISERROR(SEARCH("3 - красный",O342)))</formula>
    </cfRule>
    <cfRule type="containsText" dxfId="6186" priority="10423" stopIfTrue="1" operator="containsText" text="2 - желтый">
      <formula>NOT(ISERROR(SEARCH("2 - желтый",O342)))</formula>
    </cfRule>
    <cfRule type="containsText" dxfId="6185" priority="10424" stopIfTrue="1" operator="containsText" text="1 - зеленый">
      <formula>NOT(ISERROR(SEARCH("1 - зеленый",O342)))</formula>
    </cfRule>
    <cfRule type="containsText" dxfId="6184" priority="10425" stopIfTrue="1" operator="containsText" text="0 - серый">
      <formula>NOT(ISERROR(SEARCH("0 - серый",O342)))</formula>
    </cfRule>
  </conditionalFormatting>
  <conditionalFormatting sqref="O343:P343">
    <cfRule type="containsText" dxfId="6183" priority="10418" stopIfTrue="1" operator="containsText" text="3 - красный">
      <formula>NOT(ISERROR(SEARCH("3 - красный",O343)))</formula>
    </cfRule>
    <cfRule type="containsText" dxfId="6182" priority="10419" stopIfTrue="1" operator="containsText" text="2 - желтый">
      <formula>NOT(ISERROR(SEARCH("2 - желтый",O343)))</formula>
    </cfRule>
    <cfRule type="containsText" dxfId="6181" priority="10420" stopIfTrue="1" operator="containsText" text="1 - зеленый">
      <formula>NOT(ISERROR(SEARCH("1 - зеленый",O343)))</formula>
    </cfRule>
    <cfRule type="containsText" dxfId="6180" priority="10421" stopIfTrue="1" operator="containsText" text="0 - серый">
      <formula>NOT(ISERROR(SEARCH("0 - серый",O343)))</formula>
    </cfRule>
  </conditionalFormatting>
  <conditionalFormatting sqref="O261">
    <cfRule type="containsText" dxfId="6179" priority="9666" stopIfTrue="1" operator="containsText" text="3 - красный">
      <formula>NOT(ISERROR(SEARCH("3 - красный",O261)))</formula>
    </cfRule>
    <cfRule type="containsText" dxfId="6178" priority="9667" stopIfTrue="1" operator="containsText" text="2 - желтый">
      <formula>NOT(ISERROR(SEARCH("2 - желтый",O261)))</formula>
    </cfRule>
    <cfRule type="containsText" dxfId="6177" priority="9668" stopIfTrue="1" operator="containsText" text="1 - зеленый">
      <formula>NOT(ISERROR(SEARCH("1 - зеленый",O261)))</formula>
    </cfRule>
    <cfRule type="containsText" dxfId="6176" priority="9669" stopIfTrue="1" operator="containsText" text="0 - серый">
      <formula>NOT(ISERROR(SEARCH("0 - серый",O261)))</formula>
    </cfRule>
  </conditionalFormatting>
  <conditionalFormatting sqref="O150">
    <cfRule type="containsText" dxfId="6175" priority="10378" stopIfTrue="1" operator="containsText" text="3 - красный">
      <formula>NOT(ISERROR(SEARCH("3 - красный",O150)))</formula>
    </cfRule>
    <cfRule type="containsText" dxfId="6174" priority="10379" stopIfTrue="1" operator="containsText" text="2 - желтый">
      <formula>NOT(ISERROR(SEARCH("2 - желтый",O150)))</formula>
    </cfRule>
    <cfRule type="containsText" dxfId="6173" priority="10380" stopIfTrue="1" operator="containsText" text="1 - зеленый">
      <formula>NOT(ISERROR(SEARCH("1 - зеленый",O150)))</formula>
    </cfRule>
    <cfRule type="containsText" dxfId="6172" priority="10381" stopIfTrue="1" operator="containsText" text="0 - серый">
      <formula>NOT(ISERROR(SEARCH("0 - серый",O150)))</formula>
    </cfRule>
  </conditionalFormatting>
  <conditionalFormatting sqref="P151">
    <cfRule type="containsText" dxfId="6171" priority="10374" stopIfTrue="1" operator="containsText" text="3 - красный">
      <formula>NOT(ISERROR(SEARCH("3 - красный",P151)))</formula>
    </cfRule>
    <cfRule type="containsText" dxfId="6170" priority="10375" stopIfTrue="1" operator="containsText" text="2 - желтый">
      <formula>NOT(ISERROR(SEARCH("2 - желтый",P151)))</formula>
    </cfRule>
    <cfRule type="containsText" dxfId="6169" priority="10376" stopIfTrue="1" operator="containsText" text="1 - зеленый">
      <formula>NOT(ISERROR(SEARCH("1 - зеленый",P151)))</formula>
    </cfRule>
    <cfRule type="containsText" dxfId="6168" priority="10377" stopIfTrue="1" operator="containsText" text="0 - серый">
      <formula>NOT(ISERROR(SEARCH("0 - серый",P151)))</formula>
    </cfRule>
  </conditionalFormatting>
  <conditionalFormatting sqref="O156:P156">
    <cfRule type="containsText" dxfId="6167" priority="10370" stopIfTrue="1" operator="containsText" text="3 - красный">
      <formula>NOT(ISERROR(SEARCH("3 - красный",O156)))</formula>
    </cfRule>
    <cfRule type="containsText" dxfId="6166" priority="10371" stopIfTrue="1" operator="containsText" text="2 - желтый">
      <formula>NOT(ISERROR(SEARCH("2 - желтый",O156)))</formula>
    </cfRule>
    <cfRule type="containsText" dxfId="6165" priority="10372" stopIfTrue="1" operator="containsText" text="1 - зеленый">
      <formula>NOT(ISERROR(SEARCH("1 - зеленый",O156)))</formula>
    </cfRule>
    <cfRule type="containsText" dxfId="6164" priority="10373" stopIfTrue="1" operator="containsText" text="0 - серый">
      <formula>NOT(ISERROR(SEARCH("0 - серый",O156)))</formula>
    </cfRule>
  </conditionalFormatting>
  <conditionalFormatting sqref="O157:P157">
    <cfRule type="containsText" dxfId="6163" priority="10366" stopIfTrue="1" operator="containsText" text="3 - красный">
      <formula>NOT(ISERROR(SEARCH("3 - красный",O157)))</formula>
    </cfRule>
    <cfRule type="containsText" dxfId="6162" priority="10367" stopIfTrue="1" operator="containsText" text="2 - желтый">
      <formula>NOT(ISERROR(SEARCH("2 - желтый",O157)))</formula>
    </cfRule>
    <cfRule type="containsText" dxfId="6161" priority="10368" stopIfTrue="1" operator="containsText" text="1 - зеленый">
      <formula>NOT(ISERROR(SEARCH("1 - зеленый",O157)))</formula>
    </cfRule>
    <cfRule type="containsText" dxfId="6160" priority="10369" stopIfTrue="1" operator="containsText" text="0 - серый">
      <formula>NOT(ISERROR(SEARCH("0 - серый",O157)))</formula>
    </cfRule>
  </conditionalFormatting>
  <conditionalFormatting sqref="O338:P338">
    <cfRule type="containsText" dxfId="6159" priority="10226" stopIfTrue="1" operator="containsText" text="3 - красный">
      <formula>NOT(ISERROR(SEARCH("3 - красный",O338)))</formula>
    </cfRule>
    <cfRule type="containsText" dxfId="6158" priority="10227" stopIfTrue="1" operator="containsText" text="2 - желтый">
      <formula>NOT(ISERROR(SEARCH("2 - желтый",O338)))</formula>
    </cfRule>
    <cfRule type="containsText" dxfId="6157" priority="10228" stopIfTrue="1" operator="containsText" text="1 - зеленый">
      <formula>NOT(ISERROR(SEARCH("1 - зеленый",O338)))</formula>
    </cfRule>
    <cfRule type="containsText" dxfId="6156" priority="10229" stopIfTrue="1" operator="containsText" text="0 - серый">
      <formula>NOT(ISERROR(SEARCH("0 - серый",O338)))</formula>
    </cfRule>
  </conditionalFormatting>
  <conditionalFormatting sqref="O158:P158">
    <cfRule type="containsText" dxfId="6155" priority="10146" stopIfTrue="1" operator="containsText" text="3 - красный">
      <formula>NOT(ISERROR(SEARCH("3 - красный",O158)))</formula>
    </cfRule>
    <cfRule type="containsText" dxfId="6154" priority="10147" stopIfTrue="1" operator="containsText" text="2 - желтый">
      <formula>NOT(ISERROR(SEARCH("2 - желтый",O158)))</formula>
    </cfRule>
    <cfRule type="containsText" dxfId="6153" priority="10148" stopIfTrue="1" operator="containsText" text="1 - зеленый">
      <formula>NOT(ISERROR(SEARCH("1 - зеленый",O158)))</formula>
    </cfRule>
    <cfRule type="containsText" dxfId="6152" priority="10149" stopIfTrue="1" operator="containsText" text="0 - серый">
      <formula>NOT(ISERROR(SEARCH("0 - серый",O158)))</formula>
    </cfRule>
  </conditionalFormatting>
  <conditionalFormatting sqref="O159:P159">
    <cfRule type="containsText" dxfId="6151" priority="10130" stopIfTrue="1" operator="containsText" text="3 - красный">
      <formula>NOT(ISERROR(SEARCH("3 - красный",O159)))</formula>
    </cfRule>
    <cfRule type="containsText" dxfId="6150" priority="10131" stopIfTrue="1" operator="containsText" text="2 - желтый">
      <formula>NOT(ISERROR(SEARCH("2 - желтый",O159)))</formula>
    </cfRule>
    <cfRule type="containsText" dxfId="6149" priority="10132" stopIfTrue="1" operator="containsText" text="1 - зеленый">
      <formula>NOT(ISERROR(SEARCH("1 - зеленый",O159)))</formula>
    </cfRule>
    <cfRule type="containsText" dxfId="6148" priority="10133" stopIfTrue="1" operator="containsText" text="0 - серый">
      <formula>NOT(ISERROR(SEARCH("0 - серый",O159)))</formula>
    </cfRule>
  </conditionalFormatting>
  <conditionalFormatting sqref="O341:P341">
    <cfRule type="containsText" dxfId="6147" priority="10122" stopIfTrue="1" operator="containsText" text="3 - красный">
      <formula>NOT(ISERROR(SEARCH("3 - красный",O341)))</formula>
    </cfRule>
    <cfRule type="containsText" dxfId="6146" priority="10123" stopIfTrue="1" operator="containsText" text="2 - желтый">
      <formula>NOT(ISERROR(SEARCH("2 - желтый",O341)))</formula>
    </cfRule>
    <cfRule type="containsText" dxfId="6145" priority="10124" stopIfTrue="1" operator="containsText" text="1 - зеленый">
      <formula>NOT(ISERROR(SEARCH("1 - зеленый",O341)))</formula>
    </cfRule>
    <cfRule type="containsText" dxfId="6144" priority="10125" stopIfTrue="1" operator="containsText" text="0 - серый">
      <formula>NOT(ISERROR(SEARCH("0 - серый",O341)))</formula>
    </cfRule>
  </conditionalFormatting>
  <conditionalFormatting sqref="O202">
    <cfRule type="containsText" dxfId="6143" priority="10066" stopIfTrue="1" operator="containsText" text="3 - красный">
      <formula>NOT(ISERROR(SEARCH("3 - красный",O202)))</formula>
    </cfRule>
    <cfRule type="containsText" dxfId="6142" priority="10067" stopIfTrue="1" operator="containsText" text="2 - желтый">
      <formula>NOT(ISERROR(SEARCH("2 - желтый",O202)))</formula>
    </cfRule>
    <cfRule type="containsText" dxfId="6141" priority="10068" stopIfTrue="1" operator="containsText" text="1 - зеленый">
      <formula>NOT(ISERROR(SEARCH("1 - зеленый",O202)))</formula>
    </cfRule>
    <cfRule type="containsText" dxfId="6140" priority="10069" stopIfTrue="1" operator="containsText" text="0 - серый">
      <formula>NOT(ISERROR(SEARCH("0 - серый",O202)))</formula>
    </cfRule>
  </conditionalFormatting>
  <conditionalFormatting sqref="P203">
    <cfRule type="containsText" dxfId="6139" priority="10054" stopIfTrue="1" operator="containsText" text="3 - красный">
      <formula>NOT(ISERROR(SEARCH("3 - красный",P203)))</formula>
    </cfRule>
    <cfRule type="containsText" dxfId="6138" priority="10055" stopIfTrue="1" operator="containsText" text="2 - желтый">
      <formula>NOT(ISERROR(SEARCH("2 - желтый",P203)))</formula>
    </cfRule>
    <cfRule type="containsText" dxfId="6137" priority="10056" stopIfTrue="1" operator="containsText" text="1 - зеленый">
      <formula>NOT(ISERROR(SEARCH("1 - зеленый",P203)))</formula>
    </cfRule>
    <cfRule type="containsText" dxfId="6136" priority="10057" stopIfTrue="1" operator="containsText" text="0 - серый">
      <formula>NOT(ISERROR(SEARCH("0 - серый",P203)))</formula>
    </cfRule>
  </conditionalFormatting>
  <conditionalFormatting sqref="O245">
    <cfRule type="containsText" dxfId="6135" priority="9970" stopIfTrue="1" operator="containsText" text="3 - красный">
      <formula>NOT(ISERROR(SEARCH("3 - красный",O245)))</formula>
    </cfRule>
    <cfRule type="containsText" dxfId="6134" priority="9971" stopIfTrue="1" operator="containsText" text="2 - желтый">
      <formula>NOT(ISERROR(SEARCH("2 - желтый",O245)))</formula>
    </cfRule>
    <cfRule type="containsText" dxfId="6133" priority="9972" stopIfTrue="1" operator="containsText" text="1 - зеленый">
      <formula>NOT(ISERROR(SEARCH("1 - зеленый",O245)))</formula>
    </cfRule>
    <cfRule type="containsText" dxfId="6132" priority="9973" stopIfTrue="1" operator="containsText" text="0 - серый">
      <formula>NOT(ISERROR(SEARCH("0 - серый",O245)))</formula>
    </cfRule>
  </conditionalFormatting>
  <conditionalFormatting sqref="P245">
    <cfRule type="containsText" dxfId="6131" priority="9966" stopIfTrue="1" operator="containsText" text="3 - красный">
      <formula>NOT(ISERROR(SEARCH("3 - красный",P245)))</formula>
    </cfRule>
    <cfRule type="containsText" dxfId="6130" priority="9967" stopIfTrue="1" operator="containsText" text="2 - желтый">
      <formula>NOT(ISERROR(SEARCH("2 - желтый",P245)))</formula>
    </cfRule>
    <cfRule type="containsText" dxfId="6129" priority="9968" stopIfTrue="1" operator="containsText" text="1 - зеленый">
      <formula>NOT(ISERROR(SEARCH("1 - зеленый",P245)))</formula>
    </cfRule>
    <cfRule type="containsText" dxfId="6128" priority="9969" stopIfTrue="1" operator="containsText" text="0 - серый">
      <formula>NOT(ISERROR(SEARCH("0 - серый",P245)))</formula>
    </cfRule>
  </conditionalFormatting>
  <conditionalFormatting sqref="O246:P246">
    <cfRule type="containsText" dxfId="6127" priority="9934" stopIfTrue="1" operator="containsText" text="3 - красный">
      <formula>NOT(ISERROR(SEARCH("3 - красный",O246)))</formula>
    </cfRule>
    <cfRule type="containsText" dxfId="6126" priority="9935" stopIfTrue="1" operator="containsText" text="2 - желтый">
      <formula>NOT(ISERROR(SEARCH("2 - желтый",O246)))</formula>
    </cfRule>
    <cfRule type="containsText" dxfId="6125" priority="9936" stopIfTrue="1" operator="containsText" text="1 - зеленый">
      <formula>NOT(ISERROR(SEARCH("1 - зеленый",O246)))</formula>
    </cfRule>
    <cfRule type="containsText" dxfId="6124" priority="9937" stopIfTrue="1" operator="containsText" text="0 - серый">
      <formula>NOT(ISERROR(SEARCH("0 - серый",O246)))</formula>
    </cfRule>
  </conditionalFormatting>
  <conditionalFormatting sqref="O204 O206">
    <cfRule type="containsText" dxfId="6123" priority="9930" stopIfTrue="1" operator="containsText" text="3 - красный">
      <formula>NOT(ISERROR(SEARCH("3 - красный",O204)))</formula>
    </cfRule>
    <cfRule type="containsText" dxfId="6122" priority="9931" stopIfTrue="1" operator="containsText" text="2 - желтый">
      <formula>NOT(ISERROR(SEARCH("2 - желтый",O204)))</formula>
    </cfRule>
    <cfRule type="containsText" dxfId="6121" priority="9932" stopIfTrue="1" operator="containsText" text="1 - зеленый">
      <formula>NOT(ISERROR(SEARCH("1 - зеленый",O204)))</formula>
    </cfRule>
    <cfRule type="containsText" dxfId="6120" priority="9933" stopIfTrue="1" operator="containsText" text="0 - серый">
      <formula>NOT(ISERROR(SEARCH("0 - серый",O204)))</formula>
    </cfRule>
  </conditionalFormatting>
  <conditionalFormatting sqref="O48">
    <cfRule type="containsText" dxfId="6119" priority="7762" stopIfTrue="1" operator="containsText" text="3 - красный">
      <formula>NOT(ISERROR(SEARCH("3 - красный",O48)))</formula>
    </cfRule>
    <cfRule type="containsText" dxfId="6118" priority="7763" stopIfTrue="1" operator="containsText" text="2 - желтый">
      <formula>NOT(ISERROR(SEARCH("2 - желтый",O48)))</formula>
    </cfRule>
    <cfRule type="containsText" dxfId="6117" priority="7764" stopIfTrue="1" operator="containsText" text="1 - зеленый">
      <formula>NOT(ISERROR(SEARCH("1 - зеленый",O48)))</formula>
    </cfRule>
    <cfRule type="containsText" dxfId="6116" priority="7765" stopIfTrue="1" operator="containsText" text="0 - серый">
      <formula>NOT(ISERROR(SEARCH("0 - серый",O48)))</formula>
    </cfRule>
  </conditionalFormatting>
  <conditionalFormatting sqref="O213:P213">
    <cfRule type="containsText" dxfId="6115" priority="8306" stopIfTrue="1" operator="containsText" text="3 - красный">
      <formula>NOT(ISERROR(SEARCH("3 - красный",O213)))</formula>
    </cfRule>
    <cfRule type="containsText" dxfId="6114" priority="8307" stopIfTrue="1" operator="containsText" text="2 - желтый">
      <formula>NOT(ISERROR(SEARCH("2 - желтый",O213)))</formula>
    </cfRule>
    <cfRule type="containsText" dxfId="6113" priority="8308" stopIfTrue="1" operator="containsText" text="1 - зеленый">
      <formula>NOT(ISERROR(SEARCH("1 - зеленый",O213)))</formula>
    </cfRule>
    <cfRule type="containsText" dxfId="6112" priority="8309" stopIfTrue="1" operator="containsText" text="0 - серый">
      <formula>NOT(ISERROR(SEARCH("0 - серый",O213)))</formula>
    </cfRule>
  </conditionalFormatting>
  <conditionalFormatting sqref="O50:P50">
    <cfRule type="containsText" dxfId="6111" priority="8398" stopIfTrue="1" operator="containsText" text="3 - красный">
      <formula>NOT(ISERROR(SEARCH("3 - красный",O50)))</formula>
    </cfRule>
    <cfRule type="containsText" dxfId="6110" priority="8399" stopIfTrue="1" operator="containsText" text="2 - желтый">
      <formula>NOT(ISERROR(SEARCH("2 - желтый",O50)))</formula>
    </cfRule>
    <cfRule type="containsText" dxfId="6109" priority="8400" stopIfTrue="1" operator="containsText" text="1 - зеленый">
      <formula>NOT(ISERROR(SEARCH("1 - зеленый",O50)))</formula>
    </cfRule>
    <cfRule type="containsText" dxfId="6108" priority="8401" stopIfTrue="1" operator="containsText" text="0 - серый">
      <formula>NOT(ISERROR(SEARCH("0 - серый",O50)))</formula>
    </cfRule>
  </conditionalFormatting>
  <conditionalFormatting sqref="P344">
    <cfRule type="containsText" dxfId="6107" priority="8526" stopIfTrue="1" operator="containsText" text="3 - красный">
      <formula>NOT(ISERROR(SEARCH("3 - красный",P344)))</formula>
    </cfRule>
    <cfRule type="containsText" dxfId="6106" priority="8527" stopIfTrue="1" operator="containsText" text="2 - желтый">
      <formula>NOT(ISERROR(SEARCH("2 - желтый",P344)))</formula>
    </cfRule>
    <cfRule type="containsText" dxfId="6105" priority="8528" stopIfTrue="1" operator="containsText" text="1 - зеленый">
      <formula>NOT(ISERROR(SEARCH("1 - зеленый",P344)))</formula>
    </cfRule>
    <cfRule type="containsText" dxfId="6104" priority="8529" stopIfTrue="1" operator="containsText" text="0 - серый">
      <formula>NOT(ISERROR(SEARCH("0 - серый",P344)))</formula>
    </cfRule>
  </conditionalFormatting>
  <conditionalFormatting sqref="O259">
    <cfRule type="containsText" dxfId="6103" priority="9730" stopIfTrue="1" operator="containsText" text="3 - красный">
      <formula>NOT(ISERROR(SEARCH("3 - красный",O259)))</formula>
    </cfRule>
    <cfRule type="containsText" dxfId="6102" priority="9731" stopIfTrue="1" operator="containsText" text="2 - желтый">
      <formula>NOT(ISERROR(SEARCH("2 - желтый",O259)))</formula>
    </cfRule>
    <cfRule type="containsText" dxfId="6101" priority="9732" stopIfTrue="1" operator="containsText" text="1 - зеленый">
      <formula>NOT(ISERROR(SEARCH("1 - зеленый",O259)))</formula>
    </cfRule>
    <cfRule type="containsText" dxfId="6100" priority="9733" stopIfTrue="1" operator="containsText" text="0 - серый">
      <formula>NOT(ISERROR(SEARCH("0 - серый",O259)))</formula>
    </cfRule>
  </conditionalFormatting>
  <conditionalFormatting sqref="O263">
    <cfRule type="containsText" dxfId="6099" priority="9722" stopIfTrue="1" operator="containsText" text="3 - красный">
      <formula>NOT(ISERROR(SEARCH("3 - красный",O263)))</formula>
    </cfRule>
    <cfRule type="containsText" dxfId="6098" priority="9723" stopIfTrue="1" operator="containsText" text="2 - желтый">
      <formula>NOT(ISERROR(SEARCH("2 - желтый",O263)))</formula>
    </cfRule>
    <cfRule type="containsText" dxfId="6097" priority="9724" stopIfTrue="1" operator="containsText" text="1 - зеленый">
      <formula>NOT(ISERROR(SEARCH("1 - зеленый",O263)))</formula>
    </cfRule>
    <cfRule type="containsText" dxfId="6096" priority="9725" stopIfTrue="1" operator="containsText" text="0 - серый">
      <formula>NOT(ISERROR(SEARCH("0 - серый",O263)))</formula>
    </cfRule>
  </conditionalFormatting>
  <conditionalFormatting sqref="O264">
    <cfRule type="containsText" dxfId="6095" priority="9714" stopIfTrue="1" operator="containsText" text="3 - красный">
      <formula>NOT(ISERROR(SEARCH("3 - красный",O264)))</formula>
    </cfRule>
    <cfRule type="containsText" dxfId="6094" priority="9715" stopIfTrue="1" operator="containsText" text="2 - желтый">
      <formula>NOT(ISERROR(SEARCH("2 - желтый",O264)))</formula>
    </cfRule>
    <cfRule type="containsText" dxfId="6093" priority="9716" stopIfTrue="1" operator="containsText" text="1 - зеленый">
      <formula>NOT(ISERROR(SEARCH("1 - зеленый",O264)))</formula>
    </cfRule>
    <cfRule type="containsText" dxfId="6092" priority="9717" stopIfTrue="1" operator="containsText" text="0 - серый">
      <formula>NOT(ISERROR(SEARCH("0 - серый",O264)))</formula>
    </cfRule>
  </conditionalFormatting>
  <conditionalFormatting sqref="O265">
    <cfRule type="containsText" dxfId="6091" priority="9706" stopIfTrue="1" operator="containsText" text="3 - красный">
      <formula>NOT(ISERROR(SEARCH("3 - красный",O265)))</formula>
    </cfRule>
    <cfRule type="containsText" dxfId="6090" priority="9707" stopIfTrue="1" operator="containsText" text="2 - желтый">
      <formula>NOT(ISERROR(SEARCH("2 - желтый",O265)))</formula>
    </cfRule>
    <cfRule type="containsText" dxfId="6089" priority="9708" stopIfTrue="1" operator="containsText" text="1 - зеленый">
      <formula>NOT(ISERROR(SEARCH("1 - зеленый",O265)))</formula>
    </cfRule>
    <cfRule type="containsText" dxfId="6088" priority="9709" stopIfTrue="1" operator="containsText" text="0 - серый">
      <formula>NOT(ISERROR(SEARCH("0 - серый",O265)))</formula>
    </cfRule>
  </conditionalFormatting>
  <conditionalFormatting sqref="O260">
    <cfRule type="containsText" dxfId="6087" priority="9690" stopIfTrue="1" operator="containsText" text="3 - красный">
      <formula>NOT(ISERROR(SEARCH("3 - красный",O260)))</formula>
    </cfRule>
    <cfRule type="containsText" dxfId="6086" priority="9691" stopIfTrue="1" operator="containsText" text="2 - желтый">
      <formula>NOT(ISERROR(SEARCH("2 - желтый",O260)))</formula>
    </cfRule>
    <cfRule type="containsText" dxfId="6085" priority="9692" stopIfTrue="1" operator="containsText" text="1 - зеленый">
      <formula>NOT(ISERROR(SEARCH("1 - зеленый",O260)))</formula>
    </cfRule>
    <cfRule type="containsText" dxfId="6084" priority="9693" stopIfTrue="1" operator="containsText" text="0 - серый">
      <formula>NOT(ISERROR(SEARCH("0 - серый",O260)))</formula>
    </cfRule>
  </conditionalFormatting>
  <conditionalFormatting sqref="O97:P97">
    <cfRule type="containsText" dxfId="6083" priority="8382" stopIfTrue="1" operator="containsText" text="3 - красный">
      <formula>NOT(ISERROR(SEARCH("3 - красный",O97)))</formula>
    </cfRule>
    <cfRule type="containsText" dxfId="6082" priority="8383" stopIfTrue="1" operator="containsText" text="2 - желтый">
      <formula>NOT(ISERROR(SEARCH("2 - желтый",O97)))</formula>
    </cfRule>
    <cfRule type="containsText" dxfId="6081" priority="8384" stopIfTrue="1" operator="containsText" text="1 - зеленый">
      <formula>NOT(ISERROR(SEARCH("1 - зеленый",O97)))</formula>
    </cfRule>
    <cfRule type="containsText" dxfId="6080" priority="8385" stopIfTrue="1" operator="containsText" text="0 - серый">
      <formula>NOT(ISERROR(SEARCH("0 - серый",O97)))</formula>
    </cfRule>
  </conditionalFormatting>
  <conditionalFormatting sqref="P208">
    <cfRule type="containsText" dxfId="6079" priority="9654" stopIfTrue="1" operator="containsText" text="3 - красный">
      <formula>NOT(ISERROR(SEARCH("3 - красный",P208)))</formula>
    </cfRule>
    <cfRule type="containsText" dxfId="6078" priority="9655" stopIfTrue="1" operator="containsText" text="2 - желтый">
      <formula>NOT(ISERROR(SEARCH("2 - желтый",P208)))</formula>
    </cfRule>
    <cfRule type="containsText" dxfId="6077" priority="9656" stopIfTrue="1" operator="containsText" text="1 - зеленый">
      <formula>NOT(ISERROR(SEARCH("1 - зеленый",P208)))</formula>
    </cfRule>
    <cfRule type="containsText" dxfId="6076" priority="9657" stopIfTrue="1" operator="containsText" text="0 - серый">
      <formula>NOT(ISERROR(SEARCH("0 - серый",P208)))</formula>
    </cfRule>
  </conditionalFormatting>
  <conditionalFormatting sqref="O209:P209">
    <cfRule type="containsText" dxfId="6075" priority="9630" stopIfTrue="1" operator="containsText" text="3 - красный">
      <formula>NOT(ISERROR(SEARCH("3 - красный",O209)))</formula>
    </cfRule>
    <cfRule type="containsText" dxfId="6074" priority="9631" stopIfTrue="1" operator="containsText" text="2 - желтый">
      <formula>NOT(ISERROR(SEARCH("2 - желтый",O209)))</formula>
    </cfRule>
    <cfRule type="containsText" dxfId="6073" priority="9632" stopIfTrue="1" operator="containsText" text="1 - зеленый">
      <formula>NOT(ISERROR(SEARCH("1 - зеленый",O209)))</formula>
    </cfRule>
    <cfRule type="containsText" dxfId="6072" priority="9633" stopIfTrue="1" operator="containsText" text="0 - серый">
      <formula>NOT(ISERROR(SEARCH("0 - серый",O209)))</formula>
    </cfRule>
  </conditionalFormatting>
  <conditionalFormatting sqref="O293">
    <cfRule type="containsText" dxfId="6071" priority="9598" stopIfTrue="1" operator="containsText" text="3 - красный">
      <formula>NOT(ISERROR(SEARCH("3 - красный",O293)))</formula>
    </cfRule>
    <cfRule type="containsText" dxfId="6070" priority="9599" stopIfTrue="1" operator="containsText" text="2 - желтый">
      <formula>NOT(ISERROR(SEARCH("2 - желтый",O293)))</formula>
    </cfRule>
    <cfRule type="containsText" dxfId="6069" priority="9600" stopIfTrue="1" operator="containsText" text="1 - зеленый">
      <formula>NOT(ISERROR(SEARCH("1 - зеленый",O293)))</formula>
    </cfRule>
    <cfRule type="containsText" dxfId="6068" priority="9601" stopIfTrue="1" operator="containsText" text="0 - серый">
      <formula>NOT(ISERROR(SEARCH("0 - серый",O293)))</formula>
    </cfRule>
  </conditionalFormatting>
  <conditionalFormatting sqref="O127:P127">
    <cfRule type="containsText" dxfId="6067" priority="8378" stopIfTrue="1" operator="containsText" text="3 - красный">
      <formula>NOT(ISERROR(SEARCH("3 - красный",O127)))</formula>
    </cfRule>
    <cfRule type="containsText" dxfId="6066" priority="8379" stopIfTrue="1" operator="containsText" text="2 - желтый">
      <formula>NOT(ISERROR(SEARCH("2 - желтый",O127)))</formula>
    </cfRule>
    <cfRule type="containsText" dxfId="6065" priority="8380" stopIfTrue="1" operator="containsText" text="1 - зеленый">
      <formula>NOT(ISERROR(SEARCH("1 - зеленый",O127)))</formula>
    </cfRule>
    <cfRule type="containsText" dxfId="6064" priority="8381" stopIfTrue="1" operator="containsText" text="0 - серый">
      <formula>NOT(ISERROR(SEARCH("0 - серый",O127)))</formula>
    </cfRule>
  </conditionalFormatting>
  <conditionalFormatting sqref="O205">
    <cfRule type="containsText" dxfId="6063" priority="9082" stopIfTrue="1" operator="containsText" text="3 - красный">
      <formula>NOT(ISERROR(SEARCH("3 - красный",O205)))</formula>
    </cfRule>
    <cfRule type="containsText" dxfId="6062" priority="9083" stopIfTrue="1" operator="containsText" text="2 - желтый">
      <formula>NOT(ISERROR(SEARCH("2 - желтый",O205)))</formula>
    </cfRule>
    <cfRule type="containsText" dxfId="6061" priority="9084" stopIfTrue="1" operator="containsText" text="1 - зеленый">
      <formula>NOT(ISERROR(SEARCH("1 - зеленый",O205)))</formula>
    </cfRule>
    <cfRule type="containsText" dxfId="6060" priority="9085" stopIfTrue="1" operator="containsText" text="0 - серый">
      <formula>NOT(ISERROR(SEARCH("0 - серый",O205)))</formula>
    </cfRule>
  </conditionalFormatting>
  <conditionalFormatting sqref="O41:P41">
    <cfRule type="containsText" dxfId="6059" priority="7950" stopIfTrue="1" operator="containsText" text="3 - красный">
      <formula>NOT(ISERROR(SEARCH("3 - красный",O41)))</formula>
    </cfRule>
    <cfRule type="containsText" dxfId="6058" priority="7951" stopIfTrue="1" operator="containsText" text="2 - желтый">
      <formula>NOT(ISERROR(SEARCH("2 - желтый",O41)))</formula>
    </cfRule>
    <cfRule type="containsText" dxfId="6057" priority="7952" stopIfTrue="1" operator="containsText" text="1 - зеленый">
      <formula>NOT(ISERROR(SEARCH("1 - зеленый",O41)))</formula>
    </cfRule>
    <cfRule type="containsText" dxfId="6056" priority="7953" stopIfTrue="1" operator="containsText" text="0 - серый">
      <formula>NOT(ISERROR(SEARCH("0 - серый",O41)))</formula>
    </cfRule>
  </conditionalFormatting>
  <conditionalFormatting sqref="O139:P139">
    <cfRule type="containsText" dxfId="6055" priority="7898" stopIfTrue="1" operator="containsText" text="3 - красный">
      <formula>NOT(ISERROR(SEARCH("3 - красный",O139)))</formula>
    </cfRule>
    <cfRule type="containsText" dxfId="6054" priority="7899" stopIfTrue="1" operator="containsText" text="2 - желтый">
      <formula>NOT(ISERROR(SEARCH("2 - желтый",O139)))</formula>
    </cfRule>
    <cfRule type="containsText" dxfId="6053" priority="7900" stopIfTrue="1" operator="containsText" text="1 - зеленый">
      <formula>NOT(ISERROR(SEARCH("1 - зеленый",O139)))</formula>
    </cfRule>
    <cfRule type="containsText" dxfId="6052" priority="7901" stopIfTrue="1" operator="containsText" text="0 - серый">
      <formula>NOT(ISERROR(SEARCH("0 - серый",O139)))</formula>
    </cfRule>
  </conditionalFormatting>
  <conditionalFormatting sqref="O26:P26">
    <cfRule type="containsText" dxfId="6051" priority="7786" stopIfTrue="1" operator="containsText" text="3 - красный">
      <formula>NOT(ISERROR(SEARCH("3 - красный",O26)))</formula>
    </cfRule>
    <cfRule type="containsText" dxfId="6050" priority="7787" stopIfTrue="1" operator="containsText" text="2 - желтый">
      <formula>NOT(ISERROR(SEARCH("2 - желтый",O26)))</formula>
    </cfRule>
    <cfRule type="containsText" dxfId="6049" priority="7788" stopIfTrue="1" operator="containsText" text="1 - зеленый">
      <formula>NOT(ISERROR(SEARCH("1 - зеленый",O26)))</formula>
    </cfRule>
    <cfRule type="containsText" dxfId="6048" priority="7789" stopIfTrue="1" operator="containsText" text="0 - серый">
      <formula>NOT(ISERROR(SEARCH("0 - серый",O26)))</formula>
    </cfRule>
  </conditionalFormatting>
  <conditionalFormatting sqref="P280">
    <cfRule type="containsText" dxfId="6047" priority="8886" stopIfTrue="1" operator="containsText" text="3 - красный">
      <formula>NOT(ISERROR(SEARCH("3 - красный",P280)))</formula>
    </cfRule>
    <cfRule type="containsText" dxfId="6046" priority="8887" stopIfTrue="1" operator="containsText" text="2 - желтый">
      <formula>NOT(ISERROR(SEARCH("2 - желтый",P280)))</formula>
    </cfRule>
    <cfRule type="containsText" dxfId="6045" priority="8888" stopIfTrue="1" operator="containsText" text="1 - зеленый">
      <formula>NOT(ISERROR(SEARCH("1 - зеленый",P280)))</formula>
    </cfRule>
    <cfRule type="containsText" dxfId="6044" priority="8889" stopIfTrue="1" operator="containsText" text="0 - серый">
      <formula>NOT(ISERROR(SEARCH("0 - серый",P280)))</formula>
    </cfRule>
  </conditionalFormatting>
  <conditionalFormatting sqref="P281">
    <cfRule type="containsText" dxfId="6043" priority="8882" stopIfTrue="1" operator="containsText" text="3 - красный">
      <formula>NOT(ISERROR(SEARCH("3 - красный",P281)))</formula>
    </cfRule>
    <cfRule type="containsText" dxfId="6042" priority="8883" stopIfTrue="1" operator="containsText" text="2 - желтый">
      <formula>NOT(ISERROR(SEARCH("2 - желтый",P281)))</formula>
    </cfRule>
    <cfRule type="containsText" dxfId="6041" priority="8884" stopIfTrue="1" operator="containsText" text="1 - зеленый">
      <formula>NOT(ISERROR(SEARCH("1 - зеленый",P281)))</formula>
    </cfRule>
    <cfRule type="containsText" dxfId="6040" priority="8885" stopIfTrue="1" operator="containsText" text="0 - серый">
      <formula>NOT(ISERROR(SEARCH("0 - серый",P281)))</formula>
    </cfRule>
  </conditionalFormatting>
  <conditionalFormatting sqref="O199">
    <cfRule type="containsText" dxfId="6039" priority="8846" stopIfTrue="1" operator="containsText" text="3 - красный">
      <formula>NOT(ISERROR(SEARCH("3 - красный",O199)))</formula>
    </cfRule>
    <cfRule type="containsText" dxfId="6038" priority="8847" stopIfTrue="1" operator="containsText" text="2 - желтый">
      <formula>NOT(ISERROR(SEARCH("2 - желтый",O199)))</formula>
    </cfRule>
    <cfRule type="containsText" dxfId="6037" priority="8848" stopIfTrue="1" operator="containsText" text="1 - зеленый">
      <formula>NOT(ISERROR(SEARCH("1 - зеленый",O199)))</formula>
    </cfRule>
    <cfRule type="containsText" dxfId="6036" priority="8849" stopIfTrue="1" operator="containsText" text="0 - серый">
      <formula>NOT(ISERROR(SEARCH("0 - серый",O199)))</formula>
    </cfRule>
  </conditionalFormatting>
  <conditionalFormatting sqref="O207">
    <cfRule type="containsText" dxfId="6035" priority="8842" stopIfTrue="1" operator="containsText" text="3 - красный">
      <formula>NOT(ISERROR(SEARCH("3 - красный",O207)))</formula>
    </cfRule>
    <cfRule type="containsText" dxfId="6034" priority="8843" stopIfTrue="1" operator="containsText" text="2 - желтый">
      <formula>NOT(ISERROR(SEARCH("2 - желтый",O207)))</formula>
    </cfRule>
    <cfRule type="containsText" dxfId="6033" priority="8844" stopIfTrue="1" operator="containsText" text="1 - зеленый">
      <formula>NOT(ISERROR(SEARCH("1 - зеленый",O207)))</formula>
    </cfRule>
    <cfRule type="containsText" dxfId="6032" priority="8845" stopIfTrue="1" operator="containsText" text="0 - серый">
      <formula>NOT(ISERROR(SEARCH("0 - серый",O207)))</formula>
    </cfRule>
  </conditionalFormatting>
  <conditionalFormatting sqref="O208">
    <cfRule type="containsText" dxfId="6031" priority="8838" stopIfTrue="1" operator="containsText" text="3 - красный">
      <formula>NOT(ISERROR(SEARCH("3 - красный",O208)))</formula>
    </cfRule>
    <cfRule type="containsText" dxfId="6030" priority="8839" stopIfTrue="1" operator="containsText" text="2 - желтый">
      <formula>NOT(ISERROR(SEARCH("2 - желтый",O208)))</formula>
    </cfRule>
    <cfRule type="containsText" dxfId="6029" priority="8840" stopIfTrue="1" operator="containsText" text="1 - зеленый">
      <formula>NOT(ISERROR(SEARCH("1 - зеленый",O208)))</formula>
    </cfRule>
    <cfRule type="containsText" dxfId="6028" priority="8841" stopIfTrue="1" operator="containsText" text="0 - серый">
      <formula>NOT(ISERROR(SEARCH("0 - серый",O208)))</formula>
    </cfRule>
  </conditionalFormatting>
  <conditionalFormatting sqref="P46">
    <cfRule type="containsText" dxfId="6027" priority="8738" stopIfTrue="1" operator="containsText" text="3 - красный">
      <formula>NOT(ISERROR(SEARCH("3 - красный",P46)))</formula>
    </cfRule>
    <cfRule type="containsText" dxfId="6026" priority="8739" stopIfTrue="1" operator="containsText" text="2 - желтый">
      <formula>NOT(ISERROR(SEARCH("2 - желтый",P46)))</formula>
    </cfRule>
    <cfRule type="containsText" dxfId="6025" priority="8740" stopIfTrue="1" operator="containsText" text="1 - зеленый">
      <formula>NOT(ISERROR(SEARCH("1 - зеленый",P46)))</formula>
    </cfRule>
    <cfRule type="containsText" dxfId="6024" priority="8741" stopIfTrue="1" operator="containsText" text="0 - серый">
      <formula>NOT(ISERROR(SEARCH("0 - серый",P46)))</formula>
    </cfRule>
  </conditionalFormatting>
  <conditionalFormatting sqref="O314">
    <cfRule type="containsText" dxfId="6023" priority="8830" stopIfTrue="1" operator="containsText" text="3 - красный">
      <formula>NOT(ISERROR(SEARCH("3 - красный",O314)))</formula>
    </cfRule>
    <cfRule type="containsText" dxfId="6022" priority="8831" stopIfTrue="1" operator="containsText" text="2 - желтый">
      <formula>NOT(ISERROR(SEARCH("2 - желтый",O314)))</formula>
    </cfRule>
    <cfRule type="containsText" dxfId="6021" priority="8832" stopIfTrue="1" operator="containsText" text="1 - зеленый">
      <formula>NOT(ISERROR(SEARCH("1 - зеленый",O314)))</formula>
    </cfRule>
    <cfRule type="containsText" dxfId="6020" priority="8833" stopIfTrue="1" operator="containsText" text="0 - серый">
      <formula>NOT(ISERROR(SEARCH("0 - серый",O314)))</formula>
    </cfRule>
  </conditionalFormatting>
  <conditionalFormatting sqref="O87">
    <cfRule type="containsText" dxfId="6019" priority="8826" stopIfTrue="1" operator="containsText" text="3 - красный">
      <formula>NOT(ISERROR(SEARCH("3 - красный",O87)))</formula>
    </cfRule>
    <cfRule type="containsText" dxfId="6018" priority="8827" stopIfTrue="1" operator="containsText" text="2 - желтый">
      <formula>NOT(ISERROR(SEARCH("2 - желтый",O87)))</formula>
    </cfRule>
    <cfRule type="containsText" dxfId="6017" priority="8828" stopIfTrue="1" operator="containsText" text="1 - зеленый">
      <formula>NOT(ISERROR(SEARCH("1 - зеленый",O87)))</formula>
    </cfRule>
    <cfRule type="containsText" dxfId="6016" priority="8829" stopIfTrue="1" operator="containsText" text="0 - серый">
      <formula>NOT(ISERROR(SEARCH("0 - серый",O87)))</formula>
    </cfRule>
  </conditionalFormatting>
  <conditionalFormatting sqref="O88">
    <cfRule type="containsText" dxfId="6015" priority="8822" stopIfTrue="1" operator="containsText" text="3 - красный">
      <formula>NOT(ISERROR(SEARCH("3 - красный",O88)))</formula>
    </cfRule>
    <cfRule type="containsText" dxfId="6014" priority="8823" stopIfTrue="1" operator="containsText" text="2 - желтый">
      <formula>NOT(ISERROR(SEARCH("2 - желтый",O88)))</formula>
    </cfRule>
    <cfRule type="containsText" dxfId="6013" priority="8824" stopIfTrue="1" operator="containsText" text="1 - зеленый">
      <formula>NOT(ISERROR(SEARCH("1 - зеленый",O88)))</formula>
    </cfRule>
    <cfRule type="containsText" dxfId="6012" priority="8825" stopIfTrue="1" operator="containsText" text="0 - серый">
      <formula>NOT(ISERROR(SEARCH("0 - серый",O88)))</formula>
    </cfRule>
  </conditionalFormatting>
  <conditionalFormatting sqref="O89">
    <cfRule type="containsText" dxfId="6011" priority="8818" stopIfTrue="1" operator="containsText" text="3 - красный">
      <formula>NOT(ISERROR(SEARCH("3 - красный",O89)))</formula>
    </cfRule>
    <cfRule type="containsText" dxfId="6010" priority="8819" stopIfTrue="1" operator="containsText" text="2 - желтый">
      <formula>NOT(ISERROR(SEARCH("2 - желтый",O89)))</formula>
    </cfRule>
    <cfRule type="containsText" dxfId="6009" priority="8820" stopIfTrue="1" operator="containsText" text="1 - зеленый">
      <formula>NOT(ISERROR(SEARCH("1 - зеленый",O89)))</formula>
    </cfRule>
    <cfRule type="containsText" dxfId="6008" priority="8821" stopIfTrue="1" operator="containsText" text="0 - серый">
      <formula>NOT(ISERROR(SEARCH("0 - серый",O89)))</formula>
    </cfRule>
  </conditionalFormatting>
  <conditionalFormatting sqref="O90">
    <cfRule type="containsText" dxfId="6007" priority="8814" stopIfTrue="1" operator="containsText" text="3 - красный">
      <formula>NOT(ISERROR(SEARCH("3 - красный",O90)))</formula>
    </cfRule>
    <cfRule type="containsText" dxfId="6006" priority="8815" stopIfTrue="1" operator="containsText" text="2 - желтый">
      <formula>NOT(ISERROR(SEARCH("2 - желтый",O90)))</formula>
    </cfRule>
    <cfRule type="containsText" dxfId="6005" priority="8816" stopIfTrue="1" operator="containsText" text="1 - зеленый">
      <formula>NOT(ISERROR(SEARCH("1 - зеленый",O90)))</formula>
    </cfRule>
    <cfRule type="containsText" dxfId="6004" priority="8817" stopIfTrue="1" operator="containsText" text="0 - серый">
      <formula>NOT(ISERROR(SEARCH("0 - серый",O90)))</formula>
    </cfRule>
  </conditionalFormatting>
  <conditionalFormatting sqref="O91">
    <cfRule type="containsText" dxfId="6003" priority="8810" stopIfTrue="1" operator="containsText" text="3 - красный">
      <formula>NOT(ISERROR(SEARCH("3 - красный",O91)))</formula>
    </cfRule>
    <cfRule type="containsText" dxfId="6002" priority="8811" stopIfTrue="1" operator="containsText" text="2 - желтый">
      <formula>NOT(ISERROR(SEARCH("2 - желтый",O91)))</formula>
    </cfRule>
    <cfRule type="containsText" dxfId="6001" priority="8812" stopIfTrue="1" operator="containsText" text="1 - зеленый">
      <formula>NOT(ISERROR(SEARCH("1 - зеленый",O91)))</formula>
    </cfRule>
    <cfRule type="containsText" dxfId="6000" priority="8813" stopIfTrue="1" operator="containsText" text="0 - серый">
      <formula>NOT(ISERROR(SEARCH("0 - серый",O91)))</formula>
    </cfRule>
  </conditionalFormatting>
  <conditionalFormatting sqref="O92">
    <cfRule type="containsText" dxfId="5999" priority="8806" stopIfTrue="1" operator="containsText" text="3 - красный">
      <formula>NOT(ISERROR(SEARCH("3 - красный",O92)))</formula>
    </cfRule>
    <cfRule type="containsText" dxfId="5998" priority="8807" stopIfTrue="1" operator="containsText" text="2 - желтый">
      <formula>NOT(ISERROR(SEARCH("2 - желтый",O92)))</formula>
    </cfRule>
    <cfRule type="containsText" dxfId="5997" priority="8808" stopIfTrue="1" operator="containsText" text="1 - зеленый">
      <formula>NOT(ISERROR(SEARCH("1 - зеленый",O92)))</formula>
    </cfRule>
    <cfRule type="containsText" dxfId="5996" priority="8809" stopIfTrue="1" operator="containsText" text="0 - серый">
      <formula>NOT(ISERROR(SEARCH("0 - серый",O92)))</formula>
    </cfRule>
  </conditionalFormatting>
  <conditionalFormatting sqref="O93">
    <cfRule type="containsText" dxfId="5995" priority="8802" stopIfTrue="1" operator="containsText" text="3 - красный">
      <formula>NOT(ISERROR(SEARCH("3 - красный",O93)))</formula>
    </cfRule>
    <cfRule type="containsText" dxfId="5994" priority="8803" stopIfTrue="1" operator="containsText" text="2 - желтый">
      <formula>NOT(ISERROR(SEARCH("2 - желтый",O93)))</formula>
    </cfRule>
    <cfRule type="containsText" dxfId="5993" priority="8804" stopIfTrue="1" operator="containsText" text="1 - зеленый">
      <formula>NOT(ISERROR(SEARCH("1 - зеленый",O93)))</formula>
    </cfRule>
    <cfRule type="containsText" dxfId="5992" priority="8805" stopIfTrue="1" operator="containsText" text="0 - серый">
      <formula>NOT(ISERROR(SEARCH("0 - серый",O93)))</formula>
    </cfRule>
  </conditionalFormatting>
  <conditionalFormatting sqref="O94">
    <cfRule type="containsText" dxfId="5991" priority="8798" stopIfTrue="1" operator="containsText" text="3 - красный">
      <formula>NOT(ISERROR(SEARCH("3 - красный",O94)))</formula>
    </cfRule>
    <cfRule type="containsText" dxfId="5990" priority="8799" stopIfTrue="1" operator="containsText" text="2 - желтый">
      <formula>NOT(ISERROR(SEARCH("2 - желтый",O94)))</formula>
    </cfRule>
    <cfRule type="containsText" dxfId="5989" priority="8800" stopIfTrue="1" operator="containsText" text="1 - зеленый">
      <formula>NOT(ISERROR(SEARCH("1 - зеленый",O94)))</formula>
    </cfRule>
    <cfRule type="containsText" dxfId="5988" priority="8801" stopIfTrue="1" operator="containsText" text="0 - серый">
      <formula>NOT(ISERROR(SEARCH("0 - серый",O94)))</formula>
    </cfRule>
  </conditionalFormatting>
  <conditionalFormatting sqref="O95">
    <cfRule type="containsText" dxfId="5987" priority="8794" stopIfTrue="1" operator="containsText" text="3 - красный">
      <formula>NOT(ISERROR(SEARCH("3 - красный",O95)))</formula>
    </cfRule>
    <cfRule type="containsText" dxfId="5986" priority="8795" stopIfTrue="1" operator="containsText" text="2 - желтый">
      <formula>NOT(ISERROR(SEARCH("2 - желтый",O95)))</formula>
    </cfRule>
    <cfRule type="containsText" dxfId="5985" priority="8796" stopIfTrue="1" operator="containsText" text="1 - зеленый">
      <formula>NOT(ISERROR(SEARCH("1 - зеленый",O95)))</formula>
    </cfRule>
    <cfRule type="containsText" dxfId="5984" priority="8797" stopIfTrue="1" operator="containsText" text="0 - серый">
      <formula>NOT(ISERROR(SEARCH("0 - серый",O95)))</formula>
    </cfRule>
  </conditionalFormatting>
  <conditionalFormatting sqref="O96">
    <cfRule type="containsText" dxfId="5983" priority="8790" stopIfTrue="1" operator="containsText" text="3 - красный">
      <formula>NOT(ISERROR(SEARCH("3 - красный",O96)))</formula>
    </cfRule>
    <cfRule type="containsText" dxfId="5982" priority="8791" stopIfTrue="1" operator="containsText" text="2 - желтый">
      <formula>NOT(ISERROR(SEARCH("2 - желтый",O96)))</formula>
    </cfRule>
    <cfRule type="containsText" dxfId="5981" priority="8792" stopIfTrue="1" operator="containsText" text="1 - зеленый">
      <formula>NOT(ISERROR(SEARCH("1 - зеленый",O96)))</formula>
    </cfRule>
    <cfRule type="containsText" dxfId="5980" priority="8793" stopIfTrue="1" operator="containsText" text="0 - серый">
      <formula>NOT(ISERROR(SEARCH("0 - серый",O96)))</formula>
    </cfRule>
  </conditionalFormatting>
  <conditionalFormatting sqref="O116">
    <cfRule type="containsText" dxfId="5979" priority="8786" stopIfTrue="1" operator="containsText" text="3 - красный">
      <formula>NOT(ISERROR(SEARCH("3 - красный",O116)))</formula>
    </cfRule>
    <cfRule type="containsText" dxfId="5978" priority="8787" stopIfTrue="1" operator="containsText" text="2 - желтый">
      <formula>NOT(ISERROR(SEARCH("2 - желтый",O116)))</formula>
    </cfRule>
    <cfRule type="containsText" dxfId="5977" priority="8788" stopIfTrue="1" operator="containsText" text="1 - зеленый">
      <formula>NOT(ISERROR(SEARCH("1 - зеленый",O116)))</formula>
    </cfRule>
    <cfRule type="containsText" dxfId="5976" priority="8789" stopIfTrue="1" operator="containsText" text="0 - серый">
      <formula>NOT(ISERROR(SEARCH("0 - серый",O116)))</formula>
    </cfRule>
  </conditionalFormatting>
  <conditionalFormatting sqref="O117">
    <cfRule type="containsText" dxfId="5975" priority="8782" stopIfTrue="1" operator="containsText" text="3 - красный">
      <formula>NOT(ISERROR(SEARCH("3 - красный",O117)))</formula>
    </cfRule>
    <cfRule type="containsText" dxfId="5974" priority="8783" stopIfTrue="1" operator="containsText" text="2 - желтый">
      <formula>NOT(ISERROR(SEARCH("2 - желтый",O117)))</formula>
    </cfRule>
    <cfRule type="containsText" dxfId="5973" priority="8784" stopIfTrue="1" operator="containsText" text="1 - зеленый">
      <formula>NOT(ISERROR(SEARCH("1 - зеленый",O117)))</formula>
    </cfRule>
    <cfRule type="containsText" dxfId="5972" priority="8785" stopIfTrue="1" operator="containsText" text="0 - серый">
      <formula>NOT(ISERROR(SEARCH("0 - серый",O117)))</formula>
    </cfRule>
  </conditionalFormatting>
  <conditionalFormatting sqref="O118">
    <cfRule type="containsText" dxfId="5971" priority="8778" stopIfTrue="1" operator="containsText" text="3 - красный">
      <formula>NOT(ISERROR(SEARCH("3 - красный",O118)))</formula>
    </cfRule>
    <cfRule type="containsText" dxfId="5970" priority="8779" stopIfTrue="1" operator="containsText" text="2 - желтый">
      <formula>NOT(ISERROR(SEARCH("2 - желтый",O118)))</formula>
    </cfRule>
    <cfRule type="containsText" dxfId="5969" priority="8780" stopIfTrue="1" operator="containsText" text="1 - зеленый">
      <formula>NOT(ISERROR(SEARCH("1 - зеленый",O118)))</formula>
    </cfRule>
    <cfRule type="containsText" dxfId="5968" priority="8781" stopIfTrue="1" operator="containsText" text="0 - серый">
      <formula>NOT(ISERROR(SEARCH("0 - серый",O118)))</formula>
    </cfRule>
  </conditionalFormatting>
  <conditionalFormatting sqref="O119">
    <cfRule type="containsText" dxfId="5967" priority="8774" stopIfTrue="1" operator="containsText" text="3 - красный">
      <formula>NOT(ISERROR(SEARCH("3 - красный",O119)))</formula>
    </cfRule>
    <cfRule type="containsText" dxfId="5966" priority="8775" stopIfTrue="1" operator="containsText" text="2 - желтый">
      <formula>NOT(ISERROR(SEARCH("2 - желтый",O119)))</formula>
    </cfRule>
    <cfRule type="containsText" dxfId="5965" priority="8776" stopIfTrue="1" operator="containsText" text="1 - зеленый">
      <formula>NOT(ISERROR(SEARCH("1 - зеленый",O119)))</formula>
    </cfRule>
    <cfRule type="containsText" dxfId="5964" priority="8777" stopIfTrue="1" operator="containsText" text="0 - серый">
      <formula>NOT(ISERROR(SEARCH("0 - серый",O119)))</formula>
    </cfRule>
  </conditionalFormatting>
  <conditionalFormatting sqref="O120">
    <cfRule type="containsText" dxfId="5963" priority="8770" stopIfTrue="1" operator="containsText" text="3 - красный">
      <formula>NOT(ISERROR(SEARCH("3 - красный",O120)))</formula>
    </cfRule>
    <cfRule type="containsText" dxfId="5962" priority="8771" stopIfTrue="1" operator="containsText" text="2 - желтый">
      <formula>NOT(ISERROR(SEARCH("2 - желтый",O120)))</formula>
    </cfRule>
    <cfRule type="containsText" dxfId="5961" priority="8772" stopIfTrue="1" operator="containsText" text="1 - зеленый">
      <formula>NOT(ISERROR(SEARCH("1 - зеленый",O120)))</formula>
    </cfRule>
    <cfRule type="containsText" dxfId="5960" priority="8773" stopIfTrue="1" operator="containsText" text="0 - серый">
      <formula>NOT(ISERROR(SEARCH("0 - серый",O120)))</formula>
    </cfRule>
  </conditionalFormatting>
  <conditionalFormatting sqref="O121">
    <cfRule type="containsText" dxfId="5959" priority="8766" stopIfTrue="1" operator="containsText" text="3 - красный">
      <formula>NOT(ISERROR(SEARCH("3 - красный",O121)))</formula>
    </cfRule>
    <cfRule type="containsText" dxfId="5958" priority="8767" stopIfTrue="1" operator="containsText" text="2 - желтый">
      <formula>NOT(ISERROR(SEARCH("2 - желтый",O121)))</formula>
    </cfRule>
    <cfRule type="containsText" dxfId="5957" priority="8768" stopIfTrue="1" operator="containsText" text="1 - зеленый">
      <formula>NOT(ISERROR(SEARCH("1 - зеленый",O121)))</formula>
    </cfRule>
    <cfRule type="containsText" dxfId="5956" priority="8769" stopIfTrue="1" operator="containsText" text="0 - серый">
      <formula>NOT(ISERROR(SEARCH("0 - серый",O121)))</formula>
    </cfRule>
  </conditionalFormatting>
  <conditionalFormatting sqref="O122">
    <cfRule type="containsText" dxfId="5955" priority="8762" stopIfTrue="1" operator="containsText" text="3 - красный">
      <formula>NOT(ISERROR(SEARCH("3 - красный",O122)))</formula>
    </cfRule>
    <cfRule type="containsText" dxfId="5954" priority="8763" stopIfTrue="1" operator="containsText" text="2 - желтый">
      <formula>NOT(ISERROR(SEARCH("2 - желтый",O122)))</formula>
    </cfRule>
    <cfRule type="containsText" dxfId="5953" priority="8764" stopIfTrue="1" operator="containsText" text="1 - зеленый">
      <formula>NOT(ISERROR(SEARCH("1 - зеленый",O122)))</formula>
    </cfRule>
    <cfRule type="containsText" dxfId="5952" priority="8765" stopIfTrue="1" operator="containsText" text="0 - серый">
      <formula>NOT(ISERROR(SEARCH("0 - серый",O122)))</formula>
    </cfRule>
  </conditionalFormatting>
  <conditionalFormatting sqref="O123">
    <cfRule type="containsText" dxfId="5951" priority="8758" stopIfTrue="1" operator="containsText" text="3 - красный">
      <formula>NOT(ISERROR(SEARCH("3 - красный",O123)))</formula>
    </cfRule>
    <cfRule type="containsText" dxfId="5950" priority="8759" stopIfTrue="1" operator="containsText" text="2 - желтый">
      <formula>NOT(ISERROR(SEARCH("2 - желтый",O123)))</formula>
    </cfRule>
    <cfRule type="containsText" dxfId="5949" priority="8760" stopIfTrue="1" operator="containsText" text="1 - зеленый">
      <formula>NOT(ISERROR(SEARCH("1 - зеленый",O123)))</formula>
    </cfRule>
    <cfRule type="containsText" dxfId="5948" priority="8761" stopIfTrue="1" operator="containsText" text="0 - серый">
      <formula>NOT(ISERROR(SEARCH("0 - серый",O123)))</formula>
    </cfRule>
  </conditionalFormatting>
  <conditionalFormatting sqref="O149">
    <cfRule type="containsText" dxfId="5947" priority="8754" stopIfTrue="1" operator="containsText" text="3 - красный">
      <formula>NOT(ISERROR(SEARCH("3 - красный",O149)))</formula>
    </cfRule>
    <cfRule type="containsText" dxfId="5946" priority="8755" stopIfTrue="1" operator="containsText" text="2 - желтый">
      <formula>NOT(ISERROR(SEARCH("2 - желтый",O149)))</formula>
    </cfRule>
    <cfRule type="containsText" dxfId="5945" priority="8756" stopIfTrue="1" operator="containsText" text="1 - зеленый">
      <formula>NOT(ISERROR(SEARCH("1 - зеленый",O149)))</formula>
    </cfRule>
    <cfRule type="containsText" dxfId="5944" priority="8757" stopIfTrue="1" operator="containsText" text="0 - серый">
      <formula>NOT(ISERROR(SEARCH("0 - серый",O149)))</formula>
    </cfRule>
  </conditionalFormatting>
  <conditionalFormatting sqref="O151">
    <cfRule type="containsText" dxfId="5943" priority="8750" stopIfTrue="1" operator="containsText" text="3 - красный">
      <formula>NOT(ISERROR(SEARCH("3 - красный",O151)))</formula>
    </cfRule>
    <cfRule type="containsText" dxfId="5942" priority="8751" stopIfTrue="1" operator="containsText" text="2 - желтый">
      <formula>NOT(ISERROR(SEARCH("2 - желтый",O151)))</formula>
    </cfRule>
    <cfRule type="containsText" dxfId="5941" priority="8752" stopIfTrue="1" operator="containsText" text="1 - зеленый">
      <formula>NOT(ISERROR(SEARCH("1 - зеленый",O151)))</formula>
    </cfRule>
    <cfRule type="containsText" dxfId="5940" priority="8753" stopIfTrue="1" operator="containsText" text="0 - серый">
      <formula>NOT(ISERROR(SEARCH("0 - серый",O151)))</formula>
    </cfRule>
  </conditionalFormatting>
  <conditionalFormatting sqref="O46">
    <cfRule type="containsText" dxfId="5939" priority="8746" stopIfTrue="1" operator="containsText" text="3 - красный">
      <formula>NOT(ISERROR(SEARCH("3 - красный",O46)))</formula>
    </cfRule>
    <cfRule type="containsText" dxfId="5938" priority="8747" stopIfTrue="1" operator="containsText" text="2 - желтый">
      <formula>NOT(ISERROR(SEARCH("2 - желтый",O46)))</formula>
    </cfRule>
    <cfRule type="containsText" dxfId="5937" priority="8748" stopIfTrue="1" operator="containsText" text="1 - зеленый">
      <formula>NOT(ISERROR(SEARCH("1 - зеленый",O46)))</formula>
    </cfRule>
    <cfRule type="containsText" dxfId="5936" priority="8749" stopIfTrue="1" operator="containsText" text="0 - серый">
      <formula>NOT(ISERROR(SEARCH("0 - серый",O46)))</formula>
    </cfRule>
  </conditionalFormatting>
  <conditionalFormatting sqref="O45">
    <cfRule type="containsText" dxfId="5935" priority="8742" stopIfTrue="1" operator="containsText" text="3 - красный">
      <formula>NOT(ISERROR(SEARCH("3 - красный",O45)))</formula>
    </cfRule>
    <cfRule type="containsText" dxfId="5934" priority="8743" stopIfTrue="1" operator="containsText" text="2 - желтый">
      <formula>NOT(ISERROR(SEARCH("2 - желтый",O45)))</formula>
    </cfRule>
    <cfRule type="containsText" dxfId="5933" priority="8744" stopIfTrue="1" operator="containsText" text="1 - зеленый">
      <formula>NOT(ISERROR(SEARCH("1 - зеленый",O45)))</formula>
    </cfRule>
    <cfRule type="containsText" dxfId="5932" priority="8745" stopIfTrue="1" operator="containsText" text="0 - серый">
      <formula>NOT(ISERROR(SEARCH("0 - серый",O45)))</formula>
    </cfRule>
  </conditionalFormatting>
  <conditionalFormatting sqref="P89">
    <cfRule type="containsText" dxfId="5931" priority="8734" stopIfTrue="1" operator="containsText" text="3 - красный">
      <formula>NOT(ISERROR(SEARCH("3 - красный",P89)))</formula>
    </cfRule>
    <cfRule type="containsText" dxfId="5930" priority="8735" stopIfTrue="1" operator="containsText" text="2 - желтый">
      <formula>NOT(ISERROR(SEARCH("2 - желтый",P89)))</formula>
    </cfRule>
    <cfRule type="containsText" dxfId="5929" priority="8736" stopIfTrue="1" operator="containsText" text="1 - зеленый">
      <formula>NOT(ISERROR(SEARCH("1 - зеленый",P89)))</formula>
    </cfRule>
    <cfRule type="containsText" dxfId="5928" priority="8737" stopIfTrue="1" operator="containsText" text="0 - серый">
      <formula>NOT(ISERROR(SEARCH("0 - серый",P89)))</formula>
    </cfRule>
  </conditionalFormatting>
  <conditionalFormatting sqref="P91">
    <cfRule type="containsText" dxfId="5927" priority="8730" stopIfTrue="1" operator="containsText" text="3 - красный">
      <formula>NOT(ISERROR(SEARCH("3 - красный",P91)))</formula>
    </cfRule>
    <cfRule type="containsText" dxfId="5926" priority="8731" stopIfTrue="1" operator="containsText" text="2 - желтый">
      <formula>NOT(ISERROR(SEARCH("2 - желтый",P91)))</formula>
    </cfRule>
    <cfRule type="containsText" dxfId="5925" priority="8732" stopIfTrue="1" operator="containsText" text="1 - зеленый">
      <formula>NOT(ISERROR(SEARCH("1 - зеленый",P91)))</formula>
    </cfRule>
    <cfRule type="containsText" dxfId="5924" priority="8733" stopIfTrue="1" operator="containsText" text="0 - серый">
      <formula>NOT(ISERROR(SEARCH("0 - серый",P91)))</formula>
    </cfRule>
  </conditionalFormatting>
  <conditionalFormatting sqref="P92">
    <cfRule type="containsText" dxfId="5923" priority="8726" stopIfTrue="1" operator="containsText" text="3 - красный">
      <formula>NOT(ISERROR(SEARCH("3 - красный",P92)))</formula>
    </cfRule>
    <cfRule type="containsText" dxfId="5922" priority="8727" stopIfTrue="1" operator="containsText" text="2 - желтый">
      <formula>NOT(ISERROR(SEARCH("2 - желтый",P92)))</formula>
    </cfRule>
    <cfRule type="containsText" dxfId="5921" priority="8728" stopIfTrue="1" operator="containsText" text="1 - зеленый">
      <formula>NOT(ISERROR(SEARCH("1 - зеленый",P92)))</formula>
    </cfRule>
    <cfRule type="containsText" dxfId="5920" priority="8729" stopIfTrue="1" operator="containsText" text="0 - серый">
      <formula>NOT(ISERROR(SEARCH("0 - серый",P92)))</formula>
    </cfRule>
  </conditionalFormatting>
  <conditionalFormatting sqref="P93">
    <cfRule type="containsText" dxfId="5919" priority="8722" stopIfTrue="1" operator="containsText" text="3 - красный">
      <formula>NOT(ISERROR(SEARCH("3 - красный",P93)))</formula>
    </cfRule>
    <cfRule type="containsText" dxfId="5918" priority="8723" stopIfTrue="1" operator="containsText" text="2 - желтый">
      <formula>NOT(ISERROR(SEARCH("2 - желтый",P93)))</formula>
    </cfRule>
    <cfRule type="containsText" dxfId="5917" priority="8724" stopIfTrue="1" operator="containsText" text="1 - зеленый">
      <formula>NOT(ISERROR(SEARCH("1 - зеленый",P93)))</formula>
    </cfRule>
    <cfRule type="containsText" dxfId="5916" priority="8725" stopIfTrue="1" operator="containsText" text="0 - серый">
      <formula>NOT(ISERROR(SEARCH("0 - серый",P93)))</formula>
    </cfRule>
  </conditionalFormatting>
  <conditionalFormatting sqref="P119">
    <cfRule type="containsText" dxfId="5915" priority="8718" stopIfTrue="1" operator="containsText" text="3 - красный">
      <formula>NOT(ISERROR(SEARCH("3 - красный",P119)))</formula>
    </cfRule>
    <cfRule type="containsText" dxfId="5914" priority="8719" stopIfTrue="1" operator="containsText" text="2 - желтый">
      <formula>NOT(ISERROR(SEARCH("2 - желтый",P119)))</formula>
    </cfRule>
    <cfRule type="containsText" dxfId="5913" priority="8720" stopIfTrue="1" operator="containsText" text="1 - зеленый">
      <formula>NOT(ISERROR(SEARCH("1 - зеленый",P119)))</formula>
    </cfRule>
    <cfRule type="containsText" dxfId="5912" priority="8721" stopIfTrue="1" operator="containsText" text="0 - серый">
      <formula>NOT(ISERROR(SEARCH("0 - серый",P119)))</formula>
    </cfRule>
  </conditionalFormatting>
  <conditionalFormatting sqref="P121">
    <cfRule type="containsText" dxfId="5911" priority="8714" stopIfTrue="1" operator="containsText" text="3 - красный">
      <formula>NOT(ISERROR(SEARCH("3 - красный",P121)))</formula>
    </cfRule>
    <cfRule type="containsText" dxfId="5910" priority="8715" stopIfTrue="1" operator="containsText" text="2 - желтый">
      <formula>NOT(ISERROR(SEARCH("2 - желтый",P121)))</formula>
    </cfRule>
    <cfRule type="containsText" dxfId="5909" priority="8716" stopIfTrue="1" operator="containsText" text="1 - зеленый">
      <formula>NOT(ISERROR(SEARCH("1 - зеленый",P121)))</formula>
    </cfRule>
    <cfRule type="containsText" dxfId="5908" priority="8717" stopIfTrue="1" operator="containsText" text="0 - серый">
      <formula>NOT(ISERROR(SEARCH("0 - серый",P121)))</formula>
    </cfRule>
  </conditionalFormatting>
  <conditionalFormatting sqref="P122">
    <cfRule type="containsText" dxfId="5907" priority="8710" stopIfTrue="1" operator="containsText" text="3 - красный">
      <formula>NOT(ISERROR(SEARCH("3 - красный",P122)))</formula>
    </cfRule>
    <cfRule type="containsText" dxfId="5906" priority="8711" stopIfTrue="1" operator="containsText" text="2 - желтый">
      <formula>NOT(ISERROR(SEARCH("2 - желтый",P122)))</formula>
    </cfRule>
    <cfRule type="containsText" dxfId="5905" priority="8712" stopIfTrue="1" operator="containsText" text="1 - зеленый">
      <formula>NOT(ISERROR(SEARCH("1 - зеленый",P122)))</formula>
    </cfRule>
    <cfRule type="containsText" dxfId="5904" priority="8713" stopIfTrue="1" operator="containsText" text="0 - серый">
      <formula>NOT(ISERROR(SEARCH("0 - серый",P122)))</formula>
    </cfRule>
  </conditionalFormatting>
  <conditionalFormatting sqref="P123">
    <cfRule type="containsText" dxfId="5903" priority="8706" stopIfTrue="1" operator="containsText" text="3 - красный">
      <formula>NOT(ISERROR(SEARCH("3 - красный",P123)))</formula>
    </cfRule>
    <cfRule type="containsText" dxfId="5902" priority="8707" stopIfTrue="1" operator="containsText" text="2 - желтый">
      <formula>NOT(ISERROR(SEARCH("2 - желтый",P123)))</formula>
    </cfRule>
    <cfRule type="containsText" dxfId="5901" priority="8708" stopIfTrue="1" operator="containsText" text="1 - зеленый">
      <formula>NOT(ISERROR(SEARCH("1 - зеленый",P123)))</formula>
    </cfRule>
    <cfRule type="containsText" dxfId="5900" priority="8709" stopIfTrue="1" operator="containsText" text="0 - серый">
      <formula>NOT(ISERROR(SEARCH("0 - серый",P123)))</formula>
    </cfRule>
  </conditionalFormatting>
  <conditionalFormatting sqref="P124">
    <cfRule type="containsText" dxfId="5899" priority="8702" stopIfTrue="1" operator="containsText" text="3 - красный">
      <formula>NOT(ISERROR(SEARCH("3 - красный",P124)))</formula>
    </cfRule>
    <cfRule type="containsText" dxfId="5898" priority="8703" stopIfTrue="1" operator="containsText" text="2 - желтый">
      <formula>NOT(ISERROR(SEARCH("2 - желтый",P124)))</formula>
    </cfRule>
    <cfRule type="containsText" dxfId="5897" priority="8704" stopIfTrue="1" operator="containsText" text="1 - зеленый">
      <formula>NOT(ISERROR(SEARCH("1 - зеленый",P124)))</formula>
    </cfRule>
    <cfRule type="containsText" dxfId="5896" priority="8705" stopIfTrue="1" operator="containsText" text="0 - серый">
      <formula>NOT(ISERROR(SEARCH("0 - серый",P124)))</formula>
    </cfRule>
  </conditionalFormatting>
  <conditionalFormatting sqref="P125">
    <cfRule type="containsText" dxfId="5895" priority="8698" stopIfTrue="1" operator="containsText" text="3 - красный">
      <formula>NOT(ISERROR(SEARCH("3 - красный",P125)))</formula>
    </cfRule>
    <cfRule type="containsText" dxfId="5894" priority="8699" stopIfTrue="1" operator="containsText" text="2 - желтый">
      <formula>NOT(ISERROR(SEARCH("2 - желтый",P125)))</formula>
    </cfRule>
    <cfRule type="containsText" dxfId="5893" priority="8700" stopIfTrue="1" operator="containsText" text="1 - зеленый">
      <formula>NOT(ISERROR(SEARCH("1 - зеленый",P125)))</formula>
    </cfRule>
    <cfRule type="containsText" dxfId="5892" priority="8701" stopIfTrue="1" operator="containsText" text="0 - серый">
      <formula>NOT(ISERROR(SEARCH("0 - серый",P125)))</formula>
    </cfRule>
  </conditionalFormatting>
  <conditionalFormatting sqref="P150">
    <cfRule type="containsText" dxfId="5891" priority="8694" stopIfTrue="1" operator="containsText" text="3 - красный">
      <formula>NOT(ISERROR(SEARCH("3 - красный",P150)))</formula>
    </cfRule>
    <cfRule type="containsText" dxfId="5890" priority="8695" stopIfTrue="1" operator="containsText" text="2 - желтый">
      <formula>NOT(ISERROR(SEARCH("2 - желтый",P150)))</formula>
    </cfRule>
    <cfRule type="containsText" dxfId="5889" priority="8696" stopIfTrue="1" operator="containsText" text="1 - зеленый">
      <formula>NOT(ISERROR(SEARCH("1 - зеленый",P150)))</formula>
    </cfRule>
    <cfRule type="containsText" dxfId="5888" priority="8697" stopIfTrue="1" operator="containsText" text="0 - серый">
      <formula>NOT(ISERROR(SEARCH("0 - серый",P150)))</formula>
    </cfRule>
  </conditionalFormatting>
  <conditionalFormatting sqref="P204 P206">
    <cfRule type="containsText" dxfId="5887" priority="8690" stopIfTrue="1" operator="containsText" text="3 - красный">
      <formula>NOT(ISERROR(SEARCH("3 - красный",P204)))</formula>
    </cfRule>
    <cfRule type="containsText" dxfId="5886" priority="8691" stopIfTrue="1" operator="containsText" text="2 - желтый">
      <formula>NOT(ISERROR(SEARCH("2 - желтый",P204)))</formula>
    </cfRule>
    <cfRule type="containsText" dxfId="5885" priority="8692" stopIfTrue="1" operator="containsText" text="1 - зеленый">
      <formula>NOT(ISERROR(SEARCH("1 - зеленый",P204)))</formula>
    </cfRule>
    <cfRule type="containsText" dxfId="5884" priority="8693" stopIfTrue="1" operator="containsText" text="0 - серый">
      <formula>NOT(ISERROR(SEARCH("0 - серый",P204)))</formula>
    </cfRule>
  </conditionalFormatting>
  <conditionalFormatting sqref="P205">
    <cfRule type="containsText" dxfId="5883" priority="8686" stopIfTrue="1" operator="containsText" text="3 - красный">
      <formula>NOT(ISERROR(SEARCH("3 - красный",P205)))</formula>
    </cfRule>
    <cfRule type="containsText" dxfId="5882" priority="8687" stopIfTrue="1" operator="containsText" text="2 - желтый">
      <formula>NOT(ISERROR(SEARCH("2 - желтый",P205)))</formula>
    </cfRule>
    <cfRule type="containsText" dxfId="5881" priority="8688" stopIfTrue="1" operator="containsText" text="1 - зеленый">
      <formula>NOT(ISERROR(SEARCH("1 - зеленый",P205)))</formula>
    </cfRule>
    <cfRule type="containsText" dxfId="5880" priority="8689" stopIfTrue="1" operator="containsText" text="0 - серый">
      <formula>NOT(ISERROR(SEARCH("0 - серый",P205)))</formula>
    </cfRule>
  </conditionalFormatting>
  <conditionalFormatting sqref="P293">
    <cfRule type="containsText" dxfId="5879" priority="8578" stopIfTrue="1" operator="containsText" text="3 - красный">
      <formula>NOT(ISERROR(SEARCH("3 - красный",P293)))</formula>
    </cfRule>
    <cfRule type="containsText" dxfId="5878" priority="8579" stopIfTrue="1" operator="containsText" text="2 - желтый">
      <formula>NOT(ISERROR(SEARCH("2 - желтый",P293)))</formula>
    </cfRule>
    <cfRule type="containsText" dxfId="5877" priority="8580" stopIfTrue="1" operator="containsText" text="1 - зеленый">
      <formula>NOT(ISERROR(SEARCH("1 - зеленый",P293)))</formula>
    </cfRule>
    <cfRule type="containsText" dxfId="5876" priority="8581" stopIfTrue="1" operator="containsText" text="0 - серый">
      <formula>NOT(ISERROR(SEARCH("0 - серый",P293)))</formula>
    </cfRule>
  </conditionalFormatting>
  <conditionalFormatting sqref="P291">
    <cfRule type="containsText" dxfId="5875" priority="8586" stopIfTrue="1" operator="containsText" text="3 - красный">
      <formula>NOT(ISERROR(SEARCH("3 - красный",P291)))</formula>
    </cfRule>
    <cfRule type="containsText" dxfId="5874" priority="8587" stopIfTrue="1" operator="containsText" text="2 - желтый">
      <formula>NOT(ISERROR(SEARCH("2 - желтый",P291)))</formula>
    </cfRule>
    <cfRule type="containsText" dxfId="5873" priority="8588" stopIfTrue="1" operator="containsText" text="1 - зеленый">
      <formula>NOT(ISERROR(SEARCH("1 - зеленый",P291)))</formula>
    </cfRule>
    <cfRule type="containsText" dxfId="5872" priority="8589" stopIfTrue="1" operator="containsText" text="0 - серый">
      <formula>NOT(ISERROR(SEARCH("0 - серый",P291)))</formula>
    </cfRule>
  </conditionalFormatting>
  <conditionalFormatting sqref="P257">
    <cfRule type="containsText" dxfId="5871" priority="8642" stopIfTrue="1" operator="containsText" text="3 - красный">
      <formula>NOT(ISERROR(SEARCH("3 - красный",P257)))</formula>
    </cfRule>
    <cfRule type="containsText" dxfId="5870" priority="8643" stopIfTrue="1" operator="containsText" text="2 - желтый">
      <formula>NOT(ISERROR(SEARCH("2 - желтый",P257)))</formula>
    </cfRule>
    <cfRule type="containsText" dxfId="5869" priority="8644" stopIfTrue="1" operator="containsText" text="1 - зеленый">
      <formula>NOT(ISERROR(SEARCH("1 - зеленый",P257)))</formula>
    </cfRule>
    <cfRule type="containsText" dxfId="5868" priority="8645" stopIfTrue="1" operator="containsText" text="0 - серый">
      <formula>NOT(ISERROR(SEARCH("0 - серый",P257)))</formula>
    </cfRule>
  </conditionalFormatting>
  <conditionalFormatting sqref="P258">
    <cfRule type="containsText" dxfId="5867" priority="8638" stopIfTrue="1" operator="containsText" text="3 - красный">
      <formula>NOT(ISERROR(SEARCH("3 - красный",P258)))</formula>
    </cfRule>
    <cfRule type="containsText" dxfId="5866" priority="8639" stopIfTrue="1" operator="containsText" text="2 - желтый">
      <formula>NOT(ISERROR(SEARCH("2 - желтый",P258)))</formula>
    </cfRule>
    <cfRule type="containsText" dxfId="5865" priority="8640" stopIfTrue="1" operator="containsText" text="1 - зеленый">
      <formula>NOT(ISERROR(SEARCH("1 - зеленый",P258)))</formula>
    </cfRule>
    <cfRule type="containsText" dxfId="5864" priority="8641" stopIfTrue="1" operator="containsText" text="0 - серый">
      <formula>NOT(ISERROR(SEARCH("0 - серый",P258)))</formula>
    </cfRule>
  </conditionalFormatting>
  <conditionalFormatting sqref="P259">
    <cfRule type="containsText" dxfId="5863" priority="8634" stopIfTrue="1" operator="containsText" text="3 - красный">
      <formula>NOT(ISERROR(SEARCH("3 - красный",P259)))</formula>
    </cfRule>
    <cfRule type="containsText" dxfId="5862" priority="8635" stopIfTrue="1" operator="containsText" text="2 - желтый">
      <formula>NOT(ISERROR(SEARCH("2 - желтый",P259)))</formula>
    </cfRule>
    <cfRule type="containsText" dxfId="5861" priority="8636" stopIfTrue="1" operator="containsText" text="1 - зеленый">
      <formula>NOT(ISERROR(SEARCH("1 - зеленый",P259)))</formula>
    </cfRule>
    <cfRule type="containsText" dxfId="5860" priority="8637" stopIfTrue="1" operator="containsText" text="0 - серый">
      <formula>NOT(ISERROR(SEARCH("0 - серый",P259)))</formula>
    </cfRule>
  </conditionalFormatting>
  <conditionalFormatting sqref="P260">
    <cfRule type="containsText" dxfId="5859" priority="8630" stopIfTrue="1" operator="containsText" text="3 - красный">
      <formula>NOT(ISERROR(SEARCH("3 - красный",P260)))</formula>
    </cfRule>
    <cfRule type="containsText" dxfId="5858" priority="8631" stopIfTrue="1" operator="containsText" text="2 - желтый">
      <formula>NOT(ISERROR(SEARCH("2 - желтый",P260)))</formula>
    </cfRule>
    <cfRule type="containsText" dxfId="5857" priority="8632" stopIfTrue="1" operator="containsText" text="1 - зеленый">
      <formula>NOT(ISERROR(SEARCH("1 - зеленый",P260)))</formula>
    </cfRule>
    <cfRule type="containsText" dxfId="5856" priority="8633" stopIfTrue="1" operator="containsText" text="0 - серый">
      <formula>NOT(ISERROR(SEARCH("0 - серый",P260)))</formula>
    </cfRule>
  </conditionalFormatting>
  <conditionalFormatting sqref="P261">
    <cfRule type="containsText" dxfId="5855" priority="8626" stopIfTrue="1" operator="containsText" text="3 - красный">
      <formula>NOT(ISERROR(SEARCH("3 - красный",P261)))</formula>
    </cfRule>
    <cfRule type="containsText" dxfId="5854" priority="8627" stopIfTrue="1" operator="containsText" text="2 - желтый">
      <formula>NOT(ISERROR(SEARCH("2 - желтый",P261)))</formula>
    </cfRule>
    <cfRule type="containsText" dxfId="5853" priority="8628" stopIfTrue="1" operator="containsText" text="1 - зеленый">
      <formula>NOT(ISERROR(SEARCH("1 - зеленый",P261)))</formula>
    </cfRule>
    <cfRule type="containsText" dxfId="5852" priority="8629" stopIfTrue="1" operator="containsText" text="0 - серый">
      <formula>NOT(ISERROR(SEARCH("0 - серый",P261)))</formula>
    </cfRule>
  </conditionalFormatting>
  <conditionalFormatting sqref="P262">
    <cfRule type="containsText" dxfId="5851" priority="8622" stopIfTrue="1" operator="containsText" text="3 - красный">
      <formula>NOT(ISERROR(SEARCH("3 - красный",P262)))</formula>
    </cfRule>
    <cfRule type="containsText" dxfId="5850" priority="8623" stopIfTrue="1" operator="containsText" text="2 - желтый">
      <formula>NOT(ISERROR(SEARCH("2 - желтый",P262)))</formula>
    </cfRule>
    <cfRule type="containsText" dxfId="5849" priority="8624" stopIfTrue="1" operator="containsText" text="1 - зеленый">
      <formula>NOT(ISERROR(SEARCH("1 - зеленый",P262)))</formula>
    </cfRule>
    <cfRule type="containsText" dxfId="5848" priority="8625" stopIfTrue="1" operator="containsText" text="0 - серый">
      <formula>NOT(ISERROR(SEARCH("0 - серый",P262)))</formula>
    </cfRule>
  </conditionalFormatting>
  <conditionalFormatting sqref="P263">
    <cfRule type="containsText" dxfId="5847" priority="8618" stopIfTrue="1" operator="containsText" text="3 - красный">
      <formula>NOT(ISERROR(SEARCH("3 - красный",P263)))</formula>
    </cfRule>
    <cfRule type="containsText" dxfId="5846" priority="8619" stopIfTrue="1" operator="containsText" text="2 - желтый">
      <formula>NOT(ISERROR(SEARCH("2 - желтый",P263)))</formula>
    </cfRule>
    <cfRule type="containsText" dxfId="5845" priority="8620" stopIfTrue="1" operator="containsText" text="1 - зеленый">
      <formula>NOT(ISERROR(SEARCH("1 - зеленый",P263)))</formula>
    </cfRule>
    <cfRule type="containsText" dxfId="5844" priority="8621" stopIfTrue="1" operator="containsText" text="0 - серый">
      <formula>NOT(ISERROR(SEARCH("0 - серый",P263)))</formula>
    </cfRule>
  </conditionalFormatting>
  <conditionalFormatting sqref="P264">
    <cfRule type="containsText" dxfId="5843" priority="8614" stopIfTrue="1" operator="containsText" text="3 - красный">
      <formula>NOT(ISERROR(SEARCH("3 - красный",P264)))</formula>
    </cfRule>
    <cfRule type="containsText" dxfId="5842" priority="8615" stopIfTrue="1" operator="containsText" text="2 - желтый">
      <formula>NOT(ISERROR(SEARCH("2 - желтый",P264)))</formula>
    </cfRule>
    <cfRule type="containsText" dxfId="5841" priority="8616" stopIfTrue="1" operator="containsText" text="1 - зеленый">
      <formula>NOT(ISERROR(SEARCH("1 - зеленый",P264)))</formula>
    </cfRule>
    <cfRule type="containsText" dxfId="5840" priority="8617" stopIfTrue="1" operator="containsText" text="0 - серый">
      <formula>NOT(ISERROR(SEARCH("0 - серый",P264)))</formula>
    </cfRule>
  </conditionalFormatting>
  <conditionalFormatting sqref="P265">
    <cfRule type="containsText" dxfId="5839" priority="8610" stopIfTrue="1" operator="containsText" text="3 - красный">
      <formula>NOT(ISERROR(SEARCH("3 - красный",P265)))</formula>
    </cfRule>
    <cfRule type="containsText" dxfId="5838" priority="8611" stopIfTrue="1" operator="containsText" text="2 - желтый">
      <formula>NOT(ISERROR(SEARCH("2 - желтый",P265)))</formula>
    </cfRule>
    <cfRule type="containsText" dxfId="5837" priority="8612" stopIfTrue="1" operator="containsText" text="1 - зеленый">
      <formula>NOT(ISERROR(SEARCH("1 - зеленый",P265)))</formula>
    </cfRule>
    <cfRule type="containsText" dxfId="5836" priority="8613" stopIfTrue="1" operator="containsText" text="0 - серый">
      <formula>NOT(ISERROR(SEARCH("0 - серый",P265)))</formula>
    </cfRule>
  </conditionalFormatting>
  <conditionalFormatting sqref="P288">
    <cfRule type="containsText" dxfId="5835" priority="8598" stopIfTrue="1" operator="containsText" text="3 - красный">
      <formula>NOT(ISERROR(SEARCH("3 - красный",P288)))</formula>
    </cfRule>
    <cfRule type="containsText" dxfId="5834" priority="8599" stopIfTrue="1" operator="containsText" text="2 - желтый">
      <formula>NOT(ISERROR(SEARCH("2 - желтый",P288)))</formula>
    </cfRule>
    <cfRule type="containsText" dxfId="5833" priority="8600" stopIfTrue="1" operator="containsText" text="1 - зеленый">
      <formula>NOT(ISERROR(SEARCH("1 - зеленый",P288)))</formula>
    </cfRule>
    <cfRule type="containsText" dxfId="5832" priority="8601" stopIfTrue="1" operator="containsText" text="0 - серый">
      <formula>NOT(ISERROR(SEARCH("0 - серый",P288)))</formula>
    </cfRule>
  </conditionalFormatting>
  <conditionalFormatting sqref="P289">
    <cfRule type="containsText" dxfId="5831" priority="8594" stopIfTrue="1" operator="containsText" text="3 - красный">
      <formula>NOT(ISERROR(SEARCH("3 - красный",P289)))</formula>
    </cfRule>
    <cfRule type="containsText" dxfId="5830" priority="8595" stopIfTrue="1" operator="containsText" text="2 - желтый">
      <formula>NOT(ISERROR(SEARCH("2 - желтый",P289)))</formula>
    </cfRule>
    <cfRule type="containsText" dxfId="5829" priority="8596" stopIfTrue="1" operator="containsText" text="1 - зеленый">
      <formula>NOT(ISERROR(SEARCH("1 - зеленый",P289)))</formula>
    </cfRule>
    <cfRule type="containsText" dxfId="5828" priority="8597" stopIfTrue="1" operator="containsText" text="0 - серый">
      <formula>NOT(ISERROR(SEARCH("0 - серый",P289)))</formula>
    </cfRule>
  </conditionalFormatting>
  <conditionalFormatting sqref="P290">
    <cfRule type="containsText" dxfId="5827" priority="8590" stopIfTrue="1" operator="containsText" text="3 - красный">
      <formula>NOT(ISERROR(SEARCH("3 - красный",P290)))</formula>
    </cfRule>
    <cfRule type="containsText" dxfId="5826" priority="8591" stopIfTrue="1" operator="containsText" text="2 - желтый">
      <formula>NOT(ISERROR(SEARCH("2 - желтый",P290)))</formula>
    </cfRule>
    <cfRule type="containsText" dxfId="5825" priority="8592" stopIfTrue="1" operator="containsText" text="1 - зеленый">
      <formula>NOT(ISERROR(SEARCH("1 - зеленый",P290)))</formula>
    </cfRule>
    <cfRule type="containsText" dxfId="5824" priority="8593" stopIfTrue="1" operator="containsText" text="0 - серый">
      <formula>NOT(ISERROR(SEARCH("0 - серый",P290)))</formula>
    </cfRule>
  </conditionalFormatting>
  <conditionalFormatting sqref="P292">
    <cfRule type="containsText" dxfId="5823" priority="8582" stopIfTrue="1" operator="containsText" text="3 - красный">
      <formula>NOT(ISERROR(SEARCH("3 - красный",P292)))</formula>
    </cfRule>
    <cfRule type="containsText" dxfId="5822" priority="8583" stopIfTrue="1" operator="containsText" text="2 - желтый">
      <formula>NOT(ISERROR(SEARCH("2 - желтый",P292)))</formula>
    </cfRule>
    <cfRule type="containsText" dxfId="5821" priority="8584" stopIfTrue="1" operator="containsText" text="1 - зеленый">
      <formula>NOT(ISERROR(SEARCH("1 - зеленый",P292)))</formula>
    </cfRule>
    <cfRule type="containsText" dxfId="5820" priority="8585" stopIfTrue="1" operator="containsText" text="0 - серый">
      <formula>NOT(ISERROR(SEARCH("0 - серый",P292)))</formula>
    </cfRule>
  </conditionalFormatting>
  <conditionalFormatting sqref="P294">
    <cfRule type="containsText" dxfId="5819" priority="8574" stopIfTrue="1" operator="containsText" text="3 - красный">
      <formula>NOT(ISERROR(SEARCH("3 - красный",P294)))</formula>
    </cfRule>
    <cfRule type="containsText" dxfId="5818" priority="8575" stopIfTrue="1" operator="containsText" text="2 - желтый">
      <formula>NOT(ISERROR(SEARCH("2 - желтый",P294)))</formula>
    </cfRule>
    <cfRule type="containsText" dxfId="5817" priority="8576" stopIfTrue="1" operator="containsText" text="1 - зеленый">
      <formula>NOT(ISERROR(SEARCH("1 - зеленый",P294)))</formula>
    </cfRule>
    <cfRule type="containsText" dxfId="5816" priority="8577" stopIfTrue="1" operator="containsText" text="0 - серый">
      <formula>NOT(ISERROR(SEARCH("0 - серый",P294)))</formula>
    </cfRule>
  </conditionalFormatting>
  <conditionalFormatting sqref="P314">
    <cfRule type="containsText" dxfId="5815" priority="8542" stopIfTrue="1" operator="containsText" text="3 - красный">
      <formula>NOT(ISERROR(SEARCH("3 - красный",P314)))</formula>
    </cfRule>
    <cfRule type="containsText" dxfId="5814" priority="8543" stopIfTrue="1" operator="containsText" text="2 - желтый">
      <formula>NOT(ISERROR(SEARCH("2 - желтый",P314)))</formula>
    </cfRule>
    <cfRule type="containsText" dxfId="5813" priority="8544" stopIfTrue="1" operator="containsText" text="1 - зеленый">
      <formula>NOT(ISERROR(SEARCH("1 - зеленый",P314)))</formula>
    </cfRule>
    <cfRule type="containsText" dxfId="5812" priority="8545" stopIfTrue="1" operator="containsText" text="0 - серый">
      <formula>NOT(ISERROR(SEARCH("0 - серый",P314)))</formula>
    </cfRule>
  </conditionalFormatting>
  <conditionalFormatting sqref="P316">
    <cfRule type="containsText" dxfId="5811" priority="8538" stopIfTrue="1" operator="containsText" text="3 - красный">
      <formula>NOT(ISERROR(SEARCH("3 - красный",P316)))</formula>
    </cfRule>
    <cfRule type="containsText" dxfId="5810" priority="8539" stopIfTrue="1" operator="containsText" text="2 - желтый">
      <formula>NOT(ISERROR(SEARCH("2 - желтый",P316)))</formula>
    </cfRule>
    <cfRule type="containsText" dxfId="5809" priority="8540" stopIfTrue="1" operator="containsText" text="1 - зеленый">
      <formula>NOT(ISERROR(SEARCH("1 - зеленый",P316)))</formula>
    </cfRule>
    <cfRule type="containsText" dxfId="5808" priority="8541" stopIfTrue="1" operator="containsText" text="0 - серый">
      <formula>NOT(ISERROR(SEARCH("0 - серый",P316)))</formula>
    </cfRule>
  </conditionalFormatting>
  <conditionalFormatting sqref="P317">
    <cfRule type="containsText" dxfId="5807" priority="8534" stopIfTrue="1" operator="containsText" text="3 - красный">
      <formula>NOT(ISERROR(SEARCH("3 - красный",P317)))</formula>
    </cfRule>
    <cfRule type="containsText" dxfId="5806" priority="8535" stopIfTrue="1" operator="containsText" text="2 - желтый">
      <formula>NOT(ISERROR(SEARCH("2 - желтый",P317)))</formula>
    </cfRule>
    <cfRule type="containsText" dxfId="5805" priority="8536" stopIfTrue="1" operator="containsText" text="1 - зеленый">
      <formula>NOT(ISERROR(SEARCH("1 - зеленый",P317)))</formula>
    </cfRule>
    <cfRule type="containsText" dxfId="5804" priority="8537" stopIfTrue="1" operator="containsText" text="0 - серый">
      <formula>NOT(ISERROR(SEARCH("0 - серый",P317)))</formula>
    </cfRule>
  </conditionalFormatting>
  <conditionalFormatting sqref="O854:P1001">
    <cfRule type="containsText" dxfId="5803" priority="7358" stopIfTrue="1" operator="containsText" text="3 - красный">
      <formula>NOT(ISERROR(SEARCH("3 - красный",O854)))</formula>
    </cfRule>
    <cfRule type="containsText" dxfId="5802" priority="7359" stopIfTrue="1" operator="containsText" text="2 - желтый">
      <formula>NOT(ISERROR(SEARCH("2 - желтый",O854)))</formula>
    </cfRule>
    <cfRule type="containsText" dxfId="5801" priority="7360" stopIfTrue="1" operator="containsText" text="1 - зеленый">
      <formula>NOT(ISERROR(SEARCH("1 - зеленый",O854)))</formula>
    </cfRule>
    <cfRule type="containsText" dxfId="5800" priority="7361" stopIfTrue="1" operator="containsText" text="0 - серый">
      <formula>NOT(ISERROR(SEARCH("0 - серый",O854)))</formula>
    </cfRule>
  </conditionalFormatting>
  <conditionalFormatting sqref="O36:P36">
    <cfRule type="containsText" dxfId="5799" priority="8002" stopIfTrue="1" operator="containsText" text="3 - красный">
      <formula>NOT(ISERROR(SEARCH("3 - красный",O36)))</formula>
    </cfRule>
    <cfRule type="containsText" dxfId="5798" priority="8003" stopIfTrue="1" operator="containsText" text="2 - желтый">
      <formula>NOT(ISERROR(SEARCH("2 - желтый",O36)))</formula>
    </cfRule>
    <cfRule type="containsText" dxfId="5797" priority="8004" stopIfTrue="1" operator="containsText" text="1 - зеленый">
      <formula>NOT(ISERROR(SEARCH("1 - зеленый",O36)))</formula>
    </cfRule>
    <cfRule type="containsText" dxfId="5796" priority="8005" stopIfTrue="1" operator="containsText" text="0 - серый">
      <formula>NOT(ISERROR(SEARCH("0 - серый",O36)))</formula>
    </cfRule>
  </conditionalFormatting>
  <conditionalFormatting sqref="O37:P37">
    <cfRule type="containsText" dxfId="5795" priority="7998" stopIfTrue="1" operator="containsText" text="3 - красный">
      <formula>NOT(ISERROR(SEARCH("3 - красный",O37)))</formula>
    </cfRule>
    <cfRule type="containsText" dxfId="5794" priority="7999" stopIfTrue="1" operator="containsText" text="2 - желтый">
      <formula>NOT(ISERROR(SEARCH("2 - желтый",O37)))</formula>
    </cfRule>
    <cfRule type="containsText" dxfId="5793" priority="8000" stopIfTrue="1" operator="containsText" text="1 - зеленый">
      <formula>NOT(ISERROR(SEARCH("1 - зеленый",O37)))</formula>
    </cfRule>
    <cfRule type="containsText" dxfId="5792" priority="8001" stopIfTrue="1" operator="containsText" text="0 - серый">
      <formula>NOT(ISERROR(SEARCH("0 - серый",O37)))</formula>
    </cfRule>
  </conditionalFormatting>
  <conditionalFormatting sqref="O38:P38">
    <cfRule type="containsText" dxfId="5791" priority="7994" stopIfTrue="1" operator="containsText" text="3 - красный">
      <formula>NOT(ISERROR(SEARCH("3 - красный",O38)))</formula>
    </cfRule>
    <cfRule type="containsText" dxfId="5790" priority="7995" stopIfTrue="1" operator="containsText" text="2 - желтый">
      <formula>NOT(ISERROR(SEARCH("2 - желтый",O38)))</formula>
    </cfRule>
    <cfRule type="containsText" dxfId="5789" priority="7996" stopIfTrue="1" operator="containsText" text="1 - зеленый">
      <formula>NOT(ISERROR(SEARCH("1 - зеленый",O38)))</formula>
    </cfRule>
    <cfRule type="containsText" dxfId="5788" priority="7997" stopIfTrue="1" operator="containsText" text="0 - серый">
      <formula>NOT(ISERROR(SEARCH("0 - серый",O38)))</formula>
    </cfRule>
  </conditionalFormatting>
  <conditionalFormatting sqref="O62:P62">
    <cfRule type="containsText" dxfId="5787" priority="8394" stopIfTrue="1" operator="containsText" text="3 - красный">
      <formula>NOT(ISERROR(SEARCH("3 - красный",O62)))</formula>
    </cfRule>
    <cfRule type="containsText" dxfId="5786" priority="8395" stopIfTrue="1" operator="containsText" text="2 - желтый">
      <formula>NOT(ISERROR(SEARCH("2 - желтый",O62)))</formula>
    </cfRule>
    <cfRule type="containsText" dxfId="5785" priority="8396" stopIfTrue="1" operator="containsText" text="1 - зеленый">
      <formula>NOT(ISERROR(SEARCH("1 - зеленый",O62)))</formula>
    </cfRule>
    <cfRule type="containsText" dxfId="5784" priority="8397" stopIfTrue="1" operator="containsText" text="0 - серый">
      <formula>NOT(ISERROR(SEARCH("0 - серый",O62)))</formula>
    </cfRule>
  </conditionalFormatting>
  <conditionalFormatting sqref="O20:P20">
    <cfRule type="containsText" dxfId="5783" priority="8010" stopIfTrue="1" operator="containsText" text="3 - красный">
      <formula>NOT(ISERROR(SEARCH("3 - красный",O20)))</formula>
    </cfRule>
    <cfRule type="containsText" dxfId="5782" priority="8011" stopIfTrue="1" operator="containsText" text="2 - желтый">
      <formula>NOT(ISERROR(SEARCH("2 - желтый",O20)))</formula>
    </cfRule>
    <cfRule type="containsText" dxfId="5781" priority="8012" stopIfTrue="1" operator="containsText" text="1 - зеленый">
      <formula>NOT(ISERROR(SEARCH("1 - зеленый",O20)))</formula>
    </cfRule>
    <cfRule type="containsText" dxfId="5780" priority="8013" stopIfTrue="1" operator="containsText" text="0 - серый">
      <formula>NOT(ISERROR(SEARCH("0 - серый",O20)))</formula>
    </cfRule>
  </conditionalFormatting>
  <conditionalFormatting sqref="O85:P85">
    <cfRule type="containsText" dxfId="5779" priority="8386" stopIfTrue="1" operator="containsText" text="3 - красный">
      <formula>NOT(ISERROR(SEARCH("3 - красный",O85)))</formula>
    </cfRule>
    <cfRule type="containsText" dxfId="5778" priority="8387" stopIfTrue="1" operator="containsText" text="2 - желтый">
      <formula>NOT(ISERROR(SEARCH("2 - желтый",O85)))</formula>
    </cfRule>
    <cfRule type="containsText" dxfId="5777" priority="8388" stopIfTrue="1" operator="containsText" text="1 - зеленый">
      <formula>NOT(ISERROR(SEARCH("1 - зеленый",O85)))</formula>
    </cfRule>
    <cfRule type="containsText" dxfId="5776" priority="8389" stopIfTrue="1" operator="containsText" text="0 - серый">
      <formula>NOT(ISERROR(SEARCH("0 - серый",O85)))</formula>
    </cfRule>
  </conditionalFormatting>
  <conditionalFormatting sqref="O141:P141">
    <cfRule type="containsText" dxfId="5775" priority="8374" stopIfTrue="1" operator="containsText" text="3 - красный">
      <formula>NOT(ISERROR(SEARCH("3 - красный",O141)))</formula>
    </cfRule>
    <cfRule type="containsText" dxfId="5774" priority="8375" stopIfTrue="1" operator="containsText" text="2 - желтый">
      <formula>NOT(ISERROR(SEARCH("2 - желтый",O141)))</formula>
    </cfRule>
    <cfRule type="containsText" dxfId="5773" priority="8376" stopIfTrue="1" operator="containsText" text="1 - зеленый">
      <formula>NOT(ISERROR(SEARCH("1 - зеленый",O141)))</formula>
    </cfRule>
    <cfRule type="containsText" dxfId="5772" priority="8377" stopIfTrue="1" operator="containsText" text="0 - серый">
      <formula>NOT(ISERROR(SEARCH("0 - серый",O141)))</formula>
    </cfRule>
  </conditionalFormatting>
  <conditionalFormatting sqref="O142:P142">
    <cfRule type="containsText" dxfId="5771" priority="8370" stopIfTrue="1" operator="containsText" text="3 - красный">
      <formula>NOT(ISERROR(SEARCH("3 - красный",O142)))</formula>
    </cfRule>
    <cfRule type="containsText" dxfId="5770" priority="8371" stopIfTrue="1" operator="containsText" text="2 - желтый">
      <formula>NOT(ISERROR(SEARCH("2 - желтый",O142)))</formula>
    </cfRule>
    <cfRule type="containsText" dxfId="5769" priority="8372" stopIfTrue="1" operator="containsText" text="1 - зеленый">
      <formula>NOT(ISERROR(SEARCH("1 - зеленый",O142)))</formula>
    </cfRule>
    <cfRule type="containsText" dxfId="5768" priority="8373" stopIfTrue="1" operator="containsText" text="0 - серый">
      <formula>NOT(ISERROR(SEARCH("0 - серый",O142)))</formula>
    </cfRule>
  </conditionalFormatting>
  <conditionalFormatting sqref="O143:P143">
    <cfRule type="containsText" dxfId="5767" priority="8366" stopIfTrue="1" operator="containsText" text="3 - красный">
      <formula>NOT(ISERROR(SEARCH("3 - красный",O143)))</formula>
    </cfRule>
    <cfRule type="containsText" dxfId="5766" priority="8367" stopIfTrue="1" operator="containsText" text="2 - желтый">
      <formula>NOT(ISERROR(SEARCH("2 - желтый",O143)))</formula>
    </cfRule>
    <cfRule type="containsText" dxfId="5765" priority="8368" stopIfTrue="1" operator="containsText" text="1 - зеленый">
      <formula>NOT(ISERROR(SEARCH("1 - зеленый",O143)))</formula>
    </cfRule>
    <cfRule type="containsText" dxfId="5764" priority="8369" stopIfTrue="1" operator="containsText" text="0 - серый">
      <formula>NOT(ISERROR(SEARCH("0 - серый",O143)))</formula>
    </cfRule>
  </conditionalFormatting>
  <conditionalFormatting sqref="O168:P168">
    <cfRule type="containsText" dxfId="5763" priority="8362" stopIfTrue="1" operator="containsText" text="3 - красный">
      <formula>NOT(ISERROR(SEARCH("3 - красный",O168)))</formula>
    </cfRule>
    <cfRule type="containsText" dxfId="5762" priority="8363" stopIfTrue="1" operator="containsText" text="2 - желтый">
      <formula>NOT(ISERROR(SEARCH("2 - желтый",O168)))</formula>
    </cfRule>
    <cfRule type="containsText" dxfId="5761" priority="8364" stopIfTrue="1" operator="containsText" text="1 - зеленый">
      <formula>NOT(ISERROR(SEARCH("1 - зеленый",O168)))</formula>
    </cfRule>
    <cfRule type="containsText" dxfId="5760" priority="8365" stopIfTrue="1" operator="containsText" text="0 - серый">
      <formula>NOT(ISERROR(SEARCH("0 - серый",O168)))</formula>
    </cfRule>
  </conditionalFormatting>
  <conditionalFormatting sqref="O169:P169">
    <cfRule type="containsText" dxfId="5759" priority="8358" stopIfTrue="1" operator="containsText" text="3 - красный">
      <formula>NOT(ISERROR(SEARCH("3 - красный",O169)))</formula>
    </cfRule>
    <cfRule type="containsText" dxfId="5758" priority="8359" stopIfTrue="1" operator="containsText" text="2 - желтый">
      <formula>NOT(ISERROR(SEARCH("2 - желтый",O169)))</formula>
    </cfRule>
    <cfRule type="containsText" dxfId="5757" priority="8360" stopIfTrue="1" operator="containsText" text="1 - зеленый">
      <formula>NOT(ISERROR(SEARCH("1 - зеленый",O169)))</formula>
    </cfRule>
    <cfRule type="containsText" dxfId="5756" priority="8361" stopIfTrue="1" operator="containsText" text="0 - серый">
      <formula>NOT(ISERROR(SEARCH("0 - серый",O169)))</formula>
    </cfRule>
  </conditionalFormatting>
  <conditionalFormatting sqref="O170:P170">
    <cfRule type="containsText" dxfId="5755" priority="8354" stopIfTrue="1" operator="containsText" text="3 - красный">
      <formula>NOT(ISERROR(SEARCH("3 - красный",O170)))</formula>
    </cfRule>
    <cfRule type="containsText" dxfId="5754" priority="8355" stopIfTrue="1" operator="containsText" text="2 - желтый">
      <formula>NOT(ISERROR(SEARCH("2 - желтый",O170)))</formula>
    </cfRule>
    <cfRule type="containsText" dxfId="5753" priority="8356" stopIfTrue="1" operator="containsText" text="1 - зеленый">
      <formula>NOT(ISERROR(SEARCH("1 - зеленый",O170)))</formula>
    </cfRule>
    <cfRule type="containsText" dxfId="5752" priority="8357" stopIfTrue="1" operator="containsText" text="0 - серый">
      <formula>NOT(ISERROR(SEARCH("0 - серый",O170)))</formula>
    </cfRule>
  </conditionalFormatting>
  <conditionalFormatting sqref="O171:P171">
    <cfRule type="containsText" dxfId="5751" priority="8350" stopIfTrue="1" operator="containsText" text="3 - красный">
      <formula>NOT(ISERROR(SEARCH("3 - красный",O171)))</formula>
    </cfRule>
    <cfRule type="containsText" dxfId="5750" priority="8351" stopIfTrue="1" operator="containsText" text="2 - желтый">
      <formula>NOT(ISERROR(SEARCH("2 - желтый",O171)))</formula>
    </cfRule>
    <cfRule type="containsText" dxfId="5749" priority="8352" stopIfTrue="1" operator="containsText" text="1 - зеленый">
      <formula>NOT(ISERROR(SEARCH("1 - зеленый",O171)))</formula>
    </cfRule>
    <cfRule type="containsText" dxfId="5748" priority="8353" stopIfTrue="1" operator="containsText" text="0 - серый">
      <formula>NOT(ISERROR(SEARCH("0 - серый",O171)))</formula>
    </cfRule>
  </conditionalFormatting>
  <conditionalFormatting sqref="O193:P193">
    <cfRule type="containsText" dxfId="5747" priority="8330" stopIfTrue="1" operator="containsText" text="3 - красный">
      <formula>NOT(ISERROR(SEARCH("3 - красный",O193)))</formula>
    </cfRule>
    <cfRule type="containsText" dxfId="5746" priority="8331" stopIfTrue="1" operator="containsText" text="2 - желтый">
      <formula>NOT(ISERROR(SEARCH("2 - желтый",O193)))</formula>
    </cfRule>
    <cfRule type="containsText" dxfId="5745" priority="8332" stopIfTrue="1" operator="containsText" text="1 - зеленый">
      <formula>NOT(ISERROR(SEARCH("1 - зеленый",O193)))</formula>
    </cfRule>
    <cfRule type="containsText" dxfId="5744" priority="8333" stopIfTrue="1" operator="containsText" text="0 - серый">
      <formula>NOT(ISERROR(SEARCH("0 - серый",O193)))</formula>
    </cfRule>
  </conditionalFormatting>
  <conditionalFormatting sqref="O194:P194">
    <cfRule type="containsText" dxfId="5743" priority="8326" stopIfTrue="1" operator="containsText" text="3 - красный">
      <formula>NOT(ISERROR(SEARCH("3 - красный",O194)))</formula>
    </cfRule>
    <cfRule type="containsText" dxfId="5742" priority="8327" stopIfTrue="1" operator="containsText" text="2 - желтый">
      <formula>NOT(ISERROR(SEARCH("2 - желтый",O194)))</formula>
    </cfRule>
    <cfRule type="containsText" dxfId="5741" priority="8328" stopIfTrue="1" operator="containsText" text="1 - зеленый">
      <formula>NOT(ISERROR(SEARCH("1 - зеленый",O194)))</formula>
    </cfRule>
    <cfRule type="containsText" dxfId="5740" priority="8329" stopIfTrue="1" operator="containsText" text="0 - серый">
      <formula>NOT(ISERROR(SEARCH("0 - серый",O194)))</formula>
    </cfRule>
  </conditionalFormatting>
  <conditionalFormatting sqref="O197:P197">
    <cfRule type="containsText" dxfId="5739" priority="8322" stopIfTrue="1" operator="containsText" text="3 - красный">
      <formula>NOT(ISERROR(SEARCH("3 - красный",O197)))</formula>
    </cfRule>
    <cfRule type="containsText" dxfId="5738" priority="8323" stopIfTrue="1" operator="containsText" text="2 - желтый">
      <formula>NOT(ISERROR(SEARCH("2 - желтый",O197)))</formula>
    </cfRule>
    <cfRule type="containsText" dxfId="5737" priority="8324" stopIfTrue="1" operator="containsText" text="1 - зеленый">
      <formula>NOT(ISERROR(SEARCH("1 - зеленый",O197)))</formula>
    </cfRule>
    <cfRule type="containsText" dxfId="5736" priority="8325" stopIfTrue="1" operator="containsText" text="0 - серый">
      <formula>NOT(ISERROR(SEARCH("0 - серый",O197)))</formula>
    </cfRule>
  </conditionalFormatting>
  <conditionalFormatting sqref="O210:P210">
    <cfRule type="containsText" dxfId="5735" priority="8318" stopIfTrue="1" operator="containsText" text="3 - красный">
      <formula>NOT(ISERROR(SEARCH("3 - красный",O210)))</formula>
    </cfRule>
    <cfRule type="containsText" dxfId="5734" priority="8319" stopIfTrue="1" operator="containsText" text="2 - желтый">
      <formula>NOT(ISERROR(SEARCH("2 - желтый",O210)))</formula>
    </cfRule>
    <cfRule type="containsText" dxfId="5733" priority="8320" stopIfTrue="1" operator="containsText" text="1 - зеленый">
      <formula>NOT(ISERROR(SEARCH("1 - зеленый",O210)))</formula>
    </cfRule>
    <cfRule type="containsText" dxfId="5732" priority="8321" stopIfTrue="1" operator="containsText" text="0 - серый">
      <formula>NOT(ISERROR(SEARCH("0 - серый",O210)))</formula>
    </cfRule>
  </conditionalFormatting>
  <conditionalFormatting sqref="O211:P211">
    <cfRule type="containsText" dxfId="5731" priority="8314" stopIfTrue="1" operator="containsText" text="3 - красный">
      <formula>NOT(ISERROR(SEARCH("3 - красный",O211)))</formula>
    </cfRule>
    <cfRule type="containsText" dxfId="5730" priority="8315" stopIfTrue="1" operator="containsText" text="2 - желтый">
      <formula>NOT(ISERROR(SEARCH("2 - желтый",O211)))</formula>
    </cfRule>
    <cfRule type="containsText" dxfId="5729" priority="8316" stopIfTrue="1" operator="containsText" text="1 - зеленый">
      <formula>NOT(ISERROR(SEARCH("1 - зеленый",O211)))</formula>
    </cfRule>
    <cfRule type="containsText" dxfId="5728" priority="8317" stopIfTrue="1" operator="containsText" text="0 - серый">
      <formula>NOT(ISERROR(SEARCH("0 - серый",O211)))</formula>
    </cfRule>
  </conditionalFormatting>
  <conditionalFormatting sqref="O212:P212">
    <cfRule type="containsText" dxfId="5727" priority="8310" stopIfTrue="1" operator="containsText" text="3 - красный">
      <formula>NOT(ISERROR(SEARCH("3 - красный",O212)))</formula>
    </cfRule>
    <cfRule type="containsText" dxfId="5726" priority="8311" stopIfTrue="1" operator="containsText" text="2 - желтый">
      <formula>NOT(ISERROR(SEARCH("2 - желтый",O212)))</formula>
    </cfRule>
    <cfRule type="containsText" dxfId="5725" priority="8312" stopIfTrue="1" operator="containsText" text="1 - зеленый">
      <formula>NOT(ISERROR(SEARCH("1 - зеленый",O212)))</formula>
    </cfRule>
    <cfRule type="containsText" dxfId="5724" priority="8313" stopIfTrue="1" operator="containsText" text="0 - серый">
      <formula>NOT(ISERROR(SEARCH("0 - серый",O212)))</formula>
    </cfRule>
  </conditionalFormatting>
  <conditionalFormatting sqref="O214:P214">
    <cfRule type="containsText" dxfId="5723" priority="8302" stopIfTrue="1" operator="containsText" text="3 - красный">
      <formula>NOT(ISERROR(SEARCH("3 - красный",O214)))</formula>
    </cfRule>
    <cfRule type="containsText" dxfId="5722" priority="8303" stopIfTrue="1" operator="containsText" text="2 - желтый">
      <formula>NOT(ISERROR(SEARCH("2 - желтый",O214)))</formula>
    </cfRule>
    <cfRule type="containsText" dxfId="5721" priority="8304" stopIfTrue="1" operator="containsText" text="1 - зеленый">
      <formula>NOT(ISERROR(SEARCH("1 - зеленый",O214)))</formula>
    </cfRule>
    <cfRule type="containsText" dxfId="5720" priority="8305" stopIfTrue="1" operator="containsText" text="0 - серый">
      <formula>NOT(ISERROR(SEARCH("0 - серый",O214)))</formula>
    </cfRule>
  </conditionalFormatting>
  <conditionalFormatting sqref="O215:P215">
    <cfRule type="containsText" dxfId="5719" priority="8298" stopIfTrue="1" operator="containsText" text="3 - красный">
      <formula>NOT(ISERROR(SEARCH("3 - красный",O215)))</formula>
    </cfRule>
    <cfRule type="containsText" dxfId="5718" priority="8299" stopIfTrue="1" operator="containsText" text="2 - желтый">
      <formula>NOT(ISERROR(SEARCH("2 - желтый",O215)))</formula>
    </cfRule>
    <cfRule type="containsText" dxfId="5717" priority="8300" stopIfTrue="1" operator="containsText" text="1 - зеленый">
      <formula>NOT(ISERROR(SEARCH("1 - зеленый",O215)))</formula>
    </cfRule>
    <cfRule type="containsText" dxfId="5716" priority="8301" stopIfTrue="1" operator="containsText" text="0 - серый">
      <formula>NOT(ISERROR(SEARCH("0 - серый",O215)))</formula>
    </cfRule>
  </conditionalFormatting>
  <conditionalFormatting sqref="O216:P216">
    <cfRule type="containsText" dxfId="5715" priority="8294" stopIfTrue="1" operator="containsText" text="3 - красный">
      <formula>NOT(ISERROR(SEARCH("3 - красный",O216)))</formula>
    </cfRule>
    <cfRule type="containsText" dxfId="5714" priority="8295" stopIfTrue="1" operator="containsText" text="2 - желтый">
      <formula>NOT(ISERROR(SEARCH("2 - желтый",O216)))</formula>
    </cfRule>
    <cfRule type="containsText" dxfId="5713" priority="8296" stopIfTrue="1" operator="containsText" text="1 - зеленый">
      <formula>NOT(ISERROR(SEARCH("1 - зеленый",O216)))</formula>
    </cfRule>
    <cfRule type="containsText" dxfId="5712" priority="8297" stopIfTrue="1" operator="containsText" text="0 - серый">
      <formula>NOT(ISERROR(SEARCH("0 - серый",O216)))</formula>
    </cfRule>
  </conditionalFormatting>
  <conditionalFormatting sqref="O218:P218">
    <cfRule type="containsText" dxfId="5711" priority="8286" stopIfTrue="1" operator="containsText" text="3 - красный">
      <formula>NOT(ISERROR(SEARCH("3 - красный",O218)))</formula>
    </cfRule>
    <cfRule type="containsText" dxfId="5710" priority="8287" stopIfTrue="1" operator="containsText" text="2 - желтый">
      <formula>NOT(ISERROR(SEARCH("2 - желтый",O218)))</formula>
    </cfRule>
    <cfRule type="containsText" dxfId="5709" priority="8288" stopIfTrue="1" operator="containsText" text="1 - зеленый">
      <formula>NOT(ISERROR(SEARCH("1 - зеленый",O218)))</formula>
    </cfRule>
    <cfRule type="containsText" dxfId="5708" priority="8289" stopIfTrue="1" operator="containsText" text="0 - серый">
      <formula>NOT(ISERROR(SEARCH("0 - серый",O218)))</formula>
    </cfRule>
  </conditionalFormatting>
  <conditionalFormatting sqref="O219:P219">
    <cfRule type="containsText" dxfId="5707" priority="8282" stopIfTrue="1" operator="containsText" text="3 - красный">
      <formula>NOT(ISERROR(SEARCH("3 - красный",O219)))</formula>
    </cfRule>
    <cfRule type="containsText" dxfId="5706" priority="8283" stopIfTrue="1" operator="containsText" text="2 - желтый">
      <formula>NOT(ISERROR(SEARCH("2 - желтый",O219)))</formula>
    </cfRule>
    <cfRule type="containsText" dxfId="5705" priority="8284" stopIfTrue="1" operator="containsText" text="1 - зеленый">
      <formula>NOT(ISERROR(SEARCH("1 - зеленый",O219)))</formula>
    </cfRule>
    <cfRule type="containsText" dxfId="5704" priority="8285" stopIfTrue="1" operator="containsText" text="0 - серый">
      <formula>NOT(ISERROR(SEARCH("0 - серый",O219)))</formula>
    </cfRule>
  </conditionalFormatting>
  <conditionalFormatting sqref="O220:P220">
    <cfRule type="containsText" dxfId="5703" priority="8278" stopIfTrue="1" operator="containsText" text="3 - красный">
      <formula>NOT(ISERROR(SEARCH("3 - красный",O220)))</formula>
    </cfRule>
    <cfRule type="containsText" dxfId="5702" priority="8279" stopIfTrue="1" operator="containsText" text="2 - желтый">
      <formula>NOT(ISERROR(SEARCH("2 - желтый",O220)))</formula>
    </cfRule>
    <cfRule type="containsText" dxfId="5701" priority="8280" stopIfTrue="1" operator="containsText" text="1 - зеленый">
      <formula>NOT(ISERROR(SEARCH("1 - зеленый",O220)))</formula>
    </cfRule>
    <cfRule type="containsText" dxfId="5700" priority="8281" stopIfTrue="1" operator="containsText" text="0 - серый">
      <formula>NOT(ISERROR(SEARCH("0 - серый",O220)))</formula>
    </cfRule>
  </conditionalFormatting>
  <conditionalFormatting sqref="O221:P221">
    <cfRule type="containsText" dxfId="5699" priority="8274" stopIfTrue="1" operator="containsText" text="3 - красный">
      <formula>NOT(ISERROR(SEARCH("3 - красный",O221)))</formula>
    </cfRule>
    <cfRule type="containsText" dxfId="5698" priority="8275" stopIfTrue="1" operator="containsText" text="2 - желтый">
      <formula>NOT(ISERROR(SEARCH("2 - желтый",O221)))</formula>
    </cfRule>
    <cfRule type="containsText" dxfId="5697" priority="8276" stopIfTrue="1" operator="containsText" text="1 - зеленый">
      <formula>NOT(ISERROR(SEARCH("1 - зеленый",O221)))</formula>
    </cfRule>
    <cfRule type="containsText" dxfId="5696" priority="8277" stopIfTrue="1" operator="containsText" text="0 - серый">
      <formula>NOT(ISERROR(SEARCH("0 - серый",O221)))</formula>
    </cfRule>
  </conditionalFormatting>
  <conditionalFormatting sqref="O222:P222">
    <cfRule type="containsText" dxfId="5695" priority="8270" stopIfTrue="1" operator="containsText" text="3 - красный">
      <formula>NOT(ISERROR(SEARCH("3 - красный",O222)))</formula>
    </cfRule>
    <cfRule type="containsText" dxfId="5694" priority="8271" stopIfTrue="1" operator="containsText" text="2 - желтый">
      <formula>NOT(ISERROR(SEARCH("2 - желтый",O222)))</formula>
    </cfRule>
    <cfRule type="containsText" dxfId="5693" priority="8272" stopIfTrue="1" operator="containsText" text="1 - зеленый">
      <formula>NOT(ISERROR(SEARCH("1 - зеленый",O222)))</formula>
    </cfRule>
    <cfRule type="containsText" dxfId="5692" priority="8273" stopIfTrue="1" operator="containsText" text="0 - серый">
      <formula>NOT(ISERROR(SEARCH("0 - серый",O222)))</formula>
    </cfRule>
  </conditionalFormatting>
  <conditionalFormatting sqref="O331:P331">
    <cfRule type="containsText" dxfId="5691" priority="8238" stopIfTrue="1" operator="containsText" text="3 - красный">
      <formula>NOT(ISERROR(SEARCH("3 - красный",O331)))</formula>
    </cfRule>
    <cfRule type="containsText" dxfId="5690" priority="8239" stopIfTrue="1" operator="containsText" text="2 - желтый">
      <formula>NOT(ISERROR(SEARCH("2 - желтый",O331)))</formula>
    </cfRule>
    <cfRule type="containsText" dxfId="5689" priority="8240" stopIfTrue="1" operator="containsText" text="1 - зеленый">
      <formula>NOT(ISERROR(SEARCH("1 - зеленый",O331)))</formula>
    </cfRule>
    <cfRule type="containsText" dxfId="5688" priority="8241" stopIfTrue="1" operator="containsText" text="0 - серый">
      <formula>NOT(ISERROR(SEARCH("0 - серый",O331)))</formula>
    </cfRule>
  </conditionalFormatting>
  <conditionalFormatting sqref="O332:P332">
    <cfRule type="containsText" dxfId="5687" priority="8234" stopIfTrue="1" operator="containsText" text="3 - красный">
      <formula>NOT(ISERROR(SEARCH("3 - красный",O332)))</formula>
    </cfRule>
    <cfRule type="containsText" dxfId="5686" priority="8235" stopIfTrue="1" operator="containsText" text="2 - желтый">
      <formula>NOT(ISERROR(SEARCH("2 - желтый",O332)))</formula>
    </cfRule>
    <cfRule type="containsText" dxfId="5685" priority="8236" stopIfTrue="1" operator="containsText" text="1 - зеленый">
      <formula>NOT(ISERROR(SEARCH("1 - зеленый",O332)))</formula>
    </cfRule>
    <cfRule type="containsText" dxfId="5684" priority="8237" stopIfTrue="1" operator="containsText" text="0 - серый">
      <formula>NOT(ISERROR(SEARCH("0 - серый",O332)))</formula>
    </cfRule>
  </conditionalFormatting>
  <conditionalFormatting sqref="O23:P23">
    <cfRule type="containsText" dxfId="5683" priority="7798" stopIfTrue="1" operator="containsText" text="3 - красный">
      <formula>NOT(ISERROR(SEARCH("3 - красный",O23)))</formula>
    </cfRule>
    <cfRule type="containsText" dxfId="5682" priority="7799" stopIfTrue="1" operator="containsText" text="2 - желтый">
      <formula>NOT(ISERROR(SEARCH("2 - желтый",O23)))</formula>
    </cfRule>
    <cfRule type="containsText" dxfId="5681" priority="7800" stopIfTrue="1" operator="containsText" text="1 - зеленый">
      <formula>NOT(ISERROR(SEARCH("1 - зеленый",O23)))</formula>
    </cfRule>
    <cfRule type="containsText" dxfId="5680" priority="7801" stopIfTrue="1" operator="containsText" text="0 - серый">
      <formula>NOT(ISERROR(SEARCH("0 - серый",O23)))</formula>
    </cfRule>
  </conditionalFormatting>
  <conditionalFormatting sqref="O24:P24">
    <cfRule type="containsText" dxfId="5679" priority="7794" stopIfTrue="1" operator="containsText" text="3 - красный">
      <formula>NOT(ISERROR(SEARCH("3 - красный",O24)))</formula>
    </cfRule>
    <cfRule type="containsText" dxfId="5678" priority="7795" stopIfTrue="1" operator="containsText" text="2 - желтый">
      <formula>NOT(ISERROR(SEARCH("2 - желтый",O24)))</formula>
    </cfRule>
    <cfRule type="containsText" dxfId="5677" priority="7796" stopIfTrue="1" operator="containsText" text="1 - зеленый">
      <formula>NOT(ISERROR(SEARCH("1 - зеленый",O24)))</formula>
    </cfRule>
    <cfRule type="containsText" dxfId="5676" priority="7797" stopIfTrue="1" operator="containsText" text="0 - серый">
      <formula>NOT(ISERROR(SEARCH("0 - серый",O24)))</formula>
    </cfRule>
  </conditionalFormatting>
  <conditionalFormatting sqref="O130:P130">
    <cfRule type="containsText" dxfId="5675" priority="7578" stopIfTrue="1" operator="containsText" text="3 - красный">
      <formula>NOT(ISERROR(SEARCH("3 - красный",O130)))</formula>
    </cfRule>
    <cfRule type="containsText" dxfId="5674" priority="7579" stopIfTrue="1" operator="containsText" text="2 - желтый">
      <formula>NOT(ISERROR(SEARCH("2 - желтый",O130)))</formula>
    </cfRule>
    <cfRule type="containsText" dxfId="5673" priority="7580" stopIfTrue="1" operator="containsText" text="1 - зеленый">
      <formula>NOT(ISERROR(SEARCH("1 - зеленый",O130)))</formula>
    </cfRule>
    <cfRule type="containsText" dxfId="5672" priority="7581" stopIfTrue="1" operator="containsText" text="0 - серый">
      <formula>NOT(ISERROR(SEARCH("0 - серый",O130)))</formula>
    </cfRule>
  </conditionalFormatting>
  <conditionalFormatting sqref="O131:P131">
    <cfRule type="containsText" dxfId="5671" priority="7574" stopIfTrue="1" operator="containsText" text="3 - красный">
      <formula>NOT(ISERROR(SEARCH("3 - красный",O131)))</formula>
    </cfRule>
    <cfRule type="containsText" dxfId="5670" priority="7575" stopIfTrue="1" operator="containsText" text="2 - желтый">
      <formula>NOT(ISERROR(SEARCH("2 - желтый",O131)))</formula>
    </cfRule>
    <cfRule type="containsText" dxfId="5669" priority="7576" stopIfTrue="1" operator="containsText" text="1 - зеленый">
      <formula>NOT(ISERROR(SEARCH("1 - зеленый",O131)))</formula>
    </cfRule>
    <cfRule type="containsText" dxfId="5668" priority="7577" stopIfTrue="1" operator="containsText" text="0 - серый">
      <formula>NOT(ISERROR(SEARCH("0 - серый",O131)))</formula>
    </cfRule>
  </conditionalFormatting>
  <conditionalFormatting sqref="O132:P132">
    <cfRule type="containsText" dxfId="5667" priority="7570" stopIfTrue="1" operator="containsText" text="3 - красный">
      <formula>NOT(ISERROR(SEARCH("3 - красный",O132)))</formula>
    </cfRule>
    <cfRule type="containsText" dxfId="5666" priority="7571" stopIfTrue="1" operator="containsText" text="2 - желтый">
      <formula>NOT(ISERROR(SEARCH("2 - желтый",O132)))</formula>
    </cfRule>
    <cfRule type="containsText" dxfId="5665" priority="7572" stopIfTrue="1" operator="containsText" text="1 - зеленый">
      <formula>NOT(ISERROR(SEARCH("1 - зеленый",O132)))</formula>
    </cfRule>
    <cfRule type="containsText" dxfId="5664" priority="7573" stopIfTrue="1" operator="containsText" text="0 - серый">
      <formula>NOT(ISERROR(SEARCH("0 - серый",O132)))</formula>
    </cfRule>
  </conditionalFormatting>
  <conditionalFormatting sqref="O134:P134">
    <cfRule type="containsText" dxfId="5663" priority="7566" stopIfTrue="1" operator="containsText" text="3 - красный">
      <formula>NOT(ISERROR(SEARCH("3 - красный",O134)))</formula>
    </cfRule>
    <cfRule type="containsText" dxfId="5662" priority="7567" stopIfTrue="1" operator="containsText" text="2 - желтый">
      <formula>NOT(ISERROR(SEARCH("2 - желтый",O134)))</formula>
    </cfRule>
    <cfRule type="containsText" dxfId="5661" priority="7568" stopIfTrue="1" operator="containsText" text="1 - зеленый">
      <formula>NOT(ISERROR(SEARCH("1 - зеленый",O134)))</formula>
    </cfRule>
    <cfRule type="containsText" dxfId="5660" priority="7569" stopIfTrue="1" operator="containsText" text="0 - серый">
      <formula>NOT(ISERROR(SEARCH("0 - серый",O134)))</formula>
    </cfRule>
  </conditionalFormatting>
  <conditionalFormatting sqref="O110">
    <cfRule type="containsText" dxfId="5659" priority="7614" stopIfTrue="1" operator="containsText" text="3 - красный">
      <formula>NOT(ISERROR(SEARCH("3 - красный",O110)))</formula>
    </cfRule>
    <cfRule type="containsText" dxfId="5658" priority="7615" stopIfTrue="1" operator="containsText" text="2 - желтый">
      <formula>NOT(ISERROR(SEARCH("2 - желтый",O110)))</formula>
    </cfRule>
    <cfRule type="containsText" dxfId="5657" priority="7616" stopIfTrue="1" operator="containsText" text="1 - зеленый">
      <formula>NOT(ISERROR(SEARCH("1 - зеленый",O110)))</formula>
    </cfRule>
    <cfRule type="containsText" dxfId="5656" priority="7617" stopIfTrue="1" operator="containsText" text="0 - серый">
      <formula>NOT(ISERROR(SEARCH("0 - серый",O110)))</formula>
    </cfRule>
  </conditionalFormatting>
  <conditionalFormatting sqref="P111">
    <cfRule type="containsText" dxfId="5655" priority="7610" stopIfTrue="1" operator="containsText" text="3 - красный">
      <formula>NOT(ISERROR(SEARCH("3 - красный",P111)))</formula>
    </cfRule>
    <cfRule type="containsText" dxfId="5654" priority="7611" stopIfTrue="1" operator="containsText" text="2 - желтый">
      <formula>NOT(ISERROR(SEARCH("2 - желтый",P111)))</formula>
    </cfRule>
    <cfRule type="containsText" dxfId="5653" priority="7612" stopIfTrue="1" operator="containsText" text="1 - зеленый">
      <formula>NOT(ISERROR(SEARCH("1 - зеленый",P111)))</formula>
    </cfRule>
    <cfRule type="containsText" dxfId="5652" priority="7613" stopIfTrue="1" operator="containsText" text="0 - серый">
      <formula>NOT(ISERROR(SEARCH("0 - серый",P111)))</formula>
    </cfRule>
  </conditionalFormatting>
  <conditionalFormatting sqref="O107">
    <cfRule type="containsText" dxfId="5651" priority="7626" stopIfTrue="1" operator="containsText" text="3 - красный">
      <formula>NOT(ISERROR(SEARCH("3 - красный",O107)))</formula>
    </cfRule>
    <cfRule type="containsText" dxfId="5650" priority="7627" stopIfTrue="1" operator="containsText" text="2 - желтый">
      <formula>NOT(ISERROR(SEARCH("2 - желтый",O107)))</formula>
    </cfRule>
    <cfRule type="containsText" dxfId="5649" priority="7628" stopIfTrue="1" operator="containsText" text="1 - зеленый">
      <formula>NOT(ISERROR(SEARCH("1 - зеленый",O107)))</formula>
    </cfRule>
    <cfRule type="containsText" dxfId="5648" priority="7629" stopIfTrue="1" operator="containsText" text="0 - серый">
      <formula>NOT(ISERROR(SEARCH("0 - серый",O107)))</formula>
    </cfRule>
  </conditionalFormatting>
  <conditionalFormatting sqref="P145">
    <cfRule type="containsText" dxfId="5647" priority="8162" stopIfTrue="1" operator="containsText" text="3 - красный">
      <formula>NOT(ISERROR(SEARCH("3 - красный",P145)))</formula>
    </cfRule>
    <cfRule type="containsText" dxfId="5646" priority="8163" stopIfTrue="1" operator="containsText" text="2 - желтый">
      <formula>NOT(ISERROR(SEARCH("2 - желтый",P145)))</formula>
    </cfRule>
    <cfRule type="containsText" dxfId="5645" priority="8164" stopIfTrue="1" operator="containsText" text="1 - зеленый">
      <formula>NOT(ISERROR(SEARCH("1 - зеленый",P145)))</formula>
    </cfRule>
    <cfRule type="containsText" dxfId="5644" priority="8165" stopIfTrue="1" operator="containsText" text="0 - серый">
      <formula>NOT(ISERROR(SEARCH("0 - серый",P145)))</formula>
    </cfRule>
  </conditionalFormatting>
  <conditionalFormatting sqref="O145">
    <cfRule type="containsText" dxfId="5643" priority="8158" stopIfTrue="1" operator="containsText" text="3 - красный">
      <formula>NOT(ISERROR(SEARCH("3 - красный",O145)))</formula>
    </cfRule>
    <cfRule type="containsText" dxfId="5642" priority="8159" stopIfTrue="1" operator="containsText" text="2 - желтый">
      <formula>NOT(ISERROR(SEARCH("2 - желтый",O145)))</formula>
    </cfRule>
    <cfRule type="containsText" dxfId="5641" priority="8160" stopIfTrue="1" operator="containsText" text="1 - зеленый">
      <formula>NOT(ISERROR(SEARCH("1 - зеленый",O145)))</formula>
    </cfRule>
    <cfRule type="containsText" dxfId="5640" priority="8161" stopIfTrue="1" operator="containsText" text="0 - серый">
      <formula>NOT(ISERROR(SEARCH("0 - серый",O145)))</formula>
    </cfRule>
  </conditionalFormatting>
  <conditionalFormatting sqref="P146">
    <cfRule type="containsText" dxfId="5639" priority="8154" stopIfTrue="1" operator="containsText" text="3 - красный">
      <formula>NOT(ISERROR(SEARCH("3 - красный",P146)))</formula>
    </cfRule>
    <cfRule type="containsText" dxfId="5638" priority="8155" stopIfTrue="1" operator="containsText" text="2 - желтый">
      <formula>NOT(ISERROR(SEARCH("2 - желтый",P146)))</formula>
    </cfRule>
    <cfRule type="containsText" dxfId="5637" priority="8156" stopIfTrue="1" operator="containsText" text="1 - зеленый">
      <formula>NOT(ISERROR(SEARCH("1 - зеленый",P146)))</formula>
    </cfRule>
    <cfRule type="containsText" dxfId="5636" priority="8157" stopIfTrue="1" operator="containsText" text="0 - серый">
      <formula>NOT(ISERROR(SEARCH("0 - серый",P146)))</formula>
    </cfRule>
  </conditionalFormatting>
  <conditionalFormatting sqref="O146">
    <cfRule type="containsText" dxfId="5635" priority="8150" stopIfTrue="1" operator="containsText" text="3 - красный">
      <formula>NOT(ISERROR(SEARCH("3 - красный",O146)))</formula>
    </cfRule>
    <cfRule type="containsText" dxfId="5634" priority="8151" stopIfTrue="1" operator="containsText" text="2 - желтый">
      <formula>NOT(ISERROR(SEARCH("2 - желтый",O146)))</formula>
    </cfRule>
    <cfRule type="containsText" dxfId="5633" priority="8152" stopIfTrue="1" operator="containsText" text="1 - зеленый">
      <formula>NOT(ISERROR(SEARCH("1 - зеленый",O146)))</formula>
    </cfRule>
    <cfRule type="containsText" dxfId="5632" priority="8153" stopIfTrue="1" operator="containsText" text="0 - серый">
      <formula>NOT(ISERROR(SEARCH("0 - серый",O146)))</formula>
    </cfRule>
  </conditionalFormatting>
  <conditionalFormatting sqref="P195">
    <cfRule type="containsText" dxfId="5631" priority="8146" stopIfTrue="1" operator="containsText" text="3 - красный">
      <formula>NOT(ISERROR(SEARCH("3 - красный",P195)))</formula>
    </cfRule>
    <cfRule type="containsText" dxfId="5630" priority="8147" stopIfTrue="1" operator="containsText" text="2 - желтый">
      <formula>NOT(ISERROR(SEARCH("2 - желтый",P195)))</formula>
    </cfRule>
    <cfRule type="containsText" dxfId="5629" priority="8148" stopIfTrue="1" operator="containsText" text="1 - зеленый">
      <formula>NOT(ISERROR(SEARCH("1 - зеленый",P195)))</formula>
    </cfRule>
    <cfRule type="containsText" dxfId="5628" priority="8149" stopIfTrue="1" operator="containsText" text="0 - серый">
      <formula>NOT(ISERROR(SEARCH("0 - серый",P195)))</formula>
    </cfRule>
  </conditionalFormatting>
  <conditionalFormatting sqref="O195">
    <cfRule type="containsText" dxfId="5627" priority="8142" stopIfTrue="1" operator="containsText" text="3 - красный">
      <formula>NOT(ISERROR(SEARCH("3 - красный",O195)))</formula>
    </cfRule>
    <cfRule type="containsText" dxfId="5626" priority="8143" stopIfTrue="1" operator="containsText" text="2 - желтый">
      <formula>NOT(ISERROR(SEARCH("2 - желтый",O195)))</formula>
    </cfRule>
    <cfRule type="containsText" dxfId="5625" priority="8144" stopIfTrue="1" operator="containsText" text="1 - зеленый">
      <formula>NOT(ISERROR(SEARCH("1 - зеленый",O195)))</formula>
    </cfRule>
    <cfRule type="containsText" dxfId="5624" priority="8145" stopIfTrue="1" operator="containsText" text="0 - серый">
      <formula>NOT(ISERROR(SEARCH("0 - серый",O195)))</formula>
    </cfRule>
  </conditionalFormatting>
  <conditionalFormatting sqref="P196">
    <cfRule type="containsText" dxfId="5623" priority="8138" stopIfTrue="1" operator="containsText" text="3 - красный">
      <formula>NOT(ISERROR(SEARCH("3 - красный",P196)))</formula>
    </cfRule>
    <cfRule type="containsText" dxfId="5622" priority="8139" stopIfTrue="1" operator="containsText" text="2 - желтый">
      <formula>NOT(ISERROR(SEARCH("2 - желтый",P196)))</formula>
    </cfRule>
    <cfRule type="containsText" dxfId="5621" priority="8140" stopIfTrue="1" operator="containsText" text="1 - зеленый">
      <formula>NOT(ISERROR(SEARCH("1 - зеленый",P196)))</formula>
    </cfRule>
    <cfRule type="containsText" dxfId="5620" priority="8141" stopIfTrue="1" operator="containsText" text="0 - серый">
      <formula>NOT(ISERROR(SEARCH("0 - серый",P196)))</formula>
    </cfRule>
  </conditionalFormatting>
  <conditionalFormatting sqref="O196">
    <cfRule type="containsText" dxfId="5619" priority="8134" stopIfTrue="1" operator="containsText" text="3 - красный">
      <formula>NOT(ISERROR(SEARCH("3 - красный",O196)))</formula>
    </cfRule>
    <cfRule type="containsText" dxfId="5618" priority="8135" stopIfTrue="1" operator="containsText" text="2 - желтый">
      <formula>NOT(ISERROR(SEARCH("2 - желтый",O196)))</formula>
    </cfRule>
    <cfRule type="containsText" dxfId="5617" priority="8136" stopIfTrue="1" operator="containsText" text="1 - зеленый">
      <formula>NOT(ISERROR(SEARCH("1 - зеленый",O196)))</formula>
    </cfRule>
    <cfRule type="containsText" dxfId="5616" priority="8137" stopIfTrue="1" operator="containsText" text="0 - серый">
      <formula>NOT(ISERROR(SEARCH("0 - серый",O196)))</formula>
    </cfRule>
  </conditionalFormatting>
  <conditionalFormatting sqref="O113:P113">
    <cfRule type="containsText" dxfId="5615" priority="7598" stopIfTrue="1" operator="containsText" text="3 - красный">
      <formula>NOT(ISERROR(SEARCH("3 - красный",O113)))</formula>
    </cfRule>
    <cfRule type="containsText" dxfId="5614" priority="7599" stopIfTrue="1" operator="containsText" text="2 - желтый">
      <formula>NOT(ISERROR(SEARCH("2 - желтый",O113)))</formula>
    </cfRule>
    <cfRule type="containsText" dxfId="5613" priority="7600" stopIfTrue="1" operator="containsText" text="1 - зеленый">
      <formula>NOT(ISERROR(SEARCH("1 - зеленый",O113)))</formula>
    </cfRule>
    <cfRule type="containsText" dxfId="5612" priority="7601" stopIfTrue="1" operator="containsText" text="0 - серый">
      <formula>NOT(ISERROR(SEARCH("0 - серый",O113)))</formula>
    </cfRule>
  </conditionalFormatting>
  <conditionalFormatting sqref="O114:P114">
    <cfRule type="containsText" dxfId="5611" priority="7594" stopIfTrue="1" operator="containsText" text="3 - красный">
      <formula>NOT(ISERROR(SEARCH("3 - красный",O114)))</formula>
    </cfRule>
    <cfRule type="containsText" dxfId="5610" priority="7595" stopIfTrue="1" operator="containsText" text="2 - желтый">
      <formula>NOT(ISERROR(SEARCH("2 - желтый",O114)))</formula>
    </cfRule>
    <cfRule type="containsText" dxfId="5609" priority="7596" stopIfTrue="1" operator="containsText" text="1 - зеленый">
      <formula>NOT(ISERROR(SEARCH("1 - зеленый",O114)))</formula>
    </cfRule>
    <cfRule type="containsText" dxfId="5608" priority="7597" stopIfTrue="1" operator="containsText" text="0 - серый">
      <formula>NOT(ISERROR(SEARCH("0 - серый",O114)))</formula>
    </cfRule>
  </conditionalFormatting>
  <conditionalFormatting sqref="O115:P115">
    <cfRule type="containsText" dxfId="5607" priority="7590" stopIfTrue="1" operator="containsText" text="3 - красный">
      <formula>NOT(ISERROR(SEARCH("3 - красный",O115)))</formula>
    </cfRule>
    <cfRule type="containsText" dxfId="5606" priority="7591" stopIfTrue="1" operator="containsText" text="2 - желтый">
      <formula>NOT(ISERROR(SEARCH("2 - желтый",O115)))</formula>
    </cfRule>
    <cfRule type="containsText" dxfId="5605" priority="7592" stopIfTrue="1" operator="containsText" text="1 - зеленый">
      <formula>NOT(ISERROR(SEARCH("1 - зеленый",O115)))</formula>
    </cfRule>
    <cfRule type="containsText" dxfId="5604" priority="7593" stopIfTrue="1" operator="containsText" text="0 - серый">
      <formula>NOT(ISERROR(SEARCH("0 - серый",O115)))</formula>
    </cfRule>
  </conditionalFormatting>
  <conditionalFormatting sqref="O128:P128">
    <cfRule type="containsText" dxfId="5603" priority="7586" stopIfTrue="1" operator="containsText" text="3 - красный">
      <formula>NOT(ISERROR(SEARCH("3 - красный",O128)))</formula>
    </cfRule>
    <cfRule type="containsText" dxfId="5602" priority="7587" stopIfTrue="1" operator="containsText" text="2 - желтый">
      <formula>NOT(ISERROR(SEARCH("2 - желтый",O128)))</formula>
    </cfRule>
    <cfRule type="containsText" dxfId="5601" priority="7588" stopIfTrue="1" operator="containsText" text="1 - зеленый">
      <formula>NOT(ISERROR(SEARCH("1 - зеленый",O128)))</formula>
    </cfRule>
    <cfRule type="containsText" dxfId="5600" priority="7589" stopIfTrue="1" operator="containsText" text="0 - серый">
      <formula>NOT(ISERROR(SEARCH("0 - серый",O128)))</formula>
    </cfRule>
  </conditionalFormatting>
  <conditionalFormatting sqref="O129:P129">
    <cfRule type="containsText" dxfId="5599" priority="7582" stopIfTrue="1" operator="containsText" text="3 - красный">
      <formula>NOT(ISERROR(SEARCH("3 - красный",O129)))</formula>
    </cfRule>
    <cfRule type="containsText" dxfId="5598" priority="7583" stopIfTrue="1" operator="containsText" text="2 - желтый">
      <formula>NOT(ISERROR(SEARCH("2 - желтый",O129)))</formula>
    </cfRule>
    <cfRule type="containsText" dxfId="5597" priority="7584" stopIfTrue="1" operator="containsText" text="1 - зеленый">
      <formula>NOT(ISERROR(SEARCH("1 - зеленый",O129)))</formula>
    </cfRule>
    <cfRule type="containsText" dxfId="5596" priority="7585" stopIfTrue="1" operator="containsText" text="0 - серый">
      <formula>NOT(ISERROR(SEARCH("0 - серый",O129)))</formula>
    </cfRule>
  </conditionalFormatting>
  <conditionalFormatting sqref="P321">
    <cfRule type="containsText" dxfId="5595" priority="8074" stopIfTrue="1" operator="containsText" text="3 - красный">
      <formula>NOT(ISERROR(SEARCH("3 - красный",P321)))</formula>
    </cfRule>
    <cfRule type="containsText" dxfId="5594" priority="8075" stopIfTrue="1" operator="containsText" text="2 - желтый">
      <formula>NOT(ISERROR(SEARCH("2 - желтый",P321)))</formula>
    </cfRule>
    <cfRule type="containsText" dxfId="5593" priority="8076" stopIfTrue="1" operator="containsText" text="1 - зеленый">
      <formula>NOT(ISERROR(SEARCH("1 - зеленый",P321)))</formula>
    </cfRule>
    <cfRule type="containsText" dxfId="5592" priority="8077" stopIfTrue="1" operator="containsText" text="0 - серый">
      <formula>NOT(ISERROR(SEARCH("0 - серый",P321)))</formula>
    </cfRule>
  </conditionalFormatting>
  <conditionalFormatting sqref="O321">
    <cfRule type="containsText" dxfId="5591" priority="8070" stopIfTrue="1" operator="containsText" text="3 - красный">
      <formula>NOT(ISERROR(SEARCH("3 - красный",O321)))</formula>
    </cfRule>
    <cfRule type="containsText" dxfId="5590" priority="8071" stopIfTrue="1" operator="containsText" text="2 - желтый">
      <formula>NOT(ISERROR(SEARCH("2 - желтый",O321)))</formula>
    </cfRule>
    <cfRule type="containsText" dxfId="5589" priority="8072" stopIfTrue="1" operator="containsText" text="1 - зеленый">
      <formula>NOT(ISERROR(SEARCH("1 - зеленый",O321)))</formula>
    </cfRule>
    <cfRule type="containsText" dxfId="5588" priority="8073" stopIfTrue="1" operator="containsText" text="0 - серый">
      <formula>NOT(ISERROR(SEARCH("0 - серый",O321)))</formula>
    </cfRule>
  </conditionalFormatting>
  <conditionalFormatting sqref="P135">
    <cfRule type="containsText" dxfId="5587" priority="7562" stopIfTrue="1" operator="containsText" text="3 - красный">
      <formula>NOT(ISERROR(SEARCH("3 - красный",P135)))</formula>
    </cfRule>
    <cfRule type="containsText" dxfId="5586" priority="7563" stopIfTrue="1" operator="containsText" text="2 - желтый">
      <formula>NOT(ISERROR(SEARCH("2 - желтый",P135)))</formula>
    </cfRule>
    <cfRule type="containsText" dxfId="5585" priority="7564" stopIfTrue="1" operator="containsText" text="1 - зеленый">
      <formula>NOT(ISERROR(SEARCH("1 - зеленый",P135)))</formula>
    </cfRule>
    <cfRule type="containsText" dxfId="5584" priority="7565" stopIfTrue="1" operator="containsText" text="0 - серый">
      <formula>NOT(ISERROR(SEARCH("0 - серый",P135)))</formula>
    </cfRule>
  </conditionalFormatting>
  <conditionalFormatting sqref="O135">
    <cfRule type="containsText" dxfId="5583" priority="7558" stopIfTrue="1" operator="containsText" text="3 - красный">
      <formula>NOT(ISERROR(SEARCH("3 - красный",O135)))</formula>
    </cfRule>
    <cfRule type="containsText" dxfId="5582" priority="7559" stopIfTrue="1" operator="containsText" text="2 - желтый">
      <formula>NOT(ISERROR(SEARCH("2 - желтый",O135)))</formula>
    </cfRule>
    <cfRule type="containsText" dxfId="5581" priority="7560" stopIfTrue="1" operator="containsText" text="1 - зеленый">
      <formula>NOT(ISERROR(SEARCH("1 - зеленый",O135)))</formula>
    </cfRule>
    <cfRule type="containsText" dxfId="5580" priority="7561" stopIfTrue="1" operator="containsText" text="0 - серый">
      <formula>NOT(ISERROR(SEARCH("0 - серый",O135)))</formula>
    </cfRule>
  </conditionalFormatting>
  <conditionalFormatting sqref="P136">
    <cfRule type="containsText" dxfId="5579" priority="7554" stopIfTrue="1" operator="containsText" text="3 - красный">
      <formula>NOT(ISERROR(SEARCH("3 - красный",P136)))</formula>
    </cfRule>
    <cfRule type="containsText" dxfId="5578" priority="7555" stopIfTrue="1" operator="containsText" text="2 - желтый">
      <formula>NOT(ISERROR(SEARCH("2 - желтый",P136)))</formula>
    </cfRule>
    <cfRule type="containsText" dxfId="5577" priority="7556" stopIfTrue="1" operator="containsText" text="1 - зеленый">
      <formula>NOT(ISERROR(SEARCH("1 - зеленый",P136)))</formula>
    </cfRule>
    <cfRule type="containsText" dxfId="5576" priority="7557" stopIfTrue="1" operator="containsText" text="0 - серый">
      <formula>NOT(ISERROR(SEARCH("0 - серый",P136)))</formula>
    </cfRule>
  </conditionalFormatting>
  <conditionalFormatting sqref="O136">
    <cfRule type="containsText" dxfId="5575" priority="7550" stopIfTrue="1" operator="containsText" text="3 - красный">
      <formula>NOT(ISERROR(SEARCH("3 - красный",O136)))</formula>
    </cfRule>
    <cfRule type="containsText" dxfId="5574" priority="7551" stopIfTrue="1" operator="containsText" text="2 - желтый">
      <formula>NOT(ISERROR(SEARCH("2 - желтый",O136)))</formula>
    </cfRule>
    <cfRule type="containsText" dxfId="5573" priority="7552" stopIfTrue="1" operator="containsText" text="1 - зеленый">
      <formula>NOT(ISERROR(SEARCH("1 - зеленый",O136)))</formula>
    </cfRule>
    <cfRule type="containsText" dxfId="5572" priority="7553" stopIfTrue="1" operator="containsText" text="0 - серый">
      <formula>NOT(ISERROR(SEARCH("0 - серый",O136)))</formula>
    </cfRule>
  </conditionalFormatting>
  <conditionalFormatting sqref="O137">
    <cfRule type="containsText" dxfId="5571" priority="7542" stopIfTrue="1" operator="containsText" text="3 - красный">
      <formula>NOT(ISERROR(SEARCH("3 - красный",O137)))</formula>
    </cfRule>
    <cfRule type="containsText" dxfId="5570" priority="7543" stopIfTrue="1" operator="containsText" text="2 - желтый">
      <formula>NOT(ISERROR(SEARCH("2 - желтый",O137)))</formula>
    </cfRule>
    <cfRule type="containsText" dxfId="5569" priority="7544" stopIfTrue="1" operator="containsText" text="1 - зеленый">
      <formula>NOT(ISERROR(SEARCH("1 - зеленый",O137)))</formula>
    </cfRule>
    <cfRule type="containsText" dxfId="5568" priority="7545" stopIfTrue="1" operator="containsText" text="0 - серый">
      <formula>NOT(ISERROR(SEARCH("0 - серый",O137)))</formula>
    </cfRule>
  </conditionalFormatting>
  <conditionalFormatting sqref="P144">
    <cfRule type="containsText" dxfId="5567" priority="7538" stopIfTrue="1" operator="containsText" text="3 - красный">
      <formula>NOT(ISERROR(SEARCH("3 - красный",P144)))</formula>
    </cfRule>
    <cfRule type="containsText" dxfId="5566" priority="7539" stopIfTrue="1" operator="containsText" text="2 - желтый">
      <formula>NOT(ISERROR(SEARCH("2 - желтый",P144)))</formula>
    </cfRule>
    <cfRule type="containsText" dxfId="5565" priority="7540" stopIfTrue="1" operator="containsText" text="1 - зеленый">
      <formula>NOT(ISERROR(SEARCH("1 - зеленый",P144)))</formula>
    </cfRule>
    <cfRule type="containsText" dxfId="5564" priority="7541" stopIfTrue="1" operator="containsText" text="0 - серый">
      <formula>NOT(ISERROR(SEARCH("0 - серый",P144)))</formula>
    </cfRule>
  </conditionalFormatting>
  <conditionalFormatting sqref="O34:P34">
    <cfRule type="containsText" dxfId="5563" priority="8006" stopIfTrue="1" operator="containsText" text="3 - красный">
      <formula>NOT(ISERROR(SEARCH("3 - красный",O34)))</formula>
    </cfRule>
    <cfRule type="containsText" dxfId="5562" priority="8007" stopIfTrue="1" operator="containsText" text="2 - желтый">
      <formula>NOT(ISERROR(SEARCH("2 - желтый",O34)))</formula>
    </cfRule>
    <cfRule type="containsText" dxfId="5561" priority="8008" stopIfTrue="1" operator="containsText" text="1 - зеленый">
      <formula>NOT(ISERROR(SEARCH("1 - зеленый",O34)))</formula>
    </cfRule>
    <cfRule type="containsText" dxfId="5560" priority="8009" stopIfTrue="1" operator="containsText" text="0 - серый">
      <formula>NOT(ISERROR(SEARCH("0 - серый",O34)))</formula>
    </cfRule>
  </conditionalFormatting>
  <conditionalFormatting sqref="O39:P39">
    <cfRule type="containsText" dxfId="5559" priority="7990" stopIfTrue="1" operator="containsText" text="3 - красный">
      <formula>NOT(ISERROR(SEARCH("3 - красный",O39)))</formula>
    </cfRule>
    <cfRule type="containsText" dxfId="5558" priority="7991" stopIfTrue="1" operator="containsText" text="2 - желтый">
      <formula>NOT(ISERROR(SEARCH("2 - желтый",O39)))</formula>
    </cfRule>
    <cfRule type="containsText" dxfId="5557" priority="7992" stopIfTrue="1" operator="containsText" text="1 - зеленый">
      <formula>NOT(ISERROR(SEARCH("1 - зеленый",O39)))</formula>
    </cfRule>
    <cfRule type="containsText" dxfId="5556" priority="7993" stopIfTrue="1" operator="containsText" text="0 - серый">
      <formula>NOT(ISERROR(SEARCH("0 - серый",O39)))</formula>
    </cfRule>
  </conditionalFormatting>
  <conditionalFormatting sqref="O44:P44">
    <cfRule type="containsText" dxfId="5555" priority="7986" stopIfTrue="1" operator="containsText" text="3 - красный">
      <formula>NOT(ISERROR(SEARCH("3 - красный",O44)))</formula>
    </cfRule>
    <cfRule type="containsText" dxfId="5554" priority="7987" stopIfTrue="1" operator="containsText" text="2 - желтый">
      <formula>NOT(ISERROR(SEARCH("2 - желтый",O44)))</formula>
    </cfRule>
    <cfRule type="containsText" dxfId="5553" priority="7988" stopIfTrue="1" operator="containsText" text="1 - зеленый">
      <formula>NOT(ISERROR(SEARCH("1 - зеленый",O44)))</formula>
    </cfRule>
    <cfRule type="containsText" dxfId="5552" priority="7989" stopIfTrue="1" operator="containsText" text="0 - серый">
      <formula>NOT(ISERROR(SEARCH("0 - серый",O44)))</formula>
    </cfRule>
  </conditionalFormatting>
  <conditionalFormatting sqref="O54:P54">
    <cfRule type="containsText" dxfId="5551" priority="7982" stopIfTrue="1" operator="containsText" text="3 - красный">
      <formula>NOT(ISERROR(SEARCH("3 - красный",O54)))</formula>
    </cfRule>
    <cfRule type="containsText" dxfId="5550" priority="7983" stopIfTrue="1" operator="containsText" text="2 - желтый">
      <formula>NOT(ISERROR(SEARCH("2 - желтый",O54)))</formula>
    </cfRule>
    <cfRule type="containsText" dxfId="5549" priority="7984" stopIfTrue="1" operator="containsText" text="1 - зеленый">
      <formula>NOT(ISERROR(SEARCH("1 - зеленый",O54)))</formula>
    </cfRule>
    <cfRule type="containsText" dxfId="5548" priority="7985" stopIfTrue="1" operator="containsText" text="0 - серый">
      <formula>NOT(ISERROR(SEARCH("0 - серый",O54)))</formula>
    </cfRule>
  </conditionalFormatting>
  <conditionalFormatting sqref="O55:P55">
    <cfRule type="containsText" dxfId="5547" priority="7978" stopIfTrue="1" operator="containsText" text="3 - красный">
      <formula>NOT(ISERROR(SEARCH("3 - красный",O55)))</formula>
    </cfRule>
    <cfRule type="containsText" dxfId="5546" priority="7979" stopIfTrue="1" operator="containsText" text="2 - желтый">
      <formula>NOT(ISERROR(SEARCH("2 - желтый",O55)))</formula>
    </cfRule>
    <cfRule type="containsText" dxfId="5545" priority="7980" stopIfTrue="1" operator="containsText" text="1 - зеленый">
      <formula>NOT(ISERROR(SEARCH("1 - зеленый",O55)))</formula>
    </cfRule>
    <cfRule type="containsText" dxfId="5544" priority="7981" stopIfTrue="1" operator="containsText" text="0 - серый">
      <formula>NOT(ISERROR(SEARCH("0 - серый",O55)))</formula>
    </cfRule>
  </conditionalFormatting>
  <conditionalFormatting sqref="O56:P56">
    <cfRule type="containsText" dxfId="5543" priority="7974" stopIfTrue="1" operator="containsText" text="3 - красный">
      <formula>NOT(ISERROR(SEARCH("3 - красный",O56)))</formula>
    </cfRule>
    <cfRule type="containsText" dxfId="5542" priority="7975" stopIfTrue="1" operator="containsText" text="2 - желтый">
      <formula>NOT(ISERROR(SEARCH("2 - желтый",O56)))</formula>
    </cfRule>
    <cfRule type="containsText" dxfId="5541" priority="7976" stopIfTrue="1" operator="containsText" text="1 - зеленый">
      <formula>NOT(ISERROR(SEARCH("1 - зеленый",O56)))</formula>
    </cfRule>
    <cfRule type="containsText" dxfId="5540" priority="7977" stopIfTrue="1" operator="containsText" text="0 - серый">
      <formula>NOT(ISERROR(SEARCH("0 - серый",O56)))</formula>
    </cfRule>
  </conditionalFormatting>
  <conditionalFormatting sqref="O57:P57">
    <cfRule type="containsText" dxfId="5539" priority="7970" stopIfTrue="1" operator="containsText" text="3 - красный">
      <formula>NOT(ISERROR(SEARCH("3 - красный",O57)))</formula>
    </cfRule>
    <cfRule type="containsText" dxfId="5538" priority="7971" stopIfTrue="1" operator="containsText" text="2 - желтый">
      <formula>NOT(ISERROR(SEARCH("2 - желтый",O57)))</formula>
    </cfRule>
    <cfRule type="containsText" dxfId="5537" priority="7972" stopIfTrue="1" operator="containsText" text="1 - зеленый">
      <formula>NOT(ISERROR(SEARCH("1 - зеленый",O57)))</formula>
    </cfRule>
    <cfRule type="containsText" dxfId="5536" priority="7973" stopIfTrue="1" operator="containsText" text="0 - серый">
      <formula>NOT(ISERROR(SEARCH("0 - серый",O57)))</formula>
    </cfRule>
  </conditionalFormatting>
  <conditionalFormatting sqref="P52">
    <cfRule type="containsText" dxfId="5535" priority="7382" stopIfTrue="1" operator="containsText" text="3 - красный">
      <formula>NOT(ISERROR(SEARCH("3 - красный",P52)))</formula>
    </cfRule>
    <cfRule type="containsText" dxfId="5534" priority="7383" stopIfTrue="1" operator="containsText" text="2 - желтый">
      <formula>NOT(ISERROR(SEARCH("2 - желтый",P52)))</formula>
    </cfRule>
    <cfRule type="containsText" dxfId="5533" priority="7384" stopIfTrue="1" operator="containsText" text="1 - зеленый">
      <formula>NOT(ISERROR(SEARCH("1 - зеленый",P52)))</formula>
    </cfRule>
    <cfRule type="containsText" dxfId="5532" priority="7385" stopIfTrue="1" operator="containsText" text="0 - серый">
      <formula>NOT(ISERROR(SEARCH("0 - серый",P52)))</formula>
    </cfRule>
  </conditionalFormatting>
  <conditionalFormatting sqref="O40:P40">
    <cfRule type="containsText" dxfId="5531" priority="7954" stopIfTrue="1" operator="containsText" text="3 - красный">
      <formula>NOT(ISERROR(SEARCH("3 - красный",O40)))</formula>
    </cfRule>
    <cfRule type="containsText" dxfId="5530" priority="7955" stopIfTrue="1" operator="containsText" text="2 - желтый">
      <formula>NOT(ISERROR(SEARCH("2 - желтый",O40)))</formula>
    </cfRule>
    <cfRule type="containsText" dxfId="5529" priority="7956" stopIfTrue="1" operator="containsText" text="1 - зеленый">
      <formula>NOT(ISERROR(SEARCH("1 - зеленый",O40)))</formula>
    </cfRule>
    <cfRule type="containsText" dxfId="5528" priority="7957" stopIfTrue="1" operator="containsText" text="0 - серый">
      <formula>NOT(ISERROR(SEARCH("0 - серый",O40)))</formula>
    </cfRule>
  </conditionalFormatting>
  <conditionalFormatting sqref="O42:P42">
    <cfRule type="containsText" dxfId="5527" priority="7946" stopIfTrue="1" operator="containsText" text="3 - красный">
      <formula>NOT(ISERROR(SEARCH("3 - красный",O42)))</formula>
    </cfRule>
    <cfRule type="containsText" dxfId="5526" priority="7947" stopIfTrue="1" operator="containsText" text="2 - желтый">
      <formula>NOT(ISERROR(SEARCH("2 - желтый",O42)))</formula>
    </cfRule>
    <cfRule type="containsText" dxfId="5525" priority="7948" stopIfTrue="1" operator="containsText" text="1 - зеленый">
      <formula>NOT(ISERROR(SEARCH("1 - зеленый",O42)))</formula>
    </cfRule>
    <cfRule type="containsText" dxfId="5524" priority="7949" stopIfTrue="1" operator="containsText" text="0 - серый">
      <formula>NOT(ISERROR(SEARCH("0 - серый",O42)))</formula>
    </cfRule>
  </conditionalFormatting>
  <conditionalFormatting sqref="O43:P43">
    <cfRule type="containsText" dxfId="5523" priority="7942" stopIfTrue="1" operator="containsText" text="3 - красный">
      <formula>NOT(ISERROR(SEARCH("3 - красный",O43)))</formula>
    </cfRule>
    <cfRule type="containsText" dxfId="5522" priority="7943" stopIfTrue="1" operator="containsText" text="2 - желтый">
      <formula>NOT(ISERROR(SEARCH("2 - желтый",O43)))</formula>
    </cfRule>
    <cfRule type="containsText" dxfId="5521" priority="7944" stopIfTrue="1" operator="containsText" text="1 - зеленый">
      <formula>NOT(ISERROR(SEARCH("1 - зеленый",O43)))</formula>
    </cfRule>
    <cfRule type="containsText" dxfId="5520" priority="7945" stopIfTrue="1" operator="containsText" text="0 - серый">
      <formula>NOT(ISERROR(SEARCH("0 - серый",O43)))</formula>
    </cfRule>
  </conditionalFormatting>
  <conditionalFormatting sqref="O58:P58">
    <cfRule type="containsText" dxfId="5519" priority="7938" stopIfTrue="1" operator="containsText" text="3 - красный">
      <formula>NOT(ISERROR(SEARCH("3 - красный",O58)))</formula>
    </cfRule>
    <cfRule type="containsText" dxfId="5518" priority="7939" stopIfTrue="1" operator="containsText" text="2 - желтый">
      <formula>NOT(ISERROR(SEARCH("2 - желтый",O58)))</formula>
    </cfRule>
    <cfRule type="containsText" dxfId="5517" priority="7940" stopIfTrue="1" operator="containsText" text="1 - зеленый">
      <formula>NOT(ISERROR(SEARCH("1 - зеленый",O58)))</formula>
    </cfRule>
    <cfRule type="containsText" dxfId="5516" priority="7941" stopIfTrue="1" operator="containsText" text="0 - серый">
      <formula>NOT(ISERROR(SEARCH("0 - серый",O58)))</formula>
    </cfRule>
  </conditionalFormatting>
  <conditionalFormatting sqref="O59:P59">
    <cfRule type="containsText" dxfId="5515" priority="7934" stopIfTrue="1" operator="containsText" text="3 - красный">
      <formula>NOT(ISERROR(SEARCH("3 - красный",O59)))</formula>
    </cfRule>
    <cfRule type="containsText" dxfId="5514" priority="7935" stopIfTrue="1" operator="containsText" text="2 - желтый">
      <formula>NOT(ISERROR(SEARCH("2 - желтый",O59)))</formula>
    </cfRule>
    <cfRule type="containsText" dxfId="5513" priority="7936" stopIfTrue="1" operator="containsText" text="1 - зеленый">
      <formula>NOT(ISERROR(SEARCH("1 - зеленый",O59)))</formula>
    </cfRule>
    <cfRule type="containsText" dxfId="5512" priority="7937" stopIfTrue="1" operator="containsText" text="0 - серый">
      <formula>NOT(ISERROR(SEARCH("0 - серый",O59)))</formula>
    </cfRule>
  </conditionalFormatting>
  <conditionalFormatting sqref="O60:P60">
    <cfRule type="containsText" dxfId="5511" priority="7930" stopIfTrue="1" operator="containsText" text="3 - красный">
      <formula>NOT(ISERROR(SEARCH("3 - красный",O60)))</formula>
    </cfRule>
    <cfRule type="containsText" dxfId="5510" priority="7931" stopIfTrue="1" operator="containsText" text="2 - желтый">
      <formula>NOT(ISERROR(SEARCH("2 - желтый",O60)))</formula>
    </cfRule>
    <cfRule type="containsText" dxfId="5509" priority="7932" stopIfTrue="1" operator="containsText" text="1 - зеленый">
      <formula>NOT(ISERROR(SEARCH("1 - зеленый",O60)))</formula>
    </cfRule>
    <cfRule type="containsText" dxfId="5508" priority="7933" stopIfTrue="1" operator="containsText" text="0 - серый">
      <formula>NOT(ISERROR(SEARCH("0 - серый",O60)))</formula>
    </cfRule>
  </conditionalFormatting>
  <conditionalFormatting sqref="O77:P77">
    <cfRule type="containsText" dxfId="5507" priority="7914" stopIfTrue="1" operator="containsText" text="3 - красный">
      <formula>NOT(ISERROR(SEARCH("3 - красный",O77)))</formula>
    </cfRule>
    <cfRule type="containsText" dxfId="5506" priority="7915" stopIfTrue="1" operator="containsText" text="2 - желтый">
      <formula>NOT(ISERROR(SEARCH("2 - желтый",O77)))</formula>
    </cfRule>
    <cfRule type="containsText" dxfId="5505" priority="7916" stopIfTrue="1" operator="containsText" text="1 - зеленый">
      <formula>NOT(ISERROR(SEARCH("1 - зеленый",O77)))</formula>
    </cfRule>
    <cfRule type="containsText" dxfId="5504" priority="7917" stopIfTrue="1" operator="containsText" text="0 - серый">
      <formula>NOT(ISERROR(SEARCH("0 - серый",O77)))</formula>
    </cfRule>
  </conditionalFormatting>
  <conditionalFormatting sqref="O78:P78">
    <cfRule type="containsText" dxfId="5503" priority="7910" stopIfTrue="1" operator="containsText" text="3 - красный">
      <formula>NOT(ISERROR(SEARCH("3 - красный",O78)))</formula>
    </cfRule>
    <cfRule type="containsText" dxfId="5502" priority="7911" stopIfTrue="1" operator="containsText" text="2 - желтый">
      <formula>NOT(ISERROR(SEARCH("2 - желтый",O78)))</formula>
    </cfRule>
    <cfRule type="containsText" dxfId="5501" priority="7912" stopIfTrue="1" operator="containsText" text="1 - зеленый">
      <formula>NOT(ISERROR(SEARCH("1 - зеленый",O78)))</formula>
    </cfRule>
    <cfRule type="containsText" dxfId="5500" priority="7913" stopIfTrue="1" operator="containsText" text="0 - серый">
      <formula>NOT(ISERROR(SEARCH("0 - серый",O78)))</formula>
    </cfRule>
  </conditionalFormatting>
  <conditionalFormatting sqref="O159:P159">
    <cfRule type="containsText" dxfId="5499" priority="6942" stopIfTrue="1" operator="containsText" text="3 - красный">
      <formula>NOT(ISERROR(SEARCH("3 - красный",O159)))</formula>
    </cfRule>
    <cfRule type="containsText" dxfId="5498" priority="6943" stopIfTrue="1" operator="containsText" text="2 - желтый">
      <formula>NOT(ISERROR(SEARCH("2 - желтый",O159)))</formula>
    </cfRule>
    <cfRule type="containsText" dxfId="5497" priority="6944" stopIfTrue="1" operator="containsText" text="1 - зеленый">
      <formula>NOT(ISERROR(SEARCH("1 - зеленый",O159)))</formula>
    </cfRule>
    <cfRule type="containsText" dxfId="5496" priority="6945" stopIfTrue="1" operator="containsText" text="0 - серый">
      <formula>NOT(ISERROR(SEARCH("0 - серый",O159)))</formula>
    </cfRule>
  </conditionalFormatting>
  <conditionalFormatting sqref="O138:P138">
    <cfRule type="containsText" dxfId="5495" priority="7902" stopIfTrue="1" operator="containsText" text="3 - красный">
      <formula>NOT(ISERROR(SEARCH("3 - красный",O138)))</formula>
    </cfRule>
    <cfRule type="containsText" dxfId="5494" priority="7903" stopIfTrue="1" operator="containsText" text="2 - желтый">
      <formula>NOT(ISERROR(SEARCH("2 - желтый",O138)))</formula>
    </cfRule>
    <cfRule type="containsText" dxfId="5493" priority="7904" stopIfTrue="1" operator="containsText" text="1 - зеленый">
      <formula>NOT(ISERROR(SEARCH("1 - зеленый",O138)))</formula>
    </cfRule>
    <cfRule type="containsText" dxfId="5492" priority="7905" stopIfTrue="1" operator="containsText" text="0 - серый">
      <formula>NOT(ISERROR(SEARCH("0 - серый",O138)))</formula>
    </cfRule>
  </conditionalFormatting>
  <conditionalFormatting sqref="O79:P79">
    <cfRule type="containsText" dxfId="5491" priority="7886" stopIfTrue="1" operator="containsText" text="3 - красный">
      <formula>NOT(ISERROR(SEARCH("3 - красный",O79)))</formula>
    </cfRule>
    <cfRule type="containsText" dxfId="5490" priority="7887" stopIfTrue="1" operator="containsText" text="2 - желтый">
      <formula>NOT(ISERROR(SEARCH("2 - желтый",O79)))</formula>
    </cfRule>
    <cfRule type="containsText" dxfId="5489" priority="7888" stopIfTrue="1" operator="containsText" text="1 - зеленый">
      <formula>NOT(ISERROR(SEARCH("1 - зеленый",O79)))</formula>
    </cfRule>
    <cfRule type="containsText" dxfId="5488" priority="7889" stopIfTrue="1" operator="containsText" text="0 - серый">
      <formula>NOT(ISERROR(SEARCH("0 - серый",O79)))</formula>
    </cfRule>
  </conditionalFormatting>
  <conditionalFormatting sqref="O80:P80">
    <cfRule type="containsText" dxfId="5487" priority="7882" stopIfTrue="1" operator="containsText" text="3 - красный">
      <formula>NOT(ISERROR(SEARCH("3 - красный",O80)))</formula>
    </cfRule>
    <cfRule type="containsText" dxfId="5486" priority="7883" stopIfTrue="1" operator="containsText" text="2 - желтый">
      <formula>NOT(ISERROR(SEARCH("2 - желтый",O80)))</formula>
    </cfRule>
    <cfRule type="containsText" dxfId="5485" priority="7884" stopIfTrue="1" operator="containsText" text="1 - зеленый">
      <formula>NOT(ISERROR(SEARCH("1 - зеленый",O80)))</formula>
    </cfRule>
    <cfRule type="containsText" dxfId="5484" priority="7885" stopIfTrue="1" operator="containsText" text="0 - серый">
      <formula>NOT(ISERROR(SEARCH("0 - серый",O80)))</formula>
    </cfRule>
  </conditionalFormatting>
  <conditionalFormatting sqref="O233:P233">
    <cfRule type="containsText" dxfId="5483" priority="7862" stopIfTrue="1" operator="containsText" text="3 - красный">
      <formula>NOT(ISERROR(SEARCH("3 - красный",O233)))</formula>
    </cfRule>
    <cfRule type="containsText" dxfId="5482" priority="7863" stopIfTrue="1" operator="containsText" text="2 - желтый">
      <formula>NOT(ISERROR(SEARCH("2 - желтый",O233)))</formula>
    </cfRule>
    <cfRule type="containsText" dxfId="5481" priority="7864" stopIfTrue="1" operator="containsText" text="1 - зеленый">
      <formula>NOT(ISERROR(SEARCH("1 - зеленый",O233)))</formula>
    </cfRule>
    <cfRule type="containsText" dxfId="5480" priority="7865" stopIfTrue="1" operator="containsText" text="0 - серый">
      <formula>NOT(ISERROR(SEARCH("0 - серый",O233)))</formula>
    </cfRule>
  </conditionalFormatting>
  <conditionalFormatting sqref="O322:P322">
    <cfRule type="containsText" dxfId="5479" priority="7854" stopIfTrue="1" operator="containsText" text="3 - красный">
      <formula>NOT(ISERROR(SEARCH("3 - красный",O322)))</formula>
    </cfRule>
    <cfRule type="containsText" dxfId="5478" priority="7855" stopIfTrue="1" operator="containsText" text="2 - желтый">
      <formula>NOT(ISERROR(SEARCH("2 - желтый",O322)))</formula>
    </cfRule>
    <cfRule type="containsText" dxfId="5477" priority="7856" stopIfTrue="1" operator="containsText" text="1 - зеленый">
      <formula>NOT(ISERROR(SEARCH("1 - зеленый",O322)))</formula>
    </cfRule>
    <cfRule type="containsText" dxfId="5476" priority="7857" stopIfTrue="1" operator="containsText" text="0 - серый">
      <formula>NOT(ISERROR(SEARCH("0 - серый",O322)))</formula>
    </cfRule>
  </conditionalFormatting>
  <conditionalFormatting sqref="O323:P323">
    <cfRule type="containsText" dxfId="5475" priority="7850" stopIfTrue="1" operator="containsText" text="3 - красный">
      <formula>NOT(ISERROR(SEARCH("3 - красный",O323)))</formula>
    </cfRule>
    <cfRule type="containsText" dxfId="5474" priority="7851" stopIfTrue="1" operator="containsText" text="2 - желтый">
      <formula>NOT(ISERROR(SEARCH("2 - желтый",O323)))</formula>
    </cfRule>
    <cfRule type="containsText" dxfId="5473" priority="7852" stopIfTrue="1" operator="containsText" text="1 - зеленый">
      <formula>NOT(ISERROR(SEARCH("1 - зеленый",O323)))</formula>
    </cfRule>
    <cfRule type="containsText" dxfId="5472" priority="7853" stopIfTrue="1" operator="containsText" text="0 - серый">
      <formula>NOT(ISERROR(SEARCH("0 - серый",O323)))</formula>
    </cfRule>
  </conditionalFormatting>
  <conditionalFormatting sqref="O324:P324">
    <cfRule type="containsText" dxfId="5471" priority="7846" stopIfTrue="1" operator="containsText" text="3 - красный">
      <formula>NOT(ISERROR(SEARCH("3 - красный",O324)))</formula>
    </cfRule>
    <cfRule type="containsText" dxfId="5470" priority="7847" stopIfTrue="1" operator="containsText" text="2 - желтый">
      <formula>NOT(ISERROR(SEARCH("2 - желтый",O324)))</formula>
    </cfRule>
    <cfRule type="containsText" dxfId="5469" priority="7848" stopIfTrue="1" operator="containsText" text="1 - зеленый">
      <formula>NOT(ISERROR(SEARCH("1 - зеленый",O324)))</formula>
    </cfRule>
    <cfRule type="containsText" dxfId="5468" priority="7849" stopIfTrue="1" operator="containsText" text="0 - серый">
      <formula>NOT(ISERROR(SEARCH("0 - серый",O324)))</formula>
    </cfRule>
  </conditionalFormatting>
  <conditionalFormatting sqref="O325:P325">
    <cfRule type="containsText" dxfId="5467" priority="7842" stopIfTrue="1" operator="containsText" text="3 - красный">
      <formula>NOT(ISERROR(SEARCH("3 - красный",O325)))</formula>
    </cfRule>
    <cfRule type="containsText" dxfId="5466" priority="7843" stopIfTrue="1" operator="containsText" text="2 - желтый">
      <formula>NOT(ISERROR(SEARCH("2 - желтый",O325)))</formula>
    </cfRule>
    <cfRule type="containsText" dxfId="5465" priority="7844" stopIfTrue="1" operator="containsText" text="1 - зеленый">
      <formula>NOT(ISERROR(SEARCH("1 - зеленый",O325)))</formula>
    </cfRule>
    <cfRule type="containsText" dxfId="5464" priority="7845" stopIfTrue="1" operator="containsText" text="0 - серый">
      <formula>NOT(ISERROR(SEARCH("0 - серый",O325)))</formula>
    </cfRule>
  </conditionalFormatting>
  <conditionalFormatting sqref="O327:P327">
    <cfRule type="containsText" dxfId="5463" priority="7838" stopIfTrue="1" operator="containsText" text="3 - красный">
      <formula>NOT(ISERROR(SEARCH("3 - красный",O327)))</formula>
    </cfRule>
    <cfRule type="containsText" dxfId="5462" priority="7839" stopIfTrue="1" operator="containsText" text="2 - желтый">
      <formula>NOT(ISERROR(SEARCH("2 - желтый",O327)))</formula>
    </cfRule>
    <cfRule type="containsText" dxfId="5461" priority="7840" stopIfTrue="1" operator="containsText" text="1 - зеленый">
      <formula>NOT(ISERROR(SEARCH("1 - зеленый",O327)))</formula>
    </cfRule>
    <cfRule type="containsText" dxfId="5460" priority="7841" stopIfTrue="1" operator="containsText" text="0 - серый">
      <formula>NOT(ISERROR(SEARCH("0 - серый",O327)))</formula>
    </cfRule>
  </conditionalFormatting>
  <conditionalFormatting sqref="O326:P326">
    <cfRule type="containsText" dxfId="5459" priority="7834" stopIfTrue="1" operator="containsText" text="3 - красный">
      <formula>NOT(ISERROR(SEARCH("3 - красный",O326)))</formula>
    </cfRule>
    <cfRule type="containsText" dxfId="5458" priority="7835" stopIfTrue="1" operator="containsText" text="2 - желтый">
      <formula>NOT(ISERROR(SEARCH("2 - желтый",O326)))</formula>
    </cfRule>
    <cfRule type="containsText" dxfId="5457" priority="7836" stopIfTrue="1" operator="containsText" text="1 - зеленый">
      <formula>NOT(ISERROR(SEARCH("1 - зеленый",O326)))</formula>
    </cfRule>
    <cfRule type="containsText" dxfId="5456" priority="7837" stopIfTrue="1" operator="containsText" text="0 - серый">
      <formula>NOT(ISERROR(SEARCH("0 - серый",O326)))</formula>
    </cfRule>
  </conditionalFormatting>
  <conditionalFormatting sqref="O28:P28">
    <cfRule type="containsText" dxfId="5455" priority="7830" stopIfTrue="1" operator="containsText" text="3 - красный">
      <formula>NOT(ISERROR(SEARCH("3 - красный",O28)))</formula>
    </cfRule>
    <cfRule type="containsText" dxfId="5454" priority="7831" stopIfTrue="1" operator="containsText" text="2 - желтый">
      <formula>NOT(ISERROR(SEARCH("2 - желтый",O28)))</formula>
    </cfRule>
    <cfRule type="containsText" dxfId="5453" priority="7832" stopIfTrue="1" operator="containsText" text="1 - зеленый">
      <formula>NOT(ISERROR(SEARCH("1 - зеленый",O28)))</formula>
    </cfRule>
    <cfRule type="containsText" dxfId="5452" priority="7833" stopIfTrue="1" operator="containsText" text="0 - серый">
      <formula>NOT(ISERROR(SEARCH("0 - серый",O28)))</formula>
    </cfRule>
  </conditionalFormatting>
  <conditionalFormatting sqref="O4:P4">
    <cfRule type="containsText" dxfId="5451" priority="7814" stopIfTrue="1" operator="containsText" text="3 - красный">
      <formula>NOT(ISERROR(SEARCH("3 - красный",O4)))</formula>
    </cfRule>
    <cfRule type="containsText" dxfId="5450" priority="7815" stopIfTrue="1" operator="containsText" text="2 - желтый">
      <formula>NOT(ISERROR(SEARCH("2 - желтый",O4)))</formula>
    </cfRule>
    <cfRule type="containsText" dxfId="5449" priority="7816" stopIfTrue="1" operator="containsText" text="1 - зеленый">
      <formula>NOT(ISERROR(SEARCH("1 - зеленый",O4)))</formula>
    </cfRule>
    <cfRule type="containsText" dxfId="5448" priority="7817" stopIfTrue="1" operator="containsText" text="0 - серый">
      <formula>NOT(ISERROR(SEARCH("0 - серый",O4)))</formula>
    </cfRule>
  </conditionalFormatting>
  <conditionalFormatting sqref="O21:P21">
    <cfRule type="containsText" dxfId="5447" priority="7806" stopIfTrue="1" operator="containsText" text="3 - красный">
      <formula>NOT(ISERROR(SEARCH("3 - красный",O21)))</formula>
    </cfRule>
    <cfRule type="containsText" dxfId="5446" priority="7807" stopIfTrue="1" operator="containsText" text="2 - желтый">
      <formula>NOT(ISERROR(SEARCH("2 - желтый",O21)))</formula>
    </cfRule>
    <cfRule type="containsText" dxfId="5445" priority="7808" stopIfTrue="1" operator="containsText" text="1 - зеленый">
      <formula>NOT(ISERROR(SEARCH("1 - зеленый",O21)))</formula>
    </cfRule>
    <cfRule type="containsText" dxfId="5444" priority="7809" stopIfTrue="1" operator="containsText" text="0 - серый">
      <formula>NOT(ISERROR(SEARCH("0 - серый",O21)))</formula>
    </cfRule>
  </conditionalFormatting>
  <conditionalFormatting sqref="O22:P22">
    <cfRule type="containsText" dxfId="5443" priority="7802" stopIfTrue="1" operator="containsText" text="3 - красный">
      <formula>NOT(ISERROR(SEARCH("3 - красный",O22)))</formula>
    </cfRule>
    <cfRule type="containsText" dxfId="5442" priority="7803" stopIfTrue="1" operator="containsText" text="2 - желтый">
      <formula>NOT(ISERROR(SEARCH("2 - желтый",O22)))</formula>
    </cfRule>
    <cfRule type="containsText" dxfId="5441" priority="7804" stopIfTrue="1" operator="containsText" text="1 - зеленый">
      <formula>NOT(ISERROR(SEARCH("1 - зеленый",O22)))</formula>
    </cfRule>
    <cfRule type="containsText" dxfId="5440" priority="7805" stopIfTrue="1" operator="containsText" text="0 - серый">
      <formula>NOT(ISERROR(SEARCH("0 - серый",O22)))</formula>
    </cfRule>
  </conditionalFormatting>
  <conditionalFormatting sqref="O25:P25">
    <cfRule type="containsText" dxfId="5439" priority="7790" stopIfTrue="1" operator="containsText" text="3 - красный">
      <formula>NOT(ISERROR(SEARCH("3 - красный",O25)))</formula>
    </cfRule>
    <cfRule type="containsText" dxfId="5438" priority="7791" stopIfTrue="1" operator="containsText" text="2 - желтый">
      <formula>NOT(ISERROR(SEARCH("2 - желтый",O25)))</formula>
    </cfRule>
    <cfRule type="containsText" dxfId="5437" priority="7792" stopIfTrue="1" operator="containsText" text="1 - зеленый">
      <formula>NOT(ISERROR(SEARCH("1 - зеленый",O25)))</formula>
    </cfRule>
    <cfRule type="containsText" dxfId="5436" priority="7793" stopIfTrue="1" operator="containsText" text="0 - серый">
      <formula>NOT(ISERROR(SEARCH("0 - серый",O25)))</formula>
    </cfRule>
  </conditionalFormatting>
  <conditionalFormatting sqref="O27">
    <cfRule type="containsText" dxfId="5435" priority="7782" stopIfTrue="1" operator="containsText" text="3 - красный">
      <formula>NOT(ISERROR(SEARCH("3 - красный",O27)))</formula>
    </cfRule>
    <cfRule type="containsText" dxfId="5434" priority="7783" stopIfTrue="1" operator="containsText" text="2 - желтый">
      <formula>NOT(ISERROR(SEARCH("2 - желтый",O27)))</formula>
    </cfRule>
    <cfRule type="containsText" dxfId="5433" priority="7784" stopIfTrue="1" operator="containsText" text="1 - зеленый">
      <formula>NOT(ISERROR(SEARCH("1 - зеленый",O27)))</formula>
    </cfRule>
    <cfRule type="containsText" dxfId="5432" priority="7785" stopIfTrue="1" operator="containsText" text="0 - серый">
      <formula>NOT(ISERROR(SEARCH("0 - серый",O27)))</formula>
    </cfRule>
  </conditionalFormatting>
  <conditionalFormatting sqref="O30:P30">
    <cfRule type="containsText" dxfId="5431" priority="7778" stopIfTrue="1" operator="containsText" text="3 - красный">
      <formula>NOT(ISERROR(SEARCH("3 - красный",O30)))</formula>
    </cfRule>
    <cfRule type="containsText" dxfId="5430" priority="7779" stopIfTrue="1" operator="containsText" text="2 - желтый">
      <formula>NOT(ISERROR(SEARCH("2 - желтый",O30)))</formula>
    </cfRule>
    <cfRule type="containsText" dxfId="5429" priority="7780" stopIfTrue="1" operator="containsText" text="1 - зеленый">
      <formula>NOT(ISERROR(SEARCH("1 - зеленый",O30)))</formula>
    </cfRule>
    <cfRule type="containsText" dxfId="5428" priority="7781" stopIfTrue="1" operator="containsText" text="0 - серый">
      <formula>NOT(ISERROR(SEARCH("0 - серый",O30)))</formula>
    </cfRule>
  </conditionalFormatting>
  <conditionalFormatting sqref="O31:P31">
    <cfRule type="containsText" dxfId="5427" priority="7774" stopIfTrue="1" operator="containsText" text="3 - красный">
      <formula>NOT(ISERROR(SEARCH("3 - красный",O31)))</formula>
    </cfRule>
    <cfRule type="containsText" dxfId="5426" priority="7775" stopIfTrue="1" operator="containsText" text="2 - желтый">
      <formula>NOT(ISERROR(SEARCH("2 - желтый",O31)))</formula>
    </cfRule>
    <cfRule type="containsText" dxfId="5425" priority="7776" stopIfTrue="1" operator="containsText" text="1 - зеленый">
      <formula>NOT(ISERROR(SEARCH("1 - зеленый",O31)))</formula>
    </cfRule>
    <cfRule type="containsText" dxfId="5424" priority="7777" stopIfTrue="1" operator="containsText" text="0 - серый">
      <formula>NOT(ISERROR(SEARCH("0 - серый",O31)))</formula>
    </cfRule>
  </conditionalFormatting>
  <conditionalFormatting sqref="O32:P32">
    <cfRule type="containsText" dxfId="5423" priority="7770" stopIfTrue="1" operator="containsText" text="3 - красный">
      <formula>NOT(ISERROR(SEARCH("3 - красный",O32)))</formula>
    </cfRule>
    <cfRule type="containsText" dxfId="5422" priority="7771" stopIfTrue="1" operator="containsText" text="2 - желтый">
      <formula>NOT(ISERROR(SEARCH("2 - желтый",O32)))</formula>
    </cfRule>
    <cfRule type="containsText" dxfId="5421" priority="7772" stopIfTrue="1" operator="containsText" text="1 - зеленый">
      <formula>NOT(ISERROR(SEARCH("1 - зеленый",O32)))</formula>
    </cfRule>
    <cfRule type="containsText" dxfId="5420" priority="7773" stopIfTrue="1" operator="containsText" text="0 - серый">
      <formula>NOT(ISERROR(SEARCH("0 - серый",O32)))</formula>
    </cfRule>
  </conditionalFormatting>
  <conditionalFormatting sqref="O47">
    <cfRule type="containsText" dxfId="5419" priority="7766" stopIfTrue="1" operator="containsText" text="3 - красный">
      <formula>NOT(ISERROR(SEARCH("3 - красный",O47)))</formula>
    </cfRule>
    <cfRule type="containsText" dxfId="5418" priority="7767" stopIfTrue="1" operator="containsText" text="2 - желтый">
      <formula>NOT(ISERROR(SEARCH("2 - желтый",O47)))</formula>
    </cfRule>
    <cfRule type="containsText" dxfId="5417" priority="7768" stopIfTrue="1" operator="containsText" text="1 - зеленый">
      <formula>NOT(ISERROR(SEARCH("1 - зеленый",O47)))</formula>
    </cfRule>
    <cfRule type="containsText" dxfId="5416" priority="7769" stopIfTrue="1" operator="containsText" text="0 - серый">
      <formula>NOT(ISERROR(SEARCH("0 - серый",O47)))</formula>
    </cfRule>
  </conditionalFormatting>
  <conditionalFormatting sqref="O51:P51">
    <cfRule type="containsText" dxfId="5415" priority="7758" stopIfTrue="1" operator="containsText" text="3 - красный">
      <formula>NOT(ISERROR(SEARCH("3 - красный",O51)))</formula>
    </cfRule>
    <cfRule type="containsText" dxfId="5414" priority="7759" stopIfTrue="1" operator="containsText" text="2 - желтый">
      <formula>NOT(ISERROR(SEARCH("2 - желтый",O51)))</formula>
    </cfRule>
    <cfRule type="containsText" dxfId="5413" priority="7760" stopIfTrue="1" operator="containsText" text="1 - зеленый">
      <formula>NOT(ISERROR(SEARCH("1 - зеленый",O51)))</formula>
    </cfRule>
    <cfRule type="containsText" dxfId="5412" priority="7761" stopIfTrue="1" operator="containsText" text="0 - серый">
      <formula>NOT(ISERROR(SEARCH("0 - серый",O51)))</formula>
    </cfRule>
  </conditionalFormatting>
  <conditionalFormatting sqref="O52">
    <cfRule type="containsText" dxfId="5411" priority="7754" stopIfTrue="1" operator="containsText" text="3 - красный">
      <formula>NOT(ISERROR(SEARCH("3 - красный",O52)))</formula>
    </cfRule>
    <cfRule type="containsText" dxfId="5410" priority="7755" stopIfTrue="1" operator="containsText" text="2 - желтый">
      <formula>NOT(ISERROR(SEARCH("2 - желтый",O52)))</formula>
    </cfRule>
    <cfRule type="containsText" dxfId="5409" priority="7756" stopIfTrue="1" operator="containsText" text="1 - зеленый">
      <formula>NOT(ISERROR(SEARCH("1 - зеленый",O52)))</formula>
    </cfRule>
    <cfRule type="containsText" dxfId="5408" priority="7757" stopIfTrue="1" operator="containsText" text="0 - серый">
      <formula>NOT(ISERROR(SEARCH("0 - серый",O52)))</formula>
    </cfRule>
  </conditionalFormatting>
  <conditionalFormatting sqref="O53">
    <cfRule type="containsText" dxfId="5407" priority="7750" stopIfTrue="1" operator="containsText" text="3 - красный">
      <formula>NOT(ISERROR(SEARCH("3 - красный",O53)))</formula>
    </cfRule>
    <cfRule type="containsText" dxfId="5406" priority="7751" stopIfTrue="1" operator="containsText" text="2 - желтый">
      <formula>NOT(ISERROR(SEARCH("2 - желтый",O53)))</formula>
    </cfRule>
    <cfRule type="containsText" dxfId="5405" priority="7752" stopIfTrue="1" operator="containsText" text="1 - зеленый">
      <formula>NOT(ISERROR(SEARCH("1 - зеленый",O53)))</formula>
    </cfRule>
    <cfRule type="containsText" dxfId="5404" priority="7753" stopIfTrue="1" operator="containsText" text="0 - серый">
      <formula>NOT(ISERROR(SEARCH("0 - серый",O53)))</formula>
    </cfRule>
  </conditionalFormatting>
  <conditionalFormatting sqref="O63:P63">
    <cfRule type="containsText" dxfId="5403" priority="7746" stopIfTrue="1" operator="containsText" text="3 - красный">
      <formula>NOT(ISERROR(SEARCH("3 - красный",O63)))</formula>
    </cfRule>
    <cfRule type="containsText" dxfId="5402" priority="7747" stopIfTrue="1" operator="containsText" text="2 - желтый">
      <formula>NOT(ISERROR(SEARCH("2 - желтый",O63)))</formula>
    </cfRule>
    <cfRule type="containsText" dxfId="5401" priority="7748" stopIfTrue="1" operator="containsText" text="1 - зеленый">
      <formula>NOT(ISERROR(SEARCH("1 - зеленый",O63)))</formula>
    </cfRule>
    <cfRule type="containsText" dxfId="5400" priority="7749" stopIfTrue="1" operator="containsText" text="0 - серый">
      <formula>NOT(ISERROR(SEARCH("0 - серый",O63)))</formula>
    </cfRule>
  </conditionalFormatting>
  <conditionalFormatting sqref="O64:P64">
    <cfRule type="containsText" dxfId="5399" priority="7742" stopIfTrue="1" operator="containsText" text="3 - красный">
      <formula>NOT(ISERROR(SEARCH("3 - красный",O64)))</formula>
    </cfRule>
    <cfRule type="containsText" dxfId="5398" priority="7743" stopIfTrue="1" operator="containsText" text="2 - желтый">
      <formula>NOT(ISERROR(SEARCH("2 - желтый",O64)))</formula>
    </cfRule>
    <cfRule type="containsText" dxfId="5397" priority="7744" stopIfTrue="1" operator="containsText" text="1 - зеленый">
      <formula>NOT(ISERROR(SEARCH("1 - зеленый",O64)))</formula>
    </cfRule>
    <cfRule type="containsText" dxfId="5396" priority="7745" stopIfTrue="1" operator="containsText" text="0 - серый">
      <formula>NOT(ISERROR(SEARCH("0 - серый",O64)))</formula>
    </cfRule>
  </conditionalFormatting>
  <conditionalFormatting sqref="O66:P66">
    <cfRule type="containsText" dxfId="5395" priority="7738" stopIfTrue="1" operator="containsText" text="3 - красный">
      <formula>NOT(ISERROR(SEARCH("3 - красный",O66)))</formula>
    </cfRule>
    <cfRule type="containsText" dxfId="5394" priority="7739" stopIfTrue="1" operator="containsText" text="2 - желтый">
      <formula>NOT(ISERROR(SEARCH("2 - желтый",O66)))</formula>
    </cfRule>
    <cfRule type="containsText" dxfId="5393" priority="7740" stopIfTrue="1" operator="containsText" text="1 - зеленый">
      <formula>NOT(ISERROR(SEARCH("1 - зеленый",O66)))</formula>
    </cfRule>
    <cfRule type="containsText" dxfId="5392" priority="7741" stopIfTrue="1" operator="containsText" text="0 - серый">
      <formula>NOT(ISERROR(SEARCH("0 - серый",O66)))</formula>
    </cfRule>
  </conditionalFormatting>
  <conditionalFormatting sqref="O67:P67">
    <cfRule type="containsText" dxfId="5391" priority="7734" stopIfTrue="1" operator="containsText" text="3 - красный">
      <formula>NOT(ISERROR(SEARCH("3 - красный",O67)))</formula>
    </cfRule>
    <cfRule type="containsText" dxfId="5390" priority="7735" stopIfTrue="1" operator="containsText" text="2 - желтый">
      <formula>NOT(ISERROR(SEARCH("2 - желтый",O67)))</formula>
    </cfRule>
    <cfRule type="containsText" dxfId="5389" priority="7736" stopIfTrue="1" operator="containsText" text="1 - зеленый">
      <formula>NOT(ISERROR(SEARCH("1 - зеленый",O67)))</formula>
    </cfRule>
    <cfRule type="containsText" dxfId="5388" priority="7737" stopIfTrue="1" operator="containsText" text="0 - серый">
      <formula>NOT(ISERROR(SEARCH("0 - серый",O67)))</formula>
    </cfRule>
  </conditionalFormatting>
  <conditionalFormatting sqref="O65:P65">
    <cfRule type="containsText" dxfId="5387" priority="7730" stopIfTrue="1" operator="containsText" text="3 - красный">
      <formula>NOT(ISERROR(SEARCH("3 - красный",O65)))</formula>
    </cfRule>
    <cfRule type="containsText" dxfId="5386" priority="7731" stopIfTrue="1" operator="containsText" text="2 - желтый">
      <formula>NOT(ISERROR(SEARCH("2 - желтый",O65)))</formula>
    </cfRule>
    <cfRule type="containsText" dxfId="5385" priority="7732" stopIfTrue="1" operator="containsText" text="1 - зеленый">
      <formula>NOT(ISERROR(SEARCH("1 - зеленый",O65)))</formula>
    </cfRule>
    <cfRule type="containsText" dxfId="5384" priority="7733" stopIfTrue="1" operator="containsText" text="0 - серый">
      <formula>NOT(ISERROR(SEARCH("0 - серый",O65)))</formula>
    </cfRule>
  </conditionalFormatting>
  <conditionalFormatting sqref="O68:P68">
    <cfRule type="containsText" dxfId="5383" priority="7726" stopIfTrue="1" operator="containsText" text="3 - красный">
      <formula>NOT(ISERROR(SEARCH("3 - красный",O68)))</formula>
    </cfRule>
    <cfRule type="containsText" dxfId="5382" priority="7727" stopIfTrue="1" operator="containsText" text="2 - желтый">
      <formula>NOT(ISERROR(SEARCH("2 - желтый",O68)))</formula>
    </cfRule>
    <cfRule type="containsText" dxfId="5381" priority="7728" stopIfTrue="1" operator="containsText" text="1 - зеленый">
      <formula>NOT(ISERROR(SEARCH("1 - зеленый",O68)))</formula>
    </cfRule>
    <cfRule type="containsText" dxfId="5380" priority="7729" stopIfTrue="1" operator="containsText" text="0 - серый">
      <formula>NOT(ISERROR(SEARCH("0 - серый",O68)))</formula>
    </cfRule>
  </conditionalFormatting>
  <conditionalFormatting sqref="O69:P69">
    <cfRule type="containsText" dxfId="5379" priority="7718" stopIfTrue="1" operator="containsText" text="3 - красный">
      <formula>NOT(ISERROR(SEARCH("3 - красный",O69)))</formula>
    </cfRule>
    <cfRule type="containsText" dxfId="5378" priority="7719" stopIfTrue="1" operator="containsText" text="2 - желтый">
      <formula>NOT(ISERROR(SEARCH("2 - желтый",O69)))</formula>
    </cfRule>
    <cfRule type="containsText" dxfId="5377" priority="7720" stopIfTrue="1" operator="containsText" text="1 - зеленый">
      <formula>NOT(ISERROR(SEARCH("1 - зеленый",O69)))</formula>
    </cfRule>
    <cfRule type="containsText" dxfId="5376" priority="7721" stopIfTrue="1" operator="containsText" text="0 - серый">
      <formula>NOT(ISERROR(SEARCH("0 - серый",O69)))</formula>
    </cfRule>
  </conditionalFormatting>
  <conditionalFormatting sqref="O70:P70">
    <cfRule type="containsText" dxfId="5375" priority="7714" stopIfTrue="1" operator="containsText" text="3 - красный">
      <formula>NOT(ISERROR(SEARCH("3 - красный",O70)))</formula>
    </cfRule>
    <cfRule type="containsText" dxfId="5374" priority="7715" stopIfTrue="1" operator="containsText" text="2 - желтый">
      <formula>NOT(ISERROR(SEARCH("2 - желтый",O70)))</formula>
    </cfRule>
    <cfRule type="containsText" dxfId="5373" priority="7716" stopIfTrue="1" operator="containsText" text="1 - зеленый">
      <formula>NOT(ISERROR(SEARCH("1 - зеленый",O70)))</formula>
    </cfRule>
    <cfRule type="containsText" dxfId="5372" priority="7717" stopIfTrue="1" operator="containsText" text="0 - серый">
      <formula>NOT(ISERROR(SEARCH("0 - серый",O70)))</formula>
    </cfRule>
  </conditionalFormatting>
  <conditionalFormatting sqref="O71:P71">
    <cfRule type="containsText" dxfId="5371" priority="7710" stopIfTrue="1" operator="containsText" text="3 - красный">
      <formula>NOT(ISERROR(SEARCH("3 - красный",O71)))</formula>
    </cfRule>
    <cfRule type="containsText" dxfId="5370" priority="7711" stopIfTrue="1" operator="containsText" text="2 - желтый">
      <formula>NOT(ISERROR(SEARCH("2 - желтый",O71)))</formula>
    </cfRule>
    <cfRule type="containsText" dxfId="5369" priority="7712" stopIfTrue="1" operator="containsText" text="1 - зеленый">
      <formula>NOT(ISERROR(SEARCH("1 - зеленый",O71)))</formula>
    </cfRule>
    <cfRule type="containsText" dxfId="5368" priority="7713" stopIfTrue="1" operator="containsText" text="0 - серый">
      <formula>NOT(ISERROR(SEARCH("0 - серый",O71)))</formula>
    </cfRule>
  </conditionalFormatting>
  <conditionalFormatting sqref="O72:P72">
    <cfRule type="containsText" dxfId="5367" priority="7706" stopIfTrue="1" operator="containsText" text="3 - красный">
      <formula>NOT(ISERROR(SEARCH("3 - красный",O72)))</formula>
    </cfRule>
    <cfRule type="containsText" dxfId="5366" priority="7707" stopIfTrue="1" operator="containsText" text="2 - желтый">
      <formula>NOT(ISERROR(SEARCH("2 - желтый",O72)))</formula>
    </cfRule>
    <cfRule type="containsText" dxfId="5365" priority="7708" stopIfTrue="1" operator="containsText" text="1 - зеленый">
      <formula>NOT(ISERROR(SEARCH("1 - зеленый",O72)))</formula>
    </cfRule>
    <cfRule type="containsText" dxfId="5364" priority="7709" stopIfTrue="1" operator="containsText" text="0 - серый">
      <formula>NOT(ISERROR(SEARCH("0 - серый",O72)))</formula>
    </cfRule>
  </conditionalFormatting>
  <conditionalFormatting sqref="O73:P73">
    <cfRule type="containsText" dxfId="5363" priority="7702" stopIfTrue="1" operator="containsText" text="3 - красный">
      <formula>NOT(ISERROR(SEARCH("3 - красный",O73)))</formula>
    </cfRule>
    <cfRule type="containsText" dxfId="5362" priority="7703" stopIfTrue="1" operator="containsText" text="2 - желтый">
      <formula>NOT(ISERROR(SEARCH("2 - желтый",O73)))</formula>
    </cfRule>
    <cfRule type="containsText" dxfId="5361" priority="7704" stopIfTrue="1" operator="containsText" text="1 - зеленый">
      <formula>NOT(ISERROR(SEARCH("1 - зеленый",O73)))</formula>
    </cfRule>
    <cfRule type="containsText" dxfId="5360" priority="7705" stopIfTrue="1" operator="containsText" text="0 - серый">
      <formula>NOT(ISERROR(SEARCH("0 - серый",O73)))</formula>
    </cfRule>
  </conditionalFormatting>
  <conditionalFormatting sqref="O74:P74">
    <cfRule type="containsText" dxfId="5359" priority="7698" stopIfTrue="1" operator="containsText" text="3 - красный">
      <formula>NOT(ISERROR(SEARCH("3 - красный",O74)))</formula>
    </cfRule>
    <cfRule type="containsText" dxfId="5358" priority="7699" stopIfTrue="1" operator="containsText" text="2 - желтый">
      <formula>NOT(ISERROR(SEARCH("2 - желтый",O74)))</formula>
    </cfRule>
    <cfRule type="containsText" dxfId="5357" priority="7700" stopIfTrue="1" operator="containsText" text="1 - зеленый">
      <formula>NOT(ISERROR(SEARCH("1 - зеленый",O74)))</formula>
    </cfRule>
    <cfRule type="containsText" dxfId="5356" priority="7701" stopIfTrue="1" operator="containsText" text="0 - серый">
      <formula>NOT(ISERROR(SEARCH("0 - серый",O74)))</formula>
    </cfRule>
  </conditionalFormatting>
  <conditionalFormatting sqref="O75:P75">
    <cfRule type="containsText" dxfId="5355" priority="7694" stopIfTrue="1" operator="containsText" text="3 - красный">
      <formula>NOT(ISERROR(SEARCH("3 - красный",O75)))</formula>
    </cfRule>
    <cfRule type="containsText" dxfId="5354" priority="7695" stopIfTrue="1" operator="containsText" text="2 - желтый">
      <formula>NOT(ISERROR(SEARCH("2 - желтый",O75)))</formula>
    </cfRule>
    <cfRule type="containsText" dxfId="5353" priority="7696" stopIfTrue="1" operator="containsText" text="1 - зеленый">
      <formula>NOT(ISERROR(SEARCH("1 - зеленый",O75)))</formula>
    </cfRule>
    <cfRule type="containsText" dxfId="5352" priority="7697" stopIfTrue="1" operator="containsText" text="0 - серый">
      <formula>NOT(ISERROR(SEARCH("0 - серый",O75)))</formula>
    </cfRule>
  </conditionalFormatting>
  <conditionalFormatting sqref="O76:P76">
    <cfRule type="containsText" dxfId="5351" priority="7690" stopIfTrue="1" operator="containsText" text="3 - красный">
      <formula>NOT(ISERROR(SEARCH("3 - красный",O76)))</formula>
    </cfRule>
    <cfRule type="containsText" dxfId="5350" priority="7691" stopIfTrue="1" operator="containsText" text="2 - желтый">
      <formula>NOT(ISERROR(SEARCH("2 - желтый",O76)))</formula>
    </cfRule>
    <cfRule type="containsText" dxfId="5349" priority="7692" stopIfTrue="1" operator="containsText" text="1 - зеленый">
      <formula>NOT(ISERROR(SEARCH("1 - зеленый",O76)))</formula>
    </cfRule>
    <cfRule type="containsText" dxfId="5348" priority="7693" stopIfTrue="1" operator="containsText" text="0 - серый">
      <formula>NOT(ISERROR(SEARCH("0 - серый",O76)))</formula>
    </cfRule>
  </conditionalFormatting>
  <conditionalFormatting sqref="O81:P81">
    <cfRule type="containsText" dxfId="5347" priority="7686" stopIfTrue="1" operator="containsText" text="3 - красный">
      <formula>NOT(ISERROR(SEARCH("3 - красный",O81)))</formula>
    </cfRule>
    <cfRule type="containsText" dxfId="5346" priority="7687" stopIfTrue="1" operator="containsText" text="2 - желтый">
      <formula>NOT(ISERROR(SEARCH("2 - желтый",O81)))</formula>
    </cfRule>
    <cfRule type="containsText" dxfId="5345" priority="7688" stopIfTrue="1" operator="containsText" text="1 - зеленый">
      <formula>NOT(ISERROR(SEARCH("1 - зеленый",O81)))</formula>
    </cfRule>
    <cfRule type="containsText" dxfId="5344" priority="7689" stopIfTrue="1" operator="containsText" text="0 - серый">
      <formula>NOT(ISERROR(SEARCH("0 - серый",O81)))</formula>
    </cfRule>
  </conditionalFormatting>
  <conditionalFormatting sqref="O82:P82">
    <cfRule type="containsText" dxfId="5343" priority="7682" stopIfTrue="1" operator="containsText" text="3 - красный">
      <formula>NOT(ISERROR(SEARCH("3 - красный",O82)))</formula>
    </cfRule>
    <cfRule type="containsText" dxfId="5342" priority="7683" stopIfTrue="1" operator="containsText" text="2 - желтый">
      <formula>NOT(ISERROR(SEARCH("2 - желтый",O82)))</formula>
    </cfRule>
    <cfRule type="containsText" dxfId="5341" priority="7684" stopIfTrue="1" operator="containsText" text="1 - зеленый">
      <formula>NOT(ISERROR(SEARCH("1 - зеленый",O82)))</formula>
    </cfRule>
    <cfRule type="containsText" dxfId="5340" priority="7685" stopIfTrue="1" operator="containsText" text="0 - серый">
      <formula>NOT(ISERROR(SEARCH("0 - серый",O82)))</formula>
    </cfRule>
  </conditionalFormatting>
  <conditionalFormatting sqref="O83:P83">
    <cfRule type="containsText" dxfId="5339" priority="7678" stopIfTrue="1" operator="containsText" text="3 - красный">
      <formula>NOT(ISERROR(SEARCH("3 - красный",O83)))</formula>
    </cfRule>
    <cfRule type="containsText" dxfId="5338" priority="7679" stopIfTrue="1" operator="containsText" text="2 - желтый">
      <formula>NOT(ISERROR(SEARCH("2 - желтый",O83)))</formula>
    </cfRule>
    <cfRule type="containsText" dxfId="5337" priority="7680" stopIfTrue="1" operator="containsText" text="1 - зеленый">
      <formula>NOT(ISERROR(SEARCH("1 - зеленый",O83)))</formula>
    </cfRule>
    <cfRule type="containsText" dxfId="5336" priority="7681" stopIfTrue="1" operator="containsText" text="0 - серый">
      <formula>NOT(ISERROR(SEARCH("0 - серый",O83)))</formula>
    </cfRule>
  </conditionalFormatting>
  <conditionalFormatting sqref="O84:P84">
    <cfRule type="containsText" dxfId="5335" priority="7674" stopIfTrue="1" operator="containsText" text="3 - красный">
      <formula>NOT(ISERROR(SEARCH("3 - красный",O84)))</formula>
    </cfRule>
    <cfRule type="containsText" dxfId="5334" priority="7675" stopIfTrue="1" operator="containsText" text="2 - желтый">
      <formula>NOT(ISERROR(SEARCH("2 - желтый",O84)))</formula>
    </cfRule>
    <cfRule type="containsText" dxfId="5333" priority="7676" stopIfTrue="1" operator="containsText" text="1 - зеленый">
      <formula>NOT(ISERROR(SEARCH("1 - зеленый",O84)))</formula>
    </cfRule>
    <cfRule type="containsText" dxfId="5332" priority="7677" stopIfTrue="1" operator="containsText" text="0 - серый">
      <formula>NOT(ISERROR(SEARCH("0 - серый",O84)))</formula>
    </cfRule>
  </conditionalFormatting>
  <conditionalFormatting sqref="O86:P86">
    <cfRule type="containsText" dxfId="5331" priority="7670" stopIfTrue="1" operator="containsText" text="3 - красный">
      <formula>NOT(ISERROR(SEARCH("3 - красный",O86)))</formula>
    </cfRule>
    <cfRule type="containsText" dxfId="5330" priority="7671" stopIfTrue="1" operator="containsText" text="2 - желтый">
      <formula>NOT(ISERROR(SEARCH("2 - желтый",O86)))</formula>
    </cfRule>
    <cfRule type="containsText" dxfId="5329" priority="7672" stopIfTrue="1" operator="containsText" text="1 - зеленый">
      <formula>NOT(ISERROR(SEARCH("1 - зеленый",O86)))</formula>
    </cfRule>
    <cfRule type="containsText" dxfId="5328" priority="7673" stopIfTrue="1" operator="containsText" text="0 - серый">
      <formula>NOT(ISERROR(SEARCH("0 - серый",O86)))</formula>
    </cfRule>
  </conditionalFormatting>
  <conditionalFormatting sqref="O99:P99">
    <cfRule type="containsText" dxfId="5327" priority="7666" stopIfTrue="1" operator="containsText" text="3 - красный">
      <formula>NOT(ISERROR(SEARCH("3 - красный",O99)))</formula>
    </cfRule>
    <cfRule type="containsText" dxfId="5326" priority="7667" stopIfTrue="1" operator="containsText" text="2 - желтый">
      <formula>NOT(ISERROR(SEARCH("2 - желтый",O99)))</formula>
    </cfRule>
    <cfRule type="containsText" dxfId="5325" priority="7668" stopIfTrue="1" operator="containsText" text="1 - зеленый">
      <formula>NOT(ISERROR(SEARCH("1 - зеленый",O99)))</formula>
    </cfRule>
    <cfRule type="containsText" dxfId="5324" priority="7669" stopIfTrue="1" operator="containsText" text="0 - серый">
      <formula>NOT(ISERROR(SEARCH("0 - серый",O99)))</formula>
    </cfRule>
  </conditionalFormatting>
  <conditionalFormatting sqref="O100:P100">
    <cfRule type="containsText" dxfId="5323" priority="7662" stopIfTrue="1" operator="containsText" text="3 - красный">
      <formula>NOT(ISERROR(SEARCH("3 - красный",O100)))</formula>
    </cfRule>
    <cfRule type="containsText" dxfId="5322" priority="7663" stopIfTrue="1" operator="containsText" text="2 - желтый">
      <formula>NOT(ISERROR(SEARCH("2 - желтый",O100)))</formula>
    </cfRule>
    <cfRule type="containsText" dxfId="5321" priority="7664" stopIfTrue="1" operator="containsText" text="1 - зеленый">
      <formula>NOT(ISERROR(SEARCH("1 - зеленый",O100)))</formula>
    </cfRule>
    <cfRule type="containsText" dxfId="5320" priority="7665" stopIfTrue="1" operator="containsText" text="0 - серый">
      <formula>NOT(ISERROR(SEARCH("0 - серый",O100)))</formula>
    </cfRule>
  </conditionalFormatting>
  <conditionalFormatting sqref="O101:P101">
    <cfRule type="containsText" dxfId="5319" priority="7658" stopIfTrue="1" operator="containsText" text="3 - красный">
      <formula>NOT(ISERROR(SEARCH("3 - красный",O101)))</formula>
    </cfRule>
    <cfRule type="containsText" dxfId="5318" priority="7659" stopIfTrue="1" operator="containsText" text="2 - желтый">
      <formula>NOT(ISERROR(SEARCH("2 - желтый",O101)))</formula>
    </cfRule>
    <cfRule type="containsText" dxfId="5317" priority="7660" stopIfTrue="1" operator="containsText" text="1 - зеленый">
      <formula>NOT(ISERROR(SEARCH("1 - зеленый",O101)))</formula>
    </cfRule>
    <cfRule type="containsText" dxfId="5316" priority="7661" stopIfTrue="1" operator="containsText" text="0 - серый">
      <formula>NOT(ISERROR(SEARCH("0 - серый",O101)))</formula>
    </cfRule>
  </conditionalFormatting>
  <conditionalFormatting sqref="O102:P102">
    <cfRule type="containsText" dxfId="5315" priority="7654" stopIfTrue="1" operator="containsText" text="3 - красный">
      <formula>NOT(ISERROR(SEARCH("3 - красный",O102)))</formula>
    </cfRule>
    <cfRule type="containsText" dxfId="5314" priority="7655" stopIfTrue="1" operator="containsText" text="2 - желтый">
      <formula>NOT(ISERROR(SEARCH("2 - желтый",O102)))</formula>
    </cfRule>
    <cfRule type="containsText" dxfId="5313" priority="7656" stopIfTrue="1" operator="containsText" text="1 - зеленый">
      <formula>NOT(ISERROR(SEARCH("1 - зеленый",O102)))</formula>
    </cfRule>
    <cfRule type="containsText" dxfId="5312" priority="7657" stopIfTrue="1" operator="containsText" text="0 - серый">
      <formula>NOT(ISERROR(SEARCH("0 - серый",O102)))</formula>
    </cfRule>
  </conditionalFormatting>
  <conditionalFormatting sqref="O103:P103">
    <cfRule type="containsText" dxfId="5311" priority="7650" stopIfTrue="1" operator="containsText" text="3 - красный">
      <formula>NOT(ISERROR(SEARCH("3 - красный",O103)))</formula>
    </cfRule>
    <cfRule type="containsText" dxfId="5310" priority="7651" stopIfTrue="1" operator="containsText" text="2 - желтый">
      <formula>NOT(ISERROR(SEARCH("2 - желтый",O103)))</formula>
    </cfRule>
    <cfRule type="containsText" dxfId="5309" priority="7652" stopIfTrue="1" operator="containsText" text="1 - зеленый">
      <formula>NOT(ISERROR(SEARCH("1 - зеленый",O103)))</formula>
    </cfRule>
    <cfRule type="containsText" dxfId="5308" priority="7653" stopIfTrue="1" operator="containsText" text="0 - серый">
      <formula>NOT(ISERROR(SEARCH("0 - серый",O103)))</formula>
    </cfRule>
  </conditionalFormatting>
  <conditionalFormatting sqref="O104:P104">
    <cfRule type="containsText" dxfId="5307" priority="7646" stopIfTrue="1" operator="containsText" text="3 - красный">
      <formula>NOT(ISERROR(SEARCH("3 - красный",O104)))</formula>
    </cfRule>
    <cfRule type="containsText" dxfId="5306" priority="7647" stopIfTrue="1" operator="containsText" text="2 - желтый">
      <formula>NOT(ISERROR(SEARCH("2 - желтый",O104)))</formula>
    </cfRule>
    <cfRule type="containsText" dxfId="5305" priority="7648" stopIfTrue="1" operator="containsText" text="1 - зеленый">
      <formula>NOT(ISERROR(SEARCH("1 - зеленый",O104)))</formula>
    </cfRule>
    <cfRule type="containsText" dxfId="5304" priority="7649" stopIfTrue="1" operator="containsText" text="0 - серый">
      <formula>NOT(ISERROR(SEARCH("0 - серый",O104)))</formula>
    </cfRule>
  </conditionalFormatting>
  <conditionalFormatting sqref="O105:P105">
    <cfRule type="containsText" dxfId="5303" priority="7642" stopIfTrue="1" operator="containsText" text="3 - красный">
      <formula>NOT(ISERROR(SEARCH("3 - красный",O105)))</formula>
    </cfRule>
    <cfRule type="containsText" dxfId="5302" priority="7643" stopIfTrue="1" operator="containsText" text="2 - желтый">
      <formula>NOT(ISERROR(SEARCH("2 - желтый",O105)))</formula>
    </cfRule>
    <cfRule type="containsText" dxfId="5301" priority="7644" stopIfTrue="1" operator="containsText" text="1 - зеленый">
      <formula>NOT(ISERROR(SEARCH("1 - зеленый",O105)))</formula>
    </cfRule>
    <cfRule type="containsText" dxfId="5300" priority="7645" stopIfTrue="1" operator="containsText" text="0 - серый">
      <formula>NOT(ISERROR(SEARCH("0 - серый",O105)))</formula>
    </cfRule>
  </conditionalFormatting>
  <conditionalFormatting sqref="O106:P106">
    <cfRule type="containsText" dxfId="5299" priority="7634" stopIfTrue="1" operator="containsText" text="3 - красный">
      <formula>NOT(ISERROR(SEARCH("3 - красный",O106)))</formula>
    </cfRule>
    <cfRule type="containsText" dxfId="5298" priority="7635" stopIfTrue="1" operator="containsText" text="2 - желтый">
      <formula>NOT(ISERROR(SEARCH("2 - желтый",O106)))</formula>
    </cfRule>
    <cfRule type="containsText" dxfId="5297" priority="7636" stopIfTrue="1" operator="containsText" text="1 - зеленый">
      <formula>NOT(ISERROR(SEARCH("1 - зеленый",O106)))</formula>
    </cfRule>
    <cfRule type="containsText" dxfId="5296" priority="7637" stopIfTrue="1" operator="containsText" text="0 - серый">
      <formula>NOT(ISERROR(SEARCH("0 - серый",O106)))</formula>
    </cfRule>
  </conditionalFormatting>
  <conditionalFormatting sqref="P107">
    <cfRule type="containsText" dxfId="5295" priority="7630" stopIfTrue="1" operator="containsText" text="3 - красный">
      <formula>NOT(ISERROR(SEARCH("3 - красный",P107)))</formula>
    </cfRule>
    <cfRule type="containsText" dxfId="5294" priority="7631" stopIfTrue="1" operator="containsText" text="2 - желтый">
      <formula>NOT(ISERROR(SEARCH("2 - желтый",P107)))</formula>
    </cfRule>
    <cfRule type="containsText" dxfId="5293" priority="7632" stopIfTrue="1" operator="containsText" text="1 - зеленый">
      <formula>NOT(ISERROR(SEARCH("1 - зеленый",P107)))</formula>
    </cfRule>
    <cfRule type="containsText" dxfId="5292" priority="7633" stopIfTrue="1" operator="containsText" text="0 - серый">
      <formula>NOT(ISERROR(SEARCH("0 - серый",P107)))</formula>
    </cfRule>
  </conditionalFormatting>
  <conditionalFormatting sqref="P110">
    <cfRule type="containsText" dxfId="5291" priority="7618" stopIfTrue="1" operator="containsText" text="3 - красный">
      <formula>NOT(ISERROR(SEARCH("3 - красный",P110)))</formula>
    </cfRule>
    <cfRule type="containsText" dxfId="5290" priority="7619" stopIfTrue="1" operator="containsText" text="2 - желтый">
      <formula>NOT(ISERROR(SEARCH("2 - желтый",P110)))</formula>
    </cfRule>
    <cfRule type="containsText" dxfId="5289" priority="7620" stopIfTrue="1" operator="containsText" text="1 - зеленый">
      <formula>NOT(ISERROR(SEARCH("1 - зеленый",P110)))</formula>
    </cfRule>
    <cfRule type="containsText" dxfId="5288" priority="7621" stopIfTrue="1" operator="containsText" text="0 - серый">
      <formula>NOT(ISERROR(SEARCH("0 - серый",P110)))</formula>
    </cfRule>
  </conditionalFormatting>
  <conditionalFormatting sqref="O111">
    <cfRule type="containsText" dxfId="5287" priority="7606" stopIfTrue="1" operator="containsText" text="3 - красный">
      <formula>NOT(ISERROR(SEARCH("3 - красный",O111)))</formula>
    </cfRule>
    <cfRule type="containsText" dxfId="5286" priority="7607" stopIfTrue="1" operator="containsText" text="2 - желтый">
      <formula>NOT(ISERROR(SEARCH("2 - желтый",O111)))</formula>
    </cfRule>
    <cfRule type="containsText" dxfId="5285" priority="7608" stopIfTrue="1" operator="containsText" text="1 - зеленый">
      <formula>NOT(ISERROR(SEARCH("1 - зеленый",O111)))</formula>
    </cfRule>
    <cfRule type="containsText" dxfId="5284" priority="7609" stopIfTrue="1" operator="containsText" text="0 - серый">
      <formula>NOT(ISERROR(SEARCH("0 - серый",O111)))</formula>
    </cfRule>
  </conditionalFormatting>
  <conditionalFormatting sqref="O112:P112">
    <cfRule type="containsText" dxfId="5283" priority="7602" stopIfTrue="1" operator="containsText" text="3 - красный">
      <formula>NOT(ISERROR(SEARCH("3 - красный",O112)))</formula>
    </cfRule>
    <cfRule type="containsText" dxfId="5282" priority="7603" stopIfTrue="1" operator="containsText" text="2 - желтый">
      <formula>NOT(ISERROR(SEARCH("2 - желтый",O112)))</formula>
    </cfRule>
    <cfRule type="containsText" dxfId="5281" priority="7604" stopIfTrue="1" operator="containsText" text="1 - зеленый">
      <formula>NOT(ISERROR(SEARCH("1 - зеленый",O112)))</formula>
    </cfRule>
    <cfRule type="containsText" dxfId="5280" priority="7605" stopIfTrue="1" operator="containsText" text="0 - серый">
      <formula>NOT(ISERROR(SEARCH("0 - серый",O112)))</formula>
    </cfRule>
  </conditionalFormatting>
  <conditionalFormatting sqref="P137">
    <cfRule type="containsText" dxfId="5279" priority="7546" stopIfTrue="1" operator="containsText" text="3 - красный">
      <formula>NOT(ISERROR(SEARCH("3 - красный",P137)))</formula>
    </cfRule>
    <cfRule type="containsText" dxfId="5278" priority="7547" stopIfTrue="1" operator="containsText" text="2 - желтый">
      <formula>NOT(ISERROR(SEARCH("2 - желтый",P137)))</formula>
    </cfRule>
    <cfRule type="containsText" dxfId="5277" priority="7548" stopIfTrue="1" operator="containsText" text="1 - зеленый">
      <formula>NOT(ISERROR(SEARCH("1 - зеленый",P137)))</formula>
    </cfRule>
    <cfRule type="containsText" dxfId="5276" priority="7549" stopIfTrue="1" operator="containsText" text="0 - серый">
      <formula>NOT(ISERROR(SEARCH("0 - серый",P137)))</formula>
    </cfRule>
  </conditionalFormatting>
  <conditionalFormatting sqref="O144">
    <cfRule type="containsText" dxfId="5275" priority="7534" stopIfTrue="1" operator="containsText" text="3 - красный">
      <formula>NOT(ISERROR(SEARCH("3 - красный",O144)))</formula>
    </cfRule>
    <cfRule type="containsText" dxfId="5274" priority="7535" stopIfTrue="1" operator="containsText" text="2 - желтый">
      <formula>NOT(ISERROR(SEARCH("2 - желтый",O144)))</formula>
    </cfRule>
    <cfRule type="containsText" dxfId="5273" priority="7536" stopIfTrue="1" operator="containsText" text="1 - зеленый">
      <formula>NOT(ISERROR(SEARCH("1 - зеленый",O144)))</formula>
    </cfRule>
    <cfRule type="containsText" dxfId="5272" priority="7537" stopIfTrue="1" operator="containsText" text="0 - серый">
      <formula>NOT(ISERROR(SEARCH("0 - серый",O144)))</formula>
    </cfRule>
  </conditionalFormatting>
  <conditionalFormatting sqref="O187:P187">
    <cfRule type="containsText" dxfId="5271" priority="7498" stopIfTrue="1" operator="containsText" text="3 - красный">
      <formula>NOT(ISERROR(SEARCH("3 - красный",O187)))</formula>
    </cfRule>
    <cfRule type="containsText" dxfId="5270" priority="7499" stopIfTrue="1" operator="containsText" text="2 - желтый">
      <formula>NOT(ISERROR(SEARCH("2 - желтый",O187)))</formula>
    </cfRule>
    <cfRule type="containsText" dxfId="5269" priority="7500" stopIfTrue="1" operator="containsText" text="1 - зеленый">
      <formula>NOT(ISERROR(SEARCH("1 - зеленый",O187)))</formula>
    </cfRule>
    <cfRule type="containsText" dxfId="5268" priority="7501" stopIfTrue="1" operator="containsText" text="0 - серый">
      <formula>NOT(ISERROR(SEARCH("0 - серый",O187)))</formula>
    </cfRule>
  </conditionalFormatting>
  <conditionalFormatting sqref="P188">
    <cfRule type="containsText" dxfId="5267" priority="7494" stopIfTrue="1" operator="containsText" text="3 - красный">
      <formula>NOT(ISERROR(SEARCH("3 - красный",P188)))</formula>
    </cfRule>
    <cfRule type="containsText" dxfId="5266" priority="7495" stopIfTrue="1" operator="containsText" text="2 - желтый">
      <formula>NOT(ISERROR(SEARCH("2 - желтый",P188)))</formula>
    </cfRule>
    <cfRule type="containsText" dxfId="5265" priority="7496" stopIfTrue="1" operator="containsText" text="1 - зеленый">
      <formula>NOT(ISERROR(SEARCH("1 - зеленый",P188)))</formula>
    </cfRule>
    <cfRule type="containsText" dxfId="5264" priority="7497" stopIfTrue="1" operator="containsText" text="0 - серый">
      <formula>NOT(ISERROR(SEARCH("0 - серый",P188)))</formula>
    </cfRule>
  </conditionalFormatting>
  <conditionalFormatting sqref="O188">
    <cfRule type="containsText" dxfId="5263" priority="7490" stopIfTrue="1" operator="containsText" text="3 - красный">
      <formula>NOT(ISERROR(SEARCH("3 - красный",O188)))</formula>
    </cfRule>
    <cfRule type="containsText" dxfId="5262" priority="7491" stopIfTrue="1" operator="containsText" text="2 - желтый">
      <formula>NOT(ISERROR(SEARCH("2 - желтый",O188)))</formula>
    </cfRule>
    <cfRule type="containsText" dxfId="5261" priority="7492" stopIfTrue="1" operator="containsText" text="1 - зеленый">
      <formula>NOT(ISERROR(SEARCH("1 - зеленый",O188)))</formula>
    </cfRule>
    <cfRule type="containsText" dxfId="5260" priority="7493" stopIfTrue="1" operator="containsText" text="0 - серый">
      <formula>NOT(ISERROR(SEARCH("0 - серый",O188)))</formula>
    </cfRule>
  </conditionalFormatting>
  <conditionalFormatting sqref="P189">
    <cfRule type="containsText" dxfId="5259" priority="7486" stopIfTrue="1" operator="containsText" text="3 - красный">
      <formula>NOT(ISERROR(SEARCH("3 - красный",P189)))</formula>
    </cfRule>
    <cfRule type="containsText" dxfId="5258" priority="7487" stopIfTrue="1" operator="containsText" text="2 - желтый">
      <formula>NOT(ISERROR(SEARCH("2 - желтый",P189)))</formula>
    </cfRule>
    <cfRule type="containsText" dxfId="5257" priority="7488" stopIfTrue="1" operator="containsText" text="1 - зеленый">
      <formula>NOT(ISERROR(SEARCH("1 - зеленый",P189)))</formula>
    </cfRule>
    <cfRule type="containsText" dxfId="5256" priority="7489" stopIfTrue="1" operator="containsText" text="0 - серый">
      <formula>NOT(ISERROR(SEARCH("0 - серый",P189)))</formula>
    </cfRule>
  </conditionalFormatting>
  <conditionalFormatting sqref="O189">
    <cfRule type="containsText" dxfId="5255" priority="7482" stopIfTrue="1" operator="containsText" text="3 - красный">
      <formula>NOT(ISERROR(SEARCH("3 - красный",O189)))</formula>
    </cfRule>
    <cfRule type="containsText" dxfId="5254" priority="7483" stopIfTrue="1" operator="containsText" text="2 - желтый">
      <formula>NOT(ISERROR(SEARCH("2 - желтый",O189)))</formula>
    </cfRule>
    <cfRule type="containsText" dxfId="5253" priority="7484" stopIfTrue="1" operator="containsText" text="1 - зеленый">
      <formula>NOT(ISERROR(SEARCH("1 - зеленый",O189)))</formula>
    </cfRule>
    <cfRule type="containsText" dxfId="5252" priority="7485" stopIfTrue="1" operator="containsText" text="0 - серый">
      <formula>NOT(ISERROR(SEARCH("0 - серый",O189)))</formula>
    </cfRule>
  </conditionalFormatting>
  <conditionalFormatting sqref="O190:P190">
    <cfRule type="containsText" dxfId="5251" priority="7478" stopIfTrue="1" operator="containsText" text="3 - красный">
      <formula>NOT(ISERROR(SEARCH("3 - красный",O190)))</formula>
    </cfRule>
    <cfRule type="containsText" dxfId="5250" priority="7479" stopIfTrue="1" operator="containsText" text="2 - желтый">
      <formula>NOT(ISERROR(SEARCH("2 - желтый",O190)))</formula>
    </cfRule>
    <cfRule type="containsText" dxfId="5249" priority="7480" stopIfTrue="1" operator="containsText" text="1 - зеленый">
      <formula>NOT(ISERROR(SEARCH("1 - зеленый",O190)))</formula>
    </cfRule>
    <cfRule type="containsText" dxfId="5248" priority="7481" stopIfTrue="1" operator="containsText" text="0 - серый">
      <formula>NOT(ISERROR(SEARCH("0 - серый",O190)))</formula>
    </cfRule>
  </conditionalFormatting>
  <conditionalFormatting sqref="O191:P191">
    <cfRule type="containsText" dxfId="5247" priority="7474" stopIfTrue="1" operator="containsText" text="3 - красный">
      <formula>NOT(ISERROR(SEARCH("3 - красный",O191)))</formula>
    </cfRule>
    <cfRule type="containsText" dxfId="5246" priority="7475" stopIfTrue="1" operator="containsText" text="2 - желтый">
      <formula>NOT(ISERROR(SEARCH("2 - желтый",O191)))</formula>
    </cfRule>
    <cfRule type="containsText" dxfId="5245" priority="7476" stopIfTrue="1" operator="containsText" text="1 - зеленый">
      <formula>NOT(ISERROR(SEARCH("1 - зеленый",O191)))</formula>
    </cfRule>
    <cfRule type="containsText" dxfId="5244" priority="7477" stopIfTrue="1" operator="containsText" text="0 - серый">
      <formula>NOT(ISERROR(SEARCH("0 - серый",O191)))</formula>
    </cfRule>
  </conditionalFormatting>
  <conditionalFormatting sqref="O192:P192">
    <cfRule type="containsText" dxfId="5243" priority="7470" stopIfTrue="1" operator="containsText" text="3 - красный">
      <formula>NOT(ISERROR(SEARCH("3 - красный",O192)))</formula>
    </cfRule>
    <cfRule type="containsText" dxfId="5242" priority="7471" stopIfTrue="1" operator="containsText" text="2 - желтый">
      <formula>NOT(ISERROR(SEARCH("2 - желтый",O192)))</formula>
    </cfRule>
    <cfRule type="containsText" dxfId="5241" priority="7472" stopIfTrue="1" operator="containsText" text="1 - зеленый">
      <formula>NOT(ISERROR(SEARCH("1 - зеленый",O192)))</formula>
    </cfRule>
    <cfRule type="containsText" dxfId="5240" priority="7473" stopIfTrue="1" operator="containsText" text="0 - серый">
      <formula>NOT(ISERROR(SEARCH("0 - серый",O192)))</formula>
    </cfRule>
  </conditionalFormatting>
  <conditionalFormatting sqref="O198:P198">
    <cfRule type="containsText" dxfId="5239" priority="7462" stopIfTrue="1" operator="containsText" text="3 - красный">
      <formula>NOT(ISERROR(SEARCH("3 - красный",O198)))</formula>
    </cfRule>
    <cfRule type="containsText" dxfId="5238" priority="7463" stopIfTrue="1" operator="containsText" text="2 - желтый">
      <formula>NOT(ISERROR(SEARCH("2 - желтый",O198)))</formula>
    </cfRule>
    <cfRule type="containsText" dxfId="5237" priority="7464" stopIfTrue="1" operator="containsText" text="1 - зеленый">
      <formula>NOT(ISERROR(SEARCH("1 - зеленый",O198)))</formula>
    </cfRule>
    <cfRule type="containsText" dxfId="5236" priority="7465" stopIfTrue="1" operator="containsText" text="0 - серый">
      <formula>NOT(ISERROR(SEARCH("0 - серый",O198)))</formula>
    </cfRule>
  </conditionalFormatting>
  <conditionalFormatting sqref="P234">
    <cfRule type="containsText" dxfId="5235" priority="7458" stopIfTrue="1" operator="containsText" text="3 - красный">
      <formula>NOT(ISERROR(SEARCH("3 - красный",P234)))</formula>
    </cfRule>
    <cfRule type="containsText" dxfId="5234" priority="7459" stopIfTrue="1" operator="containsText" text="2 - желтый">
      <formula>NOT(ISERROR(SEARCH("2 - желтый",P234)))</formula>
    </cfRule>
    <cfRule type="containsText" dxfId="5233" priority="7460" stopIfTrue="1" operator="containsText" text="1 - зеленый">
      <formula>NOT(ISERROR(SEARCH("1 - зеленый",P234)))</formula>
    </cfRule>
    <cfRule type="containsText" dxfId="5232" priority="7461" stopIfTrue="1" operator="containsText" text="0 - серый">
      <formula>NOT(ISERROR(SEARCH("0 - серый",P234)))</formula>
    </cfRule>
  </conditionalFormatting>
  <conditionalFormatting sqref="O234">
    <cfRule type="containsText" dxfId="5231" priority="7454" stopIfTrue="1" operator="containsText" text="3 - красный">
      <formula>NOT(ISERROR(SEARCH("3 - красный",O234)))</formula>
    </cfRule>
    <cfRule type="containsText" dxfId="5230" priority="7455" stopIfTrue="1" operator="containsText" text="2 - желтый">
      <formula>NOT(ISERROR(SEARCH("2 - желтый",O234)))</formula>
    </cfRule>
    <cfRule type="containsText" dxfId="5229" priority="7456" stopIfTrue="1" operator="containsText" text="1 - зеленый">
      <formula>NOT(ISERROR(SEARCH("1 - зеленый",O234)))</formula>
    </cfRule>
    <cfRule type="containsText" dxfId="5228" priority="7457" stopIfTrue="1" operator="containsText" text="0 - серый">
      <formula>NOT(ISERROR(SEARCH("0 - серый",O234)))</formula>
    </cfRule>
  </conditionalFormatting>
  <conditionalFormatting sqref="P328">
    <cfRule type="containsText" dxfId="5227" priority="7438" stopIfTrue="1" operator="containsText" text="3 - красный">
      <formula>NOT(ISERROR(SEARCH("3 - красный",P328)))</formula>
    </cfRule>
    <cfRule type="containsText" dxfId="5226" priority="7439" stopIfTrue="1" operator="containsText" text="2 - желтый">
      <formula>NOT(ISERROR(SEARCH("2 - желтый",P328)))</formula>
    </cfRule>
    <cfRule type="containsText" dxfId="5225" priority="7440" stopIfTrue="1" operator="containsText" text="1 - зеленый">
      <formula>NOT(ISERROR(SEARCH("1 - зеленый",P328)))</formula>
    </cfRule>
    <cfRule type="containsText" dxfId="5224" priority="7441" stopIfTrue="1" operator="containsText" text="0 - серый">
      <formula>NOT(ISERROR(SEARCH("0 - серый",P328)))</formula>
    </cfRule>
  </conditionalFormatting>
  <conditionalFormatting sqref="O328">
    <cfRule type="containsText" dxfId="5223" priority="7434" stopIfTrue="1" operator="containsText" text="3 - красный">
      <formula>NOT(ISERROR(SEARCH("3 - красный",O328)))</formula>
    </cfRule>
    <cfRule type="containsText" dxfId="5222" priority="7435" stopIfTrue="1" operator="containsText" text="2 - желтый">
      <formula>NOT(ISERROR(SEARCH("2 - желтый",O328)))</formula>
    </cfRule>
    <cfRule type="containsText" dxfId="5221" priority="7436" stopIfTrue="1" operator="containsText" text="1 - зеленый">
      <formula>NOT(ISERROR(SEARCH("1 - зеленый",O328)))</formula>
    </cfRule>
    <cfRule type="containsText" dxfId="5220" priority="7437" stopIfTrue="1" operator="containsText" text="0 - серый">
      <formula>NOT(ISERROR(SEARCH("0 - серый",O328)))</formula>
    </cfRule>
  </conditionalFormatting>
  <conditionalFormatting sqref="O329:P329">
    <cfRule type="containsText" dxfId="5219" priority="7430" stopIfTrue="1" operator="containsText" text="3 - красный">
      <formula>NOT(ISERROR(SEARCH("3 - красный",O329)))</formula>
    </cfRule>
    <cfRule type="containsText" dxfId="5218" priority="7431" stopIfTrue="1" operator="containsText" text="2 - желтый">
      <formula>NOT(ISERROR(SEARCH("2 - желтый",O329)))</formula>
    </cfRule>
    <cfRule type="containsText" dxfId="5217" priority="7432" stopIfTrue="1" operator="containsText" text="1 - зеленый">
      <formula>NOT(ISERROR(SEARCH("1 - зеленый",O329)))</formula>
    </cfRule>
    <cfRule type="containsText" dxfId="5216" priority="7433" stopIfTrue="1" operator="containsText" text="0 - серый">
      <formula>NOT(ISERROR(SEARCH("0 - серый",O329)))</formula>
    </cfRule>
  </conditionalFormatting>
  <conditionalFormatting sqref="P330">
    <cfRule type="containsText" dxfId="5215" priority="7426" stopIfTrue="1" operator="containsText" text="3 - красный">
      <formula>NOT(ISERROR(SEARCH("3 - красный",P330)))</formula>
    </cfRule>
    <cfRule type="containsText" dxfId="5214" priority="7427" stopIfTrue="1" operator="containsText" text="2 - желтый">
      <formula>NOT(ISERROR(SEARCH("2 - желтый",P330)))</formula>
    </cfRule>
    <cfRule type="containsText" dxfId="5213" priority="7428" stopIfTrue="1" operator="containsText" text="1 - зеленый">
      <formula>NOT(ISERROR(SEARCH("1 - зеленый",P330)))</formula>
    </cfRule>
    <cfRule type="containsText" dxfId="5212" priority="7429" stopIfTrue="1" operator="containsText" text="0 - серый">
      <formula>NOT(ISERROR(SEARCH("0 - серый",P330)))</formula>
    </cfRule>
  </conditionalFormatting>
  <conditionalFormatting sqref="O330">
    <cfRule type="containsText" dxfId="5211" priority="7422" stopIfTrue="1" operator="containsText" text="3 - красный">
      <formula>NOT(ISERROR(SEARCH("3 - красный",O330)))</formula>
    </cfRule>
    <cfRule type="containsText" dxfId="5210" priority="7423" stopIfTrue="1" operator="containsText" text="2 - желтый">
      <formula>NOT(ISERROR(SEARCH("2 - желтый",O330)))</formula>
    </cfRule>
    <cfRule type="containsText" dxfId="5209" priority="7424" stopIfTrue="1" operator="containsText" text="1 - зеленый">
      <formula>NOT(ISERROR(SEARCH("1 - зеленый",O330)))</formula>
    </cfRule>
    <cfRule type="containsText" dxfId="5208" priority="7425" stopIfTrue="1" operator="containsText" text="0 - серый">
      <formula>NOT(ISERROR(SEARCH("0 - серый",O330)))</formula>
    </cfRule>
  </conditionalFormatting>
  <conditionalFormatting sqref="O341:P341">
    <cfRule type="containsText" dxfId="5207" priority="6986" stopIfTrue="1" operator="containsText" text="3 - красный">
      <formula>NOT(ISERROR(SEARCH("3 - красный",O341)))</formula>
    </cfRule>
    <cfRule type="containsText" dxfId="5206" priority="6987" stopIfTrue="1" operator="containsText" text="2 - желтый">
      <formula>NOT(ISERROR(SEARCH("2 - желтый",O341)))</formula>
    </cfRule>
    <cfRule type="containsText" dxfId="5205" priority="6988" stopIfTrue="1" operator="containsText" text="1 - зеленый">
      <formula>NOT(ISERROR(SEARCH("1 - зеленый",O341)))</formula>
    </cfRule>
    <cfRule type="containsText" dxfId="5204" priority="6989" stopIfTrue="1" operator="containsText" text="0 - серый">
      <formula>NOT(ISERROR(SEARCH("0 - серый",O341)))</formula>
    </cfRule>
  </conditionalFormatting>
  <conditionalFormatting sqref="O342:P342">
    <cfRule type="containsText" dxfId="5203" priority="6982" stopIfTrue="1" operator="containsText" text="3 - красный">
      <formula>NOT(ISERROR(SEARCH("3 - красный",O342)))</formula>
    </cfRule>
    <cfRule type="containsText" dxfId="5202" priority="6983" stopIfTrue="1" operator="containsText" text="2 - желтый">
      <formula>NOT(ISERROR(SEARCH("2 - желтый",O342)))</formula>
    </cfRule>
    <cfRule type="containsText" dxfId="5201" priority="6984" stopIfTrue="1" operator="containsText" text="1 - зеленый">
      <formula>NOT(ISERROR(SEARCH("1 - зеленый",O342)))</formula>
    </cfRule>
    <cfRule type="containsText" dxfId="5200" priority="6985" stopIfTrue="1" operator="containsText" text="0 - серый">
      <formula>NOT(ISERROR(SEARCH("0 - серый",O342)))</formula>
    </cfRule>
  </conditionalFormatting>
  <conditionalFormatting sqref="O343:P343">
    <cfRule type="containsText" dxfId="5199" priority="6978" stopIfTrue="1" operator="containsText" text="3 - красный">
      <formula>NOT(ISERROR(SEARCH("3 - красный",O343)))</formula>
    </cfRule>
    <cfRule type="containsText" dxfId="5198" priority="6979" stopIfTrue="1" operator="containsText" text="2 - желтый">
      <formula>NOT(ISERROR(SEARCH("2 - желтый",O343)))</formula>
    </cfRule>
    <cfRule type="containsText" dxfId="5197" priority="6980" stopIfTrue="1" operator="containsText" text="1 - зеленый">
      <formula>NOT(ISERROR(SEARCH("1 - зеленый",O343)))</formula>
    </cfRule>
    <cfRule type="containsText" dxfId="5196" priority="6981" stopIfTrue="1" operator="containsText" text="0 - серый">
      <formula>NOT(ISERROR(SEARCH("0 - серый",O343)))</formula>
    </cfRule>
  </conditionalFormatting>
  <conditionalFormatting sqref="P27">
    <cfRule type="containsText" dxfId="5195" priority="7394" stopIfTrue="1" operator="containsText" text="3 - красный">
      <formula>NOT(ISERROR(SEARCH("3 - красный",P27)))</formula>
    </cfRule>
    <cfRule type="containsText" dxfId="5194" priority="7395" stopIfTrue="1" operator="containsText" text="2 - желтый">
      <formula>NOT(ISERROR(SEARCH("2 - желтый",P27)))</formula>
    </cfRule>
    <cfRule type="containsText" dxfId="5193" priority="7396" stopIfTrue="1" operator="containsText" text="1 - зеленый">
      <formula>NOT(ISERROR(SEARCH("1 - зеленый",P27)))</formula>
    </cfRule>
    <cfRule type="containsText" dxfId="5192" priority="7397" stopIfTrue="1" operator="containsText" text="0 - серый">
      <formula>NOT(ISERROR(SEARCH("0 - серый",P27)))</formula>
    </cfRule>
  </conditionalFormatting>
  <conditionalFormatting sqref="P47">
    <cfRule type="containsText" dxfId="5191" priority="7390" stopIfTrue="1" operator="containsText" text="3 - красный">
      <formula>NOT(ISERROR(SEARCH("3 - красный",P47)))</formula>
    </cfRule>
    <cfRule type="containsText" dxfId="5190" priority="7391" stopIfTrue="1" operator="containsText" text="2 - желтый">
      <formula>NOT(ISERROR(SEARCH("2 - желтый",P47)))</formula>
    </cfRule>
    <cfRule type="containsText" dxfId="5189" priority="7392" stopIfTrue="1" operator="containsText" text="1 - зеленый">
      <formula>NOT(ISERROR(SEARCH("1 - зеленый",P47)))</formula>
    </cfRule>
    <cfRule type="containsText" dxfId="5188" priority="7393" stopIfTrue="1" operator="containsText" text="0 - серый">
      <formula>NOT(ISERROR(SEARCH("0 - серый",P47)))</formula>
    </cfRule>
  </conditionalFormatting>
  <conditionalFormatting sqref="P48">
    <cfRule type="containsText" dxfId="5187" priority="7386" stopIfTrue="1" operator="containsText" text="3 - красный">
      <formula>NOT(ISERROR(SEARCH("3 - красный",P48)))</formula>
    </cfRule>
    <cfRule type="containsText" dxfId="5186" priority="7387" stopIfTrue="1" operator="containsText" text="2 - желтый">
      <formula>NOT(ISERROR(SEARCH("2 - желтый",P48)))</formula>
    </cfRule>
    <cfRule type="containsText" dxfId="5185" priority="7388" stopIfTrue="1" operator="containsText" text="1 - зеленый">
      <formula>NOT(ISERROR(SEARCH("1 - зеленый",P48)))</formula>
    </cfRule>
    <cfRule type="containsText" dxfId="5184" priority="7389" stopIfTrue="1" operator="containsText" text="0 - серый">
      <formula>NOT(ISERROR(SEARCH("0 - серый",P48)))</formula>
    </cfRule>
  </conditionalFormatting>
  <conditionalFormatting sqref="P53">
    <cfRule type="containsText" dxfId="5183" priority="7378" stopIfTrue="1" operator="containsText" text="3 - красный">
      <formula>NOT(ISERROR(SEARCH("3 - красный",P53)))</formula>
    </cfRule>
    <cfRule type="containsText" dxfId="5182" priority="7379" stopIfTrue="1" operator="containsText" text="2 - желтый">
      <formula>NOT(ISERROR(SEARCH("2 - желтый",P53)))</formula>
    </cfRule>
    <cfRule type="containsText" dxfId="5181" priority="7380" stopIfTrue="1" operator="containsText" text="1 - зеленый">
      <formula>NOT(ISERROR(SEARCH("1 - зеленый",P53)))</formula>
    </cfRule>
    <cfRule type="containsText" dxfId="5180" priority="7381" stopIfTrue="1" operator="containsText" text="0 - серый">
      <formula>NOT(ISERROR(SEARCH("0 - серый",P53)))</formula>
    </cfRule>
  </conditionalFormatting>
  <conditionalFormatting sqref="O655:P853 O425:P430">
    <cfRule type="containsText" dxfId="5179" priority="7362" stopIfTrue="1" operator="containsText" text="3 - красный">
      <formula>NOT(ISERROR(SEARCH("3 - красный",O425)))</formula>
    </cfRule>
    <cfRule type="containsText" dxfId="5178" priority="7363" stopIfTrue="1" operator="containsText" text="2 - желтый">
      <formula>NOT(ISERROR(SEARCH("2 - желтый",O425)))</formula>
    </cfRule>
    <cfRule type="containsText" dxfId="5177" priority="7364" stopIfTrue="1" operator="containsText" text="1 - зеленый">
      <formula>NOT(ISERROR(SEARCH("1 - зеленый",O425)))</formula>
    </cfRule>
    <cfRule type="containsText" dxfId="5176" priority="7365" stopIfTrue="1" operator="containsText" text="0 - серый">
      <formula>NOT(ISERROR(SEARCH("0 - серый",O425)))</formula>
    </cfRule>
  </conditionalFormatting>
  <conditionalFormatting sqref="P205">
    <cfRule type="containsText" dxfId="5175" priority="7334" stopIfTrue="1" operator="containsText" text="3 - красный">
      <formula>NOT(ISERROR(SEARCH("3 - красный",P205)))</formula>
    </cfRule>
    <cfRule type="containsText" dxfId="5174" priority="7335" stopIfTrue="1" operator="containsText" text="2 - желтый">
      <formula>NOT(ISERROR(SEARCH("2 - желтый",P205)))</formula>
    </cfRule>
    <cfRule type="containsText" dxfId="5173" priority="7336" stopIfTrue="1" operator="containsText" text="1 - зеленый">
      <formula>NOT(ISERROR(SEARCH("1 - зеленый",P205)))</formula>
    </cfRule>
    <cfRule type="containsText" dxfId="5172" priority="7337" stopIfTrue="1" operator="containsText" text="0 - серый">
      <formula>NOT(ISERROR(SEARCH("0 - серый",P205)))</formula>
    </cfRule>
  </conditionalFormatting>
  <conditionalFormatting sqref="P213">
    <cfRule type="containsText" dxfId="5171" priority="7330" stopIfTrue="1" operator="containsText" text="3 - красный">
      <formula>NOT(ISERROR(SEARCH("3 - красный",P213)))</formula>
    </cfRule>
    <cfRule type="containsText" dxfId="5170" priority="7331" stopIfTrue="1" operator="containsText" text="2 - желтый">
      <formula>NOT(ISERROR(SEARCH("2 - желтый",P213)))</formula>
    </cfRule>
    <cfRule type="containsText" dxfId="5169" priority="7332" stopIfTrue="1" operator="containsText" text="1 - зеленый">
      <formula>NOT(ISERROR(SEARCH("1 - зеленый",P213)))</formula>
    </cfRule>
    <cfRule type="containsText" dxfId="5168" priority="7333" stopIfTrue="1" operator="containsText" text="0 - серый">
      <formula>NOT(ISERROR(SEARCH("0 - серый",P213)))</formula>
    </cfRule>
  </conditionalFormatting>
  <conditionalFormatting sqref="O259">
    <cfRule type="containsText" dxfId="5167" priority="7326" stopIfTrue="1" operator="containsText" text="3 - красный">
      <formula>NOT(ISERROR(SEARCH("3 - красный",O259)))</formula>
    </cfRule>
    <cfRule type="containsText" dxfId="5166" priority="7327" stopIfTrue="1" operator="containsText" text="2 - желтый">
      <formula>NOT(ISERROR(SEARCH("2 - желтый",O259)))</formula>
    </cfRule>
    <cfRule type="containsText" dxfId="5165" priority="7328" stopIfTrue="1" operator="containsText" text="1 - зеленый">
      <formula>NOT(ISERROR(SEARCH("1 - зеленый",O259)))</formula>
    </cfRule>
    <cfRule type="containsText" dxfId="5164" priority="7329" stopIfTrue="1" operator="containsText" text="0 - серый">
      <formula>NOT(ISERROR(SEARCH("0 - серый",O259)))</formula>
    </cfRule>
  </conditionalFormatting>
  <conditionalFormatting sqref="O262">
    <cfRule type="containsText" dxfId="5163" priority="7322" stopIfTrue="1" operator="containsText" text="3 - красный">
      <formula>NOT(ISERROR(SEARCH("3 - красный",O262)))</formula>
    </cfRule>
    <cfRule type="containsText" dxfId="5162" priority="7323" stopIfTrue="1" operator="containsText" text="2 - желтый">
      <formula>NOT(ISERROR(SEARCH("2 - желтый",O262)))</formula>
    </cfRule>
    <cfRule type="containsText" dxfId="5161" priority="7324" stopIfTrue="1" operator="containsText" text="1 - зеленый">
      <formula>NOT(ISERROR(SEARCH("1 - зеленый",O262)))</formula>
    </cfRule>
    <cfRule type="containsText" dxfId="5160" priority="7325" stopIfTrue="1" operator="containsText" text="0 - серый">
      <formula>NOT(ISERROR(SEARCH("0 - серый",O262)))</formula>
    </cfRule>
  </conditionalFormatting>
  <conditionalFormatting sqref="O207">
    <cfRule type="containsText" dxfId="5159" priority="7318" stopIfTrue="1" operator="containsText" text="3 - красный">
      <formula>NOT(ISERROR(SEARCH("3 - красный",O207)))</formula>
    </cfRule>
    <cfRule type="containsText" dxfId="5158" priority="7319" stopIfTrue="1" operator="containsText" text="2 - желтый">
      <formula>NOT(ISERROR(SEARCH("2 - желтый",O207)))</formula>
    </cfRule>
    <cfRule type="containsText" dxfId="5157" priority="7320" stopIfTrue="1" operator="containsText" text="1 - зеленый">
      <formula>NOT(ISERROR(SEARCH("1 - зеленый",O207)))</formula>
    </cfRule>
    <cfRule type="containsText" dxfId="5156" priority="7321" stopIfTrue="1" operator="containsText" text="0 - серый">
      <formula>NOT(ISERROR(SEARCH("0 - серый",O207)))</formula>
    </cfRule>
  </conditionalFormatting>
  <conditionalFormatting sqref="O313:P313">
    <cfRule type="containsText" dxfId="5155" priority="7234" stopIfTrue="1" operator="containsText" text="3 - красный">
      <formula>NOT(ISERROR(SEARCH("3 - красный",O313)))</formula>
    </cfRule>
    <cfRule type="containsText" dxfId="5154" priority="7235" stopIfTrue="1" operator="containsText" text="2 - желтый">
      <formula>NOT(ISERROR(SEARCH("2 - желтый",O313)))</formula>
    </cfRule>
    <cfRule type="containsText" dxfId="5153" priority="7236" stopIfTrue="1" operator="containsText" text="1 - зеленый">
      <formula>NOT(ISERROR(SEARCH("1 - зеленый",O313)))</formula>
    </cfRule>
    <cfRule type="containsText" dxfId="5152" priority="7237" stopIfTrue="1" operator="containsText" text="0 - серый">
      <formula>NOT(ISERROR(SEARCH("0 - серый",O313)))</formula>
    </cfRule>
  </conditionalFormatting>
  <conditionalFormatting sqref="O314:P314">
    <cfRule type="containsText" dxfId="5151" priority="7230" stopIfTrue="1" operator="containsText" text="3 - красный">
      <formula>NOT(ISERROR(SEARCH("3 - красный",O314)))</formula>
    </cfRule>
    <cfRule type="containsText" dxfId="5150" priority="7231" stopIfTrue="1" operator="containsText" text="2 - желтый">
      <formula>NOT(ISERROR(SEARCH("2 - желтый",O314)))</formula>
    </cfRule>
    <cfRule type="containsText" dxfId="5149" priority="7232" stopIfTrue="1" operator="containsText" text="1 - зеленый">
      <formula>NOT(ISERROR(SEARCH("1 - зеленый",O314)))</formula>
    </cfRule>
    <cfRule type="containsText" dxfId="5148" priority="7233" stopIfTrue="1" operator="containsText" text="0 - серый">
      <formula>NOT(ISERROR(SEARCH("0 - серый",O314)))</formula>
    </cfRule>
  </conditionalFormatting>
  <conditionalFormatting sqref="P206:P207">
    <cfRule type="containsText" dxfId="5147" priority="7314" stopIfTrue="1" operator="containsText" text="3 - красный">
      <formula>NOT(ISERROR(SEARCH("3 - красный",P206)))</formula>
    </cfRule>
    <cfRule type="containsText" dxfId="5146" priority="7315" stopIfTrue="1" operator="containsText" text="2 - желтый">
      <formula>NOT(ISERROR(SEARCH("2 - желтый",P206)))</formula>
    </cfRule>
    <cfRule type="containsText" dxfId="5145" priority="7316" stopIfTrue="1" operator="containsText" text="1 - зеленый">
      <formula>NOT(ISERROR(SEARCH("1 - зеленый",P206)))</formula>
    </cfRule>
    <cfRule type="containsText" dxfId="5144" priority="7317" stopIfTrue="1" operator="containsText" text="0 - серый">
      <formula>NOT(ISERROR(SEARCH("0 - серый",P206)))</formula>
    </cfRule>
  </conditionalFormatting>
  <conditionalFormatting sqref="O206">
    <cfRule type="containsText" dxfId="5143" priority="7310" stopIfTrue="1" operator="containsText" text="3 - красный">
      <formula>NOT(ISERROR(SEARCH("3 - красный",O206)))</formula>
    </cfRule>
    <cfRule type="containsText" dxfId="5142" priority="7311" stopIfTrue="1" operator="containsText" text="2 - желтый">
      <formula>NOT(ISERROR(SEARCH("2 - желтый",O206)))</formula>
    </cfRule>
    <cfRule type="containsText" dxfId="5141" priority="7312" stopIfTrue="1" operator="containsText" text="1 - зеленый">
      <formula>NOT(ISERROR(SEARCH("1 - зеленый",O206)))</formula>
    </cfRule>
    <cfRule type="containsText" dxfId="5140" priority="7313" stopIfTrue="1" operator="containsText" text="0 - серый">
      <formula>NOT(ISERROR(SEARCH("0 - серый",O206)))</formula>
    </cfRule>
  </conditionalFormatting>
  <conditionalFormatting sqref="P51">
    <cfRule type="containsText" dxfId="5139" priority="7302" stopIfTrue="1" operator="containsText" text="3 - красный">
      <formula>NOT(ISERROR(SEARCH("3 - красный",P51)))</formula>
    </cfRule>
    <cfRule type="containsText" dxfId="5138" priority="7303" stopIfTrue="1" operator="containsText" text="2 - желтый">
      <formula>NOT(ISERROR(SEARCH("2 - желтый",P51)))</formula>
    </cfRule>
    <cfRule type="containsText" dxfId="5137" priority="7304" stopIfTrue="1" operator="containsText" text="1 - зеленый">
      <formula>NOT(ISERROR(SEARCH("1 - зеленый",P51)))</formula>
    </cfRule>
    <cfRule type="containsText" dxfId="5136" priority="7305" stopIfTrue="1" operator="containsText" text="0 - серый">
      <formula>NOT(ISERROR(SEARCH("0 - серый",P51)))</formula>
    </cfRule>
  </conditionalFormatting>
  <conditionalFormatting sqref="O289:P289">
    <cfRule type="containsText" dxfId="5135" priority="7298" stopIfTrue="1" operator="containsText" text="3 - красный">
      <formula>NOT(ISERROR(SEARCH("3 - красный",O289)))</formula>
    </cfRule>
    <cfRule type="containsText" dxfId="5134" priority="7299" stopIfTrue="1" operator="containsText" text="2 - желтый">
      <formula>NOT(ISERROR(SEARCH("2 - желтый",O289)))</formula>
    </cfRule>
    <cfRule type="containsText" dxfId="5133" priority="7300" stopIfTrue="1" operator="containsText" text="1 - зеленый">
      <formula>NOT(ISERROR(SEARCH("1 - зеленый",O289)))</formula>
    </cfRule>
    <cfRule type="containsText" dxfId="5132" priority="7301" stopIfTrue="1" operator="containsText" text="0 - серый">
      <formula>NOT(ISERROR(SEARCH("0 - серый",O289)))</formula>
    </cfRule>
  </conditionalFormatting>
  <conditionalFormatting sqref="O284">
    <cfRule type="containsText" dxfId="5131" priority="7122" stopIfTrue="1" operator="containsText" text="3 - красный">
      <formula>NOT(ISERROR(SEARCH("3 - красный",O284)))</formula>
    </cfRule>
    <cfRule type="containsText" dxfId="5130" priority="7123" stopIfTrue="1" operator="containsText" text="2 - желтый">
      <formula>NOT(ISERROR(SEARCH("2 - желтый",O284)))</formula>
    </cfRule>
    <cfRule type="containsText" dxfId="5129" priority="7124" stopIfTrue="1" operator="containsText" text="1 - зеленый">
      <formula>NOT(ISERROR(SEARCH("1 - зеленый",O284)))</formula>
    </cfRule>
    <cfRule type="containsText" dxfId="5128" priority="7125" stopIfTrue="1" operator="containsText" text="0 - серый">
      <formula>NOT(ISERROR(SEARCH("0 - серый",O284)))</formula>
    </cfRule>
  </conditionalFormatting>
  <conditionalFormatting sqref="P93">
    <cfRule type="containsText" dxfId="5127" priority="7214" stopIfTrue="1" operator="containsText" text="3 - красный">
      <formula>NOT(ISERROR(SEARCH("3 - красный",P93)))</formula>
    </cfRule>
    <cfRule type="containsText" dxfId="5126" priority="7215" stopIfTrue="1" operator="containsText" text="2 - желтый">
      <formula>NOT(ISERROR(SEARCH("2 - желтый",P93)))</formula>
    </cfRule>
    <cfRule type="containsText" dxfId="5125" priority="7216" stopIfTrue="1" operator="containsText" text="1 - зеленый">
      <formula>NOT(ISERROR(SEARCH("1 - зеленый",P93)))</formula>
    </cfRule>
    <cfRule type="containsText" dxfId="5124" priority="7217" stopIfTrue="1" operator="containsText" text="0 - серый">
      <formula>NOT(ISERROR(SEARCH("0 - серый",P93)))</formula>
    </cfRule>
  </conditionalFormatting>
  <conditionalFormatting sqref="O290:P290">
    <cfRule type="containsText" dxfId="5123" priority="7294" stopIfTrue="1" operator="containsText" text="3 - красный">
      <formula>NOT(ISERROR(SEARCH("3 - красный",O290)))</formula>
    </cfRule>
    <cfRule type="containsText" dxfId="5122" priority="7295" stopIfTrue="1" operator="containsText" text="2 - желтый">
      <formula>NOT(ISERROR(SEARCH("2 - желтый",O290)))</formula>
    </cfRule>
    <cfRule type="containsText" dxfId="5121" priority="7296" stopIfTrue="1" operator="containsText" text="1 - зеленый">
      <formula>NOT(ISERROR(SEARCH("1 - зеленый",O290)))</formula>
    </cfRule>
    <cfRule type="containsText" dxfId="5120" priority="7297" stopIfTrue="1" operator="containsText" text="0 - серый">
      <formula>NOT(ISERROR(SEARCH("0 - серый",O290)))</formula>
    </cfRule>
  </conditionalFormatting>
  <conditionalFormatting sqref="O291:P291">
    <cfRule type="containsText" dxfId="5119" priority="7290" stopIfTrue="1" operator="containsText" text="3 - красный">
      <formula>NOT(ISERROR(SEARCH("3 - красный",O291)))</formula>
    </cfRule>
    <cfRule type="containsText" dxfId="5118" priority="7291" stopIfTrue="1" operator="containsText" text="2 - желтый">
      <formula>NOT(ISERROR(SEARCH("2 - желтый",O291)))</formula>
    </cfRule>
    <cfRule type="containsText" dxfId="5117" priority="7292" stopIfTrue="1" operator="containsText" text="1 - зеленый">
      <formula>NOT(ISERROR(SEARCH("1 - зеленый",O291)))</formula>
    </cfRule>
    <cfRule type="containsText" dxfId="5116" priority="7293" stopIfTrue="1" operator="containsText" text="0 - серый">
      <formula>NOT(ISERROR(SEARCH("0 - серый",O291)))</formula>
    </cfRule>
  </conditionalFormatting>
  <conditionalFormatting sqref="P284">
    <cfRule type="containsText" dxfId="5115" priority="7126" stopIfTrue="1" operator="containsText" text="3 - красный">
      <formula>NOT(ISERROR(SEARCH("3 - красный",P284)))</formula>
    </cfRule>
    <cfRule type="containsText" dxfId="5114" priority="7127" stopIfTrue="1" operator="containsText" text="2 - желтый">
      <formula>NOT(ISERROR(SEARCH("2 - желтый",P284)))</formula>
    </cfRule>
    <cfRule type="containsText" dxfId="5113" priority="7128" stopIfTrue="1" operator="containsText" text="1 - зеленый">
      <formula>NOT(ISERROR(SEARCH("1 - зеленый",P284)))</formula>
    </cfRule>
    <cfRule type="containsText" dxfId="5112" priority="7129" stopIfTrue="1" operator="containsText" text="0 - серый">
      <formula>NOT(ISERROR(SEARCH("0 - серый",P284)))</formula>
    </cfRule>
  </conditionalFormatting>
  <conditionalFormatting sqref="O285:P285">
    <cfRule type="containsText" dxfId="5111" priority="7306" stopIfTrue="1" operator="containsText" text="3 - красный">
      <formula>NOT(ISERROR(SEARCH("3 - красный",O285)))</formula>
    </cfRule>
    <cfRule type="containsText" dxfId="5110" priority="7307" stopIfTrue="1" operator="containsText" text="2 - желтый">
      <formula>NOT(ISERROR(SEARCH("2 - желтый",O285)))</formula>
    </cfRule>
    <cfRule type="containsText" dxfId="5109" priority="7308" stopIfTrue="1" operator="containsText" text="1 - зеленый">
      <formula>NOT(ISERROR(SEARCH("1 - зеленый",O285)))</formula>
    </cfRule>
    <cfRule type="containsText" dxfId="5108" priority="7309" stopIfTrue="1" operator="containsText" text="0 - серый">
      <formula>NOT(ISERROR(SEARCH("0 - серый",O285)))</formula>
    </cfRule>
  </conditionalFormatting>
  <conditionalFormatting sqref="O292:P292">
    <cfRule type="containsText" dxfId="5107" priority="7286" stopIfTrue="1" operator="containsText" text="3 - красный">
      <formula>NOT(ISERROR(SEARCH("3 - красный",O292)))</formula>
    </cfRule>
    <cfRule type="containsText" dxfId="5106" priority="7287" stopIfTrue="1" operator="containsText" text="2 - желтый">
      <formula>NOT(ISERROR(SEARCH("2 - желтый",O292)))</formula>
    </cfRule>
    <cfRule type="containsText" dxfId="5105" priority="7288" stopIfTrue="1" operator="containsText" text="1 - зеленый">
      <formula>NOT(ISERROR(SEARCH("1 - зеленый",O292)))</formula>
    </cfRule>
    <cfRule type="containsText" dxfId="5104" priority="7289" stopIfTrue="1" operator="containsText" text="0 - серый">
      <formula>NOT(ISERROR(SEARCH("0 - серый",O292)))</formula>
    </cfRule>
  </conditionalFormatting>
  <conditionalFormatting sqref="O293:P293">
    <cfRule type="containsText" dxfId="5103" priority="7282" stopIfTrue="1" operator="containsText" text="3 - красный">
      <formula>NOT(ISERROR(SEARCH("3 - красный",O293)))</formula>
    </cfRule>
    <cfRule type="containsText" dxfId="5102" priority="7283" stopIfTrue="1" operator="containsText" text="2 - желтый">
      <formula>NOT(ISERROR(SEARCH("2 - желтый",O293)))</formula>
    </cfRule>
    <cfRule type="containsText" dxfId="5101" priority="7284" stopIfTrue="1" operator="containsText" text="1 - зеленый">
      <formula>NOT(ISERROR(SEARCH("1 - зеленый",O293)))</formula>
    </cfRule>
    <cfRule type="containsText" dxfId="5100" priority="7285" stopIfTrue="1" operator="containsText" text="0 - серый">
      <formula>NOT(ISERROR(SEARCH("0 - серый",O293)))</formula>
    </cfRule>
  </conditionalFormatting>
  <conditionalFormatting sqref="O294">
    <cfRule type="containsText" dxfId="5099" priority="7274" stopIfTrue="1" operator="containsText" text="3 - красный">
      <formula>NOT(ISERROR(SEARCH("3 - красный",O294)))</formula>
    </cfRule>
    <cfRule type="containsText" dxfId="5098" priority="7275" stopIfTrue="1" operator="containsText" text="2 - желтый">
      <formula>NOT(ISERROR(SEARCH("2 - желтый",O294)))</formula>
    </cfRule>
    <cfRule type="containsText" dxfId="5097" priority="7276" stopIfTrue="1" operator="containsText" text="1 - зеленый">
      <formula>NOT(ISERROR(SEARCH("1 - зеленый",O294)))</formula>
    </cfRule>
    <cfRule type="containsText" dxfId="5096" priority="7277" stopIfTrue="1" operator="containsText" text="0 - серый">
      <formula>NOT(ISERROR(SEARCH("0 - серый",O294)))</formula>
    </cfRule>
  </conditionalFormatting>
  <conditionalFormatting sqref="O303">
    <cfRule type="containsText" dxfId="5095" priority="7270" stopIfTrue="1" operator="containsText" text="3 - красный">
      <formula>NOT(ISERROR(SEARCH("3 - красный",O303)))</formula>
    </cfRule>
    <cfRule type="containsText" dxfId="5094" priority="7271" stopIfTrue="1" operator="containsText" text="2 - желтый">
      <formula>NOT(ISERROR(SEARCH("2 - желтый",O303)))</formula>
    </cfRule>
    <cfRule type="containsText" dxfId="5093" priority="7272" stopIfTrue="1" operator="containsText" text="1 - зеленый">
      <formula>NOT(ISERROR(SEARCH("1 - зеленый",O303)))</formula>
    </cfRule>
    <cfRule type="containsText" dxfId="5092" priority="7273" stopIfTrue="1" operator="containsText" text="0 - серый">
      <formula>NOT(ISERROR(SEARCH("0 - серый",O303)))</formula>
    </cfRule>
  </conditionalFormatting>
  <conditionalFormatting sqref="O312:P312">
    <cfRule type="containsText" dxfId="5091" priority="7238" stopIfTrue="1" operator="containsText" text="3 - красный">
      <formula>NOT(ISERROR(SEARCH("3 - красный",O312)))</formula>
    </cfRule>
    <cfRule type="containsText" dxfId="5090" priority="7239" stopIfTrue="1" operator="containsText" text="2 - желтый">
      <formula>NOT(ISERROR(SEARCH("2 - желтый",O312)))</formula>
    </cfRule>
    <cfRule type="containsText" dxfId="5089" priority="7240" stopIfTrue="1" operator="containsText" text="1 - зеленый">
      <formula>NOT(ISERROR(SEARCH("1 - зеленый",O312)))</formula>
    </cfRule>
    <cfRule type="containsText" dxfId="5088" priority="7241" stopIfTrue="1" operator="containsText" text="0 - серый">
      <formula>NOT(ISERROR(SEARCH("0 - серый",O312)))</formula>
    </cfRule>
  </conditionalFormatting>
  <conditionalFormatting sqref="O315:P315">
    <cfRule type="containsText" dxfId="5087" priority="7226" stopIfTrue="1" operator="containsText" text="3 - красный">
      <formula>NOT(ISERROR(SEARCH("3 - красный",O315)))</formula>
    </cfRule>
    <cfRule type="containsText" dxfId="5086" priority="7227" stopIfTrue="1" operator="containsText" text="2 - желтый">
      <formula>NOT(ISERROR(SEARCH("2 - желтый",O315)))</formula>
    </cfRule>
    <cfRule type="containsText" dxfId="5085" priority="7228" stopIfTrue="1" operator="containsText" text="1 - зеленый">
      <formula>NOT(ISERROR(SEARCH("1 - зеленый",O315)))</formula>
    </cfRule>
    <cfRule type="containsText" dxfId="5084" priority="7229" stopIfTrue="1" operator="containsText" text="0 - серый">
      <formula>NOT(ISERROR(SEARCH("0 - серый",O315)))</formula>
    </cfRule>
  </conditionalFormatting>
  <conditionalFormatting sqref="O304">
    <cfRule type="containsText" dxfId="5083" priority="7262" stopIfTrue="1" operator="containsText" text="3 - красный">
      <formula>NOT(ISERROR(SEARCH("3 - красный",O304)))</formula>
    </cfRule>
    <cfRule type="containsText" dxfId="5082" priority="7263" stopIfTrue="1" operator="containsText" text="2 - желтый">
      <formula>NOT(ISERROR(SEARCH("2 - желтый",O304)))</formula>
    </cfRule>
    <cfRule type="containsText" dxfId="5081" priority="7264" stopIfTrue="1" operator="containsText" text="1 - зеленый">
      <formula>NOT(ISERROR(SEARCH("1 - зеленый",O304)))</formula>
    </cfRule>
    <cfRule type="containsText" dxfId="5080" priority="7265" stopIfTrue="1" operator="containsText" text="0 - серый">
      <formula>NOT(ISERROR(SEARCH("0 - серый",O304)))</formula>
    </cfRule>
  </conditionalFormatting>
  <conditionalFormatting sqref="O307">
    <cfRule type="containsText" dxfId="5079" priority="7254" stopIfTrue="1" operator="containsText" text="3 - красный">
      <formula>NOT(ISERROR(SEARCH("3 - красный",O307)))</formula>
    </cfRule>
    <cfRule type="containsText" dxfId="5078" priority="7255" stopIfTrue="1" operator="containsText" text="2 - желтый">
      <formula>NOT(ISERROR(SEARCH("2 - желтый",O307)))</formula>
    </cfRule>
    <cfRule type="containsText" dxfId="5077" priority="7256" stopIfTrue="1" operator="containsText" text="1 - зеленый">
      <formula>NOT(ISERROR(SEARCH("1 - зеленый",O307)))</formula>
    </cfRule>
    <cfRule type="containsText" dxfId="5076" priority="7257" stopIfTrue="1" operator="containsText" text="0 - серый">
      <formula>NOT(ISERROR(SEARCH("0 - серый",O307)))</formula>
    </cfRule>
  </conditionalFormatting>
  <conditionalFormatting sqref="O308:P308">
    <cfRule type="containsText" dxfId="5075" priority="7250" stopIfTrue="1" operator="containsText" text="3 - красный">
      <formula>NOT(ISERROR(SEARCH("3 - красный",O308)))</formula>
    </cfRule>
    <cfRule type="containsText" dxfId="5074" priority="7251" stopIfTrue="1" operator="containsText" text="2 - желтый">
      <formula>NOT(ISERROR(SEARCH("2 - желтый",O308)))</formula>
    </cfRule>
    <cfRule type="containsText" dxfId="5073" priority="7252" stopIfTrue="1" operator="containsText" text="1 - зеленый">
      <formula>NOT(ISERROR(SEARCH("1 - зеленый",O308)))</formula>
    </cfRule>
    <cfRule type="containsText" dxfId="5072" priority="7253" stopIfTrue="1" operator="containsText" text="0 - серый">
      <formula>NOT(ISERROR(SEARCH("0 - серый",O308)))</formula>
    </cfRule>
  </conditionalFormatting>
  <conditionalFormatting sqref="O114:P114">
    <cfRule type="containsText" dxfId="5071" priority="7222" stopIfTrue="1" operator="containsText" text="3 - красный">
      <formula>NOT(ISERROR(SEARCH("3 - красный",O114)))</formula>
    </cfRule>
    <cfRule type="containsText" dxfId="5070" priority="7223" stopIfTrue="1" operator="containsText" text="2 - желтый">
      <formula>NOT(ISERROR(SEARCH("2 - желтый",O114)))</formula>
    </cfRule>
    <cfRule type="containsText" dxfId="5069" priority="7224" stopIfTrue="1" operator="containsText" text="1 - зеленый">
      <formula>NOT(ISERROR(SEARCH("1 - зеленый",O114)))</formula>
    </cfRule>
    <cfRule type="containsText" dxfId="5068" priority="7225" stopIfTrue="1" operator="containsText" text="0 - серый">
      <formula>NOT(ISERROR(SEARCH("0 - серый",O114)))</formula>
    </cfRule>
  </conditionalFormatting>
  <conditionalFormatting sqref="O115:P115">
    <cfRule type="containsText" dxfId="5067" priority="7218" stopIfTrue="1" operator="containsText" text="3 - красный">
      <formula>NOT(ISERROR(SEARCH("3 - красный",O115)))</formula>
    </cfRule>
    <cfRule type="containsText" dxfId="5066" priority="7219" stopIfTrue="1" operator="containsText" text="2 - желтый">
      <formula>NOT(ISERROR(SEARCH("2 - желтый",O115)))</formula>
    </cfRule>
    <cfRule type="containsText" dxfId="5065" priority="7220" stopIfTrue="1" operator="containsText" text="1 - зеленый">
      <formula>NOT(ISERROR(SEARCH("1 - зеленый",O115)))</formula>
    </cfRule>
    <cfRule type="containsText" dxfId="5064" priority="7221" stopIfTrue="1" operator="containsText" text="0 - серый">
      <formula>NOT(ISERROR(SEARCH("0 - серый",O115)))</formula>
    </cfRule>
  </conditionalFormatting>
  <conditionalFormatting sqref="O258">
    <cfRule type="containsText" dxfId="5063" priority="7138" stopIfTrue="1" operator="containsText" text="3 - красный">
      <formula>NOT(ISERROR(SEARCH("3 - красный",O258)))</formula>
    </cfRule>
    <cfRule type="containsText" dxfId="5062" priority="7139" stopIfTrue="1" operator="containsText" text="2 - желтый">
      <formula>NOT(ISERROR(SEARCH("2 - желтый",O258)))</formula>
    </cfRule>
    <cfRule type="containsText" dxfId="5061" priority="7140" stopIfTrue="1" operator="containsText" text="1 - зеленый">
      <formula>NOT(ISERROR(SEARCH("1 - зеленый",O258)))</formula>
    </cfRule>
    <cfRule type="containsText" dxfId="5060" priority="7141" stopIfTrue="1" operator="containsText" text="0 - серый">
      <formula>NOT(ISERROR(SEARCH("0 - серый",O258)))</formula>
    </cfRule>
  </conditionalFormatting>
  <conditionalFormatting sqref="P281">
    <cfRule type="containsText" dxfId="5059" priority="7134" stopIfTrue="1" operator="containsText" text="3 - красный">
      <formula>NOT(ISERROR(SEARCH("3 - красный",P281)))</formula>
    </cfRule>
    <cfRule type="containsText" dxfId="5058" priority="7135" stopIfTrue="1" operator="containsText" text="2 - желтый">
      <formula>NOT(ISERROR(SEARCH("2 - желтый",P281)))</formula>
    </cfRule>
    <cfRule type="containsText" dxfId="5057" priority="7136" stopIfTrue="1" operator="containsText" text="1 - зеленый">
      <formula>NOT(ISERROR(SEARCH("1 - зеленый",P281)))</formula>
    </cfRule>
    <cfRule type="containsText" dxfId="5056" priority="7137" stopIfTrue="1" operator="containsText" text="0 - серый">
      <formula>NOT(ISERROR(SEARCH("0 - серый",P281)))</formula>
    </cfRule>
  </conditionalFormatting>
  <conditionalFormatting sqref="P94">
    <cfRule type="containsText" dxfId="5055" priority="7210" stopIfTrue="1" operator="containsText" text="3 - красный">
      <formula>NOT(ISERROR(SEARCH("3 - красный",P94)))</formula>
    </cfRule>
    <cfRule type="containsText" dxfId="5054" priority="7211" stopIfTrue="1" operator="containsText" text="2 - желтый">
      <formula>NOT(ISERROR(SEARCH("2 - желтый",P94)))</formula>
    </cfRule>
    <cfRule type="containsText" dxfId="5053" priority="7212" stopIfTrue="1" operator="containsText" text="1 - зеленый">
      <formula>NOT(ISERROR(SEARCH("1 - зеленый",P94)))</formula>
    </cfRule>
    <cfRule type="containsText" dxfId="5052" priority="7213" stopIfTrue="1" operator="containsText" text="0 - серый">
      <formula>NOT(ISERROR(SEARCH("0 - серый",P94)))</formula>
    </cfRule>
  </conditionalFormatting>
  <conditionalFormatting sqref="O246:P246">
    <cfRule type="containsText" dxfId="5051" priority="6802" stopIfTrue="1" operator="containsText" text="3 - красный">
      <formula>NOT(ISERROR(SEARCH("3 - красный",O246)))</formula>
    </cfRule>
    <cfRule type="containsText" dxfId="5050" priority="6803" stopIfTrue="1" operator="containsText" text="2 - желтый">
      <formula>NOT(ISERROR(SEARCH("2 - желтый",O246)))</formula>
    </cfRule>
    <cfRule type="containsText" dxfId="5049" priority="6804" stopIfTrue="1" operator="containsText" text="1 - зеленый">
      <formula>NOT(ISERROR(SEARCH("1 - зеленый",O246)))</formula>
    </cfRule>
    <cfRule type="containsText" dxfId="5048" priority="6805" stopIfTrue="1" operator="containsText" text="0 - серый">
      <formula>NOT(ISERROR(SEARCH("0 - серый",O246)))</formula>
    </cfRule>
  </conditionalFormatting>
  <conditionalFormatting sqref="O154:P154">
    <cfRule type="containsText" dxfId="5047" priority="6954" stopIfTrue="1" operator="containsText" text="3 - красный">
      <formula>NOT(ISERROR(SEARCH("3 - красный",O154)))</formula>
    </cfRule>
    <cfRule type="containsText" dxfId="5046" priority="6955" stopIfTrue="1" operator="containsText" text="2 - желтый">
      <formula>NOT(ISERROR(SEARCH("2 - желтый",O154)))</formula>
    </cfRule>
    <cfRule type="containsText" dxfId="5045" priority="6956" stopIfTrue="1" operator="containsText" text="1 - зеленый">
      <formula>NOT(ISERROR(SEARCH("1 - зеленый",O154)))</formula>
    </cfRule>
    <cfRule type="containsText" dxfId="5044" priority="6957" stopIfTrue="1" operator="containsText" text="0 - серый">
      <formula>NOT(ISERROR(SEARCH("0 - серый",O154)))</formula>
    </cfRule>
  </conditionalFormatting>
  <conditionalFormatting sqref="P155">
    <cfRule type="containsText" dxfId="5043" priority="6950" stopIfTrue="1" operator="containsText" text="3 - красный">
      <formula>NOT(ISERROR(SEARCH("3 - красный",P155)))</formula>
    </cfRule>
    <cfRule type="containsText" dxfId="5042" priority="6951" stopIfTrue="1" operator="containsText" text="2 - желтый">
      <formula>NOT(ISERROR(SEARCH("2 - желтый",P155)))</formula>
    </cfRule>
    <cfRule type="containsText" dxfId="5041" priority="6952" stopIfTrue="1" operator="containsText" text="1 - зеленый">
      <formula>NOT(ISERROR(SEARCH("1 - зеленый",P155)))</formula>
    </cfRule>
    <cfRule type="containsText" dxfId="5040" priority="6953" stopIfTrue="1" operator="containsText" text="0 - серый">
      <formula>NOT(ISERROR(SEARCH("0 - серый",P155)))</formula>
    </cfRule>
  </conditionalFormatting>
  <conditionalFormatting sqref="P146">
    <cfRule type="containsText" dxfId="5039" priority="7206" stopIfTrue="1" operator="containsText" text="3 - красный">
      <formula>NOT(ISERROR(SEARCH("3 - красный",P146)))</formula>
    </cfRule>
    <cfRule type="containsText" dxfId="5038" priority="7207" stopIfTrue="1" operator="containsText" text="2 - желтый">
      <formula>NOT(ISERROR(SEARCH("2 - желтый",P146)))</formula>
    </cfRule>
    <cfRule type="containsText" dxfId="5037" priority="7208" stopIfTrue="1" operator="containsText" text="1 - зеленый">
      <formula>NOT(ISERROR(SEARCH("1 - зеленый",P146)))</formula>
    </cfRule>
    <cfRule type="containsText" dxfId="5036" priority="7209" stopIfTrue="1" operator="containsText" text="0 - серый">
      <formula>NOT(ISERROR(SEARCH("0 - серый",P146)))</formula>
    </cfRule>
  </conditionalFormatting>
  <conditionalFormatting sqref="O146">
    <cfRule type="containsText" dxfId="5035" priority="7202" stopIfTrue="1" operator="containsText" text="3 - красный">
      <formula>NOT(ISERROR(SEARCH("3 - красный",O146)))</formula>
    </cfRule>
    <cfRule type="containsText" dxfId="5034" priority="7203" stopIfTrue="1" operator="containsText" text="2 - желтый">
      <formula>NOT(ISERROR(SEARCH("2 - желтый",O146)))</formula>
    </cfRule>
    <cfRule type="containsText" dxfId="5033" priority="7204" stopIfTrue="1" operator="containsText" text="1 - зеленый">
      <formula>NOT(ISERROR(SEARCH("1 - зеленый",O146)))</formula>
    </cfRule>
    <cfRule type="containsText" dxfId="5032" priority="7205" stopIfTrue="1" operator="containsText" text="0 - серый">
      <formula>NOT(ISERROR(SEARCH("0 - серый",O146)))</formula>
    </cfRule>
  </conditionalFormatting>
  <conditionalFormatting sqref="O153:P153">
    <cfRule type="containsText" dxfId="5031" priority="7198" stopIfTrue="1" operator="containsText" text="3 - красный">
      <formula>NOT(ISERROR(SEARCH("3 - красный",O153)))</formula>
    </cfRule>
    <cfRule type="containsText" dxfId="5030" priority="7199" stopIfTrue="1" operator="containsText" text="2 - желтый">
      <formula>NOT(ISERROR(SEARCH("2 - желтый",O153)))</formula>
    </cfRule>
    <cfRule type="containsText" dxfId="5029" priority="7200" stopIfTrue="1" operator="containsText" text="1 - зеленый">
      <formula>NOT(ISERROR(SEARCH("1 - зеленый",O153)))</formula>
    </cfRule>
    <cfRule type="containsText" dxfId="5028" priority="7201" stopIfTrue="1" operator="containsText" text="0 - серый">
      <formula>NOT(ISERROR(SEARCH("0 - серый",O153)))</formula>
    </cfRule>
  </conditionalFormatting>
  <conditionalFormatting sqref="O190:P190">
    <cfRule type="containsText" dxfId="5027" priority="7162" stopIfTrue="1" operator="containsText" text="3 - красный">
      <formula>NOT(ISERROR(SEARCH("3 - красный",O190)))</formula>
    </cfRule>
    <cfRule type="containsText" dxfId="5026" priority="7163" stopIfTrue="1" operator="containsText" text="2 - желтый">
      <formula>NOT(ISERROR(SEARCH("2 - желтый",O190)))</formula>
    </cfRule>
    <cfRule type="containsText" dxfId="5025" priority="7164" stopIfTrue="1" operator="containsText" text="1 - зеленый">
      <formula>NOT(ISERROR(SEARCH("1 - зеленый",O190)))</formula>
    </cfRule>
    <cfRule type="containsText" dxfId="5024" priority="7165" stopIfTrue="1" operator="containsText" text="0 - серый">
      <formula>NOT(ISERROR(SEARCH("0 - серый",O190)))</formula>
    </cfRule>
  </conditionalFormatting>
  <conditionalFormatting sqref="O161:P161">
    <cfRule type="containsText" dxfId="5023" priority="6862" stopIfTrue="1" operator="containsText" text="3 - красный">
      <formula>NOT(ISERROR(SEARCH("3 - красный",O161)))</formula>
    </cfRule>
    <cfRule type="containsText" dxfId="5022" priority="6863" stopIfTrue="1" operator="containsText" text="2 - желтый">
      <formula>NOT(ISERROR(SEARCH("2 - желтый",O161)))</formula>
    </cfRule>
    <cfRule type="containsText" dxfId="5021" priority="6864" stopIfTrue="1" operator="containsText" text="1 - зеленый">
      <formula>NOT(ISERROR(SEARCH("1 - зеленый",O161)))</formula>
    </cfRule>
    <cfRule type="containsText" dxfId="5020" priority="6865" stopIfTrue="1" operator="containsText" text="0 - серый">
      <formula>NOT(ISERROR(SEARCH("0 - серый",O161)))</formula>
    </cfRule>
  </conditionalFormatting>
  <conditionalFormatting sqref="O345:P345">
    <cfRule type="containsText" dxfId="5019" priority="6878" stopIfTrue="1" operator="containsText" text="3 - красный">
      <formula>NOT(ISERROR(SEARCH("3 - красный",O345)))</formula>
    </cfRule>
    <cfRule type="containsText" dxfId="5018" priority="6879" stopIfTrue="1" operator="containsText" text="2 - желтый">
      <formula>NOT(ISERROR(SEARCH("2 - желтый",O345)))</formula>
    </cfRule>
    <cfRule type="containsText" dxfId="5017" priority="6880" stopIfTrue="1" operator="containsText" text="1 - зеленый">
      <formula>NOT(ISERROR(SEARCH("1 - зеленый",O345)))</formula>
    </cfRule>
    <cfRule type="containsText" dxfId="5016" priority="6881" stopIfTrue="1" operator="containsText" text="0 - серый">
      <formula>NOT(ISERROR(SEARCH("0 - серый",O345)))</formula>
    </cfRule>
  </conditionalFormatting>
  <conditionalFormatting sqref="O346:P346">
    <cfRule type="containsText" dxfId="5015" priority="6874" stopIfTrue="1" operator="containsText" text="3 - красный">
      <formula>NOT(ISERROR(SEARCH("3 - красный",O346)))</formula>
    </cfRule>
    <cfRule type="containsText" dxfId="5014" priority="6875" stopIfTrue="1" operator="containsText" text="2 - желтый">
      <formula>NOT(ISERROR(SEARCH("2 - желтый",O346)))</formula>
    </cfRule>
    <cfRule type="containsText" dxfId="5013" priority="6876" stopIfTrue="1" operator="containsText" text="1 - зеленый">
      <formula>NOT(ISERROR(SEARCH("1 - зеленый",O346)))</formula>
    </cfRule>
    <cfRule type="containsText" dxfId="5012" priority="6877" stopIfTrue="1" operator="containsText" text="0 - серый">
      <formula>NOT(ISERROR(SEARCH("0 - серый",O346)))</formula>
    </cfRule>
  </conditionalFormatting>
  <conditionalFormatting sqref="O257">
    <cfRule type="containsText" dxfId="5011" priority="7142" stopIfTrue="1" operator="containsText" text="3 - красный">
      <formula>NOT(ISERROR(SEARCH("3 - красный",O257)))</formula>
    </cfRule>
    <cfRule type="containsText" dxfId="5010" priority="7143" stopIfTrue="1" operator="containsText" text="2 - желтый">
      <formula>NOT(ISERROR(SEARCH("2 - желтый",O257)))</formula>
    </cfRule>
    <cfRule type="containsText" dxfId="5009" priority="7144" stopIfTrue="1" operator="containsText" text="1 - зеленый">
      <formula>NOT(ISERROR(SEARCH("1 - зеленый",O257)))</formula>
    </cfRule>
    <cfRule type="containsText" dxfId="5008" priority="7145" stopIfTrue="1" operator="containsText" text="0 - серый">
      <formula>NOT(ISERROR(SEARCH("0 - серый",O257)))</formula>
    </cfRule>
  </conditionalFormatting>
  <conditionalFormatting sqref="O272">
    <cfRule type="containsText" dxfId="5007" priority="6770" stopIfTrue="1" operator="containsText" text="3 - красный">
      <formula>NOT(ISERROR(SEARCH("3 - красный",O272)))</formula>
    </cfRule>
    <cfRule type="containsText" dxfId="5006" priority="6771" stopIfTrue="1" operator="containsText" text="2 - желтый">
      <formula>NOT(ISERROR(SEARCH("2 - желтый",O272)))</formula>
    </cfRule>
    <cfRule type="containsText" dxfId="5005" priority="6772" stopIfTrue="1" operator="containsText" text="1 - зеленый">
      <formula>NOT(ISERROR(SEARCH("1 - зеленый",O272)))</formula>
    </cfRule>
    <cfRule type="containsText" dxfId="5004" priority="6773" stopIfTrue="1" operator="containsText" text="0 - серый">
      <formula>NOT(ISERROR(SEARCH("0 - серый",O272)))</formula>
    </cfRule>
  </conditionalFormatting>
  <conditionalFormatting sqref="O281">
    <cfRule type="containsText" dxfId="5003" priority="7130" stopIfTrue="1" operator="containsText" text="3 - красный">
      <formula>NOT(ISERROR(SEARCH("3 - красный",O281)))</formula>
    </cfRule>
    <cfRule type="containsText" dxfId="5002" priority="7131" stopIfTrue="1" operator="containsText" text="2 - желтый">
      <formula>NOT(ISERROR(SEARCH("2 - желтый",O281)))</formula>
    </cfRule>
    <cfRule type="containsText" dxfId="5001" priority="7132" stopIfTrue="1" operator="containsText" text="1 - зеленый">
      <formula>NOT(ISERROR(SEARCH("1 - зеленый",O281)))</formula>
    </cfRule>
    <cfRule type="containsText" dxfId="5000" priority="7133" stopIfTrue="1" operator="containsText" text="0 - серый">
      <formula>NOT(ISERROR(SEARCH("0 - серый",O281)))</formula>
    </cfRule>
  </conditionalFormatting>
  <conditionalFormatting sqref="O287">
    <cfRule type="containsText" dxfId="4999" priority="7114" stopIfTrue="1" operator="containsText" text="3 - красный">
      <formula>NOT(ISERROR(SEARCH("3 - красный",O287)))</formula>
    </cfRule>
    <cfRule type="containsText" dxfId="4998" priority="7115" stopIfTrue="1" operator="containsText" text="2 - желтый">
      <formula>NOT(ISERROR(SEARCH("2 - желтый",O287)))</formula>
    </cfRule>
    <cfRule type="containsText" dxfId="4997" priority="7116" stopIfTrue="1" operator="containsText" text="1 - зеленый">
      <formula>NOT(ISERROR(SEARCH("1 - зеленый",O287)))</formula>
    </cfRule>
    <cfRule type="containsText" dxfId="4996" priority="7117" stopIfTrue="1" operator="containsText" text="0 - серый">
      <formula>NOT(ISERROR(SEARCH("0 - серый",O287)))</formula>
    </cfRule>
  </conditionalFormatting>
  <conditionalFormatting sqref="P288">
    <cfRule type="containsText" dxfId="4995" priority="7110" stopIfTrue="1" operator="containsText" text="3 - красный">
      <formula>NOT(ISERROR(SEARCH("3 - красный",P288)))</formula>
    </cfRule>
    <cfRule type="containsText" dxfId="4994" priority="7111" stopIfTrue="1" operator="containsText" text="2 - желтый">
      <formula>NOT(ISERROR(SEARCH("2 - желтый",P288)))</formula>
    </cfRule>
    <cfRule type="containsText" dxfId="4993" priority="7112" stopIfTrue="1" operator="containsText" text="1 - зеленый">
      <formula>NOT(ISERROR(SEARCH("1 - зеленый",P288)))</formula>
    </cfRule>
    <cfRule type="containsText" dxfId="4992" priority="7113" stopIfTrue="1" operator="containsText" text="0 - серый">
      <formula>NOT(ISERROR(SEARCH("0 - серый",P288)))</formula>
    </cfRule>
  </conditionalFormatting>
  <conditionalFormatting sqref="O288">
    <cfRule type="containsText" dxfId="4991" priority="7106" stopIfTrue="1" operator="containsText" text="3 - красный">
      <formula>NOT(ISERROR(SEARCH("3 - красный",O288)))</formula>
    </cfRule>
    <cfRule type="containsText" dxfId="4990" priority="7107" stopIfTrue="1" operator="containsText" text="2 - желтый">
      <formula>NOT(ISERROR(SEARCH("2 - желтый",O288)))</formula>
    </cfRule>
    <cfRule type="containsText" dxfId="4989" priority="7108" stopIfTrue="1" operator="containsText" text="1 - зеленый">
      <formula>NOT(ISERROR(SEARCH("1 - зеленый",O288)))</formula>
    </cfRule>
    <cfRule type="containsText" dxfId="4988" priority="7109" stopIfTrue="1" operator="containsText" text="0 - серый">
      <formula>NOT(ISERROR(SEARCH("0 - серый",O288)))</formula>
    </cfRule>
  </conditionalFormatting>
  <conditionalFormatting sqref="O306">
    <cfRule type="containsText" dxfId="4987" priority="7102" stopIfTrue="1" operator="containsText" text="3 - красный">
      <formula>NOT(ISERROR(SEARCH("3 - красный",O306)))</formula>
    </cfRule>
    <cfRule type="containsText" dxfId="4986" priority="7103" stopIfTrue="1" operator="containsText" text="2 - желтый">
      <formula>NOT(ISERROR(SEARCH("2 - желтый",O306)))</formula>
    </cfRule>
    <cfRule type="containsText" dxfId="4985" priority="7104" stopIfTrue="1" operator="containsText" text="1 - зеленый">
      <formula>NOT(ISERROR(SEARCH("1 - зеленый",O306)))</formula>
    </cfRule>
    <cfRule type="containsText" dxfId="4984" priority="7105" stopIfTrue="1" operator="containsText" text="0 - серый">
      <formula>NOT(ISERROR(SEARCH("0 - серый",O306)))</formula>
    </cfRule>
  </conditionalFormatting>
  <conditionalFormatting sqref="O264">
    <cfRule type="containsText" dxfId="4983" priority="6774" stopIfTrue="1" operator="containsText" text="3 - красный">
      <formula>NOT(ISERROR(SEARCH("3 - красный",O264)))</formula>
    </cfRule>
    <cfRule type="containsText" dxfId="4982" priority="6775" stopIfTrue="1" operator="containsText" text="2 - желтый">
      <formula>NOT(ISERROR(SEARCH("2 - желтый",O264)))</formula>
    </cfRule>
    <cfRule type="containsText" dxfId="4981" priority="6776" stopIfTrue="1" operator="containsText" text="1 - зеленый">
      <formula>NOT(ISERROR(SEARCH("1 - зеленый",O264)))</formula>
    </cfRule>
    <cfRule type="containsText" dxfId="4980" priority="6777" stopIfTrue="1" operator="containsText" text="0 - серый">
      <formula>NOT(ISERROR(SEARCH("0 - серый",O264)))</formula>
    </cfRule>
  </conditionalFormatting>
  <conditionalFormatting sqref="P321">
    <cfRule type="containsText" dxfId="4979" priority="7086" stopIfTrue="1" operator="containsText" text="3 - красный">
      <formula>NOT(ISERROR(SEARCH("3 - красный",P321)))</formula>
    </cfRule>
    <cfRule type="containsText" dxfId="4978" priority="7087" stopIfTrue="1" operator="containsText" text="2 - желтый">
      <formula>NOT(ISERROR(SEARCH("2 - желтый",P321)))</formula>
    </cfRule>
    <cfRule type="containsText" dxfId="4977" priority="7088" stopIfTrue="1" operator="containsText" text="1 - зеленый">
      <formula>NOT(ISERROR(SEARCH("1 - зеленый",P321)))</formula>
    </cfRule>
    <cfRule type="containsText" dxfId="4976" priority="7089" stopIfTrue="1" operator="containsText" text="0 - серый">
      <formula>NOT(ISERROR(SEARCH("0 - серый",P321)))</formula>
    </cfRule>
  </conditionalFormatting>
  <conditionalFormatting sqref="O321">
    <cfRule type="containsText" dxfId="4975" priority="7082" stopIfTrue="1" operator="containsText" text="3 - красный">
      <formula>NOT(ISERROR(SEARCH("3 - красный",O321)))</formula>
    </cfRule>
    <cfRule type="containsText" dxfId="4974" priority="7083" stopIfTrue="1" operator="containsText" text="2 - желтый">
      <formula>NOT(ISERROR(SEARCH("2 - желтый",O321)))</formula>
    </cfRule>
    <cfRule type="containsText" dxfId="4973" priority="7084" stopIfTrue="1" operator="containsText" text="1 - зеленый">
      <formula>NOT(ISERROR(SEARCH("1 - зеленый",O321)))</formula>
    </cfRule>
    <cfRule type="containsText" dxfId="4972" priority="7085" stopIfTrue="1" operator="containsText" text="0 - серый">
      <formula>NOT(ISERROR(SEARCH("0 - серый",O321)))</formula>
    </cfRule>
  </conditionalFormatting>
  <conditionalFormatting sqref="O322">
    <cfRule type="containsText" dxfId="4971" priority="7078" stopIfTrue="1" operator="containsText" text="3 - красный">
      <formula>NOT(ISERROR(SEARCH("3 - красный",O322)))</formula>
    </cfRule>
    <cfRule type="containsText" dxfId="4970" priority="7079" stopIfTrue="1" operator="containsText" text="2 - желтый">
      <formula>NOT(ISERROR(SEARCH("2 - желтый",O322)))</formula>
    </cfRule>
    <cfRule type="containsText" dxfId="4969" priority="7080" stopIfTrue="1" operator="containsText" text="1 - зеленый">
      <formula>NOT(ISERROR(SEARCH("1 - зеленый",O322)))</formula>
    </cfRule>
    <cfRule type="containsText" dxfId="4968" priority="7081" stopIfTrue="1" operator="containsText" text="0 - серый">
      <formula>NOT(ISERROR(SEARCH("0 - серый",O322)))</formula>
    </cfRule>
  </conditionalFormatting>
  <conditionalFormatting sqref="O323">
    <cfRule type="containsText" dxfId="4967" priority="7074" stopIfTrue="1" operator="containsText" text="3 - красный">
      <formula>NOT(ISERROR(SEARCH("3 - красный",O323)))</formula>
    </cfRule>
    <cfRule type="containsText" dxfId="4966" priority="7075" stopIfTrue="1" operator="containsText" text="2 - желтый">
      <formula>NOT(ISERROR(SEARCH("2 - желтый",O323)))</formula>
    </cfRule>
    <cfRule type="containsText" dxfId="4965" priority="7076" stopIfTrue="1" operator="containsText" text="1 - зеленый">
      <formula>NOT(ISERROR(SEARCH("1 - зеленый",O323)))</formula>
    </cfRule>
    <cfRule type="containsText" dxfId="4964" priority="7077" stopIfTrue="1" operator="containsText" text="0 - серый">
      <formula>NOT(ISERROR(SEARCH("0 - серый",O323)))</formula>
    </cfRule>
  </conditionalFormatting>
  <conditionalFormatting sqref="P55">
    <cfRule type="containsText" dxfId="4963" priority="7042" stopIfTrue="1" operator="containsText" text="3 - красный">
      <formula>NOT(ISERROR(SEARCH("3 - красный",P55)))</formula>
    </cfRule>
    <cfRule type="containsText" dxfId="4962" priority="7043" stopIfTrue="1" operator="containsText" text="2 - желтый">
      <formula>NOT(ISERROR(SEARCH("2 - желтый",P55)))</formula>
    </cfRule>
    <cfRule type="containsText" dxfId="4961" priority="7044" stopIfTrue="1" operator="containsText" text="1 - зеленый">
      <formula>NOT(ISERROR(SEARCH("1 - зеленый",P55)))</formula>
    </cfRule>
    <cfRule type="containsText" dxfId="4960" priority="7045" stopIfTrue="1" operator="containsText" text="0 - серый">
      <formula>NOT(ISERROR(SEARCH("0 - серый",P55)))</formula>
    </cfRule>
  </conditionalFormatting>
  <conditionalFormatting sqref="O55">
    <cfRule type="containsText" dxfId="4959" priority="7038" stopIfTrue="1" operator="containsText" text="3 - красный">
      <formula>NOT(ISERROR(SEARCH("3 - красный",O55)))</formula>
    </cfRule>
    <cfRule type="containsText" dxfId="4958" priority="7039" stopIfTrue="1" operator="containsText" text="2 - желтый">
      <formula>NOT(ISERROR(SEARCH("2 - желтый",O55)))</formula>
    </cfRule>
    <cfRule type="containsText" dxfId="4957" priority="7040" stopIfTrue="1" operator="containsText" text="1 - зеленый">
      <formula>NOT(ISERROR(SEARCH("1 - зеленый",O55)))</formula>
    </cfRule>
    <cfRule type="containsText" dxfId="4956" priority="7041" stopIfTrue="1" operator="containsText" text="0 - серый">
      <formula>NOT(ISERROR(SEARCH("0 - серый",O55)))</formula>
    </cfRule>
  </conditionalFormatting>
  <conditionalFormatting sqref="O67:P67">
    <cfRule type="containsText" dxfId="4955" priority="7034" stopIfTrue="1" operator="containsText" text="3 - красный">
      <formula>NOT(ISERROR(SEARCH("3 - красный",O67)))</formula>
    </cfRule>
    <cfRule type="containsText" dxfId="4954" priority="7035" stopIfTrue="1" operator="containsText" text="2 - желтый">
      <formula>NOT(ISERROR(SEARCH("2 - желтый",O67)))</formula>
    </cfRule>
    <cfRule type="containsText" dxfId="4953" priority="7036" stopIfTrue="1" operator="containsText" text="1 - зеленый">
      <formula>NOT(ISERROR(SEARCH("1 - зеленый",O67)))</formula>
    </cfRule>
    <cfRule type="containsText" dxfId="4952" priority="7037" stopIfTrue="1" operator="containsText" text="0 - серый">
      <formula>NOT(ISERROR(SEARCH("0 - серый",O67)))</formula>
    </cfRule>
  </conditionalFormatting>
  <conditionalFormatting sqref="O263">
    <cfRule type="containsText" dxfId="4951" priority="6746" stopIfTrue="1" operator="containsText" text="3 - красный">
      <formula>NOT(ISERROR(SEARCH("3 - красный",O263)))</formula>
    </cfRule>
    <cfRule type="containsText" dxfId="4950" priority="6747" stopIfTrue="1" operator="containsText" text="2 - желтый">
      <formula>NOT(ISERROR(SEARCH("2 - желтый",O263)))</formula>
    </cfRule>
    <cfRule type="containsText" dxfId="4949" priority="6748" stopIfTrue="1" operator="containsText" text="1 - зеленый">
      <formula>NOT(ISERROR(SEARCH("1 - зеленый",O263)))</formula>
    </cfRule>
    <cfRule type="containsText" dxfId="4948" priority="6749" stopIfTrue="1" operator="containsText" text="0 - серый">
      <formula>NOT(ISERROR(SEARCH("0 - серый",O263)))</formula>
    </cfRule>
  </conditionalFormatting>
  <conditionalFormatting sqref="P208">
    <cfRule type="containsText" dxfId="4947" priority="6846" stopIfTrue="1" operator="containsText" text="3 - красный">
      <formula>NOT(ISERROR(SEARCH("3 - красный",P208)))</formula>
    </cfRule>
    <cfRule type="containsText" dxfId="4946" priority="6847" stopIfTrue="1" operator="containsText" text="2 - желтый">
      <formula>NOT(ISERROR(SEARCH("2 - желтый",P208)))</formula>
    </cfRule>
    <cfRule type="containsText" dxfId="4945" priority="6848" stopIfTrue="1" operator="containsText" text="1 - зеленый">
      <formula>NOT(ISERROR(SEARCH("1 - зеленый",P208)))</formula>
    </cfRule>
    <cfRule type="containsText" dxfId="4944" priority="6849" stopIfTrue="1" operator="containsText" text="0 - серый">
      <formula>NOT(ISERROR(SEARCH("0 - серый",P208)))</formula>
    </cfRule>
  </conditionalFormatting>
  <conditionalFormatting sqref="O209">
    <cfRule type="containsText" dxfId="4943" priority="6842" stopIfTrue="1" operator="containsText" text="3 - красный">
      <formula>NOT(ISERROR(SEARCH("3 - красный",O209)))</formula>
    </cfRule>
    <cfRule type="containsText" dxfId="4942" priority="6843" stopIfTrue="1" operator="containsText" text="2 - желтый">
      <formula>NOT(ISERROR(SEARCH("2 - желтый",O209)))</formula>
    </cfRule>
    <cfRule type="containsText" dxfId="4941" priority="6844" stopIfTrue="1" operator="containsText" text="1 - зеленый">
      <formula>NOT(ISERROR(SEARCH("1 - зеленый",O209)))</formula>
    </cfRule>
    <cfRule type="containsText" dxfId="4940" priority="6845" stopIfTrue="1" operator="containsText" text="0 - серый">
      <formula>NOT(ISERROR(SEARCH("0 - серый",O209)))</formula>
    </cfRule>
  </conditionalFormatting>
  <conditionalFormatting sqref="P101">
    <cfRule type="containsText" dxfId="4939" priority="7030" stopIfTrue="1" operator="containsText" text="3 - красный">
      <formula>NOT(ISERROR(SEARCH("3 - красный",P101)))</formula>
    </cfRule>
    <cfRule type="containsText" dxfId="4938" priority="7031" stopIfTrue="1" operator="containsText" text="2 - желтый">
      <formula>NOT(ISERROR(SEARCH("2 - желтый",P101)))</formula>
    </cfRule>
    <cfRule type="containsText" dxfId="4937" priority="7032" stopIfTrue="1" operator="containsText" text="1 - зеленый">
      <formula>NOT(ISERROR(SEARCH("1 - зеленый",P101)))</formula>
    </cfRule>
    <cfRule type="containsText" dxfId="4936" priority="7033" stopIfTrue="1" operator="containsText" text="0 - серый">
      <formula>NOT(ISERROR(SEARCH("0 - серый",P101)))</formula>
    </cfRule>
  </conditionalFormatting>
  <conditionalFormatting sqref="P102">
    <cfRule type="containsText" dxfId="4935" priority="7026" stopIfTrue="1" operator="containsText" text="3 - красный">
      <formula>NOT(ISERROR(SEARCH("3 - красный",P102)))</formula>
    </cfRule>
    <cfRule type="containsText" dxfId="4934" priority="7027" stopIfTrue="1" operator="containsText" text="2 - желтый">
      <formula>NOT(ISERROR(SEARCH("2 - желтый",P102)))</formula>
    </cfRule>
    <cfRule type="containsText" dxfId="4933" priority="7028" stopIfTrue="1" operator="containsText" text="1 - зеленый">
      <formula>NOT(ISERROR(SEARCH("1 - зеленый",P102)))</formula>
    </cfRule>
    <cfRule type="containsText" dxfId="4932" priority="7029" stopIfTrue="1" operator="containsText" text="0 - серый">
      <formula>NOT(ISERROR(SEARCH("0 - серый",P102)))</formula>
    </cfRule>
  </conditionalFormatting>
  <conditionalFormatting sqref="P123">
    <cfRule type="containsText" dxfId="4931" priority="7022" stopIfTrue="1" operator="containsText" text="3 - красный">
      <formula>NOT(ISERROR(SEARCH("3 - красный",P123)))</formula>
    </cfRule>
    <cfRule type="containsText" dxfId="4930" priority="7023" stopIfTrue="1" operator="containsText" text="2 - желтый">
      <formula>NOT(ISERROR(SEARCH("2 - желтый",P123)))</formula>
    </cfRule>
    <cfRule type="containsText" dxfId="4929" priority="7024" stopIfTrue="1" operator="containsText" text="1 - зеленый">
      <formula>NOT(ISERROR(SEARCH("1 - зеленый",P123)))</formula>
    </cfRule>
    <cfRule type="containsText" dxfId="4928" priority="7025" stopIfTrue="1" operator="containsText" text="0 - серый">
      <formula>NOT(ISERROR(SEARCH("0 - серый",P123)))</formula>
    </cfRule>
  </conditionalFormatting>
  <conditionalFormatting sqref="P124">
    <cfRule type="containsText" dxfId="4927" priority="7018" stopIfTrue="1" operator="containsText" text="3 - красный">
      <formula>NOT(ISERROR(SEARCH("3 - красный",P124)))</formula>
    </cfRule>
    <cfRule type="containsText" dxfId="4926" priority="7019" stopIfTrue="1" operator="containsText" text="2 - желтый">
      <formula>NOT(ISERROR(SEARCH("2 - желтый",P124)))</formula>
    </cfRule>
    <cfRule type="containsText" dxfId="4925" priority="7020" stopIfTrue="1" operator="containsText" text="1 - зеленый">
      <formula>NOT(ISERROR(SEARCH("1 - зеленый",P124)))</formula>
    </cfRule>
    <cfRule type="containsText" dxfId="4924" priority="7021" stopIfTrue="1" operator="containsText" text="0 - серый">
      <formula>NOT(ISERROR(SEARCH("0 - серый",P124)))</formula>
    </cfRule>
  </conditionalFormatting>
  <conditionalFormatting sqref="P122">
    <cfRule type="containsText" dxfId="4923" priority="7014" stopIfTrue="1" operator="containsText" text="3 - красный">
      <formula>NOT(ISERROR(SEARCH("3 - красный",P122)))</formula>
    </cfRule>
    <cfRule type="containsText" dxfId="4922" priority="7015" stopIfTrue="1" operator="containsText" text="2 - желтый">
      <formula>NOT(ISERROR(SEARCH("2 - желтый",P122)))</formula>
    </cfRule>
    <cfRule type="containsText" dxfId="4921" priority="7016" stopIfTrue="1" operator="containsText" text="1 - зеленый">
      <formula>NOT(ISERROR(SEARCH("1 - зеленый",P122)))</formula>
    </cfRule>
    <cfRule type="containsText" dxfId="4920" priority="7017" stopIfTrue="1" operator="containsText" text="0 - серый">
      <formula>NOT(ISERROR(SEARCH("0 - серый",P122)))</formula>
    </cfRule>
  </conditionalFormatting>
  <conditionalFormatting sqref="O160:P160">
    <cfRule type="containsText" dxfId="4919" priority="6870" stopIfTrue="1" operator="containsText" text="3 - красный">
      <formula>NOT(ISERROR(SEARCH("3 - красный",O160)))</formula>
    </cfRule>
    <cfRule type="containsText" dxfId="4918" priority="6871" stopIfTrue="1" operator="containsText" text="2 - желтый">
      <formula>NOT(ISERROR(SEARCH("2 - желтый",O160)))</formula>
    </cfRule>
    <cfRule type="containsText" dxfId="4917" priority="6872" stopIfTrue="1" operator="containsText" text="1 - зеленый">
      <formula>NOT(ISERROR(SEARCH("1 - зеленый",O160)))</formula>
    </cfRule>
    <cfRule type="containsText" dxfId="4916" priority="6873" stopIfTrue="1" operator="containsText" text="0 - серый">
      <formula>NOT(ISERROR(SEARCH("0 - серый",O160)))</formula>
    </cfRule>
  </conditionalFormatting>
  <conditionalFormatting sqref="O39:P39">
    <cfRule type="containsText" dxfId="4915" priority="7010" stopIfTrue="1" operator="containsText" text="3 - красный">
      <formula>NOT(ISERROR(SEARCH("3 - красный",O39)))</formula>
    </cfRule>
    <cfRule type="containsText" dxfId="4914" priority="7011" stopIfTrue="1" operator="containsText" text="2 - желтый">
      <formula>NOT(ISERROR(SEARCH("2 - желтый",O39)))</formula>
    </cfRule>
    <cfRule type="containsText" dxfId="4913" priority="7012" stopIfTrue="1" operator="containsText" text="1 - зеленый">
      <formula>NOT(ISERROR(SEARCH("1 - зеленый",O39)))</formula>
    </cfRule>
    <cfRule type="containsText" dxfId="4912" priority="7013" stopIfTrue="1" operator="containsText" text="0 - серый">
      <formula>NOT(ISERROR(SEARCH("0 - серый",O39)))</formula>
    </cfRule>
  </conditionalFormatting>
  <conditionalFormatting sqref="O130">
    <cfRule type="containsText" dxfId="4911" priority="7006" stopIfTrue="1" operator="containsText" text="3 - красный">
      <formula>NOT(ISERROR(SEARCH("3 - красный",O130)))</formula>
    </cfRule>
    <cfRule type="containsText" dxfId="4910" priority="7007" stopIfTrue="1" operator="containsText" text="2 - желтый">
      <formula>NOT(ISERROR(SEARCH("2 - желтый",O130)))</formula>
    </cfRule>
    <cfRule type="containsText" dxfId="4909" priority="7008" stopIfTrue="1" operator="containsText" text="1 - зеленый">
      <formula>NOT(ISERROR(SEARCH("1 - зеленый",O130)))</formula>
    </cfRule>
    <cfRule type="containsText" dxfId="4908" priority="7009" stopIfTrue="1" operator="containsText" text="0 - серый">
      <formula>NOT(ISERROR(SEARCH("0 - серый",O130)))</formula>
    </cfRule>
  </conditionalFormatting>
  <conditionalFormatting sqref="O168:P168">
    <cfRule type="containsText" dxfId="4907" priority="7002" stopIfTrue="1" operator="containsText" text="3 - красный">
      <formula>NOT(ISERROR(SEARCH("3 - красный",O168)))</formula>
    </cfRule>
    <cfRule type="containsText" dxfId="4906" priority="7003" stopIfTrue="1" operator="containsText" text="2 - желтый">
      <formula>NOT(ISERROR(SEARCH("2 - желтый",O168)))</formula>
    </cfRule>
    <cfRule type="containsText" dxfId="4905" priority="7004" stopIfTrue="1" operator="containsText" text="1 - зеленый">
      <formula>NOT(ISERROR(SEARCH("1 - зеленый",O168)))</formula>
    </cfRule>
    <cfRule type="containsText" dxfId="4904" priority="7005" stopIfTrue="1" operator="containsText" text="0 - серый">
      <formula>NOT(ISERROR(SEARCH("0 - серый",O168)))</formula>
    </cfRule>
  </conditionalFormatting>
  <conditionalFormatting sqref="O169:P169">
    <cfRule type="containsText" dxfId="4903" priority="6998" stopIfTrue="1" operator="containsText" text="3 - красный">
      <formula>NOT(ISERROR(SEARCH("3 - красный",O169)))</formula>
    </cfRule>
    <cfRule type="containsText" dxfId="4902" priority="6999" stopIfTrue="1" operator="containsText" text="2 - желтый">
      <formula>NOT(ISERROR(SEARCH("2 - желтый",O169)))</formula>
    </cfRule>
    <cfRule type="containsText" dxfId="4901" priority="7000" stopIfTrue="1" operator="containsText" text="1 - зеленый">
      <formula>NOT(ISERROR(SEARCH("1 - зеленый",O169)))</formula>
    </cfRule>
    <cfRule type="containsText" dxfId="4900" priority="7001" stopIfTrue="1" operator="containsText" text="0 - серый">
      <formula>NOT(ISERROR(SEARCH("0 - серый",O169)))</formula>
    </cfRule>
  </conditionalFormatting>
  <conditionalFormatting sqref="O339:P339">
    <cfRule type="containsText" dxfId="4899" priority="6994" stopIfTrue="1" operator="containsText" text="3 - красный">
      <formula>NOT(ISERROR(SEARCH("3 - красный",O339)))</formula>
    </cfRule>
    <cfRule type="containsText" dxfId="4898" priority="6995" stopIfTrue="1" operator="containsText" text="2 - желтый">
      <formula>NOT(ISERROR(SEARCH("2 - желтый",O339)))</formula>
    </cfRule>
    <cfRule type="containsText" dxfId="4897" priority="6996" stopIfTrue="1" operator="containsText" text="1 - зеленый">
      <formula>NOT(ISERROR(SEARCH("1 - зеленый",O339)))</formula>
    </cfRule>
    <cfRule type="containsText" dxfId="4896" priority="6997" stopIfTrue="1" operator="containsText" text="0 - серый">
      <formula>NOT(ISERROR(SEARCH("0 - серый",O339)))</formula>
    </cfRule>
  </conditionalFormatting>
  <conditionalFormatting sqref="O340:P340">
    <cfRule type="containsText" dxfId="4895" priority="6990" stopIfTrue="1" operator="containsText" text="3 - красный">
      <formula>NOT(ISERROR(SEARCH("3 - красный",O340)))</formula>
    </cfRule>
    <cfRule type="containsText" dxfId="4894" priority="6991" stopIfTrue="1" operator="containsText" text="2 - желтый">
      <formula>NOT(ISERROR(SEARCH("2 - желтый",O340)))</formula>
    </cfRule>
    <cfRule type="containsText" dxfId="4893" priority="6992" stopIfTrue="1" operator="containsText" text="1 - зеленый">
      <formula>NOT(ISERROR(SEARCH("1 - зеленый",O340)))</formula>
    </cfRule>
    <cfRule type="containsText" dxfId="4892" priority="6993" stopIfTrue="1" operator="containsText" text="0 - серый">
      <formula>NOT(ISERROR(SEARCH("0 - серый",O340)))</formula>
    </cfRule>
  </conditionalFormatting>
  <conditionalFormatting sqref="O363:P363">
    <cfRule type="containsText" dxfId="4891" priority="6970" stopIfTrue="1" operator="containsText" text="3 - красный">
      <formula>NOT(ISERROR(SEARCH("3 - красный",O363)))</formula>
    </cfRule>
    <cfRule type="containsText" dxfId="4890" priority="6971" stopIfTrue="1" operator="containsText" text="2 - желтый">
      <formula>NOT(ISERROR(SEARCH("2 - желтый",O363)))</formula>
    </cfRule>
    <cfRule type="containsText" dxfId="4889" priority="6972" stopIfTrue="1" operator="containsText" text="1 - зеленый">
      <formula>NOT(ISERROR(SEARCH("1 - зеленый",O363)))</formula>
    </cfRule>
    <cfRule type="containsText" dxfId="4888" priority="6973" stopIfTrue="1" operator="containsText" text="0 - серый">
      <formula>NOT(ISERROR(SEARCH("0 - серый",O363)))</formula>
    </cfRule>
  </conditionalFormatting>
  <conditionalFormatting sqref="O158:P158">
    <cfRule type="containsText" dxfId="4887" priority="6946" stopIfTrue="1" operator="containsText" text="3 - красный">
      <formula>NOT(ISERROR(SEARCH("3 - красный",O158)))</formula>
    </cfRule>
    <cfRule type="containsText" dxfId="4886" priority="6947" stopIfTrue="1" operator="containsText" text="2 - желтый">
      <formula>NOT(ISERROR(SEARCH("2 - желтый",O158)))</formula>
    </cfRule>
    <cfRule type="containsText" dxfId="4885" priority="6948" stopIfTrue="1" operator="containsText" text="1 - зеленый">
      <formula>NOT(ISERROR(SEARCH("1 - зеленый",O158)))</formula>
    </cfRule>
    <cfRule type="containsText" dxfId="4884" priority="6949" stopIfTrue="1" operator="containsText" text="0 - серый">
      <formula>NOT(ISERROR(SEARCH("0 - серый",O158)))</formula>
    </cfRule>
  </conditionalFormatting>
  <conditionalFormatting sqref="O156">
    <cfRule type="containsText" dxfId="4883" priority="6910" stopIfTrue="1" operator="containsText" text="3 - красный">
      <formula>NOT(ISERROR(SEARCH("3 - красный",O156)))</formula>
    </cfRule>
    <cfRule type="containsText" dxfId="4882" priority="6911" stopIfTrue="1" operator="containsText" text="2 - желтый">
      <formula>NOT(ISERROR(SEARCH("2 - желтый",O156)))</formula>
    </cfRule>
    <cfRule type="containsText" dxfId="4881" priority="6912" stopIfTrue="1" operator="containsText" text="1 - зеленый">
      <formula>NOT(ISERROR(SEARCH("1 - зеленый",O156)))</formula>
    </cfRule>
    <cfRule type="containsText" dxfId="4880" priority="6913" stopIfTrue="1" operator="containsText" text="0 - серый">
      <formula>NOT(ISERROR(SEARCH("0 - серый",O156)))</formula>
    </cfRule>
  </conditionalFormatting>
  <conditionalFormatting sqref="P157">
    <cfRule type="containsText" dxfId="4879" priority="6906" stopIfTrue="1" operator="containsText" text="3 - красный">
      <formula>NOT(ISERROR(SEARCH("3 - красный",P157)))</formula>
    </cfRule>
    <cfRule type="containsText" dxfId="4878" priority="6907" stopIfTrue="1" operator="containsText" text="2 - желтый">
      <formula>NOT(ISERROR(SEARCH("2 - желтый",P157)))</formula>
    </cfRule>
    <cfRule type="containsText" dxfId="4877" priority="6908" stopIfTrue="1" operator="containsText" text="1 - зеленый">
      <formula>NOT(ISERROR(SEARCH("1 - зеленый",P157)))</formula>
    </cfRule>
    <cfRule type="containsText" dxfId="4876" priority="6909" stopIfTrue="1" operator="containsText" text="0 - серый">
      <formula>NOT(ISERROR(SEARCH("0 - серый",P157)))</formula>
    </cfRule>
  </conditionalFormatting>
  <conditionalFormatting sqref="O162:P162">
    <cfRule type="containsText" dxfId="4875" priority="6902" stopIfTrue="1" operator="containsText" text="3 - красный">
      <formula>NOT(ISERROR(SEARCH("3 - красный",O162)))</formula>
    </cfRule>
    <cfRule type="containsText" dxfId="4874" priority="6903" stopIfTrue="1" operator="containsText" text="2 - желтый">
      <formula>NOT(ISERROR(SEARCH("2 - желтый",O162)))</formula>
    </cfRule>
    <cfRule type="containsText" dxfId="4873" priority="6904" stopIfTrue="1" operator="containsText" text="1 - зеленый">
      <formula>NOT(ISERROR(SEARCH("1 - зеленый",O162)))</formula>
    </cfRule>
    <cfRule type="containsText" dxfId="4872" priority="6905" stopIfTrue="1" operator="containsText" text="0 - серый">
      <formula>NOT(ISERROR(SEARCH("0 - серый",O162)))</formula>
    </cfRule>
  </conditionalFormatting>
  <conditionalFormatting sqref="O163:P163">
    <cfRule type="containsText" dxfId="4871" priority="6898" stopIfTrue="1" operator="containsText" text="3 - красный">
      <formula>NOT(ISERROR(SEARCH("3 - красный",O163)))</formula>
    </cfRule>
    <cfRule type="containsText" dxfId="4870" priority="6899" stopIfTrue="1" operator="containsText" text="2 - желтый">
      <formula>NOT(ISERROR(SEARCH("2 - желтый",O163)))</formula>
    </cfRule>
    <cfRule type="containsText" dxfId="4869" priority="6900" stopIfTrue="1" operator="containsText" text="1 - зеленый">
      <formula>NOT(ISERROR(SEARCH("1 - зеленый",O163)))</formula>
    </cfRule>
    <cfRule type="containsText" dxfId="4868" priority="6901" stopIfTrue="1" operator="containsText" text="0 - серый">
      <formula>NOT(ISERROR(SEARCH("0 - серый",O163)))</formula>
    </cfRule>
  </conditionalFormatting>
  <conditionalFormatting sqref="O344:P344">
    <cfRule type="containsText" dxfId="4867" priority="6882" stopIfTrue="1" operator="containsText" text="3 - красный">
      <formula>NOT(ISERROR(SEARCH("3 - красный",O344)))</formula>
    </cfRule>
    <cfRule type="containsText" dxfId="4866" priority="6883" stopIfTrue="1" operator="containsText" text="2 - желтый">
      <formula>NOT(ISERROR(SEARCH("2 - желтый",O344)))</formula>
    </cfRule>
    <cfRule type="containsText" dxfId="4865" priority="6884" stopIfTrue="1" operator="containsText" text="1 - зеленый">
      <formula>NOT(ISERROR(SEARCH("1 - зеленый",O344)))</formula>
    </cfRule>
    <cfRule type="containsText" dxfId="4864" priority="6885" stopIfTrue="1" operator="containsText" text="0 - серый">
      <formula>NOT(ISERROR(SEARCH("0 - серый",O344)))</formula>
    </cfRule>
  </conditionalFormatting>
  <conditionalFormatting sqref="O164:P164">
    <cfRule type="containsText" dxfId="4863" priority="6866" stopIfTrue="1" operator="containsText" text="3 - красный">
      <formula>NOT(ISERROR(SEARCH("3 - красный",O164)))</formula>
    </cfRule>
    <cfRule type="containsText" dxfId="4862" priority="6867" stopIfTrue="1" operator="containsText" text="2 - желтый">
      <formula>NOT(ISERROR(SEARCH("2 - желтый",O164)))</formula>
    </cfRule>
    <cfRule type="containsText" dxfId="4861" priority="6868" stopIfTrue="1" operator="containsText" text="1 - зеленый">
      <formula>NOT(ISERROR(SEARCH("1 - зеленый",O164)))</formula>
    </cfRule>
    <cfRule type="containsText" dxfId="4860" priority="6869" stopIfTrue="1" operator="containsText" text="0 - серый">
      <formula>NOT(ISERROR(SEARCH("0 - серый",O164)))</formula>
    </cfRule>
  </conditionalFormatting>
  <conditionalFormatting sqref="O165:P165">
    <cfRule type="containsText" dxfId="4859" priority="6858" stopIfTrue="1" operator="containsText" text="3 - красный">
      <formula>NOT(ISERROR(SEARCH("3 - красный",O165)))</formula>
    </cfRule>
    <cfRule type="containsText" dxfId="4858" priority="6859" stopIfTrue="1" operator="containsText" text="2 - желтый">
      <formula>NOT(ISERROR(SEARCH("2 - желтый",O165)))</formula>
    </cfRule>
    <cfRule type="containsText" dxfId="4857" priority="6860" stopIfTrue="1" operator="containsText" text="1 - зеленый">
      <formula>NOT(ISERROR(SEARCH("1 - зеленый",O165)))</formula>
    </cfRule>
    <cfRule type="containsText" dxfId="4856" priority="6861" stopIfTrue="1" operator="containsText" text="0 - серый">
      <formula>NOT(ISERROR(SEARCH("0 - серый",O165)))</formula>
    </cfRule>
  </conditionalFormatting>
  <conditionalFormatting sqref="O208">
    <cfRule type="containsText" dxfId="4855" priority="6850" stopIfTrue="1" operator="containsText" text="3 - красный">
      <formula>NOT(ISERROR(SEARCH("3 - красный",O208)))</formula>
    </cfRule>
    <cfRule type="containsText" dxfId="4854" priority="6851" stopIfTrue="1" operator="containsText" text="2 - желтый">
      <formula>NOT(ISERROR(SEARCH("2 - желтый",O208)))</formula>
    </cfRule>
    <cfRule type="containsText" dxfId="4853" priority="6852" stopIfTrue="1" operator="containsText" text="1 - зеленый">
      <formula>NOT(ISERROR(SEARCH("1 - зеленый",O208)))</formula>
    </cfRule>
    <cfRule type="containsText" dxfId="4852" priority="6853" stopIfTrue="1" operator="containsText" text="0 - серый">
      <formula>NOT(ISERROR(SEARCH("0 - серый",O208)))</formula>
    </cfRule>
  </conditionalFormatting>
  <conditionalFormatting sqref="P209">
    <cfRule type="containsText" dxfId="4851" priority="6838" stopIfTrue="1" operator="containsText" text="3 - красный">
      <formula>NOT(ISERROR(SEARCH("3 - красный",P209)))</formula>
    </cfRule>
    <cfRule type="containsText" dxfId="4850" priority="6839" stopIfTrue="1" operator="containsText" text="2 - желтый">
      <formula>NOT(ISERROR(SEARCH("2 - желтый",P209)))</formula>
    </cfRule>
    <cfRule type="containsText" dxfId="4849" priority="6840" stopIfTrue="1" operator="containsText" text="1 - зеленый">
      <formula>NOT(ISERROR(SEARCH("1 - зеленый",P209)))</formula>
    </cfRule>
    <cfRule type="containsText" dxfId="4848" priority="6841" stopIfTrue="1" operator="containsText" text="0 - серый">
      <formula>NOT(ISERROR(SEARCH("0 - серый",P209)))</formula>
    </cfRule>
  </conditionalFormatting>
  <conditionalFormatting sqref="O305">
    <cfRule type="containsText" dxfId="4847" priority="6706" stopIfTrue="1" operator="containsText" text="3 - красный">
      <formula>NOT(ISERROR(SEARCH("3 - красный",O305)))</formula>
    </cfRule>
    <cfRule type="containsText" dxfId="4846" priority="6707" stopIfTrue="1" operator="containsText" text="2 - желтый">
      <formula>NOT(ISERROR(SEARCH("2 - желтый",O305)))</formula>
    </cfRule>
    <cfRule type="containsText" dxfId="4845" priority="6708" stopIfTrue="1" operator="containsText" text="1 - зеленый">
      <formula>NOT(ISERROR(SEARCH("1 - зеленый",O305)))</formula>
    </cfRule>
    <cfRule type="containsText" dxfId="4844" priority="6709" stopIfTrue="1" operator="containsText" text="0 - серый">
      <formula>NOT(ISERROR(SEARCH("0 - серый",O305)))</formula>
    </cfRule>
  </conditionalFormatting>
  <conditionalFormatting sqref="O210 O212">
    <cfRule type="containsText" dxfId="4843" priority="6794" stopIfTrue="1" operator="containsText" text="3 - красный">
      <formula>NOT(ISERROR(SEARCH("3 - красный",O210)))</formula>
    </cfRule>
    <cfRule type="containsText" dxfId="4842" priority="6795" stopIfTrue="1" operator="containsText" text="2 - желтый">
      <formula>NOT(ISERROR(SEARCH("2 - желтый",O210)))</formula>
    </cfRule>
    <cfRule type="containsText" dxfId="4841" priority="6796" stopIfTrue="1" operator="containsText" text="1 - зеленый">
      <formula>NOT(ISERROR(SEARCH("1 - зеленый",O210)))</formula>
    </cfRule>
    <cfRule type="containsText" dxfId="4840" priority="6797" stopIfTrue="1" operator="containsText" text="0 - серый">
      <formula>NOT(ISERROR(SEARCH("0 - серый",O210)))</formula>
    </cfRule>
  </conditionalFormatting>
  <conditionalFormatting sqref="O219:P219">
    <cfRule type="containsText" dxfId="4839" priority="6258" stopIfTrue="1" operator="containsText" text="3 - красный">
      <formula>NOT(ISERROR(SEARCH("3 - красный",O219)))</formula>
    </cfRule>
    <cfRule type="containsText" dxfId="4838" priority="6259" stopIfTrue="1" operator="containsText" text="2 - желтый">
      <formula>NOT(ISERROR(SEARCH("2 - желтый",O219)))</formula>
    </cfRule>
    <cfRule type="containsText" dxfId="4837" priority="6260" stopIfTrue="1" operator="containsText" text="1 - зеленый">
      <formula>NOT(ISERROR(SEARCH("1 - зеленый",O219)))</formula>
    </cfRule>
    <cfRule type="containsText" dxfId="4836" priority="6261" stopIfTrue="1" operator="containsText" text="0 - серый">
      <formula>NOT(ISERROR(SEARCH("0 - серый",O219)))</formula>
    </cfRule>
  </conditionalFormatting>
  <conditionalFormatting sqref="O56:P56">
    <cfRule type="containsText" dxfId="4835" priority="6342" stopIfTrue="1" operator="containsText" text="3 - красный">
      <formula>NOT(ISERROR(SEARCH("3 - красный",O56)))</formula>
    </cfRule>
    <cfRule type="containsText" dxfId="4834" priority="6343" stopIfTrue="1" operator="containsText" text="2 - желтый">
      <formula>NOT(ISERROR(SEARCH("2 - желтый",O56)))</formula>
    </cfRule>
    <cfRule type="containsText" dxfId="4833" priority="6344" stopIfTrue="1" operator="containsText" text="1 - зеленый">
      <formula>NOT(ISERROR(SEARCH("1 - зеленый",O56)))</formula>
    </cfRule>
    <cfRule type="containsText" dxfId="4832" priority="6345" stopIfTrue="1" operator="containsText" text="0 - серый">
      <formula>NOT(ISERROR(SEARCH("0 - серый",O56)))</formula>
    </cfRule>
  </conditionalFormatting>
  <conditionalFormatting sqref="O273">
    <cfRule type="containsText" dxfId="4831" priority="6782" stopIfTrue="1" operator="containsText" text="3 - красный">
      <formula>NOT(ISERROR(SEARCH("3 - красный",O273)))</formula>
    </cfRule>
    <cfRule type="containsText" dxfId="4830" priority="6783" stopIfTrue="1" operator="containsText" text="2 - желтый">
      <formula>NOT(ISERROR(SEARCH("2 - желтый",O273)))</formula>
    </cfRule>
    <cfRule type="containsText" dxfId="4829" priority="6784" stopIfTrue="1" operator="containsText" text="1 - зеленый">
      <formula>NOT(ISERROR(SEARCH("1 - зеленый",O273)))</formula>
    </cfRule>
    <cfRule type="containsText" dxfId="4828" priority="6785" stopIfTrue="1" operator="containsText" text="0 - серый">
      <formula>NOT(ISERROR(SEARCH("0 - серый",O273)))</formula>
    </cfRule>
  </conditionalFormatting>
  <conditionalFormatting sqref="O265">
    <cfRule type="containsText" dxfId="4827" priority="6766" stopIfTrue="1" operator="containsText" text="3 - красный">
      <formula>NOT(ISERROR(SEARCH("3 - красный",O265)))</formula>
    </cfRule>
    <cfRule type="containsText" dxfId="4826" priority="6767" stopIfTrue="1" operator="containsText" text="2 - желтый">
      <formula>NOT(ISERROR(SEARCH("2 - желтый",O265)))</formula>
    </cfRule>
    <cfRule type="containsText" dxfId="4825" priority="6768" stopIfTrue="1" operator="containsText" text="1 - зеленый">
      <formula>NOT(ISERROR(SEARCH("1 - зеленый",O265)))</formula>
    </cfRule>
    <cfRule type="containsText" dxfId="4824" priority="6769" stopIfTrue="1" operator="containsText" text="0 - серый">
      <formula>NOT(ISERROR(SEARCH("0 - серый",O265)))</formula>
    </cfRule>
  </conditionalFormatting>
  <conditionalFormatting sqref="O270">
    <cfRule type="containsText" dxfId="4823" priority="6758" stopIfTrue="1" operator="containsText" text="3 - красный">
      <formula>NOT(ISERROR(SEARCH("3 - красный",O270)))</formula>
    </cfRule>
    <cfRule type="containsText" dxfId="4822" priority="6759" stopIfTrue="1" operator="containsText" text="2 - желтый">
      <formula>NOT(ISERROR(SEARCH("2 - желтый",O270)))</formula>
    </cfRule>
    <cfRule type="containsText" dxfId="4821" priority="6760" stopIfTrue="1" operator="containsText" text="1 - зеленый">
      <formula>NOT(ISERROR(SEARCH("1 - зеленый",O270)))</formula>
    </cfRule>
    <cfRule type="containsText" dxfId="4820" priority="6761" stopIfTrue="1" operator="containsText" text="0 - серый">
      <formula>NOT(ISERROR(SEARCH("0 - серый",O270)))</formula>
    </cfRule>
  </conditionalFormatting>
  <conditionalFormatting sqref="O271">
    <cfRule type="containsText" dxfId="4819" priority="6754" stopIfTrue="1" operator="containsText" text="3 - красный">
      <formula>NOT(ISERROR(SEARCH("3 - красный",O271)))</formula>
    </cfRule>
    <cfRule type="containsText" dxfId="4818" priority="6755" stopIfTrue="1" operator="containsText" text="2 - желтый">
      <formula>NOT(ISERROR(SEARCH("2 - желтый",O271)))</formula>
    </cfRule>
    <cfRule type="containsText" dxfId="4817" priority="6756" stopIfTrue="1" operator="containsText" text="1 - зеленый">
      <formula>NOT(ISERROR(SEARCH("1 - зеленый",O271)))</formula>
    </cfRule>
    <cfRule type="containsText" dxfId="4816" priority="6757" stopIfTrue="1" operator="containsText" text="0 - серый">
      <formula>NOT(ISERROR(SEARCH("0 - серый",O271)))</formula>
    </cfRule>
  </conditionalFormatting>
  <conditionalFormatting sqref="O103:P103">
    <cfRule type="containsText" dxfId="4815" priority="6330" stopIfTrue="1" operator="containsText" text="3 - красный">
      <formula>NOT(ISERROR(SEARCH("3 - красный",O103)))</formula>
    </cfRule>
    <cfRule type="containsText" dxfId="4814" priority="6331" stopIfTrue="1" operator="containsText" text="2 - желтый">
      <formula>NOT(ISERROR(SEARCH("2 - желтый",O103)))</formula>
    </cfRule>
    <cfRule type="containsText" dxfId="4813" priority="6332" stopIfTrue="1" operator="containsText" text="1 - зеленый">
      <formula>NOT(ISERROR(SEARCH("1 - зеленый",O103)))</formula>
    </cfRule>
    <cfRule type="containsText" dxfId="4812" priority="6333" stopIfTrue="1" operator="containsText" text="0 - серый">
      <formula>NOT(ISERROR(SEARCH("0 - серый",O103)))</formula>
    </cfRule>
  </conditionalFormatting>
  <conditionalFormatting sqref="O261">
    <cfRule type="containsText" dxfId="4811" priority="6742" stopIfTrue="1" operator="containsText" text="3 - красный">
      <formula>NOT(ISERROR(SEARCH("3 - красный",O261)))</formula>
    </cfRule>
    <cfRule type="containsText" dxfId="4810" priority="6743" stopIfTrue="1" operator="containsText" text="2 - желтый">
      <formula>NOT(ISERROR(SEARCH("2 - желтый",O261)))</formula>
    </cfRule>
    <cfRule type="containsText" dxfId="4809" priority="6744" stopIfTrue="1" operator="containsText" text="1 - зеленый">
      <formula>NOT(ISERROR(SEARCH("1 - зеленый",O261)))</formula>
    </cfRule>
    <cfRule type="containsText" dxfId="4808" priority="6745" stopIfTrue="1" operator="containsText" text="0 - серый">
      <formula>NOT(ISERROR(SEARCH("0 - серый",O261)))</formula>
    </cfRule>
  </conditionalFormatting>
  <conditionalFormatting sqref="P274">
    <cfRule type="containsText" dxfId="4807" priority="6734" stopIfTrue="1" operator="containsText" text="3 - красный">
      <formula>NOT(ISERROR(SEARCH("3 - красный",P274)))</formula>
    </cfRule>
    <cfRule type="containsText" dxfId="4806" priority="6735" stopIfTrue="1" operator="containsText" text="2 - желтый">
      <formula>NOT(ISERROR(SEARCH("2 - желтый",P274)))</formula>
    </cfRule>
    <cfRule type="containsText" dxfId="4805" priority="6736" stopIfTrue="1" operator="containsText" text="1 - зеленый">
      <formula>NOT(ISERROR(SEARCH("1 - зеленый",P274)))</formula>
    </cfRule>
    <cfRule type="containsText" dxfId="4804" priority="6737" stopIfTrue="1" operator="containsText" text="0 - серый">
      <formula>NOT(ISERROR(SEARCH("0 - серый",P274)))</formula>
    </cfRule>
  </conditionalFormatting>
  <conditionalFormatting sqref="O274">
    <cfRule type="containsText" dxfId="4803" priority="6730" stopIfTrue="1" operator="containsText" text="3 - красный">
      <formula>NOT(ISERROR(SEARCH("3 - красный",O274)))</formula>
    </cfRule>
    <cfRule type="containsText" dxfId="4802" priority="6731" stopIfTrue="1" operator="containsText" text="2 - желтый">
      <formula>NOT(ISERROR(SEARCH("2 - желтый",O274)))</formula>
    </cfRule>
    <cfRule type="containsText" dxfId="4801" priority="6732" stopIfTrue="1" operator="containsText" text="1 - зеленый">
      <formula>NOT(ISERROR(SEARCH("1 - зеленый",O274)))</formula>
    </cfRule>
    <cfRule type="containsText" dxfId="4800" priority="6733" stopIfTrue="1" operator="containsText" text="0 - серый">
      <formula>NOT(ISERROR(SEARCH("0 - серый",O274)))</formula>
    </cfRule>
  </conditionalFormatting>
  <conditionalFormatting sqref="P214">
    <cfRule type="containsText" dxfId="4799" priority="6726" stopIfTrue="1" operator="containsText" text="3 - красный">
      <formula>NOT(ISERROR(SEARCH("3 - красный",P214)))</formula>
    </cfRule>
    <cfRule type="containsText" dxfId="4798" priority="6727" stopIfTrue="1" operator="containsText" text="2 - желтый">
      <formula>NOT(ISERROR(SEARCH("2 - желтый",P214)))</formula>
    </cfRule>
    <cfRule type="containsText" dxfId="4797" priority="6728" stopIfTrue="1" operator="containsText" text="1 - зеленый">
      <formula>NOT(ISERROR(SEARCH("1 - зеленый",P214)))</formula>
    </cfRule>
    <cfRule type="containsText" dxfId="4796" priority="6729" stopIfTrue="1" operator="containsText" text="0 - серый">
      <formula>NOT(ISERROR(SEARCH("0 - серый",P214)))</formula>
    </cfRule>
  </conditionalFormatting>
  <conditionalFormatting sqref="O215:P215">
    <cfRule type="containsText" dxfId="4795" priority="6722" stopIfTrue="1" operator="containsText" text="3 - красный">
      <formula>NOT(ISERROR(SEARCH("3 - красный",O215)))</formula>
    </cfRule>
    <cfRule type="containsText" dxfId="4794" priority="6723" stopIfTrue="1" operator="containsText" text="2 - желтый">
      <formula>NOT(ISERROR(SEARCH("2 - желтый",O215)))</formula>
    </cfRule>
    <cfRule type="containsText" dxfId="4793" priority="6724" stopIfTrue="1" operator="containsText" text="1 - зеленый">
      <formula>NOT(ISERROR(SEARCH("1 - зеленый",O215)))</formula>
    </cfRule>
    <cfRule type="containsText" dxfId="4792" priority="6725" stopIfTrue="1" operator="containsText" text="0 - серый">
      <formula>NOT(ISERROR(SEARCH("0 - серый",O215)))</formula>
    </cfRule>
  </conditionalFormatting>
  <conditionalFormatting sqref="P257">
    <cfRule type="containsText" dxfId="4791" priority="6522" stopIfTrue="1" operator="containsText" text="3 - красный">
      <formula>NOT(ISERROR(SEARCH("3 - красный",P257)))</formula>
    </cfRule>
    <cfRule type="containsText" dxfId="4790" priority="6523" stopIfTrue="1" operator="containsText" text="2 - желтый">
      <formula>NOT(ISERROR(SEARCH("2 - желтый",P257)))</formula>
    </cfRule>
    <cfRule type="containsText" dxfId="4789" priority="6524" stopIfTrue="1" operator="containsText" text="1 - зеленый">
      <formula>NOT(ISERROR(SEARCH("1 - зеленый",P257)))</formula>
    </cfRule>
    <cfRule type="containsText" dxfId="4788" priority="6525" stopIfTrue="1" operator="containsText" text="0 - серый">
      <formula>NOT(ISERROR(SEARCH("0 - серый",P257)))</formula>
    </cfRule>
  </conditionalFormatting>
  <conditionalFormatting sqref="O133:P133">
    <cfRule type="containsText" dxfId="4787" priority="6326" stopIfTrue="1" operator="containsText" text="3 - красный">
      <formula>NOT(ISERROR(SEARCH("3 - красный",O133)))</formula>
    </cfRule>
    <cfRule type="containsText" dxfId="4786" priority="6327" stopIfTrue="1" operator="containsText" text="2 - желтый">
      <formula>NOT(ISERROR(SEARCH("2 - желтый",O133)))</formula>
    </cfRule>
    <cfRule type="containsText" dxfId="4785" priority="6328" stopIfTrue="1" operator="containsText" text="1 - зеленый">
      <formula>NOT(ISERROR(SEARCH("1 - зеленый",O133)))</formula>
    </cfRule>
    <cfRule type="containsText" dxfId="4784" priority="6329" stopIfTrue="1" operator="containsText" text="0 - серый">
      <formula>NOT(ISERROR(SEARCH("0 - серый",O133)))</formula>
    </cfRule>
  </conditionalFormatting>
  <conditionalFormatting sqref="O302">
    <cfRule type="containsText" dxfId="4783" priority="6710" stopIfTrue="1" operator="containsText" text="3 - красный">
      <formula>NOT(ISERROR(SEARCH("3 - красный",O302)))</formula>
    </cfRule>
    <cfRule type="containsText" dxfId="4782" priority="6711" stopIfTrue="1" operator="containsText" text="2 - желтый">
      <formula>NOT(ISERROR(SEARCH("2 - желтый",O302)))</formula>
    </cfRule>
    <cfRule type="containsText" dxfId="4781" priority="6712" stopIfTrue="1" operator="containsText" text="1 - зеленый">
      <formula>NOT(ISERROR(SEARCH("1 - зеленый",O302)))</formula>
    </cfRule>
    <cfRule type="containsText" dxfId="4780" priority="6713" stopIfTrue="1" operator="containsText" text="0 - серый">
      <formula>NOT(ISERROR(SEARCH("0 - серый",O302)))</formula>
    </cfRule>
  </conditionalFormatting>
  <conditionalFormatting sqref="O211">
    <cfRule type="containsText" dxfId="4779" priority="6702" stopIfTrue="1" operator="containsText" text="3 - красный">
      <formula>NOT(ISERROR(SEARCH("3 - красный",O211)))</formula>
    </cfRule>
    <cfRule type="containsText" dxfId="4778" priority="6703" stopIfTrue="1" operator="containsText" text="2 - желтый">
      <formula>NOT(ISERROR(SEARCH("2 - желтый",O211)))</formula>
    </cfRule>
    <cfRule type="containsText" dxfId="4777" priority="6704" stopIfTrue="1" operator="containsText" text="1 - зеленый">
      <formula>NOT(ISERROR(SEARCH("1 - зеленый",O211)))</formula>
    </cfRule>
    <cfRule type="containsText" dxfId="4776" priority="6705" stopIfTrue="1" operator="containsText" text="0 - серый">
      <formula>NOT(ISERROR(SEARCH("0 - серый",O211)))</formula>
    </cfRule>
  </conditionalFormatting>
  <conditionalFormatting sqref="O47:P47">
    <cfRule type="containsText" dxfId="4775" priority="6086" stopIfTrue="1" operator="containsText" text="3 - красный">
      <formula>NOT(ISERROR(SEARCH("3 - красный",O47)))</formula>
    </cfRule>
    <cfRule type="containsText" dxfId="4774" priority="6087" stopIfTrue="1" operator="containsText" text="2 - желтый">
      <formula>NOT(ISERROR(SEARCH("2 - желтый",O47)))</formula>
    </cfRule>
    <cfRule type="containsText" dxfId="4773" priority="6088" stopIfTrue="1" operator="containsText" text="1 - зеленый">
      <formula>NOT(ISERROR(SEARCH("1 - зеленый",O47)))</formula>
    </cfRule>
    <cfRule type="containsText" dxfId="4772" priority="6089" stopIfTrue="1" operator="containsText" text="0 - серый">
      <formula>NOT(ISERROR(SEARCH("0 - серый",O47)))</formula>
    </cfRule>
  </conditionalFormatting>
  <conditionalFormatting sqref="O145:P145">
    <cfRule type="containsText" dxfId="4771" priority="6050" stopIfTrue="1" operator="containsText" text="3 - красный">
      <formula>NOT(ISERROR(SEARCH("3 - красный",O145)))</formula>
    </cfRule>
    <cfRule type="containsText" dxfId="4770" priority="6051" stopIfTrue="1" operator="containsText" text="2 - желтый">
      <formula>NOT(ISERROR(SEARCH("2 - желтый",O145)))</formula>
    </cfRule>
    <cfRule type="containsText" dxfId="4769" priority="6052" stopIfTrue="1" operator="containsText" text="1 - зеленый">
      <formula>NOT(ISERROR(SEARCH("1 - зеленый",O145)))</formula>
    </cfRule>
    <cfRule type="containsText" dxfId="4768" priority="6053" stopIfTrue="1" operator="containsText" text="0 - серый">
      <formula>NOT(ISERROR(SEARCH("0 - серый",O145)))</formula>
    </cfRule>
  </conditionalFormatting>
  <conditionalFormatting sqref="O32:P32">
    <cfRule type="containsText" dxfId="4767" priority="5966" stopIfTrue="1" operator="containsText" text="3 - красный">
      <formula>NOT(ISERROR(SEARCH("3 - красный",O32)))</formula>
    </cfRule>
    <cfRule type="containsText" dxfId="4766" priority="5967" stopIfTrue="1" operator="containsText" text="2 - желтый">
      <formula>NOT(ISERROR(SEARCH("2 - желтый",O32)))</formula>
    </cfRule>
    <cfRule type="containsText" dxfId="4765" priority="5968" stopIfTrue="1" operator="containsText" text="1 - зеленый">
      <formula>NOT(ISERROR(SEARCH("1 - зеленый",O32)))</formula>
    </cfRule>
    <cfRule type="containsText" dxfId="4764" priority="5969" stopIfTrue="1" operator="containsText" text="0 - серый">
      <formula>NOT(ISERROR(SEARCH("0 - серый",O32)))</formula>
    </cfRule>
  </conditionalFormatting>
  <conditionalFormatting sqref="P287">
    <cfRule type="containsText" dxfId="4763" priority="6694" stopIfTrue="1" operator="containsText" text="3 - красный">
      <formula>NOT(ISERROR(SEARCH("3 - красный",P287)))</formula>
    </cfRule>
    <cfRule type="containsText" dxfId="4762" priority="6695" stopIfTrue="1" operator="containsText" text="2 - желтый">
      <formula>NOT(ISERROR(SEARCH("2 - желтый",P287)))</formula>
    </cfRule>
    <cfRule type="containsText" dxfId="4761" priority="6696" stopIfTrue="1" operator="containsText" text="1 - зеленый">
      <formula>NOT(ISERROR(SEARCH("1 - зеленый",P287)))</formula>
    </cfRule>
    <cfRule type="containsText" dxfId="4760" priority="6697" stopIfTrue="1" operator="containsText" text="0 - серый">
      <formula>NOT(ISERROR(SEARCH("0 - серый",P287)))</formula>
    </cfRule>
  </conditionalFormatting>
  <conditionalFormatting sqref="O205">
    <cfRule type="containsText" dxfId="4759" priority="6690" stopIfTrue="1" operator="containsText" text="3 - красный">
      <formula>NOT(ISERROR(SEARCH("3 - красный",O205)))</formula>
    </cfRule>
    <cfRule type="containsText" dxfId="4758" priority="6691" stopIfTrue="1" operator="containsText" text="2 - желтый">
      <formula>NOT(ISERROR(SEARCH("2 - желтый",O205)))</formula>
    </cfRule>
    <cfRule type="containsText" dxfId="4757" priority="6692" stopIfTrue="1" operator="containsText" text="1 - зеленый">
      <formula>NOT(ISERROR(SEARCH("1 - зеленый",O205)))</formula>
    </cfRule>
    <cfRule type="containsText" dxfId="4756" priority="6693" stopIfTrue="1" operator="containsText" text="0 - серый">
      <formula>NOT(ISERROR(SEARCH("0 - серый",O205)))</formula>
    </cfRule>
  </conditionalFormatting>
  <conditionalFormatting sqref="O213">
    <cfRule type="containsText" dxfId="4755" priority="6686" stopIfTrue="1" operator="containsText" text="3 - красный">
      <formula>NOT(ISERROR(SEARCH("3 - красный",O213)))</formula>
    </cfRule>
    <cfRule type="containsText" dxfId="4754" priority="6687" stopIfTrue="1" operator="containsText" text="2 - желтый">
      <formula>NOT(ISERROR(SEARCH("2 - желтый",O213)))</formula>
    </cfRule>
    <cfRule type="containsText" dxfId="4753" priority="6688" stopIfTrue="1" operator="containsText" text="1 - зеленый">
      <formula>NOT(ISERROR(SEARCH("1 - зеленый",O213)))</formula>
    </cfRule>
    <cfRule type="containsText" dxfId="4752" priority="6689" stopIfTrue="1" operator="containsText" text="0 - серый">
      <formula>NOT(ISERROR(SEARCH("0 - серый",O213)))</formula>
    </cfRule>
  </conditionalFormatting>
  <conditionalFormatting sqref="O214">
    <cfRule type="containsText" dxfId="4751" priority="6682" stopIfTrue="1" operator="containsText" text="3 - красный">
      <formula>NOT(ISERROR(SEARCH("3 - красный",O214)))</formula>
    </cfRule>
    <cfRule type="containsText" dxfId="4750" priority="6683" stopIfTrue="1" operator="containsText" text="2 - желтый">
      <formula>NOT(ISERROR(SEARCH("2 - желтый",O214)))</formula>
    </cfRule>
    <cfRule type="containsText" dxfId="4749" priority="6684" stopIfTrue="1" operator="containsText" text="1 - зеленый">
      <formula>NOT(ISERROR(SEARCH("1 - зеленый",O214)))</formula>
    </cfRule>
    <cfRule type="containsText" dxfId="4748" priority="6685" stopIfTrue="1" operator="containsText" text="0 - серый">
      <formula>NOT(ISERROR(SEARCH("0 - серый",O214)))</formula>
    </cfRule>
  </conditionalFormatting>
  <conditionalFormatting sqref="P52">
    <cfRule type="containsText" dxfId="4747" priority="6586" stopIfTrue="1" operator="containsText" text="3 - красный">
      <formula>NOT(ISERROR(SEARCH("3 - красный",P52)))</formula>
    </cfRule>
    <cfRule type="containsText" dxfId="4746" priority="6587" stopIfTrue="1" operator="containsText" text="2 - желтый">
      <formula>NOT(ISERROR(SEARCH("2 - желтый",P52)))</formula>
    </cfRule>
    <cfRule type="containsText" dxfId="4745" priority="6588" stopIfTrue="1" operator="containsText" text="1 - зеленый">
      <formula>NOT(ISERROR(SEARCH("1 - зеленый",P52)))</formula>
    </cfRule>
    <cfRule type="containsText" dxfId="4744" priority="6589" stopIfTrue="1" operator="containsText" text="0 - серый">
      <formula>NOT(ISERROR(SEARCH("0 - серый",P52)))</formula>
    </cfRule>
  </conditionalFormatting>
  <conditionalFormatting sqref="O320">
    <cfRule type="containsText" dxfId="4743" priority="6678" stopIfTrue="1" operator="containsText" text="3 - красный">
      <formula>NOT(ISERROR(SEARCH("3 - красный",O320)))</formula>
    </cfRule>
    <cfRule type="containsText" dxfId="4742" priority="6679" stopIfTrue="1" operator="containsText" text="2 - желтый">
      <formula>NOT(ISERROR(SEARCH("2 - желтый",O320)))</formula>
    </cfRule>
    <cfRule type="containsText" dxfId="4741" priority="6680" stopIfTrue="1" operator="containsText" text="1 - зеленый">
      <formula>NOT(ISERROR(SEARCH("1 - зеленый",O320)))</formula>
    </cfRule>
    <cfRule type="containsText" dxfId="4740" priority="6681" stopIfTrue="1" operator="containsText" text="0 - серый">
      <formula>NOT(ISERROR(SEARCH("0 - серый",O320)))</formula>
    </cfRule>
  </conditionalFormatting>
  <conditionalFormatting sqref="O93">
    <cfRule type="containsText" dxfId="4739" priority="6674" stopIfTrue="1" operator="containsText" text="3 - красный">
      <formula>NOT(ISERROR(SEARCH("3 - красный",O93)))</formula>
    </cfRule>
    <cfRule type="containsText" dxfId="4738" priority="6675" stopIfTrue="1" operator="containsText" text="2 - желтый">
      <formula>NOT(ISERROR(SEARCH("2 - желтый",O93)))</formula>
    </cfRule>
    <cfRule type="containsText" dxfId="4737" priority="6676" stopIfTrue="1" operator="containsText" text="1 - зеленый">
      <formula>NOT(ISERROR(SEARCH("1 - зеленый",O93)))</formula>
    </cfRule>
    <cfRule type="containsText" dxfId="4736" priority="6677" stopIfTrue="1" operator="containsText" text="0 - серый">
      <formula>NOT(ISERROR(SEARCH("0 - серый",O93)))</formula>
    </cfRule>
  </conditionalFormatting>
  <conditionalFormatting sqref="O94">
    <cfRule type="containsText" dxfId="4735" priority="6670" stopIfTrue="1" operator="containsText" text="3 - красный">
      <formula>NOT(ISERROR(SEARCH("3 - красный",O94)))</formula>
    </cfRule>
    <cfRule type="containsText" dxfId="4734" priority="6671" stopIfTrue="1" operator="containsText" text="2 - желтый">
      <formula>NOT(ISERROR(SEARCH("2 - желтый",O94)))</formula>
    </cfRule>
    <cfRule type="containsText" dxfId="4733" priority="6672" stopIfTrue="1" operator="containsText" text="1 - зеленый">
      <formula>NOT(ISERROR(SEARCH("1 - зеленый",O94)))</formula>
    </cfRule>
    <cfRule type="containsText" dxfId="4732" priority="6673" stopIfTrue="1" operator="containsText" text="0 - серый">
      <formula>NOT(ISERROR(SEARCH("0 - серый",O94)))</formula>
    </cfRule>
  </conditionalFormatting>
  <conditionalFormatting sqref="O95">
    <cfRule type="containsText" dxfId="4731" priority="6666" stopIfTrue="1" operator="containsText" text="3 - красный">
      <formula>NOT(ISERROR(SEARCH("3 - красный",O95)))</formula>
    </cfRule>
    <cfRule type="containsText" dxfId="4730" priority="6667" stopIfTrue="1" operator="containsText" text="2 - желтый">
      <formula>NOT(ISERROR(SEARCH("2 - желтый",O95)))</formula>
    </cfRule>
    <cfRule type="containsText" dxfId="4729" priority="6668" stopIfTrue="1" operator="containsText" text="1 - зеленый">
      <formula>NOT(ISERROR(SEARCH("1 - зеленый",O95)))</formula>
    </cfRule>
    <cfRule type="containsText" dxfId="4728" priority="6669" stopIfTrue="1" operator="containsText" text="0 - серый">
      <formula>NOT(ISERROR(SEARCH("0 - серый",O95)))</formula>
    </cfRule>
  </conditionalFormatting>
  <conditionalFormatting sqref="O96">
    <cfRule type="containsText" dxfId="4727" priority="6662" stopIfTrue="1" operator="containsText" text="3 - красный">
      <formula>NOT(ISERROR(SEARCH("3 - красный",O96)))</formula>
    </cfRule>
    <cfRule type="containsText" dxfId="4726" priority="6663" stopIfTrue="1" operator="containsText" text="2 - желтый">
      <formula>NOT(ISERROR(SEARCH("2 - желтый",O96)))</formula>
    </cfRule>
    <cfRule type="containsText" dxfId="4725" priority="6664" stopIfTrue="1" operator="containsText" text="1 - зеленый">
      <formula>NOT(ISERROR(SEARCH("1 - зеленый",O96)))</formula>
    </cfRule>
    <cfRule type="containsText" dxfId="4724" priority="6665" stopIfTrue="1" operator="containsText" text="0 - серый">
      <formula>NOT(ISERROR(SEARCH("0 - серый",O96)))</formula>
    </cfRule>
  </conditionalFormatting>
  <conditionalFormatting sqref="O97">
    <cfRule type="containsText" dxfId="4723" priority="6658" stopIfTrue="1" operator="containsText" text="3 - красный">
      <formula>NOT(ISERROR(SEARCH("3 - красный",O97)))</formula>
    </cfRule>
    <cfRule type="containsText" dxfId="4722" priority="6659" stopIfTrue="1" operator="containsText" text="2 - желтый">
      <formula>NOT(ISERROR(SEARCH("2 - желтый",O97)))</formula>
    </cfRule>
    <cfRule type="containsText" dxfId="4721" priority="6660" stopIfTrue="1" operator="containsText" text="1 - зеленый">
      <formula>NOT(ISERROR(SEARCH("1 - зеленый",O97)))</formula>
    </cfRule>
    <cfRule type="containsText" dxfId="4720" priority="6661" stopIfTrue="1" operator="containsText" text="0 - серый">
      <formula>NOT(ISERROR(SEARCH("0 - серый",O97)))</formula>
    </cfRule>
  </conditionalFormatting>
  <conditionalFormatting sqref="O98">
    <cfRule type="containsText" dxfId="4719" priority="6654" stopIfTrue="1" operator="containsText" text="3 - красный">
      <formula>NOT(ISERROR(SEARCH("3 - красный",O98)))</formula>
    </cfRule>
    <cfRule type="containsText" dxfId="4718" priority="6655" stopIfTrue="1" operator="containsText" text="2 - желтый">
      <formula>NOT(ISERROR(SEARCH("2 - желтый",O98)))</formula>
    </cfRule>
    <cfRule type="containsText" dxfId="4717" priority="6656" stopIfTrue="1" operator="containsText" text="1 - зеленый">
      <formula>NOT(ISERROR(SEARCH("1 - зеленый",O98)))</formula>
    </cfRule>
    <cfRule type="containsText" dxfId="4716" priority="6657" stopIfTrue="1" operator="containsText" text="0 - серый">
      <formula>NOT(ISERROR(SEARCH("0 - серый",O98)))</formula>
    </cfRule>
  </conditionalFormatting>
  <conditionalFormatting sqref="O99">
    <cfRule type="containsText" dxfId="4715" priority="6650" stopIfTrue="1" operator="containsText" text="3 - красный">
      <formula>NOT(ISERROR(SEARCH("3 - красный",O99)))</formula>
    </cfRule>
    <cfRule type="containsText" dxfId="4714" priority="6651" stopIfTrue="1" operator="containsText" text="2 - желтый">
      <formula>NOT(ISERROR(SEARCH("2 - желтый",O99)))</formula>
    </cfRule>
    <cfRule type="containsText" dxfId="4713" priority="6652" stopIfTrue="1" operator="containsText" text="1 - зеленый">
      <formula>NOT(ISERROR(SEARCH("1 - зеленый",O99)))</formula>
    </cfRule>
    <cfRule type="containsText" dxfId="4712" priority="6653" stopIfTrue="1" operator="containsText" text="0 - серый">
      <formula>NOT(ISERROR(SEARCH("0 - серый",O99)))</formula>
    </cfRule>
  </conditionalFormatting>
  <conditionalFormatting sqref="O100">
    <cfRule type="containsText" dxfId="4711" priority="6646" stopIfTrue="1" operator="containsText" text="3 - красный">
      <formula>NOT(ISERROR(SEARCH("3 - красный",O100)))</formula>
    </cfRule>
    <cfRule type="containsText" dxfId="4710" priority="6647" stopIfTrue="1" operator="containsText" text="2 - желтый">
      <formula>NOT(ISERROR(SEARCH("2 - желтый",O100)))</formula>
    </cfRule>
    <cfRule type="containsText" dxfId="4709" priority="6648" stopIfTrue="1" operator="containsText" text="1 - зеленый">
      <formula>NOT(ISERROR(SEARCH("1 - зеленый",O100)))</formula>
    </cfRule>
    <cfRule type="containsText" dxfId="4708" priority="6649" stopIfTrue="1" operator="containsText" text="0 - серый">
      <formula>NOT(ISERROR(SEARCH("0 - серый",O100)))</formula>
    </cfRule>
  </conditionalFormatting>
  <conditionalFormatting sqref="O101">
    <cfRule type="containsText" dxfId="4707" priority="6642" stopIfTrue="1" operator="containsText" text="3 - красный">
      <formula>NOT(ISERROR(SEARCH("3 - красный",O101)))</formula>
    </cfRule>
    <cfRule type="containsText" dxfId="4706" priority="6643" stopIfTrue="1" operator="containsText" text="2 - желтый">
      <formula>NOT(ISERROR(SEARCH("2 - желтый",O101)))</formula>
    </cfRule>
    <cfRule type="containsText" dxfId="4705" priority="6644" stopIfTrue="1" operator="containsText" text="1 - зеленый">
      <formula>NOT(ISERROR(SEARCH("1 - зеленый",O101)))</formula>
    </cfRule>
    <cfRule type="containsText" dxfId="4704" priority="6645" stopIfTrue="1" operator="containsText" text="0 - серый">
      <formula>NOT(ISERROR(SEARCH("0 - серый",O101)))</formula>
    </cfRule>
  </conditionalFormatting>
  <conditionalFormatting sqref="O102">
    <cfRule type="containsText" dxfId="4703" priority="6638" stopIfTrue="1" operator="containsText" text="3 - красный">
      <formula>NOT(ISERROR(SEARCH("3 - красный",O102)))</formula>
    </cfRule>
    <cfRule type="containsText" dxfId="4702" priority="6639" stopIfTrue="1" operator="containsText" text="2 - желтый">
      <formula>NOT(ISERROR(SEARCH("2 - желтый",O102)))</formula>
    </cfRule>
    <cfRule type="containsText" dxfId="4701" priority="6640" stopIfTrue="1" operator="containsText" text="1 - зеленый">
      <formula>NOT(ISERROR(SEARCH("1 - зеленый",O102)))</formula>
    </cfRule>
    <cfRule type="containsText" dxfId="4700" priority="6641" stopIfTrue="1" operator="containsText" text="0 - серый">
      <formula>NOT(ISERROR(SEARCH("0 - серый",O102)))</formula>
    </cfRule>
  </conditionalFormatting>
  <conditionalFormatting sqref="O122">
    <cfRule type="containsText" dxfId="4699" priority="6634" stopIfTrue="1" operator="containsText" text="3 - красный">
      <formula>NOT(ISERROR(SEARCH("3 - красный",O122)))</formula>
    </cfRule>
    <cfRule type="containsText" dxfId="4698" priority="6635" stopIfTrue="1" operator="containsText" text="2 - желтый">
      <formula>NOT(ISERROR(SEARCH("2 - желтый",O122)))</formula>
    </cfRule>
    <cfRule type="containsText" dxfId="4697" priority="6636" stopIfTrue="1" operator="containsText" text="1 - зеленый">
      <formula>NOT(ISERROR(SEARCH("1 - зеленый",O122)))</formula>
    </cfRule>
    <cfRule type="containsText" dxfId="4696" priority="6637" stopIfTrue="1" operator="containsText" text="0 - серый">
      <formula>NOT(ISERROR(SEARCH("0 - серый",O122)))</formula>
    </cfRule>
  </conditionalFormatting>
  <conditionalFormatting sqref="O123">
    <cfRule type="containsText" dxfId="4695" priority="6630" stopIfTrue="1" operator="containsText" text="3 - красный">
      <formula>NOT(ISERROR(SEARCH("3 - красный",O123)))</formula>
    </cfRule>
    <cfRule type="containsText" dxfId="4694" priority="6631" stopIfTrue="1" operator="containsText" text="2 - желтый">
      <formula>NOT(ISERROR(SEARCH("2 - желтый",O123)))</formula>
    </cfRule>
    <cfRule type="containsText" dxfId="4693" priority="6632" stopIfTrue="1" operator="containsText" text="1 - зеленый">
      <formula>NOT(ISERROR(SEARCH("1 - зеленый",O123)))</formula>
    </cfRule>
    <cfRule type="containsText" dxfId="4692" priority="6633" stopIfTrue="1" operator="containsText" text="0 - серый">
      <formula>NOT(ISERROR(SEARCH("0 - серый",O123)))</formula>
    </cfRule>
  </conditionalFormatting>
  <conditionalFormatting sqref="O124">
    <cfRule type="containsText" dxfId="4691" priority="6626" stopIfTrue="1" operator="containsText" text="3 - красный">
      <formula>NOT(ISERROR(SEARCH("3 - красный",O124)))</formula>
    </cfRule>
    <cfRule type="containsText" dxfId="4690" priority="6627" stopIfTrue="1" operator="containsText" text="2 - желтый">
      <formula>NOT(ISERROR(SEARCH("2 - желтый",O124)))</formula>
    </cfRule>
    <cfRule type="containsText" dxfId="4689" priority="6628" stopIfTrue="1" operator="containsText" text="1 - зеленый">
      <formula>NOT(ISERROR(SEARCH("1 - зеленый",O124)))</formula>
    </cfRule>
    <cfRule type="containsText" dxfId="4688" priority="6629" stopIfTrue="1" operator="containsText" text="0 - серый">
      <formula>NOT(ISERROR(SEARCH("0 - серый",O124)))</formula>
    </cfRule>
  </conditionalFormatting>
  <conditionalFormatting sqref="O125">
    <cfRule type="containsText" dxfId="4687" priority="6622" stopIfTrue="1" operator="containsText" text="3 - красный">
      <formula>NOT(ISERROR(SEARCH("3 - красный",O125)))</formula>
    </cfRule>
    <cfRule type="containsText" dxfId="4686" priority="6623" stopIfTrue="1" operator="containsText" text="2 - желтый">
      <formula>NOT(ISERROR(SEARCH("2 - желтый",O125)))</formula>
    </cfRule>
    <cfRule type="containsText" dxfId="4685" priority="6624" stopIfTrue="1" operator="containsText" text="1 - зеленый">
      <formula>NOT(ISERROR(SEARCH("1 - зеленый",O125)))</formula>
    </cfRule>
    <cfRule type="containsText" dxfId="4684" priority="6625" stopIfTrue="1" operator="containsText" text="0 - серый">
      <formula>NOT(ISERROR(SEARCH("0 - серый",O125)))</formula>
    </cfRule>
  </conditionalFormatting>
  <conditionalFormatting sqref="O126">
    <cfRule type="containsText" dxfId="4683" priority="6618" stopIfTrue="1" operator="containsText" text="3 - красный">
      <formula>NOT(ISERROR(SEARCH("3 - красный",O126)))</formula>
    </cfRule>
    <cfRule type="containsText" dxfId="4682" priority="6619" stopIfTrue="1" operator="containsText" text="2 - желтый">
      <formula>NOT(ISERROR(SEARCH("2 - желтый",O126)))</formula>
    </cfRule>
    <cfRule type="containsText" dxfId="4681" priority="6620" stopIfTrue="1" operator="containsText" text="1 - зеленый">
      <formula>NOT(ISERROR(SEARCH("1 - зеленый",O126)))</formula>
    </cfRule>
    <cfRule type="containsText" dxfId="4680" priority="6621" stopIfTrue="1" operator="containsText" text="0 - серый">
      <formula>NOT(ISERROR(SEARCH("0 - серый",O126)))</formula>
    </cfRule>
  </conditionalFormatting>
  <conditionalFormatting sqref="O127">
    <cfRule type="containsText" dxfId="4679" priority="6614" stopIfTrue="1" operator="containsText" text="3 - красный">
      <formula>NOT(ISERROR(SEARCH("3 - красный",O127)))</formula>
    </cfRule>
    <cfRule type="containsText" dxfId="4678" priority="6615" stopIfTrue="1" operator="containsText" text="2 - желтый">
      <formula>NOT(ISERROR(SEARCH("2 - желтый",O127)))</formula>
    </cfRule>
    <cfRule type="containsText" dxfId="4677" priority="6616" stopIfTrue="1" operator="containsText" text="1 - зеленый">
      <formula>NOT(ISERROR(SEARCH("1 - зеленый",O127)))</formula>
    </cfRule>
    <cfRule type="containsText" dxfId="4676" priority="6617" stopIfTrue="1" operator="containsText" text="0 - серый">
      <formula>NOT(ISERROR(SEARCH("0 - серый",O127)))</formula>
    </cfRule>
  </conditionalFormatting>
  <conditionalFormatting sqref="O128">
    <cfRule type="containsText" dxfId="4675" priority="6610" stopIfTrue="1" operator="containsText" text="3 - красный">
      <formula>NOT(ISERROR(SEARCH("3 - красный",O128)))</formula>
    </cfRule>
    <cfRule type="containsText" dxfId="4674" priority="6611" stopIfTrue="1" operator="containsText" text="2 - желтый">
      <formula>NOT(ISERROR(SEARCH("2 - желтый",O128)))</formula>
    </cfRule>
    <cfRule type="containsText" dxfId="4673" priority="6612" stopIfTrue="1" operator="containsText" text="1 - зеленый">
      <formula>NOT(ISERROR(SEARCH("1 - зеленый",O128)))</formula>
    </cfRule>
    <cfRule type="containsText" dxfId="4672" priority="6613" stopIfTrue="1" operator="containsText" text="0 - серый">
      <formula>NOT(ISERROR(SEARCH("0 - серый",O128)))</formula>
    </cfRule>
  </conditionalFormatting>
  <conditionalFormatting sqref="O129">
    <cfRule type="containsText" dxfId="4671" priority="6606" stopIfTrue="1" operator="containsText" text="3 - красный">
      <formula>NOT(ISERROR(SEARCH("3 - красный",O129)))</formula>
    </cfRule>
    <cfRule type="containsText" dxfId="4670" priority="6607" stopIfTrue="1" operator="containsText" text="2 - желтый">
      <formula>NOT(ISERROR(SEARCH("2 - желтый",O129)))</formula>
    </cfRule>
    <cfRule type="containsText" dxfId="4669" priority="6608" stopIfTrue="1" operator="containsText" text="1 - зеленый">
      <formula>NOT(ISERROR(SEARCH("1 - зеленый",O129)))</formula>
    </cfRule>
    <cfRule type="containsText" dxfId="4668" priority="6609" stopIfTrue="1" operator="containsText" text="0 - серый">
      <formula>NOT(ISERROR(SEARCH("0 - серый",O129)))</formula>
    </cfRule>
  </conditionalFormatting>
  <conditionalFormatting sqref="O155">
    <cfRule type="containsText" dxfId="4667" priority="6602" stopIfTrue="1" operator="containsText" text="3 - красный">
      <formula>NOT(ISERROR(SEARCH("3 - красный",O155)))</formula>
    </cfRule>
    <cfRule type="containsText" dxfId="4666" priority="6603" stopIfTrue="1" operator="containsText" text="2 - желтый">
      <formula>NOT(ISERROR(SEARCH("2 - желтый",O155)))</formula>
    </cfRule>
    <cfRule type="containsText" dxfId="4665" priority="6604" stopIfTrue="1" operator="containsText" text="1 - зеленый">
      <formula>NOT(ISERROR(SEARCH("1 - зеленый",O155)))</formula>
    </cfRule>
    <cfRule type="containsText" dxfId="4664" priority="6605" stopIfTrue="1" operator="containsText" text="0 - серый">
      <formula>NOT(ISERROR(SEARCH("0 - серый",O155)))</formula>
    </cfRule>
  </conditionalFormatting>
  <conditionalFormatting sqref="O157">
    <cfRule type="containsText" dxfId="4663" priority="6598" stopIfTrue="1" operator="containsText" text="3 - красный">
      <formula>NOT(ISERROR(SEARCH("3 - красный",O157)))</formula>
    </cfRule>
    <cfRule type="containsText" dxfId="4662" priority="6599" stopIfTrue="1" operator="containsText" text="2 - желтый">
      <formula>NOT(ISERROR(SEARCH("2 - желтый",O157)))</formula>
    </cfRule>
    <cfRule type="containsText" dxfId="4661" priority="6600" stopIfTrue="1" operator="containsText" text="1 - зеленый">
      <formula>NOT(ISERROR(SEARCH("1 - зеленый",O157)))</formula>
    </cfRule>
    <cfRule type="containsText" dxfId="4660" priority="6601" stopIfTrue="1" operator="containsText" text="0 - серый">
      <formula>NOT(ISERROR(SEARCH("0 - серый",O157)))</formula>
    </cfRule>
  </conditionalFormatting>
  <conditionalFormatting sqref="O52">
    <cfRule type="containsText" dxfId="4659" priority="6594" stopIfTrue="1" operator="containsText" text="3 - красный">
      <formula>NOT(ISERROR(SEARCH("3 - красный",O52)))</formula>
    </cfRule>
    <cfRule type="containsText" dxfId="4658" priority="6595" stopIfTrue="1" operator="containsText" text="2 - желтый">
      <formula>NOT(ISERROR(SEARCH("2 - желтый",O52)))</formula>
    </cfRule>
    <cfRule type="containsText" dxfId="4657" priority="6596" stopIfTrue="1" operator="containsText" text="1 - зеленый">
      <formula>NOT(ISERROR(SEARCH("1 - зеленый",O52)))</formula>
    </cfRule>
    <cfRule type="containsText" dxfId="4656" priority="6597" stopIfTrue="1" operator="containsText" text="0 - серый">
      <formula>NOT(ISERROR(SEARCH("0 - серый",O52)))</formula>
    </cfRule>
  </conditionalFormatting>
  <conditionalFormatting sqref="O51">
    <cfRule type="containsText" dxfId="4655" priority="6590" stopIfTrue="1" operator="containsText" text="3 - красный">
      <formula>NOT(ISERROR(SEARCH("3 - красный",O51)))</formula>
    </cfRule>
    <cfRule type="containsText" dxfId="4654" priority="6591" stopIfTrue="1" operator="containsText" text="2 - желтый">
      <formula>NOT(ISERROR(SEARCH("2 - желтый",O51)))</formula>
    </cfRule>
    <cfRule type="containsText" dxfId="4653" priority="6592" stopIfTrue="1" operator="containsText" text="1 - зеленый">
      <formula>NOT(ISERROR(SEARCH("1 - зеленый",O51)))</formula>
    </cfRule>
    <cfRule type="containsText" dxfId="4652" priority="6593" stopIfTrue="1" operator="containsText" text="0 - серый">
      <formula>NOT(ISERROR(SEARCH("0 - серый",O51)))</formula>
    </cfRule>
  </conditionalFormatting>
  <conditionalFormatting sqref="P95">
    <cfRule type="containsText" dxfId="4651" priority="6582" stopIfTrue="1" operator="containsText" text="3 - красный">
      <formula>NOT(ISERROR(SEARCH("3 - красный",P95)))</formula>
    </cfRule>
    <cfRule type="containsText" dxfId="4650" priority="6583" stopIfTrue="1" operator="containsText" text="2 - желтый">
      <formula>NOT(ISERROR(SEARCH("2 - желтый",P95)))</formula>
    </cfRule>
    <cfRule type="containsText" dxfId="4649" priority="6584" stopIfTrue="1" operator="containsText" text="1 - зеленый">
      <formula>NOT(ISERROR(SEARCH("1 - зеленый",P95)))</formula>
    </cfRule>
    <cfRule type="containsText" dxfId="4648" priority="6585" stopIfTrue="1" operator="containsText" text="0 - серый">
      <formula>NOT(ISERROR(SEARCH("0 - серый",P95)))</formula>
    </cfRule>
  </conditionalFormatting>
  <conditionalFormatting sqref="P97">
    <cfRule type="containsText" dxfId="4647" priority="6578" stopIfTrue="1" operator="containsText" text="3 - красный">
      <formula>NOT(ISERROR(SEARCH("3 - красный",P97)))</formula>
    </cfRule>
    <cfRule type="containsText" dxfId="4646" priority="6579" stopIfTrue="1" operator="containsText" text="2 - желтый">
      <formula>NOT(ISERROR(SEARCH("2 - желтый",P97)))</formula>
    </cfRule>
    <cfRule type="containsText" dxfId="4645" priority="6580" stopIfTrue="1" operator="containsText" text="1 - зеленый">
      <formula>NOT(ISERROR(SEARCH("1 - зеленый",P97)))</formula>
    </cfRule>
    <cfRule type="containsText" dxfId="4644" priority="6581" stopIfTrue="1" operator="containsText" text="0 - серый">
      <formula>NOT(ISERROR(SEARCH("0 - серый",P97)))</formula>
    </cfRule>
  </conditionalFormatting>
  <conditionalFormatting sqref="P98">
    <cfRule type="containsText" dxfId="4643" priority="6574" stopIfTrue="1" operator="containsText" text="3 - красный">
      <formula>NOT(ISERROR(SEARCH("3 - красный",P98)))</formula>
    </cfRule>
    <cfRule type="containsText" dxfId="4642" priority="6575" stopIfTrue="1" operator="containsText" text="2 - желтый">
      <formula>NOT(ISERROR(SEARCH("2 - желтый",P98)))</formula>
    </cfRule>
    <cfRule type="containsText" dxfId="4641" priority="6576" stopIfTrue="1" operator="containsText" text="1 - зеленый">
      <formula>NOT(ISERROR(SEARCH("1 - зеленый",P98)))</formula>
    </cfRule>
    <cfRule type="containsText" dxfId="4640" priority="6577" stopIfTrue="1" operator="containsText" text="0 - серый">
      <formula>NOT(ISERROR(SEARCH("0 - серый",P98)))</formula>
    </cfRule>
  </conditionalFormatting>
  <conditionalFormatting sqref="P99">
    <cfRule type="containsText" dxfId="4639" priority="6570" stopIfTrue="1" operator="containsText" text="3 - красный">
      <formula>NOT(ISERROR(SEARCH("3 - красный",P99)))</formula>
    </cfRule>
    <cfRule type="containsText" dxfId="4638" priority="6571" stopIfTrue="1" operator="containsText" text="2 - желтый">
      <formula>NOT(ISERROR(SEARCH("2 - желтый",P99)))</formula>
    </cfRule>
    <cfRule type="containsText" dxfId="4637" priority="6572" stopIfTrue="1" operator="containsText" text="1 - зеленый">
      <formula>NOT(ISERROR(SEARCH("1 - зеленый",P99)))</formula>
    </cfRule>
    <cfRule type="containsText" dxfId="4636" priority="6573" stopIfTrue="1" operator="containsText" text="0 - серый">
      <formula>NOT(ISERROR(SEARCH("0 - серый",P99)))</formula>
    </cfRule>
  </conditionalFormatting>
  <conditionalFormatting sqref="P125">
    <cfRule type="containsText" dxfId="4635" priority="6566" stopIfTrue="1" operator="containsText" text="3 - красный">
      <formula>NOT(ISERROR(SEARCH("3 - красный",P125)))</formula>
    </cfRule>
    <cfRule type="containsText" dxfId="4634" priority="6567" stopIfTrue="1" operator="containsText" text="2 - желтый">
      <formula>NOT(ISERROR(SEARCH("2 - желтый",P125)))</formula>
    </cfRule>
    <cfRule type="containsText" dxfId="4633" priority="6568" stopIfTrue="1" operator="containsText" text="1 - зеленый">
      <formula>NOT(ISERROR(SEARCH("1 - зеленый",P125)))</formula>
    </cfRule>
    <cfRule type="containsText" dxfId="4632" priority="6569" stopIfTrue="1" operator="containsText" text="0 - серый">
      <formula>NOT(ISERROR(SEARCH("0 - серый",P125)))</formula>
    </cfRule>
  </conditionalFormatting>
  <conditionalFormatting sqref="P127">
    <cfRule type="containsText" dxfId="4631" priority="6562" stopIfTrue="1" operator="containsText" text="3 - красный">
      <formula>NOT(ISERROR(SEARCH("3 - красный",P127)))</formula>
    </cfRule>
    <cfRule type="containsText" dxfId="4630" priority="6563" stopIfTrue="1" operator="containsText" text="2 - желтый">
      <formula>NOT(ISERROR(SEARCH("2 - желтый",P127)))</formula>
    </cfRule>
    <cfRule type="containsText" dxfId="4629" priority="6564" stopIfTrue="1" operator="containsText" text="1 - зеленый">
      <formula>NOT(ISERROR(SEARCH("1 - зеленый",P127)))</formula>
    </cfRule>
    <cfRule type="containsText" dxfId="4628" priority="6565" stopIfTrue="1" operator="containsText" text="0 - серый">
      <formula>NOT(ISERROR(SEARCH("0 - серый",P127)))</formula>
    </cfRule>
  </conditionalFormatting>
  <conditionalFormatting sqref="P128">
    <cfRule type="containsText" dxfId="4627" priority="6558" stopIfTrue="1" operator="containsText" text="3 - красный">
      <formula>NOT(ISERROR(SEARCH("3 - красный",P128)))</formula>
    </cfRule>
    <cfRule type="containsText" dxfId="4626" priority="6559" stopIfTrue="1" operator="containsText" text="2 - желтый">
      <formula>NOT(ISERROR(SEARCH("2 - желтый",P128)))</formula>
    </cfRule>
    <cfRule type="containsText" dxfId="4625" priority="6560" stopIfTrue="1" operator="containsText" text="1 - зеленый">
      <formula>NOT(ISERROR(SEARCH("1 - зеленый",P128)))</formula>
    </cfRule>
    <cfRule type="containsText" dxfId="4624" priority="6561" stopIfTrue="1" operator="containsText" text="0 - серый">
      <formula>NOT(ISERROR(SEARCH("0 - серый",P128)))</formula>
    </cfRule>
  </conditionalFormatting>
  <conditionalFormatting sqref="P129">
    <cfRule type="containsText" dxfId="4623" priority="6554" stopIfTrue="1" operator="containsText" text="3 - красный">
      <formula>NOT(ISERROR(SEARCH("3 - красный",P129)))</formula>
    </cfRule>
    <cfRule type="containsText" dxfId="4622" priority="6555" stopIfTrue="1" operator="containsText" text="2 - желтый">
      <formula>NOT(ISERROR(SEARCH("2 - желтый",P129)))</formula>
    </cfRule>
    <cfRule type="containsText" dxfId="4621" priority="6556" stopIfTrue="1" operator="containsText" text="1 - зеленый">
      <formula>NOT(ISERROR(SEARCH("1 - зеленый",P129)))</formula>
    </cfRule>
    <cfRule type="containsText" dxfId="4620" priority="6557" stopIfTrue="1" operator="containsText" text="0 - серый">
      <formula>NOT(ISERROR(SEARCH("0 - серый",P129)))</formula>
    </cfRule>
  </conditionalFormatting>
  <conditionalFormatting sqref="P130">
    <cfRule type="containsText" dxfId="4619" priority="6550" stopIfTrue="1" operator="containsText" text="3 - красный">
      <formula>NOT(ISERROR(SEARCH("3 - красный",P130)))</formula>
    </cfRule>
    <cfRule type="containsText" dxfId="4618" priority="6551" stopIfTrue="1" operator="containsText" text="2 - желтый">
      <formula>NOT(ISERROR(SEARCH("2 - желтый",P130)))</formula>
    </cfRule>
    <cfRule type="containsText" dxfId="4617" priority="6552" stopIfTrue="1" operator="containsText" text="1 - зеленый">
      <formula>NOT(ISERROR(SEARCH("1 - зеленый",P130)))</formula>
    </cfRule>
    <cfRule type="containsText" dxfId="4616" priority="6553" stopIfTrue="1" operator="containsText" text="0 - серый">
      <formula>NOT(ISERROR(SEARCH("0 - серый",P130)))</formula>
    </cfRule>
  </conditionalFormatting>
  <conditionalFormatting sqref="P131">
    <cfRule type="containsText" dxfId="4615" priority="6546" stopIfTrue="1" operator="containsText" text="3 - красный">
      <formula>NOT(ISERROR(SEARCH("3 - красный",P131)))</formula>
    </cfRule>
    <cfRule type="containsText" dxfId="4614" priority="6547" stopIfTrue="1" operator="containsText" text="2 - желтый">
      <formula>NOT(ISERROR(SEARCH("2 - желтый",P131)))</formula>
    </cfRule>
    <cfRule type="containsText" dxfId="4613" priority="6548" stopIfTrue="1" operator="containsText" text="1 - зеленый">
      <formula>NOT(ISERROR(SEARCH("1 - зеленый",P131)))</formula>
    </cfRule>
    <cfRule type="containsText" dxfId="4612" priority="6549" stopIfTrue="1" operator="containsText" text="0 - серый">
      <formula>NOT(ISERROR(SEARCH("0 - серый",P131)))</formula>
    </cfRule>
  </conditionalFormatting>
  <conditionalFormatting sqref="P156">
    <cfRule type="containsText" dxfId="4611" priority="6542" stopIfTrue="1" operator="containsText" text="3 - красный">
      <formula>NOT(ISERROR(SEARCH("3 - красный",P156)))</formula>
    </cfRule>
    <cfRule type="containsText" dxfId="4610" priority="6543" stopIfTrue="1" operator="containsText" text="2 - желтый">
      <formula>NOT(ISERROR(SEARCH("2 - желтый",P156)))</formula>
    </cfRule>
    <cfRule type="containsText" dxfId="4609" priority="6544" stopIfTrue="1" operator="containsText" text="1 - зеленый">
      <formula>NOT(ISERROR(SEARCH("1 - зеленый",P156)))</formula>
    </cfRule>
    <cfRule type="containsText" dxfId="4608" priority="6545" stopIfTrue="1" operator="containsText" text="0 - серый">
      <formula>NOT(ISERROR(SEARCH("0 - серый",P156)))</formula>
    </cfRule>
  </conditionalFormatting>
  <conditionalFormatting sqref="P210 P212">
    <cfRule type="containsText" dxfId="4607" priority="6538" stopIfTrue="1" operator="containsText" text="3 - красный">
      <formula>NOT(ISERROR(SEARCH("3 - красный",P210)))</formula>
    </cfRule>
    <cfRule type="containsText" dxfId="4606" priority="6539" stopIfTrue="1" operator="containsText" text="2 - желтый">
      <formula>NOT(ISERROR(SEARCH("2 - желтый",P210)))</formula>
    </cfRule>
    <cfRule type="containsText" dxfId="4605" priority="6540" stopIfTrue="1" operator="containsText" text="1 - зеленый">
      <formula>NOT(ISERROR(SEARCH("1 - зеленый",P210)))</formula>
    </cfRule>
    <cfRule type="containsText" dxfId="4604" priority="6541" stopIfTrue="1" operator="containsText" text="0 - серый">
      <formula>NOT(ISERROR(SEARCH("0 - серый",P210)))</formula>
    </cfRule>
  </conditionalFormatting>
  <conditionalFormatting sqref="P211">
    <cfRule type="containsText" dxfId="4603" priority="6534" stopIfTrue="1" operator="containsText" text="3 - красный">
      <formula>NOT(ISERROR(SEARCH("3 - красный",P211)))</formula>
    </cfRule>
    <cfRule type="containsText" dxfId="4602" priority="6535" stopIfTrue="1" operator="containsText" text="2 - желтый">
      <formula>NOT(ISERROR(SEARCH("2 - желтый",P211)))</formula>
    </cfRule>
    <cfRule type="containsText" dxfId="4601" priority="6536" stopIfTrue="1" operator="containsText" text="1 - зеленый">
      <formula>NOT(ISERROR(SEARCH("1 - зеленый",P211)))</formula>
    </cfRule>
    <cfRule type="containsText" dxfId="4600" priority="6537" stopIfTrue="1" operator="containsText" text="0 - серый">
      <formula>NOT(ISERROR(SEARCH("0 - серый",P211)))</formula>
    </cfRule>
  </conditionalFormatting>
  <conditionalFormatting sqref="P258">
    <cfRule type="containsText" dxfId="4599" priority="6518" stopIfTrue="1" operator="containsText" text="3 - красный">
      <formula>NOT(ISERROR(SEARCH("3 - красный",P258)))</formula>
    </cfRule>
    <cfRule type="containsText" dxfId="4598" priority="6519" stopIfTrue="1" operator="containsText" text="2 - желтый">
      <formula>NOT(ISERROR(SEARCH("2 - желтый",P258)))</formula>
    </cfRule>
    <cfRule type="containsText" dxfId="4597" priority="6520" stopIfTrue="1" operator="containsText" text="1 - зеленый">
      <formula>NOT(ISERROR(SEARCH("1 - зеленый",P258)))</formula>
    </cfRule>
    <cfRule type="containsText" dxfId="4596" priority="6521" stopIfTrue="1" operator="containsText" text="0 - серый">
      <formula>NOT(ISERROR(SEARCH("0 - серый",P258)))</formula>
    </cfRule>
  </conditionalFormatting>
  <conditionalFormatting sqref="P259">
    <cfRule type="containsText" dxfId="4595" priority="6514" stopIfTrue="1" operator="containsText" text="3 - красный">
      <formula>NOT(ISERROR(SEARCH("3 - красный",P259)))</formula>
    </cfRule>
    <cfRule type="containsText" dxfId="4594" priority="6515" stopIfTrue="1" operator="containsText" text="2 - желтый">
      <formula>NOT(ISERROR(SEARCH("2 - желтый",P259)))</formula>
    </cfRule>
    <cfRule type="containsText" dxfId="4593" priority="6516" stopIfTrue="1" operator="containsText" text="1 - зеленый">
      <formula>NOT(ISERROR(SEARCH("1 - зеленый",P259)))</formula>
    </cfRule>
    <cfRule type="containsText" dxfId="4592" priority="6517" stopIfTrue="1" operator="containsText" text="0 - серый">
      <formula>NOT(ISERROR(SEARCH("0 - серый",P259)))</formula>
    </cfRule>
  </conditionalFormatting>
  <conditionalFormatting sqref="P260">
    <cfRule type="containsText" dxfId="4591" priority="6510" stopIfTrue="1" operator="containsText" text="3 - красный">
      <formula>NOT(ISERROR(SEARCH("3 - красный",P260)))</formula>
    </cfRule>
    <cfRule type="containsText" dxfId="4590" priority="6511" stopIfTrue="1" operator="containsText" text="2 - желтый">
      <formula>NOT(ISERROR(SEARCH("2 - желтый",P260)))</formula>
    </cfRule>
    <cfRule type="containsText" dxfId="4589" priority="6512" stopIfTrue="1" operator="containsText" text="1 - зеленый">
      <formula>NOT(ISERROR(SEARCH("1 - зеленый",P260)))</formula>
    </cfRule>
    <cfRule type="containsText" dxfId="4588" priority="6513" stopIfTrue="1" operator="containsText" text="0 - серый">
      <formula>NOT(ISERROR(SEARCH("0 - серый",P260)))</formula>
    </cfRule>
  </conditionalFormatting>
  <conditionalFormatting sqref="P261">
    <cfRule type="containsText" dxfId="4587" priority="6506" stopIfTrue="1" operator="containsText" text="3 - красный">
      <formula>NOT(ISERROR(SEARCH("3 - красный",P261)))</formula>
    </cfRule>
    <cfRule type="containsText" dxfId="4586" priority="6507" stopIfTrue="1" operator="containsText" text="2 - желтый">
      <formula>NOT(ISERROR(SEARCH("2 - желтый",P261)))</formula>
    </cfRule>
    <cfRule type="containsText" dxfId="4585" priority="6508" stopIfTrue="1" operator="containsText" text="1 - зеленый">
      <formula>NOT(ISERROR(SEARCH("1 - зеленый",P261)))</formula>
    </cfRule>
    <cfRule type="containsText" dxfId="4584" priority="6509" stopIfTrue="1" operator="containsText" text="0 - серый">
      <formula>NOT(ISERROR(SEARCH("0 - серый",P261)))</formula>
    </cfRule>
  </conditionalFormatting>
  <conditionalFormatting sqref="P262">
    <cfRule type="containsText" dxfId="4583" priority="6502" stopIfTrue="1" operator="containsText" text="3 - красный">
      <formula>NOT(ISERROR(SEARCH("3 - красный",P262)))</formula>
    </cfRule>
    <cfRule type="containsText" dxfId="4582" priority="6503" stopIfTrue="1" operator="containsText" text="2 - желтый">
      <formula>NOT(ISERROR(SEARCH("2 - желтый",P262)))</formula>
    </cfRule>
    <cfRule type="containsText" dxfId="4581" priority="6504" stopIfTrue="1" operator="containsText" text="1 - зеленый">
      <formula>NOT(ISERROR(SEARCH("1 - зеленый",P262)))</formula>
    </cfRule>
    <cfRule type="containsText" dxfId="4580" priority="6505" stopIfTrue="1" operator="containsText" text="0 - серый">
      <formula>NOT(ISERROR(SEARCH("0 - серый",P262)))</formula>
    </cfRule>
  </conditionalFormatting>
  <conditionalFormatting sqref="P263">
    <cfRule type="containsText" dxfId="4579" priority="6498" stopIfTrue="1" operator="containsText" text="3 - красный">
      <formula>NOT(ISERROR(SEARCH("3 - красный",P263)))</formula>
    </cfRule>
    <cfRule type="containsText" dxfId="4578" priority="6499" stopIfTrue="1" operator="containsText" text="2 - желтый">
      <formula>NOT(ISERROR(SEARCH("2 - желтый",P263)))</formula>
    </cfRule>
    <cfRule type="containsText" dxfId="4577" priority="6500" stopIfTrue="1" operator="containsText" text="1 - зеленый">
      <formula>NOT(ISERROR(SEARCH("1 - зеленый",P263)))</formula>
    </cfRule>
    <cfRule type="containsText" dxfId="4576" priority="6501" stopIfTrue="1" operator="containsText" text="0 - серый">
      <formula>NOT(ISERROR(SEARCH("0 - серый",P263)))</formula>
    </cfRule>
  </conditionalFormatting>
  <conditionalFormatting sqref="P264">
    <cfRule type="containsText" dxfId="4575" priority="6494" stopIfTrue="1" operator="containsText" text="3 - красный">
      <formula>NOT(ISERROR(SEARCH("3 - красный",P264)))</formula>
    </cfRule>
    <cfRule type="containsText" dxfId="4574" priority="6495" stopIfTrue="1" operator="containsText" text="2 - желтый">
      <formula>NOT(ISERROR(SEARCH("2 - желтый",P264)))</formula>
    </cfRule>
    <cfRule type="containsText" dxfId="4573" priority="6496" stopIfTrue="1" operator="containsText" text="1 - зеленый">
      <formula>NOT(ISERROR(SEARCH("1 - зеленый",P264)))</formula>
    </cfRule>
    <cfRule type="containsText" dxfId="4572" priority="6497" stopIfTrue="1" operator="containsText" text="0 - серый">
      <formula>NOT(ISERROR(SEARCH("0 - серый",P264)))</formula>
    </cfRule>
  </conditionalFormatting>
  <conditionalFormatting sqref="P265">
    <cfRule type="containsText" dxfId="4571" priority="6490" stopIfTrue="1" operator="containsText" text="3 - красный">
      <formula>NOT(ISERROR(SEARCH("3 - красный",P265)))</formula>
    </cfRule>
    <cfRule type="containsText" dxfId="4570" priority="6491" stopIfTrue="1" operator="containsText" text="2 - желтый">
      <formula>NOT(ISERROR(SEARCH("2 - желтый",P265)))</formula>
    </cfRule>
    <cfRule type="containsText" dxfId="4569" priority="6492" stopIfTrue="1" operator="containsText" text="1 - зеленый">
      <formula>NOT(ISERROR(SEARCH("1 - зеленый",P265)))</formula>
    </cfRule>
    <cfRule type="containsText" dxfId="4568" priority="6493" stopIfTrue="1" operator="containsText" text="0 - серый">
      <formula>NOT(ISERROR(SEARCH("0 - серый",P265)))</formula>
    </cfRule>
  </conditionalFormatting>
  <conditionalFormatting sqref="P270">
    <cfRule type="containsText" dxfId="4567" priority="6470" stopIfTrue="1" operator="containsText" text="3 - красный">
      <formula>NOT(ISERROR(SEARCH("3 - красный",P270)))</formula>
    </cfRule>
    <cfRule type="containsText" dxfId="4566" priority="6471" stopIfTrue="1" operator="containsText" text="2 - желтый">
      <formula>NOT(ISERROR(SEARCH("2 - желтый",P270)))</formula>
    </cfRule>
    <cfRule type="containsText" dxfId="4565" priority="6472" stopIfTrue="1" operator="containsText" text="1 - зеленый">
      <formula>NOT(ISERROR(SEARCH("1 - зеленый",P270)))</formula>
    </cfRule>
    <cfRule type="containsText" dxfId="4564" priority="6473" stopIfTrue="1" operator="containsText" text="0 - серый">
      <formula>NOT(ISERROR(SEARCH("0 - серый",P270)))</formula>
    </cfRule>
  </conditionalFormatting>
  <conditionalFormatting sqref="P271">
    <cfRule type="containsText" dxfId="4563" priority="6466" stopIfTrue="1" operator="containsText" text="3 - красный">
      <formula>NOT(ISERROR(SEARCH("3 - красный",P271)))</formula>
    </cfRule>
    <cfRule type="containsText" dxfId="4562" priority="6467" stopIfTrue="1" operator="containsText" text="2 - желтый">
      <formula>NOT(ISERROR(SEARCH("2 - желтый",P271)))</formula>
    </cfRule>
    <cfRule type="containsText" dxfId="4561" priority="6468" stopIfTrue="1" operator="containsText" text="1 - зеленый">
      <formula>NOT(ISERROR(SEARCH("1 - зеленый",P271)))</formula>
    </cfRule>
    <cfRule type="containsText" dxfId="4560" priority="6469" stopIfTrue="1" operator="containsText" text="0 - серый">
      <formula>NOT(ISERROR(SEARCH("0 - серый",P271)))</formula>
    </cfRule>
  </conditionalFormatting>
  <conditionalFormatting sqref="P272">
    <cfRule type="containsText" dxfId="4559" priority="6462" stopIfTrue="1" operator="containsText" text="3 - красный">
      <formula>NOT(ISERROR(SEARCH("3 - красный",P272)))</formula>
    </cfRule>
    <cfRule type="containsText" dxfId="4558" priority="6463" stopIfTrue="1" operator="containsText" text="2 - желтый">
      <formula>NOT(ISERROR(SEARCH("2 - желтый",P272)))</formula>
    </cfRule>
    <cfRule type="containsText" dxfId="4557" priority="6464" stopIfTrue="1" operator="containsText" text="1 - зеленый">
      <formula>NOT(ISERROR(SEARCH("1 - зеленый",P272)))</formula>
    </cfRule>
    <cfRule type="containsText" dxfId="4556" priority="6465" stopIfTrue="1" operator="containsText" text="0 - серый">
      <formula>NOT(ISERROR(SEARCH("0 - серый",P272)))</formula>
    </cfRule>
  </conditionalFormatting>
  <conditionalFormatting sqref="P273">
    <cfRule type="containsText" dxfId="4555" priority="6458" stopIfTrue="1" operator="containsText" text="3 - красный">
      <formula>NOT(ISERROR(SEARCH("3 - красный",P273)))</formula>
    </cfRule>
    <cfRule type="containsText" dxfId="4554" priority="6459" stopIfTrue="1" operator="containsText" text="2 - желтый">
      <formula>NOT(ISERROR(SEARCH("2 - желтый",P273)))</formula>
    </cfRule>
    <cfRule type="containsText" dxfId="4553" priority="6460" stopIfTrue="1" operator="containsText" text="1 - зеленый">
      <formula>NOT(ISERROR(SEARCH("1 - зеленый",P273)))</formula>
    </cfRule>
    <cfRule type="containsText" dxfId="4552" priority="6461" stopIfTrue="1" operator="containsText" text="0 - серый">
      <formula>NOT(ISERROR(SEARCH("0 - серый",P273)))</formula>
    </cfRule>
  </conditionalFormatting>
  <conditionalFormatting sqref="P294">
    <cfRule type="containsText" dxfId="4551" priority="6454" stopIfTrue="1" operator="containsText" text="3 - красный">
      <formula>NOT(ISERROR(SEARCH("3 - красный",P294)))</formula>
    </cfRule>
    <cfRule type="containsText" dxfId="4550" priority="6455" stopIfTrue="1" operator="containsText" text="2 - желтый">
      <formula>NOT(ISERROR(SEARCH("2 - желтый",P294)))</formula>
    </cfRule>
    <cfRule type="containsText" dxfId="4549" priority="6456" stopIfTrue="1" operator="containsText" text="1 - зеленый">
      <formula>NOT(ISERROR(SEARCH("1 - зеленый",P294)))</formula>
    </cfRule>
    <cfRule type="containsText" dxfId="4548" priority="6457" stopIfTrue="1" operator="containsText" text="0 - серый">
      <formula>NOT(ISERROR(SEARCH("0 - серый",P294)))</formula>
    </cfRule>
  </conditionalFormatting>
  <conditionalFormatting sqref="P302">
    <cfRule type="containsText" dxfId="4547" priority="6422" stopIfTrue="1" operator="containsText" text="3 - красный">
      <formula>NOT(ISERROR(SEARCH("3 - красный",P302)))</formula>
    </cfRule>
    <cfRule type="containsText" dxfId="4546" priority="6423" stopIfTrue="1" operator="containsText" text="2 - желтый">
      <formula>NOT(ISERROR(SEARCH("2 - желтый",P302)))</formula>
    </cfRule>
    <cfRule type="containsText" dxfId="4545" priority="6424" stopIfTrue="1" operator="containsText" text="1 - зеленый">
      <formula>NOT(ISERROR(SEARCH("1 - зеленый",P302)))</formula>
    </cfRule>
    <cfRule type="containsText" dxfId="4544" priority="6425" stopIfTrue="1" operator="containsText" text="0 - серый">
      <formula>NOT(ISERROR(SEARCH("0 - серый",P302)))</formula>
    </cfRule>
  </conditionalFormatting>
  <conditionalFormatting sqref="P303">
    <cfRule type="containsText" dxfId="4543" priority="6418" stopIfTrue="1" operator="containsText" text="3 - красный">
      <formula>NOT(ISERROR(SEARCH("3 - красный",P303)))</formula>
    </cfRule>
    <cfRule type="containsText" dxfId="4542" priority="6419" stopIfTrue="1" operator="containsText" text="2 - желтый">
      <formula>NOT(ISERROR(SEARCH("2 - желтый",P303)))</formula>
    </cfRule>
    <cfRule type="containsText" dxfId="4541" priority="6420" stopIfTrue="1" operator="containsText" text="1 - зеленый">
      <formula>NOT(ISERROR(SEARCH("1 - зеленый",P303)))</formula>
    </cfRule>
    <cfRule type="containsText" dxfId="4540" priority="6421" stopIfTrue="1" operator="containsText" text="0 - серый">
      <formula>NOT(ISERROR(SEARCH("0 - серый",P303)))</formula>
    </cfRule>
  </conditionalFormatting>
  <conditionalFormatting sqref="P304">
    <cfRule type="containsText" dxfId="4539" priority="6414" stopIfTrue="1" operator="containsText" text="3 - красный">
      <formula>NOT(ISERROR(SEARCH("3 - красный",P304)))</formula>
    </cfRule>
    <cfRule type="containsText" dxfId="4538" priority="6415" stopIfTrue="1" operator="containsText" text="2 - желтый">
      <formula>NOT(ISERROR(SEARCH("2 - желтый",P304)))</formula>
    </cfRule>
    <cfRule type="containsText" dxfId="4537" priority="6416" stopIfTrue="1" operator="containsText" text="1 - зеленый">
      <formula>NOT(ISERROR(SEARCH("1 - зеленый",P304)))</formula>
    </cfRule>
    <cfRule type="containsText" dxfId="4536" priority="6417" stopIfTrue="1" operator="containsText" text="0 - серый">
      <formula>NOT(ISERROR(SEARCH("0 - серый",P304)))</formula>
    </cfRule>
  </conditionalFormatting>
  <conditionalFormatting sqref="P305">
    <cfRule type="containsText" dxfId="4535" priority="6410" stopIfTrue="1" operator="containsText" text="3 - красный">
      <formula>NOT(ISERROR(SEARCH("3 - красный",P305)))</formula>
    </cfRule>
    <cfRule type="containsText" dxfId="4534" priority="6411" stopIfTrue="1" operator="containsText" text="2 - желтый">
      <formula>NOT(ISERROR(SEARCH("2 - желтый",P305)))</formula>
    </cfRule>
    <cfRule type="containsText" dxfId="4533" priority="6412" stopIfTrue="1" operator="containsText" text="1 - зеленый">
      <formula>NOT(ISERROR(SEARCH("1 - зеленый",P305)))</formula>
    </cfRule>
    <cfRule type="containsText" dxfId="4532" priority="6413" stopIfTrue="1" operator="containsText" text="0 - серый">
      <formula>NOT(ISERROR(SEARCH("0 - серый",P305)))</formula>
    </cfRule>
  </conditionalFormatting>
  <conditionalFormatting sqref="P306">
    <cfRule type="containsText" dxfId="4531" priority="6406" stopIfTrue="1" operator="containsText" text="3 - красный">
      <formula>NOT(ISERROR(SEARCH("3 - красный",P306)))</formula>
    </cfRule>
    <cfRule type="containsText" dxfId="4530" priority="6407" stopIfTrue="1" operator="containsText" text="2 - желтый">
      <formula>NOT(ISERROR(SEARCH("2 - желтый",P306)))</formula>
    </cfRule>
    <cfRule type="containsText" dxfId="4529" priority="6408" stopIfTrue="1" operator="containsText" text="1 - зеленый">
      <formula>NOT(ISERROR(SEARCH("1 - зеленый",P306)))</formula>
    </cfRule>
    <cfRule type="containsText" dxfId="4528" priority="6409" stopIfTrue="1" operator="containsText" text="0 - серый">
      <formula>NOT(ISERROR(SEARCH("0 - серый",P306)))</formula>
    </cfRule>
  </conditionalFormatting>
  <conditionalFormatting sqref="P307">
    <cfRule type="containsText" dxfId="4527" priority="6402" stopIfTrue="1" operator="containsText" text="3 - красный">
      <formula>NOT(ISERROR(SEARCH("3 - красный",P307)))</formula>
    </cfRule>
    <cfRule type="containsText" dxfId="4526" priority="6403" stopIfTrue="1" operator="containsText" text="2 - желтый">
      <formula>NOT(ISERROR(SEARCH("2 - желтый",P307)))</formula>
    </cfRule>
    <cfRule type="containsText" dxfId="4525" priority="6404" stopIfTrue="1" operator="containsText" text="1 - зеленый">
      <formula>NOT(ISERROR(SEARCH("1 - зеленый",P307)))</formula>
    </cfRule>
    <cfRule type="containsText" dxfId="4524" priority="6405" stopIfTrue="1" operator="containsText" text="0 - серый">
      <formula>NOT(ISERROR(SEARCH("0 - серый",P307)))</formula>
    </cfRule>
  </conditionalFormatting>
  <conditionalFormatting sqref="P320">
    <cfRule type="containsText" dxfId="4523" priority="6398" stopIfTrue="1" operator="containsText" text="3 - красный">
      <formula>NOT(ISERROR(SEARCH("3 - красный",P320)))</formula>
    </cfRule>
    <cfRule type="containsText" dxfId="4522" priority="6399" stopIfTrue="1" operator="containsText" text="2 - желтый">
      <formula>NOT(ISERROR(SEARCH("2 - желтый",P320)))</formula>
    </cfRule>
    <cfRule type="containsText" dxfId="4521" priority="6400" stopIfTrue="1" operator="containsText" text="1 - зеленый">
      <formula>NOT(ISERROR(SEARCH("1 - зеленый",P320)))</formula>
    </cfRule>
    <cfRule type="containsText" dxfId="4520" priority="6401" stopIfTrue="1" operator="containsText" text="0 - серый">
      <formula>NOT(ISERROR(SEARCH("0 - серый",P320)))</formula>
    </cfRule>
  </conditionalFormatting>
  <conditionalFormatting sqref="P322">
    <cfRule type="containsText" dxfId="4519" priority="6394" stopIfTrue="1" operator="containsText" text="3 - красный">
      <formula>NOT(ISERROR(SEARCH("3 - красный",P322)))</formula>
    </cfRule>
    <cfRule type="containsText" dxfId="4518" priority="6395" stopIfTrue="1" operator="containsText" text="2 - желтый">
      <formula>NOT(ISERROR(SEARCH("2 - желтый",P322)))</formula>
    </cfRule>
    <cfRule type="containsText" dxfId="4517" priority="6396" stopIfTrue="1" operator="containsText" text="1 - зеленый">
      <formula>NOT(ISERROR(SEARCH("1 - зеленый",P322)))</formula>
    </cfRule>
    <cfRule type="containsText" dxfId="4516" priority="6397" stopIfTrue="1" operator="containsText" text="0 - серый">
      <formula>NOT(ISERROR(SEARCH("0 - серый",P322)))</formula>
    </cfRule>
  </conditionalFormatting>
  <conditionalFormatting sqref="P323">
    <cfRule type="containsText" dxfId="4515" priority="6390" stopIfTrue="1" operator="containsText" text="3 - красный">
      <formula>NOT(ISERROR(SEARCH("3 - красный",P323)))</formula>
    </cfRule>
    <cfRule type="containsText" dxfId="4514" priority="6391" stopIfTrue="1" operator="containsText" text="2 - желтый">
      <formula>NOT(ISERROR(SEARCH("2 - желтый",P323)))</formula>
    </cfRule>
    <cfRule type="containsText" dxfId="4513" priority="6392" stopIfTrue="1" operator="containsText" text="1 - зеленый">
      <formula>NOT(ISERROR(SEARCH("1 - зеленый",P323)))</formula>
    </cfRule>
    <cfRule type="containsText" dxfId="4512" priority="6393" stopIfTrue="1" operator="containsText" text="0 - серый">
      <formula>NOT(ISERROR(SEARCH("0 - серый",P323)))</formula>
    </cfRule>
  </conditionalFormatting>
  <conditionalFormatting sqref="O42:P42">
    <cfRule type="containsText" dxfId="4511" priority="6126" stopIfTrue="1" operator="containsText" text="3 - красный">
      <formula>NOT(ISERROR(SEARCH("3 - красный",O42)))</formula>
    </cfRule>
    <cfRule type="containsText" dxfId="4510" priority="6127" stopIfTrue="1" operator="containsText" text="2 - желтый">
      <formula>NOT(ISERROR(SEARCH("2 - желтый",O42)))</formula>
    </cfRule>
    <cfRule type="containsText" dxfId="4509" priority="6128" stopIfTrue="1" operator="containsText" text="1 - зеленый">
      <formula>NOT(ISERROR(SEARCH("1 - зеленый",O42)))</formula>
    </cfRule>
    <cfRule type="containsText" dxfId="4508" priority="6129" stopIfTrue="1" operator="containsText" text="0 - серый">
      <formula>NOT(ISERROR(SEARCH("0 - серый",O42)))</formula>
    </cfRule>
  </conditionalFormatting>
  <conditionalFormatting sqref="O43:P43">
    <cfRule type="containsText" dxfId="4507" priority="6122" stopIfTrue="1" operator="containsText" text="3 - красный">
      <formula>NOT(ISERROR(SEARCH("3 - красный",O43)))</formula>
    </cfRule>
    <cfRule type="containsText" dxfId="4506" priority="6123" stopIfTrue="1" operator="containsText" text="2 - желтый">
      <formula>NOT(ISERROR(SEARCH("2 - желтый",O43)))</formula>
    </cfRule>
    <cfRule type="containsText" dxfId="4505" priority="6124" stopIfTrue="1" operator="containsText" text="1 - зеленый">
      <formula>NOT(ISERROR(SEARCH("1 - зеленый",O43)))</formula>
    </cfRule>
    <cfRule type="containsText" dxfId="4504" priority="6125" stopIfTrue="1" operator="containsText" text="0 - серый">
      <formula>NOT(ISERROR(SEARCH("0 - серый",O43)))</formula>
    </cfRule>
  </conditionalFormatting>
  <conditionalFormatting sqref="O44:P44">
    <cfRule type="containsText" dxfId="4503" priority="6118" stopIfTrue="1" operator="containsText" text="3 - красный">
      <formula>NOT(ISERROR(SEARCH("3 - красный",O44)))</formula>
    </cfRule>
    <cfRule type="containsText" dxfId="4502" priority="6119" stopIfTrue="1" operator="containsText" text="2 - желтый">
      <formula>NOT(ISERROR(SEARCH("2 - желтый",O44)))</formula>
    </cfRule>
    <cfRule type="containsText" dxfId="4501" priority="6120" stopIfTrue="1" operator="containsText" text="1 - зеленый">
      <formula>NOT(ISERROR(SEARCH("1 - зеленый",O44)))</formula>
    </cfRule>
    <cfRule type="containsText" dxfId="4500" priority="6121" stopIfTrue="1" operator="containsText" text="0 - серый">
      <formula>NOT(ISERROR(SEARCH("0 - серый",O44)))</formula>
    </cfRule>
  </conditionalFormatting>
  <conditionalFormatting sqref="O68:P68">
    <cfRule type="containsText" dxfId="4499" priority="6338" stopIfTrue="1" operator="containsText" text="3 - красный">
      <formula>NOT(ISERROR(SEARCH("3 - красный",O68)))</formula>
    </cfRule>
    <cfRule type="containsText" dxfId="4498" priority="6339" stopIfTrue="1" operator="containsText" text="2 - желтый">
      <formula>NOT(ISERROR(SEARCH("2 - желтый",O68)))</formula>
    </cfRule>
    <cfRule type="containsText" dxfId="4497" priority="6340" stopIfTrue="1" operator="containsText" text="1 - зеленый">
      <formula>NOT(ISERROR(SEARCH("1 - зеленый",O68)))</formula>
    </cfRule>
    <cfRule type="containsText" dxfId="4496" priority="6341" stopIfTrue="1" operator="containsText" text="0 - серый">
      <formula>NOT(ISERROR(SEARCH("0 - серый",O68)))</formula>
    </cfRule>
  </conditionalFormatting>
  <conditionalFormatting sqref="O26:P26">
    <cfRule type="containsText" dxfId="4495" priority="6134" stopIfTrue="1" operator="containsText" text="3 - красный">
      <formula>NOT(ISERROR(SEARCH("3 - красный",O26)))</formula>
    </cfRule>
    <cfRule type="containsText" dxfId="4494" priority="6135" stopIfTrue="1" operator="containsText" text="2 - желтый">
      <formula>NOT(ISERROR(SEARCH("2 - желтый",O26)))</formula>
    </cfRule>
    <cfRule type="containsText" dxfId="4493" priority="6136" stopIfTrue="1" operator="containsText" text="1 - зеленый">
      <formula>NOT(ISERROR(SEARCH("1 - зеленый",O26)))</formula>
    </cfRule>
    <cfRule type="containsText" dxfId="4492" priority="6137" stopIfTrue="1" operator="containsText" text="0 - серый">
      <formula>NOT(ISERROR(SEARCH("0 - серый",O26)))</formula>
    </cfRule>
  </conditionalFormatting>
  <conditionalFormatting sqref="O91:P91">
    <cfRule type="containsText" dxfId="4491" priority="6334" stopIfTrue="1" operator="containsText" text="3 - красный">
      <formula>NOT(ISERROR(SEARCH("3 - красный",O91)))</formula>
    </cfRule>
    <cfRule type="containsText" dxfId="4490" priority="6335" stopIfTrue="1" operator="containsText" text="2 - желтый">
      <formula>NOT(ISERROR(SEARCH("2 - желтый",O91)))</formula>
    </cfRule>
    <cfRule type="containsText" dxfId="4489" priority="6336" stopIfTrue="1" operator="containsText" text="1 - зеленый">
      <formula>NOT(ISERROR(SEARCH("1 - зеленый",O91)))</formula>
    </cfRule>
    <cfRule type="containsText" dxfId="4488" priority="6337" stopIfTrue="1" operator="containsText" text="0 - серый">
      <formula>NOT(ISERROR(SEARCH("0 - серый",O91)))</formula>
    </cfRule>
  </conditionalFormatting>
  <conditionalFormatting sqref="O147:P147">
    <cfRule type="containsText" dxfId="4487" priority="6322" stopIfTrue="1" operator="containsText" text="3 - красный">
      <formula>NOT(ISERROR(SEARCH("3 - красный",O147)))</formula>
    </cfRule>
    <cfRule type="containsText" dxfId="4486" priority="6323" stopIfTrue="1" operator="containsText" text="2 - желтый">
      <formula>NOT(ISERROR(SEARCH("2 - желтый",O147)))</formula>
    </cfRule>
    <cfRule type="containsText" dxfId="4485" priority="6324" stopIfTrue="1" operator="containsText" text="1 - зеленый">
      <formula>NOT(ISERROR(SEARCH("1 - зеленый",O147)))</formula>
    </cfRule>
    <cfRule type="containsText" dxfId="4484" priority="6325" stopIfTrue="1" operator="containsText" text="0 - серый">
      <formula>NOT(ISERROR(SEARCH("0 - серый",O147)))</formula>
    </cfRule>
  </conditionalFormatting>
  <conditionalFormatting sqref="O148:P148">
    <cfRule type="containsText" dxfId="4483" priority="6318" stopIfTrue="1" operator="containsText" text="3 - красный">
      <formula>NOT(ISERROR(SEARCH("3 - красный",O148)))</formula>
    </cfRule>
    <cfRule type="containsText" dxfId="4482" priority="6319" stopIfTrue="1" operator="containsText" text="2 - желтый">
      <formula>NOT(ISERROR(SEARCH("2 - желтый",O148)))</formula>
    </cfRule>
    <cfRule type="containsText" dxfId="4481" priority="6320" stopIfTrue="1" operator="containsText" text="1 - зеленый">
      <formula>NOT(ISERROR(SEARCH("1 - зеленый",O148)))</formula>
    </cfRule>
    <cfRule type="containsText" dxfId="4480" priority="6321" stopIfTrue="1" operator="containsText" text="0 - серый">
      <formula>NOT(ISERROR(SEARCH("0 - серый",O148)))</formula>
    </cfRule>
  </conditionalFormatting>
  <conditionalFormatting sqref="O149:P149">
    <cfRule type="containsText" dxfId="4479" priority="6314" stopIfTrue="1" operator="containsText" text="3 - красный">
      <formula>NOT(ISERROR(SEARCH("3 - красный",O149)))</formula>
    </cfRule>
    <cfRule type="containsText" dxfId="4478" priority="6315" stopIfTrue="1" operator="containsText" text="2 - желтый">
      <formula>NOT(ISERROR(SEARCH("2 - желтый",O149)))</formula>
    </cfRule>
    <cfRule type="containsText" dxfId="4477" priority="6316" stopIfTrue="1" operator="containsText" text="1 - зеленый">
      <formula>NOT(ISERROR(SEARCH("1 - зеленый",O149)))</formula>
    </cfRule>
    <cfRule type="containsText" dxfId="4476" priority="6317" stopIfTrue="1" operator="containsText" text="0 - серый">
      <formula>NOT(ISERROR(SEARCH("0 - серый",O149)))</formula>
    </cfRule>
  </conditionalFormatting>
  <conditionalFormatting sqref="O174:P174">
    <cfRule type="containsText" dxfId="4475" priority="6310" stopIfTrue="1" operator="containsText" text="3 - красный">
      <formula>NOT(ISERROR(SEARCH("3 - красный",O174)))</formula>
    </cfRule>
    <cfRule type="containsText" dxfId="4474" priority="6311" stopIfTrue="1" operator="containsText" text="2 - желтый">
      <formula>NOT(ISERROR(SEARCH("2 - желтый",O174)))</formula>
    </cfRule>
    <cfRule type="containsText" dxfId="4473" priority="6312" stopIfTrue="1" operator="containsText" text="1 - зеленый">
      <formula>NOT(ISERROR(SEARCH("1 - зеленый",O174)))</formula>
    </cfRule>
    <cfRule type="containsText" dxfId="4472" priority="6313" stopIfTrue="1" operator="containsText" text="0 - серый">
      <formula>NOT(ISERROR(SEARCH("0 - серый",O174)))</formula>
    </cfRule>
  </conditionalFormatting>
  <conditionalFormatting sqref="O175:P175">
    <cfRule type="containsText" dxfId="4471" priority="6306" stopIfTrue="1" operator="containsText" text="3 - красный">
      <formula>NOT(ISERROR(SEARCH("3 - красный",O175)))</formula>
    </cfRule>
    <cfRule type="containsText" dxfId="4470" priority="6307" stopIfTrue="1" operator="containsText" text="2 - желтый">
      <formula>NOT(ISERROR(SEARCH("2 - желтый",O175)))</formula>
    </cfRule>
    <cfRule type="containsText" dxfId="4469" priority="6308" stopIfTrue="1" operator="containsText" text="1 - зеленый">
      <formula>NOT(ISERROR(SEARCH("1 - зеленый",O175)))</formula>
    </cfRule>
    <cfRule type="containsText" dxfId="4468" priority="6309" stopIfTrue="1" operator="containsText" text="0 - серый">
      <formula>NOT(ISERROR(SEARCH("0 - серый",O175)))</formula>
    </cfRule>
  </conditionalFormatting>
  <conditionalFormatting sqref="O199:P199">
    <cfRule type="containsText" dxfId="4467" priority="6282" stopIfTrue="1" operator="containsText" text="3 - красный">
      <formula>NOT(ISERROR(SEARCH("3 - красный",O199)))</formula>
    </cfRule>
    <cfRule type="containsText" dxfId="4466" priority="6283" stopIfTrue="1" operator="containsText" text="2 - желтый">
      <formula>NOT(ISERROR(SEARCH("2 - желтый",O199)))</formula>
    </cfRule>
    <cfRule type="containsText" dxfId="4465" priority="6284" stopIfTrue="1" operator="containsText" text="1 - зеленый">
      <formula>NOT(ISERROR(SEARCH("1 - зеленый",O199)))</formula>
    </cfRule>
    <cfRule type="containsText" dxfId="4464" priority="6285" stopIfTrue="1" operator="containsText" text="0 - серый">
      <formula>NOT(ISERROR(SEARCH("0 - серый",O199)))</formula>
    </cfRule>
  </conditionalFormatting>
  <conditionalFormatting sqref="O200:P200">
    <cfRule type="containsText" dxfId="4463" priority="6278" stopIfTrue="1" operator="containsText" text="3 - красный">
      <formula>NOT(ISERROR(SEARCH("3 - красный",O200)))</formula>
    </cfRule>
    <cfRule type="containsText" dxfId="4462" priority="6279" stopIfTrue="1" operator="containsText" text="2 - желтый">
      <formula>NOT(ISERROR(SEARCH("2 - желтый",O200)))</formula>
    </cfRule>
    <cfRule type="containsText" dxfId="4461" priority="6280" stopIfTrue="1" operator="containsText" text="1 - зеленый">
      <formula>NOT(ISERROR(SEARCH("1 - зеленый",O200)))</formula>
    </cfRule>
    <cfRule type="containsText" dxfId="4460" priority="6281" stopIfTrue="1" operator="containsText" text="0 - серый">
      <formula>NOT(ISERROR(SEARCH("0 - серый",O200)))</formula>
    </cfRule>
  </conditionalFormatting>
  <conditionalFormatting sqref="O203:P203">
    <cfRule type="containsText" dxfId="4459" priority="6274" stopIfTrue="1" operator="containsText" text="3 - красный">
      <formula>NOT(ISERROR(SEARCH("3 - красный",O203)))</formula>
    </cfRule>
    <cfRule type="containsText" dxfId="4458" priority="6275" stopIfTrue="1" operator="containsText" text="2 - желтый">
      <formula>NOT(ISERROR(SEARCH("2 - желтый",O203)))</formula>
    </cfRule>
    <cfRule type="containsText" dxfId="4457" priority="6276" stopIfTrue="1" operator="containsText" text="1 - зеленый">
      <formula>NOT(ISERROR(SEARCH("1 - зеленый",O203)))</formula>
    </cfRule>
    <cfRule type="containsText" dxfId="4456" priority="6277" stopIfTrue="1" operator="containsText" text="0 - серый">
      <formula>NOT(ISERROR(SEARCH("0 - серый",O203)))</formula>
    </cfRule>
  </conditionalFormatting>
  <conditionalFormatting sqref="O216:P216">
    <cfRule type="containsText" dxfId="4455" priority="6270" stopIfTrue="1" operator="containsText" text="3 - красный">
      <formula>NOT(ISERROR(SEARCH("3 - красный",O216)))</formula>
    </cfRule>
    <cfRule type="containsText" dxfId="4454" priority="6271" stopIfTrue="1" operator="containsText" text="2 - желтый">
      <formula>NOT(ISERROR(SEARCH("2 - желтый",O216)))</formula>
    </cfRule>
    <cfRule type="containsText" dxfId="4453" priority="6272" stopIfTrue="1" operator="containsText" text="1 - зеленый">
      <formula>NOT(ISERROR(SEARCH("1 - зеленый",O216)))</formula>
    </cfRule>
    <cfRule type="containsText" dxfId="4452" priority="6273" stopIfTrue="1" operator="containsText" text="0 - серый">
      <formula>NOT(ISERROR(SEARCH("0 - серый",O216)))</formula>
    </cfRule>
  </conditionalFormatting>
  <conditionalFormatting sqref="O218:P218">
    <cfRule type="containsText" dxfId="4451" priority="6262" stopIfTrue="1" operator="containsText" text="3 - красный">
      <formula>NOT(ISERROR(SEARCH("3 - красный",O218)))</formula>
    </cfRule>
    <cfRule type="containsText" dxfId="4450" priority="6263" stopIfTrue="1" operator="containsText" text="2 - желтый">
      <formula>NOT(ISERROR(SEARCH("2 - желтый",O218)))</formula>
    </cfRule>
    <cfRule type="containsText" dxfId="4449" priority="6264" stopIfTrue="1" operator="containsText" text="1 - зеленый">
      <formula>NOT(ISERROR(SEARCH("1 - зеленый",O218)))</formula>
    </cfRule>
    <cfRule type="containsText" dxfId="4448" priority="6265" stopIfTrue="1" operator="containsText" text="0 - серый">
      <formula>NOT(ISERROR(SEARCH("0 - серый",O218)))</formula>
    </cfRule>
  </conditionalFormatting>
  <conditionalFormatting sqref="O220:P220">
    <cfRule type="containsText" dxfId="4447" priority="6254" stopIfTrue="1" operator="containsText" text="3 - красный">
      <formula>NOT(ISERROR(SEARCH("3 - красный",O220)))</formula>
    </cfRule>
    <cfRule type="containsText" dxfId="4446" priority="6255" stopIfTrue="1" operator="containsText" text="2 - желтый">
      <formula>NOT(ISERROR(SEARCH("2 - желтый",O220)))</formula>
    </cfRule>
    <cfRule type="containsText" dxfId="4445" priority="6256" stopIfTrue="1" operator="containsText" text="1 - зеленый">
      <formula>NOT(ISERROR(SEARCH("1 - зеленый",O220)))</formula>
    </cfRule>
    <cfRule type="containsText" dxfId="4444" priority="6257" stopIfTrue="1" operator="containsText" text="0 - серый">
      <formula>NOT(ISERROR(SEARCH("0 - серый",O220)))</formula>
    </cfRule>
  </conditionalFormatting>
  <conditionalFormatting sqref="O221:P221">
    <cfRule type="containsText" dxfId="4443" priority="6250" stopIfTrue="1" operator="containsText" text="3 - красный">
      <formula>NOT(ISERROR(SEARCH("3 - красный",O221)))</formula>
    </cfRule>
    <cfRule type="containsText" dxfId="4442" priority="6251" stopIfTrue="1" operator="containsText" text="2 - желтый">
      <formula>NOT(ISERROR(SEARCH("2 - желтый",O221)))</formula>
    </cfRule>
    <cfRule type="containsText" dxfId="4441" priority="6252" stopIfTrue="1" operator="containsText" text="1 - зеленый">
      <formula>NOT(ISERROR(SEARCH("1 - зеленый",O221)))</formula>
    </cfRule>
    <cfRule type="containsText" dxfId="4440" priority="6253" stopIfTrue="1" operator="containsText" text="0 - серый">
      <formula>NOT(ISERROR(SEARCH("0 - серый",O221)))</formula>
    </cfRule>
  </conditionalFormatting>
  <conditionalFormatting sqref="O222:P222">
    <cfRule type="containsText" dxfId="4439" priority="6246" stopIfTrue="1" operator="containsText" text="3 - красный">
      <formula>NOT(ISERROR(SEARCH("3 - красный",O222)))</formula>
    </cfRule>
    <cfRule type="containsText" dxfId="4438" priority="6247" stopIfTrue="1" operator="containsText" text="2 - желтый">
      <formula>NOT(ISERROR(SEARCH("2 - желтый",O222)))</formula>
    </cfRule>
    <cfRule type="containsText" dxfId="4437" priority="6248" stopIfTrue="1" operator="containsText" text="1 - зеленый">
      <formula>NOT(ISERROR(SEARCH("1 - зеленый",O222)))</formula>
    </cfRule>
    <cfRule type="containsText" dxfId="4436" priority="6249" stopIfTrue="1" operator="containsText" text="0 - серый">
      <formula>NOT(ISERROR(SEARCH("0 - серый",O222)))</formula>
    </cfRule>
  </conditionalFormatting>
  <conditionalFormatting sqref="O233:P233">
    <cfRule type="containsText" dxfId="4435" priority="6202" stopIfTrue="1" operator="containsText" text="3 - красный">
      <formula>NOT(ISERROR(SEARCH("3 - красный",O233)))</formula>
    </cfRule>
    <cfRule type="containsText" dxfId="4434" priority="6203" stopIfTrue="1" operator="containsText" text="2 - желтый">
      <formula>NOT(ISERROR(SEARCH("2 - желтый",O233)))</formula>
    </cfRule>
    <cfRule type="containsText" dxfId="4433" priority="6204" stopIfTrue="1" operator="containsText" text="1 - зеленый">
      <formula>NOT(ISERROR(SEARCH("1 - зеленый",O233)))</formula>
    </cfRule>
    <cfRule type="containsText" dxfId="4432" priority="6205" stopIfTrue="1" operator="containsText" text="0 - серый">
      <formula>NOT(ISERROR(SEARCH("0 - серый",O233)))</formula>
    </cfRule>
  </conditionalFormatting>
  <conditionalFormatting sqref="O337:P337">
    <cfRule type="containsText" dxfId="4431" priority="6190" stopIfTrue="1" operator="containsText" text="3 - красный">
      <formula>NOT(ISERROR(SEARCH("3 - красный",O337)))</formula>
    </cfRule>
    <cfRule type="containsText" dxfId="4430" priority="6191" stopIfTrue="1" operator="containsText" text="2 - желтый">
      <formula>NOT(ISERROR(SEARCH("2 - желтый",O337)))</formula>
    </cfRule>
    <cfRule type="containsText" dxfId="4429" priority="6192" stopIfTrue="1" operator="containsText" text="1 - зеленый">
      <formula>NOT(ISERROR(SEARCH("1 - зеленый",O337)))</formula>
    </cfRule>
    <cfRule type="containsText" dxfId="4428" priority="6193" stopIfTrue="1" operator="containsText" text="0 - серый">
      <formula>NOT(ISERROR(SEARCH("0 - серый",O337)))</formula>
    </cfRule>
  </conditionalFormatting>
  <conditionalFormatting sqref="O338:P338">
    <cfRule type="containsText" dxfId="4427" priority="6186" stopIfTrue="1" operator="containsText" text="3 - красный">
      <formula>NOT(ISERROR(SEARCH("3 - красный",O338)))</formula>
    </cfRule>
    <cfRule type="containsText" dxfId="4426" priority="6187" stopIfTrue="1" operator="containsText" text="2 - желтый">
      <formula>NOT(ISERROR(SEARCH("2 - желтый",O338)))</formula>
    </cfRule>
    <cfRule type="containsText" dxfId="4425" priority="6188" stopIfTrue="1" operator="containsText" text="1 - зеленый">
      <formula>NOT(ISERROR(SEARCH("1 - зеленый",O338)))</formula>
    </cfRule>
    <cfRule type="containsText" dxfId="4424" priority="6189" stopIfTrue="1" operator="containsText" text="0 - серый">
      <formula>NOT(ISERROR(SEARCH("0 - серый",O338)))</formula>
    </cfRule>
  </conditionalFormatting>
  <conditionalFormatting sqref="O136:P136">
    <cfRule type="containsText" dxfId="4423" priority="5770" stopIfTrue="1" operator="containsText" text="3 - красный">
      <formula>NOT(ISERROR(SEARCH("3 - красный",O136)))</formula>
    </cfRule>
    <cfRule type="containsText" dxfId="4422" priority="5771" stopIfTrue="1" operator="containsText" text="2 - желтый">
      <formula>NOT(ISERROR(SEARCH("2 - желтый",O136)))</formula>
    </cfRule>
    <cfRule type="containsText" dxfId="4421" priority="5772" stopIfTrue="1" operator="containsText" text="1 - зеленый">
      <formula>NOT(ISERROR(SEARCH("1 - зеленый",O136)))</formula>
    </cfRule>
    <cfRule type="containsText" dxfId="4420" priority="5773" stopIfTrue="1" operator="containsText" text="0 - серый">
      <formula>NOT(ISERROR(SEARCH("0 - серый",O136)))</formula>
    </cfRule>
  </conditionalFormatting>
  <conditionalFormatting sqref="O137:P137">
    <cfRule type="containsText" dxfId="4419" priority="5766" stopIfTrue="1" operator="containsText" text="3 - красный">
      <formula>NOT(ISERROR(SEARCH("3 - красный",O137)))</formula>
    </cfRule>
    <cfRule type="containsText" dxfId="4418" priority="5767" stopIfTrue="1" operator="containsText" text="2 - желтый">
      <formula>NOT(ISERROR(SEARCH("2 - желтый",O137)))</formula>
    </cfRule>
    <cfRule type="containsText" dxfId="4417" priority="5768" stopIfTrue="1" operator="containsText" text="1 - зеленый">
      <formula>NOT(ISERROR(SEARCH("1 - зеленый",O137)))</formula>
    </cfRule>
    <cfRule type="containsText" dxfId="4416" priority="5769" stopIfTrue="1" operator="containsText" text="0 - серый">
      <formula>NOT(ISERROR(SEARCH("0 - серый",O137)))</formula>
    </cfRule>
  </conditionalFormatting>
  <conditionalFormatting sqref="O138:P138">
    <cfRule type="containsText" dxfId="4415" priority="5762" stopIfTrue="1" operator="containsText" text="3 - красный">
      <formula>NOT(ISERROR(SEARCH("3 - красный",O138)))</formula>
    </cfRule>
    <cfRule type="containsText" dxfId="4414" priority="5763" stopIfTrue="1" operator="containsText" text="2 - желтый">
      <formula>NOT(ISERROR(SEARCH("2 - желтый",O138)))</formula>
    </cfRule>
    <cfRule type="containsText" dxfId="4413" priority="5764" stopIfTrue="1" operator="containsText" text="1 - зеленый">
      <formula>NOT(ISERROR(SEARCH("1 - зеленый",O138)))</formula>
    </cfRule>
    <cfRule type="containsText" dxfId="4412" priority="5765" stopIfTrue="1" operator="containsText" text="0 - серый">
      <formula>NOT(ISERROR(SEARCH("0 - серый",O138)))</formula>
    </cfRule>
  </conditionalFormatting>
  <conditionalFormatting sqref="O140:P140">
    <cfRule type="containsText" dxfId="4411" priority="5758" stopIfTrue="1" operator="containsText" text="3 - красный">
      <formula>NOT(ISERROR(SEARCH("3 - красный",O140)))</formula>
    </cfRule>
    <cfRule type="containsText" dxfId="4410" priority="5759" stopIfTrue="1" operator="containsText" text="2 - желтый">
      <formula>NOT(ISERROR(SEARCH("2 - желтый",O140)))</formula>
    </cfRule>
    <cfRule type="containsText" dxfId="4409" priority="5760" stopIfTrue="1" operator="containsText" text="1 - зеленый">
      <formula>NOT(ISERROR(SEARCH("1 - зеленый",O140)))</formula>
    </cfRule>
    <cfRule type="containsText" dxfId="4408" priority="5761" stopIfTrue="1" operator="containsText" text="0 - серый">
      <formula>NOT(ISERROR(SEARCH("0 - серый",O140)))</formula>
    </cfRule>
  </conditionalFormatting>
  <conditionalFormatting sqref="O116">
    <cfRule type="containsText" dxfId="4407" priority="5806" stopIfTrue="1" operator="containsText" text="3 - красный">
      <formula>NOT(ISERROR(SEARCH("3 - красный",O116)))</formula>
    </cfRule>
    <cfRule type="containsText" dxfId="4406" priority="5807" stopIfTrue="1" operator="containsText" text="2 - желтый">
      <formula>NOT(ISERROR(SEARCH("2 - желтый",O116)))</formula>
    </cfRule>
    <cfRule type="containsText" dxfId="4405" priority="5808" stopIfTrue="1" operator="containsText" text="1 - зеленый">
      <formula>NOT(ISERROR(SEARCH("1 - зеленый",O116)))</formula>
    </cfRule>
    <cfRule type="containsText" dxfId="4404" priority="5809" stopIfTrue="1" operator="containsText" text="0 - серый">
      <formula>NOT(ISERROR(SEARCH("0 - серый",O116)))</formula>
    </cfRule>
  </conditionalFormatting>
  <conditionalFormatting sqref="P117">
    <cfRule type="containsText" dxfId="4403" priority="5802" stopIfTrue="1" operator="containsText" text="3 - красный">
      <formula>NOT(ISERROR(SEARCH("3 - красный",P117)))</formula>
    </cfRule>
    <cfRule type="containsText" dxfId="4402" priority="5803" stopIfTrue="1" operator="containsText" text="2 - желтый">
      <formula>NOT(ISERROR(SEARCH("2 - желтый",P117)))</formula>
    </cfRule>
    <cfRule type="containsText" dxfId="4401" priority="5804" stopIfTrue="1" operator="containsText" text="1 - зеленый">
      <formula>NOT(ISERROR(SEARCH("1 - зеленый",P117)))</formula>
    </cfRule>
    <cfRule type="containsText" dxfId="4400" priority="5805" stopIfTrue="1" operator="containsText" text="0 - серый">
      <formula>NOT(ISERROR(SEARCH("0 - серый",P117)))</formula>
    </cfRule>
  </conditionalFormatting>
  <conditionalFormatting sqref="O113">
    <cfRule type="containsText" dxfId="4399" priority="5814" stopIfTrue="1" operator="containsText" text="3 - красный">
      <formula>NOT(ISERROR(SEARCH("3 - красный",O113)))</formula>
    </cfRule>
    <cfRule type="containsText" dxfId="4398" priority="5815" stopIfTrue="1" operator="containsText" text="2 - желтый">
      <formula>NOT(ISERROR(SEARCH("2 - желтый",O113)))</formula>
    </cfRule>
    <cfRule type="containsText" dxfId="4397" priority="5816" stopIfTrue="1" operator="containsText" text="1 - зеленый">
      <formula>NOT(ISERROR(SEARCH("1 - зеленый",O113)))</formula>
    </cfRule>
    <cfRule type="containsText" dxfId="4396" priority="5817" stopIfTrue="1" operator="containsText" text="0 - серый">
      <formula>NOT(ISERROR(SEARCH("0 - серый",O113)))</formula>
    </cfRule>
  </conditionalFormatting>
  <conditionalFormatting sqref="P151">
    <cfRule type="containsText" dxfId="4395" priority="6182" stopIfTrue="1" operator="containsText" text="3 - красный">
      <formula>NOT(ISERROR(SEARCH("3 - красный",P151)))</formula>
    </cfRule>
    <cfRule type="containsText" dxfId="4394" priority="6183" stopIfTrue="1" operator="containsText" text="2 - желтый">
      <formula>NOT(ISERROR(SEARCH("2 - желтый",P151)))</formula>
    </cfRule>
    <cfRule type="containsText" dxfId="4393" priority="6184" stopIfTrue="1" operator="containsText" text="1 - зеленый">
      <formula>NOT(ISERROR(SEARCH("1 - зеленый",P151)))</formula>
    </cfRule>
    <cfRule type="containsText" dxfId="4392" priority="6185" stopIfTrue="1" operator="containsText" text="0 - серый">
      <formula>NOT(ISERROR(SEARCH("0 - серый",P151)))</formula>
    </cfRule>
  </conditionalFormatting>
  <conditionalFormatting sqref="O151">
    <cfRule type="containsText" dxfId="4391" priority="6178" stopIfTrue="1" operator="containsText" text="3 - красный">
      <formula>NOT(ISERROR(SEARCH("3 - красный",O151)))</formula>
    </cfRule>
    <cfRule type="containsText" dxfId="4390" priority="6179" stopIfTrue="1" operator="containsText" text="2 - желтый">
      <formula>NOT(ISERROR(SEARCH("2 - желтый",O151)))</formula>
    </cfRule>
    <cfRule type="containsText" dxfId="4389" priority="6180" stopIfTrue="1" operator="containsText" text="1 - зеленый">
      <formula>NOT(ISERROR(SEARCH("1 - зеленый",O151)))</formula>
    </cfRule>
    <cfRule type="containsText" dxfId="4388" priority="6181" stopIfTrue="1" operator="containsText" text="0 - серый">
      <formula>NOT(ISERROR(SEARCH("0 - серый",O151)))</formula>
    </cfRule>
  </conditionalFormatting>
  <conditionalFormatting sqref="P152">
    <cfRule type="containsText" dxfId="4387" priority="6174" stopIfTrue="1" operator="containsText" text="3 - красный">
      <formula>NOT(ISERROR(SEARCH("3 - красный",P152)))</formula>
    </cfRule>
    <cfRule type="containsText" dxfId="4386" priority="6175" stopIfTrue="1" operator="containsText" text="2 - желтый">
      <formula>NOT(ISERROR(SEARCH("2 - желтый",P152)))</formula>
    </cfRule>
    <cfRule type="containsText" dxfId="4385" priority="6176" stopIfTrue="1" operator="containsText" text="1 - зеленый">
      <formula>NOT(ISERROR(SEARCH("1 - зеленый",P152)))</formula>
    </cfRule>
    <cfRule type="containsText" dxfId="4384" priority="6177" stopIfTrue="1" operator="containsText" text="0 - серый">
      <formula>NOT(ISERROR(SEARCH("0 - серый",P152)))</formula>
    </cfRule>
  </conditionalFormatting>
  <conditionalFormatting sqref="O152">
    <cfRule type="containsText" dxfId="4383" priority="6170" stopIfTrue="1" operator="containsText" text="3 - красный">
      <formula>NOT(ISERROR(SEARCH("3 - красный",O152)))</formula>
    </cfRule>
    <cfRule type="containsText" dxfId="4382" priority="6171" stopIfTrue="1" operator="containsText" text="2 - желтый">
      <formula>NOT(ISERROR(SEARCH("2 - желтый",O152)))</formula>
    </cfRule>
    <cfRule type="containsText" dxfId="4381" priority="6172" stopIfTrue="1" operator="containsText" text="1 - зеленый">
      <formula>NOT(ISERROR(SEARCH("1 - зеленый",O152)))</formula>
    </cfRule>
    <cfRule type="containsText" dxfId="4380" priority="6173" stopIfTrue="1" operator="containsText" text="0 - серый">
      <formula>NOT(ISERROR(SEARCH("0 - серый",O152)))</formula>
    </cfRule>
  </conditionalFormatting>
  <conditionalFormatting sqref="P201">
    <cfRule type="containsText" dxfId="4379" priority="6166" stopIfTrue="1" operator="containsText" text="3 - красный">
      <formula>NOT(ISERROR(SEARCH("3 - красный",P201)))</formula>
    </cfRule>
    <cfRule type="containsText" dxfId="4378" priority="6167" stopIfTrue="1" operator="containsText" text="2 - желтый">
      <formula>NOT(ISERROR(SEARCH("2 - желтый",P201)))</formula>
    </cfRule>
    <cfRule type="containsText" dxfId="4377" priority="6168" stopIfTrue="1" operator="containsText" text="1 - зеленый">
      <formula>NOT(ISERROR(SEARCH("1 - зеленый",P201)))</formula>
    </cfRule>
    <cfRule type="containsText" dxfId="4376" priority="6169" stopIfTrue="1" operator="containsText" text="0 - серый">
      <formula>NOT(ISERROR(SEARCH("0 - серый",P201)))</formula>
    </cfRule>
  </conditionalFormatting>
  <conditionalFormatting sqref="O201">
    <cfRule type="containsText" dxfId="4375" priority="6162" stopIfTrue="1" operator="containsText" text="3 - красный">
      <formula>NOT(ISERROR(SEARCH("3 - красный",O201)))</formula>
    </cfRule>
    <cfRule type="containsText" dxfId="4374" priority="6163" stopIfTrue="1" operator="containsText" text="2 - желтый">
      <formula>NOT(ISERROR(SEARCH("2 - желтый",O201)))</formula>
    </cfRule>
    <cfRule type="containsText" dxfId="4373" priority="6164" stopIfTrue="1" operator="containsText" text="1 - зеленый">
      <formula>NOT(ISERROR(SEARCH("1 - зеленый",O201)))</formula>
    </cfRule>
    <cfRule type="containsText" dxfId="4372" priority="6165" stopIfTrue="1" operator="containsText" text="0 - серый">
      <formula>NOT(ISERROR(SEARCH("0 - серый",O201)))</formula>
    </cfRule>
  </conditionalFormatting>
  <conditionalFormatting sqref="P202">
    <cfRule type="containsText" dxfId="4371" priority="6158" stopIfTrue="1" operator="containsText" text="3 - красный">
      <formula>NOT(ISERROR(SEARCH("3 - красный",P202)))</formula>
    </cfRule>
    <cfRule type="containsText" dxfId="4370" priority="6159" stopIfTrue="1" operator="containsText" text="2 - желтый">
      <formula>NOT(ISERROR(SEARCH("2 - желтый",P202)))</formula>
    </cfRule>
    <cfRule type="containsText" dxfId="4369" priority="6160" stopIfTrue="1" operator="containsText" text="1 - зеленый">
      <formula>NOT(ISERROR(SEARCH("1 - зеленый",P202)))</formula>
    </cfRule>
    <cfRule type="containsText" dxfId="4368" priority="6161" stopIfTrue="1" operator="containsText" text="0 - серый">
      <formula>NOT(ISERROR(SEARCH("0 - серый",P202)))</formula>
    </cfRule>
  </conditionalFormatting>
  <conditionalFormatting sqref="O202">
    <cfRule type="containsText" dxfId="4367" priority="6154" stopIfTrue="1" operator="containsText" text="3 - красный">
      <formula>NOT(ISERROR(SEARCH("3 - красный",O202)))</formula>
    </cfRule>
    <cfRule type="containsText" dxfId="4366" priority="6155" stopIfTrue="1" operator="containsText" text="2 - желтый">
      <formula>NOT(ISERROR(SEARCH("2 - желтый",O202)))</formula>
    </cfRule>
    <cfRule type="containsText" dxfId="4365" priority="6156" stopIfTrue="1" operator="containsText" text="1 - зеленый">
      <formula>NOT(ISERROR(SEARCH("1 - зеленый",O202)))</formula>
    </cfRule>
    <cfRule type="containsText" dxfId="4364" priority="6157" stopIfTrue="1" operator="containsText" text="0 - серый">
      <formula>NOT(ISERROR(SEARCH("0 - серый",O202)))</formula>
    </cfRule>
  </conditionalFormatting>
  <conditionalFormatting sqref="P234">
    <cfRule type="containsText" dxfId="4363" priority="6150" stopIfTrue="1" operator="containsText" text="3 - красный">
      <formula>NOT(ISERROR(SEARCH("3 - красный",P234)))</formula>
    </cfRule>
    <cfRule type="containsText" dxfId="4362" priority="6151" stopIfTrue="1" operator="containsText" text="2 - желтый">
      <formula>NOT(ISERROR(SEARCH("2 - желтый",P234)))</formula>
    </cfRule>
    <cfRule type="containsText" dxfId="4361" priority="6152" stopIfTrue="1" operator="containsText" text="1 - зеленый">
      <formula>NOT(ISERROR(SEARCH("1 - зеленый",P234)))</formula>
    </cfRule>
    <cfRule type="containsText" dxfId="4360" priority="6153" stopIfTrue="1" operator="containsText" text="0 - серый">
      <formula>NOT(ISERROR(SEARCH("0 - серый",P234)))</formula>
    </cfRule>
  </conditionalFormatting>
  <conditionalFormatting sqref="O234">
    <cfRule type="containsText" dxfId="4359" priority="6146" stopIfTrue="1" operator="containsText" text="3 - красный">
      <formula>NOT(ISERROR(SEARCH("3 - красный",O234)))</formula>
    </cfRule>
    <cfRule type="containsText" dxfId="4358" priority="6147" stopIfTrue="1" operator="containsText" text="2 - желтый">
      <formula>NOT(ISERROR(SEARCH("2 - желтый",O234)))</formula>
    </cfRule>
    <cfRule type="containsText" dxfId="4357" priority="6148" stopIfTrue="1" operator="containsText" text="1 - зеленый">
      <formula>NOT(ISERROR(SEARCH("1 - зеленый",O234)))</formula>
    </cfRule>
    <cfRule type="containsText" dxfId="4356" priority="6149" stopIfTrue="1" operator="containsText" text="0 - серый">
      <formula>NOT(ISERROR(SEARCH("0 - серый",O234)))</formula>
    </cfRule>
  </conditionalFormatting>
  <conditionalFormatting sqref="O119:P119">
    <cfRule type="containsText" dxfId="4355" priority="5790" stopIfTrue="1" operator="containsText" text="3 - красный">
      <formula>NOT(ISERROR(SEARCH("3 - красный",O119)))</formula>
    </cfRule>
    <cfRule type="containsText" dxfId="4354" priority="5791" stopIfTrue="1" operator="containsText" text="2 - желтый">
      <formula>NOT(ISERROR(SEARCH("2 - желтый",O119)))</formula>
    </cfRule>
    <cfRule type="containsText" dxfId="4353" priority="5792" stopIfTrue="1" operator="containsText" text="1 - зеленый">
      <formula>NOT(ISERROR(SEARCH("1 - зеленый",O119)))</formula>
    </cfRule>
    <cfRule type="containsText" dxfId="4352" priority="5793" stopIfTrue="1" operator="containsText" text="0 - серый">
      <formula>NOT(ISERROR(SEARCH("0 - серый",O119)))</formula>
    </cfRule>
  </conditionalFormatting>
  <conditionalFormatting sqref="O120:P120">
    <cfRule type="containsText" dxfId="4351" priority="5786" stopIfTrue="1" operator="containsText" text="3 - красный">
      <formula>NOT(ISERROR(SEARCH("3 - красный",O120)))</formula>
    </cfRule>
    <cfRule type="containsText" dxfId="4350" priority="5787" stopIfTrue="1" operator="containsText" text="2 - желтый">
      <formula>NOT(ISERROR(SEARCH("2 - желтый",O120)))</formula>
    </cfRule>
    <cfRule type="containsText" dxfId="4349" priority="5788" stopIfTrue="1" operator="containsText" text="1 - зеленый">
      <formula>NOT(ISERROR(SEARCH("1 - зеленый",O120)))</formula>
    </cfRule>
    <cfRule type="containsText" dxfId="4348" priority="5789" stopIfTrue="1" operator="containsText" text="0 - серый">
      <formula>NOT(ISERROR(SEARCH("0 - серый",O120)))</formula>
    </cfRule>
  </conditionalFormatting>
  <conditionalFormatting sqref="O121:P121">
    <cfRule type="containsText" dxfId="4347" priority="5782" stopIfTrue="1" operator="containsText" text="3 - красный">
      <formula>NOT(ISERROR(SEARCH("3 - красный",O121)))</formula>
    </cfRule>
    <cfRule type="containsText" dxfId="4346" priority="5783" stopIfTrue="1" operator="containsText" text="2 - желтый">
      <formula>NOT(ISERROR(SEARCH("2 - желтый",O121)))</formula>
    </cfRule>
    <cfRule type="containsText" dxfId="4345" priority="5784" stopIfTrue="1" operator="containsText" text="1 - зеленый">
      <formula>NOT(ISERROR(SEARCH("1 - зеленый",O121)))</formula>
    </cfRule>
    <cfRule type="containsText" dxfId="4344" priority="5785" stopIfTrue="1" operator="containsText" text="0 - серый">
      <formula>NOT(ISERROR(SEARCH("0 - серый",O121)))</formula>
    </cfRule>
  </conditionalFormatting>
  <conditionalFormatting sqref="O134:P134">
    <cfRule type="containsText" dxfId="4343" priority="5778" stopIfTrue="1" operator="containsText" text="3 - красный">
      <formula>NOT(ISERROR(SEARCH("3 - красный",O134)))</formula>
    </cfRule>
    <cfRule type="containsText" dxfId="4342" priority="5779" stopIfTrue="1" operator="containsText" text="2 - желтый">
      <formula>NOT(ISERROR(SEARCH("2 - желтый",O134)))</formula>
    </cfRule>
    <cfRule type="containsText" dxfId="4341" priority="5780" stopIfTrue="1" operator="containsText" text="1 - зеленый">
      <formula>NOT(ISERROR(SEARCH("1 - зеленый",O134)))</formula>
    </cfRule>
    <cfRule type="containsText" dxfId="4340" priority="5781" stopIfTrue="1" operator="containsText" text="0 - серый">
      <formula>NOT(ISERROR(SEARCH("0 - серый",O134)))</formula>
    </cfRule>
  </conditionalFormatting>
  <conditionalFormatting sqref="O135:P135">
    <cfRule type="containsText" dxfId="4339" priority="5774" stopIfTrue="1" operator="containsText" text="3 - красный">
      <formula>NOT(ISERROR(SEARCH("3 - красный",O135)))</formula>
    </cfRule>
    <cfRule type="containsText" dxfId="4338" priority="5775" stopIfTrue="1" operator="containsText" text="2 - желтый">
      <formula>NOT(ISERROR(SEARCH("2 - желтый",O135)))</formula>
    </cfRule>
    <cfRule type="containsText" dxfId="4337" priority="5776" stopIfTrue="1" operator="containsText" text="1 - зеленый">
      <formula>NOT(ISERROR(SEARCH("1 - зеленый",O135)))</formula>
    </cfRule>
    <cfRule type="containsText" dxfId="4336" priority="5777" stopIfTrue="1" operator="containsText" text="0 - серый">
      <formula>NOT(ISERROR(SEARCH("0 - серый",O135)))</formula>
    </cfRule>
  </conditionalFormatting>
  <conditionalFormatting sqref="P327">
    <cfRule type="containsText" dxfId="4335" priority="6142" stopIfTrue="1" operator="containsText" text="3 - красный">
      <formula>NOT(ISERROR(SEARCH("3 - красный",P327)))</formula>
    </cfRule>
    <cfRule type="containsText" dxfId="4334" priority="6143" stopIfTrue="1" operator="containsText" text="2 - желтый">
      <formula>NOT(ISERROR(SEARCH("2 - желтый",P327)))</formula>
    </cfRule>
    <cfRule type="containsText" dxfId="4333" priority="6144" stopIfTrue="1" operator="containsText" text="1 - зеленый">
      <formula>NOT(ISERROR(SEARCH("1 - зеленый",P327)))</formula>
    </cfRule>
    <cfRule type="containsText" dxfId="4332" priority="6145" stopIfTrue="1" operator="containsText" text="0 - серый">
      <formula>NOT(ISERROR(SEARCH("0 - серый",P327)))</formula>
    </cfRule>
  </conditionalFormatting>
  <conditionalFormatting sqref="O327">
    <cfRule type="containsText" dxfId="4331" priority="6138" stopIfTrue="1" operator="containsText" text="3 - красный">
      <formula>NOT(ISERROR(SEARCH("3 - красный",O327)))</formula>
    </cfRule>
    <cfRule type="containsText" dxfId="4330" priority="6139" stopIfTrue="1" operator="containsText" text="2 - желтый">
      <formula>NOT(ISERROR(SEARCH("2 - желтый",O327)))</formula>
    </cfRule>
    <cfRule type="containsText" dxfId="4329" priority="6140" stopIfTrue="1" operator="containsText" text="1 - зеленый">
      <formula>NOT(ISERROR(SEARCH("1 - зеленый",O327)))</formula>
    </cfRule>
    <cfRule type="containsText" dxfId="4328" priority="6141" stopIfTrue="1" operator="containsText" text="0 - серый">
      <formula>NOT(ISERROR(SEARCH("0 - серый",O327)))</formula>
    </cfRule>
  </conditionalFormatting>
  <conditionalFormatting sqref="P141">
    <cfRule type="containsText" dxfId="4327" priority="5754" stopIfTrue="1" operator="containsText" text="3 - красный">
      <formula>NOT(ISERROR(SEARCH("3 - красный",P141)))</formula>
    </cfRule>
    <cfRule type="containsText" dxfId="4326" priority="5755" stopIfTrue="1" operator="containsText" text="2 - желтый">
      <formula>NOT(ISERROR(SEARCH("2 - желтый",P141)))</formula>
    </cfRule>
    <cfRule type="containsText" dxfId="4325" priority="5756" stopIfTrue="1" operator="containsText" text="1 - зеленый">
      <formula>NOT(ISERROR(SEARCH("1 - зеленый",P141)))</formula>
    </cfRule>
    <cfRule type="containsText" dxfId="4324" priority="5757" stopIfTrue="1" operator="containsText" text="0 - серый">
      <formula>NOT(ISERROR(SEARCH("0 - серый",P141)))</formula>
    </cfRule>
  </conditionalFormatting>
  <conditionalFormatting sqref="O141">
    <cfRule type="containsText" dxfId="4323" priority="5750" stopIfTrue="1" operator="containsText" text="3 - красный">
      <formula>NOT(ISERROR(SEARCH("3 - красный",O141)))</formula>
    </cfRule>
    <cfRule type="containsText" dxfId="4322" priority="5751" stopIfTrue="1" operator="containsText" text="2 - желтый">
      <formula>NOT(ISERROR(SEARCH("2 - желтый",O141)))</formula>
    </cfRule>
    <cfRule type="containsText" dxfId="4321" priority="5752" stopIfTrue="1" operator="containsText" text="1 - зеленый">
      <formula>NOT(ISERROR(SEARCH("1 - зеленый",O141)))</formula>
    </cfRule>
    <cfRule type="containsText" dxfId="4320" priority="5753" stopIfTrue="1" operator="containsText" text="0 - серый">
      <formula>NOT(ISERROR(SEARCH("0 - серый",O141)))</formula>
    </cfRule>
  </conditionalFormatting>
  <conditionalFormatting sqref="P142">
    <cfRule type="containsText" dxfId="4319" priority="5746" stopIfTrue="1" operator="containsText" text="3 - красный">
      <formula>NOT(ISERROR(SEARCH("3 - красный",P142)))</formula>
    </cfRule>
    <cfRule type="containsText" dxfId="4318" priority="5747" stopIfTrue="1" operator="containsText" text="2 - желтый">
      <formula>NOT(ISERROR(SEARCH("2 - желтый",P142)))</formula>
    </cfRule>
    <cfRule type="containsText" dxfId="4317" priority="5748" stopIfTrue="1" operator="containsText" text="1 - зеленый">
      <formula>NOT(ISERROR(SEARCH("1 - зеленый",P142)))</formula>
    </cfRule>
    <cfRule type="containsText" dxfId="4316" priority="5749" stopIfTrue="1" operator="containsText" text="0 - серый">
      <formula>NOT(ISERROR(SEARCH("0 - серый",P142)))</formula>
    </cfRule>
  </conditionalFormatting>
  <conditionalFormatting sqref="O142">
    <cfRule type="containsText" dxfId="4315" priority="5742" stopIfTrue="1" operator="containsText" text="3 - красный">
      <formula>NOT(ISERROR(SEARCH("3 - красный",O142)))</formula>
    </cfRule>
    <cfRule type="containsText" dxfId="4314" priority="5743" stopIfTrue="1" operator="containsText" text="2 - желтый">
      <formula>NOT(ISERROR(SEARCH("2 - желтый",O142)))</formula>
    </cfRule>
    <cfRule type="containsText" dxfId="4313" priority="5744" stopIfTrue="1" operator="containsText" text="1 - зеленый">
      <formula>NOT(ISERROR(SEARCH("1 - зеленый",O142)))</formula>
    </cfRule>
    <cfRule type="containsText" dxfId="4312" priority="5745" stopIfTrue="1" operator="containsText" text="0 - серый">
      <formula>NOT(ISERROR(SEARCH("0 - серый",O142)))</formula>
    </cfRule>
  </conditionalFormatting>
  <conditionalFormatting sqref="O143">
    <cfRule type="containsText" dxfId="4311" priority="5734" stopIfTrue="1" operator="containsText" text="3 - красный">
      <formula>NOT(ISERROR(SEARCH("3 - красный",O143)))</formula>
    </cfRule>
    <cfRule type="containsText" dxfId="4310" priority="5735" stopIfTrue="1" operator="containsText" text="2 - желтый">
      <formula>NOT(ISERROR(SEARCH("2 - желтый",O143)))</formula>
    </cfRule>
    <cfRule type="containsText" dxfId="4309" priority="5736" stopIfTrue="1" operator="containsText" text="1 - зеленый">
      <formula>NOT(ISERROR(SEARCH("1 - зеленый",O143)))</formula>
    </cfRule>
    <cfRule type="containsText" dxfId="4308" priority="5737" stopIfTrue="1" operator="containsText" text="0 - серый">
      <formula>NOT(ISERROR(SEARCH("0 - серый",O143)))</formula>
    </cfRule>
  </conditionalFormatting>
  <conditionalFormatting sqref="P150">
    <cfRule type="containsText" dxfId="4307" priority="5730" stopIfTrue="1" operator="containsText" text="3 - красный">
      <formula>NOT(ISERROR(SEARCH("3 - красный",P150)))</formula>
    </cfRule>
    <cfRule type="containsText" dxfId="4306" priority="5731" stopIfTrue="1" operator="containsText" text="2 - желтый">
      <formula>NOT(ISERROR(SEARCH("2 - желтый",P150)))</formula>
    </cfRule>
    <cfRule type="containsText" dxfId="4305" priority="5732" stopIfTrue="1" operator="containsText" text="1 - зеленый">
      <formula>NOT(ISERROR(SEARCH("1 - зеленый",P150)))</formula>
    </cfRule>
    <cfRule type="containsText" dxfId="4304" priority="5733" stopIfTrue="1" operator="containsText" text="0 - серый">
      <formula>NOT(ISERROR(SEARCH("0 - серый",P150)))</formula>
    </cfRule>
  </conditionalFormatting>
  <conditionalFormatting sqref="O40:P40">
    <cfRule type="containsText" dxfId="4303" priority="6130" stopIfTrue="1" operator="containsText" text="3 - красный">
      <formula>NOT(ISERROR(SEARCH("3 - красный",O40)))</formula>
    </cfRule>
    <cfRule type="containsText" dxfId="4302" priority="6131" stopIfTrue="1" operator="containsText" text="2 - желтый">
      <formula>NOT(ISERROR(SEARCH("2 - желтый",O40)))</formula>
    </cfRule>
    <cfRule type="containsText" dxfId="4301" priority="6132" stopIfTrue="1" operator="containsText" text="1 - зеленый">
      <formula>NOT(ISERROR(SEARCH("1 - зеленый",O40)))</formula>
    </cfRule>
    <cfRule type="containsText" dxfId="4300" priority="6133" stopIfTrue="1" operator="containsText" text="0 - серый">
      <formula>NOT(ISERROR(SEARCH("0 - серый",O40)))</formula>
    </cfRule>
  </conditionalFormatting>
  <conditionalFormatting sqref="O45:P45">
    <cfRule type="containsText" dxfId="4299" priority="6114" stopIfTrue="1" operator="containsText" text="3 - красный">
      <formula>NOT(ISERROR(SEARCH("3 - красный",O45)))</formula>
    </cfRule>
    <cfRule type="containsText" dxfId="4298" priority="6115" stopIfTrue="1" operator="containsText" text="2 - желтый">
      <formula>NOT(ISERROR(SEARCH("2 - желтый",O45)))</formula>
    </cfRule>
    <cfRule type="containsText" dxfId="4297" priority="6116" stopIfTrue="1" operator="containsText" text="1 - зеленый">
      <formula>NOT(ISERROR(SEARCH("1 - зеленый",O45)))</formula>
    </cfRule>
    <cfRule type="containsText" dxfId="4296" priority="6117" stopIfTrue="1" operator="containsText" text="0 - серый">
      <formula>NOT(ISERROR(SEARCH("0 - серый",O45)))</formula>
    </cfRule>
  </conditionalFormatting>
  <conditionalFormatting sqref="O50:P50">
    <cfRule type="containsText" dxfId="4295" priority="6110" stopIfTrue="1" operator="containsText" text="3 - красный">
      <formula>NOT(ISERROR(SEARCH("3 - красный",O50)))</formula>
    </cfRule>
    <cfRule type="containsText" dxfId="4294" priority="6111" stopIfTrue="1" operator="containsText" text="2 - желтый">
      <formula>NOT(ISERROR(SEARCH("2 - желтый",O50)))</formula>
    </cfRule>
    <cfRule type="containsText" dxfId="4293" priority="6112" stopIfTrue="1" operator="containsText" text="1 - зеленый">
      <formula>NOT(ISERROR(SEARCH("1 - зеленый",O50)))</formula>
    </cfRule>
    <cfRule type="containsText" dxfId="4292" priority="6113" stopIfTrue="1" operator="containsText" text="0 - серый">
      <formula>NOT(ISERROR(SEARCH("0 - серый",O50)))</formula>
    </cfRule>
  </conditionalFormatting>
  <conditionalFormatting sqref="O60:P60">
    <cfRule type="containsText" dxfId="4291" priority="6106" stopIfTrue="1" operator="containsText" text="3 - красный">
      <formula>NOT(ISERROR(SEARCH("3 - красный",O60)))</formula>
    </cfRule>
    <cfRule type="containsText" dxfId="4290" priority="6107" stopIfTrue="1" operator="containsText" text="2 - желтый">
      <formula>NOT(ISERROR(SEARCH("2 - желтый",O60)))</formula>
    </cfRule>
    <cfRule type="containsText" dxfId="4289" priority="6108" stopIfTrue="1" operator="containsText" text="1 - зеленый">
      <formula>NOT(ISERROR(SEARCH("1 - зеленый",O60)))</formula>
    </cfRule>
    <cfRule type="containsText" dxfId="4288" priority="6109" stopIfTrue="1" operator="containsText" text="0 - серый">
      <formula>NOT(ISERROR(SEARCH("0 - серый",O60)))</formula>
    </cfRule>
  </conditionalFormatting>
  <conditionalFormatting sqref="O61:P61">
    <cfRule type="containsText" dxfId="4287" priority="6102" stopIfTrue="1" operator="containsText" text="3 - красный">
      <formula>NOT(ISERROR(SEARCH("3 - красный",O61)))</formula>
    </cfRule>
    <cfRule type="containsText" dxfId="4286" priority="6103" stopIfTrue="1" operator="containsText" text="2 - желтый">
      <formula>NOT(ISERROR(SEARCH("2 - желтый",O61)))</formula>
    </cfRule>
    <cfRule type="containsText" dxfId="4285" priority="6104" stopIfTrue="1" operator="containsText" text="1 - зеленый">
      <formula>NOT(ISERROR(SEARCH("1 - зеленый",O61)))</formula>
    </cfRule>
    <cfRule type="containsText" dxfId="4284" priority="6105" stopIfTrue="1" operator="containsText" text="0 - серый">
      <formula>NOT(ISERROR(SEARCH("0 - серый",O61)))</formula>
    </cfRule>
  </conditionalFormatting>
  <conditionalFormatting sqref="O62:P62">
    <cfRule type="containsText" dxfId="4283" priority="6098" stopIfTrue="1" operator="containsText" text="3 - красный">
      <formula>NOT(ISERROR(SEARCH("3 - красный",O62)))</formula>
    </cfRule>
    <cfRule type="containsText" dxfId="4282" priority="6099" stopIfTrue="1" operator="containsText" text="2 - желтый">
      <formula>NOT(ISERROR(SEARCH("2 - желтый",O62)))</formula>
    </cfRule>
    <cfRule type="containsText" dxfId="4281" priority="6100" stopIfTrue="1" operator="containsText" text="1 - зеленый">
      <formula>NOT(ISERROR(SEARCH("1 - зеленый",O62)))</formula>
    </cfRule>
    <cfRule type="containsText" dxfId="4280" priority="6101" stopIfTrue="1" operator="containsText" text="0 - серый">
      <formula>NOT(ISERROR(SEARCH("0 - серый",O62)))</formula>
    </cfRule>
  </conditionalFormatting>
  <conditionalFormatting sqref="O63:P63">
    <cfRule type="containsText" dxfId="4279" priority="6094" stopIfTrue="1" operator="containsText" text="3 - красный">
      <formula>NOT(ISERROR(SEARCH("3 - красный",O63)))</formula>
    </cfRule>
    <cfRule type="containsText" dxfId="4278" priority="6095" stopIfTrue="1" operator="containsText" text="2 - желтый">
      <formula>NOT(ISERROR(SEARCH("2 - желтый",O63)))</formula>
    </cfRule>
    <cfRule type="containsText" dxfId="4277" priority="6096" stopIfTrue="1" operator="containsText" text="1 - зеленый">
      <formula>NOT(ISERROR(SEARCH("1 - зеленый",O63)))</formula>
    </cfRule>
    <cfRule type="containsText" dxfId="4276" priority="6097" stopIfTrue="1" operator="containsText" text="0 - серый">
      <formula>NOT(ISERROR(SEARCH("0 - серый",O63)))</formula>
    </cfRule>
  </conditionalFormatting>
  <conditionalFormatting sqref="P58">
    <cfRule type="containsText" dxfId="4275" priority="5602" stopIfTrue="1" operator="containsText" text="3 - красный">
      <formula>NOT(ISERROR(SEARCH("3 - красный",P58)))</formula>
    </cfRule>
    <cfRule type="containsText" dxfId="4274" priority="5603" stopIfTrue="1" operator="containsText" text="2 - желтый">
      <formula>NOT(ISERROR(SEARCH("2 - желтый",P58)))</formula>
    </cfRule>
    <cfRule type="containsText" dxfId="4273" priority="5604" stopIfTrue="1" operator="containsText" text="1 - зеленый">
      <formula>NOT(ISERROR(SEARCH("1 - зеленый",P58)))</formula>
    </cfRule>
    <cfRule type="containsText" dxfId="4272" priority="5605" stopIfTrue="1" operator="containsText" text="0 - серый">
      <formula>NOT(ISERROR(SEARCH("0 - серый",P58)))</formula>
    </cfRule>
  </conditionalFormatting>
  <conditionalFormatting sqref="O46:P46">
    <cfRule type="containsText" dxfId="4271" priority="6090" stopIfTrue="1" operator="containsText" text="3 - красный">
      <formula>NOT(ISERROR(SEARCH("3 - красный",O46)))</formula>
    </cfRule>
    <cfRule type="containsText" dxfId="4270" priority="6091" stopIfTrue="1" operator="containsText" text="2 - желтый">
      <formula>NOT(ISERROR(SEARCH("2 - желтый",O46)))</formula>
    </cfRule>
    <cfRule type="containsText" dxfId="4269" priority="6092" stopIfTrue="1" operator="containsText" text="1 - зеленый">
      <formula>NOT(ISERROR(SEARCH("1 - зеленый",O46)))</formula>
    </cfRule>
    <cfRule type="containsText" dxfId="4268" priority="6093" stopIfTrue="1" operator="containsText" text="0 - серый">
      <formula>NOT(ISERROR(SEARCH("0 - серый",O46)))</formula>
    </cfRule>
  </conditionalFormatting>
  <conditionalFormatting sqref="O48:P48">
    <cfRule type="containsText" dxfId="4267" priority="6082" stopIfTrue="1" operator="containsText" text="3 - красный">
      <formula>NOT(ISERROR(SEARCH("3 - красный",O48)))</formula>
    </cfRule>
    <cfRule type="containsText" dxfId="4266" priority="6083" stopIfTrue="1" operator="containsText" text="2 - желтый">
      <formula>NOT(ISERROR(SEARCH("2 - желтый",O48)))</formula>
    </cfRule>
    <cfRule type="containsText" dxfId="4265" priority="6084" stopIfTrue="1" operator="containsText" text="1 - зеленый">
      <formula>NOT(ISERROR(SEARCH("1 - зеленый",O48)))</formula>
    </cfRule>
    <cfRule type="containsText" dxfId="4264" priority="6085" stopIfTrue="1" operator="containsText" text="0 - серый">
      <formula>NOT(ISERROR(SEARCH("0 - серый",O48)))</formula>
    </cfRule>
  </conditionalFormatting>
  <conditionalFormatting sqref="O49:P49">
    <cfRule type="containsText" dxfId="4263" priority="6078" stopIfTrue="1" operator="containsText" text="3 - красный">
      <formula>NOT(ISERROR(SEARCH("3 - красный",O49)))</formula>
    </cfRule>
    <cfRule type="containsText" dxfId="4262" priority="6079" stopIfTrue="1" operator="containsText" text="2 - желтый">
      <formula>NOT(ISERROR(SEARCH("2 - желтый",O49)))</formula>
    </cfRule>
    <cfRule type="containsText" dxfId="4261" priority="6080" stopIfTrue="1" operator="containsText" text="1 - зеленый">
      <formula>NOT(ISERROR(SEARCH("1 - зеленый",O49)))</formula>
    </cfRule>
    <cfRule type="containsText" dxfId="4260" priority="6081" stopIfTrue="1" operator="containsText" text="0 - серый">
      <formula>NOT(ISERROR(SEARCH("0 - серый",O49)))</formula>
    </cfRule>
  </conditionalFormatting>
  <conditionalFormatting sqref="O64:P64">
    <cfRule type="containsText" dxfId="4259" priority="6074" stopIfTrue="1" operator="containsText" text="3 - красный">
      <formula>NOT(ISERROR(SEARCH("3 - красный",O64)))</formula>
    </cfRule>
    <cfRule type="containsText" dxfId="4258" priority="6075" stopIfTrue="1" operator="containsText" text="2 - желтый">
      <formula>NOT(ISERROR(SEARCH("2 - желтый",O64)))</formula>
    </cfRule>
    <cfRule type="containsText" dxfId="4257" priority="6076" stopIfTrue="1" operator="containsText" text="1 - зеленый">
      <formula>NOT(ISERROR(SEARCH("1 - зеленый",O64)))</formula>
    </cfRule>
    <cfRule type="containsText" dxfId="4256" priority="6077" stopIfTrue="1" operator="containsText" text="0 - серый">
      <formula>NOT(ISERROR(SEARCH("0 - серый",O64)))</formula>
    </cfRule>
  </conditionalFormatting>
  <conditionalFormatting sqref="O65:P65">
    <cfRule type="containsText" dxfId="4255" priority="6070" stopIfTrue="1" operator="containsText" text="3 - красный">
      <formula>NOT(ISERROR(SEARCH("3 - красный",O65)))</formula>
    </cfRule>
    <cfRule type="containsText" dxfId="4254" priority="6071" stopIfTrue="1" operator="containsText" text="2 - желтый">
      <formula>NOT(ISERROR(SEARCH("2 - желтый",O65)))</formula>
    </cfRule>
    <cfRule type="containsText" dxfId="4253" priority="6072" stopIfTrue="1" operator="containsText" text="1 - зеленый">
      <formula>NOT(ISERROR(SEARCH("1 - зеленый",O65)))</formula>
    </cfRule>
    <cfRule type="containsText" dxfId="4252" priority="6073" stopIfTrue="1" operator="containsText" text="0 - серый">
      <formula>NOT(ISERROR(SEARCH("0 - серый",O65)))</formula>
    </cfRule>
  </conditionalFormatting>
  <conditionalFormatting sqref="O66:P66">
    <cfRule type="containsText" dxfId="4251" priority="6066" stopIfTrue="1" operator="containsText" text="3 - красный">
      <formula>NOT(ISERROR(SEARCH("3 - красный",O66)))</formula>
    </cfRule>
    <cfRule type="containsText" dxfId="4250" priority="6067" stopIfTrue="1" operator="containsText" text="2 - желтый">
      <formula>NOT(ISERROR(SEARCH("2 - желтый",O66)))</formula>
    </cfRule>
    <cfRule type="containsText" dxfId="4249" priority="6068" stopIfTrue="1" operator="containsText" text="1 - зеленый">
      <formula>NOT(ISERROR(SEARCH("1 - зеленый",O66)))</formula>
    </cfRule>
    <cfRule type="containsText" dxfId="4248" priority="6069" stopIfTrue="1" operator="containsText" text="0 - серый">
      <formula>NOT(ISERROR(SEARCH("0 - серый",O66)))</formula>
    </cfRule>
  </conditionalFormatting>
  <conditionalFormatting sqref="O83:P83">
    <cfRule type="containsText" dxfId="4247" priority="6062" stopIfTrue="1" operator="containsText" text="3 - красный">
      <formula>NOT(ISERROR(SEARCH("3 - красный",O83)))</formula>
    </cfRule>
    <cfRule type="containsText" dxfId="4246" priority="6063" stopIfTrue="1" operator="containsText" text="2 - желтый">
      <formula>NOT(ISERROR(SEARCH("2 - желтый",O83)))</formula>
    </cfRule>
    <cfRule type="containsText" dxfId="4245" priority="6064" stopIfTrue="1" operator="containsText" text="1 - зеленый">
      <formula>NOT(ISERROR(SEARCH("1 - зеленый",O83)))</formula>
    </cfRule>
    <cfRule type="containsText" dxfId="4244" priority="6065" stopIfTrue="1" operator="containsText" text="0 - серый">
      <formula>NOT(ISERROR(SEARCH("0 - серый",O83)))</formula>
    </cfRule>
  </conditionalFormatting>
  <conditionalFormatting sqref="O84:P84">
    <cfRule type="containsText" dxfId="4243" priority="6058" stopIfTrue="1" operator="containsText" text="3 - красный">
      <formula>NOT(ISERROR(SEARCH("3 - красный",O84)))</formula>
    </cfRule>
    <cfRule type="containsText" dxfId="4242" priority="6059" stopIfTrue="1" operator="containsText" text="2 - желтый">
      <formula>NOT(ISERROR(SEARCH("2 - желтый",O84)))</formula>
    </cfRule>
    <cfRule type="containsText" dxfId="4241" priority="6060" stopIfTrue="1" operator="containsText" text="1 - зеленый">
      <formula>NOT(ISERROR(SEARCH("1 - зеленый",O84)))</formula>
    </cfRule>
    <cfRule type="containsText" dxfId="4240" priority="6061" stopIfTrue="1" operator="containsText" text="0 - серый">
      <formula>NOT(ISERROR(SEARCH("0 - серый",O84)))</formula>
    </cfRule>
  </conditionalFormatting>
  <conditionalFormatting sqref="O144:P144">
    <cfRule type="containsText" dxfId="4239" priority="6054" stopIfTrue="1" operator="containsText" text="3 - красный">
      <formula>NOT(ISERROR(SEARCH("3 - красный",O144)))</formula>
    </cfRule>
    <cfRule type="containsText" dxfId="4238" priority="6055" stopIfTrue="1" operator="containsText" text="2 - желтый">
      <formula>NOT(ISERROR(SEARCH("2 - желтый",O144)))</formula>
    </cfRule>
    <cfRule type="containsText" dxfId="4237" priority="6056" stopIfTrue="1" operator="containsText" text="1 - зеленый">
      <formula>NOT(ISERROR(SEARCH("1 - зеленый",O144)))</formula>
    </cfRule>
    <cfRule type="containsText" dxfId="4236" priority="6057" stopIfTrue="1" operator="containsText" text="0 - серый">
      <formula>NOT(ISERROR(SEARCH("0 - серый",O144)))</formula>
    </cfRule>
  </conditionalFormatting>
  <conditionalFormatting sqref="O85:P85">
    <cfRule type="containsText" dxfId="4235" priority="6046" stopIfTrue="1" operator="containsText" text="3 - красный">
      <formula>NOT(ISERROR(SEARCH("3 - красный",O85)))</formula>
    </cfRule>
    <cfRule type="containsText" dxfId="4234" priority="6047" stopIfTrue="1" operator="containsText" text="2 - желтый">
      <formula>NOT(ISERROR(SEARCH("2 - желтый",O85)))</formula>
    </cfRule>
    <cfRule type="containsText" dxfId="4233" priority="6048" stopIfTrue="1" operator="containsText" text="1 - зеленый">
      <formula>NOT(ISERROR(SEARCH("1 - зеленый",O85)))</formula>
    </cfRule>
    <cfRule type="containsText" dxfId="4232" priority="6049" stopIfTrue="1" operator="containsText" text="0 - серый">
      <formula>NOT(ISERROR(SEARCH("0 - серый",O85)))</formula>
    </cfRule>
  </conditionalFormatting>
  <conditionalFormatting sqref="O86:P86">
    <cfRule type="containsText" dxfId="4231" priority="6042" stopIfTrue="1" operator="containsText" text="3 - красный">
      <formula>NOT(ISERROR(SEARCH("3 - красный",O86)))</formula>
    </cfRule>
    <cfRule type="containsText" dxfId="4230" priority="6043" stopIfTrue="1" operator="containsText" text="2 - желтый">
      <formula>NOT(ISERROR(SEARCH("2 - желтый",O86)))</formula>
    </cfRule>
    <cfRule type="containsText" dxfId="4229" priority="6044" stopIfTrue="1" operator="containsText" text="1 - зеленый">
      <formula>NOT(ISERROR(SEARCH("1 - зеленый",O86)))</formula>
    </cfRule>
    <cfRule type="containsText" dxfId="4228" priority="6045" stopIfTrue="1" operator="containsText" text="0 - серый">
      <formula>NOT(ISERROR(SEARCH("0 - серый",O86)))</formula>
    </cfRule>
  </conditionalFormatting>
  <conditionalFormatting sqref="O245:P245">
    <cfRule type="containsText" dxfId="4227" priority="6018" stopIfTrue="1" operator="containsText" text="3 - красный">
      <formula>NOT(ISERROR(SEARCH("3 - красный",O245)))</formula>
    </cfRule>
    <cfRule type="containsText" dxfId="4226" priority="6019" stopIfTrue="1" operator="containsText" text="2 - желтый">
      <formula>NOT(ISERROR(SEARCH("2 - желтый",O245)))</formula>
    </cfRule>
    <cfRule type="containsText" dxfId="4225" priority="6020" stopIfTrue="1" operator="containsText" text="1 - зеленый">
      <formula>NOT(ISERROR(SEARCH("1 - зеленый",O245)))</formula>
    </cfRule>
    <cfRule type="containsText" dxfId="4224" priority="6021" stopIfTrue="1" operator="containsText" text="0 - серый">
      <formula>NOT(ISERROR(SEARCH("0 - серый",O245)))</formula>
    </cfRule>
  </conditionalFormatting>
  <conditionalFormatting sqref="O328:P328">
    <cfRule type="containsText" dxfId="4223" priority="6014" stopIfTrue="1" operator="containsText" text="3 - красный">
      <formula>NOT(ISERROR(SEARCH("3 - красный",O328)))</formula>
    </cfRule>
    <cfRule type="containsText" dxfId="4222" priority="6015" stopIfTrue="1" operator="containsText" text="2 - желтый">
      <formula>NOT(ISERROR(SEARCH("2 - желтый",O328)))</formula>
    </cfRule>
    <cfRule type="containsText" dxfId="4221" priority="6016" stopIfTrue="1" operator="containsText" text="1 - зеленый">
      <formula>NOT(ISERROR(SEARCH("1 - зеленый",O328)))</formula>
    </cfRule>
    <cfRule type="containsText" dxfId="4220" priority="6017" stopIfTrue="1" operator="containsText" text="0 - серый">
      <formula>NOT(ISERROR(SEARCH("0 - серый",O328)))</formula>
    </cfRule>
  </conditionalFormatting>
  <conditionalFormatting sqref="O329:P329">
    <cfRule type="containsText" dxfId="4219" priority="6010" stopIfTrue="1" operator="containsText" text="3 - красный">
      <formula>NOT(ISERROR(SEARCH("3 - красный",O329)))</formula>
    </cfRule>
    <cfRule type="containsText" dxfId="4218" priority="6011" stopIfTrue="1" operator="containsText" text="2 - желтый">
      <formula>NOT(ISERROR(SEARCH("2 - желтый",O329)))</formula>
    </cfRule>
    <cfRule type="containsText" dxfId="4217" priority="6012" stopIfTrue="1" operator="containsText" text="1 - зеленый">
      <formula>NOT(ISERROR(SEARCH("1 - зеленый",O329)))</formula>
    </cfRule>
    <cfRule type="containsText" dxfId="4216" priority="6013" stopIfTrue="1" operator="containsText" text="0 - серый">
      <formula>NOT(ISERROR(SEARCH("0 - серый",O329)))</formula>
    </cfRule>
  </conditionalFormatting>
  <conditionalFormatting sqref="O330:P330">
    <cfRule type="containsText" dxfId="4215" priority="6006" stopIfTrue="1" operator="containsText" text="3 - красный">
      <formula>NOT(ISERROR(SEARCH("3 - красный",O330)))</formula>
    </cfRule>
    <cfRule type="containsText" dxfId="4214" priority="6007" stopIfTrue="1" operator="containsText" text="2 - желтый">
      <formula>NOT(ISERROR(SEARCH("2 - желтый",O330)))</formula>
    </cfRule>
    <cfRule type="containsText" dxfId="4213" priority="6008" stopIfTrue="1" operator="containsText" text="1 - зеленый">
      <formula>NOT(ISERROR(SEARCH("1 - зеленый",O330)))</formula>
    </cfRule>
    <cfRule type="containsText" dxfId="4212" priority="6009" stopIfTrue="1" operator="containsText" text="0 - серый">
      <formula>NOT(ISERROR(SEARCH("0 - серый",O330)))</formula>
    </cfRule>
  </conditionalFormatting>
  <conditionalFormatting sqref="O331:P331">
    <cfRule type="containsText" dxfId="4211" priority="6002" stopIfTrue="1" operator="containsText" text="3 - красный">
      <formula>NOT(ISERROR(SEARCH("3 - красный",O331)))</formula>
    </cfRule>
    <cfRule type="containsText" dxfId="4210" priority="6003" stopIfTrue="1" operator="containsText" text="2 - желтый">
      <formula>NOT(ISERROR(SEARCH("2 - желтый",O331)))</formula>
    </cfRule>
    <cfRule type="containsText" dxfId="4209" priority="6004" stopIfTrue="1" operator="containsText" text="1 - зеленый">
      <formula>NOT(ISERROR(SEARCH("1 - зеленый",O331)))</formula>
    </cfRule>
    <cfRule type="containsText" dxfId="4208" priority="6005" stopIfTrue="1" operator="containsText" text="0 - серый">
      <formula>NOT(ISERROR(SEARCH("0 - серый",O331)))</formula>
    </cfRule>
  </conditionalFormatting>
  <conditionalFormatting sqref="O333:P333">
    <cfRule type="containsText" dxfId="4207" priority="5998" stopIfTrue="1" operator="containsText" text="3 - красный">
      <formula>NOT(ISERROR(SEARCH("3 - красный",O333)))</formula>
    </cfRule>
    <cfRule type="containsText" dxfId="4206" priority="5999" stopIfTrue="1" operator="containsText" text="2 - желтый">
      <formula>NOT(ISERROR(SEARCH("2 - желтый",O333)))</formula>
    </cfRule>
    <cfRule type="containsText" dxfId="4205" priority="6000" stopIfTrue="1" operator="containsText" text="1 - зеленый">
      <formula>NOT(ISERROR(SEARCH("1 - зеленый",O333)))</formula>
    </cfRule>
    <cfRule type="containsText" dxfId="4204" priority="6001" stopIfTrue="1" operator="containsText" text="0 - серый">
      <formula>NOT(ISERROR(SEARCH("0 - серый",O333)))</formula>
    </cfRule>
  </conditionalFormatting>
  <conditionalFormatting sqref="O332:P332">
    <cfRule type="containsText" dxfId="4203" priority="5994" stopIfTrue="1" operator="containsText" text="3 - красный">
      <formula>NOT(ISERROR(SEARCH("3 - красный",O332)))</formula>
    </cfRule>
    <cfRule type="containsText" dxfId="4202" priority="5995" stopIfTrue="1" operator="containsText" text="2 - желтый">
      <formula>NOT(ISERROR(SEARCH("2 - желтый",O332)))</formula>
    </cfRule>
    <cfRule type="containsText" dxfId="4201" priority="5996" stopIfTrue="1" operator="containsText" text="1 - зеленый">
      <formula>NOT(ISERROR(SEARCH("1 - зеленый",O332)))</formula>
    </cfRule>
    <cfRule type="containsText" dxfId="4200" priority="5997" stopIfTrue="1" operator="containsText" text="0 - серый">
      <formula>NOT(ISERROR(SEARCH("0 - серый",O332)))</formula>
    </cfRule>
  </conditionalFormatting>
  <conditionalFormatting sqref="O34:P34">
    <cfRule type="containsText" dxfId="4199" priority="5990" stopIfTrue="1" operator="containsText" text="3 - красный">
      <formula>NOT(ISERROR(SEARCH("3 - красный",O34)))</formula>
    </cfRule>
    <cfRule type="containsText" dxfId="4198" priority="5991" stopIfTrue="1" operator="containsText" text="2 - желтый">
      <formula>NOT(ISERROR(SEARCH("2 - желтый",O34)))</formula>
    </cfRule>
    <cfRule type="containsText" dxfId="4197" priority="5992" stopIfTrue="1" operator="containsText" text="1 - зеленый">
      <formula>NOT(ISERROR(SEARCH("1 - зеленый",O34)))</formula>
    </cfRule>
    <cfRule type="containsText" dxfId="4196" priority="5993" stopIfTrue="1" operator="containsText" text="0 - серый">
      <formula>NOT(ISERROR(SEARCH("0 - серый",O34)))</formula>
    </cfRule>
  </conditionalFormatting>
  <conditionalFormatting sqref="O27:P27">
    <cfRule type="containsText" dxfId="4195" priority="5986" stopIfTrue="1" operator="containsText" text="3 - красный">
      <formula>NOT(ISERROR(SEARCH("3 - красный",O27)))</formula>
    </cfRule>
    <cfRule type="containsText" dxfId="4194" priority="5987" stopIfTrue="1" operator="containsText" text="2 - желтый">
      <formula>NOT(ISERROR(SEARCH("2 - желтый",O27)))</formula>
    </cfRule>
    <cfRule type="containsText" dxfId="4193" priority="5988" stopIfTrue="1" operator="containsText" text="1 - зеленый">
      <formula>NOT(ISERROR(SEARCH("1 - зеленый",O27)))</formula>
    </cfRule>
    <cfRule type="containsText" dxfId="4192" priority="5989" stopIfTrue="1" operator="containsText" text="0 - серый">
      <formula>NOT(ISERROR(SEARCH("0 - серый",O27)))</formula>
    </cfRule>
  </conditionalFormatting>
  <conditionalFormatting sqref="O28:P28">
    <cfRule type="containsText" dxfId="4191" priority="5982" stopIfTrue="1" operator="containsText" text="3 - красный">
      <formula>NOT(ISERROR(SEARCH("3 - красный",O28)))</formula>
    </cfRule>
    <cfRule type="containsText" dxfId="4190" priority="5983" stopIfTrue="1" operator="containsText" text="2 - желтый">
      <formula>NOT(ISERROR(SEARCH("2 - желтый",O28)))</formula>
    </cfRule>
    <cfRule type="containsText" dxfId="4189" priority="5984" stopIfTrue="1" operator="containsText" text="1 - зеленый">
      <formula>NOT(ISERROR(SEARCH("1 - зеленый",O28)))</formula>
    </cfRule>
    <cfRule type="containsText" dxfId="4188" priority="5985" stopIfTrue="1" operator="containsText" text="0 - серый">
      <formula>NOT(ISERROR(SEARCH("0 - серый",O28)))</formula>
    </cfRule>
  </conditionalFormatting>
  <conditionalFormatting sqref="O29:P29">
    <cfRule type="containsText" dxfId="4187" priority="5978" stopIfTrue="1" operator="containsText" text="3 - красный">
      <formula>NOT(ISERROR(SEARCH("3 - красный",O29)))</formula>
    </cfRule>
    <cfRule type="containsText" dxfId="4186" priority="5979" stopIfTrue="1" operator="containsText" text="2 - желтый">
      <formula>NOT(ISERROR(SEARCH("2 - желтый",O29)))</formula>
    </cfRule>
    <cfRule type="containsText" dxfId="4185" priority="5980" stopIfTrue="1" operator="containsText" text="1 - зеленый">
      <formula>NOT(ISERROR(SEARCH("1 - зеленый",O29)))</formula>
    </cfRule>
    <cfRule type="containsText" dxfId="4184" priority="5981" stopIfTrue="1" operator="containsText" text="0 - серый">
      <formula>NOT(ISERROR(SEARCH("0 - серый",O29)))</formula>
    </cfRule>
  </conditionalFormatting>
  <conditionalFormatting sqref="O30:P30">
    <cfRule type="containsText" dxfId="4183" priority="5974" stopIfTrue="1" operator="containsText" text="3 - красный">
      <formula>NOT(ISERROR(SEARCH("3 - красный",O30)))</formula>
    </cfRule>
    <cfRule type="containsText" dxfId="4182" priority="5975" stopIfTrue="1" operator="containsText" text="2 - желтый">
      <formula>NOT(ISERROR(SEARCH("2 - желтый",O30)))</formula>
    </cfRule>
    <cfRule type="containsText" dxfId="4181" priority="5976" stopIfTrue="1" operator="containsText" text="1 - зеленый">
      <formula>NOT(ISERROR(SEARCH("1 - зеленый",O30)))</formula>
    </cfRule>
    <cfRule type="containsText" dxfId="4180" priority="5977" stopIfTrue="1" operator="containsText" text="0 - серый">
      <formula>NOT(ISERROR(SEARCH("0 - серый",O30)))</formula>
    </cfRule>
  </conditionalFormatting>
  <conditionalFormatting sqref="O31:P31">
    <cfRule type="containsText" dxfId="4179" priority="5970" stopIfTrue="1" operator="containsText" text="3 - красный">
      <formula>NOT(ISERROR(SEARCH("3 - красный",O31)))</formula>
    </cfRule>
    <cfRule type="containsText" dxfId="4178" priority="5971" stopIfTrue="1" operator="containsText" text="2 - желтый">
      <formula>NOT(ISERROR(SEARCH("2 - желтый",O31)))</formula>
    </cfRule>
    <cfRule type="containsText" dxfId="4177" priority="5972" stopIfTrue="1" operator="containsText" text="1 - зеленый">
      <formula>NOT(ISERROR(SEARCH("1 - зеленый",O31)))</formula>
    </cfRule>
    <cfRule type="containsText" dxfId="4176" priority="5973" stopIfTrue="1" operator="containsText" text="0 - серый">
      <formula>NOT(ISERROR(SEARCH("0 - серый",O31)))</formula>
    </cfRule>
  </conditionalFormatting>
  <conditionalFormatting sqref="O33">
    <cfRule type="containsText" dxfId="4175" priority="5962" stopIfTrue="1" operator="containsText" text="3 - красный">
      <formula>NOT(ISERROR(SEARCH("3 - красный",O33)))</formula>
    </cfRule>
    <cfRule type="containsText" dxfId="4174" priority="5963" stopIfTrue="1" operator="containsText" text="2 - желтый">
      <formula>NOT(ISERROR(SEARCH("2 - желтый",O33)))</formula>
    </cfRule>
    <cfRule type="containsText" dxfId="4173" priority="5964" stopIfTrue="1" operator="containsText" text="1 - зеленый">
      <formula>NOT(ISERROR(SEARCH("1 - зеленый",O33)))</formula>
    </cfRule>
    <cfRule type="containsText" dxfId="4172" priority="5965" stopIfTrue="1" operator="containsText" text="0 - серый">
      <formula>NOT(ISERROR(SEARCH("0 - серый",O33)))</formula>
    </cfRule>
  </conditionalFormatting>
  <conditionalFormatting sqref="O36:P36">
    <cfRule type="containsText" dxfId="4171" priority="5958" stopIfTrue="1" operator="containsText" text="3 - красный">
      <formula>NOT(ISERROR(SEARCH("3 - красный",O36)))</formula>
    </cfRule>
    <cfRule type="containsText" dxfId="4170" priority="5959" stopIfTrue="1" operator="containsText" text="2 - желтый">
      <formula>NOT(ISERROR(SEARCH("2 - желтый",O36)))</formula>
    </cfRule>
    <cfRule type="containsText" dxfId="4169" priority="5960" stopIfTrue="1" operator="containsText" text="1 - зеленый">
      <formula>NOT(ISERROR(SEARCH("1 - зеленый",O36)))</formula>
    </cfRule>
    <cfRule type="containsText" dxfId="4168" priority="5961" stopIfTrue="1" operator="containsText" text="0 - серый">
      <formula>NOT(ISERROR(SEARCH("0 - серый",O36)))</formula>
    </cfRule>
  </conditionalFormatting>
  <conditionalFormatting sqref="O37:P37">
    <cfRule type="containsText" dxfId="4167" priority="5954" stopIfTrue="1" operator="containsText" text="3 - красный">
      <formula>NOT(ISERROR(SEARCH("3 - красный",O37)))</formula>
    </cfRule>
    <cfRule type="containsText" dxfId="4166" priority="5955" stopIfTrue="1" operator="containsText" text="2 - желтый">
      <formula>NOT(ISERROR(SEARCH("2 - желтый",O37)))</formula>
    </cfRule>
    <cfRule type="containsText" dxfId="4165" priority="5956" stopIfTrue="1" operator="containsText" text="1 - зеленый">
      <formula>NOT(ISERROR(SEARCH("1 - зеленый",O37)))</formula>
    </cfRule>
    <cfRule type="containsText" dxfId="4164" priority="5957" stopIfTrue="1" operator="containsText" text="0 - серый">
      <formula>NOT(ISERROR(SEARCH("0 - серый",O37)))</formula>
    </cfRule>
  </conditionalFormatting>
  <conditionalFormatting sqref="O38:P38">
    <cfRule type="containsText" dxfId="4163" priority="5950" stopIfTrue="1" operator="containsText" text="3 - красный">
      <formula>NOT(ISERROR(SEARCH("3 - красный",O38)))</formula>
    </cfRule>
    <cfRule type="containsText" dxfId="4162" priority="5951" stopIfTrue="1" operator="containsText" text="2 - желтый">
      <formula>NOT(ISERROR(SEARCH("2 - желтый",O38)))</formula>
    </cfRule>
    <cfRule type="containsText" dxfId="4161" priority="5952" stopIfTrue="1" operator="containsText" text="1 - зеленый">
      <formula>NOT(ISERROR(SEARCH("1 - зеленый",O38)))</formula>
    </cfRule>
    <cfRule type="containsText" dxfId="4160" priority="5953" stopIfTrue="1" operator="containsText" text="0 - серый">
      <formula>NOT(ISERROR(SEARCH("0 - серый",O38)))</formula>
    </cfRule>
  </conditionalFormatting>
  <conditionalFormatting sqref="O53">
    <cfRule type="containsText" dxfId="4159" priority="5946" stopIfTrue="1" operator="containsText" text="3 - красный">
      <formula>NOT(ISERROR(SEARCH("3 - красный",O53)))</formula>
    </cfRule>
    <cfRule type="containsText" dxfId="4158" priority="5947" stopIfTrue="1" operator="containsText" text="2 - желтый">
      <formula>NOT(ISERROR(SEARCH("2 - желтый",O53)))</formula>
    </cfRule>
    <cfRule type="containsText" dxfId="4157" priority="5948" stopIfTrue="1" operator="containsText" text="1 - зеленый">
      <formula>NOT(ISERROR(SEARCH("1 - зеленый",O53)))</formula>
    </cfRule>
    <cfRule type="containsText" dxfId="4156" priority="5949" stopIfTrue="1" operator="containsText" text="0 - серый">
      <formula>NOT(ISERROR(SEARCH("0 - серый",O53)))</formula>
    </cfRule>
  </conditionalFormatting>
  <conditionalFormatting sqref="O54">
    <cfRule type="containsText" dxfId="4155" priority="5942" stopIfTrue="1" operator="containsText" text="3 - красный">
      <formula>NOT(ISERROR(SEARCH("3 - красный",O54)))</formula>
    </cfRule>
    <cfRule type="containsText" dxfId="4154" priority="5943" stopIfTrue="1" operator="containsText" text="2 - желтый">
      <formula>NOT(ISERROR(SEARCH("2 - желтый",O54)))</formula>
    </cfRule>
    <cfRule type="containsText" dxfId="4153" priority="5944" stopIfTrue="1" operator="containsText" text="1 - зеленый">
      <formula>NOT(ISERROR(SEARCH("1 - зеленый",O54)))</formula>
    </cfRule>
    <cfRule type="containsText" dxfId="4152" priority="5945" stopIfTrue="1" operator="containsText" text="0 - серый">
      <formula>NOT(ISERROR(SEARCH("0 - серый",O54)))</formula>
    </cfRule>
  </conditionalFormatting>
  <conditionalFormatting sqref="O57:P57">
    <cfRule type="containsText" dxfId="4151" priority="5938" stopIfTrue="1" operator="containsText" text="3 - красный">
      <formula>NOT(ISERROR(SEARCH("3 - красный",O57)))</formula>
    </cfRule>
    <cfRule type="containsText" dxfId="4150" priority="5939" stopIfTrue="1" operator="containsText" text="2 - желтый">
      <formula>NOT(ISERROR(SEARCH("2 - желтый",O57)))</formula>
    </cfRule>
    <cfRule type="containsText" dxfId="4149" priority="5940" stopIfTrue="1" operator="containsText" text="1 - зеленый">
      <formula>NOT(ISERROR(SEARCH("1 - зеленый",O57)))</formula>
    </cfRule>
    <cfRule type="containsText" dxfId="4148" priority="5941" stopIfTrue="1" operator="containsText" text="0 - серый">
      <formula>NOT(ISERROR(SEARCH("0 - серый",O57)))</formula>
    </cfRule>
  </conditionalFormatting>
  <conditionalFormatting sqref="O58">
    <cfRule type="containsText" dxfId="4147" priority="5934" stopIfTrue="1" operator="containsText" text="3 - красный">
      <formula>NOT(ISERROR(SEARCH("3 - красный",O58)))</formula>
    </cfRule>
    <cfRule type="containsText" dxfId="4146" priority="5935" stopIfTrue="1" operator="containsText" text="2 - желтый">
      <formula>NOT(ISERROR(SEARCH("2 - желтый",O58)))</formula>
    </cfRule>
    <cfRule type="containsText" dxfId="4145" priority="5936" stopIfTrue="1" operator="containsText" text="1 - зеленый">
      <formula>NOT(ISERROR(SEARCH("1 - зеленый",O58)))</formula>
    </cfRule>
    <cfRule type="containsText" dxfId="4144" priority="5937" stopIfTrue="1" operator="containsText" text="0 - серый">
      <formula>NOT(ISERROR(SEARCH("0 - серый",O58)))</formula>
    </cfRule>
  </conditionalFormatting>
  <conditionalFormatting sqref="O59">
    <cfRule type="containsText" dxfId="4143" priority="5930" stopIfTrue="1" operator="containsText" text="3 - красный">
      <formula>NOT(ISERROR(SEARCH("3 - красный",O59)))</formula>
    </cfRule>
    <cfRule type="containsText" dxfId="4142" priority="5931" stopIfTrue="1" operator="containsText" text="2 - желтый">
      <formula>NOT(ISERROR(SEARCH("2 - желтый",O59)))</formula>
    </cfRule>
    <cfRule type="containsText" dxfId="4141" priority="5932" stopIfTrue="1" operator="containsText" text="1 - зеленый">
      <formula>NOT(ISERROR(SEARCH("1 - зеленый",O59)))</formula>
    </cfRule>
    <cfRule type="containsText" dxfId="4140" priority="5933" stopIfTrue="1" operator="containsText" text="0 - серый">
      <formula>NOT(ISERROR(SEARCH("0 - серый",O59)))</formula>
    </cfRule>
  </conditionalFormatting>
  <conditionalFormatting sqref="O69:P69">
    <cfRule type="containsText" dxfId="4139" priority="5926" stopIfTrue="1" operator="containsText" text="3 - красный">
      <formula>NOT(ISERROR(SEARCH("3 - красный",O69)))</formula>
    </cfRule>
    <cfRule type="containsText" dxfId="4138" priority="5927" stopIfTrue="1" operator="containsText" text="2 - желтый">
      <formula>NOT(ISERROR(SEARCH("2 - желтый",O69)))</formula>
    </cfRule>
    <cfRule type="containsText" dxfId="4137" priority="5928" stopIfTrue="1" operator="containsText" text="1 - зеленый">
      <formula>NOT(ISERROR(SEARCH("1 - зеленый",O69)))</formula>
    </cfRule>
    <cfRule type="containsText" dxfId="4136" priority="5929" stopIfTrue="1" operator="containsText" text="0 - серый">
      <formula>NOT(ISERROR(SEARCH("0 - серый",O69)))</formula>
    </cfRule>
  </conditionalFormatting>
  <conditionalFormatting sqref="O70:P70">
    <cfRule type="containsText" dxfId="4135" priority="5922" stopIfTrue="1" operator="containsText" text="3 - красный">
      <formula>NOT(ISERROR(SEARCH("3 - красный",O70)))</formula>
    </cfRule>
    <cfRule type="containsText" dxfId="4134" priority="5923" stopIfTrue="1" operator="containsText" text="2 - желтый">
      <formula>NOT(ISERROR(SEARCH("2 - желтый",O70)))</formula>
    </cfRule>
    <cfRule type="containsText" dxfId="4133" priority="5924" stopIfTrue="1" operator="containsText" text="1 - зеленый">
      <formula>NOT(ISERROR(SEARCH("1 - зеленый",O70)))</formula>
    </cfRule>
    <cfRule type="containsText" dxfId="4132" priority="5925" stopIfTrue="1" operator="containsText" text="0 - серый">
      <formula>NOT(ISERROR(SEARCH("0 - серый",O70)))</formula>
    </cfRule>
  </conditionalFormatting>
  <conditionalFormatting sqref="O72:P72">
    <cfRule type="containsText" dxfId="4131" priority="5918" stopIfTrue="1" operator="containsText" text="3 - красный">
      <formula>NOT(ISERROR(SEARCH("3 - красный",O72)))</formula>
    </cfRule>
    <cfRule type="containsText" dxfId="4130" priority="5919" stopIfTrue="1" operator="containsText" text="2 - желтый">
      <formula>NOT(ISERROR(SEARCH("2 - желтый",O72)))</formula>
    </cfRule>
    <cfRule type="containsText" dxfId="4129" priority="5920" stopIfTrue="1" operator="containsText" text="1 - зеленый">
      <formula>NOT(ISERROR(SEARCH("1 - зеленый",O72)))</formula>
    </cfRule>
    <cfRule type="containsText" dxfId="4128" priority="5921" stopIfTrue="1" operator="containsText" text="0 - серый">
      <formula>NOT(ISERROR(SEARCH("0 - серый",O72)))</formula>
    </cfRule>
  </conditionalFormatting>
  <conditionalFormatting sqref="O73:P73">
    <cfRule type="containsText" dxfId="4127" priority="5914" stopIfTrue="1" operator="containsText" text="3 - красный">
      <formula>NOT(ISERROR(SEARCH("3 - красный",O73)))</formula>
    </cfRule>
    <cfRule type="containsText" dxfId="4126" priority="5915" stopIfTrue="1" operator="containsText" text="2 - желтый">
      <formula>NOT(ISERROR(SEARCH("2 - желтый",O73)))</formula>
    </cfRule>
    <cfRule type="containsText" dxfId="4125" priority="5916" stopIfTrue="1" operator="containsText" text="1 - зеленый">
      <formula>NOT(ISERROR(SEARCH("1 - зеленый",O73)))</formula>
    </cfRule>
    <cfRule type="containsText" dxfId="4124" priority="5917" stopIfTrue="1" operator="containsText" text="0 - серый">
      <formula>NOT(ISERROR(SEARCH("0 - серый",O73)))</formula>
    </cfRule>
  </conditionalFormatting>
  <conditionalFormatting sqref="O71:P71">
    <cfRule type="containsText" dxfId="4123" priority="5910" stopIfTrue="1" operator="containsText" text="3 - красный">
      <formula>NOT(ISERROR(SEARCH("3 - красный",O71)))</formula>
    </cfRule>
    <cfRule type="containsText" dxfId="4122" priority="5911" stopIfTrue="1" operator="containsText" text="2 - желтый">
      <formula>NOT(ISERROR(SEARCH("2 - желтый",O71)))</formula>
    </cfRule>
    <cfRule type="containsText" dxfId="4121" priority="5912" stopIfTrue="1" operator="containsText" text="1 - зеленый">
      <formula>NOT(ISERROR(SEARCH("1 - зеленый",O71)))</formula>
    </cfRule>
    <cfRule type="containsText" dxfId="4120" priority="5913" stopIfTrue="1" operator="containsText" text="0 - серый">
      <formula>NOT(ISERROR(SEARCH("0 - серый",O71)))</formula>
    </cfRule>
  </conditionalFormatting>
  <conditionalFormatting sqref="O74:P74">
    <cfRule type="containsText" dxfId="4119" priority="5906" stopIfTrue="1" operator="containsText" text="3 - красный">
      <formula>NOT(ISERROR(SEARCH("3 - красный",O74)))</formula>
    </cfRule>
    <cfRule type="containsText" dxfId="4118" priority="5907" stopIfTrue="1" operator="containsText" text="2 - желтый">
      <formula>NOT(ISERROR(SEARCH("2 - желтый",O74)))</formula>
    </cfRule>
    <cfRule type="containsText" dxfId="4117" priority="5908" stopIfTrue="1" operator="containsText" text="1 - зеленый">
      <formula>NOT(ISERROR(SEARCH("1 - зеленый",O74)))</formula>
    </cfRule>
    <cfRule type="containsText" dxfId="4116" priority="5909" stopIfTrue="1" operator="containsText" text="0 - серый">
      <formula>NOT(ISERROR(SEARCH("0 - серый",O74)))</formula>
    </cfRule>
  </conditionalFormatting>
  <conditionalFormatting sqref="O75:P75">
    <cfRule type="containsText" dxfId="4115" priority="5902" stopIfTrue="1" operator="containsText" text="3 - красный">
      <formula>NOT(ISERROR(SEARCH("3 - красный",O75)))</formula>
    </cfRule>
    <cfRule type="containsText" dxfId="4114" priority="5903" stopIfTrue="1" operator="containsText" text="2 - желтый">
      <formula>NOT(ISERROR(SEARCH("2 - желтый",O75)))</formula>
    </cfRule>
    <cfRule type="containsText" dxfId="4113" priority="5904" stopIfTrue="1" operator="containsText" text="1 - зеленый">
      <formula>NOT(ISERROR(SEARCH("1 - зеленый",O75)))</formula>
    </cfRule>
    <cfRule type="containsText" dxfId="4112" priority="5905" stopIfTrue="1" operator="containsText" text="0 - серый">
      <formula>NOT(ISERROR(SEARCH("0 - серый",O75)))</formula>
    </cfRule>
  </conditionalFormatting>
  <conditionalFormatting sqref="O76:P76">
    <cfRule type="containsText" dxfId="4111" priority="5898" stopIfTrue="1" operator="containsText" text="3 - красный">
      <formula>NOT(ISERROR(SEARCH("3 - красный",O76)))</formula>
    </cfRule>
    <cfRule type="containsText" dxfId="4110" priority="5899" stopIfTrue="1" operator="containsText" text="2 - желтый">
      <formula>NOT(ISERROR(SEARCH("2 - желтый",O76)))</formula>
    </cfRule>
    <cfRule type="containsText" dxfId="4109" priority="5900" stopIfTrue="1" operator="containsText" text="1 - зеленый">
      <formula>NOT(ISERROR(SEARCH("1 - зеленый",O76)))</formula>
    </cfRule>
    <cfRule type="containsText" dxfId="4108" priority="5901" stopIfTrue="1" operator="containsText" text="0 - серый">
      <formula>NOT(ISERROR(SEARCH("0 - серый",O76)))</formula>
    </cfRule>
  </conditionalFormatting>
  <conditionalFormatting sqref="O77:P77">
    <cfRule type="containsText" dxfId="4107" priority="5894" stopIfTrue="1" operator="containsText" text="3 - красный">
      <formula>NOT(ISERROR(SEARCH("3 - красный",O77)))</formula>
    </cfRule>
    <cfRule type="containsText" dxfId="4106" priority="5895" stopIfTrue="1" operator="containsText" text="2 - желтый">
      <formula>NOT(ISERROR(SEARCH("2 - желтый",O77)))</formula>
    </cfRule>
    <cfRule type="containsText" dxfId="4105" priority="5896" stopIfTrue="1" operator="containsText" text="1 - зеленый">
      <formula>NOT(ISERROR(SEARCH("1 - зеленый",O77)))</formula>
    </cfRule>
    <cfRule type="containsText" dxfId="4104" priority="5897" stopIfTrue="1" operator="containsText" text="0 - серый">
      <formula>NOT(ISERROR(SEARCH("0 - серый",O77)))</formula>
    </cfRule>
  </conditionalFormatting>
  <conditionalFormatting sqref="O78:P78">
    <cfRule type="containsText" dxfId="4103" priority="5890" stopIfTrue="1" operator="containsText" text="3 - красный">
      <formula>NOT(ISERROR(SEARCH("3 - красный",O78)))</formula>
    </cfRule>
    <cfRule type="containsText" dxfId="4102" priority="5891" stopIfTrue="1" operator="containsText" text="2 - желтый">
      <formula>NOT(ISERROR(SEARCH("2 - желтый",O78)))</formula>
    </cfRule>
    <cfRule type="containsText" dxfId="4101" priority="5892" stopIfTrue="1" operator="containsText" text="1 - зеленый">
      <formula>NOT(ISERROR(SEARCH("1 - зеленый",O78)))</formula>
    </cfRule>
    <cfRule type="containsText" dxfId="4100" priority="5893" stopIfTrue="1" operator="containsText" text="0 - серый">
      <formula>NOT(ISERROR(SEARCH("0 - серый",O78)))</formula>
    </cfRule>
  </conditionalFormatting>
  <conditionalFormatting sqref="O79:P79">
    <cfRule type="containsText" dxfId="4099" priority="5886" stopIfTrue="1" operator="containsText" text="3 - красный">
      <formula>NOT(ISERROR(SEARCH("3 - красный",O79)))</formula>
    </cfRule>
    <cfRule type="containsText" dxfId="4098" priority="5887" stopIfTrue="1" operator="containsText" text="2 - желтый">
      <formula>NOT(ISERROR(SEARCH("2 - желтый",O79)))</formula>
    </cfRule>
    <cfRule type="containsText" dxfId="4097" priority="5888" stopIfTrue="1" operator="containsText" text="1 - зеленый">
      <formula>NOT(ISERROR(SEARCH("1 - зеленый",O79)))</formula>
    </cfRule>
    <cfRule type="containsText" dxfId="4096" priority="5889" stopIfTrue="1" operator="containsText" text="0 - серый">
      <formula>NOT(ISERROR(SEARCH("0 - серый",O79)))</formula>
    </cfRule>
  </conditionalFormatting>
  <conditionalFormatting sqref="O80:P80">
    <cfRule type="containsText" dxfId="4095" priority="5882" stopIfTrue="1" operator="containsText" text="3 - красный">
      <formula>NOT(ISERROR(SEARCH("3 - красный",O80)))</formula>
    </cfRule>
    <cfRule type="containsText" dxfId="4094" priority="5883" stopIfTrue="1" operator="containsText" text="2 - желтый">
      <formula>NOT(ISERROR(SEARCH("2 - желтый",O80)))</formula>
    </cfRule>
    <cfRule type="containsText" dxfId="4093" priority="5884" stopIfTrue="1" operator="containsText" text="1 - зеленый">
      <formula>NOT(ISERROR(SEARCH("1 - зеленый",O80)))</formula>
    </cfRule>
    <cfRule type="containsText" dxfId="4092" priority="5885" stopIfTrue="1" operator="containsText" text="0 - серый">
      <formula>NOT(ISERROR(SEARCH("0 - серый",O80)))</formula>
    </cfRule>
  </conditionalFormatting>
  <conditionalFormatting sqref="O81:P81">
    <cfRule type="containsText" dxfId="4091" priority="5878" stopIfTrue="1" operator="containsText" text="3 - красный">
      <formula>NOT(ISERROR(SEARCH("3 - красный",O81)))</formula>
    </cfRule>
    <cfRule type="containsText" dxfId="4090" priority="5879" stopIfTrue="1" operator="containsText" text="2 - желтый">
      <formula>NOT(ISERROR(SEARCH("2 - желтый",O81)))</formula>
    </cfRule>
    <cfRule type="containsText" dxfId="4089" priority="5880" stopIfTrue="1" operator="containsText" text="1 - зеленый">
      <formula>NOT(ISERROR(SEARCH("1 - зеленый",O81)))</formula>
    </cfRule>
    <cfRule type="containsText" dxfId="4088" priority="5881" stopIfTrue="1" operator="containsText" text="0 - серый">
      <formula>NOT(ISERROR(SEARCH("0 - серый",O81)))</formula>
    </cfRule>
  </conditionalFormatting>
  <conditionalFormatting sqref="O82:P82">
    <cfRule type="containsText" dxfId="4087" priority="5874" stopIfTrue="1" operator="containsText" text="3 - красный">
      <formula>NOT(ISERROR(SEARCH("3 - красный",O82)))</formula>
    </cfRule>
    <cfRule type="containsText" dxfId="4086" priority="5875" stopIfTrue="1" operator="containsText" text="2 - желтый">
      <formula>NOT(ISERROR(SEARCH("2 - желтый",O82)))</formula>
    </cfRule>
    <cfRule type="containsText" dxfId="4085" priority="5876" stopIfTrue="1" operator="containsText" text="1 - зеленый">
      <formula>NOT(ISERROR(SEARCH("1 - зеленый",O82)))</formula>
    </cfRule>
    <cfRule type="containsText" dxfId="4084" priority="5877" stopIfTrue="1" operator="containsText" text="0 - серый">
      <formula>NOT(ISERROR(SEARCH("0 - серый",O82)))</formula>
    </cfRule>
  </conditionalFormatting>
  <conditionalFormatting sqref="O87:P87">
    <cfRule type="containsText" dxfId="4083" priority="5870" stopIfTrue="1" operator="containsText" text="3 - красный">
      <formula>NOT(ISERROR(SEARCH("3 - красный",O87)))</formula>
    </cfRule>
    <cfRule type="containsText" dxfId="4082" priority="5871" stopIfTrue="1" operator="containsText" text="2 - желтый">
      <formula>NOT(ISERROR(SEARCH("2 - желтый",O87)))</formula>
    </cfRule>
    <cfRule type="containsText" dxfId="4081" priority="5872" stopIfTrue="1" operator="containsText" text="1 - зеленый">
      <formula>NOT(ISERROR(SEARCH("1 - зеленый",O87)))</formula>
    </cfRule>
    <cfRule type="containsText" dxfId="4080" priority="5873" stopIfTrue="1" operator="containsText" text="0 - серый">
      <formula>NOT(ISERROR(SEARCH("0 - серый",O87)))</formula>
    </cfRule>
  </conditionalFormatting>
  <conditionalFormatting sqref="O88:P88">
    <cfRule type="containsText" dxfId="4079" priority="5866" stopIfTrue="1" operator="containsText" text="3 - красный">
      <formula>NOT(ISERROR(SEARCH("3 - красный",O88)))</formula>
    </cfRule>
    <cfRule type="containsText" dxfId="4078" priority="5867" stopIfTrue="1" operator="containsText" text="2 - желтый">
      <formula>NOT(ISERROR(SEARCH("2 - желтый",O88)))</formula>
    </cfRule>
    <cfRule type="containsText" dxfId="4077" priority="5868" stopIfTrue="1" operator="containsText" text="1 - зеленый">
      <formula>NOT(ISERROR(SEARCH("1 - зеленый",O88)))</formula>
    </cfRule>
    <cfRule type="containsText" dxfId="4076" priority="5869" stopIfTrue="1" operator="containsText" text="0 - серый">
      <formula>NOT(ISERROR(SEARCH("0 - серый",O88)))</formula>
    </cfRule>
  </conditionalFormatting>
  <conditionalFormatting sqref="O89:P89">
    <cfRule type="containsText" dxfId="4075" priority="5862" stopIfTrue="1" operator="containsText" text="3 - красный">
      <formula>NOT(ISERROR(SEARCH("3 - красный",O89)))</formula>
    </cfRule>
    <cfRule type="containsText" dxfId="4074" priority="5863" stopIfTrue="1" operator="containsText" text="2 - желтый">
      <formula>NOT(ISERROR(SEARCH("2 - желтый",O89)))</formula>
    </cfRule>
    <cfRule type="containsText" dxfId="4073" priority="5864" stopIfTrue="1" operator="containsText" text="1 - зеленый">
      <formula>NOT(ISERROR(SEARCH("1 - зеленый",O89)))</formula>
    </cfRule>
    <cfRule type="containsText" dxfId="4072" priority="5865" stopIfTrue="1" operator="containsText" text="0 - серый">
      <formula>NOT(ISERROR(SEARCH("0 - серый",O89)))</formula>
    </cfRule>
  </conditionalFormatting>
  <conditionalFormatting sqref="O90:P90">
    <cfRule type="containsText" dxfId="4071" priority="5858" stopIfTrue="1" operator="containsText" text="3 - красный">
      <formula>NOT(ISERROR(SEARCH("3 - красный",O90)))</formula>
    </cfRule>
    <cfRule type="containsText" dxfId="4070" priority="5859" stopIfTrue="1" operator="containsText" text="2 - желтый">
      <formula>NOT(ISERROR(SEARCH("2 - желтый",O90)))</formula>
    </cfRule>
    <cfRule type="containsText" dxfId="4069" priority="5860" stopIfTrue="1" operator="containsText" text="1 - зеленый">
      <formula>NOT(ISERROR(SEARCH("1 - зеленый",O90)))</formula>
    </cfRule>
    <cfRule type="containsText" dxfId="4068" priority="5861" stopIfTrue="1" operator="containsText" text="0 - серый">
      <formula>NOT(ISERROR(SEARCH("0 - серый",O90)))</formula>
    </cfRule>
  </conditionalFormatting>
  <conditionalFormatting sqref="O92:P92">
    <cfRule type="containsText" dxfId="4067" priority="5854" stopIfTrue="1" operator="containsText" text="3 - красный">
      <formula>NOT(ISERROR(SEARCH("3 - красный",O92)))</formula>
    </cfRule>
    <cfRule type="containsText" dxfId="4066" priority="5855" stopIfTrue="1" operator="containsText" text="2 - желтый">
      <formula>NOT(ISERROR(SEARCH("2 - желтый",O92)))</formula>
    </cfRule>
    <cfRule type="containsText" dxfId="4065" priority="5856" stopIfTrue="1" operator="containsText" text="1 - зеленый">
      <formula>NOT(ISERROR(SEARCH("1 - зеленый",O92)))</formula>
    </cfRule>
    <cfRule type="containsText" dxfId="4064" priority="5857" stopIfTrue="1" operator="containsText" text="0 - серый">
      <formula>NOT(ISERROR(SEARCH("0 - серый",O92)))</formula>
    </cfRule>
  </conditionalFormatting>
  <conditionalFormatting sqref="O105:P105">
    <cfRule type="containsText" dxfId="4063" priority="5850" stopIfTrue="1" operator="containsText" text="3 - красный">
      <formula>NOT(ISERROR(SEARCH("3 - красный",O105)))</formula>
    </cfRule>
    <cfRule type="containsText" dxfId="4062" priority="5851" stopIfTrue="1" operator="containsText" text="2 - желтый">
      <formula>NOT(ISERROR(SEARCH("2 - желтый",O105)))</formula>
    </cfRule>
    <cfRule type="containsText" dxfId="4061" priority="5852" stopIfTrue="1" operator="containsText" text="1 - зеленый">
      <formula>NOT(ISERROR(SEARCH("1 - зеленый",O105)))</formula>
    </cfRule>
    <cfRule type="containsText" dxfId="4060" priority="5853" stopIfTrue="1" operator="containsText" text="0 - серый">
      <formula>NOT(ISERROR(SEARCH("0 - серый",O105)))</formula>
    </cfRule>
  </conditionalFormatting>
  <conditionalFormatting sqref="O106:P106">
    <cfRule type="containsText" dxfId="4059" priority="5846" stopIfTrue="1" operator="containsText" text="3 - красный">
      <formula>NOT(ISERROR(SEARCH("3 - красный",O106)))</formula>
    </cfRule>
    <cfRule type="containsText" dxfId="4058" priority="5847" stopIfTrue="1" operator="containsText" text="2 - желтый">
      <formula>NOT(ISERROR(SEARCH("2 - желтый",O106)))</formula>
    </cfRule>
    <cfRule type="containsText" dxfId="4057" priority="5848" stopIfTrue="1" operator="containsText" text="1 - зеленый">
      <formula>NOT(ISERROR(SEARCH("1 - зеленый",O106)))</formula>
    </cfRule>
    <cfRule type="containsText" dxfId="4056" priority="5849" stopIfTrue="1" operator="containsText" text="0 - серый">
      <formula>NOT(ISERROR(SEARCH("0 - серый",O106)))</formula>
    </cfRule>
  </conditionalFormatting>
  <conditionalFormatting sqref="O107:P107">
    <cfRule type="containsText" dxfId="4055" priority="5842" stopIfTrue="1" operator="containsText" text="3 - красный">
      <formula>NOT(ISERROR(SEARCH("3 - красный",O107)))</formula>
    </cfRule>
    <cfRule type="containsText" dxfId="4054" priority="5843" stopIfTrue="1" operator="containsText" text="2 - желтый">
      <formula>NOT(ISERROR(SEARCH("2 - желтый",O107)))</formula>
    </cfRule>
    <cfRule type="containsText" dxfId="4053" priority="5844" stopIfTrue="1" operator="containsText" text="1 - зеленый">
      <formula>NOT(ISERROR(SEARCH("1 - зеленый",O107)))</formula>
    </cfRule>
    <cfRule type="containsText" dxfId="4052" priority="5845" stopIfTrue="1" operator="containsText" text="0 - серый">
      <formula>NOT(ISERROR(SEARCH("0 - серый",O107)))</formula>
    </cfRule>
  </conditionalFormatting>
  <conditionalFormatting sqref="O108:P108">
    <cfRule type="containsText" dxfId="4051" priority="5838" stopIfTrue="1" operator="containsText" text="3 - красный">
      <formula>NOT(ISERROR(SEARCH("3 - красный",O108)))</formula>
    </cfRule>
    <cfRule type="containsText" dxfId="4050" priority="5839" stopIfTrue="1" operator="containsText" text="2 - желтый">
      <formula>NOT(ISERROR(SEARCH("2 - желтый",O108)))</formula>
    </cfRule>
    <cfRule type="containsText" dxfId="4049" priority="5840" stopIfTrue="1" operator="containsText" text="1 - зеленый">
      <formula>NOT(ISERROR(SEARCH("1 - зеленый",O108)))</formula>
    </cfRule>
    <cfRule type="containsText" dxfId="4048" priority="5841" stopIfTrue="1" operator="containsText" text="0 - серый">
      <formula>NOT(ISERROR(SEARCH("0 - серый",O108)))</formula>
    </cfRule>
  </conditionalFormatting>
  <conditionalFormatting sqref="O109:P109">
    <cfRule type="containsText" dxfId="4047" priority="5834" stopIfTrue="1" operator="containsText" text="3 - красный">
      <formula>NOT(ISERROR(SEARCH("3 - красный",O109)))</formula>
    </cfRule>
    <cfRule type="containsText" dxfId="4046" priority="5835" stopIfTrue="1" operator="containsText" text="2 - желтый">
      <formula>NOT(ISERROR(SEARCH("2 - желтый",O109)))</formula>
    </cfRule>
    <cfRule type="containsText" dxfId="4045" priority="5836" stopIfTrue="1" operator="containsText" text="1 - зеленый">
      <formula>NOT(ISERROR(SEARCH("1 - зеленый",O109)))</formula>
    </cfRule>
    <cfRule type="containsText" dxfId="4044" priority="5837" stopIfTrue="1" operator="containsText" text="0 - серый">
      <formula>NOT(ISERROR(SEARCH("0 - серый",O109)))</formula>
    </cfRule>
  </conditionalFormatting>
  <conditionalFormatting sqref="O110:P110">
    <cfRule type="containsText" dxfId="4043" priority="5830" stopIfTrue="1" operator="containsText" text="3 - красный">
      <formula>NOT(ISERROR(SEARCH("3 - красный",O110)))</formula>
    </cfRule>
    <cfRule type="containsText" dxfId="4042" priority="5831" stopIfTrue="1" operator="containsText" text="2 - желтый">
      <formula>NOT(ISERROR(SEARCH("2 - желтый",O110)))</formula>
    </cfRule>
    <cfRule type="containsText" dxfId="4041" priority="5832" stopIfTrue="1" operator="containsText" text="1 - зеленый">
      <formula>NOT(ISERROR(SEARCH("1 - зеленый",O110)))</formula>
    </cfRule>
    <cfRule type="containsText" dxfId="4040" priority="5833" stopIfTrue="1" operator="containsText" text="0 - серый">
      <formula>NOT(ISERROR(SEARCH("0 - серый",O110)))</formula>
    </cfRule>
  </conditionalFormatting>
  <conditionalFormatting sqref="O111:P111">
    <cfRule type="containsText" dxfId="4039" priority="5826" stopIfTrue="1" operator="containsText" text="3 - красный">
      <formula>NOT(ISERROR(SEARCH("3 - красный",O111)))</formula>
    </cfRule>
    <cfRule type="containsText" dxfId="4038" priority="5827" stopIfTrue="1" operator="containsText" text="2 - желтый">
      <formula>NOT(ISERROR(SEARCH("2 - желтый",O111)))</formula>
    </cfRule>
    <cfRule type="containsText" dxfId="4037" priority="5828" stopIfTrue="1" operator="containsText" text="1 - зеленый">
      <formula>NOT(ISERROR(SEARCH("1 - зеленый",O111)))</formula>
    </cfRule>
    <cfRule type="containsText" dxfId="4036" priority="5829" stopIfTrue="1" operator="containsText" text="0 - серый">
      <formula>NOT(ISERROR(SEARCH("0 - серый",O111)))</formula>
    </cfRule>
  </conditionalFormatting>
  <conditionalFormatting sqref="O112:P112">
    <cfRule type="containsText" dxfId="4035" priority="5822" stopIfTrue="1" operator="containsText" text="3 - красный">
      <formula>NOT(ISERROR(SEARCH("3 - красный",O112)))</formula>
    </cfRule>
    <cfRule type="containsText" dxfId="4034" priority="5823" stopIfTrue="1" operator="containsText" text="2 - желтый">
      <formula>NOT(ISERROR(SEARCH("2 - желтый",O112)))</formula>
    </cfRule>
    <cfRule type="containsText" dxfId="4033" priority="5824" stopIfTrue="1" operator="containsText" text="1 - зеленый">
      <formula>NOT(ISERROR(SEARCH("1 - зеленый",O112)))</formula>
    </cfRule>
    <cfRule type="containsText" dxfId="4032" priority="5825" stopIfTrue="1" operator="containsText" text="0 - серый">
      <formula>NOT(ISERROR(SEARCH("0 - серый",O112)))</formula>
    </cfRule>
  </conditionalFormatting>
  <conditionalFormatting sqref="P113">
    <cfRule type="containsText" dxfId="4031" priority="5818" stopIfTrue="1" operator="containsText" text="3 - красный">
      <formula>NOT(ISERROR(SEARCH("3 - красный",P113)))</formula>
    </cfRule>
    <cfRule type="containsText" dxfId="4030" priority="5819" stopIfTrue="1" operator="containsText" text="2 - желтый">
      <formula>NOT(ISERROR(SEARCH("2 - желтый",P113)))</formula>
    </cfRule>
    <cfRule type="containsText" dxfId="4029" priority="5820" stopIfTrue="1" operator="containsText" text="1 - зеленый">
      <formula>NOT(ISERROR(SEARCH("1 - зеленый",P113)))</formula>
    </cfRule>
    <cfRule type="containsText" dxfId="4028" priority="5821" stopIfTrue="1" operator="containsText" text="0 - серый">
      <formula>NOT(ISERROR(SEARCH("0 - серый",P113)))</formula>
    </cfRule>
  </conditionalFormatting>
  <conditionalFormatting sqref="P116">
    <cfRule type="containsText" dxfId="4027" priority="5810" stopIfTrue="1" operator="containsText" text="3 - красный">
      <formula>NOT(ISERROR(SEARCH("3 - красный",P116)))</formula>
    </cfRule>
    <cfRule type="containsText" dxfId="4026" priority="5811" stopIfTrue="1" operator="containsText" text="2 - желтый">
      <formula>NOT(ISERROR(SEARCH("2 - желтый",P116)))</formula>
    </cfRule>
    <cfRule type="containsText" dxfId="4025" priority="5812" stopIfTrue="1" operator="containsText" text="1 - зеленый">
      <formula>NOT(ISERROR(SEARCH("1 - зеленый",P116)))</formula>
    </cfRule>
    <cfRule type="containsText" dxfId="4024" priority="5813" stopIfTrue="1" operator="containsText" text="0 - серый">
      <formula>NOT(ISERROR(SEARCH("0 - серый",P116)))</formula>
    </cfRule>
  </conditionalFormatting>
  <conditionalFormatting sqref="O117">
    <cfRule type="containsText" dxfId="4023" priority="5798" stopIfTrue="1" operator="containsText" text="3 - красный">
      <formula>NOT(ISERROR(SEARCH("3 - красный",O117)))</formula>
    </cfRule>
    <cfRule type="containsText" dxfId="4022" priority="5799" stopIfTrue="1" operator="containsText" text="2 - желтый">
      <formula>NOT(ISERROR(SEARCH("2 - желтый",O117)))</formula>
    </cfRule>
    <cfRule type="containsText" dxfId="4021" priority="5800" stopIfTrue="1" operator="containsText" text="1 - зеленый">
      <formula>NOT(ISERROR(SEARCH("1 - зеленый",O117)))</formula>
    </cfRule>
    <cfRule type="containsText" dxfId="4020" priority="5801" stopIfTrue="1" operator="containsText" text="0 - серый">
      <formula>NOT(ISERROR(SEARCH("0 - серый",O117)))</formula>
    </cfRule>
  </conditionalFormatting>
  <conditionalFormatting sqref="O118:P118">
    <cfRule type="containsText" dxfId="4019" priority="5794" stopIfTrue="1" operator="containsText" text="3 - красный">
      <formula>NOT(ISERROR(SEARCH("3 - красный",O118)))</formula>
    </cfRule>
    <cfRule type="containsText" dxfId="4018" priority="5795" stopIfTrue="1" operator="containsText" text="2 - желтый">
      <formula>NOT(ISERROR(SEARCH("2 - желтый",O118)))</formula>
    </cfRule>
    <cfRule type="containsText" dxfId="4017" priority="5796" stopIfTrue="1" operator="containsText" text="1 - зеленый">
      <formula>NOT(ISERROR(SEARCH("1 - зеленый",O118)))</formula>
    </cfRule>
    <cfRule type="containsText" dxfId="4016" priority="5797" stopIfTrue="1" operator="containsText" text="0 - серый">
      <formula>NOT(ISERROR(SEARCH("0 - серый",O118)))</formula>
    </cfRule>
  </conditionalFormatting>
  <conditionalFormatting sqref="P143">
    <cfRule type="containsText" dxfId="4015" priority="5738" stopIfTrue="1" operator="containsText" text="3 - красный">
      <formula>NOT(ISERROR(SEARCH("3 - красный",P143)))</formula>
    </cfRule>
    <cfRule type="containsText" dxfId="4014" priority="5739" stopIfTrue="1" operator="containsText" text="2 - желтый">
      <formula>NOT(ISERROR(SEARCH("2 - желтый",P143)))</formula>
    </cfRule>
    <cfRule type="containsText" dxfId="4013" priority="5740" stopIfTrue="1" operator="containsText" text="1 - зеленый">
      <formula>NOT(ISERROR(SEARCH("1 - зеленый",P143)))</formula>
    </cfRule>
    <cfRule type="containsText" dxfId="4012" priority="5741" stopIfTrue="1" operator="containsText" text="0 - серый">
      <formula>NOT(ISERROR(SEARCH("0 - серый",P143)))</formula>
    </cfRule>
  </conditionalFormatting>
  <conditionalFormatting sqref="O150">
    <cfRule type="containsText" dxfId="4011" priority="5726" stopIfTrue="1" operator="containsText" text="3 - красный">
      <formula>NOT(ISERROR(SEARCH("3 - красный",O150)))</formula>
    </cfRule>
    <cfRule type="containsText" dxfId="4010" priority="5727" stopIfTrue="1" operator="containsText" text="2 - желтый">
      <formula>NOT(ISERROR(SEARCH("2 - желтый",O150)))</formula>
    </cfRule>
    <cfRule type="containsText" dxfId="4009" priority="5728" stopIfTrue="1" operator="containsText" text="1 - зеленый">
      <formula>NOT(ISERROR(SEARCH("1 - зеленый",O150)))</formula>
    </cfRule>
    <cfRule type="containsText" dxfId="4008" priority="5729" stopIfTrue="1" operator="containsText" text="0 - серый">
      <formula>NOT(ISERROR(SEARCH("0 - серый",O150)))</formula>
    </cfRule>
  </conditionalFormatting>
  <conditionalFormatting sqref="O187:P187">
    <cfRule type="containsText" dxfId="4007" priority="5714" stopIfTrue="1" operator="containsText" text="3 - красный">
      <formula>NOT(ISERROR(SEARCH("3 - красный",O187)))</formula>
    </cfRule>
    <cfRule type="containsText" dxfId="4006" priority="5715" stopIfTrue="1" operator="containsText" text="2 - желтый">
      <formula>NOT(ISERROR(SEARCH("2 - желтый",O187)))</formula>
    </cfRule>
    <cfRule type="containsText" dxfId="4005" priority="5716" stopIfTrue="1" operator="containsText" text="1 - зеленый">
      <formula>NOT(ISERROR(SEARCH("1 - зеленый",O187)))</formula>
    </cfRule>
    <cfRule type="containsText" dxfId="4004" priority="5717" stopIfTrue="1" operator="containsText" text="0 - серый">
      <formula>NOT(ISERROR(SEARCH("0 - серый",O187)))</formula>
    </cfRule>
  </conditionalFormatting>
  <conditionalFormatting sqref="O188:P188">
    <cfRule type="containsText" dxfId="4003" priority="5710" stopIfTrue="1" operator="containsText" text="3 - красный">
      <formula>NOT(ISERROR(SEARCH("3 - красный",O188)))</formula>
    </cfRule>
    <cfRule type="containsText" dxfId="4002" priority="5711" stopIfTrue="1" operator="containsText" text="2 - желтый">
      <formula>NOT(ISERROR(SEARCH("2 - желтый",O188)))</formula>
    </cfRule>
    <cfRule type="containsText" dxfId="4001" priority="5712" stopIfTrue="1" operator="containsText" text="1 - зеленый">
      <formula>NOT(ISERROR(SEARCH("1 - зеленый",O188)))</formula>
    </cfRule>
    <cfRule type="containsText" dxfId="4000" priority="5713" stopIfTrue="1" operator="containsText" text="0 - серый">
      <formula>NOT(ISERROR(SEARCH("0 - серый",O188)))</formula>
    </cfRule>
  </conditionalFormatting>
  <conditionalFormatting sqref="O189:P189">
    <cfRule type="containsText" dxfId="3999" priority="5706" stopIfTrue="1" operator="containsText" text="3 - красный">
      <formula>NOT(ISERROR(SEARCH("3 - красный",O189)))</formula>
    </cfRule>
    <cfRule type="containsText" dxfId="3998" priority="5707" stopIfTrue="1" operator="containsText" text="2 - желтый">
      <formula>NOT(ISERROR(SEARCH("2 - желтый",O189)))</formula>
    </cfRule>
    <cfRule type="containsText" dxfId="3997" priority="5708" stopIfTrue="1" operator="containsText" text="1 - зеленый">
      <formula>NOT(ISERROR(SEARCH("1 - зеленый",O189)))</formula>
    </cfRule>
    <cfRule type="containsText" dxfId="3996" priority="5709" stopIfTrue="1" operator="containsText" text="0 - серый">
      <formula>NOT(ISERROR(SEARCH("0 - серый",O189)))</formula>
    </cfRule>
  </conditionalFormatting>
  <conditionalFormatting sqref="O191:P191">
    <cfRule type="containsText" dxfId="3995" priority="5702" stopIfTrue="1" operator="containsText" text="3 - красный">
      <formula>NOT(ISERROR(SEARCH("3 - красный",O191)))</formula>
    </cfRule>
    <cfRule type="containsText" dxfId="3994" priority="5703" stopIfTrue="1" operator="containsText" text="2 - желтый">
      <formula>NOT(ISERROR(SEARCH("2 - желтый",O191)))</formula>
    </cfRule>
    <cfRule type="containsText" dxfId="3993" priority="5704" stopIfTrue="1" operator="containsText" text="1 - зеленый">
      <formula>NOT(ISERROR(SEARCH("1 - зеленый",O191)))</formula>
    </cfRule>
    <cfRule type="containsText" dxfId="3992" priority="5705" stopIfTrue="1" operator="containsText" text="0 - серый">
      <formula>NOT(ISERROR(SEARCH("0 - серый",O191)))</formula>
    </cfRule>
  </conditionalFormatting>
  <conditionalFormatting sqref="P192">
    <cfRule type="containsText" dxfId="3991" priority="5698" stopIfTrue="1" operator="containsText" text="3 - красный">
      <formula>NOT(ISERROR(SEARCH("3 - красный",P192)))</formula>
    </cfRule>
    <cfRule type="containsText" dxfId="3990" priority="5699" stopIfTrue="1" operator="containsText" text="2 - желтый">
      <formula>NOT(ISERROR(SEARCH("2 - желтый",P192)))</formula>
    </cfRule>
    <cfRule type="containsText" dxfId="3989" priority="5700" stopIfTrue="1" operator="containsText" text="1 - зеленый">
      <formula>NOT(ISERROR(SEARCH("1 - зеленый",P192)))</formula>
    </cfRule>
    <cfRule type="containsText" dxfId="3988" priority="5701" stopIfTrue="1" operator="containsText" text="0 - серый">
      <formula>NOT(ISERROR(SEARCH("0 - серый",P192)))</formula>
    </cfRule>
  </conditionalFormatting>
  <conditionalFormatting sqref="O192">
    <cfRule type="containsText" dxfId="3987" priority="5694" stopIfTrue="1" operator="containsText" text="3 - красный">
      <formula>NOT(ISERROR(SEARCH("3 - красный",O192)))</formula>
    </cfRule>
    <cfRule type="containsText" dxfId="3986" priority="5695" stopIfTrue="1" operator="containsText" text="2 - желтый">
      <formula>NOT(ISERROR(SEARCH("2 - желтый",O192)))</formula>
    </cfRule>
    <cfRule type="containsText" dxfId="3985" priority="5696" stopIfTrue="1" operator="containsText" text="1 - зеленый">
      <formula>NOT(ISERROR(SEARCH("1 - зеленый",O192)))</formula>
    </cfRule>
    <cfRule type="containsText" dxfId="3984" priority="5697" stopIfTrue="1" operator="containsText" text="0 - серый">
      <formula>NOT(ISERROR(SEARCH("0 - серый",O192)))</formula>
    </cfRule>
  </conditionalFormatting>
  <conditionalFormatting sqref="O193:P193">
    <cfRule type="containsText" dxfId="3983" priority="5690" stopIfTrue="1" operator="containsText" text="3 - красный">
      <formula>NOT(ISERROR(SEARCH("3 - красный",O193)))</formula>
    </cfRule>
    <cfRule type="containsText" dxfId="3982" priority="5691" stopIfTrue="1" operator="containsText" text="2 - желтый">
      <formula>NOT(ISERROR(SEARCH("2 - желтый",O193)))</formula>
    </cfRule>
    <cfRule type="containsText" dxfId="3981" priority="5692" stopIfTrue="1" operator="containsText" text="1 - зеленый">
      <formula>NOT(ISERROR(SEARCH("1 - зеленый",O193)))</formula>
    </cfRule>
    <cfRule type="containsText" dxfId="3980" priority="5693" stopIfTrue="1" operator="containsText" text="0 - серый">
      <formula>NOT(ISERROR(SEARCH("0 - серый",O193)))</formula>
    </cfRule>
  </conditionalFormatting>
  <conditionalFormatting sqref="P194">
    <cfRule type="containsText" dxfId="3979" priority="5686" stopIfTrue="1" operator="containsText" text="3 - красный">
      <formula>NOT(ISERROR(SEARCH("3 - красный",P194)))</formula>
    </cfRule>
    <cfRule type="containsText" dxfId="3978" priority="5687" stopIfTrue="1" operator="containsText" text="2 - желтый">
      <formula>NOT(ISERROR(SEARCH("2 - желтый",P194)))</formula>
    </cfRule>
    <cfRule type="containsText" dxfId="3977" priority="5688" stopIfTrue="1" operator="containsText" text="1 - зеленый">
      <formula>NOT(ISERROR(SEARCH("1 - зеленый",P194)))</formula>
    </cfRule>
    <cfRule type="containsText" dxfId="3976" priority="5689" stopIfTrue="1" operator="containsText" text="0 - серый">
      <formula>NOT(ISERROR(SEARCH("0 - серый",P194)))</formula>
    </cfRule>
  </conditionalFormatting>
  <conditionalFormatting sqref="O194">
    <cfRule type="containsText" dxfId="3975" priority="5682" stopIfTrue="1" operator="containsText" text="3 - красный">
      <formula>NOT(ISERROR(SEARCH("3 - красный",O194)))</formula>
    </cfRule>
    <cfRule type="containsText" dxfId="3974" priority="5683" stopIfTrue="1" operator="containsText" text="2 - желтый">
      <formula>NOT(ISERROR(SEARCH("2 - желтый",O194)))</formula>
    </cfRule>
    <cfRule type="containsText" dxfId="3973" priority="5684" stopIfTrue="1" operator="containsText" text="1 - зеленый">
      <formula>NOT(ISERROR(SEARCH("1 - зеленый",O194)))</formula>
    </cfRule>
    <cfRule type="containsText" dxfId="3972" priority="5685" stopIfTrue="1" operator="containsText" text="0 - серый">
      <formula>NOT(ISERROR(SEARCH("0 - серый",O194)))</formula>
    </cfRule>
  </conditionalFormatting>
  <conditionalFormatting sqref="P195">
    <cfRule type="containsText" dxfId="3971" priority="5678" stopIfTrue="1" operator="containsText" text="3 - красный">
      <formula>NOT(ISERROR(SEARCH("3 - красный",P195)))</formula>
    </cfRule>
    <cfRule type="containsText" dxfId="3970" priority="5679" stopIfTrue="1" operator="containsText" text="2 - желтый">
      <formula>NOT(ISERROR(SEARCH("2 - желтый",P195)))</formula>
    </cfRule>
    <cfRule type="containsText" dxfId="3969" priority="5680" stopIfTrue="1" operator="containsText" text="1 - зеленый">
      <formula>NOT(ISERROR(SEARCH("1 - зеленый",P195)))</formula>
    </cfRule>
    <cfRule type="containsText" dxfId="3968" priority="5681" stopIfTrue="1" operator="containsText" text="0 - серый">
      <formula>NOT(ISERROR(SEARCH("0 - серый",P195)))</formula>
    </cfRule>
  </conditionalFormatting>
  <conditionalFormatting sqref="O195">
    <cfRule type="containsText" dxfId="3967" priority="5674" stopIfTrue="1" operator="containsText" text="3 - красный">
      <formula>NOT(ISERROR(SEARCH("3 - красный",O195)))</formula>
    </cfRule>
    <cfRule type="containsText" dxfId="3966" priority="5675" stopIfTrue="1" operator="containsText" text="2 - желтый">
      <formula>NOT(ISERROR(SEARCH("2 - желтый",O195)))</formula>
    </cfRule>
    <cfRule type="containsText" dxfId="3965" priority="5676" stopIfTrue="1" operator="containsText" text="1 - зеленый">
      <formula>NOT(ISERROR(SEARCH("1 - зеленый",O195)))</formula>
    </cfRule>
    <cfRule type="containsText" dxfId="3964" priority="5677" stopIfTrue="1" operator="containsText" text="0 - серый">
      <formula>NOT(ISERROR(SEARCH("0 - серый",O195)))</formula>
    </cfRule>
  </conditionalFormatting>
  <conditionalFormatting sqref="O196:P196">
    <cfRule type="containsText" dxfId="3963" priority="5670" stopIfTrue="1" operator="containsText" text="3 - красный">
      <formula>NOT(ISERROR(SEARCH("3 - красный",O196)))</formula>
    </cfRule>
    <cfRule type="containsText" dxfId="3962" priority="5671" stopIfTrue="1" operator="containsText" text="2 - желтый">
      <formula>NOT(ISERROR(SEARCH("2 - желтый",O196)))</formula>
    </cfRule>
    <cfRule type="containsText" dxfId="3961" priority="5672" stopIfTrue="1" operator="containsText" text="1 - зеленый">
      <formula>NOT(ISERROR(SEARCH("1 - зеленый",O196)))</formula>
    </cfRule>
    <cfRule type="containsText" dxfId="3960" priority="5673" stopIfTrue="1" operator="containsText" text="0 - серый">
      <formula>NOT(ISERROR(SEARCH("0 - серый",O196)))</formula>
    </cfRule>
  </conditionalFormatting>
  <conditionalFormatting sqref="O197:P197">
    <cfRule type="containsText" dxfId="3959" priority="5666" stopIfTrue="1" operator="containsText" text="3 - красный">
      <formula>NOT(ISERROR(SEARCH("3 - красный",O197)))</formula>
    </cfRule>
    <cfRule type="containsText" dxfId="3958" priority="5667" stopIfTrue="1" operator="containsText" text="2 - желтый">
      <formula>NOT(ISERROR(SEARCH("2 - желтый",O197)))</formula>
    </cfRule>
    <cfRule type="containsText" dxfId="3957" priority="5668" stopIfTrue="1" operator="containsText" text="1 - зеленый">
      <formula>NOT(ISERROR(SEARCH("1 - зеленый",O197)))</formula>
    </cfRule>
    <cfRule type="containsText" dxfId="3956" priority="5669" stopIfTrue="1" operator="containsText" text="0 - серый">
      <formula>NOT(ISERROR(SEARCH("0 - серый",O197)))</formula>
    </cfRule>
  </conditionalFormatting>
  <conditionalFormatting sqref="O198:P198">
    <cfRule type="containsText" dxfId="3955" priority="5662" stopIfTrue="1" operator="containsText" text="3 - красный">
      <formula>NOT(ISERROR(SEARCH("3 - красный",O198)))</formula>
    </cfRule>
    <cfRule type="containsText" dxfId="3954" priority="5663" stopIfTrue="1" operator="containsText" text="2 - желтый">
      <formula>NOT(ISERROR(SEARCH("2 - желтый",O198)))</formula>
    </cfRule>
    <cfRule type="containsText" dxfId="3953" priority="5664" stopIfTrue="1" operator="containsText" text="1 - зеленый">
      <formula>NOT(ISERROR(SEARCH("1 - зеленый",O198)))</formula>
    </cfRule>
    <cfRule type="containsText" dxfId="3952" priority="5665" stopIfTrue="1" operator="containsText" text="0 - серый">
      <formula>NOT(ISERROR(SEARCH("0 - серый",O198)))</formula>
    </cfRule>
  </conditionalFormatting>
  <conditionalFormatting sqref="O204:P204">
    <cfRule type="containsText" dxfId="3951" priority="5658" stopIfTrue="1" operator="containsText" text="3 - красный">
      <formula>NOT(ISERROR(SEARCH("3 - красный",O204)))</formula>
    </cfRule>
    <cfRule type="containsText" dxfId="3950" priority="5659" stopIfTrue="1" operator="containsText" text="2 - желтый">
      <formula>NOT(ISERROR(SEARCH("2 - желтый",O204)))</formula>
    </cfRule>
    <cfRule type="containsText" dxfId="3949" priority="5660" stopIfTrue="1" operator="containsText" text="1 - зеленый">
      <formula>NOT(ISERROR(SEARCH("1 - зеленый",O204)))</formula>
    </cfRule>
    <cfRule type="containsText" dxfId="3948" priority="5661" stopIfTrue="1" operator="containsText" text="0 - серый">
      <formula>NOT(ISERROR(SEARCH("0 - серый",O204)))</formula>
    </cfRule>
  </conditionalFormatting>
  <conditionalFormatting sqref="P334">
    <cfRule type="containsText" dxfId="3947" priority="5634" stopIfTrue="1" operator="containsText" text="3 - красный">
      <formula>NOT(ISERROR(SEARCH("3 - красный",P334)))</formula>
    </cfRule>
    <cfRule type="containsText" dxfId="3946" priority="5635" stopIfTrue="1" operator="containsText" text="2 - желтый">
      <formula>NOT(ISERROR(SEARCH("2 - желтый",P334)))</formula>
    </cfRule>
    <cfRule type="containsText" dxfId="3945" priority="5636" stopIfTrue="1" operator="containsText" text="1 - зеленый">
      <formula>NOT(ISERROR(SEARCH("1 - зеленый",P334)))</formula>
    </cfRule>
    <cfRule type="containsText" dxfId="3944" priority="5637" stopIfTrue="1" operator="containsText" text="0 - серый">
      <formula>NOT(ISERROR(SEARCH("0 - серый",P334)))</formula>
    </cfRule>
  </conditionalFormatting>
  <conditionalFormatting sqref="O334">
    <cfRule type="containsText" dxfId="3943" priority="5630" stopIfTrue="1" operator="containsText" text="3 - красный">
      <formula>NOT(ISERROR(SEARCH("3 - красный",O334)))</formula>
    </cfRule>
    <cfRule type="containsText" dxfId="3942" priority="5631" stopIfTrue="1" operator="containsText" text="2 - желтый">
      <formula>NOT(ISERROR(SEARCH("2 - желтый",O334)))</formula>
    </cfRule>
    <cfRule type="containsText" dxfId="3941" priority="5632" stopIfTrue="1" operator="containsText" text="1 - зеленый">
      <formula>NOT(ISERROR(SEARCH("1 - зеленый",O334)))</formula>
    </cfRule>
    <cfRule type="containsText" dxfId="3940" priority="5633" stopIfTrue="1" operator="containsText" text="0 - серый">
      <formula>NOT(ISERROR(SEARCH("0 - серый",O334)))</formula>
    </cfRule>
  </conditionalFormatting>
  <conditionalFormatting sqref="O335:P335">
    <cfRule type="containsText" dxfId="3939" priority="5626" stopIfTrue="1" operator="containsText" text="3 - красный">
      <formula>NOT(ISERROR(SEARCH("3 - красный",O335)))</formula>
    </cfRule>
    <cfRule type="containsText" dxfId="3938" priority="5627" stopIfTrue="1" operator="containsText" text="2 - желтый">
      <formula>NOT(ISERROR(SEARCH("2 - желтый",O335)))</formula>
    </cfRule>
    <cfRule type="containsText" dxfId="3937" priority="5628" stopIfTrue="1" operator="containsText" text="1 - зеленый">
      <formula>NOT(ISERROR(SEARCH("1 - зеленый",O335)))</formula>
    </cfRule>
    <cfRule type="containsText" dxfId="3936" priority="5629" stopIfTrue="1" operator="containsText" text="0 - серый">
      <formula>NOT(ISERROR(SEARCH("0 - серый",O335)))</formula>
    </cfRule>
  </conditionalFormatting>
  <conditionalFormatting sqref="P336">
    <cfRule type="containsText" dxfId="3935" priority="5622" stopIfTrue="1" operator="containsText" text="3 - красный">
      <formula>NOT(ISERROR(SEARCH("3 - красный",P336)))</formula>
    </cfRule>
    <cfRule type="containsText" dxfId="3934" priority="5623" stopIfTrue="1" operator="containsText" text="2 - желтый">
      <formula>NOT(ISERROR(SEARCH("2 - желтый",P336)))</formula>
    </cfRule>
    <cfRule type="containsText" dxfId="3933" priority="5624" stopIfTrue="1" operator="containsText" text="1 - зеленый">
      <formula>NOT(ISERROR(SEARCH("1 - зеленый",P336)))</formula>
    </cfRule>
    <cfRule type="containsText" dxfId="3932" priority="5625" stopIfTrue="1" operator="containsText" text="0 - серый">
      <formula>NOT(ISERROR(SEARCH("0 - серый",P336)))</formula>
    </cfRule>
  </conditionalFormatting>
  <conditionalFormatting sqref="O336">
    <cfRule type="containsText" dxfId="3931" priority="5618" stopIfTrue="1" operator="containsText" text="3 - красный">
      <formula>NOT(ISERROR(SEARCH("3 - красный",O336)))</formula>
    </cfRule>
    <cfRule type="containsText" dxfId="3930" priority="5619" stopIfTrue="1" operator="containsText" text="2 - желтый">
      <formula>NOT(ISERROR(SEARCH("2 - желтый",O336)))</formula>
    </cfRule>
    <cfRule type="containsText" dxfId="3929" priority="5620" stopIfTrue="1" operator="containsText" text="1 - зеленый">
      <formula>NOT(ISERROR(SEARCH("1 - зеленый",O336)))</formula>
    </cfRule>
    <cfRule type="containsText" dxfId="3928" priority="5621" stopIfTrue="1" operator="containsText" text="0 - серый">
      <formula>NOT(ISERROR(SEARCH("0 - серый",O336)))</formula>
    </cfRule>
  </conditionalFormatting>
  <conditionalFormatting sqref="P33">
    <cfRule type="containsText" dxfId="3927" priority="5614" stopIfTrue="1" operator="containsText" text="3 - красный">
      <formula>NOT(ISERROR(SEARCH("3 - красный",P33)))</formula>
    </cfRule>
    <cfRule type="containsText" dxfId="3926" priority="5615" stopIfTrue="1" operator="containsText" text="2 - желтый">
      <formula>NOT(ISERROR(SEARCH("2 - желтый",P33)))</formula>
    </cfRule>
    <cfRule type="containsText" dxfId="3925" priority="5616" stopIfTrue="1" operator="containsText" text="1 - зеленый">
      <formula>NOT(ISERROR(SEARCH("1 - зеленый",P33)))</formula>
    </cfRule>
    <cfRule type="containsText" dxfId="3924" priority="5617" stopIfTrue="1" operator="containsText" text="0 - серый">
      <formula>NOT(ISERROR(SEARCH("0 - серый",P33)))</formula>
    </cfRule>
  </conditionalFormatting>
  <conditionalFormatting sqref="P53">
    <cfRule type="containsText" dxfId="3923" priority="5610" stopIfTrue="1" operator="containsText" text="3 - красный">
      <formula>NOT(ISERROR(SEARCH("3 - красный",P53)))</formula>
    </cfRule>
    <cfRule type="containsText" dxfId="3922" priority="5611" stopIfTrue="1" operator="containsText" text="2 - желтый">
      <formula>NOT(ISERROR(SEARCH("2 - желтый",P53)))</formula>
    </cfRule>
    <cfRule type="containsText" dxfId="3921" priority="5612" stopIfTrue="1" operator="containsText" text="1 - зеленый">
      <formula>NOT(ISERROR(SEARCH("1 - зеленый",P53)))</formula>
    </cfRule>
    <cfRule type="containsText" dxfId="3920" priority="5613" stopIfTrue="1" operator="containsText" text="0 - серый">
      <formula>NOT(ISERROR(SEARCH("0 - серый",P53)))</formula>
    </cfRule>
  </conditionalFormatting>
  <conditionalFormatting sqref="P54">
    <cfRule type="containsText" dxfId="3919" priority="5606" stopIfTrue="1" operator="containsText" text="3 - красный">
      <formula>NOT(ISERROR(SEARCH("3 - красный",P54)))</formula>
    </cfRule>
    <cfRule type="containsText" dxfId="3918" priority="5607" stopIfTrue="1" operator="containsText" text="2 - желтый">
      <formula>NOT(ISERROR(SEARCH("2 - желтый",P54)))</formula>
    </cfRule>
    <cfRule type="containsText" dxfId="3917" priority="5608" stopIfTrue="1" operator="containsText" text="1 - зеленый">
      <formula>NOT(ISERROR(SEARCH("1 - зеленый",P54)))</formula>
    </cfRule>
    <cfRule type="containsText" dxfId="3916" priority="5609" stopIfTrue="1" operator="containsText" text="0 - серый">
      <formula>NOT(ISERROR(SEARCH("0 - серый",P54)))</formula>
    </cfRule>
  </conditionalFormatting>
  <conditionalFormatting sqref="P59">
    <cfRule type="containsText" dxfId="3915" priority="5598" stopIfTrue="1" operator="containsText" text="3 - красный">
      <formula>NOT(ISERROR(SEARCH("3 - красный",P59)))</formula>
    </cfRule>
    <cfRule type="containsText" dxfId="3914" priority="5599" stopIfTrue="1" operator="containsText" text="2 - желтый">
      <formula>NOT(ISERROR(SEARCH("2 - желтый",P59)))</formula>
    </cfRule>
    <cfRule type="containsText" dxfId="3913" priority="5600" stopIfTrue="1" operator="containsText" text="1 - зеленый">
      <formula>NOT(ISERROR(SEARCH("1 - зеленый",P59)))</formula>
    </cfRule>
    <cfRule type="containsText" dxfId="3912" priority="5601" stopIfTrue="1" operator="containsText" text="0 - серый">
      <formula>NOT(ISERROR(SEARCH("0 - серый",P59)))</formula>
    </cfRule>
  </conditionalFormatting>
  <conditionalFormatting sqref="P205">
    <cfRule type="containsText" dxfId="3911" priority="5594" stopIfTrue="1" operator="containsText" text="3 - красный">
      <formula>NOT(ISERROR(SEARCH("3 - красный",P205)))</formula>
    </cfRule>
    <cfRule type="containsText" dxfId="3910" priority="5595" stopIfTrue="1" operator="containsText" text="2 - желтый">
      <formula>NOT(ISERROR(SEARCH("2 - желтый",P205)))</formula>
    </cfRule>
    <cfRule type="containsText" dxfId="3909" priority="5596" stopIfTrue="1" operator="containsText" text="1 - зеленый">
      <formula>NOT(ISERROR(SEARCH("1 - зеленый",P205)))</formula>
    </cfRule>
    <cfRule type="containsText" dxfId="3908" priority="5597" stopIfTrue="1" operator="containsText" text="0 - серый">
      <formula>NOT(ISERROR(SEARCH("0 - серый",P205)))</formula>
    </cfRule>
  </conditionalFormatting>
  <conditionalFormatting sqref="P213">
    <cfRule type="containsText" dxfId="3907" priority="5590" stopIfTrue="1" operator="containsText" text="3 - красный">
      <formula>NOT(ISERROR(SEARCH("3 - красный",P213)))</formula>
    </cfRule>
    <cfRule type="containsText" dxfId="3906" priority="5591" stopIfTrue="1" operator="containsText" text="2 - желтый">
      <formula>NOT(ISERROR(SEARCH("2 - желтый",P213)))</formula>
    </cfRule>
    <cfRule type="containsText" dxfId="3905" priority="5592" stopIfTrue="1" operator="containsText" text="1 - зеленый">
      <formula>NOT(ISERROR(SEARCH("1 - зеленый",P213)))</formula>
    </cfRule>
    <cfRule type="containsText" dxfId="3904" priority="5593" stopIfTrue="1" operator="containsText" text="0 - серый">
      <formula>NOT(ISERROR(SEARCH("0 - серый",P213)))</formula>
    </cfRule>
  </conditionalFormatting>
  <conditionalFormatting sqref="O259">
    <cfRule type="containsText" dxfId="3903" priority="5586" stopIfTrue="1" operator="containsText" text="3 - красный">
      <formula>NOT(ISERROR(SEARCH("3 - красный",O259)))</formula>
    </cfRule>
    <cfRule type="containsText" dxfId="3902" priority="5587" stopIfTrue="1" operator="containsText" text="2 - желтый">
      <formula>NOT(ISERROR(SEARCH("2 - желтый",O259)))</formula>
    </cfRule>
    <cfRule type="containsText" dxfId="3901" priority="5588" stopIfTrue="1" operator="containsText" text="1 - зеленый">
      <formula>NOT(ISERROR(SEARCH("1 - зеленый",O259)))</formula>
    </cfRule>
    <cfRule type="containsText" dxfId="3900" priority="5589" stopIfTrue="1" operator="containsText" text="0 - серый">
      <formula>NOT(ISERROR(SEARCH("0 - серый",O259)))</formula>
    </cfRule>
  </conditionalFormatting>
  <conditionalFormatting sqref="O262">
    <cfRule type="containsText" dxfId="3899" priority="5582" stopIfTrue="1" operator="containsText" text="3 - красный">
      <formula>NOT(ISERROR(SEARCH("3 - красный",O262)))</formula>
    </cfRule>
    <cfRule type="containsText" dxfId="3898" priority="5583" stopIfTrue="1" operator="containsText" text="2 - желтый">
      <formula>NOT(ISERROR(SEARCH("2 - желтый",O262)))</formula>
    </cfRule>
    <cfRule type="containsText" dxfId="3897" priority="5584" stopIfTrue="1" operator="containsText" text="1 - зеленый">
      <formula>NOT(ISERROR(SEARCH("1 - зеленый",O262)))</formula>
    </cfRule>
    <cfRule type="containsText" dxfId="3896" priority="5585" stopIfTrue="1" operator="containsText" text="0 - серый">
      <formula>NOT(ISERROR(SEARCH("0 - серый",O262)))</formula>
    </cfRule>
  </conditionalFormatting>
  <conditionalFormatting sqref="O207">
    <cfRule type="containsText" dxfId="3895" priority="5578" stopIfTrue="1" operator="containsText" text="3 - красный">
      <formula>NOT(ISERROR(SEARCH("3 - красный",O207)))</formula>
    </cfRule>
    <cfRule type="containsText" dxfId="3894" priority="5579" stopIfTrue="1" operator="containsText" text="2 - желтый">
      <formula>NOT(ISERROR(SEARCH("2 - желтый",O207)))</formula>
    </cfRule>
    <cfRule type="containsText" dxfId="3893" priority="5580" stopIfTrue="1" operator="containsText" text="1 - зеленый">
      <formula>NOT(ISERROR(SEARCH("1 - зеленый",O207)))</formula>
    </cfRule>
    <cfRule type="containsText" dxfId="3892" priority="5581" stopIfTrue="1" operator="containsText" text="0 - серый">
      <formula>NOT(ISERROR(SEARCH("0 - серый",O207)))</formula>
    </cfRule>
  </conditionalFormatting>
  <conditionalFormatting sqref="O313:P313">
    <cfRule type="containsText" dxfId="3891" priority="5494" stopIfTrue="1" operator="containsText" text="3 - красный">
      <formula>NOT(ISERROR(SEARCH("3 - красный",O313)))</formula>
    </cfRule>
    <cfRule type="containsText" dxfId="3890" priority="5495" stopIfTrue="1" operator="containsText" text="2 - желтый">
      <formula>NOT(ISERROR(SEARCH("2 - желтый",O313)))</formula>
    </cfRule>
    <cfRule type="containsText" dxfId="3889" priority="5496" stopIfTrue="1" operator="containsText" text="1 - зеленый">
      <formula>NOT(ISERROR(SEARCH("1 - зеленый",O313)))</formula>
    </cfRule>
    <cfRule type="containsText" dxfId="3888" priority="5497" stopIfTrue="1" operator="containsText" text="0 - серый">
      <formula>NOT(ISERROR(SEARCH("0 - серый",O313)))</formula>
    </cfRule>
  </conditionalFormatting>
  <conditionalFormatting sqref="O314:P314">
    <cfRule type="containsText" dxfId="3887" priority="5490" stopIfTrue="1" operator="containsText" text="3 - красный">
      <formula>NOT(ISERROR(SEARCH("3 - красный",O314)))</formula>
    </cfRule>
    <cfRule type="containsText" dxfId="3886" priority="5491" stopIfTrue="1" operator="containsText" text="2 - желтый">
      <formula>NOT(ISERROR(SEARCH("2 - желтый",O314)))</formula>
    </cfRule>
    <cfRule type="containsText" dxfId="3885" priority="5492" stopIfTrue="1" operator="containsText" text="1 - зеленый">
      <formula>NOT(ISERROR(SEARCH("1 - зеленый",O314)))</formula>
    </cfRule>
    <cfRule type="containsText" dxfId="3884" priority="5493" stopIfTrue="1" operator="containsText" text="0 - серый">
      <formula>NOT(ISERROR(SEARCH("0 - серый",O314)))</formula>
    </cfRule>
  </conditionalFormatting>
  <conditionalFormatting sqref="P206:P207">
    <cfRule type="containsText" dxfId="3883" priority="5574" stopIfTrue="1" operator="containsText" text="3 - красный">
      <formula>NOT(ISERROR(SEARCH("3 - красный",P206)))</formula>
    </cfRule>
    <cfRule type="containsText" dxfId="3882" priority="5575" stopIfTrue="1" operator="containsText" text="2 - желтый">
      <formula>NOT(ISERROR(SEARCH("2 - желтый",P206)))</formula>
    </cfRule>
    <cfRule type="containsText" dxfId="3881" priority="5576" stopIfTrue="1" operator="containsText" text="1 - зеленый">
      <formula>NOT(ISERROR(SEARCH("1 - зеленый",P206)))</formula>
    </cfRule>
    <cfRule type="containsText" dxfId="3880" priority="5577" stopIfTrue="1" operator="containsText" text="0 - серый">
      <formula>NOT(ISERROR(SEARCH("0 - серый",P206)))</formula>
    </cfRule>
  </conditionalFormatting>
  <conditionalFormatting sqref="O206">
    <cfRule type="containsText" dxfId="3879" priority="5570" stopIfTrue="1" operator="containsText" text="3 - красный">
      <formula>NOT(ISERROR(SEARCH("3 - красный",O206)))</formula>
    </cfRule>
    <cfRule type="containsText" dxfId="3878" priority="5571" stopIfTrue="1" operator="containsText" text="2 - желтый">
      <formula>NOT(ISERROR(SEARCH("2 - желтый",O206)))</formula>
    </cfRule>
    <cfRule type="containsText" dxfId="3877" priority="5572" stopIfTrue="1" operator="containsText" text="1 - зеленый">
      <formula>NOT(ISERROR(SEARCH("1 - зеленый",O206)))</formula>
    </cfRule>
    <cfRule type="containsText" dxfId="3876" priority="5573" stopIfTrue="1" operator="containsText" text="0 - серый">
      <formula>NOT(ISERROR(SEARCH("0 - серый",O206)))</formula>
    </cfRule>
  </conditionalFormatting>
  <conditionalFormatting sqref="P51">
    <cfRule type="containsText" dxfId="3875" priority="5562" stopIfTrue="1" operator="containsText" text="3 - красный">
      <formula>NOT(ISERROR(SEARCH("3 - красный",P51)))</formula>
    </cfRule>
    <cfRule type="containsText" dxfId="3874" priority="5563" stopIfTrue="1" operator="containsText" text="2 - желтый">
      <formula>NOT(ISERROR(SEARCH("2 - желтый",P51)))</formula>
    </cfRule>
    <cfRule type="containsText" dxfId="3873" priority="5564" stopIfTrue="1" operator="containsText" text="1 - зеленый">
      <formula>NOT(ISERROR(SEARCH("1 - зеленый",P51)))</formula>
    </cfRule>
    <cfRule type="containsText" dxfId="3872" priority="5565" stopIfTrue="1" operator="containsText" text="0 - серый">
      <formula>NOT(ISERROR(SEARCH("0 - серый",P51)))</formula>
    </cfRule>
  </conditionalFormatting>
  <conditionalFormatting sqref="O289:P289">
    <cfRule type="containsText" dxfId="3871" priority="5558" stopIfTrue="1" operator="containsText" text="3 - красный">
      <formula>NOT(ISERROR(SEARCH("3 - красный",O289)))</formula>
    </cfRule>
    <cfRule type="containsText" dxfId="3870" priority="5559" stopIfTrue="1" operator="containsText" text="2 - желтый">
      <formula>NOT(ISERROR(SEARCH("2 - желтый",O289)))</formula>
    </cfRule>
    <cfRule type="containsText" dxfId="3869" priority="5560" stopIfTrue="1" operator="containsText" text="1 - зеленый">
      <formula>NOT(ISERROR(SEARCH("1 - зеленый",O289)))</formula>
    </cfRule>
    <cfRule type="containsText" dxfId="3868" priority="5561" stopIfTrue="1" operator="containsText" text="0 - серый">
      <formula>NOT(ISERROR(SEARCH("0 - серый",O289)))</formula>
    </cfRule>
  </conditionalFormatting>
  <conditionalFormatting sqref="O284">
    <cfRule type="containsText" dxfId="3867" priority="5382" stopIfTrue="1" operator="containsText" text="3 - красный">
      <formula>NOT(ISERROR(SEARCH("3 - красный",O284)))</formula>
    </cfRule>
    <cfRule type="containsText" dxfId="3866" priority="5383" stopIfTrue="1" operator="containsText" text="2 - желтый">
      <formula>NOT(ISERROR(SEARCH("2 - желтый",O284)))</formula>
    </cfRule>
    <cfRule type="containsText" dxfId="3865" priority="5384" stopIfTrue="1" operator="containsText" text="1 - зеленый">
      <formula>NOT(ISERROR(SEARCH("1 - зеленый",O284)))</formula>
    </cfRule>
    <cfRule type="containsText" dxfId="3864" priority="5385" stopIfTrue="1" operator="containsText" text="0 - серый">
      <formula>NOT(ISERROR(SEARCH("0 - серый",O284)))</formula>
    </cfRule>
  </conditionalFormatting>
  <conditionalFormatting sqref="P93">
    <cfRule type="containsText" dxfId="3863" priority="5474" stopIfTrue="1" operator="containsText" text="3 - красный">
      <formula>NOT(ISERROR(SEARCH("3 - красный",P93)))</formula>
    </cfRule>
    <cfRule type="containsText" dxfId="3862" priority="5475" stopIfTrue="1" operator="containsText" text="2 - желтый">
      <formula>NOT(ISERROR(SEARCH("2 - желтый",P93)))</formula>
    </cfRule>
    <cfRule type="containsText" dxfId="3861" priority="5476" stopIfTrue="1" operator="containsText" text="1 - зеленый">
      <formula>NOT(ISERROR(SEARCH("1 - зеленый",P93)))</formula>
    </cfRule>
    <cfRule type="containsText" dxfId="3860" priority="5477" stopIfTrue="1" operator="containsText" text="0 - серый">
      <formula>NOT(ISERROR(SEARCH("0 - серый",P93)))</formula>
    </cfRule>
  </conditionalFormatting>
  <conditionalFormatting sqref="O290:P290">
    <cfRule type="containsText" dxfId="3859" priority="5554" stopIfTrue="1" operator="containsText" text="3 - красный">
      <formula>NOT(ISERROR(SEARCH("3 - красный",O290)))</formula>
    </cfRule>
    <cfRule type="containsText" dxfId="3858" priority="5555" stopIfTrue="1" operator="containsText" text="2 - желтый">
      <formula>NOT(ISERROR(SEARCH("2 - желтый",O290)))</formula>
    </cfRule>
    <cfRule type="containsText" dxfId="3857" priority="5556" stopIfTrue="1" operator="containsText" text="1 - зеленый">
      <formula>NOT(ISERROR(SEARCH("1 - зеленый",O290)))</formula>
    </cfRule>
    <cfRule type="containsText" dxfId="3856" priority="5557" stopIfTrue="1" operator="containsText" text="0 - серый">
      <formula>NOT(ISERROR(SEARCH("0 - серый",O290)))</formula>
    </cfRule>
  </conditionalFormatting>
  <conditionalFormatting sqref="O291:P291">
    <cfRule type="containsText" dxfId="3855" priority="5550" stopIfTrue="1" operator="containsText" text="3 - красный">
      <formula>NOT(ISERROR(SEARCH("3 - красный",O291)))</formula>
    </cfRule>
    <cfRule type="containsText" dxfId="3854" priority="5551" stopIfTrue="1" operator="containsText" text="2 - желтый">
      <formula>NOT(ISERROR(SEARCH("2 - желтый",O291)))</formula>
    </cfRule>
    <cfRule type="containsText" dxfId="3853" priority="5552" stopIfTrue="1" operator="containsText" text="1 - зеленый">
      <formula>NOT(ISERROR(SEARCH("1 - зеленый",O291)))</formula>
    </cfRule>
    <cfRule type="containsText" dxfId="3852" priority="5553" stopIfTrue="1" operator="containsText" text="0 - серый">
      <formula>NOT(ISERROR(SEARCH("0 - серый",O291)))</formula>
    </cfRule>
  </conditionalFormatting>
  <conditionalFormatting sqref="P284">
    <cfRule type="containsText" dxfId="3851" priority="5386" stopIfTrue="1" operator="containsText" text="3 - красный">
      <formula>NOT(ISERROR(SEARCH("3 - красный",P284)))</formula>
    </cfRule>
    <cfRule type="containsText" dxfId="3850" priority="5387" stopIfTrue="1" operator="containsText" text="2 - желтый">
      <formula>NOT(ISERROR(SEARCH("2 - желтый",P284)))</formula>
    </cfRule>
    <cfRule type="containsText" dxfId="3849" priority="5388" stopIfTrue="1" operator="containsText" text="1 - зеленый">
      <formula>NOT(ISERROR(SEARCH("1 - зеленый",P284)))</formula>
    </cfRule>
    <cfRule type="containsText" dxfId="3848" priority="5389" stopIfTrue="1" operator="containsText" text="0 - серый">
      <formula>NOT(ISERROR(SEARCH("0 - серый",P284)))</formula>
    </cfRule>
  </conditionalFormatting>
  <conditionalFormatting sqref="O285:P285">
    <cfRule type="containsText" dxfId="3847" priority="5566" stopIfTrue="1" operator="containsText" text="3 - красный">
      <formula>NOT(ISERROR(SEARCH("3 - красный",O285)))</formula>
    </cfRule>
    <cfRule type="containsText" dxfId="3846" priority="5567" stopIfTrue="1" operator="containsText" text="2 - желтый">
      <formula>NOT(ISERROR(SEARCH("2 - желтый",O285)))</formula>
    </cfRule>
    <cfRule type="containsText" dxfId="3845" priority="5568" stopIfTrue="1" operator="containsText" text="1 - зеленый">
      <formula>NOT(ISERROR(SEARCH("1 - зеленый",O285)))</formula>
    </cfRule>
    <cfRule type="containsText" dxfId="3844" priority="5569" stopIfTrue="1" operator="containsText" text="0 - серый">
      <formula>NOT(ISERROR(SEARCH("0 - серый",O285)))</formula>
    </cfRule>
  </conditionalFormatting>
  <conditionalFormatting sqref="O292:P292">
    <cfRule type="containsText" dxfId="3843" priority="5546" stopIfTrue="1" operator="containsText" text="3 - красный">
      <formula>NOT(ISERROR(SEARCH("3 - красный",O292)))</formula>
    </cfRule>
    <cfRule type="containsText" dxfId="3842" priority="5547" stopIfTrue="1" operator="containsText" text="2 - желтый">
      <formula>NOT(ISERROR(SEARCH("2 - желтый",O292)))</formula>
    </cfRule>
    <cfRule type="containsText" dxfId="3841" priority="5548" stopIfTrue="1" operator="containsText" text="1 - зеленый">
      <formula>NOT(ISERROR(SEARCH("1 - зеленый",O292)))</formula>
    </cfRule>
    <cfRule type="containsText" dxfId="3840" priority="5549" stopIfTrue="1" operator="containsText" text="0 - серый">
      <formula>NOT(ISERROR(SEARCH("0 - серый",O292)))</formula>
    </cfRule>
  </conditionalFormatting>
  <conditionalFormatting sqref="O293:P293">
    <cfRule type="containsText" dxfId="3839" priority="5542" stopIfTrue="1" operator="containsText" text="3 - красный">
      <formula>NOT(ISERROR(SEARCH("3 - красный",O293)))</formula>
    </cfRule>
    <cfRule type="containsText" dxfId="3838" priority="5543" stopIfTrue="1" operator="containsText" text="2 - желтый">
      <formula>NOT(ISERROR(SEARCH("2 - желтый",O293)))</formula>
    </cfRule>
    <cfRule type="containsText" dxfId="3837" priority="5544" stopIfTrue="1" operator="containsText" text="1 - зеленый">
      <formula>NOT(ISERROR(SEARCH("1 - зеленый",O293)))</formula>
    </cfRule>
    <cfRule type="containsText" dxfId="3836" priority="5545" stopIfTrue="1" operator="containsText" text="0 - серый">
      <formula>NOT(ISERROR(SEARCH("0 - серый",O293)))</formula>
    </cfRule>
  </conditionalFormatting>
  <conditionalFormatting sqref="O294">
    <cfRule type="containsText" dxfId="3835" priority="5534" stopIfTrue="1" operator="containsText" text="3 - красный">
      <formula>NOT(ISERROR(SEARCH("3 - красный",O294)))</formula>
    </cfRule>
    <cfRule type="containsText" dxfId="3834" priority="5535" stopIfTrue="1" operator="containsText" text="2 - желтый">
      <formula>NOT(ISERROR(SEARCH("2 - желтый",O294)))</formula>
    </cfRule>
    <cfRule type="containsText" dxfId="3833" priority="5536" stopIfTrue="1" operator="containsText" text="1 - зеленый">
      <formula>NOT(ISERROR(SEARCH("1 - зеленый",O294)))</formula>
    </cfRule>
    <cfRule type="containsText" dxfId="3832" priority="5537" stopIfTrue="1" operator="containsText" text="0 - серый">
      <formula>NOT(ISERROR(SEARCH("0 - серый",O294)))</formula>
    </cfRule>
  </conditionalFormatting>
  <conditionalFormatting sqref="O303">
    <cfRule type="containsText" dxfId="3831" priority="5530" stopIfTrue="1" operator="containsText" text="3 - красный">
      <formula>NOT(ISERROR(SEARCH("3 - красный",O303)))</formula>
    </cfRule>
    <cfRule type="containsText" dxfId="3830" priority="5531" stopIfTrue="1" operator="containsText" text="2 - желтый">
      <formula>NOT(ISERROR(SEARCH("2 - желтый",O303)))</formula>
    </cfRule>
    <cfRule type="containsText" dxfId="3829" priority="5532" stopIfTrue="1" operator="containsText" text="1 - зеленый">
      <formula>NOT(ISERROR(SEARCH("1 - зеленый",O303)))</formula>
    </cfRule>
    <cfRule type="containsText" dxfId="3828" priority="5533" stopIfTrue="1" operator="containsText" text="0 - серый">
      <formula>NOT(ISERROR(SEARCH("0 - серый",O303)))</formula>
    </cfRule>
  </conditionalFormatting>
  <conditionalFormatting sqref="O312:P312">
    <cfRule type="containsText" dxfId="3827" priority="5498" stopIfTrue="1" operator="containsText" text="3 - красный">
      <formula>NOT(ISERROR(SEARCH("3 - красный",O312)))</formula>
    </cfRule>
    <cfRule type="containsText" dxfId="3826" priority="5499" stopIfTrue="1" operator="containsText" text="2 - желтый">
      <formula>NOT(ISERROR(SEARCH("2 - желтый",O312)))</formula>
    </cfRule>
    <cfRule type="containsText" dxfId="3825" priority="5500" stopIfTrue="1" operator="containsText" text="1 - зеленый">
      <formula>NOT(ISERROR(SEARCH("1 - зеленый",O312)))</formula>
    </cfRule>
    <cfRule type="containsText" dxfId="3824" priority="5501" stopIfTrue="1" operator="containsText" text="0 - серый">
      <formula>NOT(ISERROR(SEARCH("0 - серый",O312)))</formula>
    </cfRule>
  </conditionalFormatting>
  <conditionalFormatting sqref="O315:P315">
    <cfRule type="containsText" dxfId="3823" priority="5486" stopIfTrue="1" operator="containsText" text="3 - красный">
      <formula>NOT(ISERROR(SEARCH("3 - красный",O315)))</formula>
    </cfRule>
    <cfRule type="containsText" dxfId="3822" priority="5487" stopIfTrue="1" operator="containsText" text="2 - желтый">
      <formula>NOT(ISERROR(SEARCH("2 - желтый",O315)))</formula>
    </cfRule>
    <cfRule type="containsText" dxfId="3821" priority="5488" stopIfTrue="1" operator="containsText" text="1 - зеленый">
      <formula>NOT(ISERROR(SEARCH("1 - зеленый",O315)))</formula>
    </cfRule>
    <cfRule type="containsText" dxfId="3820" priority="5489" stopIfTrue="1" operator="containsText" text="0 - серый">
      <formula>NOT(ISERROR(SEARCH("0 - серый",O315)))</formula>
    </cfRule>
  </conditionalFormatting>
  <conditionalFormatting sqref="O304">
    <cfRule type="containsText" dxfId="3819" priority="5522" stopIfTrue="1" operator="containsText" text="3 - красный">
      <formula>NOT(ISERROR(SEARCH("3 - красный",O304)))</formula>
    </cfRule>
    <cfRule type="containsText" dxfId="3818" priority="5523" stopIfTrue="1" operator="containsText" text="2 - желтый">
      <formula>NOT(ISERROR(SEARCH("2 - желтый",O304)))</formula>
    </cfRule>
    <cfRule type="containsText" dxfId="3817" priority="5524" stopIfTrue="1" operator="containsText" text="1 - зеленый">
      <formula>NOT(ISERROR(SEARCH("1 - зеленый",O304)))</formula>
    </cfRule>
    <cfRule type="containsText" dxfId="3816" priority="5525" stopIfTrue="1" operator="containsText" text="0 - серый">
      <formula>NOT(ISERROR(SEARCH("0 - серый",O304)))</formula>
    </cfRule>
  </conditionalFormatting>
  <conditionalFormatting sqref="O307">
    <cfRule type="containsText" dxfId="3815" priority="5514" stopIfTrue="1" operator="containsText" text="3 - красный">
      <formula>NOT(ISERROR(SEARCH("3 - красный",O307)))</formula>
    </cfRule>
    <cfRule type="containsText" dxfId="3814" priority="5515" stopIfTrue="1" operator="containsText" text="2 - желтый">
      <formula>NOT(ISERROR(SEARCH("2 - желтый",O307)))</formula>
    </cfRule>
    <cfRule type="containsText" dxfId="3813" priority="5516" stopIfTrue="1" operator="containsText" text="1 - зеленый">
      <formula>NOT(ISERROR(SEARCH("1 - зеленый",O307)))</formula>
    </cfRule>
    <cfRule type="containsText" dxfId="3812" priority="5517" stopIfTrue="1" operator="containsText" text="0 - серый">
      <formula>NOT(ISERROR(SEARCH("0 - серый",O307)))</formula>
    </cfRule>
  </conditionalFormatting>
  <conditionalFormatting sqref="O308:P308">
    <cfRule type="containsText" dxfId="3811" priority="5510" stopIfTrue="1" operator="containsText" text="3 - красный">
      <formula>NOT(ISERROR(SEARCH("3 - красный",O308)))</formula>
    </cfRule>
    <cfRule type="containsText" dxfId="3810" priority="5511" stopIfTrue="1" operator="containsText" text="2 - желтый">
      <formula>NOT(ISERROR(SEARCH("2 - желтый",O308)))</formula>
    </cfRule>
    <cfRule type="containsText" dxfId="3809" priority="5512" stopIfTrue="1" operator="containsText" text="1 - зеленый">
      <formula>NOT(ISERROR(SEARCH("1 - зеленый",O308)))</formula>
    </cfRule>
    <cfRule type="containsText" dxfId="3808" priority="5513" stopIfTrue="1" operator="containsText" text="0 - серый">
      <formula>NOT(ISERROR(SEARCH("0 - серый",O308)))</formula>
    </cfRule>
  </conditionalFormatting>
  <conditionalFormatting sqref="O114:P114">
    <cfRule type="containsText" dxfId="3807" priority="5482" stopIfTrue="1" operator="containsText" text="3 - красный">
      <formula>NOT(ISERROR(SEARCH("3 - красный",O114)))</formula>
    </cfRule>
    <cfRule type="containsText" dxfId="3806" priority="5483" stopIfTrue="1" operator="containsText" text="2 - желтый">
      <formula>NOT(ISERROR(SEARCH("2 - желтый",O114)))</formula>
    </cfRule>
    <cfRule type="containsText" dxfId="3805" priority="5484" stopIfTrue="1" operator="containsText" text="1 - зеленый">
      <formula>NOT(ISERROR(SEARCH("1 - зеленый",O114)))</formula>
    </cfRule>
    <cfRule type="containsText" dxfId="3804" priority="5485" stopIfTrue="1" operator="containsText" text="0 - серый">
      <formula>NOT(ISERROR(SEARCH("0 - серый",O114)))</formula>
    </cfRule>
  </conditionalFormatting>
  <conditionalFormatting sqref="O115:P115">
    <cfRule type="containsText" dxfId="3803" priority="5478" stopIfTrue="1" operator="containsText" text="3 - красный">
      <formula>NOT(ISERROR(SEARCH("3 - красный",O115)))</formula>
    </cfRule>
    <cfRule type="containsText" dxfId="3802" priority="5479" stopIfTrue="1" operator="containsText" text="2 - желтый">
      <formula>NOT(ISERROR(SEARCH("2 - желтый",O115)))</formula>
    </cfRule>
    <cfRule type="containsText" dxfId="3801" priority="5480" stopIfTrue="1" operator="containsText" text="1 - зеленый">
      <formula>NOT(ISERROR(SEARCH("1 - зеленый",O115)))</formula>
    </cfRule>
    <cfRule type="containsText" dxfId="3800" priority="5481" stopIfTrue="1" operator="containsText" text="0 - серый">
      <formula>NOT(ISERROR(SEARCH("0 - серый",O115)))</formula>
    </cfRule>
  </conditionalFormatting>
  <conditionalFormatting sqref="O258">
    <cfRule type="containsText" dxfId="3799" priority="5398" stopIfTrue="1" operator="containsText" text="3 - красный">
      <formula>NOT(ISERROR(SEARCH("3 - красный",O258)))</formula>
    </cfRule>
    <cfRule type="containsText" dxfId="3798" priority="5399" stopIfTrue="1" operator="containsText" text="2 - желтый">
      <formula>NOT(ISERROR(SEARCH("2 - желтый",O258)))</formula>
    </cfRule>
    <cfRule type="containsText" dxfId="3797" priority="5400" stopIfTrue="1" operator="containsText" text="1 - зеленый">
      <formula>NOT(ISERROR(SEARCH("1 - зеленый",O258)))</formula>
    </cfRule>
    <cfRule type="containsText" dxfId="3796" priority="5401" stopIfTrue="1" operator="containsText" text="0 - серый">
      <formula>NOT(ISERROR(SEARCH("0 - серый",O258)))</formula>
    </cfRule>
  </conditionalFormatting>
  <conditionalFormatting sqref="P281">
    <cfRule type="containsText" dxfId="3795" priority="5394" stopIfTrue="1" operator="containsText" text="3 - красный">
      <formula>NOT(ISERROR(SEARCH("3 - красный",P281)))</formula>
    </cfRule>
    <cfRule type="containsText" dxfId="3794" priority="5395" stopIfTrue="1" operator="containsText" text="2 - желтый">
      <formula>NOT(ISERROR(SEARCH("2 - желтый",P281)))</formula>
    </cfRule>
    <cfRule type="containsText" dxfId="3793" priority="5396" stopIfTrue="1" operator="containsText" text="1 - зеленый">
      <formula>NOT(ISERROR(SEARCH("1 - зеленый",P281)))</formula>
    </cfRule>
    <cfRule type="containsText" dxfId="3792" priority="5397" stopIfTrue="1" operator="containsText" text="0 - серый">
      <formula>NOT(ISERROR(SEARCH("0 - серый",P281)))</formula>
    </cfRule>
  </conditionalFormatting>
  <conditionalFormatting sqref="P94">
    <cfRule type="containsText" dxfId="3791" priority="5470" stopIfTrue="1" operator="containsText" text="3 - красный">
      <formula>NOT(ISERROR(SEARCH("3 - красный",P94)))</formula>
    </cfRule>
    <cfRule type="containsText" dxfId="3790" priority="5471" stopIfTrue="1" operator="containsText" text="2 - желтый">
      <formula>NOT(ISERROR(SEARCH("2 - желтый",P94)))</formula>
    </cfRule>
    <cfRule type="containsText" dxfId="3789" priority="5472" stopIfTrue="1" operator="containsText" text="1 - зеленый">
      <formula>NOT(ISERROR(SEARCH("1 - зеленый",P94)))</formula>
    </cfRule>
    <cfRule type="containsText" dxfId="3788" priority="5473" stopIfTrue="1" operator="containsText" text="0 - серый">
      <formula>NOT(ISERROR(SEARCH("0 - серый",P94)))</formula>
    </cfRule>
  </conditionalFormatting>
  <conditionalFormatting sqref="O246:P246">
    <cfRule type="containsText" dxfId="3787" priority="5038" stopIfTrue="1" operator="containsText" text="3 - красный">
      <formula>NOT(ISERROR(SEARCH("3 - красный",O246)))</formula>
    </cfRule>
    <cfRule type="containsText" dxfId="3786" priority="5039" stopIfTrue="1" operator="containsText" text="2 - желтый">
      <formula>NOT(ISERROR(SEARCH("2 - желтый",O246)))</formula>
    </cfRule>
    <cfRule type="containsText" dxfId="3785" priority="5040" stopIfTrue="1" operator="containsText" text="1 - зеленый">
      <formula>NOT(ISERROR(SEARCH("1 - зеленый",O246)))</formula>
    </cfRule>
    <cfRule type="containsText" dxfId="3784" priority="5041" stopIfTrue="1" operator="containsText" text="0 - серый">
      <formula>NOT(ISERROR(SEARCH("0 - серый",O246)))</formula>
    </cfRule>
  </conditionalFormatting>
  <conditionalFormatting sqref="O154:P154">
    <cfRule type="containsText" dxfId="3783" priority="5198" stopIfTrue="1" operator="containsText" text="3 - красный">
      <formula>NOT(ISERROR(SEARCH("3 - красный",O154)))</formula>
    </cfRule>
    <cfRule type="containsText" dxfId="3782" priority="5199" stopIfTrue="1" operator="containsText" text="2 - желтый">
      <formula>NOT(ISERROR(SEARCH("2 - желтый",O154)))</formula>
    </cfRule>
    <cfRule type="containsText" dxfId="3781" priority="5200" stopIfTrue="1" operator="containsText" text="1 - зеленый">
      <formula>NOT(ISERROR(SEARCH("1 - зеленый",O154)))</formula>
    </cfRule>
    <cfRule type="containsText" dxfId="3780" priority="5201" stopIfTrue="1" operator="containsText" text="0 - серый">
      <formula>NOT(ISERROR(SEARCH("0 - серый",O154)))</formula>
    </cfRule>
  </conditionalFormatting>
  <conditionalFormatting sqref="P155">
    <cfRule type="containsText" dxfId="3779" priority="5194" stopIfTrue="1" operator="containsText" text="3 - красный">
      <formula>NOT(ISERROR(SEARCH("3 - красный",P155)))</formula>
    </cfRule>
    <cfRule type="containsText" dxfId="3778" priority="5195" stopIfTrue="1" operator="containsText" text="2 - желтый">
      <formula>NOT(ISERROR(SEARCH("2 - желтый",P155)))</formula>
    </cfRule>
    <cfRule type="containsText" dxfId="3777" priority="5196" stopIfTrue="1" operator="containsText" text="1 - зеленый">
      <formula>NOT(ISERROR(SEARCH("1 - зеленый",P155)))</formula>
    </cfRule>
    <cfRule type="containsText" dxfId="3776" priority="5197" stopIfTrue="1" operator="containsText" text="0 - серый">
      <formula>NOT(ISERROR(SEARCH("0 - серый",P155)))</formula>
    </cfRule>
  </conditionalFormatting>
  <conditionalFormatting sqref="P146">
    <cfRule type="containsText" dxfId="3775" priority="5466" stopIfTrue="1" operator="containsText" text="3 - красный">
      <formula>NOT(ISERROR(SEARCH("3 - красный",P146)))</formula>
    </cfRule>
    <cfRule type="containsText" dxfId="3774" priority="5467" stopIfTrue="1" operator="containsText" text="2 - желтый">
      <formula>NOT(ISERROR(SEARCH("2 - желтый",P146)))</formula>
    </cfRule>
    <cfRule type="containsText" dxfId="3773" priority="5468" stopIfTrue="1" operator="containsText" text="1 - зеленый">
      <formula>NOT(ISERROR(SEARCH("1 - зеленый",P146)))</formula>
    </cfRule>
    <cfRule type="containsText" dxfId="3772" priority="5469" stopIfTrue="1" operator="containsText" text="0 - серый">
      <formula>NOT(ISERROR(SEARCH("0 - серый",P146)))</formula>
    </cfRule>
  </conditionalFormatting>
  <conditionalFormatting sqref="O146">
    <cfRule type="containsText" dxfId="3771" priority="5462" stopIfTrue="1" operator="containsText" text="3 - красный">
      <formula>NOT(ISERROR(SEARCH("3 - красный",O146)))</formula>
    </cfRule>
    <cfRule type="containsText" dxfId="3770" priority="5463" stopIfTrue="1" operator="containsText" text="2 - желтый">
      <formula>NOT(ISERROR(SEARCH("2 - желтый",O146)))</formula>
    </cfRule>
    <cfRule type="containsText" dxfId="3769" priority="5464" stopIfTrue="1" operator="containsText" text="1 - зеленый">
      <formula>NOT(ISERROR(SEARCH("1 - зеленый",O146)))</formula>
    </cfRule>
    <cfRule type="containsText" dxfId="3768" priority="5465" stopIfTrue="1" operator="containsText" text="0 - серый">
      <formula>NOT(ISERROR(SEARCH("0 - серый",O146)))</formula>
    </cfRule>
  </conditionalFormatting>
  <conditionalFormatting sqref="O153:P153">
    <cfRule type="containsText" dxfId="3767" priority="5458" stopIfTrue="1" operator="containsText" text="3 - красный">
      <formula>NOT(ISERROR(SEARCH("3 - красный",O153)))</formula>
    </cfRule>
    <cfRule type="containsText" dxfId="3766" priority="5459" stopIfTrue="1" operator="containsText" text="2 - желтый">
      <formula>NOT(ISERROR(SEARCH("2 - желтый",O153)))</formula>
    </cfRule>
    <cfRule type="containsText" dxfId="3765" priority="5460" stopIfTrue="1" operator="containsText" text="1 - зеленый">
      <formula>NOT(ISERROR(SEARCH("1 - зеленый",O153)))</formula>
    </cfRule>
    <cfRule type="containsText" dxfId="3764" priority="5461" stopIfTrue="1" operator="containsText" text="0 - серый">
      <formula>NOT(ISERROR(SEARCH("0 - серый",O153)))</formula>
    </cfRule>
  </conditionalFormatting>
  <conditionalFormatting sqref="O190:P190">
    <cfRule type="containsText" dxfId="3763" priority="5422" stopIfTrue="1" operator="containsText" text="3 - красный">
      <formula>NOT(ISERROR(SEARCH("3 - красный",O190)))</formula>
    </cfRule>
    <cfRule type="containsText" dxfId="3762" priority="5423" stopIfTrue="1" operator="containsText" text="2 - желтый">
      <formula>NOT(ISERROR(SEARCH("2 - желтый",O190)))</formula>
    </cfRule>
    <cfRule type="containsText" dxfId="3761" priority="5424" stopIfTrue="1" operator="containsText" text="1 - зеленый">
      <formula>NOT(ISERROR(SEARCH("1 - зеленый",O190)))</formula>
    </cfRule>
    <cfRule type="containsText" dxfId="3760" priority="5425" stopIfTrue="1" operator="containsText" text="0 - серый">
      <formula>NOT(ISERROR(SEARCH("0 - серый",O190)))</formula>
    </cfRule>
  </conditionalFormatting>
  <conditionalFormatting sqref="O161:P161">
    <cfRule type="containsText" dxfId="3759" priority="5098" stopIfTrue="1" operator="containsText" text="3 - красный">
      <formula>NOT(ISERROR(SEARCH("3 - красный",O161)))</formula>
    </cfRule>
    <cfRule type="containsText" dxfId="3758" priority="5099" stopIfTrue="1" operator="containsText" text="2 - желтый">
      <formula>NOT(ISERROR(SEARCH("2 - желтый",O161)))</formula>
    </cfRule>
    <cfRule type="containsText" dxfId="3757" priority="5100" stopIfTrue="1" operator="containsText" text="1 - зеленый">
      <formula>NOT(ISERROR(SEARCH("1 - зеленый",O161)))</formula>
    </cfRule>
    <cfRule type="containsText" dxfId="3756" priority="5101" stopIfTrue="1" operator="containsText" text="0 - серый">
      <formula>NOT(ISERROR(SEARCH("0 - серый",O161)))</formula>
    </cfRule>
  </conditionalFormatting>
  <conditionalFormatting sqref="O345:P345">
    <cfRule type="containsText" dxfId="3755" priority="5118" stopIfTrue="1" operator="containsText" text="3 - красный">
      <formula>NOT(ISERROR(SEARCH("3 - красный",O345)))</formula>
    </cfRule>
    <cfRule type="containsText" dxfId="3754" priority="5119" stopIfTrue="1" operator="containsText" text="2 - желтый">
      <formula>NOT(ISERROR(SEARCH("2 - желтый",O345)))</formula>
    </cfRule>
    <cfRule type="containsText" dxfId="3753" priority="5120" stopIfTrue="1" operator="containsText" text="1 - зеленый">
      <formula>NOT(ISERROR(SEARCH("1 - зеленый",O345)))</formula>
    </cfRule>
    <cfRule type="containsText" dxfId="3752" priority="5121" stopIfTrue="1" operator="containsText" text="0 - серый">
      <formula>NOT(ISERROR(SEARCH("0 - серый",O345)))</formula>
    </cfRule>
  </conditionalFormatting>
  <conditionalFormatting sqref="O346:P346">
    <cfRule type="containsText" dxfId="3751" priority="5110" stopIfTrue="1" operator="containsText" text="3 - красный">
      <formula>NOT(ISERROR(SEARCH("3 - красный",O346)))</formula>
    </cfRule>
    <cfRule type="containsText" dxfId="3750" priority="5111" stopIfTrue="1" operator="containsText" text="2 - желтый">
      <formula>NOT(ISERROR(SEARCH("2 - желтый",O346)))</formula>
    </cfRule>
    <cfRule type="containsText" dxfId="3749" priority="5112" stopIfTrue="1" operator="containsText" text="1 - зеленый">
      <formula>NOT(ISERROR(SEARCH("1 - зеленый",O346)))</formula>
    </cfRule>
    <cfRule type="containsText" dxfId="3748" priority="5113" stopIfTrue="1" operator="containsText" text="0 - серый">
      <formula>NOT(ISERROR(SEARCH("0 - серый",O346)))</formula>
    </cfRule>
  </conditionalFormatting>
  <conditionalFormatting sqref="O257">
    <cfRule type="containsText" dxfId="3747" priority="5402" stopIfTrue="1" operator="containsText" text="3 - красный">
      <formula>NOT(ISERROR(SEARCH("3 - красный",O257)))</formula>
    </cfRule>
    <cfRule type="containsText" dxfId="3746" priority="5403" stopIfTrue="1" operator="containsText" text="2 - желтый">
      <formula>NOT(ISERROR(SEARCH("2 - желтый",O257)))</formula>
    </cfRule>
    <cfRule type="containsText" dxfId="3745" priority="5404" stopIfTrue="1" operator="containsText" text="1 - зеленый">
      <formula>NOT(ISERROR(SEARCH("1 - зеленый",O257)))</formula>
    </cfRule>
    <cfRule type="containsText" dxfId="3744" priority="5405" stopIfTrue="1" operator="containsText" text="0 - серый">
      <formula>NOT(ISERROR(SEARCH("0 - серый",O257)))</formula>
    </cfRule>
  </conditionalFormatting>
  <conditionalFormatting sqref="O272">
    <cfRule type="containsText" dxfId="3743" priority="5006" stopIfTrue="1" operator="containsText" text="3 - красный">
      <formula>NOT(ISERROR(SEARCH("3 - красный",O272)))</formula>
    </cfRule>
    <cfRule type="containsText" dxfId="3742" priority="5007" stopIfTrue="1" operator="containsText" text="2 - желтый">
      <formula>NOT(ISERROR(SEARCH("2 - желтый",O272)))</formula>
    </cfRule>
    <cfRule type="containsText" dxfId="3741" priority="5008" stopIfTrue="1" operator="containsText" text="1 - зеленый">
      <formula>NOT(ISERROR(SEARCH("1 - зеленый",O272)))</formula>
    </cfRule>
    <cfRule type="containsText" dxfId="3740" priority="5009" stopIfTrue="1" operator="containsText" text="0 - серый">
      <formula>NOT(ISERROR(SEARCH("0 - серый",O272)))</formula>
    </cfRule>
  </conditionalFormatting>
  <conditionalFormatting sqref="O281">
    <cfRule type="containsText" dxfId="3739" priority="5390" stopIfTrue="1" operator="containsText" text="3 - красный">
      <formula>NOT(ISERROR(SEARCH("3 - красный",O281)))</formula>
    </cfRule>
    <cfRule type="containsText" dxfId="3738" priority="5391" stopIfTrue="1" operator="containsText" text="2 - желтый">
      <formula>NOT(ISERROR(SEARCH("2 - желтый",O281)))</formula>
    </cfRule>
    <cfRule type="containsText" dxfId="3737" priority="5392" stopIfTrue="1" operator="containsText" text="1 - зеленый">
      <formula>NOT(ISERROR(SEARCH("1 - зеленый",O281)))</formula>
    </cfRule>
    <cfRule type="containsText" dxfId="3736" priority="5393" stopIfTrue="1" operator="containsText" text="0 - серый">
      <formula>NOT(ISERROR(SEARCH("0 - серый",O281)))</formula>
    </cfRule>
  </conditionalFormatting>
  <conditionalFormatting sqref="O287">
    <cfRule type="containsText" dxfId="3735" priority="5374" stopIfTrue="1" operator="containsText" text="3 - красный">
      <formula>NOT(ISERROR(SEARCH("3 - красный",O287)))</formula>
    </cfRule>
    <cfRule type="containsText" dxfId="3734" priority="5375" stopIfTrue="1" operator="containsText" text="2 - желтый">
      <formula>NOT(ISERROR(SEARCH("2 - желтый",O287)))</formula>
    </cfRule>
    <cfRule type="containsText" dxfId="3733" priority="5376" stopIfTrue="1" operator="containsText" text="1 - зеленый">
      <formula>NOT(ISERROR(SEARCH("1 - зеленый",O287)))</formula>
    </cfRule>
    <cfRule type="containsText" dxfId="3732" priority="5377" stopIfTrue="1" operator="containsText" text="0 - серый">
      <formula>NOT(ISERROR(SEARCH("0 - серый",O287)))</formula>
    </cfRule>
  </conditionalFormatting>
  <conditionalFormatting sqref="P288">
    <cfRule type="containsText" dxfId="3731" priority="5370" stopIfTrue="1" operator="containsText" text="3 - красный">
      <formula>NOT(ISERROR(SEARCH("3 - красный",P288)))</formula>
    </cfRule>
    <cfRule type="containsText" dxfId="3730" priority="5371" stopIfTrue="1" operator="containsText" text="2 - желтый">
      <formula>NOT(ISERROR(SEARCH("2 - желтый",P288)))</formula>
    </cfRule>
    <cfRule type="containsText" dxfId="3729" priority="5372" stopIfTrue="1" operator="containsText" text="1 - зеленый">
      <formula>NOT(ISERROR(SEARCH("1 - зеленый",P288)))</formula>
    </cfRule>
    <cfRule type="containsText" dxfId="3728" priority="5373" stopIfTrue="1" operator="containsText" text="0 - серый">
      <formula>NOT(ISERROR(SEARCH("0 - серый",P288)))</formula>
    </cfRule>
  </conditionalFormatting>
  <conditionalFormatting sqref="O288">
    <cfRule type="containsText" dxfId="3727" priority="5366" stopIfTrue="1" operator="containsText" text="3 - красный">
      <formula>NOT(ISERROR(SEARCH("3 - красный",O288)))</formula>
    </cfRule>
    <cfRule type="containsText" dxfId="3726" priority="5367" stopIfTrue="1" operator="containsText" text="2 - желтый">
      <formula>NOT(ISERROR(SEARCH("2 - желтый",O288)))</formula>
    </cfRule>
    <cfRule type="containsText" dxfId="3725" priority="5368" stopIfTrue="1" operator="containsText" text="1 - зеленый">
      <formula>NOT(ISERROR(SEARCH("1 - зеленый",O288)))</formula>
    </cfRule>
    <cfRule type="containsText" dxfId="3724" priority="5369" stopIfTrue="1" operator="containsText" text="0 - серый">
      <formula>NOT(ISERROR(SEARCH("0 - серый",O288)))</formula>
    </cfRule>
  </conditionalFormatting>
  <conditionalFormatting sqref="O306">
    <cfRule type="containsText" dxfId="3723" priority="5362" stopIfTrue="1" operator="containsText" text="3 - красный">
      <formula>NOT(ISERROR(SEARCH("3 - красный",O306)))</formula>
    </cfRule>
    <cfRule type="containsText" dxfId="3722" priority="5363" stopIfTrue="1" operator="containsText" text="2 - желтый">
      <formula>NOT(ISERROR(SEARCH("2 - желтый",O306)))</formula>
    </cfRule>
    <cfRule type="containsText" dxfId="3721" priority="5364" stopIfTrue="1" operator="containsText" text="1 - зеленый">
      <formula>NOT(ISERROR(SEARCH("1 - зеленый",O306)))</formula>
    </cfRule>
    <cfRule type="containsText" dxfId="3720" priority="5365" stopIfTrue="1" operator="containsText" text="0 - серый">
      <formula>NOT(ISERROR(SEARCH("0 - серый",O306)))</formula>
    </cfRule>
  </conditionalFormatting>
  <conditionalFormatting sqref="O264">
    <cfRule type="containsText" dxfId="3719" priority="5010" stopIfTrue="1" operator="containsText" text="3 - красный">
      <formula>NOT(ISERROR(SEARCH("3 - красный",O264)))</formula>
    </cfRule>
    <cfRule type="containsText" dxfId="3718" priority="5011" stopIfTrue="1" operator="containsText" text="2 - желтый">
      <formula>NOT(ISERROR(SEARCH("2 - желтый",O264)))</formula>
    </cfRule>
    <cfRule type="containsText" dxfId="3717" priority="5012" stopIfTrue="1" operator="containsText" text="1 - зеленый">
      <formula>NOT(ISERROR(SEARCH("1 - зеленый",O264)))</formula>
    </cfRule>
    <cfRule type="containsText" dxfId="3716" priority="5013" stopIfTrue="1" operator="containsText" text="0 - серый">
      <formula>NOT(ISERROR(SEARCH("0 - серый",O264)))</formula>
    </cfRule>
  </conditionalFormatting>
  <conditionalFormatting sqref="P321">
    <cfRule type="containsText" dxfId="3715" priority="5346" stopIfTrue="1" operator="containsText" text="3 - красный">
      <formula>NOT(ISERROR(SEARCH("3 - красный",P321)))</formula>
    </cfRule>
    <cfRule type="containsText" dxfId="3714" priority="5347" stopIfTrue="1" operator="containsText" text="2 - желтый">
      <formula>NOT(ISERROR(SEARCH("2 - желтый",P321)))</formula>
    </cfRule>
    <cfRule type="containsText" dxfId="3713" priority="5348" stopIfTrue="1" operator="containsText" text="1 - зеленый">
      <formula>NOT(ISERROR(SEARCH("1 - зеленый",P321)))</formula>
    </cfRule>
    <cfRule type="containsText" dxfId="3712" priority="5349" stopIfTrue="1" operator="containsText" text="0 - серый">
      <formula>NOT(ISERROR(SEARCH("0 - серый",P321)))</formula>
    </cfRule>
  </conditionalFormatting>
  <conditionalFormatting sqref="O321">
    <cfRule type="containsText" dxfId="3711" priority="5342" stopIfTrue="1" operator="containsText" text="3 - красный">
      <formula>NOT(ISERROR(SEARCH("3 - красный",O321)))</formula>
    </cfRule>
    <cfRule type="containsText" dxfId="3710" priority="5343" stopIfTrue="1" operator="containsText" text="2 - желтый">
      <formula>NOT(ISERROR(SEARCH("2 - желтый",O321)))</formula>
    </cfRule>
    <cfRule type="containsText" dxfId="3709" priority="5344" stopIfTrue="1" operator="containsText" text="1 - зеленый">
      <formula>NOT(ISERROR(SEARCH("1 - зеленый",O321)))</formula>
    </cfRule>
    <cfRule type="containsText" dxfId="3708" priority="5345" stopIfTrue="1" operator="containsText" text="0 - серый">
      <formula>NOT(ISERROR(SEARCH("0 - серый",O321)))</formula>
    </cfRule>
  </conditionalFormatting>
  <conditionalFormatting sqref="O322">
    <cfRule type="containsText" dxfId="3707" priority="5338" stopIfTrue="1" operator="containsText" text="3 - красный">
      <formula>NOT(ISERROR(SEARCH("3 - красный",O322)))</formula>
    </cfRule>
    <cfRule type="containsText" dxfId="3706" priority="5339" stopIfTrue="1" operator="containsText" text="2 - желтый">
      <formula>NOT(ISERROR(SEARCH("2 - желтый",O322)))</formula>
    </cfRule>
    <cfRule type="containsText" dxfId="3705" priority="5340" stopIfTrue="1" operator="containsText" text="1 - зеленый">
      <formula>NOT(ISERROR(SEARCH("1 - зеленый",O322)))</formula>
    </cfRule>
    <cfRule type="containsText" dxfId="3704" priority="5341" stopIfTrue="1" operator="containsText" text="0 - серый">
      <formula>NOT(ISERROR(SEARCH("0 - серый",O322)))</formula>
    </cfRule>
  </conditionalFormatting>
  <conditionalFormatting sqref="O323">
    <cfRule type="containsText" dxfId="3703" priority="5334" stopIfTrue="1" operator="containsText" text="3 - красный">
      <formula>NOT(ISERROR(SEARCH("3 - красный",O323)))</formula>
    </cfRule>
    <cfRule type="containsText" dxfId="3702" priority="5335" stopIfTrue="1" operator="containsText" text="2 - желтый">
      <formula>NOT(ISERROR(SEARCH("2 - желтый",O323)))</formula>
    </cfRule>
    <cfRule type="containsText" dxfId="3701" priority="5336" stopIfTrue="1" operator="containsText" text="1 - зеленый">
      <formula>NOT(ISERROR(SEARCH("1 - зеленый",O323)))</formula>
    </cfRule>
    <cfRule type="containsText" dxfId="3700" priority="5337" stopIfTrue="1" operator="containsText" text="0 - серый">
      <formula>NOT(ISERROR(SEARCH("0 - серый",O323)))</formula>
    </cfRule>
  </conditionalFormatting>
  <conditionalFormatting sqref="P55">
    <cfRule type="containsText" dxfId="3699" priority="5302" stopIfTrue="1" operator="containsText" text="3 - красный">
      <formula>NOT(ISERROR(SEARCH("3 - красный",P55)))</formula>
    </cfRule>
    <cfRule type="containsText" dxfId="3698" priority="5303" stopIfTrue="1" operator="containsText" text="2 - желтый">
      <formula>NOT(ISERROR(SEARCH("2 - желтый",P55)))</formula>
    </cfRule>
    <cfRule type="containsText" dxfId="3697" priority="5304" stopIfTrue="1" operator="containsText" text="1 - зеленый">
      <formula>NOT(ISERROR(SEARCH("1 - зеленый",P55)))</formula>
    </cfRule>
    <cfRule type="containsText" dxfId="3696" priority="5305" stopIfTrue="1" operator="containsText" text="0 - серый">
      <formula>NOT(ISERROR(SEARCH("0 - серый",P55)))</formula>
    </cfRule>
  </conditionalFormatting>
  <conditionalFormatting sqref="O55">
    <cfRule type="containsText" dxfId="3695" priority="5298" stopIfTrue="1" operator="containsText" text="3 - красный">
      <formula>NOT(ISERROR(SEARCH("3 - красный",O55)))</formula>
    </cfRule>
    <cfRule type="containsText" dxfId="3694" priority="5299" stopIfTrue="1" operator="containsText" text="2 - желтый">
      <formula>NOT(ISERROR(SEARCH("2 - желтый",O55)))</formula>
    </cfRule>
    <cfRule type="containsText" dxfId="3693" priority="5300" stopIfTrue="1" operator="containsText" text="1 - зеленый">
      <formula>NOT(ISERROR(SEARCH("1 - зеленый",O55)))</formula>
    </cfRule>
    <cfRule type="containsText" dxfId="3692" priority="5301" stopIfTrue="1" operator="containsText" text="0 - серый">
      <formula>NOT(ISERROR(SEARCH("0 - серый",O55)))</formula>
    </cfRule>
  </conditionalFormatting>
  <conditionalFormatting sqref="O67:P67">
    <cfRule type="containsText" dxfId="3691" priority="5294" stopIfTrue="1" operator="containsText" text="3 - красный">
      <formula>NOT(ISERROR(SEARCH("3 - красный",O67)))</formula>
    </cfRule>
    <cfRule type="containsText" dxfId="3690" priority="5295" stopIfTrue="1" operator="containsText" text="2 - желтый">
      <formula>NOT(ISERROR(SEARCH("2 - желтый",O67)))</formula>
    </cfRule>
    <cfRule type="containsText" dxfId="3689" priority="5296" stopIfTrue="1" operator="containsText" text="1 - зеленый">
      <formula>NOT(ISERROR(SEARCH("1 - зеленый",O67)))</formula>
    </cfRule>
    <cfRule type="containsText" dxfId="3688" priority="5297" stopIfTrue="1" operator="containsText" text="0 - серый">
      <formula>NOT(ISERROR(SEARCH("0 - серый",O67)))</formula>
    </cfRule>
  </conditionalFormatting>
  <conditionalFormatting sqref="O263">
    <cfRule type="containsText" dxfId="3687" priority="4982" stopIfTrue="1" operator="containsText" text="3 - красный">
      <formula>NOT(ISERROR(SEARCH("3 - красный",O263)))</formula>
    </cfRule>
    <cfRule type="containsText" dxfId="3686" priority="4983" stopIfTrue="1" operator="containsText" text="2 - желтый">
      <formula>NOT(ISERROR(SEARCH("2 - желтый",O263)))</formula>
    </cfRule>
    <cfRule type="containsText" dxfId="3685" priority="4984" stopIfTrue="1" operator="containsText" text="1 - зеленый">
      <formula>NOT(ISERROR(SEARCH("1 - зеленый",O263)))</formula>
    </cfRule>
    <cfRule type="containsText" dxfId="3684" priority="4985" stopIfTrue="1" operator="containsText" text="0 - серый">
      <formula>NOT(ISERROR(SEARCH("0 - серый",O263)))</formula>
    </cfRule>
  </conditionalFormatting>
  <conditionalFormatting sqref="P208">
    <cfRule type="containsText" dxfId="3683" priority="5082" stopIfTrue="1" operator="containsText" text="3 - красный">
      <formula>NOT(ISERROR(SEARCH("3 - красный",P208)))</formula>
    </cfRule>
    <cfRule type="containsText" dxfId="3682" priority="5083" stopIfTrue="1" operator="containsText" text="2 - желтый">
      <formula>NOT(ISERROR(SEARCH("2 - желтый",P208)))</formula>
    </cfRule>
    <cfRule type="containsText" dxfId="3681" priority="5084" stopIfTrue="1" operator="containsText" text="1 - зеленый">
      <formula>NOT(ISERROR(SEARCH("1 - зеленый",P208)))</formula>
    </cfRule>
    <cfRule type="containsText" dxfId="3680" priority="5085" stopIfTrue="1" operator="containsText" text="0 - серый">
      <formula>NOT(ISERROR(SEARCH("0 - серый",P208)))</formula>
    </cfRule>
  </conditionalFormatting>
  <conditionalFormatting sqref="O209">
    <cfRule type="containsText" dxfId="3679" priority="5078" stopIfTrue="1" operator="containsText" text="3 - красный">
      <formula>NOT(ISERROR(SEARCH("3 - красный",O209)))</formula>
    </cfRule>
    <cfRule type="containsText" dxfId="3678" priority="5079" stopIfTrue="1" operator="containsText" text="2 - желтый">
      <formula>NOT(ISERROR(SEARCH("2 - желтый",O209)))</formula>
    </cfRule>
    <cfRule type="containsText" dxfId="3677" priority="5080" stopIfTrue="1" operator="containsText" text="1 - зеленый">
      <formula>NOT(ISERROR(SEARCH("1 - зеленый",O209)))</formula>
    </cfRule>
    <cfRule type="containsText" dxfId="3676" priority="5081" stopIfTrue="1" operator="containsText" text="0 - серый">
      <formula>NOT(ISERROR(SEARCH("0 - серый",O209)))</formula>
    </cfRule>
  </conditionalFormatting>
  <conditionalFormatting sqref="P101">
    <cfRule type="containsText" dxfId="3675" priority="5290" stopIfTrue="1" operator="containsText" text="3 - красный">
      <formula>NOT(ISERROR(SEARCH("3 - красный",P101)))</formula>
    </cfRule>
    <cfRule type="containsText" dxfId="3674" priority="5291" stopIfTrue="1" operator="containsText" text="2 - желтый">
      <formula>NOT(ISERROR(SEARCH("2 - желтый",P101)))</formula>
    </cfRule>
    <cfRule type="containsText" dxfId="3673" priority="5292" stopIfTrue="1" operator="containsText" text="1 - зеленый">
      <formula>NOT(ISERROR(SEARCH("1 - зеленый",P101)))</formula>
    </cfRule>
    <cfRule type="containsText" dxfId="3672" priority="5293" stopIfTrue="1" operator="containsText" text="0 - серый">
      <formula>NOT(ISERROR(SEARCH("0 - серый",P101)))</formula>
    </cfRule>
  </conditionalFormatting>
  <conditionalFormatting sqref="P102">
    <cfRule type="containsText" dxfId="3671" priority="5286" stopIfTrue="1" operator="containsText" text="3 - красный">
      <formula>NOT(ISERROR(SEARCH("3 - красный",P102)))</formula>
    </cfRule>
    <cfRule type="containsText" dxfId="3670" priority="5287" stopIfTrue="1" operator="containsText" text="2 - желтый">
      <formula>NOT(ISERROR(SEARCH("2 - желтый",P102)))</formula>
    </cfRule>
    <cfRule type="containsText" dxfId="3669" priority="5288" stopIfTrue="1" operator="containsText" text="1 - зеленый">
      <formula>NOT(ISERROR(SEARCH("1 - зеленый",P102)))</formula>
    </cfRule>
    <cfRule type="containsText" dxfId="3668" priority="5289" stopIfTrue="1" operator="containsText" text="0 - серый">
      <formula>NOT(ISERROR(SEARCH("0 - серый",P102)))</formula>
    </cfRule>
  </conditionalFormatting>
  <conditionalFormatting sqref="P123">
    <cfRule type="containsText" dxfId="3667" priority="5282" stopIfTrue="1" operator="containsText" text="3 - красный">
      <formula>NOT(ISERROR(SEARCH("3 - красный",P123)))</formula>
    </cfRule>
    <cfRule type="containsText" dxfId="3666" priority="5283" stopIfTrue="1" operator="containsText" text="2 - желтый">
      <formula>NOT(ISERROR(SEARCH("2 - желтый",P123)))</formula>
    </cfRule>
    <cfRule type="containsText" dxfId="3665" priority="5284" stopIfTrue="1" operator="containsText" text="1 - зеленый">
      <formula>NOT(ISERROR(SEARCH("1 - зеленый",P123)))</formula>
    </cfRule>
    <cfRule type="containsText" dxfId="3664" priority="5285" stopIfTrue="1" operator="containsText" text="0 - серый">
      <formula>NOT(ISERROR(SEARCH("0 - серый",P123)))</formula>
    </cfRule>
  </conditionalFormatting>
  <conditionalFormatting sqref="P124">
    <cfRule type="containsText" dxfId="3663" priority="5278" stopIfTrue="1" operator="containsText" text="3 - красный">
      <formula>NOT(ISERROR(SEARCH("3 - красный",P124)))</formula>
    </cfRule>
    <cfRule type="containsText" dxfId="3662" priority="5279" stopIfTrue="1" operator="containsText" text="2 - желтый">
      <formula>NOT(ISERROR(SEARCH("2 - желтый",P124)))</formula>
    </cfRule>
    <cfRule type="containsText" dxfId="3661" priority="5280" stopIfTrue="1" operator="containsText" text="1 - зеленый">
      <formula>NOT(ISERROR(SEARCH("1 - зеленый",P124)))</formula>
    </cfRule>
    <cfRule type="containsText" dxfId="3660" priority="5281" stopIfTrue="1" operator="containsText" text="0 - серый">
      <formula>NOT(ISERROR(SEARCH("0 - серый",P124)))</formula>
    </cfRule>
  </conditionalFormatting>
  <conditionalFormatting sqref="P122">
    <cfRule type="containsText" dxfId="3659" priority="5274" stopIfTrue="1" operator="containsText" text="3 - красный">
      <formula>NOT(ISERROR(SEARCH("3 - красный",P122)))</formula>
    </cfRule>
    <cfRule type="containsText" dxfId="3658" priority="5275" stopIfTrue="1" operator="containsText" text="2 - желтый">
      <formula>NOT(ISERROR(SEARCH("2 - желтый",P122)))</formula>
    </cfRule>
    <cfRule type="containsText" dxfId="3657" priority="5276" stopIfTrue="1" operator="containsText" text="1 - зеленый">
      <formula>NOT(ISERROR(SEARCH("1 - зеленый",P122)))</formula>
    </cfRule>
    <cfRule type="containsText" dxfId="3656" priority="5277" stopIfTrue="1" operator="containsText" text="0 - серый">
      <formula>NOT(ISERROR(SEARCH("0 - серый",P122)))</formula>
    </cfRule>
  </conditionalFormatting>
  <conditionalFormatting sqref="O160:P160">
    <cfRule type="containsText" dxfId="3655" priority="5106" stopIfTrue="1" operator="containsText" text="3 - красный">
      <formula>NOT(ISERROR(SEARCH("3 - красный",O160)))</formula>
    </cfRule>
    <cfRule type="containsText" dxfId="3654" priority="5107" stopIfTrue="1" operator="containsText" text="2 - желтый">
      <formula>NOT(ISERROR(SEARCH("2 - желтый",O160)))</formula>
    </cfRule>
    <cfRule type="containsText" dxfId="3653" priority="5108" stopIfTrue="1" operator="containsText" text="1 - зеленый">
      <formula>NOT(ISERROR(SEARCH("1 - зеленый",O160)))</formula>
    </cfRule>
    <cfRule type="containsText" dxfId="3652" priority="5109" stopIfTrue="1" operator="containsText" text="0 - серый">
      <formula>NOT(ISERROR(SEARCH("0 - серый",O160)))</formula>
    </cfRule>
  </conditionalFormatting>
  <conditionalFormatting sqref="O39:P39">
    <cfRule type="containsText" dxfId="3651" priority="5270" stopIfTrue="1" operator="containsText" text="3 - красный">
      <formula>NOT(ISERROR(SEARCH("3 - красный",O39)))</formula>
    </cfRule>
    <cfRule type="containsText" dxfId="3650" priority="5271" stopIfTrue="1" operator="containsText" text="2 - желтый">
      <formula>NOT(ISERROR(SEARCH("2 - желтый",O39)))</formula>
    </cfRule>
    <cfRule type="containsText" dxfId="3649" priority="5272" stopIfTrue="1" operator="containsText" text="1 - зеленый">
      <formula>NOT(ISERROR(SEARCH("1 - зеленый",O39)))</formula>
    </cfRule>
    <cfRule type="containsText" dxfId="3648" priority="5273" stopIfTrue="1" operator="containsText" text="0 - серый">
      <formula>NOT(ISERROR(SEARCH("0 - серый",O39)))</formula>
    </cfRule>
  </conditionalFormatting>
  <conditionalFormatting sqref="O130">
    <cfRule type="containsText" dxfId="3647" priority="5266" stopIfTrue="1" operator="containsText" text="3 - красный">
      <formula>NOT(ISERROR(SEARCH("3 - красный",O130)))</formula>
    </cfRule>
    <cfRule type="containsText" dxfId="3646" priority="5267" stopIfTrue="1" operator="containsText" text="2 - желтый">
      <formula>NOT(ISERROR(SEARCH("2 - желтый",O130)))</formula>
    </cfRule>
    <cfRule type="containsText" dxfId="3645" priority="5268" stopIfTrue="1" operator="containsText" text="1 - зеленый">
      <formula>NOT(ISERROR(SEARCH("1 - зеленый",O130)))</formula>
    </cfRule>
    <cfRule type="containsText" dxfId="3644" priority="5269" stopIfTrue="1" operator="containsText" text="0 - серый">
      <formula>NOT(ISERROR(SEARCH("0 - серый",O130)))</formula>
    </cfRule>
  </conditionalFormatting>
  <conditionalFormatting sqref="O168:P168">
    <cfRule type="containsText" dxfId="3643" priority="5262" stopIfTrue="1" operator="containsText" text="3 - красный">
      <formula>NOT(ISERROR(SEARCH("3 - красный",O168)))</formula>
    </cfRule>
    <cfRule type="containsText" dxfId="3642" priority="5263" stopIfTrue="1" operator="containsText" text="2 - желтый">
      <formula>NOT(ISERROR(SEARCH("2 - желтый",O168)))</formula>
    </cfRule>
    <cfRule type="containsText" dxfId="3641" priority="5264" stopIfTrue="1" operator="containsText" text="1 - зеленый">
      <formula>NOT(ISERROR(SEARCH("1 - зеленый",O168)))</formula>
    </cfRule>
    <cfRule type="containsText" dxfId="3640" priority="5265" stopIfTrue="1" operator="containsText" text="0 - серый">
      <formula>NOT(ISERROR(SEARCH("0 - серый",O168)))</formula>
    </cfRule>
  </conditionalFormatting>
  <conditionalFormatting sqref="O169:P169">
    <cfRule type="containsText" dxfId="3639" priority="5258" stopIfTrue="1" operator="containsText" text="3 - красный">
      <formula>NOT(ISERROR(SEARCH("3 - красный",O169)))</formula>
    </cfRule>
    <cfRule type="containsText" dxfId="3638" priority="5259" stopIfTrue="1" operator="containsText" text="2 - желтый">
      <formula>NOT(ISERROR(SEARCH("2 - желтый",O169)))</formula>
    </cfRule>
    <cfRule type="containsText" dxfId="3637" priority="5260" stopIfTrue="1" operator="containsText" text="1 - зеленый">
      <formula>NOT(ISERROR(SEARCH("1 - зеленый",O169)))</formula>
    </cfRule>
    <cfRule type="containsText" dxfId="3636" priority="5261" stopIfTrue="1" operator="containsText" text="0 - серый">
      <formula>NOT(ISERROR(SEARCH("0 - серый",O169)))</formula>
    </cfRule>
  </conditionalFormatting>
  <conditionalFormatting sqref="O339:P339">
    <cfRule type="containsText" dxfId="3635" priority="5254" stopIfTrue="1" operator="containsText" text="3 - красный">
      <formula>NOT(ISERROR(SEARCH("3 - красный",O339)))</formula>
    </cfRule>
    <cfRule type="containsText" dxfId="3634" priority="5255" stopIfTrue="1" operator="containsText" text="2 - желтый">
      <formula>NOT(ISERROR(SEARCH("2 - желтый",O339)))</formula>
    </cfRule>
    <cfRule type="containsText" dxfId="3633" priority="5256" stopIfTrue="1" operator="containsText" text="1 - зеленый">
      <formula>NOT(ISERROR(SEARCH("1 - зеленый",O339)))</formula>
    </cfRule>
    <cfRule type="containsText" dxfId="3632" priority="5257" stopIfTrue="1" operator="containsText" text="0 - серый">
      <formula>NOT(ISERROR(SEARCH("0 - серый",O339)))</formula>
    </cfRule>
  </conditionalFormatting>
  <conditionalFormatting sqref="O340:P340">
    <cfRule type="containsText" dxfId="3631" priority="5250" stopIfTrue="1" operator="containsText" text="3 - красный">
      <formula>NOT(ISERROR(SEARCH("3 - красный",O340)))</formula>
    </cfRule>
    <cfRule type="containsText" dxfId="3630" priority="5251" stopIfTrue="1" operator="containsText" text="2 - желтый">
      <formula>NOT(ISERROR(SEARCH("2 - желтый",O340)))</formula>
    </cfRule>
    <cfRule type="containsText" dxfId="3629" priority="5252" stopIfTrue="1" operator="containsText" text="1 - зеленый">
      <formula>NOT(ISERROR(SEARCH("1 - зеленый",O340)))</formula>
    </cfRule>
    <cfRule type="containsText" dxfId="3628" priority="5253" stopIfTrue="1" operator="containsText" text="0 - серый">
      <formula>NOT(ISERROR(SEARCH("0 - серый",O340)))</formula>
    </cfRule>
  </conditionalFormatting>
  <conditionalFormatting sqref="O341:P341">
    <cfRule type="containsText" dxfId="3627" priority="5246" stopIfTrue="1" operator="containsText" text="3 - красный">
      <formula>NOT(ISERROR(SEARCH("3 - красный",O341)))</formula>
    </cfRule>
    <cfRule type="containsText" dxfId="3626" priority="5247" stopIfTrue="1" operator="containsText" text="2 - желтый">
      <formula>NOT(ISERROR(SEARCH("2 - желтый",O341)))</formula>
    </cfRule>
    <cfRule type="containsText" dxfId="3625" priority="5248" stopIfTrue="1" operator="containsText" text="1 - зеленый">
      <formula>NOT(ISERROR(SEARCH("1 - зеленый",O341)))</formula>
    </cfRule>
    <cfRule type="containsText" dxfId="3624" priority="5249" stopIfTrue="1" operator="containsText" text="0 - серый">
      <formula>NOT(ISERROR(SEARCH("0 - серый",O341)))</formula>
    </cfRule>
  </conditionalFormatting>
  <conditionalFormatting sqref="O342:P342">
    <cfRule type="containsText" dxfId="3623" priority="5242" stopIfTrue="1" operator="containsText" text="3 - красный">
      <formula>NOT(ISERROR(SEARCH("3 - красный",O342)))</formula>
    </cfRule>
    <cfRule type="containsText" dxfId="3622" priority="5243" stopIfTrue="1" operator="containsText" text="2 - желтый">
      <formula>NOT(ISERROR(SEARCH("2 - желтый",O342)))</formula>
    </cfRule>
    <cfRule type="containsText" dxfId="3621" priority="5244" stopIfTrue="1" operator="containsText" text="1 - зеленый">
      <formula>NOT(ISERROR(SEARCH("1 - зеленый",O342)))</formula>
    </cfRule>
    <cfRule type="containsText" dxfId="3620" priority="5245" stopIfTrue="1" operator="containsText" text="0 - серый">
      <formula>NOT(ISERROR(SEARCH("0 - серый",O342)))</formula>
    </cfRule>
  </conditionalFormatting>
  <conditionalFormatting sqref="O343:P343">
    <cfRule type="containsText" dxfId="3619" priority="5238" stopIfTrue="1" operator="containsText" text="3 - красный">
      <formula>NOT(ISERROR(SEARCH("3 - красный",O343)))</formula>
    </cfRule>
    <cfRule type="containsText" dxfId="3618" priority="5239" stopIfTrue="1" operator="containsText" text="2 - желтый">
      <formula>NOT(ISERROR(SEARCH("2 - желтый",O343)))</formula>
    </cfRule>
    <cfRule type="containsText" dxfId="3617" priority="5240" stopIfTrue="1" operator="containsText" text="1 - зеленый">
      <formula>NOT(ISERROR(SEARCH("1 - зеленый",O343)))</formula>
    </cfRule>
    <cfRule type="containsText" dxfId="3616" priority="5241" stopIfTrue="1" operator="containsText" text="0 - серый">
      <formula>NOT(ISERROR(SEARCH("0 - серый",O343)))</formula>
    </cfRule>
  </conditionalFormatting>
  <conditionalFormatting sqref="O363:P363">
    <cfRule type="containsText" dxfId="3615" priority="5230" stopIfTrue="1" operator="containsText" text="3 - красный">
      <formula>NOT(ISERROR(SEARCH("3 - красный",O363)))</formula>
    </cfRule>
    <cfRule type="containsText" dxfId="3614" priority="5231" stopIfTrue="1" operator="containsText" text="2 - желтый">
      <formula>NOT(ISERROR(SEARCH("2 - желтый",O363)))</formula>
    </cfRule>
    <cfRule type="containsText" dxfId="3613" priority="5232" stopIfTrue="1" operator="containsText" text="1 - зеленый">
      <formula>NOT(ISERROR(SEARCH("1 - зеленый",O363)))</formula>
    </cfRule>
    <cfRule type="containsText" dxfId="3612" priority="5233" stopIfTrue="1" operator="containsText" text="0 - серый">
      <formula>NOT(ISERROR(SEARCH("0 - серый",O363)))</formula>
    </cfRule>
  </conditionalFormatting>
  <conditionalFormatting sqref="O219:P219">
    <cfRule type="containsText" dxfId="3611" priority="4486" stopIfTrue="1" operator="containsText" text="3 - красный">
      <formula>NOT(ISERROR(SEARCH("3 - красный",O219)))</formula>
    </cfRule>
    <cfRule type="containsText" dxfId="3610" priority="4487" stopIfTrue="1" operator="containsText" text="2 - желтый">
      <formula>NOT(ISERROR(SEARCH("2 - желтый",O219)))</formula>
    </cfRule>
    <cfRule type="containsText" dxfId="3609" priority="4488" stopIfTrue="1" operator="containsText" text="1 - зеленый">
      <formula>NOT(ISERROR(SEARCH("1 - зеленый",O219)))</formula>
    </cfRule>
    <cfRule type="containsText" dxfId="3608" priority="4489" stopIfTrue="1" operator="containsText" text="0 - серый">
      <formula>NOT(ISERROR(SEARCH("0 - серый",O219)))</formula>
    </cfRule>
  </conditionalFormatting>
  <conditionalFormatting sqref="O158:P158">
    <cfRule type="containsText" dxfId="3607" priority="5190" stopIfTrue="1" operator="containsText" text="3 - красный">
      <formula>NOT(ISERROR(SEARCH("3 - красный",O158)))</formula>
    </cfRule>
    <cfRule type="containsText" dxfId="3606" priority="5191" stopIfTrue="1" operator="containsText" text="2 - желтый">
      <formula>NOT(ISERROR(SEARCH("2 - желтый",O158)))</formula>
    </cfRule>
    <cfRule type="containsText" dxfId="3605" priority="5192" stopIfTrue="1" operator="containsText" text="1 - зеленый">
      <formula>NOT(ISERROR(SEARCH("1 - зеленый",O158)))</formula>
    </cfRule>
    <cfRule type="containsText" dxfId="3604" priority="5193" stopIfTrue="1" operator="containsText" text="0 - серый">
      <formula>NOT(ISERROR(SEARCH("0 - серый",O158)))</formula>
    </cfRule>
  </conditionalFormatting>
  <conditionalFormatting sqref="O159:P159">
    <cfRule type="containsText" dxfId="3603" priority="5186" stopIfTrue="1" operator="containsText" text="3 - красный">
      <formula>NOT(ISERROR(SEARCH("3 - красный",O159)))</formula>
    </cfRule>
    <cfRule type="containsText" dxfId="3602" priority="5187" stopIfTrue="1" operator="containsText" text="2 - желтый">
      <formula>NOT(ISERROR(SEARCH("2 - желтый",O159)))</formula>
    </cfRule>
    <cfRule type="containsText" dxfId="3601" priority="5188" stopIfTrue="1" operator="containsText" text="1 - зеленый">
      <formula>NOT(ISERROR(SEARCH("1 - зеленый",O159)))</formula>
    </cfRule>
    <cfRule type="containsText" dxfId="3600" priority="5189" stopIfTrue="1" operator="containsText" text="0 - серый">
      <formula>NOT(ISERROR(SEARCH("0 - серый",O159)))</formula>
    </cfRule>
  </conditionalFormatting>
  <conditionalFormatting sqref="O156">
    <cfRule type="containsText" dxfId="3599" priority="5154" stopIfTrue="1" operator="containsText" text="3 - красный">
      <formula>NOT(ISERROR(SEARCH("3 - красный",O156)))</formula>
    </cfRule>
    <cfRule type="containsText" dxfId="3598" priority="5155" stopIfTrue="1" operator="containsText" text="2 - желтый">
      <formula>NOT(ISERROR(SEARCH("2 - желтый",O156)))</formula>
    </cfRule>
    <cfRule type="containsText" dxfId="3597" priority="5156" stopIfTrue="1" operator="containsText" text="1 - зеленый">
      <formula>NOT(ISERROR(SEARCH("1 - зеленый",O156)))</formula>
    </cfRule>
    <cfRule type="containsText" dxfId="3596" priority="5157" stopIfTrue="1" operator="containsText" text="0 - серый">
      <formula>NOT(ISERROR(SEARCH("0 - серый",O156)))</formula>
    </cfRule>
  </conditionalFormatting>
  <conditionalFormatting sqref="P157">
    <cfRule type="containsText" dxfId="3595" priority="5150" stopIfTrue="1" operator="containsText" text="3 - красный">
      <formula>NOT(ISERROR(SEARCH("3 - красный",P157)))</formula>
    </cfRule>
    <cfRule type="containsText" dxfId="3594" priority="5151" stopIfTrue="1" operator="containsText" text="2 - желтый">
      <formula>NOT(ISERROR(SEARCH("2 - желтый",P157)))</formula>
    </cfRule>
    <cfRule type="containsText" dxfId="3593" priority="5152" stopIfTrue="1" operator="containsText" text="1 - зеленый">
      <formula>NOT(ISERROR(SEARCH("1 - зеленый",P157)))</formula>
    </cfRule>
    <cfRule type="containsText" dxfId="3592" priority="5153" stopIfTrue="1" operator="containsText" text="0 - серый">
      <formula>NOT(ISERROR(SEARCH("0 - серый",P157)))</formula>
    </cfRule>
  </conditionalFormatting>
  <conditionalFormatting sqref="O162:P162">
    <cfRule type="containsText" dxfId="3591" priority="5146" stopIfTrue="1" operator="containsText" text="3 - красный">
      <formula>NOT(ISERROR(SEARCH("3 - красный",O162)))</formula>
    </cfRule>
    <cfRule type="containsText" dxfId="3590" priority="5147" stopIfTrue="1" operator="containsText" text="2 - желтый">
      <formula>NOT(ISERROR(SEARCH("2 - желтый",O162)))</formula>
    </cfRule>
    <cfRule type="containsText" dxfId="3589" priority="5148" stopIfTrue="1" operator="containsText" text="1 - зеленый">
      <formula>NOT(ISERROR(SEARCH("1 - зеленый",O162)))</formula>
    </cfRule>
    <cfRule type="containsText" dxfId="3588" priority="5149" stopIfTrue="1" operator="containsText" text="0 - серый">
      <formula>NOT(ISERROR(SEARCH("0 - серый",O162)))</formula>
    </cfRule>
  </conditionalFormatting>
  <conditionalFormatting sqref="O163:P163">
    <cfRule type="containsText" dxfId="3587" priority="5142" stopIfTrue="1" operator="containsText" text="3 - красный">
      <formula>NOT(ISERROR(SEARCH("3 - красный",O163)))</formula>
    </cfRule>
    <cfRule type="containsText" dxfId="3586" priority="5143" stopIfTrue="1" operator="containsText" text="2 - желтый">
      <formula>NOT(ISERROR(SEARCH("2 - желтый",O163)))</formula>
    </cfRule>
    <cfRule type="containsText" dxfId="3585" priority="5144" stopIfTrue="1" operator="containsText" text="1 - зеленый">
      <formula>NOT(ISERROR(SEARCH("1 - зеленый",O163)))</formula>
    </cfRule>
    <cfRule type="containsText" dxfId="3584" priority="5145" stopIfTrue="1" operator="containsText" text="0 - серый">
      <formula>NOT(ISERROR(SEARCH("0 - серый",O163)))</formula>
    </cfRule>
  </conditionalFormatting>
  <conditionalFormatting sqref="O344:P344">
    <cfRule type="containsText" dxfId="3583" priority="5126" stopIfTrue="1" operator="containsText" text="3 - красный">
      <formula>NOT(ISERROR(SEARCH("3 - красный",O344)))</formula>
    </cfRule>
    <cfRule type="containsText" dxfId="3582" priority="5127" stopIfTrue="1" operator="containsText" text="2 - желтый">
      <formula>NOT(ISERROR(SEARCH("2 - желтый",O344)))</formula>
    </cfRule>
    <cfRule type="containsText" dxfId="3581" priority="5128" stopIfTrue="1" operator="containsText" text="1 - зеленый">
      <formula>NOT(ISERROR(SEARCH("1 - зеленый",O344)))</formula>
    </cfRule>
    <cfRule type="containsText" dxfId="3580" priority="5129" stopIfTrue="1" operator="containsText" text="0 - серый">
      <formula>NOT(ISERROR(SEARCH("0 - серый",O344)))</formula>
    </cfRule>
  </conditionalFormatting>
  <conditionalFormatting sqref="O164:P164">
    <cfRule type="containsText" dxfId="3579" priority="5102" stopIfTrue="1" operator="containsText" text="3 - красный">
      <formula>NOT(ISERROR(SEARCH("3 - красный",O164)))</formula>
    </cfRule>
    <cfRule type="containsText" dxfId="3578" priority="5103" stopIfTrue="1" operator="containsText" text="2 - желтый">
      <formula>NOT(ISERROR(SEARCH("2 - желтый",O164)))</formula>
    </cfRule>
    <cfRule type="containsText" dxfId="3577" priority="5104" stopIfTrue="1" operator="containsText" text="1 - зеленый">
      <formula>NOT(ISERROR(SEARCH("1 - зеленый",O164)))</formula>
    </cfRule>
    <cfRule type="containsText" dxfId="3576" priority="5105" stopIfTrue="1" operator="containsText" text="0 - серый">
      <formula>NOT(ISERROR(SEARCH("0 - серый",O164)))</formula>
    </cfRule>
  </conditionalFormatting>
  <conditionalFormatting sqref="O165:P165">
    <cfRule type="containsText" dxfId="3575" priority="5094" stopIfTrue="1" operator="containsText" text="3 - красный">
      <formula>NOT(ISERROR(SEARCH("3 - красный",O165)))</formula>
    </cfRule>
    <cfRule type="containsText" dxfId="3574" priority="5095" stopIfTrue="1" operator="containsText" text="2 - желтый">
      <formula>NOT(ISERROR(SEARCH("2 - желтый",O165)))</formula>
    </cfRule>
    <cfRule type="containsText" dxfId="3573" priority="5096" stopIfTrue="1" operator="containsText" text="1 - зеленый">
      <formula>NOT(ISERROR(SEARCH("1 - зеленый",O165)))</formula>
    </cfRule>
    <cfRule type="containsText" dxfId="3572" priority="5097" stopIfTrue="1" operator="containsText" text="0 - серый">
      <formula>NOT(ISERROR(SEARCH("0 - серый",O165)))</formula>
    </cfRule>
  </conditionalFormatting>
  <conditionalFormatting sqref="O208">
    <cfRule type="containsText" dxfId="3571" priority="5086" stopIfTrue="1" operator="containsText" text="3 - красный">
      <formula>NOT(ISERROR(SEARCH("3 - красный",O208)))</formula>
    </cfRule>
    <cfRule type="containsText" dxfId="3570" priority="5087" stopIfTrue="1" operator="containsText" text="2 - желтый">
      <formula>NOT(ISERROR(SEARCH("2 - желтый",O208)))</formula>
    </cfRule>
    <cfRule type="containsText" dxfId="3569" priority="5088" stopIfTrue="1" operator="containsText" text="1 - зеленый">
      <formula>NOT(ISERROR(SEARCH("1 - зеленый",O208)))</formula>
    </cfRule>
    <cfRule type="containsText" dxfId="3568" priority="5089" stopIfTrue="1" operator="containsText" text="0 - серый">
      <formula>NOT(ISERROR(SEARCH("0 - серый",O208)))</formula>
    </cfRule>
  </conditionalFormatting>
  <conditionalFormatting sqref="P209">
    <cfRule type="containsText" dxfId="3567" priority="5074" stopIfTrue="1" operator="containsText" text="3 - красный">
      <formula>NOT(ISERROR(SEARCH("3 - красный",P209)))</formula>
    </cfRule>
    <cfRule type="containsText" dxfId="3566" priority="5075" stopIfTrue="1" operator="containsText" text="2 - желтый">
      <formula>NOT(ISERROR(SEARCH("2 - желтый",P209)))</formula>
    </cfRule>
    <cfRule type="containsText" dxfId="3565" priority="5076" stopIfTrue="1" operator="containsText" text="1 - зеленый">
      <formula>NOT(ISERROR(SEARCH("1 - зеленый",P209)))</formula>
    </cfRule>
    <cfRule type="containsText" dxfId="3564" priority="5077" stopIfTrue="1" operator="containsText" text="0 - серый">
      <formula>NOT(ISERROR(SEARCH("0 - серый",P209)))</formula>
    </cfRule>
  </conditionalFormatting>
  <conditionalFormatting sqref="O305">
    <cfRule type="containsText" dxfId="3563" priority="4942" stopIfTrue="1" operator="containsText" text="3 - красный">
      <formula>NOT(ISERROR(SEARCH("3 - красный",O305)))</formula>
    </cfRule>
    <cfRule type="containsText" dxfId="3562" priority="4943" stopIfTrue="1" operator="containsText" text="2 - желтый">
      <formula>NOT(ISERROR(SEARCH("2 - желтый",O305)))</formula>
    </cfRule>
    <cfRule type="containsText" dxfId="3561" priority="4944" stopIfTrue="1" operator="containsText" text="1 - зеленый">
      <formula>NOT(ISERROR(SEARCH("1 - зеленый",O305)))</formula>
    </cfRule>
    <cfRule type="containsText" dxfId="3560" priority="4945" stopIfTrue="1" operator="containsText" text="0 - серый">
      <formula>NOT(ISERROR(SEARCH("0 - серый",O305)))</formula>
    </cfRule>
  </conditionalFormatting>
  <conditionalFormatting sqref="O210 O212">
    <cfRule type="containsText" dxfId="3559" priority="5030" stopIfTrue="1" operator="containsText" text="3 - красный">
      <formula>NOT(ISERROR(SEARCH("3 - красный",O210)))</formula>
    </cfRule>
    <cfRule type="containsText" dxfId="3558" priority="5031" stopIfTrue="1" operator="containsText" text="2 - желтый">
      <formula>NOT(ISERROR(SEARCH("2 - желтый",O210)))</formula>
    </cfRule>
    <cfRule type="containsText" dxfId="3557" priority="5032" stopIfTrue="1" operator="containsText" text="1 - зеленый">
      <formula>NOT(ISERROR(SEARCH("1 - зеленый",O210)))</formula>
    </cfRule>
    <cfRule type="containsText" dxfId="3556" priority="5033" stopIfTrue="1" operator="containsText" text="0 - серый">
      <formula>NOT(ISERROR(SEARCH("0 - серый",O210)))</formula>
    </cfRule>
  </conditionalFormatting>
  <conditionalFormatting sqref="O56:P56">
    <cfRule type="containsText" dxfId="3555" priority="4570" stopIfTrue="1" operator="containsText" text="3 - красный">
      <formula>NOT(ISERROR(SEARCH("3 - красный",O56)))</formula>
    </cfRule>
    <cfRule type="containsText" dxfId="3554" priority="4571" stopIfTrue="1" operator="containsText" text="2 - желтый">
      <formula>NOT(ISERROR(SEARCH("2 - желтый",O56)))</formula>
    </cfRule>
    <cfRule type="containsText" dxfId="3553" priority="4572" stopIfTrue="1" operator="containsText" text="1 - зеленый">
      <formula>NOT(ISERROR(SEARCH("1 - зеленый",O56)))</formula>
    </cfRule>
    <cfRule type="containsText" dxfId="3552" priority="4573" stopIfTrue="1" operator="containsText" text="0 - серый">
      <formula>NOT(ISERROR(SEARCH("0 - серый",O56)))</formula>
    </cfRule>
  </conditionalFormatting>
  <conditionalFormatting sqref="O273">
    <cfRule type="containsText" dxfId="3551" priority="5018" stopIfTrue="1" operator="containsText" text="3 - красный">
      <formula>NOT(ISERROR(SEARCH("3 - красный",O273)))</formula>
    </cfRule>
    <cfRule type="containsText" dxfId="3550" priority="5019" stopIfTrue="1" operator="containsText" text="2 - желтый">
      <formula>NOT(ISERROR(SEARCH("2 - желтый",O273)))</formula>
    </cfRule>
    <cfRule type="containsText" dxfId="3549" priority="5020" stopIfTrue="1" operator="containsText" text="1 - зеленый">
      <formula>NOT(ISERROR(SEARCH("1 - зеленый",O273)))</formula>
    </cfRule>
    <cfRule type="containsText" dxfId="3548" priority="5021" stopIfTrue="1" operator="containsText" text="0 - серый">
      <formula>NOT(ISERROR(SEARCH("0 - серый",O273)))</formula>
    </cfRule>
  </conditionalFormatting>
  <conditionalFormatting sqref="O265">
    <cfRule type="containsText" dxfId="3547" priority="5002" stopIfTrue="1" operator="containsText" text="3 - красный">
      <formula>NOT(ISERROR(SEARCH("3 - красный",O265)))</formula>
    </cfRule>
    <cfRule type="containsText" dxfId="3546" priority="5003" stopIfTrue="1" operator="containsText" text="2 - желтый">
      <formula>NOT(ISERROR(SEARCH("2 - желтый",O265)))</formula>
    </cfRule>
    <cfRule type="containsText" dxfId="3545" priority="5004" stopIfTrue="1" operator="containsText" text="1 - зеленый">
      <formula>NOT(ISERROR(SEARCH("1 - зеленый",O265)))</formula>
    </cfRule>
    <cfRule type="containsText" dxfId="3544" priority="5005" stopIfTrue="1" operator="containsText" text="0 - серый">
      <formula>NOT(ISERROR(SEARCH("0 - серый",O265)))</formula>
    </cfRule>
  </conditionalFormatting>
  <conditionalFormatting sqref="O270">
    <cfRule type="containsText" dxfId="3543" priority="4994" stopIfTrue="1" operator="containsText" text="3 - красный">
      <formula>NOT(ISERROR(SEARCH("3 - красный",O270)))</formula>
    </cfRule>
    <cfRule type="containsText" dxfId="3542" priority="4995" stopIfTrue="1" operator="containsText" text="2 - желтый">
      <formula>NOT(ISERROR(SEARCH("2 - желтый",O270)))</formula>
    </cfRule>
    <cfRule type="containsText" dxfId="3541" priority="4996" stopIfTrue="1" operator="containsText" text="1 - зеленый">
      <formula>NOT(ISERROR(SEARCH("1 - зеленый",O270)))</formula>
    </cfRule>
    <cfRule type="containsText" dxfId="3540" priority="4997" stopIfTrue="1" operator="containsText" text="0 - серый">
      <formula>NOT(ISERROR(SEARCH("0 - серый",O270)))</formula>
    </cfRule>
  </conditionalFormatting>
  <conditionalFormatting sqref="O271">
    <cfRule type="containsText" dxfId="3539" priority="4990" stopIfTrue="1" operator="containsText" text="3 - красный">
      <formula>NOT(ISERROR(SEARCH("3 - красный",O271)))</formula>
    </cfRule>
    <cfRule type="containsText" dxfId="3538" priority="4991" stopIfTrue="1" operator="containsText" text="2 - желтый">
      <formula>NOT(ISERROR(SEARCH("2 - желтый",O271)))</formula>
    </cfRule>
    <cfRule type="containsText" dxfId="3537" priority="4992" stopIfTrue="1" operator="containsText" text="1 - зеленый">
      <formula>NOT(ISERROR(SEARCH("1 - зеленый",O271)))</formula>
    </cfRule>
    <cfRule type="containsText" dxfId="3536" priority="4993" stopIfTrue="1" operator="containsText" text="0 - серый">
      <formula>NOT(ISERROR(SEARCH("0 - серый",O271)))</formula>
    </cfRule>
  </conditionalFormatting>
  <conditionalFormatting sqref="O103:P103">
    <cfRule type="containsText" dxfId="3535" priority="4558" stopIfTrue="1" operator="containsText" text="3 - красный">
      <formula>NOT(ISERROR(SEARCH("3 - красный",O103)))</formula>
    </cfRule>
    <cfRule type="containsText" dxfId="3534" priority="4559" stopIfTrue="1" operator="containsText" text="2 - желтый">
      <formula>NOT(ISERROR(SEARCH("2 - желтый",O103)))</formula>
    </cfRule>
    <cfRule type="containsText" dxfId="3533" priority="4560" stopIfTrue="1" operator="containsText" text="1 - зеленый">
      <formula>NOT(ISERROR(SEARCH("1 - зеленый",O103)))</formula>
    </cfRule>
    <cfRule type="containsText" dxfId="3532" priority="4561" stopIfTrue="1" operator="containsText" text="0 - серый">
      <formula>NOT(ISERROR(SEARCH("0 - серый",O103)))</formula>
    </cfRule>
  </conditionalFormatting>
  <conditionalFormatting sqref="O261">
    <cfRule type="containsText" dxfId="3531" priority="4978" stopIfTrue="1" operator="containsText" text="3 - красный">
      <formula>NOT(ISERROR(SEARCH("3 - красный",O261)))</formula>
    </cfRule>
    <cfRule type="containsText" dxfId="3530" priority="4979" stopIfTrue="1" operator="containsText" text="2 - желтый">
      <formula>NOT(ISERROR(SEARCH("2 - желтый",O261)))</formula>
    </cfRule>
    <cfRule type="containsText" dxfId="3529" priority="4980" stopIfTrue="1" operator="containsText" text="1 - зеленый">
      <formula>NOT(ISERROR(SEARCH("1 - зеленый",O261)))</formula>
    </cfRule>
    <cfRule type="containsText" dxfId="3528" priority="4981" stopIfTrue="1" operator="containsText" text="0 - серый">
      <formula>NOT(ISERROR(SEARCH("0 - серый",O261)))</formula>
    </cfRule>
  </conditionalFormatting>
  <conditionalFormatting sqref="P274">
    <cfRule type="containsText" dxfId="3527" priority="4970" stopIfTrue="1" operator="containsText" text="3 - красный">
      <formula>NOT(ISERROR(SEARCH("3 - красный",P274)))</formula>
    </cfRule>
    <cfRule type="containsText" dxfId="3526" priority="4971" stopIfTrue="1" operator="containsText" text="2 - желтый">
      <formula>NOT(ISERROR(SEARCH("2 - желтый",P274)))</formula>
    </cfRule>
    <cfRule type="containsText" dxfId="3525" priority="4972" stopIfTrue="1" operator="containsText" text="1 - зеленый">
      <formula>NOT(ISERROR(SEARCH("1 - зеленый",P274)))</formula>
    </cfRule>
    <cfRule type="containsText" dxfId="3524" priority="4973" stopIfTrue="1" operator="containsText" text="0 - серый">
      <formula>NOT(ISERROR(SEARCH("0 - серый",P274)))</formula>
    </cfRule>
  </conditionalFormatting>
  <conditionalFormatting sqref="O274">
    <cfRule type="containsText" dxfId="3523" priority="4966" stopIfTrue="1" operator="containsText" text="3 - красный">
      <formula>NOT(ISERROR(SEARCH("3 - красный",O274)))</formula>
    </cfRule>
    <cfRule type="containsText" dxfId="3522" priority="4967" stopIfTrue="1" operator="containsText" text="2 - желтый">
      <formula>NOT(ISERROR(SEARCH("2 - желтый",O274)))</formula>
    </cfRule>
    <cfRule type="containsText" dxfId="3521" priority="4968" stopIfTrue="1" operator="containsText" text="1 - зеленый">
      <formula>NOT(ISERROR(SEARCH("1 - зеленый",O274)))</formula>
    </cfRule>
    <cfRule type="containsText" dxfId="3520" priority="4969" stopIfTrue="1" operator="containsText" text="0 - серый">
      <formula>NOT(ISERROR(SEARCH("0 - серый",O274)))</formula>
    </cfRule>
  </conditionalFormatting>
  <conditionalFormatting sqref="P214">
    <cfRule type="containsText" dxfId="3519" priority="4962" stopIfTrue="1" operator="containsText" text="3 - красный">
      <formula>NOT(ISERROR(SEARCH("3 - красный",P214)))</formula>
    </cfRule>
    <cfRule type="containsText" dxfId="3518" priority="4963" stopIfTrue="1" operator="containsText" text="2 - желтый">
      <formula>NOT(ISERROR(SEARCH("2 - желтый",P214)))</formula>
    </cfRule>
    <cfRule type="containsText" dxfId="3517" priority="4964" stopIfTrue="1" operator="containsText" text="1 - зеленый">
      <formula>NOT(ISERROR(SEARCH("1 - зеленый",P214)))</formula>
    </cfRule>
    <cfRule type="containsText" dxfId="3516" priority="4965" stopIfTrue="1" operator="containsText" text="0 - серый">
      <formula>NOT(ISERROR(SEARCH("0 - серый",P214)))</formula>
    </cfRule>
  </conditionalFormatting>
  <conditionalFormatting sqref="O215:P215">
    <cfRule type="containsText" dxfId="3515" priority="4958" stopIfTrue="1" operator="containsText" text="3 - красный">
      <formula>NOT(ISERROR(SEARCH("3 - красный",O215)))</formula>
    </cfRule>
    <cfRule type="containsText" dxfId="3514" priority="4959" stopIfTrue="1" operator="containsText" text="2 - желтый">
      <formula>NOT(ISERROR(SEARCH("2 - желтый",O215)))</formula>
    </cfRule>
    <cfRule type="containsText" dxfId="3513" priority="4960" stopIfTrue="1" operator="containsText" text="1 - зеленый">
      <formula>NOT(ISERROR(SEARCH("1 - зеленый",O215)))</formula>
    </cfRule>
    <cfRule type="containsText" dxfId="3512" priority="4961" stopIfTrue="1" operator="containsText" text="0 - серый">
      <formula>NOT(ISERROR(SEARCH("0 - серый",O215)))</formula>
    </cfRule>
  </conditionalFormatting>
  <conditionalFormatting sqref="P257">
    <cfRule type="containsText" dxfId="3511" priority="4758" stopIfTrue="1" operator="containsText" text="3 - красный">
      <formula>NOT(ISERROR(SEARCH("3 - красный",P257)))</formula>
    </cfRule>
    <cfRule type="containsText" dxfId="3510" priority="4759" stopIfTrue="1" operator="containsText" text="2 - желтый">
      <formula>NOT(ISERROR(SEARCH("2 - желтый",P257)))</formula>
    </cfRule>
    <cfRule type="containsText" dxfId="3509" priority="4760" stopIfTrue="1" operator="containsText" text="1 - зеленый">
      <formula>NOT(ISERROR(SEARCH("1 - зеленый",P257)))</formula>
    </cfRule>
    <cfRule type="containsText" dxfId="3508" priority="4761" stopIfTrue="1" operator="containsText" text="0 - серый">
      <formula>NOT(ISERROR(SEARCH("0 - серый",P257)))</formula>
    </cfRule>
  </conditionalFormatting>
  <conditionalFormatting sqref="O133:P133">
    <cfRule type="containsText" dxfId="3507" priority="4554" stopIfTrue="1" operator="containsText" text="3 - красный">
      <formula>NOT(ISERROR(SEARCH("3 - красный",O133)))</formula>
    </cfRule>
    <cfRule type="containsText" dxfId="3506" priority="4555" stopIfTrue="1" operator="containsText" text="2 - желтый">
      <formula>NOT(ISERROR(SEARCH("2 - желтый",O133)))</formula>
    </cfRule>
    <cfRule type="containsText" dxfId="3505" priority="4556" stopIfTrue="1" operator="containsText" text="1 - зеленый">
      <formula>NOT(ISERROR(SEARCH("1 - зеленый",O133)))</formula>
    </cfRule>
    <cfRule type="containsText" dxfId="3504" priority="4557" stopIfTrue="1" operator="containsText" text="0 - серый">
      <formula>NOT(ISERROR(SEARCH("0 - серый",O133)))</formula>
    </cfRule>
  </conditionalFormatting>
  <conditionalFormatting sqref="O302">
    <cfRule type="containsText" dxfId="3503" priority="4946" stopIfTrue="1" operator="containsText" text="3 - красный">
      <formula>NOT(ISERROR(SEARCH("3 - красный",O302)))</formula>
    </cfRule>
    <cfRule type="containsText" dxfId="3502" priority="4947" stopIfTrue="1" operator="containsText" text="2 - желтый">
      <formula>NOT(ISERROR(SEARCH("2 - желтый",O302)))</formula>
    </cfRule>
    <cfRule type="containsText" dxfId="3501" priority="4948" stopIfTrue="1" operator="containsText" text="1 - зеленый">
      <formula>NOT(ISERROR(SEARCH("1 - зеленый",O302)))</formula>
    </cfRule>
    <cfRule type="containsText" dxfId="3500" priority="4949" stopIfTrue="1" operator="containsText" text="0 - серый">
      <formula>NOT(ISERROR(SEARCH("0 - серый",O302)))</formula>
    </cfRule>
  </conditionalFormatting>
  <conditionalFormatting sqref="O211">
    <cfRule type="containsText" dxfId="3499" priority="4938" stopIfTrue="1" operator="containsText" text="3 - красный">
      <formula>NOT(ISERROR(SEARCH("3 - красный",O211)))</formula>
    </cfRule>
    <cfRule type="containsText" dxfId="3498" priority="4939" stopIfTrue="1" operator="containsText" text="2 - желтый">
      <formula>NOT(ISERROR(SEARCH("2 - желтый",O211)))</formula>
    </cfRule>
    <cfRule type="containsText" dxfId="3497" priority="4940" stopIfTrue="1" operator="containsText" text="1 - зеленый">
      <formula>NOT(ISERROR(SEARCH("1 - зеленый",O211)))</formula>
    </cfRule>
    <cfRule type="containsText" dxfId="3496" priority="4941" stopIfTrue="1" operator="containsText" text="0 - серый">
      <formula>NOT(ISERROR(SEARCH("0 - серый",O211)))</formula>
    </cfRule>
  </conditionalFormatting>
  <conditionalFormatting sqref="O47:P47">
    <cfRule type="containsText" dxfId="3495" priority="4318" stopIfTrue="1" operator="containsText" text="3 - красный">
      <formula>NOT(ISERROR(SEARCH("3 - красный",O47)))</formula>
    </cfRule>
    <cfRule type="containsText" dxfId="3494" priority="4319" stopIfTrue="1" operator="containsText" text="2 - желтый">
      <formula>NOT(ISERROR(SEARCH("2 - желтый",O47)))</formula>
    </cfRule>
    <cfRule type="containsText" dxfId="3493" priority="4320" stopIfTrue="1" operator="containsText" text="1 - зеленый">
      <formula>NOT(ISERROR(SEARCH("1 - зеленый",O47)))</formula>
    </cfRule>
    <cfRule type="containsText" dxfId="3492" priority="4321" stopIfTrue="1" operator="containsText" text="0 - серый">
      <formula>NOT(ISERROR(SEARCH("0 - серый",O47)))</formula>
    </cfRule>
  </conditionalFormatting>
  <conditionalFormatting sqref="O145:P145">
    <cfRule type="containsText" dxfId="3491" priority="4282" stopIfTrue="1" operator="containsText" text="3 - красный">
      <formula>NOT(ISERROR(SEARCH("3 - красный",O145)))</formula>
    </cfRule>
    <cfRule type="containsText" dxfId="3490" priority="4283" stopIfTrue="1" operator="containsText" text="2 - желтый">
      <formula>NOT(ISERROR(SEARCH("2 - желтый",O145)))</formula>
    </cfRule>
    <cfRule type="containsText" dxfId="3489" priority="4284" stopIfTrue="1" operator="containsText" text="1 - зеленый">
      <formula>NOT(ISERROR(SEARCH("1 - зеленый",O145)))</formula>
    </cfRule>
    <cfRule type="containsText" dxfId="3488" priority="4285" stopIfTrue="1" operator="containsText" text="0 - серый">
      <formula>NOT(ISERROR(SEARCH("0 - серый",O145)))</formula>
    </cfRule>
  </conditionalFormatting>
  <conditionalFormatting sqref="P287">
    <cfRule type="containsText" dxfId="3487" priority="4930" stopIfTrue="1" operator="containsText" text="3 - красный">
      <formula>NOT(ISERROR(SEARCH("3 - красный",P287)))</formula>
    </cfRule>
    <cfRule type="containsText" dxfId="3486" priority="4931" stopIfTrue="1" operator="containsText" text="2 - желтый">
      <formula>NOT(ISERROR(SEARCH("2 - желтый",P287)))</formula>
    </cfRule>
    <cfRule type="containsText" dxfId="3485" priority="4932" stopIfTrue="1" operator="containsText" text="1 - зеленый">
      <formula>NOT(ISERROR(SEARCH("1 - зеленый",P287)))</formula>
    </cfRule>
    <cfRule type="containsText" dxfId="3484" priority="4933" stopIfTrue="1" operator="containsText" text="0 - серый">
      <formula>NOT(ISERROR(SEARCH("0 - серый",P287)))</formula>
    </cfRule>
  </conditionalFormatting>
  <conditionalFormatting sqref="O205">
    <cfRule type="containsText" dxfId="3483" priority="4926" stopIfTrue="1" operator="containsText" text="3 - красный">
      <formula>NOT(ISERROR(SEARCH("3 - красный",O205)))</formula>
    </cfRule>
    <cfRule type="containsText" dxfId="3482" priority="4927" stopIfTrue="1" operator="containsText" text="2 - желтый">
      <formula>NOT(ISERROR(SEARCH("2 - желтый",O205)))</formula>
    </cfRule>
    <cfRule type="containsText" dxfId="3481" priority="4928" stopIfTrue="1" operator="containsText" text="1 - зеленый">
      <formula>NOT(ISERROR(SEARCH("1 - зеленый",O205)))</formula>
    </cfRule>
    <cfRule type="containsText" dxfId="3480" priority="4929" stopIfTrue="1" operator="containsText" text="0 - серый">
      <formula>NOT(ISERROR(SEARCH("0 - серый",O205)))</formula>
    </cfRule>
  </conditionalFormatting>
  <conditionalFormatting sqref="O213">
    <cfRule type="containsText" dxfId="3479" priority="4922" stopIfTrue="1" operator="containsText" text="3 - красный">
      <formula>NOT(ISERROR(SEARCH("3 - красный",O213)))</formula>
    </cfRule>
    <cfRule type="containsText" dxfId="3478" priority="4923" stopIfTrue="1" operator="containsText" text="2 - желтый">
      <formula>NOT(ISERROR(SEARCH("2 - желтый",O213)))</formula>
    </cfRule>
    <cfRule type="containsText" dxfId="3477" priority="4924" stopIfTrue="1" operator="containsText" text="1 - зеленый">
      <formula>NOT(ISERROR(SEARCH("1 - зеленый",O213)))</formula>
    </cfRule>
    <cfRule type="containsText" dxfId="3476" priority="4925" stopIfTrue="1" operator="containsText" text="0 - серый">
      <formula>NOT(ISERROR(SEARCH("0 - серый",O213)))</formula>
    </cfRule>
  </conditionalFormatting>
  <conditionalFormatting sqref="O214">
    <cfRule type="containsText" dxfId="3475" priority="4918" stopIfTrue="1" operator="containsText" text="3 - красный">
      <formula>NOT(ISERROR(SEARCH("3 - красный",O214)))</formula>
    </cfRule>
    <cfRule type="containsText" dxfId="3474" priority="4919" stopIfTrue="1" operator="containsText" text="2 - желтый">
      <formula>NOT(ISERROR(SEARCH("2 - желтый",O214)))</formula>
    </cfRule>
    <cfRule type="containsText" dxfId="3473" priority="4920" stopIfTrue="1" operator="containsText" text="1 - зеленый">
      <formula>NOT(ISERROR(SEARCH("1 - зеленый",O214)))</formula>
    </cfRule>
    <cfRule type="containsText" dxfId="3472" priority="4921" stopIfTrue="1" operator="containsText" text="0 - серый">
      <formula>NOT(ISERROR(SEARCH("0 - серый",O214)))</formula>
    </cfRule>
  </conditionalFormatting>
  <conditionalFormatting sqref="P52">
    <cfRule type="containsText" dxfId="3471" priority="4822" stopIfTrue="1" operator="containsText" text="3 - красный">
      <formula>NOT(ISERROR(SEARCH("3 - красный",P52)))</formula>
    </cfRule>
    <cfRule type="containsText" dxfId="3470" priority="4823" stopIfTrue="1" operator="containsText" text="2 - желтый">
      <formula>NOT(ISERROR(SEARCH("2 - желтый",P52)))</formula>
    </cfRule>
    <cfRule type="containsText" dxfId="3469" priority="4824" stopIfTrue="1" operator="containsText" text="1 - зеленый">
      <formula>NOT(ISERROR(SEARCH("1 - зеленый",P52)))</formula>
    </cfRule>
    <cfRule type="containsText" dxfId="3468" priority="4825" stopIfTrue="1" operator="containsText" text="0 - серый">
      <formula>NOT(ISERROR(SEARCH("0 - серый",P52)))</formula>
    </cfRule>
  </conditionalFormatting>
  <conditionalFormatting sqref="O320">
    <cfRule type="containsText" dxfId="3467" priority="4914" stopIfTrue="1" operator="containsText" text="3 - красный">
      <formula>NOT(ISERROR(SEARCH("3 - красный",O320)))</formula>
    </cfRule>
    <cfRule type="containsText" dxfId="3466" priority="4915" stopIfTrue="1" operator="containsText" text="2 - желтый">
      <formula>NOT(ISERROR(SEARCH("2 - желтый",O320)))</formula>
    </cfRule>
    <cfRule type="containsText" dxfId="3465" priority="4916" stopIfTrue="1" operator="containsText" text="1 - зеленый">
      <formula>NOT(ISERROR(SEARCH("1 - зеленый",O320)))</formula>
    </cfRule>
    <cfRule type="containsText" dxfId="3464" priority="4917" stopIfTrue="1" operator="containsText" text="0 - серый">
      <formula>NOT(ISERROR(SEARCH("0 - серый",O320)))</formula>
    </cfRule>
  </conditionalFormatting>
  <conditionalFormatting sqref="O93">
    <cfRule type="containsText" dxfId="3463" priority="4910" stopIfTrue="1" operator="containsText" text="3 - красный">
      <formula>NOT(ISERROR(SEARCH("3 - красный",O93)))</formula>
    </cfRule>
    <cfRule type="containsText" dxfId="3462" priority="4911" stopIfTrue="1" operator="containsText" text="2 - желтый">
      <formula>NOT(ISERROR(SEARCH("2 - желтый",O93)))</formula>
    </cfRule>
    <cfRule type="containsText" dxfId="3461" priority="4912" stopIfTrue="1" operator="containsText" text="1 - зеленый">
      <formula>NOT(ISERROR(SEARCH("1 - зеленый",O93)))</formula>
    </cfRule>
    <cfRule type="containsText" dxfId="3460" priority="4913" stopIfTrue="1" operator="containsText" text="0 - серый">
      <formula>NOT(ISERROR(SEARCH("0 - серый",O93)))</formula>
    </cfRule>
  </conditionalFormatting>
  <conditionalFormatting sqref="O94">
    <cfRule type="containsText" dxfId="3459" priority="4906" stopIfTrue="1" operator="containsText" text="3 - красный">
      <formula>NOT(ISERROR(SEARCH("3 - красный",O94)))</formula>
    </cfRule>
    <cfRule type="containsText" dxfId="3458" priority="4907" stopIfTrue="1" operator="containsText" text="2 - желтый">
      <formula>NOT(ISERROR(SEARCH("2 - желтый",O94)))</formula>
    </cfRule>
    <cfRule type="containsText" dxfId="3457" priority="4908" stopIfTrue="1" operator="containsText" text="1 - зеленый">
      <formula>NOT(ISERROR(SEARCH("1 - зеленый",O94)))</formula>
    </cfRule>
    <cfRule type="containsText" dxfId="3456" priority="4909" stopIfTrue="1" operator="containsText" text="0 - серый">
      <formula>NOT(ISERROR(SEARCH("0 - серый",O94)))</formula>
    </cfRule>
  </conditionalFormatting>
  <conditionalFormatting sqref="O95">
    <cfRule type="containsText" dxfId="3455" priority="4902" stopIfTrue="1" operator="containsText" text="3 - красный">
      <formula>NOT(ISERROR(SEARCH("3 - красный",O95)))</formula>
    </cfRule>
    <cfRule type="containsText" dxfId="3454" priority="4903" stopIfTrue="1" operator="containsText" text="2 - желтый">
      <formula>NOT(ISERROR(SEARCH("2 - желтый",O95)))</formula>
    </cfRule>
    <cfRule type="containsText" dxfId="3453" priority="4904" stopIfTrue="1" operator="containsText" text="1 - зеленый">
      <formula>NOT(ISERROR(SEARCH("1 - зеленый",O95)))</formula>
    </cfRule>
    <cfRule type="containsText" dxfId="3452" priority="4905" stopIfTrue="1" operator="containsText" text="0 - серый">
      <formula>NOT(ISERROR(SEARCH("0 - серый",O95)))</formula>
    </cfRule>
  </conditionalFormatting>
  <conditionalFormatting sqref="O96">
    <cfRule type="containsText" dxfId="3451" priority="4898" stopIfTrue="1" operator="containsText" text="3 - красный">
      <formula>NOT(ISERROR(SEARCH("3 - красный",O96)))</formula>
    </cfRule>
    <cfRule type="containsText" dxfId="3450" priority="4899" stopIfTrue="1" operator="containsText" text="2 - желтый">
      <formula>NOT(ISERROR(SEARCH("2 - желтый",O96)))</formula>
    </cfRule>
    <cfRule type="containsText" dxfId="3449" priority="4900" stopIfTrue="1" operator="containsText" text="1 - зеленый">
      <formula>NOT(ISERROR(SEARCH("1 - зеленый",O96)))</formula>
    </cfRule>
    <cfRule type="containsText" dxfId="3448" priority="4901" stopIfTrue="1" operator="containsText" text="0 - серый">
      <formula>NOT(ISERROR(SEARCH("0 - серый",O96)))</formula>
    </cfRule>
  </conditionalFormatting>
  <conditionalFormatting sqref="O97">
    <cfRule type="containsText" dxfId="3447" priority="4894" stopIfTrue="1" operator="containsText" text="3 - красный">
      <formula>NOT(ISERROR(SEARCH("3 - красный",O97)))</formula>
    </cfRule>
    <cfRule type="containsText" dxfId="3446" priority="4895" stopIfTrue="1" operator="containsText" text="2 - желтый">
      <formula>NOT(ISERROR(SEARCH("2 - желтый",O97)))</formula>
    </cfRule>
    <cfRule type="containsText" dxfId="3445" priority="4896" stopIfTrue="1" operator="containsText" text="1 - зеленый">
      <formula>NOT(ISERROR(SEARCH("1 - зеленый",O97)))</formula>
    </cfRule>
    <cfRule type="containsText" dxfId="3444" priority="4897" stopIfTrue="1" operator="containsText" text="0 - серый">
      <formula>NOT(ISERROR(SEARCH("0 - серый",O97)))</formula>
    </cfRule>
  </conditionalFormatting>
  <conditionalFormatting sqref="O98">
    <cfRule type="containsText" dxfId="3443" priority="4890" stopIfTrue="1" operator="containsText" text="3 - красный">
      <formula>NOT(ISERROR(SEARCH("3 - красный",O98)))</formula>
    </cfRule>
    <cfRule type="containsText" dxfId="3442" priority="4891" stopIfTrue="1" operator="containsText" text="2 - желтый">
      <formula>NOT(ISERROR(SEARCH("2 - желтый",O98)))</formula>
    </cfRule>
    <cfRule type="containsText" dxfId="3441" priority="4892" stopIfTrue="1" operator="containsText" text="1 - зеленый">
      <formula>NOT(ISERROR(SEARCH("1 - зеленый",O98)))</formula>
    </cfRule>
    <cfRule type="containsText" dxfId="3440" priority="4893" stopIfTrue="1" operator="containsText" text="0 - серый">
      <formula>NOT(ISERROR(SEARCH("0 - серый",O98)))</formula>
    </cfRule>
  </conditionalFormatting>
  <conditionalFormatting sqref="O99">
    <cfRule type="containsText" dxfId="3439" priority="4886" stopIfTrue="1" operator="containsText" text="3 - красный">
      <formula>NOT(ISERROR(SEARCH("3 - красный",O99)))</formula>
    </cfRule>
    <cfRule type="containsText" dxfId="3438" priority="4887" stopIfTrue="1" operator="containsText" text="2 - желтый">
      <formula>NOT(ISERROR(SEARCH("2 - желтый",O99)))</formula>
    </cfRule>
    <cfRule type="containsText" dxfId="3437" priority="4888" stopIfTrue="1" operator="containsText" text="1 - зеленый">
      <formula>NOT(ISERROR(SEARCH("1 - зеленый",O99)))</formula>
    </cfRule>
    <cfRule type="containsText" dxfId="3436" priority="4889" stopIfTrue="1" operator="containsText" text="0 - серый">
      <formula>NOT(ISERROR(SEARCH("0 - серый",O99)))</formula>
    </cfRule>
  </conditionalFormatting>
  <conditionalFormatting sqref="O100">
    <cfRule type="containsText" dxfId="3435" priority="4882" stopIfTrue="1" operator="containsText" text="3 - красный">
      <formula>NOT(ISERROR(SEARCH("3 - красный",O100)))</formula>
    </cfRule>
    <cfRule type="containsText" dxfId="3434" priority="4883" stopIfTrue="1" operator="containsText" text="2 - желтый">
      <formula>NOT(ISERROR(SEARCH("2 - желтый",O100)))</formula>
    </cfRule>
    <cfRule type="containsText" dxfId="3433" priority="4884" stopIfTrue="1" operator="containsText" text="1 - зеленый">
      <formula>NOT(ISERROR(SEARCH("1 - зеленый",O100)))</formula>
    </cfRule>
    <cfRule type="containsText" dxfId="3432" priority="4885" stopIfTrue="1" operator="containsText" text="0 - серый">
      <formula>NOT(ISERROR(SEARCH("0 - серый",O100)))</formula>
    </cfRule>
  </conditionalFormatting>
  <conditionalFormatting sqref="O101">
    <cfRule type="containsText" dxfId="3431" priority="4878" stopIfTrue="1" operator="containsText" text="3 - красный">
      <formula>NOT(ISERROR(SEARCH("3 - красный",O101)))</formula>
    </cfRule>
    <cfRule type="containsText" dxfId="3430" priority="4879" stopIfTrue="1" operator="containsText" text="2 - желтый">
      <formula>NOT(ISERROR(SEARCH("2 - желтый",O101)))</formula>
    </cfRule>
    <cfRule type="containsText" dxfId="3429" priority="4880" stopIfTrue="1" operator="containsText" text="1 - зеленый">
      <formula>NOT(ISERROR(SEARCH("1 - зеленый",O101)))</formula>
    </cfRule>
    <cfRule type="containsText" dxfId="3428" priority="4881" stopIfTrue="1" operator="containsText" text="0 - серый">
      <formula>NOT(ISERROR(SEARCH("0 - серый",O101)))</formula>
    </cfRule>
  </conditionalFormatting>
  <conditionalFormatting sqref="O102">
    <cfRule type="containsText" dxfId="3427" priority="4874" stopIfTrue="1" operator="containsText" text="3 - красный">
      <formula>NOT(ISERROR(SEARCH("3 - красный",O102)))</formula>
    </cfRule>
    <cfRule type="containsText" dxfId="3426" priority="4875" stopIfTrue="1" operator="containsText" text="2 - желтый">
      <formula>NOT(ISERROR(SEARCH("2 - желтый",O102)))</formula>
    </cfRule>
    <cfRule type="containsText" dxfId="3425" priority="4876" stopIfTrue="1" operator="containsText" text="1 - зеленый">
      <formula>NOT(ISERROR(SEARCH("1 - зеленый",O102)))</formula>
    </cfRule>
    <cfRule type="containsText" dxfId="3424" priority="4877" stopIfTrue="1" operator="containsText" text="0 - серый">
      <formula>NOT(ISERROR(SEARCH("0 - серый",O102)))</formula>
    </cfRule>
  </conditionalFormatting>
  <conditionalFormatting sqref="O122">
    <cfRule type="containsText" dxfId="3423" priority="4870" stopIfTrue="1" operator="containsText" text="3 - красный">
      <formula>NOT(ISERROR(SEARCH("3 - красный",O122)))</formula>
    </cfRule>
    <cfRule type="containsText" dxfId="3422" priority="4871" stopIfTrue="1" operator="containsText" text="2 - желтый">
      <formula>NOT(ISERROR(SEARCH("2 - желтый",O122)))</formula>
    </cfRule>
    <cfRule type="containsText" dxfId="3421" priority="4872" stopIfTrue="1" operator="containsText" text="1 - зеленый">
      <formula>NOT(ISERROR(SEARCH("1 - зеленый",O122)))</formula>
    </cfRule>
    <cfRule type="containsText" dxfId="3420" priority="4873" stopIfTrue="1" operator="containsText" text="0 - серый">
      <formula>NOT(ISERROR(SEARCH("0 - серый",O122)))</formula>
    </cfRule>
  </conditionalFormatting>
  <conditionalFormatting sqref="O123">
    <cfRule type="containsText" dxfId="3419" priority="4866" stopIfTrue="1" operator="containsText" text="3 - красный">
      <formula>NOT(ISERROR(SEARCH("3 - красный",O123)))</formula>
    </cfRule>
    <cfRule type="containsText" dxfId="3418" priority="4867" stopIfTrue="1" operator="containsText" text="2 - желтый">
      <formula>NOT(ISERROR(SEARCH("2 - желтый",O123)))</formula>
    </cfRule>
    <cfRule type="containsText" dxfId="3417" priority="4868" stopIfTrue="1" operator="containsText" text="1 - зеленый">
      <formula>NOT(ISERROR(SEARCH("1 - зеленый",O123)))</formula>
    </cfRule>
    <cfRule type="containsText" dxfId="3416" priority="4869" stopIfTrue="1" operator="containsText" text="0 - серый">
      <formula>NOT(ISERROR(SEARCH("0 - серый",O123)))</formula>
    </cfRule>
  </conditionalFormatting>
  <conditionalFormatting sqref="O124">
    <cfRule type="containsText" dxfId="3415" priority="4862" stopIfTrue="1" operator="containsText" text="3 - красный">
      <formula>NOT(ISERROR(SEARCH("3 - красный",O124)))</formula>
    </cfRule>
    <cfRule type="containsText" dxfId="3414" priority="4863" stopIfTrue="1" operator="containsText" text="2 - желтый">
      <formula>NOT(ISERROR(SEARCH("2 - желтый",O124)))</formula>
    </cfRule>
    <cfRule type="containsText" dxfId="3413" priority="4864" stopIfTrue="1" operator="containsText" text="1 - зеленый">
      <formula>NOT(ISERROR(SEARCH("1 - зеленый",O124)))</formula>
    </cfRule>
    <cfRule type="containsText" dxfId="3412" priority="4865" stopIfTrue="1" operator="containsText" text="0 - серый">
      <formula>NOT(ISERROR(SEARCH("0 - серый",O124)))</formula>
    </cfRule>
  </conditionalFormatting>
  <conditionalFormatting sqref="O125">
    <cfRule type="containsText" dxfId="3411" priority="4858" stopIfTrue="1" operator="containsText" text="3 - красный">
      <formula>NOT(ISERROR(SEARCH("3 - красный",O125)))</formula>
    </cfRule>
    <cfRule type="containsText" dxfId="3410" priority="4859" stopIfTrue="1" operator="containsText" text="2 - желтый">
      <formula>NOT(ISERROR(SEARCH("2 - желтый",O125)))</formula>
    </cfRule>
    <cfRule type="containsText" dxfId="3409" priority="4860" stopIfTrue="1" operator="containsText" text="1 - зеленый">
      <formula>NOT(ISERROR(SEARCH("1 - зеленый",O125)))</formula>
    </cfRule>
    <cfRule type="containsText" dxfId="3408" priority="4861" stopIfTrue="1" operator="containsText" text="0 - серый">
      <formula>NOT(ISERROR(SEARCH("0 - серый",O125)))</formula>
    </cfRule>
  </conditionalFormatting>
  <conditionalFormatting sqref="O126">
    <cfRule type="containsText" dxfId="3407" priority="4854" stopIfTrue="1" operator="containsText" text="3 - красный">
      <formula>NOT(ISERROR(SEARCH("3 - красный",O126)))</formula>
    </cfRule>
    <cfRule type="containsText" dxfId="3406" priority="4855" stopIfTrue="1" operator="containsText" text="2 - желтый">
      <formula>NOT(ISERROR(SEARCH("2 - желтый",O126)))</formula>
    </cfRule>
    <cfRule type="containsText" dxfId="3405" priority="4856" stopIfTrue="1" operator="containsText" text="1 - зеленый">
      <formula>NOT(ISERROR(SEARCH("1 - зеленый",O126)))</formula>
    </cfRule>
    <cfRule type="containsText" dxfId="3404" priority="4857" stopIfTrue="1" operator="containsText" text="0 - серый">
      <formula>NOT(ISERROR(SEARCH("0 - серый",O126)))</formula>
    </cfRule>
  </conditionalFormatting>
  <conditionalFormatting sqref="O127">
    <cfRule type="containsText" dxfId="3403" priority="4850" stopIfTrue="1" operator="containsText" text="3 - красный">
      <formula>NOT(ISERROR(SEARCH("3 - красный",O127)))</formula>
    </cfRule>
    <cfRule type="containsText" dxfId="3402" priority="4851" stopIfTrue="1" operator="containsText" text="2 - желтый">
      <formula>NOT(ISERROR(SEARCH("2 - желтый",O127)))</formula>
    </cfRule>
    <cfRule type="containsText" dxfId="3401" priority="4852" stopIfTrue="1" operator="containsText" text="1 - зеленый">
      <formula>NOT(ISERROR(SEARCH("1 - зеленый",O127)))</formula>
    </cfRule>
    <cfRule type="containsText" dxfId="3400" priority="4853" stopIfTrue="1" operator="containsText" text="0 - серый">
      <formula>NOT(ISERROR(SEARCH("0 - серый",O127)))</formula>
    </cfRule>
  </conditionalFormatting>
  <conditionalFormatting sqref="O128">
    <cfRule type="containsText" dxfId="3399" priority="4846" stopIfTrue="1" operator="containsText" text="3 - красный">
      <formula>NOT(ISERROR(SEARCH("3 - красный",O128)))</formula>
    </cfRule>
    <cfRule type="containsText" dxfId="3398" priority="4847" stopIfTrue="1" operator="containsText" text="2 - желтый">
      <formula>NOT(ISERROR(SEARCH("2 - желтый",O128)))</formula>
    </cfRule>
    <cfRule type="containsText" dxfId="3397" priority="4848" stopIfTrue="1" operator="containsText" text="1 - зеленый">
      <formula>NOT(ISERROR(SEARCH("1 - зеленый",O128)))</formula>
    </cfRule>
    <cfRule type="containsText" dxfId="3396" priority="4849" stopIfTrue="1" operator="containsText" text="0 - серый">
      <formula>NOT(ISERROR(SEARCH("0 - серый",O128)))</formula>
    </cfRule>
  </conditionalFormatting>
  <conditionalFormatting sqref="O129">
    <cfRule type="containsText" dxfId="3395" priority="4842" stopIfTrue="1" operator="containsText" text="3 - красный">
      <formula>NOT(ISERROR(SEARCH("3 - красный",O129)))</formula>
    </cfRule>
    <cfRule type="containsText" dxfId="3394" priority="4843" stopIfTrue="1" operator="containsText" text="2 - желтый">
      <formula>NOT(ISERROR(SEARCH("2 - желтый",O129)))</formula>
    </cfRule>
    <cfRule type="containsText" dxfId="3393" priority="4844" stopIfTrue="1" operator="containsText" text="1 - зеленый">
      <formula>NOT(ISERROR(SEARCH("1 - зеленый",O129)))</formula>
    </cfRule>
    <cfRule type="containsText" dxfId="3392" priority="4845" stopIfTrue="1" operator="containsText" text="0 - серый">
      <formula>NOT(ISERROR(SEARCH("0 - серый",O129)))</formula>
    </cfRule>
  </conditionalFormatting>
  <conditionalFormatting sqref="O155">
    <cfRule type="containsText" dxfId="3391" priority="4838" stopIfTrue="1" operator="containsText" text="3 - красный">
      <formula>NOT(ISERROR(SEARCH("3 - красный",O155)))</formula>
    </cfRule>
    <cfRule type="containsText" dxfId="3390" priority="4839" stopIfTrue="1" operator="containsText" text="2 - желтый">
      <formula>NOT(ISERROR(SEARCH("2 - желтый",O155)))</formula>
    </cfRule>
    <cfRule type="containsText" dxfId="3389" priority="4840" stopIfTrue="1" operator="containsText" text="1 - зеленый">
      <formula>NOT(ISERROR(SEARCH("1 - зеленый",O155)))</formula>
    </cfRule>
    <cfRule type="containsText" dxfId="3388" priority="4841" stopIfTrue="1" operator="containsText" text="0 - серый">
      <formula>NOT(ISERROR(SEARCH("0 - серый",O155)))</formula>
    </cfRule>
  </conditionalFormatting>
  <conditionalFormatting sqref="O157">
    <cfRule type="containsText" dxfId="3387" priority="4834" stopIfTrue="1" operator="containsText" text="3 - красный">
      <formula>NOT(ISERROR(SEARCH("3 - красный",O157)))</formula>
    </cfRule>
    <cfRule type="containsText" dxfId="3386" priority="4835" stopIfTrue="1" operator="containsText" text="2 - желтый">
      <formula>NOT(ISERROR(SEARCH("2 - желтый",O157)))</formula>
    </cfRule>
    <cfRule type="containsText" dxfId="3385" priority="4836" stopIfTrue="1" operator="containsText" text="1 - зеленый">
      <formula>NOT(ISERROR(SEARCH("1 - зеленый",O157)))</formula>
    </cfRule>
    <cfRule type="containsText" dxfId="3384" priority="4837" stopIfTrue="1" operator="containsText" text="0 - серый">
      <formula>NOT(ISERROR(SEARCH("0 - серый",O157)))</formula>
    </cfRule>
  </conditionalFormatting>
  <conditionalFormatting sqref="O52">
    <cfRule type="containsText" dxfId="3383" priority="4830" stopIfTrue="1" operator="containsText" text="3 - красный">
      <formula>NOT(ISERROR(SEARCH("3 - красный",O52)))</formula>
    </cfRule>
    <cfRule type="containsText" dxfId="3382" priority="4831" stopIfTrue="1" operator="containsText" text="2 - желтый">
      <formula>NOT(ISERROR(SEARCH("2 - желтый",O52)))</formula>
    </cfRule>
    <cfRule type="containsText" dxfId="3381" priority="4832" stopIfTrue="1" operator="containsText" text="1 - зеленый">
      <formula>NOT(ISERROR(SEARCH("1 - зеленый",O52)))</formula>
    </cfRule>
    <cfRule type="containsText" dxfId="3380" priority="4833" stopIfTrue="1" operator="containsText" text="0 - серый">
      <formula>NOT(ISERROR(SEARCH("0 - серый",O52)))</formula>
    </cfRule>
  </conditionalFormatting>
  <conditionalFormatting sqref="O51">
    <cfRule type="containsText" dxfId="3379" priority="4826" stopIfTrue="1" operator="containsText" text="3 - красный">
      <formula>NOT(ISERROR(SEARCH("3 - красный",O51)))</formula>
    </cfRule>
    <cfRule type="containsText" dxfId="3378" priority="4827" stopIfTrue="1" operator="containsText" text="2 - желтый">
      <formula>NOT(ISERROR(SEARCH("2 - желтый",O51)))</formula>
    </cfRule>
    <cfRule type="containsText" dxfId="3377" priority="4828" stopIfTrue="1" operator="containsText" text="1 - зеленый">
      <formula>NOT(ISERROR(SEARCH("1 - зеленый",O51)))</formula>
    </cfRule>
    <cfRule type="containsText" dxfId="3376" priority="4829" stopIfTrue="1" operator="containsText" text="0 - серый">
      <formula>NOT(ISERROR(SEARCH("0 - серый",O51)))</formula>
    </cfRule>
  </conditionalFormatting>
  <conditionalFormatting sqref="P95">
    <cfRule type="containsText" dxfId="3375" priority="4818" stopIfTrue="1" operator="containsText" text="3 - красный">
      <formula>NOT(ISERROR(SEARCH("3 - красный",P95)))</formula>
    </cfRule>
    <cfRule type="containsText" dxfId="3374" priority="4819" stopIfTrue="1" operator="containsText" text="2 - желтый">
      <formula>NOT(ISERROR(SEARCH("2 - желтый",P95)))</formula>
    </cfRule>
    <cfRule type="containsText" dxfId="3373" priority="4820" stopIfTrue="1" operator="containsText" text="1 - зеленый">
      <formula>NOT(ISERROR(SEARCH("1 - зеленый",P95)))</formula>
    </cfRule>
    <cfRule type="containsText" dxfId="3372" priority="4821" stopIfTrue="1" operator="containsText" text="0 - серый">
      <formula>NOT(ISERROR(SEARCH("0 - серый",P95)))</formula>
    </cfRule>
  </conditionalFormatting>
  <conditionalFormatting sqref="P97">
    <cfRule type="containsText" dxfId="3371" priority="4814" stopIfTrue="1" operator="containsText" text="3 - красный">
      <formula>NOT(ISERROR(SEARCH("3 - красный",P97)))</formula>
    </cfRule>
    <cfRule type="containsText" dxfId="3370" priority="4815" stopIfTrue="1" operator="containsText" text="2 - желтый">
      <formula>NOT(ISERROR(SEARCH("2 - желтый",P97)))</formula>
    </cfRule>
    <cfRule type="containsText" dxfId="3369" priority="4816" stopIfTrue="1" operator="containsText" text="1 - зеленый">
      <formula>NOT(ISERROR(SEARCH("1 - зеленый",P97)))</formula>
    </cfRule>
    <cfRule type="containsText" dxfId="3368" priority="4817" stopIfTrue="1" operator="containsText" text="0 - серый">
      <formula>NOT(ISERROR(SEARCH("0 - серый",P97)))</formula>
    </cfRule>
  </conditionalFormatting>
  <conditionalFormatting sqref="P98">
    <cfRule type="containsText" dxfId="3367" priority="4810" stopIfTrue="1" operator="containsText" text="3 - красный">
      <formula>NOT(ISERROR(SEARCH("3 - красный",P98)))</formula>
    </cfRule>
    <cfRule type="containsText" dxfId="3366" priority="4811" stopIfTrue="1" operator="containsText" text="2 - желтый">
      <formula>NOT(ISERROR(SEARCH("2 - желтый",P98)))</formula>
    </cfRule>
    <cfRule type="containsText" dxfId="3365" priority="4812" stopIfTrue="1" operator="containsText" text="1 - зеленый">
      <formula>NOT(ISERROR(SEARCH("1 - зеленый",P98)))</formula>
    </cfRule>
    <cfRule type="containsText" dxfId="3364" priority="4813" stopIfTrue="1" operator="containsText" text="0 - серый">
      <formula>NOT(ISERROR(SEARCH("0 - серый",P98)))</formula>
    </cfRule>
  </conditionalFormatting>
  <conditionalFormatting sqref="P99">
    <cfRule type="containsText" dxfId="3363" priority="4806" stopIfTrue="1" operator="containsText" text="3 - красный">
      <formula>NOT(ISERROR(SEARCH("3 - красный",P99)))</formula>
    </cfRule>
    <cfRule type="containsText" dxfId="3362" priority="4807" stopIfTrue="1" operator="containsText" text="2 - желтый">
      <formula>NOT(ISERROR(SEARCH("2 - желтый",P99)))</formula>
    </cfRule>
    <cfRule type="containsText" dxfId="3361" priority="4808" stopIfTrue="1" operator="containsText" text="1 - зеленый">
      <formula>NOT(ISERROR(SEARCH("1 - зеленый",P99)))</formula>
    </cfRule>
    <cfRule type="containsText" dxfId="3360" priority="4809" stopIfTrue="1" operator="containsText" text="0 - серый">
      <formula>NOT(ISERROR(SEARCH("0 - серый",P99)))</formula>
    </cfRule>
  </conditionalFormatting>
  <conditionalFormatting sqref="P125">
    <cfRule type="containsText" dxfId="3359" priority="4802" stopIfTrue="1" operator="containsText" text="3 - красный">
      <formula>NOT(ISERROR(SEARCH("3 - красный",P125)))</formula>
    </cfRule>
    <cfRule type="containsText" dxfId="3358" priority="4803" stopIfTrue="1" operator="containsText" text="2 - желтый">
      <formula>NOT(ISERROR(SEARCH("2 - желтый",P125)))</formula>
    </cfRule>
    <cfRule type="containsText" dxfId="3357" priority="4804" stopIfTrue="1" operator="containsText" text="1 - зеленый">
      <formula>NOT(ISERROR(SEARCH("1 - зеленый",P125)))</formula>
    </cfRule>
    <cfRule type="containsText" dxfId="3356" priority="4805" stopIfTrue="1" operator="containsText" text="0 - серый">
      <formula>NOT(ISERROR(SEARCH("0 - серый",P125)))</formula>
    </cfRule>
  </conditionalFormatting>
  <conditionalFormatting sqref="P127">
    <cfRule type="containsText" dxfId="3355" priority="4798" stopIfTrue="1" operator="containsText" text="3 - красный">
      <formula>NOT(ISERROR(SEARCH("3 - красный",P127)))</formula>
    </cfRule>
    <cfRule type="containsText" dxfId="3354" priority="4799" stopIfTrue="1" operator="containsText" text="2 - желтый">
      <formula>NOT(ISERROR(SEARCH("2 - желтый",P127)))</formula>
    </cfRule>
    <cfRule type="containsText" dxfId="3353" priority="4800" stopIfTrue="1" operator="containsText" text="1 - зеленый">
      <formula>NOT(ISERROR(SEARCH("1 - зеленый",P127)))</formula>
    </cfRule>
    <cfRule type="containsText" dxfId="3352" priority="4801" stopIfTrue="1" operator="containsText" text="0 - серый">
      <formula>NOT(ISERROR(SEARCH("0 - серый",P127)))</formula>
    </cfRule>
  </conditionalFormatting>
  <conditionalFormatting sqref="P128">
    <cfRule type="containsText" dxfId="3351" priority="4794" stopIfTrue="1" operator="containsText" text="3 - красный">
      <formula>NOT(ISERROR(SEARCH("3 - красный",P128)))</formula>
    </cfRule>
    <cfRule type="containsText" dxfId="3350" priority="4795" stopIfTrue="1" operator="containsText" text="2 - желтый">
      <formula>NOT(ISERROR(SEARCH("2 - желтый",P128)))</formula>
    </cfRule>
    <cfRule type="containsText" dxfId="3349" priority="4796" stopIfTrue="1" operator="containsText" text="1 - зеленый">
      <formula>NOT(ISERROR(SEARCH("1 - зеленый",P128)))</formula>
    </cfRule>
    <cfRule type="containsText" dxfId="3348" priority="4797" stopIfTrue="1" operator="containsText" text="0 - серый">
      <formula>NOT(ISERROR(SEARCH("0 - серый",P128)))</formula>
    </cfRule>
  </conditionalFormatting>
  <conditionalFormatting sqref="P129">
    <cfRule type="containsText" dxfId="3347" priority="4790" stopIfTrue="1" operator="containsText" text="3 - красный">
      <formula>NOT(ISERROR(SEARCH("3 - красный",P129)))</formula>
    </cfRule>
    <cfRule type="containsText" dxfId="3346" priority="4791" stopIfTrue="1" operator="containsText" text="2 - желтый">
      <formula>NOT(ISERROR(SEARCH("2 - желтый",P129)))</formula>
    </cfRule>
    <cfRule type="containsText" dxfId="3345" priority="4792" stopIfTrue="1" operator="containsText" text="1 - зеленый">
      <formula>NOT(ISERROR(SEARCH("1 - зеленый",P129)))</formula>
    </cfRule>
    <cfRule type="containsText" dxfId="3344" priority="4793" stopIfTrue="1" operator="containsText" text="0 - серый">
      <formula>NOT(ISERROR(SEARCH("0 - серый",P129)))</formula>
    </cfRule>
  </conditionalFormatting>
  <conditionalFormatting sqref="P130">
    <cfRule type="containsText" dxfId="3343" priority="4786" stopIfTrue="1" operator="containsText" text="3 - красный">
      <formula>NOT(ISERROR(SEARCH("3 - красный",P130)))</formula>
    </cfRule>
    <cfRule type="containsText" dxfId="3342" priority="4787" stopIfTrue="1" operator="containsText" text="2 - желтый">
      <formula>NOT(ISERROR(SEARCH("2 - желтый",P130)))</formula>
    </cfRule>
    <cfRule type="containsText" dxfId="3341" priority="4788" stopIfTrue="1" operator="containsText" text="1 - зеленый">
      <formula>NOT(ISERROR(SEARCH("1 - зеленый",P130)))</formula>
    </cfRule>
    <cfRule type="containsText" dxfId="3340" priority="4789" stopIfTrue="1" operator="containsText" text="0 - серый">
      <formula>NOT(ISERROR(SEARCH("0 - серый",P130)))</formula>
    </cfRule>
  </conditionalFormatting>
  <conditionalFormatting sqref="P131">
    <cfRule type="containsText" dxfId="3339" priority="4782" stopIfTrue="1" operator="containsText" text="3 - красный">
      <formula>NOT(ISERROR(SEARCH("3 - красный",P131)))</formula>
    </cfRule>
    <cfRule type="containsText" dxfId="3338" priority="4783" stopIfTrue="1" operator="containsText" text="2 - желтый">
      <formula>NOT(ISERROR(SEARCH("2 - желтый",P131)))</formula>
    </cfRule>
    <cfRule type="containsText" dxfId="3337" priority="4784" stopIfTrue="1" operator="containsText" text="1 - зеленый">
      <formula>NOT(ISERROR(SEARCH("1 - зеленый",P131)))</formula>
    </cfRule>
    <cfRule type="containsText" dxfId="3336" priority="4785" stopIfTrue="1" operator="containsText" text="0 - серый">
      <formula>NOT(ISERROR(SEARCH("0 - серый",P131)))</formula>
    </cfRule>
  </conditionalFormatting>
  <conditionalFormatting sqref="P156">
    <cfRule type="containsText" dxfId="3335" priority="4778" stopIfTrue="1" operator="containsText" text="3 - красный">
      <formula>NOT(ISERROR(SEARCH("3 - красный",P156)))</formula>
    </cfRule>
    <cfRule type="containsText" dxfId="3334" priority="4779" stopIfTrue="1" operator="containsText" text="2 - желтый">
      <formula>NOT(ISERROR(SEARCH("2 - желтый",P156)))</formula>
    </cfRule>
    <cfRule type="containsText" dxfId="3333" priority="4780" stopIfTrue="1" operator="containsText" text="1 - зеленый">
      <formula>NOT(ISERROR(SEARCH("1 - зеленый",P156)))</formula>
    </cfRule>
    <cfRule type="containsText" dxfId="3332" priority="4781" stopIfTrue="1" operator="containsText" text="0 - серый">
      <formula>NOT(ISERROR(SEARCH("0 - серый",P156)))</formula>
    </cfRule>
  </conditionalFormatting>
  <conditionalFormatting sqref="P210 P212">
    <cfRule type="containsText" dxfId="3331" priority="4774" stopIfTrue="1" operator="containsText" text="3 - красный">
      <formula>NOT(ISERROR(SEARCH("3 - красный",P210)))</formula>
    </cfRule>
    <cfRule type="containsText" dxfId="3330" priority="4775" stopIfTrue="1" operator="containsText" text="2 - желтый">
      <formula>NOT(ISERROR(SEARCH("2 - желтый",P210)))</formula>
    </cfRule>
    <cfRule type="containsText" dxfId="3329" priority="4776" stopIfTrue="1" operator="containsText" text="1 - зеленый">
      <formula>NOT(ISERROR(SEARCH("1 - зеленый",P210)))</formula>
    </cfRule>
    <cfRule type="containsText" dxfId="3328" priority="4777" stopIfTrue="1" operator="containsText" text="0 - серый">
      <formula>NOT(ISERROR(SEARCH("0 - серый",P210)))</formula>
    </cfRule>
  </conditionalFormatting>
  <conditionalFormatting sqref="P211">
    <cfRule type="containsText" dxfId="3327" priority="4770" stopIfTrue="1" operator="containsText" text="3 - красный">
      <formula>NOT(ISERROR(SEARCH("3 - красный",P211)))</formula>
    </cfRule>
    <cfRule type="containsText" dxfId="3326" priority="4771" stopIfTrue="1" operator="containsText" text="2 - желтый">
      <formula>NOT(ISERROR(SEARCH("2 - желтый",P211)))</formula>
    </cfRule>
    <cfRule type="containsText" dxfId="3325" priority="4772" stopIfTrue="1" operator="containsText" text="1 - зеленый">
      <formula>NOT(ISERROR(SEARCH("1 - зеленый",P211)))</formula>
    </cfRule>
    <cfRule type="containsText" dxfId="3324" priority="4773" stopIfTrue="1" operator="containsText" text="0 - серый">
      <formula>NOT(ISERROR(SEARCH("0 - серый",P211)))</formula>
    </cfRule>
  </conditionalFormatting>
  <conditionalFormatting sqref="P258">
    <cfRule type="containsText" dxfId="3323" priority="4754" stopIfTrue="1" operator="containsText" text="3 - красный">
      <formula>NOT(ISERROR(SEARCH("3 - красный",P258)))</formula>
    </cfRule>
    <cfRule type="containsText" dxfId="3322" priority="4755" stopIfTrue="1" operator="containsText" text="2 - желтый">
      <formula>NOT(ISERROR(SEARCH("2 - желтый",P258)))</formula>
    </cfRule>
    <cfRule type="containsText" dxfId="3321" priority="4756" stopIfTrue="1" operator="containsText" text="1 - зеленый">
      <formula>NOT(ISERROR(SEARCH("1 - зеленый",P258)))</formula>
    </cfRule>
    <cfRule type="containsText" dxfId="3320" priority="4757" stopIfTrue="1" operator="containsText" text="0 - серый">
      <formula>NOT(ISERROR(SEARCH("0 - серый",P258)))</formula>
    </cfRule>
  </conditionalFormatting>
  <conditionalFormatting sqref="P259">
    <cfRule type="containsText" dxfId="3319" priority="4750" stopIfTrue="1" operator="containsText" text="3 - красный">
      <formula>NOT(ISERROR(SEARCH("3 - красный",P259)))</formula>
    </cfRule>
    <cfRule type="containsText" dxfId="3318" priority="4751" stopIfTrue="1" operator="containsText" text="2 - желтый">
      <formula>NOT(ISERROR(SEARCH("2 - желтый",P259)))</formula>
    </cfRule>
    <cfRule type="containsText" dxfId="3317" priority="4752" stopIfTrue="1" operator="containsText" text="1 - зеленый">
      <formula>NOT(ISERROR(SEARCH("1 - зеленый",P259)))</formula>
    </cfRule>
    <cfRule type="containsText" dxfId="3316" priority="4753" stopIfTrue="1" operator="containsText" text="0 - серый">
      <formula>NOT(ISERROR(SEARCH("0 - серый",P259)))</formula>
    </cfRule>
  </conditionalFormatting>
  <conditionalFormatting sqref="P260">
    <cfRule type="containsText" dxfId="3315" priority="4746" stopIfTrue="1" operator="containsText" text="3 - красный">
      <formula>NOT(ISERROR(SEARCH("3 - красный",P260)))</formula>
    </cfRule>
    <cfRule type="containsText" dxfId="3314" priority="4747" stopIfTrue="1" operator="containsText" text="2 - желтый">
      <formula>NOT(ISERROR(SEARCH("2 - желтый",P260)))</formula>
    </cfRule>
    <cfRule type="containsText" dxfId="3313" priority="4748" stopIfTrue="1" operator="containsText" text="1 - зеленый">
      <formula>NOT(ISERROR(SEARCH("1 - зеленый",P260)))</formula>
    </cfRule>
    <cfRule type="containsText" dxfId="3312" priority="4749" stopIfTrue="1" operator="containsText" text="0 - серый">
      <formula>NOT(ISERROR(SEARCH("0 - серый",P260)))</formula>
    </cfRule>
  </conditionalFormatting>
  <conditionalFormatting sqref="P261">
    <cfRule type="containsText" dxfId="3311" priority="4742" stopIfTrue="1" operator="containsText" text="3 - красный">
      <formula>NOT(ISERROR(SEARCH("3 - красный",P261)))</formula>
    </cfRule>
    <cfRule type="containsText" dxfId="3310" priority="4743" stopIfTrue="1" operator="containsText" text="2 - желтый">
      <formula>NOT(ISERROR(SEARCH("2 - желтый",P261)))</formula>
    </cfRule>
    <cfRule type="containsText" dxfId="3309" priority="4744" stopIfTrue="1" operator="containsText" text="1 - зеленый">
      <formula>NOT(ISERROR(SEARCH("1 - зеленый",P261)))</formula>
    </cfRule>
    <cfRule type="containsText" dxfId="3308" priority="4745" stopIfTrue="1" operator="containsText" text="0 - серый">
      <formula>NOT(ISERROR(SEARCH("0 - серый",P261)))</formula>
    </cfRule>
  </conditionalFormatting>
  <conditionalFormatting sqref="P262">
    <cfRule type="containsText" dxfId="3307" priority="4738" stopIfTrue="1" operator="containsText" text="3 - красный">
      <formula>NOT(ISERROR(SEARCH("3 - красный",P262)))</formula>
    </cfRule>
    <cfRule type="containsText" dxfId="3306" priority="4739" stopIfTrue="1" operator="containsText" text="2 - желтый">
      <formula>NOT(ISERROR(SEARCH("2 - желтый",P262)))</formula>
    </cfRule>
    <cfRule type="containsText" dxfId="3305" priority="4740" stopIfTrue="1" operator="containsText" text="1 - зеленый">
      <formula>NOT(ISERROR(SEARCH("1 - зеленый",P262)))</formula>
    </cfRule>
    <cfRule type="containsText" dxfId="3304" priority="4741" stopIfTrue="1" operator="containsText" text="0 - серый">
      <formula>NOT(ISERROR(SEARCH("0 - серый",P262)))</formula>
    </cfRule>
  </conditionalFormatting>
  <conditionalFormatting sqref="P263">
    <cfRule type="containsText" dxfId="3303" priority="4734" stopIfTrue="1" operator="containsText" text="3 - красный">
      <formula>NOT(ISERROR(SEARCH("3 - красный",P263)))</formula>
    </cfRule>
    <cfRule type="containsText" dxfId="3302" priority="4735" stopIfTrue="1" operator="containsText" text="2 - желтый">
      <formula>NOT(ISERROR(SEARCH("2 - желтый",P263)))</formula>
    </cfRule>
    <cfRule type="containsText" dxfId="3301" priority="4736" stopIfTrue="1" operator="containsText" text="1 - зеленый">
      <formula>NOT(ISERROR(SEARCH("1 - зеленый",P263)))</formula>
    </cfRule>
    <cfRule type="containsText" dxfId="3300" priority="4737" stopIfTrue="1" operator="containsText" text="0 - серый">
      <formula>NOT(ISERROR(SEARCH("0 - серый",P263)))</formula>
    </cfRule>
  </conditionalFormatting>
  <conditionalFormatting sqref="P264">
    <cfRule type="containsText" dxfId="3299" priority="4730" stopIfTrue="1" operator="containsText" text="3 - красный">
      <formula>NOT(ISERROR(SEARCH("3 - красный",P264)))</formula>
    </cfRule>
    <cfRule type="containsText" dxfId="3298" priority="4731" stopIfTrue="1" operator="containsText" text="2 - желтый">
      <formula>NOT(ISERROR(SEARCH("2 - желтый",P264)))</formula>
    </cfRule>
    <cfRule type="containsText" dxfId="3297" priority="4732" stopIfTrue="1" operator="containsText" text="1 - зеленый">
      <formula>NOT(ISERROR(SEARCH("1 - зеленый",P264)))</formula>
    </cfRule>
    <cfRule type="containsText" dxfId="3296" priority="4733" stopIfTrue="1" operator="containsText" text="0 - серый">
      <formula>NOT(ISERROR(SEARCH("0 - серый",P264)))</formula>
    </cfRule>
  </conditionalFormatting>
  <conditionalFormatting sqref="P265">
    <cfRule type="containsText" dxfId="3295" priority="4726" stopIfTrue="1" operator="containsText" text="3 - красный">
      <formula>NOT(ISERROR(SEARCH("3 - красный",P265)))</formula>
    </cfRule>
    <cfRule type="containsText" dxfId="3294" priority="4727" stopIfTrue="1" operator="containsText" text="2 - желтый">
      <formula>NOT(ISERROR(SEARCH("2 - желтый",P265)))</formula>
    </cfRule>
    <cfRule type="containsText" dxfId="3293" priority="4728" stopIfTrue="1" operator="containsText" text="1 - зеленый">
      <formula>NOT(ISERROR(SEARCH("1 - зеленый",P265)))</formula>
    </cfRule>
    <cfRule type="containsText" dxfId="3292" priority="4729" stopIfTrue="1" operator="containsText" text="0 - серый">
      <formula>NOT(ISERROR(SEARCH("0 - серый",P265)))</formula>
    </cfRule>
  </conditionalFormatting>
  <conditionalFormatting sqref="P270">
    <cfRule type="containsText" dxfId="3291" priority="4706" stopIfTrue="1" operator="containsText" text="3 - красный">
      <formula>NOT(ISERROR(SEARCH("3 - красный",P270)))</formula>
    </cfRule>
    <cfRule type="containsText" dxfId="3290" priority="4707" stopIfTrue="1" operator="containsText" text="2 - желтый">
      <formula>NOT(ISERROR(SEARCH("2 - желтый",P270)))</formula>
    </cfRule>
    <cfRule type="containsText" dxfId="3289" priority="4708" stopIfTrue="1" operator="containsText" text="1 - зеленый">
      <formula>NOT(ISERROR(SEARCH("1 - зеленый",P270)))</formula>
    </cfRule>
    <cfRule type="containsText" dxfId="3288" priority="4709" stopIfTrue="1" operator="containsText" text="0 - серый">
      <formula>NOT(ISERROR(SEARCH("0 - серый",P270)))</formula>
    </cfRule>
  </conditionalFormatting>
  <conditionalFormatting sqref="P271">
    <cfRule type="containsText" dxfId="3287" priority="4702" stopIfTrue="1" operator="containsText" text="3 - красный">
      <formula>NOT(ISERROR(SEARCH("3 - красный",P271)))</formula>
    </cfRule>
    <cfRule type="containsText" dxfId="3286" priority="4703" stopIfTrue="1" operator="containsText" text="2 - желтый">
      <formula>NOT(ISERROR(SEARCH("2 - желтый",P271)))</formula>
    </cfRule>
    <cfRule type="containsText" dxfId="3285" priority="4704" stopIfTrue="1" operator="containsText" text="1 - зеленый">
      <formula>NOT(ISERROR(SEARCH("1 - зеленый",P271)))</formula>
    </cfRule>
    <cfRule type="containsText" dxfId="3284" priority="4705" stopIfTrue="1" operator="containsText" text="0 - серый">
      <formula>NOT(ISERROR(SEARCH("0 - серый",P271)))</formula>
    </cfRule>
  </conditionalFormatting>
  <conditionalFormatting sqref="P272">
    <cfRule type="containsText" dxfId="3283" priority="4698" stopIfTrue="1" operator="containsText" text="3 - красный">
      <formula>NOT(ISERROR(SEARCH("3 - красный",P272)))</formula>
    </cfRule>
    <cfRule type="containsText" dxfId="3282" priority="4699" stopIfTrue="1" operator="containsText" text="2 - желтый">
      <formula>NOT(ISERROR(SEARCH("2 - желтый",P272)))</formula>
    </cfRule>
    <cfRule type="containsText" dxfId="3281" priority="4700" stopIfTrue="1" operator="containsText" text="1 - зеленый">
      <formula>NOT(ISERROR(SEARCH("1 - зеленый",P272)))</formula>
    </cfRule>
    <cfRule type="containsText" dxfId="3280" priority="4701" stopIfTrue="1" operator="containsText" text="0 - серый">
      <formula>NOT(ISERROR(SEARCH("0 - серый",P272)))</formula>
    </cfRule>
  </conditionalFormatting>
  <conditionalFormatting sqref="P273">
    <cfRule type="containsText" dxfId="3279" priority="4694" stopIfTrue="1" operator="containsText" text="3 - красный">
      <formula>NOT(ISERROR(SEARCH("3 - красный",P273)))</formula>
    </cfRule>
    <cfRule type="containsText" dxfId="3278" priority="4695" stopIfTrue="1" operator="containsText" text="2 - желтый">
      <formula>NOT(ISERROR(SEARCH("2 - желтый",P273)))</formula>
    </cfRule>
    <cfRule type="containsText" dxfId="3277" priority="4696" stopIfTrue="1" operator="containsText" text="1 - зеленый">
      <formula>NOT(ISERROR(SEARCH("1 - зеленый",P273)))</formula>
    </cfRule>
    <cfRule type="containsText" dxfId="3276" priority="4697" stopIfTrue="1" operator="containsText" text="0 - серый">
      <formula>NOT(ISERROR(SEARCH("0 - серый",P273)))</formula>
    </cfRule>
  </conditionalFormatting>
  <conditionalFormatting sqref="P294">
    <cfRule type="containsText" dxfId="3275" priority="4690" stopIfTrue="1" operator="containsText" text="3 - красный">
      <formula>NOT(ISERROR(SEARCH("3 - красный",P294)))</formula>
    </cfRule>
    <cfRule type="containsText" dxfId="3274" priority="4691" stopIfTrue="1" operator="containsText" text="2 - желтый">
      <formula>NOT(ISERROR(SEARCH("2 - желтый",P294)))</formula>
    </cfRule>
    <cfRule type="containsText" dxfId="3273" priority="4692" stopIfTrue="1" operator="containsText" text="1 - зеленый">
      <formula>NOT(ISERROR(SEARCH("1 - зеленый",P294)))</formula>
    </cfRule>
    <cfRule type="containsText" dxfId="3272" priority="4693" stopIfTrue="1" operator="containsText" text="0 - серый">
      <formula>NOT(ISERROR(SEARCH("0 - серый",P294)))</formula>
    </cfRule>
  </conditionalFormatting>
  <conditionalFormatting sqref="P302">
    <cfRule type="containsText" dxfId="3271" priority="4658" stopIfTrue="1" operator="containsText" text="3 - красный">
      <formula>NOT(ISERROR(SEARCH("3 - красный",P302)))</formula>
    </cfRule>
    <cfRule type="containsText" dxfId="3270" priority="4659" stopIfTrue="1" operator="containsText" text="2 - желтый">
      <formula>NOT(ISERROR(SEARCH("2 - желтый",P302)))</formula>
    </cfRule>
    <cfRule type="containsText" dxfId="3269" priority="4660" stopIfTrue="1" operator="containsText" text="1 - зеленый">
      <formula>NOT(ISERROR(SEARCH("1 - зеленый",P302)))</formula>
    </cfRule>
    <cfRule type="containsText" dxfId="3268" priority="4661" stopIfTrue="1" operator="containsText" text="0 - серый">
      <formula>NOT(ISERROR(SEARCH("0 - серый",P302)))</formula>
    </cfRule>
  </conditionalFormatting>
  <conditionalFormatting sqref="P303">
    <cfRule type="containsText" dxfId="3267" priority="4654" stopIfTrue="1" operator="containsText" text="3 - красный">
      <formula>NOT(ISERROR(SEARCH("3 - красный",P303)))</formula>
    </cfRule>
    <cfRule type="containsText" dxfId="3266" priority="4655" stopIfTrue="1" operator="containsText" text="2 - желтый">
      <formula>NOT(ISERROR(SEARCH("2 - желтый",P303)))</formula>
    </cfRule>
    <cfRule type="containsText" dxfId="3265" priority="4656" stopIfTrue="1" operator="containsText" text="1 - зеленый">
      <formula>NOT(ISERROR(SEARCH("1 - зеленый",P303)))</formula>
    </cfRule>
    <cfRule type="containsText" dxfId="3264" priority="4657" stopIfTrue="1" operator="containsText" text="0 - серый">
      <formula>NOT(ISERROR(SEARCH("0 - серый",P303)))</formula>
    </cfRule>
  </conditionalFormatting>
  <conditionalFormatting sqref="P304">
    <cfRule type="containsText" dxfId="3263" priority="4650" stopIfTrue="1" operator="containsText" text="3 - красный">
      <formula>NOT(ISERROR(SEARCH("3 - красный",P304)))</formula>
    </cfRule>
    <cfRule type="containsText" dxfId="3262" priority="4651" stopIfTrue="1" operator="containsText" text="2 - желтый">
      <formula>NOT(ISERROR(SEARCH("2 - желтый",P304)))</formula>
    </cfRule>
    <cfRule type="containsText" dxfId="3261" priority="4652" stopIfTrue="1" operator="containsText" text="1 - зеленый">
      <formula>NOT(ISERROR(SEARCH("1 - зеленый",P304)))</formula>
    </cfRule>
    <cfRule type="containsText" dxfId="3260" priority="4653" stopIfTrue="1" operator="containsText" text="0 - серый">
      <formula>NOT(ISERROR(SEARCH("0 - серый",P304)))</formula>
    </cfRule>
  </conditionalFormatting>
  <conditionalFormatting sqref="P305">
    <cfRule type="containsText" dxfId="3259" priority="4646" stopIfTrue="1" operator="containsText" text="3 - красный">
      <formula>NOT(ISERROR(SEARCH("3 - красный",P305)))</formula>
    </cfRule>
    <cfRule type="containsText" dxfId="3258" priority="4647" stopIfTrue="1" operator="containsText" text="2 - желтый">
      <formula>NOT(ISERROR(SEARCH("2 - желтый",P305)))</formula>
    </cfRule>
    <cfRule type="containsText" dxfId="3257" priority="4648" stopIfTrue="1" operator="containsText" text="1 - зеленый">
      <formula>NOT(ISERROR(SEARCH("1 - зеленый",P305)))</formula>
    </cfRule>
    <cfRule type="containsText" dxfId="3256" priority="4649" stopIfTrue="1" operator="containsText" text="0 - серый">
      <formula>NOT(ISERROR(SEARCH("0 - серый",P305)))</formula>
    </cfRule>
  </conditionalFormatting>
  <conditionalFormatting sqref="P306">
    <cfRule type="containsText" dxfId="3255" priority="4642" stopIfTrue="1" operator="containsText" text="3 - красный">
      <formula>NOT(ISERROR(SEARCH("3 - красный",P306)))</formula>
    </cfRule>
    <cfRule type="containsText" dxfId="3254" priority="4643" stopIfTrue="1" operator="containsText" text="2 - желтый">
      <formula>NOT(ISERROR(SEARCH("2 - желтый",P306)))</formula>
    </cfRule>
    <cfRule type="containsText" dxfId="3253" priority="4644" stopIfTrue="1" operator="containsText" text="1 - зеленый">
      <formula>NOT(ISERROR(SEARCH("1 - зеленый",P306)))</formula>
    </cfRule>
    <cfRule type="containsText" dxfId="3252" priority="4645" stopIfTrue="1" operator="containsText" text="0 - серый">
      <formula>NOT(ISERROR(SEARCH("0 - серый",P306)))</formula>
    </cfRule>
  </conditionalFormatting>
  <conditionalFormatting sqref="P307">
    <cfRule type="containsText" dxfId="3251" priority="4638" stopIfTrue="1" operator="containsText" text="3 - красный">
      <formula>NOT(ISERROR(SEARCH("3 - красный",P307)))</formula>
    </cfRule>
    <cfRule type="containsText" dxfId="3250" priority="4639" stopIfTrue="1" operator="containsText" text="2 - желтый">
      <formula>NOT(ISERROR(SEARCH("2 - желтый",P307)))</formula>
    </cfRule>
    <cfRule type="containsText" dxfId="3249" priority="4640" stopIfTrue="1" operator="containsText" text="1 - зеленый">
      <formula>NOT(ISERROR(SEARCH("1 - зеленый",P307)))</formula>
    </cfRule>
    <cfRule type="containsText" dxfId="3248" priority="4641" stopIfTrue="1" operator="containsText" text="0 - серый">
      <formula>NOT(ISERROR(SEARCH("0 - серый",P307)))</formula>
    </cfRule>
  </conditionalFormatting>
  <conditionalFormatting sqref="P320">
    <cfRule type="containsText" dxfId="3247" priority="4634" stopIfTrue="1" operator="containsText" text="3 - красный">
      <formula>NOT(ISERROR(SEARCH("3 - красный",P320)))</formula>
    </cfRule>
    <cfRule type="containsText" dxfId="3246" priority="4635" stopIfTrue="1" operator="containsText" text="2 - желтый">
      <formula>NOT(ISERROR(SEARCH("2 - желтый",P320)))</formula>
    </cfRule>
    <cfRule type="containsText" dxfId="3245" priority="4636" stopIfTrue="1" operator="containsText" text="1 - зеленый">
      <formula>NOT(ISERROR(SEARCH("1 - зеленый",P320)))</formula>
    </cfRule>
    <cfRule type="containsText" dxfId="3244" priority="4637" stopIfTrue="1" operator="containsText" text="0 - серый">
      <formula>NOT(ISERROR(SEARCH("0 - серый",P320)))</formula>
    </cfRule>
  </conditionalFormatting>
  <conditionalFormatting sqref="P322">
    <cfRule type="containsText" dxfId="3243" priority="4630" stopIfTrue="1" operator="containsText" text="3 - красный">
      <formula>NOT(ISERROR(SEARCH("3 - красный",P322)))</formula>
    </cfRule>
    <cfRule type="containsText" dxfId="3242" priority="4631" stopIfTrue="1" operator="containsText" text="2 - желтый">
      <formula>NOT(ISERROR(SEARCH("2 - желтый",P322)))</formula>
    </cfRule>
    <cfRule type="containsText" dxfId="3241" priority="4632" stopIfTrue="1" operator="containsText" text="1 - зеленый">
      <formula>NOT(ISERROR(SEARCH("1 - зеленый",P322)))</formula>
    </cfRule>
    <cfRule type="containsText" dxfId="3240" priority="4633" stopIfTrue="1" operator="containsText" text="0 - серый">
      <formula>NOT(ISERROR(SEARCH("0 - серый",P322)))</formula>
    </cfRule>
  </conditionalFormatting>
  <conditionalFormatting sqref="P323">
    <cfRule type="containsText" dxfId="3239" priority="4626" stopIfTrue="1" operator="containsText" text="3 - красный">
      <formula>NOT(ISERROR(SEARCH("3 - красный",P323)))</formula>
    </cfRule>
    <cfRule type="containsText" dxfId="3238" priority="4627" stopIfTrue="1" operator="containsText" text="2 - желтый">
      <formula>NOT(ISERROR(SEARCH("2 - желтый",P323)))</formula>
    </cfRule>
    <cfRule type="containsText" dxfId="3237" priority="4628" stopIfTrue="1" operator="containsText" text="1 - зеленый">
      <formula>NOT(ISERROR(SEARCH("1 - зеленый",P323)))</formula>
    </cfRule>
    <cfRule type="containsText" dxfId="3236" priority="4629" stopIfTrue="1" operator="containsText" text="0 - серый">
      <formula>NOT(ISERROR(SEARCH("0 - серый",P323)))</formula>
    </cfRule>
  </conditionalFormatting>
  <conditionalFormatting sqref="O42:P42">
    <cfRule type="containsText" dxfId="3235" priority="4358" stopIfTrue="1" operator="containsText" text="3 - красный">
      <formula>NOT(ISERROR(SEARCH("3 - красный",O42)))</formula>
    </cfRule>
    <cfRule type="containsText" dxfId="3234" priority="4359" stopIfTrue="1" operator="containsText" text="2 - желтый">
      <formula>NOT(ISERROR(SEARCH("2 - желтый",O42)))</formula>
    </cfRule>
    <cfRule type="containsText" dxfId="3233" priority="4360" stopIfTrue="1" operator="containsText" text="1 - зеленый">
      <formula>NOT(ISERROR(SEARCH("1 - зеленый",O42)))</formula>
    </cfRule>
    <cfRule type="containsText" dxfId="3232" priority="4361" stopIfTrue="1" operator="containsText" text="0 - серый">
      <formula>NOT(ISERROR(SEARCH("0 - серый",O42)))</formula>
    </cfRule>
  </conditionalFormatting>
  <conditionalFormatting sqref="O43:P43">
    <cfRule type="containsText" dxfId="3231" priority="4354" stopIfTrue="1" operator="containsText" text="3 - красный">
      <formula>NOT(ISERROR(SEARCH("3 - красный",O43)))</formula>
    </cfRule>
    <cfRule type="containsText" dxfId="3230" priority="4355" stopIfTrue="1" operator="containsText" text="2 - желтый">
      <formula>NOT(ISERROR(SEARCH("2 - желтый",O43)))</formula>
    </cfRule>
    <cfRule type="containsText" dxfId="3229" priority="4356" stopIfTrue="1" operator="containsText" text="1 - зеленый">
      <formula>NOT(ISERROR(SEARCH("1 - зеленый",O43)))</formula>
    </cfRule>
    <cfRule type="containsText" dxfId="3228" priority="4357" stopIfTrue="1" operator="containsText" text="0 - серый">
      <formula>NOT(ISERROR(SEARCH("0 - серый",O43)))</formula>
    </cfRule>
  </conditionalFormatting>
  <conditionalFormatting sqref="O44:P44">
    <cfRule type="containsText" dxfId="3227" priority="4350" stopIfTrue="1" operator="containsText" text="3 - красный">
      <formula>NOT(ISERROR(SEARCH("3 - красный",O44)))</formula>
    </cfRule>
    <cfRule type="containsText" dxfId="3226" priority="4351" stopIfTrue="1" operator="containsText" text="2 - желтый">
      <formula>NOT(ISERROR(SEARCH("2 - желтый",O44)))</formula>
    </cfRule>
    <cfRule type="containsText" dxfId="3225" priority="4352" stopIfTrue="1" operator="containsText" text="1 - зеленый">
      <formula>NOT(ISERROR(SEARCH("1 - зеленый",O44)))</formula>
    </cfRule>
    <cfRule type="containsText" dxfId="3224" priority="4353" stopIfTrue="1" operator="containsText" text="0 - серый">
      <formula>NOT(ISERROR(SEARCH("0 - серый",O44)))</formula>
    </cfRule>
  </conditionalFormatting>
  <conditionalFormatting sqref="O68:P68">
    <cfRule type="containsText" dxfId="3223" priority="4566" stopIfTrue="1" operator="containsText" text="3 - красный">
      <formula>NOT(ISERROR(SEARCH("3 - красный",O68)))</formula>
    </cfRule>
    <cfRule type="containsText" dxfId="3222" priority="4567" stopIfTrue="1" operator="containsText" text="2 - желтый">
      <formula>NOT(ISERROR(SEARCH("2 - желтый",O68)))</formula>
    </cfRule>
    <cfRule type="containsText" dxfId="3221" priority="4568" stopIfTrue="1" operator="containsText" text="1 - зеленый">
      <formula>NOT(ISERROR(SEARCH("1 - зеленый",O68)))</formula>
    </cfRule>
    <cfRule type="containsText" dxfId="3220" priority="4569" stopIfTrue="1" operator="containsText" text="0 - серый">
      <formula>NOT(ISERROR(SEARCH("0 - серый",O68)))</formula>
    </cfRule>
  </conditionalFormatting>
  <conditionalFormatting sqref="O91:P91">
    <cfRule type="containsText" dxfId="3219" priority="4562" stopIfTrue="1" operator="containsText" text="3 - красный">
      <formula>NOT(ISERROR(SEARCH("3 - красный",O91)))</formula>
    </cfRule>
    <cfRule type="containsText" dxfId="3218" priority="4563" stopIfTrue="1" operator="containsText" text="2 - желтый">
      <formula>NOT(ISERROR(SEARCH("2 - желтый",O91)))</formula>
    </cfRule>
    <cfRule type="containsText" dxfId="3217" priority="4564" stopIfTrue="1" operator="containsText" text="1 - зеленый">
      <formula>NOT(ISERROR(SEARCH("1 - зеленый",O91)))</formula>
    </cfRule>
    <cfRule type="containsText" dxfId="3216" priority="4565" stopIfTrue="1" operator="containsText" text="0 - серый">
      <formula>NOT(ISERROR(SEARCH("0 - серый",O91)))</formula>
    </cfRule>
  </conditionalFormatting>
  <conditionalFormatting sqref="O147:P147">
    <cfRule type="containsText" dxfId="3215" priority="4550" stopIfTrue="1" operator="containsText" text="3 - красный">
      <formula>NOT(ISERROR(SEARCH("3 - красный",O147)))</formula>
    </cfRule>
    <cfRule type="containsText" dxfId="3214" priority="4551" stopIfTrue="1" operator="containsText" text="2 - желтый">
      <formula>NOT(ISERROR(SEARCH("2 - желтый",O147)))</formula>
    </cfRule>
    <cfRule type="containsText" dxfId="3213" priority="4552" stopIfTrue="1" operator="containsText" text="1 - зеленый">
      <formula>NOT(ISERROR(SEARCH("1 - зеленый",O147)))</formula>
    </cfRule>
    <cfRule type="containsText" dxfId="3212" priority="4553" stopIfTrue="1" operator="containsText" text="0 - серый">
      <formula>NOT(ISERROR(SEARCH("0 - серый",O147)))</formula>
    </cfRule>
  </conditionalFormatting>
  <conditionalFormatting sqref="O148:P148">
    <cfRule type="containsText" dxfId="3211" priority="4546" stopIfTrue="1" operator="containsText" text="3 - красный">
      <formula>NOT(ISERROR(SEARCH("3 - красный",O148)))</formula>
    </cfRule>
    <cfRule type="containsText" dxfId="3210" priority="4547" stopIfTrue="1" operator="containsText" text="2 - желтый">
      <formula>NOT(ISERROR(SEARCH("2 - желтый",O148)))</formula>
    </cfRule>
    <cfRule type="containsText" dxfId="3209" priority="4548" stopIfTrue="1" operator="containsText" text="1 - зеленый">
      <formula>NOT(ISERROR(SEARCH("1 - зеленый",O148)))</formula>
    </cfRule>
    <cfRule type="containsText" dxfId="3208" priority="4549" stopIfTrue="1" operator="containsText" text="0 - серый">
      <formula>NOT(ISERROR(SEARCH("0 - серый",O148)))</formula>
    </cfRule>
  </conditionalFormatting>
  <conditionalFormatting sqref="O149:P149">
    <cfRule type="containsText" dxfId="3207" priority="4542" stopIfTrue="1" operator="containsText" text="3 - красный">
      <formula>NOT(ISERROR(SEARCH("3 - красный",O149)))</formula>
    </cfRule>
    <cfRule type="containsText" dxfId="3206" priority="4543" stopIfTrue="1" operator="containsText" text="2 - желтый">
      <formula>NOT(ISERROR(SEARCH("2 - желтый",O149)))</formula>
    </cfRule>
    <cfRule type="containsText" dxfId="3205" priority="4544" stopIfTrue="1" operator="containsText" text="1 - зеленый">
      <formula>NOT(ISERROR(SEARCH("1 - зеленый",O149)))</formula>
    </cfRule>
    <cfRule type="containsText" dxfId="3204" priority="4545" stopIfTrue="1" operator="containsText" text="0 - серый">
      <formula>NOT(ISERROR(SEARCH("0 - серый",O149)))</formula>
    </cfRule>
  </conditionalFormatting>
  <conditionalFormatting sqref="O174:P174">
    <cfRule type="containsText" dxfId="3203" priority="4538" stopIfTrue="1" operator="containsText" text="3 - красный">
      <formula>NOT(ISERROR(SEARCH("3 - красный",O174)))</formula>
    </cfRule>
    <cfRule type="containsText" dxfId="3202" priority="4539" stopIfTrue="1" operator="containsText" text="2 - желтый">
      <formula>NOT(ISERROR(SEARCH("2 - желтый",O174)))</formula>
    </cfRule>
    <cfRule type="containsText" dxfId="3201" priority="4540" stopIfTrue="1" operator="containsText" text="1 - зеленый">
      <formula>NOT(ISERROR(SEARCH("1 - зеленый",O174)))</formula>
    </cfRule>
    <cfRule type="containsText" dxfId="3200" priority="4541" stopIfTrue="1" operator="containsText" text="0 - серый">
      <formula>NOT(ISERROR(SEARCH("0 - серый",O174)))</formula>
    </cfRule>
  </conditionalFormatting>
  <conditionalFormatting sqref="O175:P175">
    <cfRule type="containsText" dxfId="3199" priority="4534" stopIfTrue="1" operator="containsText" text="3 - красный">
      <formula>NOT(ISERROR(SEARCH("3 - красный",O175)))</formula>
    </cfRule>
    <cfRule type="containsText" dxfId="3198" priority="4535" stopIfTrue="1" operator="containsText" text="2 - желтый">
      <formula>NOT(ISERROR(SEARCH("2 - желтый",O175)))</formula>
    </cfRule>
    <cfRule type="containsText" dxfId="3197" priority="4536" stopIfTrue="1" operator="containsText" text="1 - зеленый">
      <formula>NOT(ISERROR(SEARCH("1 - зеленый",O175)))</formula>
    </cfRule>
    <cfRule type="containsText" dxfId="3196" priority="4537" stopIfTrue="1" operator="containsText" text="0 - серый">
      <formula>NOT(ISERROR(SEARCH("0 - серый",O175)))</formula>
    </cfRule>
  </conditionalFormatting>
  <conditionalFormatting sqref="O199:P199">
    <cfRule type="containsText" dxfId="3195" priority="4510" stopIfTrue="1" operator="containsText" text="3 - красный">
      <formula>NOT(ISERROR(SEARCH("3 - красный",O199)))</formula>
    </cfRule>
    <cfRule type="containsText" dxfId="3194" priority="4511" stopIfTrue="1" operator="containsText" text="2 - желтый">
      <formula>NOT(ISERROR(SEARCH("2 - желтый",O199)))</formula>
    </cfRule>
    <cfRule type="containsText" dxfId="3193" priority="4512" stopIfTrue="1" operator="containsText" text="1 - зеленый">
      <formula>NOT(ISERROR(SEARCH("1 - зеленый",O199)))</formula>
    </cfRule>
    <cfRule type="containsText" dxfId="3192" priority="4513" stopIfTrue="1" operator="containsText" text="0 - серый">
      <formula>NOT(ISERROR(SEARCH("0 - серый",O199)))</formula>
    </cfRule>
  </conditionalFormatting>
  <conditionalFormatting sqref="O200:P200">
    <cfRule type="containsText" dxfId="3191" priority="4506" stopIfTrue="1" operator="containsText" text="3 - красный">
      <formula>NOT(ISERROR(SEARCH("3 - красный",O200)))</formula>
    </cfRule>
    <cfRule type="containsText" dxfId="3190" priority="4507" stopIfTrue="1" operator="containsText" text="2 - желтый">
      <formula>NOT(ISERROR(SEARCH("2 - желтый",O200)))</formula>
    </cfRule>
    <cfRule type="containsText" dxfId="3189" priority="4508" stopIfTrue="1" operator="containsText" text="1 - зеленый">
      <formula>NOT(ISERROR(SEARCH("1 - зеленый",O200)))</formula>
    </cfRule>
    <cfRule type="containsText" dxfId="3188" priority="4509" stopIfTrue="1" operator="containsText" text="0 - серый">
      <formula>NOT(ISERROR(SEARCH("0 - серый",O200)))</formula>
    </cfRule>
  </conditionalFormatting>
  <conditionalFormatting sqref="O203:P203">
    <cfRule type="containsText" dxfId="3187" priority="4502" stopIfTrue="1" operator="containsText" text="3 - красный">
      <formula>NOT(ISERROR(SEARCH("3 - красный",O203)))</formula>
    </cfRule>
    <cfRule type="containsText" dxfId="3186" priority="4503" stopIfTrue="1" operator="containsText" text="2 - желтый">
      <formula>NOT(ISERROR(SEARCH("2 - желтый",O203)))</formula>
    </cfRule>
    <cfRule type="containsText" dxfId="3185" priority="4504" stopIfTrue="1" operator="containsText" text="1 - зеленый">
      <formula>NOT(ISERROR(SEARCH("1 - зеленый",O203)))</formula>
    </cfRule>
    <cfRule type="containsText" dxfId="3184" priority="4505" stopIfTrue="1" operator="containsText" text="0 - серый">
      <formula>NOT(ISERROR(SEARCH("0 - серый",O203)))</formula>
    </cfRule>
  </conditionalFormatting>
  <conditionalFormatting sqref="O216:P216">
    <cfRule type="containsText" dxfId="3183" priority="4497" stopIfTrue="1" operator="containsText" text="3 - красный">
      <formula>NOT(ISERROR(SEARCH("3 - красный",O216)))</formula>
    </cfRule>
    <cfRule type="containsText" dxfId="3182" priority="4498" stopIfTrue="1" operator="containsText" text="2 - желтый">
      <formula>NOT(ISERROR(SEARCH("2 - желтый",O216)))</formula>
    </cfRule>
    <cfRule type="containsText" dxfId="3181" priority="4499" stopIfTrue="1" operator="containsText" text="1 - зеленый">
      <formula>NOT(ISERROR(SEARCH("1 - зеленый",O216)))</formula>
    </cfRule>
    <cfRule type="containsText" dxfId="3180" priority="4500" stopIfTrue="1" operator="containsText" text="0 - серый">
      <formula>NOT(ISERROR(SEARCH("0 - серый",O216)))</formula>
    </cfRule>
  </conditionalFormatting>
  <conditionalFormatting sqref="O218:P218">
    <cfRule type="containsText" dxfId="3179" priority="4490" stopIfTrue="1" operator="containsText" text="2 - желтый">
      <formula>NOT(ISERROR(SEARCH("2 - желтый",O218)))</formula>
    </cfRule>
    <cfRule type="containsText" dxfId="3178" priority="4491" stopIfTrue="1" operator="containsText" text="1 - зеленый">
      <formula>NOT(ISERROR(SEARCH("1 - зеленый",O218)))</formula>
    </cfRule>
    <cfRule type="containsText" dxfId="3177" priority="4492" stopIfTrue="1" operator="containsText" text="0 - серый">
      <formula>NOT(ISERROR(SEARCH("0 - серый",O218)))</formula>
    </cfRule>
    <cfRule type="containsText" dxfId="3176" priority="16734" stopIfTrue="1" operator="containsText" text="3 - красный">
      <formula>NOT(ISERROR(SEARCH("3 - красный",O218)))</formula>
    </cfRule>
  </conditionalFormatting>
  <conditionalFormatting sqref="O220:P220">
    <cfRule type="containsText" dxfId="3175" priority="4481" stopIfTrue="1" operator="containsText" text="3 - красный">
      <formula>NOT(ISERROR(SEARCH("3 - красный",O220)))</formula>
    </cfRule>
    <cfRule type="containsText" dxfId="3174" priority="4482" stopIfTrue="1" operator="containsText" text="2 - желтый">
      <formula>NOT(ISERROR(SEARCH("2 - желтый",O220)))</formula>
    </cfRule>
    <cfRule type="containsText" dxfId="3173" priority="4483" stopIfTrue="1" operator="containsText" text="1 - зеленый">
      <formula>NOT(ISERROR(SEARCH("1 - зеленый",O220)))</formula>
    </cfRule>
    <cfRule type="containsText" dxfId="3172" priority="4484" stopIfTrue="1" operator="containsText" text="0 - серый">
      <formula>NOT(ISERROR(SEARCH("0 - серый",O220)))</formula>
    </cfRule>
  </conditionalFormatting>
  <conditionalFormatting sqref="O221:P221">
    <cfRule type="containsText" dxfId="3171" priority="4477" stopIfTrue="1" operator="containsText" text="3 - красный">
      <formula>NOT(ISERROR(SEARCH("3 - красный",O221)))</formula>
    </cfRule>
    <cfRule type="containsText" dxfId="3170" priority="4478" stopIfTrue="1" operator="containsText" text="2 - желтый">
      <formula>NOT(ISERROR(SEARCH("2 - желтый",O221)))</formula>
    </cfRule>
    <cfRule type="containsText" dxfId="3169" priority="4479" stopIfTrue="1" operator="containsText" text="1 - зеленый">
      <formula>NOT(ISERROR(SEARCH("1 - зеленый",O221)))</formula>
    </cfRule>
    <cfRule type="containsText" dxfId="3168" priority="4480" stopIfTrue="1" operator="containsText" text="0 - серый">
      <formula>NOT(ISERROR(SEARCH("0 - серый",O221)))</formula>
    </cfRule>
  </conditionalFormatting>
  <conditionalFormatting sqref="O222:P222">
    <cfRule type="containsText" dxfId="3167" priority="4473" stopIfTrue="1" operator="containsText" text="3 - красный">
      <formula>NOT(ISERROR(SEARCH("3 - красный",O222)))</formula>
    </cfRule>
    <cfRule type="containsText" dxfId="3166" priority="4474" stopIfTrue="1" operator="containsText" text="2 - желтый">
      <formula>NOT(ISERROR(SEARCH("2 - желтый",O222)))</formula>
    </cfRule>
    <cfRule type="containsText" dxfId="3165" priority="4475" stopIfTrue="1" operator="containsText" text="1 - зеленый">
      <formula>NOT(ISERROR(SEARCH("1 - зеленый",O222)))</formula>
    </cfRule>
    <cfRule type="containsText" dxfId="3164" priority="4476" stopIfTrue="1" operator="containsText" text="0 - серый">
      <formula>NOT(ISERROR(SEARCH("0 - серый",O222)))</formula>
    </cfRule>
  </conditionalFormatting>
  <conditionalFormatting sqref="O233:P233">
    <cfRule type="containsText" dxfId="3163" priority="4429" stopIfTrue="1" operator="containsText" text="3 - красный">
      <formula>NOT(ISERROR(SEARCH("3 - красный",O233)))</formula>
    </cfRule>
    <cfRule type="containsText" dxfId="3162" priority="4430" stopIfTrue="1" operator="containsText" text="2 - желтый">
      <formula>NOT(ISERROR(SEARCH("2 - желтый",O233)))</formula>
    </cfRule>
    <cfRule type="containsText" dxfId="3161" priority="4431" stopIfTrue="1" operator="containsText" text="1 - зеленый">
      <formula>NOT(ISERROR(SEARCH("1 - зеленый",O233)))</formula>
    </cfRule>
    <cfRule type="containsText" dxfId="3160" priority="4432" stopIfTrue="1" operator="containsText" text="0 - серый">
      <formula>NOT(ISERROR(SEARCH("0 - серый",O233)))</formula>
    </cfRule>
  </conditionalFormatting>
  <conditionalFormatting sqref="O337:P337">
    <cfRule type="containsText" dxfId="3159" priority="4417" stopIfTrue="1" operator="containsText" text="3 - красный">
      <formula>NOT(ISERROR(SEARCH("3 - красный",O337)))</formula>
    </cfRule>
    <cfRule type="containsText" dxfId="3158" priority="4418" stopIfTrue="1" operator="containsText" text="2 - желтый">
      <formula>NOT(ISERROR(SEARCH("2 - желтый",O337)))</formula>
    </cfRule>
    <cfRule type="containsText" dxfId="3157" priority="4419" stopIfTrue="1" operator="containsText" text="1 - зеленый">
      <formula>NOT(ISERROR(SEARCH("1 - зеленый",O337)))</formula>
    </cfRule>
    <cfRule type="containsText" dxfId="3156" priority="4420" stopIfTrue="1" operator="containsText" text="0 - серый">
      <formula>NOT(ISERROR(SEARCH("0 - серый",O337)))</formula>
    </cfRule>
  </conditionalFormatting>
  <conditionalFormatting sqref="O338:P338">
    <cfRule type="containsText" dxfId="3155" priority="4413" stopIfTrue="1" operator="containsText" text="3 - красный">
      <formula>NOT(ISERROR(SEARCH("3 - красный",O338)))</formula>
    </cfRule>
    <cfRule type="containsText" dxfId="3154" priority="4414" stopIfTrue="1" operator="containsText" text="2 - желтый">
      <formula>NOT(ISERROR(SEARCH("2 - желтый",O338)))</formula>
    </cfRule>
    <cfRule type="containsText" dxfId="3153" priority="4415" stopIfTrue="1" operator="containsText" text="1 - зеленый">
      <formula>NOT(ISERROR(SEARCH("1 - зеленый",O338)))</formula>
    </cfRule>
    <cfRule type="containsText" dxfId="3152" priority="4416" stopIfTrue="1" operator="containsText" text="0 - серый">
      <formula>NOT(ISERROR(SEARCH("0 - серый",O338)))</formula>
    </cfRule>
  </conditionalFormatting>
  <conditionalFormatting sqref="O136:P136">
    <cfRule type="containsText" dxfId="3151" priority="4029" stopIfTrue="1" operator="containsText" text="3 - красный">
      <formula>NOT(ISERROR(SEARCH("3 - красный",O136)))</formula>
    </cfRule>
    <cfRule type="containsText" dxfId="3150" priority="4030" stopIfTrue="1" operator="containsText" text="2 - желтый">
      <formula>NOT(ISERROR(SEARCH("2 - желтый",O136)))</formula>
    </cfRule>
    <cfRule type="containsText" dxfId="3149" priority="4031" stopIfTrue="1" operator="containsText" text="1 - зеленый">
      <formula>NOT(ISERROR(SEARCH("1 - зеленый",O136)))</formula>
    </cfRule>
    <cfRule type="containsText" dxfId="3148" priority="4032" stopIfTrue="1" operator="containsText" text="0 - серый">
      <formula>NOT(ISERROR(SEARCH("0 - серый",O136)))</formula>
    </cfRule>
  </conditionalFormatting>
  <conditionalFormatting sqref="O137:P137">
    <cfRule type="containsText" dxfId="3147" priority="4025" stopIfTrue="1" operator="containsText" text="3 - красный">
      <formula>NOT(ISERROR(SEARCH("3 - красный",O137)))</formula>
    </cfRule>
    <cfRule type="containsText" dxfId="3146" priority="4026" stopIfTrue="1" operator="containsText" text="2 - желтый">
      <formula>NOT(ISERROR(SEARCH("2 - желтый",O137)))</formula>
    </cfRule>
    <cfRule type="containsText" dxfId="3145" priority="4027" stopIfTrue="1" operator="containsText" text="1 - зеленый">
      <formula>NOT(ISERROR(SEARCH("1 - зеленый",O137)))</formula>
    </cfRule>
    <cfRule type="containsText" dxfId="3144" priority="4028" stopIfTrue="1" operator="containsText" text="0 - серый">
      <formula>NOT(ISERROR(SEARCH("0 - серый",O137)))</formula>
    </cfRule>
  </conditionalFormatting>
  <conditionalFormatting sqref="O138:P138">
    <cfRule type="containsText" dxfId="3143" priority="4021" stopIfTrue="1" operator="containsText" text="3 - красный">
      <formula>NOT(ISERROR(SEARCH("3 - красный",O138)))</formula>
    </cfRule>
    <cfRule type="containsText" dxfId="3142" priority="4022" stopIfTrue="1" operator="containsText" text="2 - желтый">
      <formula>NOT(ISERROR(SEARCH("2 - желтый",O138)))</formula>
    </cfRule>
    <cfRule type="containsText" dxfId="3141" priority="4023" stopIfTrue="1" operator="containsText" text="1 - зеленый">
      <formula>NOT(ISERROR(SEARCH("1 - зеленый",O138)))</formula>
    </cfRule>
    <cfRule type="containsText" dxfId="3140" priority="4024" stopIfTrue="1" operator="containsText" text="0 - серый">
      <formula>NOT(ISERROR(SEARCH("0 - серый",O138)))</formula>
    </cfRule>
  </conditionalFormatting>
  <conditionalFormatting sqref="O140:P140">
    <cfRule type="containsText" dxfId="3139" priority="4017" stopIfTrue="1" operator="containsText" text="3 - красный">
      <formula>NOT(ISERROR(SEARCH("3 - красный",O140)))</formula>
    </cfRule>
    <cfRule type="containsText" dxfId="3138" priority="4018" stopIfTrue="1" operator="containsText" text="2 - желтый">
      <formula>NOT(ISERROR(SEARCH("2 - желтый",O140)))</formula>
    </cfRule>
    <cfRule type="containsText" dxfId="3137" priority="4019" stopIfTrue="1" operator="containsText" text="1 - зеленый">
      <formula>NOT(ISERROR(SEARCH("1 - зеленый",O140)))</formula>
    </cfRule>
    <cfRule type="containsText" dxfId="3136" priority="4020" stopIfTrue="1" operator="containsText" text="0 - серый">
      <formula>NOT(ISERROR(SEARCH("0 - серый",O140)))</formula>
    </cfRule>
  </conditionalFormatting>
  <conditionalFormatting sqref="O116">
    <cfRule type="containsText" dxfId="3135" priority="4065" stopIfTrue="1" operator="containsText" text="3 - красный">
      <formula>NOT(ISERROR(SEARCH("3 - красный",O116)))</formula>
    </cfRule>
    <cfRule type="containsText" dxfId="3134" priority="4066" stopIfTrue="1" operator="containsText" text="2 - желтый">
      <formula>NOT(ISERROR(SEARCH("2 - желтый",O116)))</formula>
    </cfRule>
    <cfRule type="containsText" dxfId="3133" priority="4067" stopIfTrue="1" operator="containsText" text="1 - зеленый">
      <formula>NOT(ISERROR(SEARCH("1 - зеленый",O116)))</formula>
    </cfRule>
    <cfRule type="containsText" dxfId="3132" priority="4068" stopIfTrue="1" operator="containsText" text="0 - серый">
      <formula>NOT(ISERROR(SEARCH("0 - серый",O116)))</formula>
    </cfRule>
  </conditionalFormatting>
  <conditionalFormatting sqref="P117">
    <cfRule type="containsText" dxfId="3131" priority="4061" stopIfTrue="1" operator="containsText" text="3 - красный">
      <formula>NOT(ISERROR(SEARCH("3 - красный",P117)))</formula>
    </cfRule>
    <cfRule type="containsText" dxfId="3130" priority="4062" stopIfTrue="1" operator="containsText" text="2 - желтый">
      <formula>NOT(ISERROR(SEARCH("2 - желтый",P117)))</formula>
    </cfRule>
    <cfRule type="containsText" dxfId="3129" priority="4063" stopIfTrue="1" operator="containsText" text="1 - зеленый">
      <formula>NOT(ISERROR(SEARCH("1 - зеленый",P117)))</formula>
    </cfRule>
    <cfRule type="containsText" dxfId="3128" priority="4064" stopIfTrue="1" operator="containsText" text="0 - серый">
      <formula>NOT(ISERROR(SEARCH("0 - серый",P117)))</formula>
    </cfRule>
  </conditionalFormatting>
  <conditionalFormatting sqref="O113">
    <cfRule type="containsText" dxfId="3127" priority="4073" stopIfTrue="1" operator="containsText" text="3 - красный">
      <formula>NOT(ISERROR(SEARCH("3 - красный",O113)))</formula>
    </cfRule>
    <cfRule type="containsText" dxfId="3126" priority="4074" stopIfTrue="1" operator="containsText" text="2 - желтый">
      <formula>NOT(ISERROR(SEARCH("2 - желтый",O113)))</formula>
    </cfRule>
    <cfRule type="containsText" dxfId="3125" priority="4075" stopIfTrue="1" operator="containsText" text="1 - зеленый">
      <formula>NOT(ISERROR(SEARCH("1 - зеленый",O113)))</formula>
    </cfRule>
    <cfRule type="containsText" dxfId="3124" priority="4076" stopIfTrue="1" operator="containsText" text="0 - серый">
      <formula>NOT(ISERROR(SEARCH("0 - серый",O113)))</formula>
    </cfRule>
  </conditionalFormatting>
  <conditionalFormatting sqref="P151">
    <cfRule type="containsText" dxfId="3123" priority="4409" stopIfTrue="1" operator="containsText" text="3 - красный">
      <formula>NOT(ISERROR(SEARCH("3 - красный",P151)))</formula>
    </cfRule>
    <cfRule type="containsText" dxfId="3122" priority="4410" stopIfTrue="1" operator="containsText" text="2 - желтый">
      <formula>NOT(ISERROR(SEARCH("2 - желтый",P151)))</formula>
    </cfRule>
    <cfRule type="containsText" dxfId="3121" priority="4411" stopIfTrue="1" operator="containsText" text="1 - зеленый">
      <formula>NOT(ISERROR(SEARCH("1 - зеленый",P151)))</formula>
    </cfRule>
    <cfRule type="containsText" dxfId="3120" priority="4412" stopIfTrue="1" operator="containsText" text="0 - серый">
      <formula>NOT(ISERROR(SEARCH("0 - серый",P151)))</formula>
    </cfRule>
  </conditionalFormatting>
  <conditionalFormatting sqref="O151">
    <cfRule type="containsText" dxfId="3119" priority="4405" stopIfTrue="1" operator="containsText" text="3 - красный">
      <formula>NOT(ISERROR(SEARCH("3 - красный",O151)))</formula>
    </cfRule>
    <cfRule type="containsText" dxfId="3118" priority="4406" stopIfTrue="1" operator="containsText" text="2 - желтый">
      <formula>NOT(ISERROR(SEARCH("2 - желтый",O151)))</formula>
    </cfRule>
    <cfRule type="containsText" dxfId="3117" priority="4407" stopIfTrue="1" operator="containsText" text="1 - зеленый">
      <formula>NOT(ISERROR(SEARCH("1 - зеленый",O151)))</formula>
    </cfRule>
    <cfRule type="containsText" dxfId="3116" priority="4408" stopIfTrue="1" operator="containsText" text="0 - серый">
      <formula>NOT(ISERROR(SEARCH("0 - серый",O151)))</formula>
    </cfRule>
  </conditionalFormatting>
  <conditionalFormatting sqref="P152">
    <cfRule type="containsText" dxfId="3115" priority="4401" stopIfTrue="1" operator="containsText" text="3 - красный">
      <formula>NOT(ISERROR(SEARCH("3 - красный",P152)))</formula>
    </cfRule>
    <cfRule type="containsText" dxfId="3114" priority="4402" stopIfTrue="1" operator="containsText" text="2 - желтый">
      <formula>NOT(ISERROR(SEARCH("2 - желтый",P152)))</formula>
    </cfRule>
    <cfRule type="containsText" dxfId="3113" priority="4403" stopIfTrue="1" operator="containsText" text="1 - зеленый">
      <formula>NOT(ISERROR(SEARCH("1 - зеленый",P152)))</formula>
    </cfRule>
    <cfRule type="containsText" dxfId="3112" priority="4404" stopIfTrue="1" operator="containsText" text="0 - серый">
      <formula>NOT(ISERROR(SEARCH("0 - серый",P152)))</formula>
    </cfRule>
  </conditionalFormatting>
  <conditionalFormatting sqref="O152">
    <cfRule type="containsText" dxfId="3111" priority="4397" stopIfTrue="1" operator="containsText" text="3 - красный">
      <formula>NOT(ISERROR(SEARCH("3 - красный",O152)))</formula>
    </cfRule>
    <cfRule type="containsText" dxfId="3110" priority="4398" stopIfTrue="1" operator="containsText" text="2 - желтый">
      <formula>NOT(ISERROR(SEARCH("2 - желтый",O152)))</formula>
    </cfRule>
    <cfRule type="containsText" dxfId="3109" priority="4399" stopIfTrue="1" operator="containsText" text="1 - зеленый">
      <formula>NOT(ISERROR(SEARCH("1 - зеленый",O152)))</formula>
    </cfRule>
    <cfRule type="containsText" dxfId="3108" priority="4400" stopIfTrue="1" operator="containsText" text="0 - серый">
      <formula>NOT(ISERROR(SEARCH("0 - серый",O152)))</formula>
    </cfRule>
  </conditionalFormatting>
  <conditionalFormatting sqref="P201">
    <cfRule type="containsText" dxfId="3107" priority="4393" stopIfTrue="1" operator="containsText" text="3 - красный">
      <formula>NOT(ISERROR(SEARCH("3 - красный",P201)))</formula>
    </cfRule>
    <cfRule type="containsText" dxfId="3106" priority="4394" stopIfTrue="1" operator="containsText" text="2 - желтый">
      <formula>NOT(ISERROR(SEARCH("2 - желтый",P201)))</formula>
    </cfRule>
    <cfRule type="containsText" dxfId="3105" priority="4395" stopIfTrue="1" operator="containsText" text="1 - зеленый">
      <formula>NOT(ISERROR(SEARCH("1 - зеленый",P201)))</formula>
    </cfRule>
    <cfRule type="containsText" dxfId="3104" priority="4396" stopIfTrue="1" operator="containsText" text="0 - серый">
      <formula>NOT(ISERROR(SEARCH("0 - серый",P201)))</formula>
    </cfRule>
  </conditionalFormatting>
  <conditionalFormatting sqref="O201">
    <cfRule type="containsText" dxfId="3103" priority="4389" stopIfTrue="1" operator="containsText" text="3 - красный">
      <formula>NOT(ISERROR(SEARCH("3 - красный",O201)))</formula>
    </cfRule>
    <cfRule type="containsText" dxfId="3102" priority="4390" stopIfTrue="1" operator="containsText" text="2 - желтый">
      <formula>NOT(ISERROR(SEARCH("2 - желтый",O201)))</formula>
    </cfRule>
    <cfRule type="containsText" dxfId="3101" priority="4391" stopIfTrue="1" operator="containsText" text="1 - зеленый">
      <formula>NOT(ISERROR(SEARCH("1 - зеленый",O201)))</formula>
    </cfRule>
    <cfRule type="containsText" dxfId="3100" priority="4392" stopIfTrue="1" operator="containsText" text="0 - серый">
      <formula>NOT(ISERROR(SEARCH("0 - серый",O201)))</formula>
    </cfRule>
  </conditionalFormatting>
  <conditionalFormatting sqref="P202">
    <cfRule type="containsText" dxfId="3099" priority="4385" stopIfTrue="1" operator="containsText" text="3 - красный">
      <formula>NOT(ISERROR(SEARCH("3 - красный",P202)))</formula>
    </cfRule>
    <cfRule type="containsText" dxfId="3098" priority="4386" stopIfTrue="1" operator="containsText" text="2 - желтый">
      <formula>NOT(ISERROR(SEARCH("2 - желтый",P202)))</formula>
    </cfRule>
    <cfRule type="containsText" dxfId="3097" priority="4387" stopIfTrue="1" operator="containsText" text="1 - зеленый">
      <formula>NOT(ISERROR(SEARCH("1 - зеленый",P202)))</formula>
    </cfRule>
    <cfRule type="containsText" dxfId="3096" priority="4388" stopIfTrue="1" operator="containsText" text="0 - серый">
      <formula>NOT(ISERROR(SEARCH("0 - серый",P202)))</formula>
    </cfRule>
  </conditionalFormatting>
  <conditionalFormatting sqref="O202">
    <cfRule type="containsText" dxfId="3095" priority="4381" stopIfTrue="1" operator="containsText" text="3 - красный">
      <formula>NOT(ISERROR(SEARCH("3 - красный",O202)))</formula>
    </cfRule>
    <cfRule type="containsText" dxfId="3094" priority="4382" stopIfTrue="1" operator="containsText" text="2 - желтый">
      <formula>NOT(ISERROR(SEARCH("2 - желтый",O202)))</formula>
    </cfRule>
    <cfRule type="containsText" dxfId="3093" priority="4383" stopIfTrue="1" operator="containsText" text="1 - зеленый">
      <formula>NOT(ISERROR(SEARCH("1 - зеленый",O202)))</formula>
    </cfRule>
    <cfRule type="containsText" dxfId="3092" priority="4384" stopIfTrue="1" operator="containsText" text="0 - серый">
      <formula>NOT(ISERROR(SEARCH("0 - серый",O202)))</formula>
    </cfRule>
  </conditionalFormatting>
  <conditionalFormatting sqref="P234">
    <cfRule type="containsText" dxfId="3091" priority="4377" stopIfTrue="1" operator="containsText" text="3 - красный">
      <formula>NOT(ISERROR(SEARCH("3 - красный",P234)))</formula>
    </cfRule>
    <cfRule type="containsText" dxfId="3090" priority="4378" stopIfTrue="1" operator="containsText" text="2 - желтый">
      <formula>NOT(ISERROR(SEARCH("2 - желтый",P234)))</formula>
    </cfRule>
    <cfRule type="containsText" dxfId="3089" priority="4379" stopIfTrue="1" operator="containsText" text="1 - зеленый">
      <formula>NOT(ISERROR(SEARCH("1 - зеленый",P234)))</formula>
    </cfRule>
    <cfRule type="containsText" dxfId="3088" priority="4380" stopIfTrue="1" operator="containsText" text="0 - серый">
      <formula>NOT(ISERROR(SEARCH("0 - серый",P234)))</formula>
    </cfRule>
  </conditionalFormatting>
  <conditionalFormatting sqref="O234">
    <cfRule type="containsText" dxfId="3087" priority="4373" stopIfTrue="1" operator="containsText" text="3 - красный">
      <formula>NOT(ISERROR(SEARCH("3 - красный",O234)))</formula>
    </cfRule>
    <cfRule type="containsText" dxfId="3086" priority="4374" stopIfTrue="1" operator="containsText" text="2 - желтый">
      <formula>NOT(ISERROR(SEARCH("2 - желтый",O234)))</formula>
    </cfRule>
    <cfRule type="containsText" dxfId="3085" priority="4375" stopIfTrue="1" operator="containsText" text="1 - зеленый">
      <formula>NOT(ISERROR(SEARCH("1 - зеленый",O234)))</formula>
    </cfRule>
    <cfRule type="containsText" dxfId="3084" priority="4376" stopIfTrue="1" operator="containsText" text="0 - серый">
      <formula>NOT(ISERROR(SEARCH("0 - серый",O234)))</formula>
    </cfRule>
  </conditionalFormatting>
  <conditionalFormatting sqref="O119:P119">
    <cfRule type="containsText" dxfId="3083" priority="4049" stopIfTrue="1" operator="containsText" text="3 - красный">
      <formula>NOT(ISERROR(SEARCH("3 - красный",O119)))</formula>
    </cfRule>
    <cfRule type="containsText" dxfId="3082" priority="4050" stopIfTrue="1" operator="containsText" text="2 - желтый">
      <formula>NOT(ISERROR(SEARCH("2 - желтый",O119)))</formula>
    </cfRule>
    <cfRule type="containsText" dxfId="3081" priority="4051" stopIfTrue="1" operator="containsText" text="1 - зеленый">
      <formula>NOT(ISERROR(SEARCH("1 - зеленый",O119)))</formula>
    </cfRule>
    <cfRule type="containsText" dxfId="3080" priority="4052" stopIfTrue="1" operator="containsText" text="0 - серый">
      <formula>NOT(ISERROR(SEARCH("0 - серый",O119)))</formula>
    </cfRule>
  </conditionalFormatting>
  <conditionalFormatting sqref="O120:P120">
    <cfRule type="containsText" dxfId="3079" priority="4045" stopIfTrue="1" operator="containsText" text="3 - красный">
      <formula>NOT(ISERROR(SEARCH("3 - красный",O120)))</formula>
    </cfRule>
    <cfRule type="containsText" dxfId="3078" priority="4046" stopIfTrue="1" operator="containsText" text="2 - желтый">
      <formula>NOT(ISERROR(SEARCH("2 - желтый",O120)))</formula>
    </cfRule>
    <cfRule type="containsText" dxfId="3077" priority="4047" stopIfTrue="1" operator="containsText" text="1 - зеленый">
      <formula>NOT(ISERROR(SEARCH("1 - зеленый",O120)))</formula>
    </cfRule>
    <cfRule type="containsText" dxfId="3076" priority="4048" stopIfTrue="1" operator="containsText" text="0 - серый">
      <formula>NOT(ISERROR(SEARCH("0 - серый",O120)))</formula>
    </cfRule>
  </conditionalFormatting>
  <conditionalFormatting sqref="O121:P121">
    <cfRule type="containsText" dxfId="3075" priority="4041" stopIfTrue="1" operator="containsText" text="3 - красный">
      <formula>NOT(ISERROR(SEARCH("3 - красный",O121)))</formula>
    </cfRule>
    <cfRule type="containsText" dxfId="3074" priority="4042" stopIfTrue="1" operator="containsText" text="2 - желтый">
      <formula>NOT(ISERROR(SEARCH("2 - желтый",O121)))</formula>
    </cfRule>
    <cfRule type="containsText" dxfId="3073" priority="4043" stopIfTrue="1" operator="containsText" text="1 - зеленый">
      <formula>NOT(ISERROR(SEARCH("1 - зеленый",O121)))</formula>
    </cfRule>
    <cfRule type="containsText" dxfId="3072" priority="4044" stopIfTrue="1" operator="containsText" text="0 - серый">
      <formula>NOT(ISERROR(SEARCH("0 - серый",O121)))</formula>
    </cfRule>
  </conditionalFormatting>
  <conditionalFormatting sqref="O134:P134">
    <cfRule type="containsText" dxfId="3071" priority="4037" stopIfTrue="1" operator="containsText" text="3 - красный">
      <formula>NOT(ISERROR(SEARCH("3 - красный",O134)))</formula>
    </cfRule>
    <cfRule type="containsText" dxfId="3070" priority="4038" stopIfTrue="1" operator="containsText" text="2 - желтый">
      <formula>NOT(ISERROR(SEARCH("2 - желтый",O134)))</formula>
    </cfRule>
    <cfRule type="containsText" dxfId="3069" priority="4039" stopIfTrue="1" operator="containsText" text="1 - зеленый">
      <formula>NOT(ISERROR(SEARCH("1 - зеленый",O134)))</formula>
    </cfRule>
    <cfRule type="containsText" dxfId="3068" priority="4040" stopIfTrue="1" operator="containsText" text="0 - серый">
      <formula>NOT(ISERROR(SEARCH("0 - серый",O134)))</formula>
    </cfRule>
  </conditionalFormatting>
  <conditionalFormatting sqref="O135:P135">
    <cfRule type="containsText" dxfId="3067" priority="4033" stopIfTrue="1" operator="containsText" text="3 - красный">
      <formula>NOT(ISERROR(SEARCH("3 - красный",O135)))</formula>
    </cfRule>
    <cfRule type="containsText" dxfId="3066" priority="4034" stopIfTrue="1" operator="containsText" text="2 - желтый">
      <formula>NOT(ISERROR(SEARCH("2 - желтый",O135)))</formula>
    </cfRule>
    <cfRule type="containsText" dxfId="3065" priority="4035" stopIfTrue="1" operator="containsText" text="1 - зеленый">
      <formula>NOT(ISERROR(SEARCH("1 - зеленый",O135)))</formula>
    </cfRule>
    <cfRule type="containsText" dxfId="3064" priority="4036" stopIfTrue="1" operator="containsText" text="0 - серый">
      <formula>NOT(ISERROR(SEARCH("0 - серый",O135)))</formula>
    </cfRule>
  </conditionalFormatting>
  <conditionalFormatting sqref="P327">
    <cfRule type="containsText" dxfId="3063" priority="4369" stopIfTrue="1" operator="containsText" text="3 - красный">
      <formula>NOT(ISERROR(SEARCH("3 - красный",P327)))</formula>
    </cfRule>
    <cfRule type="containsText" dxfId="3062" priority="4370" stopIfTrue="1" operator="containsText" text="2 - желтый">
      <formula>NOT(ISERROR(SEARCH("2 - желтый",P327)))</formula>
    </cfRule>
    <cfRule type="containsText" dxfId="3061" priority="4371" stopIfTrue="1" operator="containsText" text="1 - зеленый">
      <formula>NOT(ISERROR(SEARCH("1 - зеленый",P327)))</formula>
    </cfRule>
    <cfRule type="containsText" dxfId="3060" priority="4372" stopIfTrue="1" operator="containsText" text="0 - серый">
      <formula>NOT(ISERROR(SEARCH("0 - серый",P327)))</formula>
    </cfRule>
  </conditionalFormatting>
  <conditionalFormatting sqref="O327">
    <cfRule type="containsText" dxfId="3059" priority="4365" stopIfTrue="1" operator="containsText" text="3 - красный">
      <formula>NOT(ISERROR(SEARCH("3 - красный",O327)))</formula>
    </cfRule>
    <cfRule type="containsText" dxfId="3058" priority="4366" stopIfTrue="1" operator="containsText" text="2 - желтый">
      <formula>NOT(ISERROR(SEARCH("2 - желтый",O327)))</formula>
    </cfRule>
    <cfRule type="containsText" dxfId="3057" priority="4367" stopIfTrue="1" operator="containsText" text="1 - зеленый">
      <formula>NOT(ISERROR(SEARCH("1 - зеленый",O327)))</formula>
    </cfRule>
    <cfRule type="containsText" dxfId="3056" priority="4368" stopIfTrue="1" operator="containsText" text="0 - серый">
      <formula>NOT(ISERROR(SEARCH("0 - серый",O327)))</formula>
    </cfRule>
  </conditionalFormatting>
  <conditionalFormatting sqref="P141">
    <cfRule type="containsText" dxfId="3055" priority="4013" stopIfTrue="1" operator="containsText" text="3 - красный">
      <formula>NOT(ISERROR(SEARCH("3 - красный",P141)))</formula>
    </cfRule>
    <cfRule type="containsText" dxfId="3054" priority="4014" stopIfTrue="1" operator="containsText" text="2 - желтый">
      <formula>NOT(ISERROR(SEARCH("2 - желтый",P141)))</formula>
    </cfRule>
    <cfRule type="containsText" dxfId="3053" priority="4015" stopIfTrue="1" operator="containsText" text="1 - зеленый">
      <formula>NOT(ISERROR(SEARCH("1 - зеленый",P141)))</formula>
    </cfRule>
    <cfRule type="containsText" dxfId="3052" priority="4016" stopIfTrue="1" operator="containsText" text="0 - серый">
      <formula>NOT(ISERROR(SEARCH("0 - серый",P141)))</formula>
    </cfRule>
  </conditionalFormatting>
  <conditionalFormatting sqref="O141">
    <cfRule type="containsText" dxfId="3051" priority="4009" stopIfTrue="1" operator="containsText" text="3 - красный">
      <formula>NOT(ISERROR(SEARCH("3 - красный",O141)))</formula>
    </cfRule>
    <cfRule type="containsText" dxfId="3050" priority="4010" stopIfTrue="1" operator="containsText" text="2 - желтый">
      <formula>NOT(ISERROR(SEARCH("2 - желтый",O141)))</formula>
    </cfRule>
    <cfRule type="containsText" dxfId="3049" priority="4011" stopIfTrue="1" operator="containsText" text="1 - зеленый">
      <formula>NOT(ISERROR(SEARCH("1 - зеленый",O141)))</formula>
    </cfRule>
    <cfRule type="containsText" dxfId="3048" priority="4012" stopIfTrue="1" operator="containsText" text="0 - серый">
      <formula>NOT(ISERROR(SEARCH("0 - серый",O141)))</formula>
    </cfRule>
  </conditionalFormatting>
  <conditionalFormatting sqref="P142">
    <cfRule type="containsText" dxfId="3047" priority="4005" stopIfTrue="1" operator="containsText" text="3 - красный">
      <formula>NOT(ISERROR(SEARCH("3 - красный",P142)))</formula>
    </cfRule>
    <cfRule type="containsText" dxfId="3046" priority="4006" stopIfTrue="1" operator="containsText" text="2 - желтый">
      <formula>NOT(ISERROR(SEARCH("2 - желтый",P142)))</formula>
    </cfRule>
    <cfRule type="containsText" dxfId="3045" priority="4007" stopIfTrue="1" operator="containsText" text="1 - зеленый">
      <formula>NOT(ISERROR(SEARCH("1 - зеленый",P142)))</formula>
    </cfRule>
    <cfRule type="containsText" dxfId="3044" priority="4008" stopIfTrue="1" operator="containsText" text="0 - серый">
      <formula>NOT(ISERROR(SEARCH("0 - серый",P142)))</formula>
    </cfRule>
  </conditionalFormatting>
  <conditionalFormatting sqref="O142">
    <cfRule type="containsText" dxfId="3043" priority="4001" stopIfTrue="1" operator="containsText" text="3 - красный">
      <formula>NOT(ISERROR(SEARCH("3 - красный",O142)))</formula>
    </cfRule>
    <cfRule type="containsText" dxfId="3042" priority="4002" stopIfTrue="1" operator="containsText" text="2 - желтый">
      <formula>NOT(ISERROR(SEARCH("2 - желтый",O142)))</formula>
    </cfRule>
    <cfRule type="containsText" dxfId="3041" priority="4003" stopIfTrue="1" operator="containsText" text="1 - зеленый">
      <formula>NOT(ISERROR(SEARCH("1 - зеленый",O142)))</formula>
    </cfRule>
    <cfRule type="containsText" dxfId="3040" priority="4004" stopIfTrue="1" operator="containsText" text="0 - серый">
      <formula>NOT(ISERROR(SEARCH("0 - серый",O142)))</formula>
    </cfRule>
  </conditionalFormatting>
  <conditionalFormatting sqref="O143">
    <cfRule type="containsText" dxfId="3039" priority="3993" stopIfTrue="1" operator="containsText" text="3 - красный">
      <formula>NOT(ISERROR(SEARCH("3 - красный",O143)))</formula>
    </cfRule>
    <cfRule type="containsText" dxfId="3038" priority="3994" stopIfTrue="1" operator="containsText" text="2 - желтый">
      <formula>NOT(ISERROR(SEARCH("2 - желтый",O143)))</formula>
    </cfRule>
    <cfRule type="containsText" dxfId="3037" priority="3995" stopIfTrue="1" operator="containsText" text="1 - зеленый">
      <formula>NOT(ISERROR(SEARCH("1 - зеленый",O143)))</formula>
    </cfRule>
    <cfRule type="containsText" dxfId="3036" priority="3996" stopIfTrue="1" operator="containsText" text="0 - серый">
      <formula>NOT(ISERROR(SEARCH("0 - серый",O143)))</formula>
    </cfRule>
  </conditionalFormatting>
  <conditionalFormatting sqref="P150">
    <cfRule type="containsText" dxfId="3035" priority="3989" stopIfTrue="1" operator="containsText" text="3 - красный">
      <formula>NOT(ISERROR(SEARCH("3 - красный",P150)))</formula>
    </cfRule>
    <cfRule type="containsText" dxfId="3034" priority="3990" stopIfTrue="1" operator="containsText" text="2 - желтый">
      <formula>NOT(ISERROR(SEARCH("2 - желтый",P150)))</formula>
    </cfRule>
    <cfRule type="containsText" dxfId="3033" priority="3991" stopIfTrue="1" operator="containsText" text="1 - зеленый">
      <formula>NOT(ISERROR(SEARCH("1 - зеленый",P150)))</formula>
    </cfRule>
    <cfRule type="containsText" dxfId="3032" priority="3992" stopIfTrue="1" operator="containsText" text="0 - серый">
      <formula>NOT(ISERROR(SEARCH("0 - серый",P150)))</formula>
    </cfRule>
  </conditionalFormatting>
  <conditionalFormatting sqref="O40:P40">
    <cfRule type="containsText" dxfId="3031" priority="4362" stopIfTrue="1" operator="containsText" text="2 - желтый">
      <formula>NOT(ISERROR(SEARCH("2 - желтый",O40)))</formula>
    </cfRule>
    <cfRule type="containsText" dxfId="3030" priority="4363" stopIfTrue="1" operator="containsText" text="1 - зеленый">
      <formula>NOT(ISERROR(SEARCH("1 - зеленый",O40)))</formula>
    </cfRule>
    <cfRule type="containsText" dxfId="3029" priority="4364" stopIfTrue="1" operator="containsText" text="0 - серый">
      <formula>NOT(ISERROR(SEARCH("0 - серый",O40)))</formula>
    </cfRule>
    <cfRule type="containsText" dxfId="3028" priority="16735" stopIfTrue="1" operator="containsText" text="3 - красный">
      <formula>NOT(ISERROR(SEARCH("3 - красный",O40)))</formula>
    </cfRule>
  </conditionalFormatting>
  <conditionalFormatting sqref="O45:P45">
    <cfRule type="containsText" dxfId="3027" priority="4345" stopIfTrue="1" operator="containsText" text="3 - красный">
      <formula>NOT(ISERROR(SEARCH("3 - красный",O45)))</formula>
    </cfRule>
    <cfRule type="containsText" dxfId="3026" priority="4346" stopIfTrue="1" operator="containsText" text="2 - желтый">
      <formula>NOT(ISERROR(SEARCH("2 - желтый",O45)))</formula>
    </cfRule>
    <cfRule type="containsText" dxfId="3025" priority="4347" stopIfTrue="1" operator="containsText" text="1 - зеленый">
      <formula>NOT(ISERROR(SEARCH("1 - зеленый",O45)))</formula>
    </cfRule>
    <cfRule type="containsText" dxfId="3024" priority="4348" stopIfTrue="1" operator="containsText" text="0 - серый">
      <formula>NOT(ISERROR(SEARCH("0 - серый",O45)))</formula>
    </cfRule>
  </conditionalFormatting>
  <conditionalFormatting sqref="O50:P50">
    <cfRule type="containsText" dxfId="3023" priority="4341" stopIfTrue="1" operator="containsText" text="3 - красный">
      <formula>NOT(ISERROR(SEARCH("3 - красный",O50)))</formula>
    </cfRule>
    <cfRule type="containsText" dxfId="3022" priority="4342" stopIfTrue="1" operator="containsText" text="2 - желтый">
      <formula>NOT(ISERROR(SEARCH("2 - желтый",O50)))</formula>
    </cfRule>
    <cfRule type="containsText" dxfId="3021" priority="4343" stopIfTrue="1" operator="containsText" text="1 - зеленый">
      <formula>NOT(ISERROR(SEARCH("1 - зеленый",O50)))</formula>
    </cfRule>
    <cfRule type="containsText" dxfId="3020" priority="4344" stopIfTrue="1" operator="containsText" text="0 - серый">
      <formula>NOT(ISERROR(SEARCH("0 - серый",O50)))</formula>
    </cfRule>
  </conditionalFormatting>
  <conditionalFormatting sqref="O60:P60">
    <cfRule type="containsText" dxfId="3019" priority="4337" stopIfTrue="1" operator="containsText" text="3 - красный">
      <formula>NOT(ISERROR(SEARCH("3 - красный",O60)))</formula>
    </cfRule>
    <cfRule type="containsText" dxfId="3018" priority="4338" stopIfTrue="1" operator="containsText" text="2 - желтый">
      <formula>NOT(ISERROR(SEARCH("2 - желтый",O60)))</formula>
    </cfRule>
    <cfRule type="containsText" dxfId="3017" priority="4339" stopIfTrue="1" operator="containsText" text="1 - зеленый">
      <formula>NOT(ISERROR(SEARCH("1 - зеленый",O60)))</formula>
    </cfRule>
    <cfRule type="containsText" dxfId="3016" priority="4340" stopIfTrue="1" operator="containsText" text="0 - серый">
      <formula>NOT(ISERROR(SEARCH("0 - серый",O60)))</formula>
    </cfRule>
  </conditionalFormatting>
  <conditionalFormatting sqref="O61:P61">
    <cfRule type="containsText" dxfId="3015" priority="4333" stopIfTrue="1" operator="containsText" text="3 - красный">
      <formula>NOT(ISERROR(SEARCH("3 - красный",O61)))</formula>
    </cfRule>
    <cfRule type="containsText" dxfId="3014" priority="4334" stopIfTrue="1" operator="containsText" text="2 - желтый">
      <formula>NOT(ISERROR(SEARCH("2 - желтый",O61)))</formula>
    </cfRule>
    <cfRule type="containsText" dxfId="3013" priority="4335" stopIfTrue="1" operator="containsText" text="1 - зеленый">
      <formula>NOT(ISERROR(SEARCH("1 - зеленый",O61)))</formula>
    </cfRule>
    <cfRule type="containsText" dxfId="3012" priority="4336" stopIfTrue="1" operator="containsText" text="0 - серый">
      <formula>NOT(ISERROR(SEARCH("0 - серый",O61)))</formula>
    </cfRule>
  </conditionalFormatting>
  <conditionalFormatting sqref="O62:P62">
    <cfRule type="containsText" dxfId="3011" priority="4329" stopIfTrue="1" operator="containsText" text="3 - красный">
      <formula>NOT(ISERROR(SEARCH("3 - красный",O62)))</formula>
    </cfRule>
    <cfRule type="containsText" dxfId="3010" priority="4330" stopIfTrue="1" operator="containsText" text="2 - желтый">
      <formula>NOT(ISERROR(SEARCH("2 - желтый",O62)))</formula>
    </cfRule>
    <cfRule type="containsText" dxfId="3009" priority="4331" stopIfTrue="1" operator="containsText" text="1 - зеленый">
      <formula>NOT(ISERROR(SEARCH("1 - зеленый",O62)))</formula>
    </cfRule>
    <cfRule type="containsText" dxfId="3008" priority="4332" stopIfTrue="1" operator="containsText" text="0 - серый">
      <formula>NOT(ISERROR(SEARCH("0 - серый",O62)))</formula>
    </cfRule>
  </conditionalFormatting>
  <conditionalFormatting sqref="O63:P63">
    <cfRule type="containsText" dxfId="3007" priority="4325" stopIfTrue="1" operator="containsText" text="3 - красный">
      <formula>NOT(ISERROR(SEARCH("3 - красный",O63)))</formula>
    </cfRule>
    <cfRule type="containsText" dxfId="3006" priority="4326" stopIfTrue="1" operator="containsText" text="2 - желтый">
      <formula>NOT(ISERROR(SEARCH("2 - желтый",O63)))</formula>
    </cfRule>
    <cfRule type="containsText" dxfId="3005" priority="4327" stopIfTrue="1" operator="containsText" text="1 - зеленый">
      <formula>NOT(ISERROR(SEARCH("1 - зеленый",O63)))</formula>
    </cfRule>
    <cfRule type="containsText" dxfId="3004" priority="4328" stopIfTrue="1" operator="containsText" text="0 - серый">
      <formula>NOT(ISERROR(SEARCH("0 - серый",O63)))</formula>
    </cfRule>
  </conditionalFormatting>
  <conditionalFormatting sqref="P58">
    <cfRule type="containsText" dxfId="3003" priority="3865" stopIfTrue="1" operator="containsText" text="3 - красный">
      <formula>NOT(ISERROR(SEARCH("3 - красный",P58)))</formula>
    </cfRule>
    <cfRule type="containsText" dxfId="3002" priority="3866" stopIfTrue="1" operator="containsText" text="2 - желтый">
      <formula>NOT(ISERROR(SEARCH("2 - желтый",P58)))</formula>
    </cfRule>
    <cfRule type="containsText" dxfId="3001" priority="3867" stopIfTrue="1" operator="containsText" text="1 - зеленый">
      <formula>NOT(ISERROR(SEARCH("1 - зеленый",P58)))</formula>
    </cfRule>
    <cfRule type="containsText" dxfId="3000" priority="3868" stopIfTrue="1" operator="containsText" text="0 - серый">
      <formula>NOT(ISERROR(SEARCH("0 - серый",P58)))</formula>
    </cfRule>
  </conditionalFormatting>
  <conditionalFormatting sqref="O46:P46">
    <cfRule type="containsText" dxfId="2999" priority="4322" stopIfTrue="1" operator="containsText" text="2 - желтый">
      <formula>NOT(ISERROR(SEARCH("2 - желтый",O46)))</formula>
    </cfRule>
    <cfRule type="containsText" dxfId="2998" priority="4323" stopIfTrue="1" operator="containsText" text="1 - зеленый">
      <formula>NOT(ISERROR(SEARCH("1 - зеленый",O46)))</formula>
    </cfRule>
    <cfRule type="containsText" dxfId="2997" priority="4324" stopIfTrue="1" operator="containsText" text="0 - серый">
      <formula>NOT(ISERROR(SEARCH("0 - серый",O46)))</formula>
    </cfRule>
    <cfRule type="containsText" dxfId="2996" priority="16736" stopIfTrue="1" operator="containsText" text="3 - красный">
      <formula>NOT(ISERROR(SEARCH("3 - красный",O46)))</formula>
    </cfRule>
  </conditionalFormatting>
  <conditionalFormatting sqref="O48:P48">
    <cfRule type="containsText" dxfId="2995" priority="4313" stopIfTrue="1" operator="containsText" text="3 - красный">
      <formula>NOT(ISERROR(SEARCH("3 - красный",O48)))</formula>
    </cfRule>
    <cfRule type="containsText" dxfId="2994" priority="4314" stopIfTrue="1" operator="containsText" text="2 - желтый">
      <formula>NOT(ISERROR(SEARCH("2 - желтый",O48)))</formula>
    </cfRule>
    <cfRule type="containsText" dxfId="2993" priority="4315" stopIfTrue="1" operator="containsText" text="1 - зеленый">
      <formula>NOT(ISERROR(SEARCH("1 - зеленый",O48)))</formula>
    </cfRule>
    <cfRule type="containsText" dxfId="2992" priority="4316" stopIfTrue="1" operator="containsText" text="0 - серый">
      <formula>NOT(ISERROR(SEARCH("0 - серый",O48)))</formula>
    </cfRule>
  </conditionalFormatting>
  <conditionalFormatting sqref="O49:P49">
    <cfRule type="containsText" dxfId="2991" priority="4309" stopIfTrue="1" operator="containsText" text="3 - красный">
      <formula>NOT(ISERROR(SEARCH("3 - красный",O49)))</formula>
    </cfRule>
    <cfRule type="containsText" dxfId="2990" priority="4310" stopIfTrue="1" operator="containsText" text="2 - желтый">
      <formula>NOT(ISERROR(SEARCH("2 - желтый",O49)))</formula>
    </cfRule>
    <cfRule type="containsText" dxfId="2989" priority="4311" stopIfTrue="1" operator="containsText" text="1 - зеленый">
      <formula>NOT(ISERROR(SEARCH("1 - зеленый",O49)))</formula>
    </cfRule>
    <cfRule type="containsText" dxfId="2988" priority="4312" stopIfTrue="1" operator="containsText" text="0 - серый">
      <formula>NOT(ISERROR(SEARCH("0 - серый",O49)))</formula>
    </cfRule>
  </conditionalFormatting>
  <conditionalFormatting sqref="O64:P64">
    <cfRule type="containsText" dxfId="2987" priority="4305" stopIfTrue="1" operator="containsText" text="3 - красный">
      <formula>NOT(ISERROR(SEARCH("3 - красный",O64)))</formula>
    </cfRule>
    <cfRule type="containsText" dxfId="2986" priority="4306" stopIfTrue="1" operator="containsText" text="2 - желтый">
      <formula>NOT(ISERROR(SEARCH("2 - желтый",O64)))</formula>
    </cfRule>
    <cfRule type="containsText" dxfId="2985" priority="4307" stopIfTrue="1" operator="containsText" text="1 - зеленый">
      <formula>NOT(ISERROR(SEARCH("1 - зеленый",O64)))</formula>
    </cfRule>
    <cfRule type="containsText" dxfId="2984" priority="4308" stopIfTrue="1" operator="containsText" text="0 - серый">
      <formula>NOT(ISERROR(SEARCH("0 - серый",O64)))</formula>
    </cfRule>
  </conditionalFormatting>
  <conditionalFormatting sqref="O65:P65">
    <cfRule type="containsText" dxfId="2983" priority="4301" stopIfTrue="1" operator="containsText" text="3 - красный">
      <formula>NOT(ISERROR(SEARCH("3 - красный",O65)))</formula>
    </cfRule>
    <cfRule type="containsText" dxfId="2982" priority="4302" stopIfTrue="1" operator="containsText" text="2 - желтый">
      <formula>NOT(ISERROR(SEARCH("2 - желтый",O65)))</formula>
    </cfRule>
    <cfRule type="containsText" dxfId="2981" priority="4303" stopIfTrue="1" operator="containsText" text="1 - зеленый">
      <formula>NOT(ISERROR(SEARCH("1 - зеленый",O65)))</formula>
    </cfRule>
    <cfRule type="containsText" dxfId="2980" priority="4304" stopIfTrue="1" operator="containsText" text="0 - серый">
      <formula>NOT(ISERROR(SEARCH("0 - серый",O65)))</formula>
    </cfRule>
  </conditionalFormatting>
  <conditionalFormatting sqref="O66:P66">
    <cfRule type="containsText" dxfId="2979" priority="4297" stopIfTrue="1" operator="containsText" text="3 - красный">
      <formula>NOT(ISERROR(SEARCH("3 - красный",O66)))</formula>
    </cfRule>
    <cfRule type="containsText" dxfId="2978" priority="4298" stopIfTrue="1" operator="containsText" text="2 - желтый">
      <formula>NOT(ISERROR(SEARCH("2 - желтый",O66)))</formula>
    </cfRule>
    <cfRule type="containsText" dxfId="2977" priority="4299" stopIfTrue="1" operator="containsText" text="1 - зеленый">
      <formula>NOT(ISERROR(SEARCH("1 - зеленый",O66)))</formula>
    </cfRule>
    <cfRule type="containsText" dxfId="2976" priority="4300" stopIfTrue="1" operator="containsText" text="0 - серый">
      <formula>NOT(ISERROR(SEARCH("0 - серый",O66)))</formula>
    </cfRule>
  </conditionalFormatting>
  <conditionalFormatting sqref="O83:P83">
    <cfRule type="containsText" dxfId="2975" priority="4293" stopIfTrue="1" operator="containsText" text="3 - красный">
      <formula>NOT(ISERROR(SEARCH("3 - красный",O83)))</formula>
    </cfRule>
    <cfRule type="containsText" dxfId="2974" priority="4294" stopIfTrue="1" operator="containsText" text="2 - желтый">
      <formula>NOT(ISERROR(SEARCH("2 - желтый",O83)))</formula>
    </cfRule>
    <cfRule type="containsText" dxfId="2973" priority="4295" stopIfTrue="1" operator="containsText" text="1 - зеленый">
      <formula>NOT(ISERROR(SEARCH("1 - зеленый",O83)))</formula>
    </cfRule>
    <cfRule type="containsText" dxfId="2972" priority="4296" stopIfTrue="1" operator="containsText" text="0 - серый">
      <formula>NOT(ISERROR(SEARCH("0 - серый",O83)))</formula>
    </cfRule>
  </conditionalFormatting>
  <conditionalFormatting sqref="O84:P84">
    <cfRule type="containsText" dxfId="2971" priority="4289" stopIfTrue="1" operator="containsText" text="3 - красный">
      <formula>NOT(ISERROR(SEARCH("3 - красный",O84)))</formula>
    </cfRule>
    <cfRule type="containsText" dxfId="2970" priority="4290" stopIfTrue="1" operator="containsText" text="2 - желтый">
      <formula>NOT(ISERROR(SEARCH("2 - желтый",O84)))</formula>
    </cfRule>
    <cfRule type="containsText" dxfId="2969" priority="4291" stopIfTrue="1" operator="containsText" text="1 - зеленый">
      <formula>NOT(ISERROR(SEARCH("1 - зеленый",O84)))</formula>
    </cfRule>
    <cfRule type="containsText" dxfId="2968" priority="4292" stopIfTrue="1" operator="containsText" text="0 - серый">
      <formula>NOT(ISERROR(SEARCH("0 - серый",O84)))</formula>
    </cfRule>
  </conditionalFormatting>
  <conditionalFormatting sqref="O144:P144">
    <cfRule type="containsText" dxfId="2967" priority="4286" stopIfTrue="1" operator="containsText" text="2 - желтый">
      <formula>NOT(ISERROR(SEARCH("2 - желтый",O144)))</formula>
    </cfRule>
    <cfRule type="containsText" dxfId="2966" priority="4287" stopIfTrue="1" operator="containsText" text="1 - зеленый">
      <formula>NOT(ISERROR(SEARCH("1 - зеленый",O144)))</formula>
    </cfRule>
    <cfRule type="containsText" dxfId="2965" priority="4288" stopIfTrue="1" operator="containsText" text="0 - серый">
      <formula>NOT(ISERROR(SEARCH("0 - серый",O144)))</formula>
    </cfRule>
    <cfRule type="containsText" dxfId="2964" priority="16737" stopIfTrue="1" operator="containsText" text="3 - красный">
      <formula>NOT(ISERROR(SEARCH("3 - красный",O144)))</formula>
    </cfRule>
  </conditionalFormatting>
  <conditionalFormatting sqref="O85:P85">
    <cfRule type="containsText" dxfId="2963" priority="4277" stopIfTrue="1" operator="containsText" text="3 - красный">
      <formula>NOT(ISERROR(SEARCH("3 - красный",O85)))</formula>
    </cfRule>
    <cfRule type="containsText" dxfId="2962" priority="4278" stopIfTrue="1" operator="containsText" text="2 - желтый">
      <formula>NOT(ISERROR(SEARCH("2 - желтый",O85)))</formula>
    </cfRule>
    <cfRule type="containsText" dxfId="2961" priority="4279" stopIfTrue="1" operator="containsText" text="1 - зеленый">
      <formula>NOT(ISERROR(SEARCH("1 - зеленый",O85)))</formula>
    </cfRule>
    <cfRule type="containsText" dxfId="2960" priority="4280" stopIfTrue="1" operator="containsText" text="0 - серый">
      <formula>NOT(ISERROR(SEARCH("0 - серый",O85)))</formula>
    </cfRule>
  </conditionalFormatting>
  <conditionalFormatting sqref="O86:P86">
    <cfRule type="containsText" dxfId="2959" priority="4273" stopIfTrue="1" operator="containsText" text="3 - красный">
      <formula>NOT(ISERROR(SEARCH("3 - красный",O86)))</formula>
    </cfRule>
    <cfRule type="containsText" dxfId="2958" priority="4274" stopIfTrue="1" operator="containsText" text="2 - желтый">
      <formula>NOT(ISERROR(SEARCH("2 - желтый",O86)))</formula>
    </cfRule>
    <cfRule type="containsText" dxfId="2957" priority="4275" stopIfTrue="1" operator="containsText" text="1 - зеленый">
      <formula>NOT(ISERROR(SEARCH("1 - зеленый",O86)))</formula>
    </cfRule>
    <cfRule type="containsText" dxfId="2956" priority="4276" stopIfTrue="1" operator="containsText" text="0 - серый">
      <formula>NOT(ISERROR(SEARCH("0 - серый",O86)))</formula>
    </cfRule>
  </conditionalFormatting>
  <conditionalFormatting sqref="O245:P245">
    <cfRule type="containsText" dxfId="2955" priority="4249" stopIfTrue="1" operator="containsText" text="3 - красный">
      <formula>NOT(ISERROR(SEARCH("3 - красный",O245)))</formula>
    </cfRule>
    <cfRule type="containsText" dxfId="2954" priority="4250" stopIfTrue="1" operator="containsText" text="2 - желтый">
      <formula>NOT(ISERROR(SEARCH("2 - желтый",O245)))</formula>
    </cfRule>
    <cfRule type="containsText" dxfId="2953" priority="4251" stopIfTrue="1" operator="containsText" text="1 - зеленый">
      <formula>NOT(ISERROR(SEARCH("1 - зеленый",O245)))</formula>
    </cfRule>
    <cfRule type="containsText" dxfId="2952" priority="4252" stopIfTrue="1" operator="containsText" text="0 - серый">
      <formula>NOT(ISERROR(SEARCH("0 - серый",O245)))</formula>
    </cfRule>
  </conditionalFormatting>
  <conditionalFormatting sqref="O328:P328">
    <cfRule type="containsText" dxfId="2951" priority="4245" stopIfTrue="1" operator="containsText" text="3 - красный">
      <formula>NOT(ISERROR(SEARCH("3 - красный",O328)))</formula>
    </cfRule>
    <cfRule type="containsText" dxfId="2950" priority="4246" stopIfTrue="1" operator="containsText" text="2 - желтый">
      <formula>NOT(ISERROR(SEARCH("2 - желтый",O328)))</formula>
    </cfRule>
    <cfRule type="containsText" dxfId="2949" priority="4247" stopIfTrue="1" operator="containsText" text="1 - зеленый">
      <formula>NOT(ISERROR(SEARCH("1 - зеленый",O328)))</formula>
    </cfRule>
    <cfRule type="containsText" dxfId="2948" priority="4248" stopIfTrue="1" operator="containsText" text="0 - серый">
      <formula>NOT(ISERROR(SEARCH("0 - серый",O328)))</formula>
    </cfRule>
  </conditionalFormatting>
  <conditionalFormatting sqref="O329:P329">
    <cfRule type="containsText" dxfId="2947" priority="4241" stopIfTrue="1" operator="containsText" text="3 - красный">
      <formula>NOT(ISERROR(SEARCH("3 - красный",O329)))</formula>
    </cfRule>
    <cfRule type="containsText" dxfId="2946" priority="4242" stopIfTrue="1" operator="containsText" text="2 - желтый">
      <formula>NOT(ISERROR(SEARCH("2 - желтый",O329)))</formula>
    </cfRule>
    <cfRule type="containsText" dxfId="2945" priority="4243" stopIfTrue="1" operator="containsText" text="1 - зеленый">
      <formula>NOT(ISERROR(SEARCH("1 - зеленый",O329)))</formula>
    </cfRule>
    <cfRule type="containsText" dxfId="2944" priority="4244" stopIfTrue="1" operator="containsText" text="0 - серый">
      <formula>NOT(ISERROR(SEARCH("0 - серый",O329)))</formula>
    </cfRule>
  </conditionalFormatting>
  <conditionalFormatting sqref="O330:P330">
    <cfRule type="containsText" dxfId="2943" priority="4237" stopIfTrue="1" operator="containsText" text="3 - красный">
      <formula>NOT(ISERROR(SEARCH("3 - красный",O330)))</formula>
    </cfRule>
    <cfRule type="containsText" dxfId="2942" priority="4238" stopIfTrue="1" operator="containsText" text="2 - желтый">
      <formula>NOT(ISERROR(SEARCH("2 - желтый",O330)))</formula>
    </cfRule>
    <cfRule type="containsText" dxfId="2941" priority="4239" stopIfTrue="1" operator="containsText" text="1 - зеленый">
      <formula>NOT(ISERROR(SEARCH("1 - зеленый",O330)))</formula>
    </cfRule>
    <cfRule type="containsText" dxfId="2940" priority="4240" stopIfTrue="1" operator="containsText" text="0 - серый">
      <formula>NOT(ISERROR(SEARCH("0 - серый",O330)))</formula>
    </cfRule>
  </conditionalFormatting>
  <conditionalFormatting sqref="O331:P331">
    <cfRule type="containsText" dxfId="2939" priority="4233" stopIfTrue="1" operator="containsText" text="3 - красный">
      <formula>NOT(ISERROR(SEARCH("3 - красный",O331)))</formula>
    </cfRule>
    <cfRule type="containsText" dxfId="2938" priority="4234" stopIfTrue="1" operator="containsText" text="2 - желтый">
      <formula>NOT(ISERROR(SEARCH("2 - желтый",O331)))</formula>
    </cfRule>
    <cfRule type="containsText" dxfId="2937" priority="4235" stopIfTrue="1" operator="containsText" text="1 - зеленый">
      <formula>NOT(ISERROR(SEARCH("1 - зеленый",O331)))</formula>
    </cfRule>
    <cfRule type="containsText" dxfId="2936" priority="4236" stopIfTrue="1" operator="containsText" text="0 - серый">
      <formula>NOT(ISERROR(SEARCH("0 - серый",O331)))</formula>
    </cfRule>
  </conditionalFormatting>
  <conditionalFormatting sqref="O333:P333">
    <cfRule type="containsText" dxfId="2935" priority="4229" stopIfTrue="1" operator="containsText" text="3 - красный">
      <formula>NOT(ISERROR(SEARCH("3 - красный",O333)))</formula>
    </cfRule>
    <cfRule type="containsText" dxfId="2934" priority="4230" stopIfTrue="1" operator="containsText" text="2 - желтый">
      <formula>NOT(ISERROR(SEARCH("2 - желтый",O333)))</formula>
    </cfRule>
    <cfRule type="containsText" dxfId="2933" priority="4231" stopIfTrue="1" operator="containsText" text="1 - зеленый">
      <formula>NOT(ISERROR(SEARCH("1 - зеленый",O333)))</formula>
    </cfRule>
    <cfRule type="containsText" dxfId="2932" priority="4232" stopIfTrue="1" operator="containsText" text="0 - серый">
      <formula>NOT(ISERROR(SEARCH("0 - серый",O333)))</formula>
    </cfRule>
  </conditionalFormatting>
  <conditionalFormatting sqref="O332:P332">
    <cfRule type="containsText" dxfId="2931" priority="4225" stopIfTrue="1" operator="containsText" text="3 - красный">
      <formula>NOT(ISERROR(SEARCH("3 - красный",O332)))</formula>
    </cfRule>
    <cfRule type="containsText" dxfId="2930" priority="4226" stopIfTrue="1" operator="containsText" text="2 - желтый">
      <formula>NOT(ISERROR(SEARCH("2 - желтый",O332)))</formula>
    </cfRule>
    <cfRule type="containsText" dxfId="2929" priority="4227" stopIfTrue="1" operator="containsText" text="1 - зеленый">
      <formula>NOT(ISERROR(SEARCH("1 - зеленый",O332)))</formula>
    </cfRule>
    <cfRule type="containsText" dxfId="2928" priority="4228" stopIfTrue="1" operator="containsText" text="0 - серый">
      <formula>NOT(ISERROR(SEARCH("0 - серый",O332)))</formula>
    </cfRule>
  </conditionalFormatting>
  <conditionalFormatting sqref="O34:P34">
    <cfRule type="containsText" dxfId="2927" priority="4221" stopIfTrue="1" operator="containsText" text="3 - красный">
      <formula>NOT(ISERROR(SEARCH("3 - красный",O34)))</formula>
    </cfRule>
    <cfRule type="containsText" dxfId="2926" priority="4222" stopIfTrue="1" operator="containsText" text="2 - желтый">
      <formula>NOT(ISERROR(SEARCH("2 - желтый",O34)))</formula>
    </cfRule>
    <cfRule type="containsText" dxfId="2925" priority="4223" stopIfTrue="1" operator="containsText" text="1 - зеленый">
      <formula>NOT(ISERROR(SEARCH("1 - зеленый",O34)))</formula>
    </cfRule>
    <cfRule type="containsText" dxfId="2924" priority="4224" stopIfTrue="1" operator="containsText" text="0 - серый">
      <formula>NOT(ISERROR(SEARCH("0 - серый",O34)))</formula>
    </cfRule>
  </conditionalFormatting>
  <conditionalFormatting sqref="O36:P36">
    <cfRule type="containsText" dxfId="2923" priority="4217" stopIfTrue="1" operator="containsText" text="3 - красный">
      <formula>NOT(ISERROR(SEARCH("3 - красный",O36)))</formula>
    </cfRule>
    <cfRule type="containsText" dxfId="2922" priority="4218" stopIfTrue="1" operator="containsText" text="2 - желтый">
      <formula>NOT(ISERROR(SEARCH("2 - желтый",O36)))</formula>
    </cfRule>
    <cfRule type="containsText" dxfId="2921" priority="4219" stopIfTrue="1" operator="containsText" text="1 - зеленый">
      <formula>NOT(ISERROR(SEARCH("1 - зеленый",O36)))</formula>
    </cfRule>
    <cfRule type="containsText" dxfId="2920" priority="4220" stopIfTrue="1" operator="containsText" text="0 - серый">
      <formula>NOT(ISERROR(SEARCH("0 - серый",O36)))</formula>
    </cfRule>
  </conditionalFormatting>
  <conditionalFormatting sqref="O37:P37">
    <cfRule type="containsText" dxfId="2919" priority="4213" stopIfTrue="1" operator="containsText" text="3 - красный">
      <formula>NOT(ISERROR(SEARCH("3 - красный",O37)))</formula>
    </cfRule>
    <cfRule type="containsText" dxfId="2918" priority="4214" stopIfTrue="1" operator="containsText" text="2 - желтый">
      <formula>NOT(ISERROR(SEARCH("2 - желтый",O37)))</formula>
    </cfRule>
    <cfRule type="containsText" dxfId="2917" priority="4215" stopIfTrue="1" operator="containsText" text="1 - зеленый">
      <formula>NOT(ISERROR(SEARCH("1 - зеленый",O37)))</formula>
    </cfRule>
    <cfRule type="containsText" dxfId="2916" priority="4216" stopIfTrue="1" operator="containsText" text="0 - серый">
      <formula>NOT(ISERROR(SEARCH("0 - серый",O37)))</formula>
    </cfRule>
  </conditionalFormatting>
  <conditionalFormatting sqref="O38:P38">
    <cfRule type="containsText" dxfId="2915" priority="4209" stopIfTrue="1" operator="containsText" text="3 - красный">
      <formula>NOT(ISERROR(SEARCH("3 - красный",O38)))</formula>
    </cfRule>
    <cfRule type="containsText" dxfId="2914" priority="4210" stopIfTrue="1" operator="containsText" text="2 - желтый">
      <formula>NOT(ISERROR(SEARCH("2 - желтый",O38)))</formula>
    </cfRule>
    <cfRule type="containsText" dxfId="2913" priority="4211" stopIfTrue="1" operator="containsText" text="1 - зеленый">
      <formula>NOT(ISERROR(SEARCH("1 - зеленый",O38)))</formula>
    </cfRule>
    <cfRule type="containsText" dxfId="2912" priority="4212" stopIfTrue="1" operator="containsText" text="0 - серый">
      <formula>NOT(ISERROR(SEARCH("0 - серый",O38)))</formula>
    </cfRule>
  </conditionalFormatting>
  <conditionalFormatting sqref="O53">
    <cfRule type="containsText" dxfId="2911" priority="4205" stopIfTrue="1" operator="containsText" text="3 - красный">
      <formula>NOT(ISERROR(SEARCH("3 - красный",O53)))</formula>
    </cfRule>
    <cfRule type="containsText" dxfId="2910" priority="4206" stopIfTrue="1" operator="containsText" text="2 - желтый">
      <formula>NOT(ISERROR(SEARCH("2 - желтый",O53)))</formula>
    </cfRule>
    <cfRule type="containsText" dxfId="2909" priority="4207" stopIfTrue="1" operator="containsText" text="1 - зеленый">
      <formula>NOT(ISERROR(SEARCH("1 - зеленый",O53)))</formula>
    </cfRule>
    <cfRule type="containsText" dxfId="2908" priority="4208" stopIfTrue="1" operator="containsText" text="0 - серый">
      <formula>NOT(ISERROR(SEARCH("0 - серый",O53)))</formula>
    </cfRule>
  </conditionalFormatting>
  <conditionalFormatting sqref="O54">
    <cfRule type="containsText" dxfId="2907" priority="4201" stopIfTrue="1" operator="containsText" text="3 - красный">
      <formula>NOT(ISERROR(SEARCH("3 - красный",O54)))</formula>
    </cfRule>
    <cfRule type="containsText" dxfId="2906" priority="4202" stopIfTrue="1" operator="containsText" text="2 - желтый">
      <formula>NOT(ISERROR(SEARCH("2 - желтый",O54)))</formula>
    </cfRule>
    <cfRule type="containsText" dxfId="2905" priority="4203" stopIfTrue="1" operator="containsText" text="1 - зеленый">
      <formula>NOT(ISERROR(SEARCH("1 - зеленый",O54)))</formula>
    </cfRule>
    <cfRule type="containsText" dxfId="2904" priority="4204" stopIfTrue="1" operator="containsText" text="0 - серый">
      <formula>NOT(ISERROR(SEARCH("0 - серый",O54)))</formula>
    </cfRule>
  </conditionalFormatting>
  <conditionalFormatting sqref="O57:P57">
    <cfRule type="containsText" dxfId="2903" priority="4197" stopIfTrue="1" operator="containsText" text="3 - красный">
      <formula>NOT(ISERROR(SEARCH("3 - красный",O57)))</formula>
    </cfRule>
    <cfRule type="containsText" dxfId="2902" priority="4198" stopIfTrue="1" operator="containsText" text="2 - желтый">
      <formula>NOT(ISERROR(SEARCH("2 - желтый",O57)))</formula>
    </cfRule>
    <cfRule type="containsText" dxfId="2901" priority="4199" stopIfTrue="1" operator="containsText" text="1 - зеленый">
      <formula>NOT(ISERROR(SEARCH("1 - зеленый",O57)))</formula>
    </cfRule>
    <cfRule type="containsText" dxfId="2900" priority="4200" stopIfTrue="1" operator="containsText" text="0 - серый">
      <formula>NOT(ISERROR(SEARCH("0 - серый",O57)))</formula>
    </cfRule>
  </conditionalFormatting>
  <conditionalFormatting sqref="O58">
    <cfRule type="containsText" dxfId="2899" priority="4193" stopIfTrue="1" operator="containsText" text="3 - красный">
      <formula>NOT(ISERROR(SEARCH("3 - красный",O58)))</formula>
    </cfRule>
    <cfRule type="containsText" dxfId="2898" priority="4194" stopIfTrue="1" operator="containsText" text="2 - желтый">
      <formula>NOT(ISERROR(SEARCH("2 - желтый",O58)))</formula>
    </cfRule>
    <cfRule type="containsText" dxfId="2897" priority="4195" stopIfTrue="1" operator="containsText" text="1 - зеленый">
      <formula>NOT(ISERROR(SEARCH("1 - зеленый",O58)))</formula>
    </cfRule>
    <cfRule type="containsText" dxfId="2896" priority="4196" stopIfTrue="1" operator="containsText" text="0 - серый">
      <formula>NOT(ISERROR(SEARCH("0 - серый",O58)))</formula>
    </cfRule>
  </conditionalFormatting>
  <conditionalFormatting sqref="O59">
    <cfRule type="containsText" dxfId="2895" priority="4189" stopIfTrue="1" operator="containsText" text="3 - красный">
      <formula>NOT(ISERROR(SEARCH("3 - красный",O59)))</formula>
    </cfRule>
    <cfRule type="containsText" dxfId="2894" priority="4190" stopIfTrue="1" operator="containsText" text="2 - желтый">
      <formula>NOT(ISERROR(SEARCH("2 - желтый",O59)))</formula>
    </cfRule>
    <cfRule type="containsText" dxfId="2893" priority="4191" stopIfTrue="1" operator="containsText" text="1 - зеленый">
      <formula>NOT(ISERROR(SEARCH("1 - зеленый",O59)))</formula>
    </cfRule>
    <cfRule type="containsText" dxfId="2892" priority="4192" stopIfTrue="1" operator="containsText" text="0 - серый">
      <formula>NOT(ISERROR(SEARCH("0 - серый",O59)))</formula>
    </cfRule>
  </conditionalFormatting>
  <conditionalFormatting sqref="O69:P69">
    <cfRule type="containsText" dxfId="2891" priority="4185" stopIfTrue="1" operator="containsText" text="3 - красный">
      <formula>NOT(ISERROR(SEARCH("3 - красный",O69)))</formula>
    </cfRule>
    <cfRule type="containsText" dxfId="2890" priority="4186" stopIfTrue="1" operator="containsText" text="2 - желтый">
      <formula>NOT(ISERROR(SEARCH("2 - желтый",O69)))</formula>
    </cfRule>
    <cfRule type="containsText" dxfId="2889" priority="4187" stopIfTrue="1" operator="containsText" text="1 - зеленый">
      <formula>NOT(ISERROR(SEARCH("1 - зеленый",O69)))</formula>
    </cfRule>
    <cfRule type="containsText" dxfId="2888" priority="4188" stopIfTrue="1" operator="containsText" text="0 - серый">
      <formula>NOT(ISERROR(SEARCH("0 - серый",O69)))</formula>
    </cfRule>
  </conditionalFormatting>
  <conditionalFormatting sqref="O70:P70">
    <cfRule type="containsText" dxfId="2887" priority="4181" stopIfTrue="1" operator="containsText" text="3 - красный">
      <formula>NOT(ISERROR(SEARCH("3 - красный",O70)))</formula>
    </cfRule>
    <cfRule type="containsText" dxfId="2886" priority="4182" stopIfTrue="1" operator="containsText" text="2 - желтый">
      <formula>NOT(ISERROR(SEARCH("2 - желтый",O70)))</formula>
    </cfRule>
    <cfRule type="containsText" dxfId="2885" priority="4183" stopIfTrue="1" operator="containsText" text="1 - зеленый">
      <formula>NOT(ISERROR(SEARCH("1 - зеленый",O70)))</formula>
    </cfRule>
    <cfRule type="containsText" dxfId="2884" priority="4184" stopIfTrue="1" operator="containsText" text="0 - серый">
      <formula>NOT(ISERROR(SEARCH("0 - серый",O70)))</formula>
    </cfRule>
  </conditionalFormatting>
  <conditionalFormatting sqref="O72:P72">
    <cfRule type="containsText" dxfId="2883" priority="4177" stopIfTrue="1" operator="containsText" text="3 - красный">
      <formula>NOT(ISERROR(SEARCH("3 - красный",O72)))</formula>
    </cfRule>
    <cfRule type="containsText" dxfId="2882" priority="4178" stopIfTrue="1" operator="containsText" text="2 - желтый">
      <formula>NOT(ISERROR(SEARCH("2 - желтый",O72)))</formula>
    </cfRule>
    <cfRule type="containsText" dxfId="2881" priority="4179" stopIfTrue="1" operator="containsText" text="1 - зеленый">
      <formula>NOT(ISERROR(SEARCH("1 - зеленый",O72)))</formula>
    </cfRule>
    <cfRule type="containsText" dxfId="2880" priority="4180" stopIfTrue="1" operator="containsText" text="0 - серый">
      <formula>NOT(ISERROR(SEARCH("0 - серый",O72)))</formula>
    </cfRule>
  </conditionalFormatting>
  <conditionalFormatting sqref="O73:P73">
    <cfRule type="containsText" dxfId="2879" priority="4173" stopIfTrue="1" operator="containsText" text="3 - красный">
      <formula>NOT(ISERROR(SEARCH("3 - красный",O73)))</formula>
    </cfRule>
    <cfRule type="containsText" dxfId="2878" priority="4174" stopIfTrue="1" operator="containsText" text="2 - желтый">
      <formula>NOT(ISERROR(SEARCH("2 - желтый",O73)))</formula>
    </cfRule>
    <cfRule type="containsText" dxfId="2877" priority="4175" stopIfTrue="1" operator="containsText" text="1 - зеленый">
      <formula>NOT(ISERROR(SEARCH("1 - зеленый",O73)))</formula>
    </cfRule>
    <cfRule type="containsText" dxfId="2876" priority="4176" stopIfTrue="1" operator="containsText" text="0 - серый">
      <formula>NOT(ISERROR(SEARCH("0 - серый",O73)))</formula>
    </cfRule>
  </conditionalFormatting>
  <conditionalFormatting sqref="O71:P71">
    <cfRule type="containsText" dxfId="2875" priority="4169" stopIfTrue="1" operator="containsText" text="3 - красный">
      <formula>NOT(ISERROR(SEARCH("3 - красный",O71)))</formula>
    </cfRule>
    <cfRule type="containsText" dxfId="2874" priority="4170" stopIfTrue="1" operator="containsText" text="2 - желтый">
      <formula>NOT(ISERROR(SEARCH("2 - желтый",O71)))</formula>
    </cfRule>
    <cfRule type="containsText" dxfId="2873" priority="4171" stopIfTrue="1" operator="containsText" text="1 - зеленый">
      <formula>NOT(ISERROR(SEARCH("1 - зеленый",O71)))</formula>
    </cfRule>
    <cfRule type="containsText" dxfId="2872" priority="4172" stopIfTrue="1" operator="containsText" text="0 - серый">
      <formula>NOT(ISERROR(SEARCH("0 - серый",O71)))</formula>
    </cfRule>
  </conditionalFormatting>
  <conditionalFormatting sqref="O74:P74">
    <cfRule type="containsText" dxfId="2871" priority="4165" stopIfTrue="1" operator="containsText" text="3 - красный">
      <formula>NOT(ISERROR(SEARCH("3 - красный",O74)))</formula>
    </cfRule>
    <cfRule type="containsText" dxfId="2870" priority="4166" stopIfTrue="1" operator="containsText" text="2 - желтый">
      <formula>NOT(ISERROR(SEARCH("2 - желтый",O74)))</formula>
    </cfRule>
    <cfRule type="containsText" dxfId="2869" priority="4167" stopIfTrue="1" operator="containsText" text="1 - зеленый">
      <formula>NOT(ISERROR(SEARCH("1 - зеленый",O74)))</formula>
    </cfRule>
    <cfRule type="containsText" dxfId="2868" priority="4168" stopIfTrue="1" operator="containsText" text="0 - серый">
      <formula>NOT(ISERROR(SEARCH("0 - серый",O74)))</formula>
    </cfRule>
  </conditionalFormatting>
  <conditionalFormatting sqref="O75:P75">
    <cfRule type="containsText" dxfId="2867" priority="4161" stopIfTrue="1" operator="containsText" text="3 - красный">
      <formula>NOT(ISERROR(SEARCH("3 - красный",O75)))</formula>
    </cfRule>
    <cfRule type="containsText" dxfId="2866" priority="4162" stopIfTrue="1" operator="containsText" text="2 - желтый">
      <formula>NOT(ISERROR(SEARCH("2 - желтый",O75)))</formula>
    </cfRule>
    <cfRule type="containsText" dxfId="2865" priority="4163" stopIfTrue="1" operator="containsText" text="1 - зеленый">
      <formula>NOT(ISERROR(SEARCH("1 - зеленый",O75)))</formula>
    </cfRule>
    <cfRule type="containsText" dxfId="2864" priority="4164" stopIfTrue="1" operator="containsText" text="0 - серый">
      <formula>NOT(ISERROR(SEARCH("0 - серый",O75)))</formula>
    </cfRule>
  </conditionalFormatting>
  <conditionalFormatting sqref="O76:P76">
    <cfRule type="containsText" dxfId="2863" priority="4157" stopIfTrue="1" operator="containsText" text="3 - красный">
      <formula>NOT(ISERROR(SEARCH("3 - красный",O76)))</formula>
    </cfRule>
    <cfRule type="containsText" dxfId="2862" priority="4158" stopIfTrue="1" operator="containsText" text="2 - желтый">
      <formula>NOT(ISERROR(SEARCH("2 - желтый",O76)))</formula>
    </cfRule>
    <cfRule type="containsText" dxfId="2861" priority="4159" stopIfTrue="1" operator="containsText" text="1 - зеленый">
      <formula>NOT(ISERROR(SEARCH("1 - зеленый",O76)))</formula>
    </cfRule>
    <cfRule type="containsText" dxfId="2860" priority="4160" stopIfTrue="1" operator="containsText" text="0 - серый">
      <formula>NOT(ISERROR(SEARCH("0 - серый",O76)))</formula>
    </cfRule>
  </conditionalFormatting>
  <conditionalFormatting sqref="O77:P77">
    <cfRule type="containsText" dxfId="2859" priority="4153" stopIfTrue="1" operator="containsText" text="3 - красный">
      <formula>NOT(ISERROR(SEARCH("3 - красный",O77)))</formula>
    </cfRule>
    <cfRule type="containsText" dxfId="2858" priority="4154" stopIfTrue="1" operator="containsText" text="2 - желтый">
      <formula>NOT(ISERROR(SEARCH("2 - желтый",O77)))</formula>
    </cfRule>
    <cfRule type="containsText" dxfId="2857" priority="4155" stopIfTrue="1" operator="containsText" text="1 - зеленый">
      <formula>NOT(ISERROR(SEARCH("1 - зеленый",O77)))</formula>
    </cfRule>
    <cfRule type="containsText" dxfId="2856" priority="4156" stopIfTrue="1" operator="containsText" text="0 - серый">
      <formula>NOT(ISERROR(SEARCH("0 - серый",O77)))</formula>
    </cfRule>
  </conditionalFormatting>
  <conditionalFormatting sqref="O78:P78">
    <cfRule type="containsText" dxfId="2855" priority="4149" stopIfTrue="1" operator="containsText" text="3 - красный">
      <formula>NOT(ISERROR(SEARCH("3 - красный",O78)))</formula>
    </cfRule>
    <cfRule type="containsText" dxfId="2854" priority="4150" stopIfTrue="1" operator="containsText" text="2 - желтый">
      <formula>NOT(ISERROR(SEARCH("2 - желтый",O78)))</formula>
    </cfRule>
    <cfRule type="containsText" dxfId="2853" priority="4151" stopIfTrue="1" operator="containsText" text="1 - зеленый">
      <formula>NOT(ISERROR(SEARCH("1 - зеленый",O78)))</formula>
    </cfRule>
    <cfRule type="containsText" dxfId="2852" priority="4152" stopIfTrue="1" operator="containsText" text="0 - серый">
      <formula>NOT(ISERROR(SEARCH("0 - серый",O78)))</formula>
    </cfRule>
  </conditionalFormatting>
  <conditionalFormatting sqref="O79:P79">
    <cfRule type="containsText" dxfId="2851" priority="4145" stopIfTrue="1" operator="containsText" text="3 - красный">
      <formula>NOT(ISERROR(SEARCH("3 - красный",O79)))</formula>
    </cfRule>
    <cfRule type="containsText" dxfId="2850" priority="4146" stopIfTrue="1" operator="containsText" text="2 - желтый">
      <formula>NOT(ISERROR(SEARCH("2 - желтый",O79)))</formula>
    </cfRule>
    <cfRule type="containsText" dxfId="2849" priority="4147" stopIfTrue="1" operator="containsText" text="1 - зеленый">
      <formula>NOT(ISERROR(SEARCH("1 - зеленый",O79)))</formula>
    </cfRule>
    <cfRule type="containsText" dxfId="2848" priority="4148" stopIfTrue="1" operator="containsText" text="0 - серый">
      <formula>NOT(ISERROR(SEARCH("0 - серый",O79)))</formula>
    </cfRule>
  </conditionalFormatting>
  <conditionalFormatting sqref="O80:P80">
    <cfRule type="containsText" dxfId="2847" priority="4141" stopIfTrue="1" operator="containsText" text="3 - красный">
      <formula>NOT(ISERROR(SEARCH("3 - красный",O80)))</formula>
    </cfRule>
    <cfRule type="containsText" dxfId="2846" priority="4142" stopIfTrue="1" operator="containsText" text="2 - желтый">
      <formula>NOT(ISERROR(SEARCH("2 - желтый",O80)))</formula>
    </cfRule>
    <cfRule type="containsText" dxfId="2845" priority="4143" stopIfTrue="1" operator="containsText" text="1 - зеленый">
      <formula>NOT(ISERROR(SEARCH("1 - зеленый",O80)))</formula>
    </cfRule>
    <cfRule type="containsText" dxfId="2844" priority="4144" stopIfTrue="1" operator="containsText" text="0 - серый">
      <formula>NOT(ISERROR(SEARCH("0 - серый",O80)))</formula>
    </cfRule>
  </conditionalFormatting>
  <conditionalFormatting sqref="O81:P81">
    <cfRule type="containsText" dxfId="2843" priority="4137" stopIfTrue="1" operator="containsText" text="3 - красный">
      <formula>NOT(ISERROR(SEARCH("3 - красный",O81)))</formula>
    </cfRule>
    <cfRule type="containsText" dxfId="2842" priority="4138" stopIfTrue="1" operator="containsText" text="2 - желтый">
      <formula>NOT(ISERROR(SEARCH("2 - желтый",O81)))</formula>
    </cfRule>
    <cfRule type="containsText" dxfId="2841" priority="4139" stopIfTrue="1" operator="containsText" text="1 - зеленый">
      <formula>NOT(ISERROR(SEARCH("1 - зеленый",O81)))</formula>
    </cfRule>
    <cfRule type="containsText" dxfId="2840" priority="4140" stopIfTrue="1" operator="containsText" text="0 - серый">
      <formula>NOT(ISERROR(SEARCH("0 - серый",O81)))</formula>
    </cfRule>
  </conditionalFormatting>
  <conditionalFormatting sqref="O82:P82">
    <cfRule type="containsText" dxfId="2839" priority="4133" stopIfTrue="1" operator="containsText" text="3 - красный">
      <formula>NOT(ISERROR(SEARCH("3 - красный",O82)))</formula>
    </cfRule>
    <cfRule type="containsText" dxfId="2838" priority="4134" stopIfTrue="1" operator="containsText" text="2 - желтый">
      <formula>NOT(ISERROR(SEARCH("2 - желтый",O82)))</formula>
    </cfRule>
    <cfRule type="containsText" dxfId="2837" priority="4135" stopIfTrue="1" operator="containsText" text="1 - зеленый">
      <formula>NOT(ISERROR(SEARCH("1 - зеленый",O82)))</formula>
    </cfRule>
    <cfRule type="containsText" dxfId="2836" priority="4136" stopIfTrue="1" operator="containsText" text="0 - серый">
      <formula>NOT(ISERROR(SEARCH("0 - серый",O82)))</formula>
    </cfRule>
  </conditionalFormatting>
  <conditionalFormatting sqref="O87:P87">
    <cfRule type="containsText" dxfId="2835" priority="4129" stopIfTrue="1" operator="containsText" text="3 - красный">
      <formula>NOT(ISERROR(SEARCH("3 - красный",O87)))</formula>
    </cfRule>
    <cfRule type="containsText" dxfId="2834" priority="4130" stopIfTrue="1" operator="containsText" text="2 - желтый">
      <formula>NOT(ISERROR(SEARCH("2 - желтый",O87)))</formula>
    </cfRule>
    <cfRule type="containsText" dxfId="2833" priority="4131" stopIfTrue="1" operator="containsText" text="1 - зеленый">
      <formula>NOT(ISERROR(SEARCH("1 - зеленый",O87)))</formula>
    </cfRule>
    <cfRule type="containsText" dxfId="2832" priority="4132" stopIfTrue="1" operator="containsText" text="0 - серый">
      <formula>NOT(ISERROR(SEARCH("0 - серый",O87)))</formula>
    </cfRule>
  </conditionalFormatting>
  <conditionalFormatting sqref="O88:P88">
    <cfRule type="containsText" dxfId="2831" priority="4125" stopIfTrue="1" operator="containsText" text="3 - красный">
      <formula>NOT(ISERROR(SEARCH("3 - красный",O88)))</formula>
    </cfRule>
    <cfRule type="containsText" dxfId="2830" priority="4126" stopIfTrue="1" operator="containsText" text="2 - желтый">
      <formula>NOT(ISERROR(SEARCH("2 - желтый",O88)))</formula>
    </cfRule>
    <cfRule type="containsText" dxfId="2829" priority="4127" stopIfTrue="1" operator="containsText" text="1 - зеленый">
      <formula>NOT(ISERROR(SEARCH("1 - зеленый",O88)))</formula>
    </cfRule>
    <cfRule type="containsText" dxfId="2828" priority="4128" stopIfTrue="1" operator="containsText" text="0 - серый">
      <formula>NOT(ISERROR(SEARCH("0 - серый",O88)))</formula>
    </cfRule>
  </conditionalFormatting>
  <conditionalFormatting sqref="O89:P89">
    <cfRule type="containsText" dxfId="2827" priority="4121" stopIfTrue="1" operator="containsText" text="3 - красный">
      <formula>NOT(ISERROR(SEARCH("3 - красный",O89)))</formula>
    </cfRule>
    <cfRule type="containsText" dxfId="2826" priority="4122" stopIfTrue="1" operator="containsText" text="2 - желтый">
      <formula>NOT(ISERROR(SEARCH("2 - желтый",O89)))</formula>
    </cfRule>
    <cfRule type="containsText" dxfId="2825" priority="4123" stopIfTrue="1" operator="containsText" text="1 - зеленый">
      <formula>NOT(ISERROR(SEARCH("1 - зеленый",O89)))</formula>
    </cfRule>
    <cfRule type="containsText" dxfId="2824" priority="4124" stopIfTrue="1" operator="containsText" text="0 - серый">
      <formula>NOT(ISERROR(SEARCH("0 - серый",O89)))</formula>
    </cfRule>
  </conditionalFormatting>
  <conditionalFormatting sqref="O90:P90">
    <cfRule type="containsText" dxfId="2823" priority="4117" stopIfTrue="1" operator="containsText" text="3 - красный">
      <formula>NOT(ISERROR(SEARCH("3 - красный",O90)))</formula>
    </cfRule>
    <cfRule type="containsText" dxfId="2822" priority="4118" stopIfTrue="1" operator="containsText" text="2 - желтый">
      <formula>NOT(ISERROR(SEARCH("2 - желтый",O90)))</formula>
    </cfRule>
    <cfRule type="containsText" dxfId="2821" priority="4119" stopIfTrue="1" operator="containsText" text="1 - зеленый">
      <formula>NOT(ISERROR(SEARCH("1 - зеленый",O90)))</formula>
    </cfRule>
    <cfRule type="containsText" dxfId="2820" priority="4120" stopIfTrue="1" operator="containsText" text="0 - серый">
      <formula>NOT(ISERROR(SEARCH("0 - серый",O90)))</formula>
    </cfRule>
  </conditionalFormatting>
  <conditionalFormatting sqref="O92:P92">
    <cfRule type="containsText" dxfId="2819" priority="4113" stopIfTrue="1" operator="containsText" text="3 - красный">
      <formula>NOT(ISERROR(SEARCH("3 - красный",O92)))</formula>
    </cfRule>
    <cfRule type="containsText" dxfId="2818" priority="4114" stopIfTrue="1" operator="containsText" text="2 - желтый">
      <formula>NOT(ISERROR(SEARCH("2 - желтый",O92)))</formula>
    </cfRule>
    <cfRule type="containsText" dxfId="2817" priority="4115" stopIfTrue="1" operator="containsText" text="1 - зеленый">
      <formula>NOT(ISERROR(SEARCH("1 - зеленый",O92)))</formula>
    </cfRule>
    <cfRule type="containsText" dxfId="2816" priority="4116" stopIfTrue="1" operator="containsText" text="0 - серый">
      <formula>NOT(ISERROR(SEARCH("0 - серый",O92)))</formula>
    </cfRule>
  </conditionalFormatting>
  <conditionalFormatting sqref="O105:P105">
    <cfRule type="containsText" dxfId="2815" priority="4109" stopIfTrue="1" operator="containsText" text="3 - красный">
      <formula>NOT(ISERROR(SEARCH("3 - красный",O105)))</formula>
    </cfRule>
    <cfRule type="containsText" dxfId="2814" priority="4110" stopIfTrue="1" operator="containsText" text="2 - желтый">
      <formula>NOT(ISERROR(SEARCH("2 - желтый",O105)))</formula>
    </cfRule>
    <cfRule type="containsText" dxfId="2813" priority="4111" stopIfTrue="1" operator="containsText" text="1 - зеленый">
      <formula>NOT(ISERROR(SEARCH("1 - зеленый",O105)))</formula>
    </cfRule>
    <cfRule type="containsText" dxfId="2812" priority="4112" stopIfTrue="1" operator="containsText" text="0 - серый">
      <formula>NOT(ISERROR(SEARCH("0 - серый",O105)))</formula>
    </cfRule>
  </conditionalFormatting>
  <conditionalFormatting sqref="O106:P106">
    <cfRule type="containsText" dxfId="2811" priority="4105" stopIfTrue="1" operator="containsText" text="3 - красный">
      <formula>NOT(ISERROR(SEARCH("3 - красный",O106)))</formula>
    </cfRule>
    <cfRule type="containsText" dxfId="2810" priority="4106" stopIfTrue="1" operator="containsText" text="2 - желтый">
      <formula>NOT(ISERROR(SEARCH("2 - желтый",O106)))</formula>
    </cfRule>
    <cfRule type="containsText" dxfId="2809" priority="4107" stopIfTrue="1" operator="containsText" text="1 - зеленый">
      <formula>NOT(ISERROR(SEARCH("1 - зеленый",O106)))</formula>
    </cfRule>
    <cfRule type="containsText" dxfId="2808" priority="4108" stopIfTrue="1" operator="containsText" text="0 - серый">
      <formula>NOT(ISERROR(SEARCH("0 - серый",O106)))</formula>
    </cfRule>
  </conditionalFormatting>
  <conditionalFormatting sqref="O107:P107">
    <cfRule type="containsText" dxfId="2807" priority="4101" stopIfTrue="1" operator="containsText" text="3 - красный">
      <formula>NOT(ISERROR(SEARCH("3 - красный",O107)))</formula>
    </cfRule>
    <cfRule type="containsText" dxfId="2806" priority="4102" stopIfTrue="1" operator="containsText" text="2 - желтый">
      <formula>NOT(ISERROR(SEARCH("2 - желтый",O107)))</formula>
    </cfRule>
    <cfRule type="containsText" dxfId="2805" priority="4103" stopIfTrue="1" operator="containsText" text="1 - зеленый">
      <formula>NOT(ISERROR(SEARCH("1 - зеленый",O107)))</formula>
    </cfRule>
    <cfRule type="containsText" dxfId="2804" priority="4104" stopIfTrue="1" operator="containsText" text="0 - серый">
      <formula>NOT(ISERROR(SEARCH("0 - серый",O107)))</formula>
    </cfRule>
  </conditionalFormatting>
  <conditionalFormatting sqref="O108:P108">
    <cfRule type="containsText" dxfId="2803" priority="4097" stopIfTrue="1" operator="containsText" text="3 - красный">
      <formula>NOT(ISERROR(SEARCH("3 - красный",O108)))</formula>
    </cfRule>
    <cfRule type="containsText" dxfId="2802" priority="4098" stopIfTrue="1" operator="containsText" text="2 - желтый">
      <formula>NOT(ISERROR(SEARCH("2 - желтый",O108)))</formula>
    </cfRule>
    <cfRule type="containsText" dxfId="2801" priority="4099" stopIfTrue="1" operator="containsText" text="1 - зеленый">
      <formula>NOT(ISERROR(SEARCH("1 - зеленый",O108)))</formula>
    </cfRule>
    <cfRule type="containsText" dxfId="2800" priority="4100" stopIfTrue="1" operator="containsText" text="0 - серый">
      <formula>NOT(ISERROR(SEARCH("0 - серый",O108)))</formula>
    </cfRule>
  </conditionalFormatting>
  <conditionalFormatting sqref="O109:P109">
    <cfRule type="containsText" dxfId="2799" priority="4093" stopIfTrue="1" operator="containsText" text="3 - красный">
      <formula>NOT(ISERROR(SEARCH("3 - красный",O109)))</formula>
    </cfRule>
    <cfRule type="containsText" dxfId="2798" priority="4094" stopIfTrue="1" operator="containsText" text="2 - желтый">
      <formula>NOT(ISERROR(SEARCH("2 - желтый",O109)))</formula>
    </cfRule>
    <cfRule type="containsText" dxfId="2797" priority="4095" stopIfTrue="1" operator="containsText" text="1 - зеленый">
      <formula>NOT(ISERROR(SEARCH("1 - зеленый",O109)))</formula>
    </cfRule>
    <cfRule type="containsText" dxfId="2796" priority="4096" stopIfTrue="1" operator="containsText" text="0 - серый">
      <formula>NOT(ISERROR(SEARCH("0 - серый",O109)))</formula>
    </cfRule>
  </conditionalFormatting>
  <conditionalFormatting sqref="O110:P110">
    <cfRule type="containsText" dxfId="2795" priority="4089" stopIfTrue="1" operator="containsText" text="3 - красный">
      <formula>NOT(ISERROR(SEARCH("3 - красный",O110)))</formula>
    </cfRule>
    <cfRule type="containsText" dxfId="2794" priority="4090" stopIfTrue="1" operator="containsText" text="2 - желтый">
      <formula>NOT(ISERROR(SEARCH("2 - желтый",O110)))</formula>
    </cfRule>
    <cfRule type="containsText" dxfId="2793" priority="4091" stopIfTrue="1" operator="containsText" text="1 - зеленый">
      <formula>NOT(ISERROR(SEARCH("1 - зеленый",O110)))</formula>
    </cfRule>
    <cfRule type="containsText" dxfId="2792" priority="4092" stopIfTrue="1" operator="containsText" text="0 - серый">
      <formula>NOT(ISERROR(SEARCH("0 - серый",O110)))</formula>
    </cfRule>
  </conditionalFormatting>
  <conditionalFormatting sqref="O111:P111">
    <cfRule type="containsText" dxfId="2791" priority="4085" stopIfTrue="1" operator="containsText" text="3 - красный">
      <formula>NOT(ISERROR(SEARCH("3 - красный",O111)))</formula>
    </cfRule>
    <cfRule type="containsText" dxfId="2790" priority="4086" stopIfTrue="1" operator="containsText" text="2 - желтый">
      <formula>NOT(ISERROR(SEARCH("2 - желтый",O111)))</formula>
    </cfRule>
    <cfRule type="containsText" dxfId="2789" priority="4087" stopIfTrue="1" operator="containsText" text="1 - зеленый">
      <formula>NOT(ISERROR(SEARCH("1 - зеленый",O111)))</formula>
    </cfRule>
    <cfRule type="containsText" dxfId="2788" priority="4088" stopIfTrue="1" operator="containsText" text="0 - серый">
      <formula>NOT(ISERROR(SEARCH("0 - серый",O111)))</formula>
    </cfRule>
  </conditionalFormatting>
  <conditionalFormatting sqref="O112:P112">
    <cfRule type="containsText" dxfId="2787" priority="4081" stopIfTrue="1" operator="containsText" text="3 - красный">
      <formula>NOT(ISERROR(SEARCH("3 - красный",O112)))</formula>
    </cfRule>
    <cfRule type="containsText" dxfId="2786" priority="4082" stopIfTrue="1" operator="containsText" text="2 - желтый">
      <formula>NOT(ISERROR(SEARCH("2 - желтый",O112)))</formula>
    </cfRule>
    <cfRule type="containsText" dxfId="2785" priority="4083" stopIfTrue="1" operator="containsText" text="1 - зеленый">
      <formula>NOT(ISERROR(SEARCH("1 - зеленый",O112)))</formula>
    </cfRule>
    <cfRule type="containsText" dxfId="2784" priority="4084" stopIfTrue="1" operator="containsText" text="0 - серый">
      <formula>NOT(ISERROR(SEARCH("0 - серый",O112)))</formula>
    </cfRule>
  </conditionalFormatting>
  <conditionalFormatting sqref="P113">
    <cfRule type="containsText" dxfId="2783" priority="4077" stopIfTrue="1" operator="containsText" text="3 - красный">
      <formula>NOT(ISERROR(SEARCH("3 - красный",P113)))</formula>
    </cfRule>
    <cfRule type="containsText" dxfId="2782" priority="4078" stopIfTrue="1" operator="containsText" text="2 - желтый">
      <formula>NOT(ISERROR(SEARCH("2 - желтый",P113)))</formula>
    </cfRule>
    <cfRule type="containsText" dxfId="2781" priority="4079" stopIfTrue="1" operator="containsText" text="1 - зеленый">
      <formula>NOT(ISERROR(SEARCH("1 - зеленый",P113)))</formula>
    </cfRule>
    <cfRule type="containsText" dxfId="2780" priority="4080" stopIfTrue="1" operator="containsText" text="0 - серый">
      <formula>NOT(ISERROR(SEARCH("0 - серый",P113)))</formula>
    </cfRule>
  </conditionalFormatting>
  <conditionalFormatting sqref="P116">
    <cfRule type="containsText" dxfId="2779" priority="4069" stopIfTrue="1" operator="containsText" text="3 - красный">
      <formula>NOT(ISERROR(SEARCH("3 - красный",P116)))</formula>
    </cfRule>
    <cfRule type="containsText" dxfId="2778" priority="4070" stopIfTrue="1" operator="containsText" text="2 - желтый">
      <formula>NOT(ISERROR(SEARCH("2 - желтый",P116)))</formula>
    </cfRule>
    <cfRule type="containsText" dxfId="2777" priority="4071" stopIfTrue="1" operator="containsText" text="1 - зеленый">
      <formula>NOT(ISERROR(SEARCH("1 - зеленый",P116)))</formula>
    </cfRule>
    <cfRule type="containsText" dxfId="2776" priority="4072" stopIfTrue="1" operator="containsText" text="0 - серый">
      <formula>NOT(ISERROR(SEARCH("0 - серый",P116)))</formula>
    </cfRule>
  </conditionalFormatting>
  <conditionalFormatting sqref="O117">
    <cfRule type="containsText" dxfId="2775" priority="4057" stopIfTrue="1" operator="containsText" text="3 - красный">
      <formula>NOT(ISERROR(SEARCH("3 - красный",O117)))</formula>
    </cfRule>
    <cfRule type="containsText" dxfId="2774" priority="4058" stopIfTrue="1" operator="containsText" text="2 - желтый">
      <formula>NOT(ISERROR(SEARCH("2 - желтый",O117)))</formula>
    </cfRule>
    <cfRule type="containsText" dxfId="2773" priority="4059" stopIfTrue="1" operator="containsText" text="1 - зеленый">
      <formula>NOT(ISERROR(SEARCH("1 - зеленый",O117)))</formula>
    </cfRule>
    <cfRule type="containsText" dxfId="2772" priority="4060" stopIfTrue="1" operator="containsText" text="0 - серый">
      <formula>NOT(ISERROR(SEARCH("0 - серый",O117)))</formula>
    </cfRule>
  </conditionalFormatting>
  <conditionalFormatting sqref="O118:P118">
    <cfRule type="containsText" dxfId="2771" priority="4053" stopIfTrue="1" operator="containsText" text="3 - красный">
      <formula>NOT(ISERROR(SEARCH("3 - красный",O118)))</formula>
    </cfRule>
    <cfRule type="containsText" dxfId="2770" priority="4054" stopIfTrue="1" operator="containsText" text="2 - желтый">
      <formula>NOT(ISERROR(SEARCH("2 - желтый",O118)))</formula>
    </cfRule>
    <cfRule type="containsText" dxfId="2769" priority="4055" stopIfTrue="1" operator="containsText" text="1 - зеленый">
      <formula>NOT(ISERROR(SEARCH("1 - зеленый",O118)))</formula>
    </cfRule>
    <cfRule type="containsText" dxfId="2768" priority="4056" stopIfTrue="1" operator="containsText" text="0 - серый">
      <formula>NOT(ISERROR(SEARCH("0 - серый",O118)))</formula>
    </cfRule>
  </conditionalFormatting>
  <conditionalFormatting sqref="P143">
    <cfRule type="containsText" dxfId="2767" priority="3997" stopIfTrue="1" operator="containsText" text="3 - красный">
      <formula>NOT(ISERROR(SEARCH("3 - красный",P143)))</formula>
    </cfRule>
    <cfRule type="containsText" dxfId="2766" priority="3998" stopIfTrue="1" operator="containsText" text="2 - желтый">
      <formula>NOT(ISERROR(SEARCH("2 - желтый",P143)))</formula>
    </cfRule>
    <cfRule type="containsText" dxfId="2765" priority="3999" stopIfTrue="1" operator="containsText" text="1 - зеленый">
      <formula>NOT(ISERROR(SEARCH("1 - зеленый",P143)))</formula>
    </cfRule>
    <cfRule type="containsText" dxfId="2764" priority="4000" stopIfTrue="1" operator="containsText" text="0 - серый">
      <formula>NOT(ISERROR(SEARCH("0 - серый",P143)))</formula>
    </cfRule>
  </conditionalFormatting>
  <conditionalFormatting sqref="O150">
    <cfRule type="containsText" dxfId="2763" priority="3985" stopIfTrue="1" operator="containsText" text="3 - красный">
      <formula>NOT(ISERROR(SEARCH("3 - красный",O150)))</formula>
    </cfRule>
    <cfRule type="containsText" dxfId="2762" priority="3986" stopIfTrue="1" operator="containsText" text="2 - желтый">
      <formula>NOT(ISERROR(SEARCH("2 - желтый",O150)))</formula>
    </cfRule>
    <cfRule type="containsText" dxfId="2761" priority="3987" stopIfTrue="1" operator="containsText" text="1 - зеленый">
      <formula>NOT(ISERROR(SEARCH("1 - зеленый",O150)))</formula>
    </cfRule>
    <cfRule type="containsText" dxfId="2760" priority="3988" stopIfTrue="1" operator="containsText" text="0 - серый">
      <formula>NOT(ISERROR(SEARCH("0 - серый",O150)))</formula>
    </cfRule>
  </conditionalFormatting>
  <conditionalFormatting sqref="O187:P187">
    <cfRule type="containsText" dxfId="2759" priority="3973" stopIfTrue="1" operator="containsText" text="3 - красный">
      <formula>NOT(ISERROR(SEARCH("3 - красный",O187)))</formula>
    </cfRule>
    <cfRule type="containsText" dxfId="2758" priority="3974" stopIfTrue="1" operator="containsText" text="2 - желтый">
      <formula>NOT(ISERROR(SEARCH("2 - желтый",O187)))</formula>
    </cfRule>
    <cfRule type="containsText" dxfId="2757" priority="3975" stopIfTrue="1" operator="containsText" text="1 - зеленый">
      <formula>NOT(ISERROR(SEARCH("1 - зеленый",O187)))</formula>
    </cfRule>
    <cfRule type="containsText" dxfId="2756" priority="3976" stopIfTrue="1" operator="containsText" text="0 - серый">
      <formula>NOT(ISERROR(SEARCH("0 - серый",O187)))</formula>
    </cfRule>
  </conditionalFormatting>
  <conditionalFormatting sqref="O188:P188">
    <cfRule type="containsText" dxfId="2755" priority="3969" stopIfTrue="1" operator="containsText" text="3 - красный">
      <formula>NOT(ISERROR(SEARCH("3 - красный",O188)))</formula>
    </cfRule>
    <cfRule type="containsText" dxfId="2754" priority="3970" stopIfTrue="1" operator="containsText" text="2 - желтый">
      <formula>NOT(ISERROR(SEARCH("2 - желтый",O188)))</formula>
    </cfRule>
    <cfRule type="containsText" dxfId="2753" priority="3971" stopIfTrue="1" operator="containsText" text="1 - зеленый">
      <formula>NOT(ISERROR(SEARCH("1 - зеленый",O188)))</formula>
    </cfRule>
    <cfRule type="containsText" dxfId="2752" priority="3972" stopIfTrue="1" operator="containsText" text="0 - серый">
      <formula>NOT(ISERROR(SEARCH("0 - серый",O188)))</formula>
    </cfRule>
  </conditionalFormatting>
  <conditionalFormatting sqref="O189:P189">
    <cfRule type="containsText" dxfId="2751" priority="3965" stopIfTrue="1" operator="containsText" text="3 - красный">
      <formula>NOT(ISERROR(SEARCH("3 - красный",O189)))</formula>
    </cfRule>
    <cfRule type="containsText" dxfId="2750" priority="3966" stopIfTrue="1" operator="containsText" text="2 - желтый">
      <formula>NOT(ISERROR(SEARCH("2 - желтый",O189)))</formula>
    </cfRule>
    <cfRule type="containsText" dxfId="2749" priority="3967" stopIfTrue="1" operator="containsText" text="1 - зеленый">
      <formula>NOT(ISERROR(SEARCH("1 - зеленый",O189)))</formula>
    </cfRule>
    <cfRule type="containsText" dxfId="2748" priority="3968" stopIfTrue="1" operator="containsText" text="0 - серый">
      <formula>NOT(ISERROR(SEARCH("0 - серый",O189)))</formula>
    </cfRule>
  </conditionalFormatting>
  <conditionalFormatting sqref="O191:P191">
    <cfRule type="containsText" dxfId="2747" priority="3961" stopIfTrue="1" operator="containsText" text="3 - красный">
      <formula>NOT(ISERROR(SEARCH("3 - красный",O191)))</formula>
    </cfRule>
    <cfRule type="containsText" dxfId="2746" priority="3962" stopIfTrue="1" operator="containsText" text="2 - желтый">
      <formula>NOT(ISERROR(SEARCH("2 - желтый",O191)))</formula>
    </cfRule>
    <cfRule type="containsText" dxfId="2745" priority="3963" stopIfTrue="1" operator="containsText" text="1 - зеленый">
      <formula>NOT(ISERROR(SEARCH("1 - зеленый",O191)))</formula>
    </cfRule>
    <cfRule type="containsText" dxfId="2744" priority="3964" stopIfTrue="1" operator="containsText" text="0 - серый">
      <formula>NOT(ISERROR(SEARCH("0 - серый",O191)))</formula>
    </cfRule>
  </conditionalFormatting>
  <conditionalFormatting sqref="P192">
    <cfRule type="containsText" dxfId="2743" priority="3957" stopIfTrue="1" operator="containsText" text="3 - красный">
      <formula>NOT(ISERROR(SEARCH("3 - красный",P192)))</formula>
    </cfRule>
    <cfRule type="containsText" dxfId="2742" priority="3958" stopIfTrue="1" operator="containsText" text="2 - желтый">
      <formula>NOT(ISERROR(SEARCH("2 - желтый",P192)))</formula>
    </cfRule>
    <cfRule type="containsText" dxfId="2741" priority="3959" stopIfTrue="1" operator="containsText" text="1 - зеленый">
      <formula>NOT(ISERROR(SEARCH("1 - зеленый",P192)))</formula>
    </cfRule>
    <cfRule type="containsText" dxfId="2740" priority="3960" stopIfTrue="1" operator="containsText" text="0 - серый">
      <formula>NOT(ISERROR(SEARCH("0 - серый",P192)))</formula>
    </cfRule>
  </conditionalFormatting>
  <conditionalFormatting sqref="O192">
    <cfRule type="containsText" dxfId="2739" priority="3953" stopIfTrue="1" operator="containsText" text="3 - красный">
      <formula>NOT(ISERROR(SEARCH("3 - красный",O192)))</formula>
    </cfRule>
    <cfRule type="containsText" dxfId="2738" priority="3954" stopIfTrue="1" operator="containsText" text="2 - желтый">
      <formula>NOT(ISERROR(SEARCH("2 - желтый",O192)))</formula>
    </cfRule>
    <cfRule type="containsText" dxfId="2737" priority="3955" stopIfTrue="1" operator="containsText" text="1 - зеленый">
      <formula>NOT(ISERROR(SEARCH("1 - зеленый",O192)))</formula>
    </cfRule>
    <cfRule type="containsText" dxfId="2736" priority="3956" stopIfTrue="1" operator="containsText" text="0 - серый">
      <formula>NOT(ISERROR(SEARCH("0 - серый",O192)))</formula>
    </cfRule>
  </conditionalFormatting>
  <conditionalFormatting sqref="O193:P193">
    <cfRule type="containsText" dxfId="2735" priority="3949" stopIfTrue="1" operator="containsText" text="3 - красный">
      <formula>NOT(ISERROR(SEARCH("3 - красный",O193)))</formula>
    </cfRule>
    <cfRule type="containsText" dxfId="2734" priority="3950" stopIfTrue="1" operator="containsText" text="2 - желтый">
      <formula>NOT(ISERROR(SEARCH("2 - желтый",O193)))</formula>
    </cfRule>
    <cfRule type="containsText" dxfId="2733" priority="3951" stopIfTrue="1" operator="containsText" text="1 - зеленый">
      <formula>NOT(ISERROR(SEARCH("1 - зеленый",O193)))</formula>
    </cfRule>
    <cfRule type="containsText" dxfId="2732" priority="3952" stopIfTrue="1" operator="containsText" text="0 - серый">
      <formula>NOT(ISERROR(SEARCH("0 - серый",O193)))</formula>
    </cfRule>
  </conditionalFormatting>
  <conditionalFormatting sqref="P194">
    <cfRule type="containsText" dxfId="2731" priority="3945" stopIfTrue="1" operator="containsText" text="3 - красный">
      <formula>NOT(ISERROR(SEARCH("3 - красный",P194)))</formula>
    </cfRule>
    <cfRule type="containsText" dxfId="2730" priority="3946" stopIfTrue="1" operator="containsText" text="2 - желтый">
      <formula>NOT(ISERROR(SEARCH("2 - желтый",P194)))</formula>
    </cfRule>
    <cfRule type="containsText" dxfId="2729" priority="3947" stopIfTrue="1" operator="containsText" text="1 - зеленый">
      <formula>NOT(ISERROR(SEARCH("1 - зеленый",P194)))</formula>
    </cfRule>
    <cfRule type="containsText" dxfId="2728" priority="3948" stopIfTrue="1" operator="containsText" text="0 - серый">
      <formula>NOT(ISERROR(SEARCH("0 - серый",P194)))</formula>
    </cfRule>
  </conditionalFormatting>
  <conditionalFormatting sqref="O194">
    <cfRule type="containsText" dxfId="2727" priority="3941" stopIfTrue="1" operator="containsText" text="3 - красный">
      <formula>NOT(ISERROR(SEARCH("3 - красный",O194)))</formula>
    </cfRule>
    <cfRule type="containsText" dxfId="2726" priority="3942" stopIfTrue="1" operator="containsText" text="2 - желтый">
      <formula>NOT(ISERROR(SEARCH("2 - желтый",O194)))</formula>
    </cfRule>
    <cfRule type="containsText" dxfId="2725" priority="3943" stopIfTrue="1" operator="containsText" text="1 - зеленый">
      <formula>NOT(ISERROR(SEARCH("1 - зеленый",O194)))</formula>
    </cfRule>
    <cfRule type="containsText" dxfId="2724" priority="3944" stopIfTrue="1" operator="containsText" text="0 - серый">
      <formula>NOT(ISERROR(SEARCH("0 - серый",O194)))</formula>
    </cfRule>
  </conditionalFormatting>
  <conditionalFormatting sqref="P195">
    <cfRule type="containsText" dxfId="2723" priority="3937" stopIfTrue="1" operator="containsText" text="3 - красный">
      <formula>NOT(ISERROR(SEARCH("3 - красный",P195)))</formula>
    </cfRule>
    <cfRule type="containsText" dxfId="2722" priority="3938" stopIfTrue="1" operator="containsText" text="2 - желтый">
      <formula>NOT(ISERROR(SEARCH("2 - желтый",P195)))</formula>
    </cfRule>
    <cfRule type="containsText" dxfId="2721" priority="3939" stopIfTrue="1" operator="containsText" text="1 - зеленый">
      <formula>NOT(ISERROR(SEARCH("1 - зеленый",P195)))</formula>
    </cfRule>
    <cfRule type="containsText" dxfId="2720" priority="3940" stopIfTrue="1" operator="containsText" text="0 - серый">
      <formula>NOT(ISERROR(SEARCH("0 - серый",P195)))</formula>
    </cfRule>
  </conditionalFormatting>
  <conditionalFormatting sqref="O195">
    <cfRule type="containsText" dxfId="2719" priority="3933" stopIfTrue="1" operator="containsText" text="3 - красный">
      <formula>NOT(ISERROR(SEARCH("3 - красный",O195)))</formula>
    </cfRule>
    <cfRule type="containsText" dxfId="2718" priority="3934" stopIfTrue="1" operator="containsText" text="2 - желтый">
      <formula>NOT(ISERROR(SEARCH("2 - желтый",O195)))</formula>
    </cfRule>
    <cfRule type="containsText" dxfId="2717" priority="3935" stopIfTrue="1" operator="containsText" text="1 - зеленый">
      <formula>NOT(ISERROR(SEARCH("1 - зеленый",O195)))</formula>
    </cfRule>
    <cfRule type="containsText" dxfId="2716" priority="3936" stopIfTrue="1" operator="containsText" text="0 - серый">
      <formula>NOT(ISERROR(SEARCH("0 - серый",O195)))</formula>
    </cfRule>
  </conditionalFormatting>
  <conditionalFormatting sqref="O196:P196">
    <cfRule type="containsText" dxfId="2715" priority="3929" stopIfTrue="1" operator="containsText" text="3 - красный">
      <formula>NOT(ISERROR(SEARCH("3 - красный",O196)))</formula>
    </cfRule>
    <cfRule type="containsText" dxfId="2714" priority="3930" stopIfTrue="1" operator="containsText" text="2 - желтый">
      <formula>NOT(ISERROR(SEARCH("2 - желтый",O196)))</formula>
    </cfRule>
    <cfRule type="containsText" dxfId="2713" priority="3931" stopIfTrue="1" operator="containsText" text="1 - зеленый">
      <formula>NOT(ISERROR(SEARCH("1 - зеленый",O196)))</formula>
    </cfRule>
    <cfRule type="containsText" dxfId="2712" priority="3932" stopIfTrue="1" operator="containsText" text="0 - серый">
      <formula>NOT(ISERROR(SEARCH("0 - серый",O196)))</formula>
    </cfRule>
  </conditionalFormatting>
  <conditionalFormatting sqref="O197:P197">
    <cfRule type="containsText" dxfId="2711" priority="3925" stopIfTrue="1" operator="containsText" text="3 - красный">
      <formula>NOT(ISERROR(SEARCH("3 - красный",O197)))</formula>
    </cfRule>
    <cfRule type="containsText" dxfId="2710" priority="3926" stopIfTrue="1" operator="containsText" text="2 - желтый">
      <formula>NOT(ISERROR(SEARCH("2 - желтый",O197)))</formula>
    </cfRule>
    <cfRule type="containsText" dxfId="2709" priority="3927" stopIfTrue="1" operator="containsText" text="1 - зеленый">
      <formula>NOT(ISERROR(SEARCH("1 - зеленый",O197)))</formula>
    </cfRule>
    <cfRule type="containsText" dxfId="2708" priority="3928" stopIfTrue="1" operator="containsText" text="0 - серый">
      <formula>NOT(ISERROR(SEARCH("0 - серый",O197)))</formula>
    </cfRule>
  </conditionalFormatting>
  <conditionalFormatting sqref="O198:P198">
    <cfRule type="containsText" dxfId="2707" priority="3921" stopIfTrue="1" operator="containsText" text="3 - красный">
      <formula>NOT(ISERROR(SEARCH("3 - красный",O198)))</formula>
    </cfRule>
    <cfRule type="containsText" dxfId="2706" priority="3922" stopIfTrue="1" operator="containsText" text="2 - желтый">
      <formula>NOT(ISERROR(SEARCH("2 - желтый",O198)))</formula>
    </cfRule>
    <cfRule type="containsText" dxfId="2705" priority="3923" stopIfTrue="1" operator="containsText" text="1 - зеленый">
      <formula>NOT(ISERROR(SEARCH("1 - зеленый",O198)))</formula>
    </cfRule>
    <cfRule type="containsText" dxfId="2704" priority="3924" stopIfTrue="1" operator="containsText" text="0 - серый">
      <formula>NOT(ISERROR(SEARCH("0 - серый",O198)))</formula>
    </cfRule>
  </conditionalFormatting>
  <conditionalFormatting sqref="O204:P204">
    <cfRule type="containsText" dxfId="2703" priority="3917" stopIfTrue="1" operator="containsText" text="3 - красный">
      <formula>NOT(ISERROR(SEARCH("3 - красный",O204)))</formula>
    </cfRule>
    <cfRule type="containsText" dxfId="2702" priority="3918" stopIfTrue="1" operator="containsText" text="2 - желтый">
      <formula>NOT(ISERROR(SEARCH("2 - желтый",O204)))</formula>
    </cfRule>
    <cfRule type="containsText" dxfId="2701" priority="3919" stopIfTrue="1" operator="containsText" text="1 - зеленый">
      <formula>NOT(ISERROR(SEARCH("1 - зеленый",O204)))</formula>
    </cfRule>
    <cfRule type="containsText" dxfId="2700" priority="3920" stopIfTrue="1" operator="containsText" text="0 - серый">
      <formula>NOT(ISERROR(SEARCH("0 - серый",O204)))</formula>
    </cfRule>
  </conditionalFormatting>
  <conditionalFormatting sqref="P334">
    <cfRule type="containsText" dxfId="2699" priority="3893" stopIfTrue="1" operator="containsText" text="3 - красный">
      <formula>NOT(ISERROR(SEARCH("3 - красный",P334)))</formula>
    </cfRule>
    <cfRule type="containsText" dxfId="2698" priority="3894" stopIfTrue="1" operator="containsText" text="2 - желтый">
      <formula>NOT(ISERROR(SEARCH("2 - желтый",P334)))</formula>
    </cfRule>
    <cfRule type="containsText" dxfId="2697" priority="3895" stopIfTrue="1" operator="containsText" text="1 - зеленый">
      <formula>NOT(ISERROR(SEARCH("1 - зеленый",P334)))</formula>
    </cfRule>
    <cfRule type="containsText" dxfId="2696" priority="3896" stopIfTrue="1" operator="containsText" text="0 - серый">
      <formula>NOT(ISERROR(SEARCH("0 - серый",P334)))</formula>
    </cfRule>
  </conditionalFormatting>
  <conditionalFormatting sqref="O334">
    <cfRule type="containsText" dxfId="2695" priority="3889" stopIfTrue="1" operator="containsText" text="3 - красный">
      <formula>NOT(ISERROR(SEARCH("3 - красный",O334)))</formula>
    </cfRule>
    <cfRule type="containsText" dxfId="2694" priority="3890" stopIfTrue="1" operator="containsText" text="2 - желтый">
      <formula>NOT(ISERROR(SEARCH("2 - желтый",O334)))</formula>
    </cfRule>
    <cfRule type="containsText" dxfId="2693" priority="3891" stopIfTrue="1" operator="containsText" text="1 - зеленый">
      <formula>NOT(ISERROR(SEARCH("1 - зеленый",O334)))</formula>
    </cfRule>
    <cfRule type="containsText" dxfId="2692" priority="3892" stopIfTrue="1" operator="containsText" text="0 - серый">
      <formula>NOT(ISERROR(SEARCH("0 - серый",O334)))</formula>
    </cfRule>
  </conditionalFormatting>
  <conditionalFormatting sqref="O335:P335">
    <cfRule type="containsText" dxfId="2691" priority="3885" stopIfTrue="1" operator="containsText" text="3 - красный">
      <formula>NOT(ISERROR(SEARCH("3 - красный",O335)))</formula>
    </cfRule>
    <cfRule type="containsText" dxfId="2690" priority="3886" stopIfTrue="1" operator="containsText" text="2 - желтый">
      <formula>NOT(ISERROR(SEARCH("2 - желтый",O335)))</formula>
    </cfRule>
    <cfRule type="containsText" dxfId="2689" priority="3887" stopIfTrue="1" operator="containsText" text="1 - зеленый">
      <formula>NOT(ISERROR(SEARCH("1 - зеленый",O335)))</formula>
    </cfRule>
    <cfRule type="containsText" dxfId="2688" priority="3888" stopIfTrue="1" operator="containsText" text="0 - серый">
      <formula>NOT(ISERROR(SEARCH("0 - серый",O335)))</formula>
    </cfRule>
  </conditionalFormatting>
  <conditionalFormatting sqref="P336">
    <cfRule type="containsText" dxfId="2687" priority="3881" stopIfTrue="1" operator="containsText" text="3 - красный">
      <formula>NOT(ISERROR(SEARCH("3 - красный",P336)))</formula>
    </cfRule>
    <cfRule type="containsText" dxfId="2686" priority="3882" stopIfTrue="1" operator="containsText" text="2 - желтый">
      <formula>NOT(ISERROR(SEARCH("2 - желтый",P336)))</formula>
    </cfRule>
    <cfRule type="containsText" dxfId="2685" priority="3883" stopIfTrue="1" operator="containsText" text="1 - зеленый">
      <formula>NOT(ISERROR(SEARCH("1 - зеленый",P336)))</formula>
    </cfRule>
    <cfRule type="containsText" dxfId="2684" priority="3884" stopIfTrue="1" operator="containsText" text="0 - серый">
      <formula>NOT(ISERROR(SEARCH("0 - серый",P336)))</formula>
    </cfRule>
  </conditionalFormatting>
  <conditionalFormatting sqref="O336">
    <cfRule type="containsText" dxfId="2683" priority="3877" stopIfTrue="1" operator="containsText" text="3 - красный">
      <formula>NOT(ISERROR(SEARCH("3 - красный",O336)))</formula>
    </cfRule>
    <cfRule type="containsText" dxfId="2682" priority="3878" stopIfTrue="1" operator="containsText" text="2 - желтый">
      <formula>NOT(ISERROR(SEARCH("2 - желтый",O336)))</formula>
    </cfRule>
    <cfRule type="containsText" dxfId="2681" priority="3879" stopIfTrue="1" operator="containsText" text="1 - зеленый">
      <formula>NOT(ISERROR(SEARCH("1 - зеленый",O336)))</formula>
    </cfRule>
    <cfRule type="containsText" dxfId="2680" priority="3880" stopIfTrue="1" operator="containsText" text="0 - серый">
      <formula>NOT(ISERROR(SEARCH("0 - серый",O336)))</formula>
    </cfRule>
  </conditionalFormatting>
  <conditionalFormatting sqref="P53">
    <cfRule type="containsText" dxfId="2679" priority="3873" stopIfTrue="1" operator="containsText" text="3 - красный">
      <formula>NOT(ISERROR(SEARCH("3 - красный",P53)))</formula>
    </cfRule>
    <cfRule type="containsText" dxfId="2678" priority="3874" stopIfTrue="1" operator="containsText" text="2 - желтый">
      <formula>NOT(ISERROR(SEARCH("2 - желтый",P53)))</formula>
    </cfRule>
    <cfRule type="containsText" dxfId="2677" priority="3875" stopIfTrue="1" operator="containsText" text="1 - зеленый">
      <formula>NOT(ISERROR(SEARCH("1 - зеленый",P53)))</formula>
    </cfRule>
    <cfRule type="containsText" dxfId="2676" priority="3876" stopIfTrue="1" operator="containsText" text="0 - серый">
      <formula>NOT(ISERROR(SEARCH("0 - серый",P53)))</formula>
    </cfRule>
  </conditionalFormatting>
  <conditionalFormatting sqref="P54">
    <cfRule type="containsText" dxfId="2675" priority="3869" stopIfTrue="1" operator="containsText" text="3 - красный">
      <formula>NOT(ISERROR(SEARCH("3 - красный",P54)))</formula>
    </cfRule>
    <cfRule type="containsText" dxfId="2674" priority="3870" stopIfTrue="1" operator="containsText" text="2 - желтый">
      <formula>NOT(ISERROR(SEARCH("2 - желтый",P54)))</formula>
    </cfRule>
    <cfRule type="containsText" dxfId="2673" priority="3871" stopIfTrue="1" operator="containsText" text="1 - зеленый">
      <formula>NOT(ISERROR(SEARCH("1 - зеленый",P54)))</formula>
    </cfRule>
    <cfRule type="containsText" dxfId="2672" priority="3872" stopIfTrue="1" operator="containsText" text="0 - серый">
      <formula>NOT(ISERROR(SEARCH("0 - серый",P54)))</formula>
    </cfRule>
  </conditionalFormatting>
  <conditionalFormatting sqref="P59">
    <cfRule type="containsText" dxfId="2671" priority="3861" stopIfTrue="1" operator="containsText" text="3 - красный">
      <formula>NOT(ISERROR(SEARCH("3 - красный",P59)))</formula>
    </cfRule>
    <cfRule type="containsText" dxfId="2670" priority="3862" stopIfTrue="1" operator="containsText" text="2 - желтый">
      <formula>NOT(ISERROR(SEARCH("2 - желтый",P59)))</formula>
    </cfRule>
    <cfRule type="containsText" dxfId="2669" priority="3863" stopIfTrue="1" operator="containsText" text="1 - зеленый">
      <formula>NOT(ISERROR(SEARCH("1 - зеленый",P59)))</formula>
    </cfRule>
    <cfRule type="containsText" dxfId="2668" priority="3864" stopIfTrue="1" operator="containsText" text="0 - серый">
      <formula>NOT(ISERROR(SEARCH("0 - серый",P59)))</formula>
    </cfRule>
  </conditionalFormatting>
  <conditionalFormatting sqref="P211">
    <cfRule type="containsText" dxfId="2667" priority="3857" stopIfTrue="1" operator="containsText" text="3 - красный">
      <formula>NOT(ISERROR(SEARCH("3 - красный",P211)))</formula>
    </cfRule>
    <cfRule type="containsText" dxfId="2666" priority="3858" stopIfTrue="1" operator="containsText" text="2 - желтый">
      <formula>NOT(ISERROR(SEARCH("2 - желтый",P211)))</formula>
    </cfRule>
    <cfRule type="containsText" dxfId="2665" priority="3859" stopIfTrue="1" operator="containsText" text="1 - зеленый">
      <formula>NOT(ISERROR(SEARCH("1 - зеленый",P211)))</formula>
    </cfRule>
    <cfRule type="containsText" dxfId="2664" priority="3860" stopIfTrue="1" operator="containsText" text="0 - серый">
      <formula>NOT(ISERROR(SEARCH("0 - серый",P211)))</formula>
    </cfRule>
  </conditionalFormatting>
  <conditionalFormatting sqref="P219">
    <cfRule type="containsText" dxfId="2663" priority="3853" stopIfTrue="1" operator="containsText" text="3 - красный">
      <formula>NOT(ISERROR(SEARCH("3 - красный",P219)))</formula>
    </cfRule>
    <cfRule type="containsText" dxfId="2662" priority="3854" stopIfTrue="1" operator="containsText" text="2 - желтый">
      <formula>NOT(ISERROR(SEARCH("2 - желтый",P219)))</formula>
    </cfRule>
    <cfRule type="containsText" dxfId="2661" priority="3855" stopIfTrue="1" operator="containsText" text="1 - зеленый">
      <formula>NOT(ISERROR(SEARCH("1 - зеленый",P219)))</formula>
    </cfRule>
    <cfRule type="containsText" dxfId="2660" priority="3856" stopIfTrue="1" operator="containsText" text="0 - серый">
      <formula>NOT(ISERROR(SEARCH("0 - серый",P219)))</formula>
    </cfRule>
  </conditionalFormatting>
  <conditionalFormatting sqref="O265">
    <cfRule type="containsText" dxfId="2659" priority="3849" stopIfTrue="1" operator="containsText" text="3 - красный">
      <formula>NOT(ISERROR(SEARCH("3 - красный",O265)))</formula>
    </cfRule>
    <cfRule type="containsText" dxfId="2658" priority="3850" stopIfTrue="1" operator="containsText" text="2 - желтый">
      <formula>NOT(ISERROR(SEARCH("2 - желтый",O265)))</formula>
    </cfRule>
    <cfRule type="containsText" dxfId="2657" priority="3851" stopIfTrue="1" operator="containsText" text="1 - зеленый">
      <formula>NOT(ISERROR(SEARCH("1 - зеленый",O265)))</formula>
    </cfRule>
    <cfRule type="containsText" dxfId="2656" priority="3852" stopIfTrue="1" operator="containsText" text="0 - серый">
      <formula>NOT(ISERROR(SEARCH("0 - серый",O265)))</formula>
    </cfRule>
  </conditionalFormatting>
  <conditionalFormatting sqref="O213">
    <cfRule type="containsText" dxfId="2655" priority="3841" stopIfTrue="1" operator="containsText" text="3 - красный">
      <formula>NOT(ISERROR(SEARCH("3 - красный",O213)))</formula>
    </cfRule>
    <cfRule type="containsText" dxfId="2654" priority="3842" stopIfTrue="1" operator="containsText" text="2 - желтый">
      <formula>NOT(ISERROR(SEARCH("2 - желтый",O213)))</formula>
    </cfRule>
    <cfRule type="containsText" dxfId="2653" priority="3843" stopIfTrue="1" operator="containsText" text="1 - зеленый">
      <formula>NOT(ISERROR(SEARCH("1 - зеленый",O213)))</formula>
    </cfRule>
    <cfRule type="containsText" dxfId="2652" priority="3844" stopIfTrue="1" operator="containsText" text="0 - серый">
      <formula>NOT(ISERROR(SEARCH("0 - серый",O213)))</formula>
    </cfRule>
  </conditionalFormatting>
  <conditionalFormatting sqref="O319:P319">
    <cfRule type="containsText" dxfId="2651" priority="3757" stopIfTrue="1" operator="containsText" text="3 - красный">
      <formula>NOT(ISERROR(SEARCH("3 - красный",O319)))</formula>
    </cfRule>
    <cfRule type="containsText" dxfId="2650" priority="3758" stopIfTrue="1" operator="containsText" text="2 - желтый">
      <formula>NOT(ISERROR(SEARCH("2 - желтый",O319)))</formula>
    </cfRule>
    <cfRule type="containsText" dxfId="2649" priority="3759" stopIfTrue="1" operator="containsText" text="1 - зеленый">
      <formula>NOT(ISERROR(SEARCH("1 - зеленый",O319)))</formula>
    </cfRule>
    <cfRule type="containsText" dxfId="2648" priority="3760" stopIfTrue="1" operator="containsText" text="0 - серый">
      <formula>NOT(ISERROR(SEARCH("0 - серый",O319)))</formula>
    </cfRule>
  </conditionalFormatting>
  <conditionalFormatting sqref="O320:P320">
    <cfRule type="containsText" dxfId="2647" priority="3753" stopIfTrue="1" operator="containsText" text="3 - красный">
      <formula>NOT(ISERROR(SEARCH("3 - красный",O320)))</formula>
    </cfRule>
    <cfRule type="containsText" dxfId="2646" priority="3754" stopIfTrue="1" operator="containsText" text="2 - желтый">
      <formula>NOT(ISERROR(SEARCH("2 - желтый",O320)))</formula>
    </cfRule>
    <cfRule type="containsText" dxfId="2645" priority="3755" stopIfTrue="1" operator="containsText" text="1 - зеленый">
      <formula>NOT(ISERROR(SEARCH("1 - зеленый",O320)))</formula>
    </cfRule>
    <cfRule type="containsText" dxfId="2644" priority="3756" stopIfTrue="1" operator="containsText" text="0 - серый">
      <formula>NOT(ISERROR(SEARCH("0 - серый",O320)))</formula>
    </cfRule>
  </conditionalFormatting>
  <conditionalFormatting sqref="P212:P213">
    <cfRule type="containsText" dxfId="2643" priority="3837" stopIfTrue="1" operator="containsText" text="3 - красный">
      <formula>NOT(ISERROR(SEARCH("3 - красный",P212)))</formula>
    </cfRule>
    <cfRule type="containsText" dxfId="2642" priority="3838" stopIfTrue="1" operator="containsText" text="2 - желтый">
      <formula>NOT(ISERROR(SEARCH("2 - желтый",P212)))</formula>
    </cfRule>
    <cfRule type="containsText" dxfId="2641" priority="3839" stopIfTrue="1" operator="containsText" text="1 - зеленый">
      <formula>NOT(ISERROR(SEARCH("1 - зеленый",P212)))</formula>
    </cfRule>
    <cfRule type="containsText" dxfId="2640" priority="3840" stopIfTrue="1" operator="containsText" text="0 - серый">
      <formula>NOT(ISERROR(SEARCH("0 - серый",P212)))</formula>
    </cfRule>
  </conditionalFormatting>
  <conditionalFormatting sqref="O212">
    <cfRule type="containsText" dxfId="2639" priority="3833" stopIfTrue="1" operator="containsText" text="3 - красный">
      <formula>NOT(ISERROR(SEARCH("3 - красный",O212)))</formula>
    </cfRule>
    <cfRule type="containsText" dxfId="2638" priority="3834" stopIfTrue="1" operator="containsText" text="2 - желтый">
      <formula>NOT(ISERROR(SEARCH("2 - желтый",O212)))</formula>
    </cfRule>
    <cfRule type="containsText" dxfId="2637" priority="3835" stopIfTrue="1" operator="containsText" text="1 - зеленый">
      <formula>NOT(ISERROR(SEARCH("1 - зеленый",O212)))</formula>
    </cfRule>
    <cfRule type="containsText" dxfId="2636" priority="3836" stopIfTrue="1" operator="containsText" text="0 - серый">
      <formula>NOT(ISERROR(SEARCH("0 - серый",O212)))</formula>
    </cfRule>
  </conditionalFormatting>
  <conditionalFormatting sqref="P57">
    <cfRule type="containsText" dxfId="2635" priority="3825" stopIfTrue="1" operator="containsText" text="3 - красный">
      <formula>NOT(ISERROR(SEARCH("3 - красный",P57)))</formula>
    </cfRule>
    <cfRule type="containsText" dxfId="2634" priority="3826" stopIfTrue="1" operator="containsText" text="2 - желтый">
      <formula>NOT(ISERROR(SEARCH("2 - желтый",P57)))</formula>
    </cfRule>
    <cfRule type="containsText" dxfId="2633" priority="3827" stopIfTrue="1" operator="containsText" text="1 - зеленый">
      <formula>NOT(ISERROR(SEARCH("1 - зеленый",P57)))</formula>
    </cfRule>
    <cfRule type="containsText" dxfId="2632" priority="3828" stopIfTrue="1" operator="containsText" text="0 - серый">
      <formula>NOT(ISERROR(SEARCH("0 - серый",P57)))</formula>
    </cfRule>
  </conditionalFormatting>
  <conditionalFormatting sqref="O290">
    <cfRule type="containsText" dxfId="2631" priority="3645" stopIfTrue="1" operator="containsText" text="3 - красный">
      <formula>NOT(ISERROR(SEARCH("3 - красный",O290)))</formula>
    </cfRule>
    <cfRule type="containsText" dxfId="2630" priority="3646" stopIfTrue="1" operator="containsText" text="2 - желтый">
      <formula>NOT(ISERROR(SEARCH("2 - желтый",O290)))</formula>
    </cfRule>
    <cfRule type="containsText" dxfId="2629" priority="3647" stopIfTrue="1" operator="containsText" text="1 - зеленый">
      <formula>NOT(ISERROR(SEARCH("1 - зеленый",O290)))</formula>
    </cfRule>
    <cfRule type="containsText" dxfId="2628" priority="3648" stopIfTrue="1" operator="containsText" text="0 - серый">
      <formula>NOT(ISERROR(SEARCH("0 - серый",O290)))</formula>
    </cfRule>
  </conditionalFormatting>
  <conditionalFormatting sqref="P99">
    <cfRule type="containsText" dxfId="2627" priority="3737" stopIfTrue="1" operator="containsText" text="3 - красный">
      <formula>NOT(ISERROR(SEARCH("3 - красный",P99)))</formula>
    </cfRule>
    <cfRule type="containsText" dxfId="2626" priority="3738" stopIfTrue="1" operator="containsText" text="2 - желтый">
      <formula>NOT(ISERROR(SEARCH("2 - желтый",P99)))</formula>
    </cfRule>
    <cfRule type="containsText" dxfId="2625" priority="3739" stopIfTrue="1" operator="containsText" text="1 - зеленый">
      <formula>NOT(ISERROR(SEARCH("1 - зеленый",P99)))</formula>
    </cfRule>
    <cfRule type="containsText" dxfId="2624" priority="3740" stopIfTrue="1" operator="containsText" text="0 - серый">
      <formula>NOT(ISERROR(SEARCH("0 - серый",P99)))</formula>
    </cfRule>
  </conditionalFormatting>
  <conditionalFormatting sqref="P290">
    <cfRule type="containsText" dxfId="2623" priority="3649" stopIfTrue="1" operator="containsText" text="3 - красный">
      <formula>NOT(ISERROR(SEARCH("3 - красный",P290)))</formula>
    </cfRule>
    <cfRule type="containsText" dxfId="2622" priority="3650" stopIfTrue="1" operator="containsText" text="2 - желтый">
      <formula>NOT(ISERROR(SEARCH("2 - желтый",P290)))</formula>
    </cfRule>
    <cfRule type="containsText" dxfId="2621" priority="3651" stopIfTrue="1" operator="containsText" text="1 - зеленый">
      <formula>NOT(ISERROR(SEARCH("1 - зеленый",P290)))</formula>
    </cfRule>
    <cfRule type="containsText" dxfId="2620" priority="3652" stopIfTrue="1" operator="containsText" text="0 - серый">
      <formula>NOT(ISERROR(SEARCH("0 - серый",P290)))</formula>
    </cfRule>
  </conditionalFormatting>
  <conditionalFormatting sqref="O291:P291">
    <cfRule type="containsText" dxfId="2619" priority="3829" stopIfTrue="1" operator="containsText" text="3 - красный">
      <formula>NOT(ISERROR(SEARCH("3 - красный",O291)))</formula>
    </cfRule>
    <cfRule type="containsText" dxfId="2618" priority="3830" stopIfTrue="1" operator="containsText" text="2 - желтый">
      <formula>NOT(ISERROR(SEARCH("2 - желтый",O291)))</formula>
    </cfRule>
    <cfRule type="containsText" dxfId="2617" priority="3831" stopIfTrue="1" operator="containsText" text="1 - зеленый">
      <formula>NOT(ISERROR(SEARCH("1 - зеленый",O291)))</formula>
    </cfRule>
    <cfRule type="containsText" dxfId="2616" priority="3832" stopIfTrue="1" operator="containsText" text="0 - серый">
      <formula>NOT(ISERROR(SEARCH("0 - серый",O291)))</formula>
    </cfRule>
  </conditionalFormatting>
  <conditionalFormatting sqref="O306">
    <cfRule type="containsText" dxfId="2615" priority="3801" stopIfTrue="1" operator="containsText" text="3 - красный">
      <formula>NOT(ISERROR(SEARCH("3 - красный",O306)))</formula>
    </cfRule>
    <cfRule type="containsText" dxfId="2614" priority="3802" stopIfTrue="1" operator="containsText" text="2 - желтый">
      <formula>NOT(ISERROR(SEARCH("2 - желтый",O306)))</formula>
    </cfRule>
    <cfRule type="containsText" dxfId="2613" priority="3803" stopIfTrue="1" operator="containsText" text="1 - зеленый">
      <formula>NOT(ISERROR(SEARCH("1 - зеленый",O306)))</formula>
    </cfRule>
    <cfRule type="containsText" dxfId="2612" priority="3804" stopIfTrue="1" operator="containsText" text="0 - серый">
      <formula>NOT(ISERROR(SEARCH("0 - серый",O306)))</formula>
    </cfRule>
  </conditionalFormatting>
  <conditionalFormatting sqref="O302">
    <cfRule type="containsText" dxfId="2611" priority="3789" stopIfTrue="1" operator="containsText" text="3 - красный">
      <formula>NOT(ISERROR(SEARCH("3 - красный",O302)))</formula>
    </cfRule>
    <cfRule type="containsText" dxfId="2610" priority="3790" stopIfTrue="1" operator="containsText" text="2 - желтый">
      <formula>NOT(ISERROR(SEARCH("2 - желтый",O302)))</formula>
    </cfRule>
    <cfRule type="containsText" dxfId="2609" priority="3791" stopIfTrue="1" operator="containsText" text="1 - зеленый">
      <formula>NOT(ISERROR(SEARCH("1 - зеленый",O302)))</formula>
    </cfRule>
    <cfRule type="containsText" dxfId="2608" priority="3792" stopIfTrue="1" operator="containsText" text="0 - серый">
      <formula>NOT(ISERROR(SEARCH("0 - серый",O302)))</formula>
    </cfRule>
  </conditionalFormatting>
  <conditionalFormatting sqref="O318:P318">
    <cfRule type="containsText" dxfId="2607" priority="3761" stopIfTrue="1" operator="containsText" text="3 - красный">
      <formula>NOT(ISERROR(SEARCH("3 - красный",O318)))</formula>
    </cfRule>
    <cfRule type="containsText" dxfId="2606" priority="3762" stopIfTrue="1" operator="containsText" text="2 - желтый">
      <formula>NOT(ISERROR(SEARCH("2 - желтый",O318)))</formula>
    </cfRule>
    <cfRule type="containsText" dxfId="2605" priority="3763" stopIfTrue="1" operator="containsText" text="1 - зеленый">
      <formula>NOT(ISERROR(SEARCH("1 - зеленый",O318)))</formula>
    </cfRule>
    <cfRule type="containsText" dxfId="2604" priority="3764" stopIfTrue="1" operator="containsText" text="0 - серый">
      <formula>NOT(ISERROR(SEARCH("0 - серый",O318)))</formula>
    </cfRule>
  </conditionalFormatting>
  <conditionalFormatting sqref="O316:P316">
    <cfRule type="containsText" dxfId="2603" priority="3765" stopIfTrue="1" operator="containsText" text="3 - красный">
      <formula>NOT(ISERROR(SEARCH("3 - красный",O316)))</formula>
    </cfRule>
    <cfRule type="containsText" dxfId="2602" priority="3766" stopIfTrue="1" operator="containsText" text="2 - желтый">
      <formula>NOT(ISERROR(SEARCH("2 - желтый",O316)))</formula>
    </cfRule>
    <cfRule type="containsText" dxfId="2601" priority="3767" stopIfTrue="1" operator="containsText" text="1 - зеленый">
      <formula>NOT(ISERROR(SEARCH("1 - зеленый",O316)))</formula>
    </cfRule>
    <cfRule type="containsText" dxfId="2600" priority="3768" stopIfTrue="1" operator="containsText" text="0 - серый">
      <formula>NOT(ISERROR(SEARCH("0 - серый",O316)))</formula>
    </cfRule>
  </conditionalFormatting>
  <conditionalFormatting sqref="O304">
    <cfRule type="containsText" dxfId="2599" priority="3613" stopIfTrue="1" operator="containsText" text="3 - красный">
      <formula>NOT(ISERROR(SEARCH("3 - красный",O304)))</formula>
    </cfRule>
    <cfRule type="containsText" dxfId="2598" priority="3614" stopIfTrue="1" operator="containsText" text="2 - желтый">
      <formula>NOT(ISERROR(SEARCH("2 - желтый",O304)))</formula>
    </cfRule>
    <cfRule type="containsText" dxfId="2597" priority="3615" stopIfTrue="1" operator="containsText" text="1 - зеленый">
      <formula>NOT(ISERROR(SEARCH("1 - зеленый",O304)))</formula>
    </cfRule>
    <cfRule type="containsText" dxfId="2596" priority="3616" stopIfTrue="1" operator="containsText" text="0 - серый">
      <formula>NOT(ISERROR(SEARCH("0 - серый",O304)))</formula>
    </cfRule>
  </conditionalFormatting>
  <conditionalFormatting sqref="O321:P321">
    <cfRule type="containsText" dxfId="2595" priority="3749" stopIfTrue="1" operator="containsText" text="3 - красный">
      <formula>NOT(ISERROR(SEARCH("3 - красный",O321)))</formula>
    </cfRule>
    <cfRule type="containsText" dxfId="2594" priority="3750" stopIfTrue="1" operator="containsText" text="2 - желтый">
      <formula>NOT(ISERROR(SEARCH("2 - желтый",O321)))</formula>
    </cfRule>
    <cfRule type="containsText" dxfId="2593" priority="3751" stopIfTrue="1" operator="containsText" text="1 - зеленый">
      <formula>NOT(ISERROR(SEARCH("1 - зеленый",O321)))</formula>
    </cfRule>
    <cfRule type="containsText" dxfId="2592" priority="3752" stopIfTrue="1" operator="containsText" text="0 - серый">
      <formula>NOT(ISERROR(SEARCH("0 - серый",O321)))</formula>
    </cfRule>
  </conditionalFormatting>
  <conditionalFormatting sqref="O307">
    <cfRule type="containsText" dxfId="2591" priority="3781" stopIfTrue="1" operator="containsText" text="3 - красный">
      <formula>NOT(ISERROR(SEARCH("3 - красный",O307)))</formula>
    </cfRule>
    <cfRule type="containsText" dxfId="2590" priority="3782" stopIfTrue="1" operator="containsText" text="2 - желтый">
      <formula>NOT(ISERROR(SEARCH("2 - желтый",O307)))</formula>
    </cfRule>
    <cfRule type="containsText" dxfId="2589" priority="3783" stopIfTrue="1" operator="containsText" text="1 - зеленый">
      <formula>NOT(ISERROR(SEARCH("1 - зеленый",O307)))</formula>
    </cfRule>
    <cfRule type="containsText" dxfId="2588" priority="3784" stopIfTrue="1" operator="containsText" text="0 - серый">
      <formula>NOT(ISERROR(SEARCH("0 - серый",O307)))</formula>
    </cfRule>
  </conditionalFormatting>
  <conditionalFormatting sqref="O313">
    <cfRule type="containsText" dxfId="2587" priority="3777" stopIfTrue="1" operator="containsText" text="3 - красный">
      <formula>NOT(ISERROR(SEARCH("3 - красный",O313)))</formula>
    </cfRule>
    <cfRule type="containsText" dxfId="2586" priority="3778" stopIfTrue="1" operator="containsText" text="2 - желтый">
      <formula>NOT(ISERROR(SEARCH("2 - желтый",O313)))</formula>
    </cfRule>
    <cfRule type="containsText" dxfId="2585" priority="3779" stopIfTrue="1" operator="containsText" text="1 - зеленый">
      <formula>NOT(ISERROR(SEARCH("1 - зеленый",O313)))</formula>
    </cfRule>
    <cfRule type="containsText" dxfId="2584" priority="3780" stopIfTrue="1" operator="containsText" text="0 - серый">
      <formula>NOT(ISERROR(SEARCH("0 - серый",O313)))</formula>
    </cfRule>
  </conditionalFormatting>
  <conditionalFormatting sqref="O314:P314">
    <cfRule type="containsText" dxfId="2583" priority="3773" stopIfTrue="1" operator="containsText" text="3 - красный">
      <formula>NOT(ISERROR(SEARCH("3 - красный",O314)))</formula>
    </cfRule>
    <cfRule type="containsText" dxfId="2582" priority="3774" stopIfTrue="1" operator="containsText" text="2 - желтый">
      <formula>NOT(ISERROR(SEARCH("2 - желтый",O314)))</formula>
    </cfRule>
    <cfRule type="containsText" dxfId="2581" priority="3775" stopIfTrue="1" operator="containsText" text="1 - зеленый">
      <formula>NOT(ISERROR(SEARCH("1 - зеленый",O314)))</formula>
    </cfRule>
    <cfRule type="containsText" dxfId="2580" priority="3776" stopIfTrue="1" operator="containsText" text="0 - серый">
      <formula>NOT(ISERROR(SEARCH("0 - серый",O314)))</formula>
    </cfRule>
  </conditionalFormatting>
  <conditionalFormatting sqref="O315:P315">
    <cfRule type="containsText" dxfId="2579" priority="3769" stopIfTrue="1" operator="containsText" text="3 - красный">
      <formula>NOT(ISERROR(SEARCH("3 - красный",O315)))</formula>
    </cfRule>
    <cfRule type="containsText" dxfId="2578" priority="3770" stopIfTrue="1" operator="containsText" text="2 - желтый">
      <formula>NOT(ISERROR(SEARCH("2 - желтый",O315)))</formula>
    </cfRule>
    <cfRule type="containsText" dxfId="2577" priority="3771" stopIfTrue="1" operator="containsText" text="1 - зеленый">
      <formula>NOT(ISERROR(SEARCH("1 - зеленый",O315)))</formula>
    </cfRule>
    <cfRule type="containsText" dxfId="2576" priority="3772" stopIfTrue="1" operator="containsText" text="0 - серый">
      <formula>NOT(ISERROR(SEARCH("0 - серый",O315)))</formula>
    </cfRule>
  </conditionalFormatting>
  <conditionalFormatting sqref="O120:P120">
    <cfRule type="containsText" dxfId="2575" priority="3745" stopIfTrue="1" operator="containsText" text="3 - красный">
      <formula>NOT(ISERROR(SEARCH("3 - красный",O120)))</formula>
    </cfRule>
    <cfRule type="containsText" dxfId="2574" priority="3746" stopIfTrue="1" operator="containsText" text="2 - желтый">
      <formula>NOT(ISERROR(SEARCH("2 - желтый",O120)))</formula>
    </cfRule>
    <cfRule type="containsText" dxfId="2573" priority="3747" stopIfTrue="1" operator="containsText" text="1 - зеленый">
      <formula>NOT(ISERROR(SEARCH("1 - зеленый",O120)))</formula>
    </cfRule>
    <cfRule type="containsText" dxfId="2572" priority="3748" stopIfTrue="1" operator="containsText" text="0 - серый">
      <formula>NOT(ISERROR(SEARCH("0 - серый",O120)))</formula>
    </cfRule>
  </conditionalFormatting>
  <conditionalFormatting sqref="O121:P121">
    <cfRule type="containsText" dxfId="2571" priority="3741" stopIfTrue="1" operator="containsText" text="3 - красный">
      <formula>NOT(ISERROR(SEARCH("3 - красный",O121)))</formula>
    </cfRule>
    <cfRule type="containsText" dxfId="2570" priority="3742" stopIfTrue="1" operator="containsText" text="2 - желтый">
      <formula>NOT(ISERROR(SEARCH("2 - желтый",O121)))</formula>
    </cfRule>
    <cfRule type="containsText" dxfId="2569" priority="3743" stopIfTrue="1" operator="containsText" text="1 - зеленый">
      <formula>NOT(ISERROR(SEARCH("1 - зеленый",O121)))</formula>
    </cfRule>
    <cfRule type="containsText" dxfId="2568" priority="3744" stopIfTrue="1" operator="containsText" text="0 - серый">
      <formula>NOT(ISERROR(SEARCH("0 - серый",O121)))</formula>
    </cfRule>
  </conditionalFormatting>
  <conditionalFormatting sqref="O264">
    <cfRule type="containsText" dxfId="2567" priority="3661" stopIfTrue="1" operator="containsText" text="3 - красный">
      <formula>NOT(ISERROR(SEARCH("3 - красный",O264)))</formula>
    </cfRule>
    <cfRule type="containsText" dxfId="2566" priority="3662" stopIfTrue="1" operator="containsText" text="2 - желтый">
      <formula>NOT(ISERROR(SEARCH("2 - желтый",O264)))</formula>
    </cfRule>
    <cfRule type="containsText" dxfId="2565" priority="3663" stopIfTrue="1" operator="containsText" text="1 - зеленый">
      <formula>NOT(ISERROR(SEARCH("1 - зеленый",O264)))</formula>
    </cfRule>
    <cfRule type="containsText" dxfId="2564" priority="3664" stopIfTrue="1" operator="containsText" text="0 - серый">
      <formula>NOT(ISERROR(SEARCH("0 - серый",O264)))</formula>
    </cfRule>
  </conditionalFormatting>
  <conditionalFormatting sqref="P287">
    <cfRule type="containsText" dxfId="2563" priority="3657" stopIfTrue="1" operator="containsText" text="3 - красный">
      <formula>NOT(ISERROR(SEARCH("3 - красный",P287)))</formula>
    </cfRule>
    <cfRule type="containsText" dxfId="2562" priority="3658" stopIfTrue="1" operator="containsText" text="2 - желтый">
      <formula>NOT(ISERROR(SEARCH("2 - желтый",P287)))</formula>
    </cfRule>
    <cfRule type="containsText" dxfId="2561" priority="3659" stopIfTrue="1" operator="containsText" text="1 - зеленый">
      <formula>NOT(ISERROR(SEARCH("1 - зеленый",P287)))</formula>
    </cfRule>
    <cfRule type="containsText" dxfId="2560" priority="3660" stopIfTrue="1" operator="containsText" text="0 - серый">
      <formula>NOT(ISERROR(SEARCH("0 - серый",P287)))</formula>
    </cfRule>
  </conditionalFormatting>
  <conditionalFormatting sqref="P100">
    <cfRule type="containsText" dxfId="2559" priority="3733" stopIfTrue="1" operator="containsText" text="3 - красный">
      <formula>NOT(ISERROR(SEARCH("3 - красный",P100)))</formula>
    </cfRule>
    <cfRule type="containsText" dxfId="2558" priority="3734" stopIfTrue="1" operator="containsText" text="2 - желтый">
      <formula>NOT(ISERROR(SEARCH("2 - желтый",P100)))</formula>
    </cfRule>
    <cfRule type="containsText" dxfId="2557" priority="3735" stopIfTrue="1" operator="containsText" text="1 - зеленый">
      <formula>NOT(ISERROR(SEARCH("1 - зеленый",P100)))</formula>
    </cfRule>
    <cfRule type="containsText" dxfId="2556" priority="3736" stopIfTrue="1" operator="containsText" text="0 - серый">
      <formula>NOT(ISERROR(SEARCH("0 - серый",P100)))</formula>
    </cfRule>
  </conditionalFormatting>
  <conditionalFormatting sqref="O160:P160">
    <cfRule type="containsText" dxfId="2555" priority="3477" stopIfTrue="1" operator="containsText" text="3 - красный">
      <formula>NOT(ISERROR(SEARCH("3 - красный",O160)))</formula>
    </cfRule>
    <cfRule type="containsText" dxfId="2554" priority="3478" stopIfTrue="1" operator="containsText" text="2 - желтый">
      <formula>NOT(ISERROR(SEARCH("2 - желтый",O160)))</formula>
    </cfRule>
    <cfRule type="containsText" dxfId="2553" priority="3479" stopIfTrue="1" operator="containsText" text="1 - зеленый">
      <formula>NOT(ISERROR(SEARCH("1 - зеленый",O160)))</formula>
    </cfRule>
    <cfRule type="containsText" dxfId="2552" priority="3480" stopIfTrue="1" operator="containsText" text="0 - серый">
      <formula>NOT(ISERROR(SEARCH("0 - серый",O160)))</formula>
    </cfRule>
  </conditionalFormatting>
  <conditionalFormatting sqref="P161">
    <cfRule type="containsText" dxfId="2551" priority="3473" stopIfTrue="1" operator="containsText" text="3 - красный">
      <formula>NOT(ISERROR(SEARCH("3 - красный",P161)))</formula>
    </cfRule>
    <cfRule type="containsText" dxfId="2550" priority="3474" stopIfTrue="1" operator="containsText" text="2 - желтый">
      <formula>NOT(ISERROR(SEARCH("2 - желтый",P161)))</formula>
    </cfRule>
    <cfRule type="containsText" dxfId="2549" priority="3475" stopIfTrue="1" operator="containsText" text="1 - зеленый">
      <formula>NOT(ISERROR(SEARCH("1 - зеленый",P161)))</formula>
    </cfRule>
    <cfRule type="containsText" dxfId="2548" priority="3476" stopIfTrue="1" operator="containsText" text="0 - серый">
      <formula>NOT(ISERROR(SEARCH("0 - серый",P161)))</formula>
    </cfRule>
  </conditionalFormatting>
  <conditionalFormatting sqref="P152">
    <cfRule type="containsText" dxfId="2547" priority="3729" stopIfTrue="1" operator="containsText" text="3 - красный">
      <formula>NOT(ISERROR(SEARCH("3 - красный",P152)))</formula>
    </cfRule>
    <cfRule type="containsText" dxfId="2546" priority="3730" stopIfTrue="1" operator="containsText" text="2 - желтый">
      <formula>NOT(ISERROR(SEARCH("2 - желтый",P152)))</formula>
    </cfRule>
    <cfRule type="containsText" dxfId="2545" priority="3731" stopIfTrue="1" operator="containsText" text="1 - зеленый">
      <formula>NOT(ISERROR(SEARCH("1 - зеленый",P152)))</formula>
    </cfRule>
    <cfRule type="containsText" dxfId="2544" priority="3732" stopIfTrue="1" operator="containsText" text="0 - серый">
      <formula>NOT(ISERROR(SEARCH("0 - серый",P152)))</formula>
    </cfRule>
  </conditionalFormatting>
  <conditionalFormatting sqref="O152">
    <cfRule type="containsText" dxfId="2543" priority="3725" stopIfTrue="1" operator="containsText" text="3 - красный">
      <formula>NOT(ISERROR(SEARCH("3 - красный",O152)))</formula>
    </cfRule>
    <cfRule type="containsText" dxfId="2542" priority="3726" stopIfTrue="1" operator="containsText" text="2 - желтый">
      <formula>NOT(ISERROR(SEARCH("2 - желтый",O152)))</formula>
    </cfRule>
    <cfRule type="containsText" dxfId="2541" priority="3727" stopIfTrue="1" operator="containsText" text="1 - зеленый">
      <formula>NOT(ISERROR(SEARCH("1 - зеленый",O152)))</formula>
    </cfRule>
    <cfRule type="containsText" dxfId="2540" priority="3728" stopIfTrue="1" operator="containsText" text="0 - серый">
      <formula>NOT(ISERROR(SEARCH("0 - серый",O152)))</formula>
    </cfRule>
  </conditionalFormatting>
  <conditionalFormatting sqref="O260:O261">
    <cfRule type="containsText" dxfId="2539" priority="3669" stopIfTrue="1" operator="containsText" text="3 - красный">
      <formula>NOT(ISERROR(SEARCH("3 - красный",O260)))</formula>
    </cfRule>
    <cfRule type="containsText" dxfId="2538" priority="3670" stopIfTrue="1" operator="containsText" text="2 - желтый">
      <formula>NOT(ISERROR(SEARCH("2 - желтый",O260)))</formula>
    </cfRule>
    <cfRule type="containsText" dxfId="2537" priority="3671" stopIfTrue="1" operator="containsText" text="1 - зеленый">
      <formula>NOT(ISERROR(SEARCH("1 - зеленый",O260)))</formula>
    </cfRule>
    <cfRule type="containsText" dxfId="2536" priority="3672" stopIfTrue="1" operator="containsText" text="0 - серый">
      <formula>NOT(ISERROR(SEARCH("0 - серый",O260)))</formula>
    </cfRule>
  </conditionalFormatting>
  <conditionalFormatting sqref="O159:P159">
    <cfRule type="containsText" dxfId="2535" priority="3721" stopIfTrue="1" operator="containsText" text="3 - красный">
      <formula>NOT(ISERROR(SEARCH("3 - красный",O159)))</formula>
    </cfRule>
    <cfRule type="containsText" dxfId="2534" priority="3722" stopIfTrue="1" operator="containsText" text="2 - желтый">
      <formula>NOT(ISERROR(SEARCH("2 - желтый",O159)))</formula>
    </cfRule>
    <cfRule type="containsText" dxfId="2533" priority="3723" stopIfTrue="1" operator="containsText" text="1 - зеленый">
      <formula>NOT(ISERROR(SEARCH("1 - зеленый",O159)))</formula>
    </cfRule>
    <cfRule type="containsText" dxfId="2532" priority="3724" stopIfTrue="1" operator="containsText" text="0 - серый">
      <formula>NOT(ISERROR(SEARCH("0 - серый",O159)))</formula>
    </cfRule>
  </conditionalFormatting>
  <conditionalFormatting sqref="O274">
    <cfRule type="containsText" dxfId="2531" priority="3301" stopIfTrue="1" operator="containsText" text="3 - красный">
      <formula>NOT(ISERROR(SEARCH("3 - красный",O274)))</formula>
    </cfRule>
    <cfRule type="containsText" dxfId="2530" priority="3302" stopIfTrue="1" operator="containsText" text="2 - желтый">
      <formula>NOT(ISERROR(SEARCH("2 - желтый",O274)))</formula>
    </cfRule>
    <cfRule type="containsText" dxfId="2529" priority="3303" stopIfTrue="1" operator="containsText" text="1 - зеленый">
      <formula>NOT(ISERROR(SEARCH("1 - зеленый",O274)))</formula>
    </cfRule>
    <cfRule type="containsText" dxfId="2528" priority="3304" stopIfTrue="1" operator="containsText" text="0 - серый">
      <formula>NOT(ISERROR(SEARCH("0 - серый",O274)))</formula>
    </cfRule>
  </conditionalFormatting>
  <conditionalFormatting sqref="P187">
    <cfRule type="containsText" dxfId="2527" priority="3693" stopIfTrue="1" operator="containsText" text="3 - красный">
      <formula>NOT(ISERROR(SEARCH("3 - красный",P187)))</formula>
    </cfRule>
    <cfRule type="containsText" dxfId="2526" priority="3694" stopIfTrue="1" operator="containsText" text="2 - желтый">
      <formula>NOT(ISERROR(SEARCH("2 - желтый",P187)))</formula>
    </cfRule>
    <cfRule type="containsText" dxfId="2525" priority="3695" stopIfTrue="1" operator="containsText" text="1 - зеленый">
      <formula>NOT(ISERROR(SEARCH("1 - зеленый",P187)))</formula>
    </cfRule>
    <cfRule type="containsText" dxfId="2524" priority="3696" stopIfTrue="1" operator="containsText" text="0 - серый">
      <formula>NOT(ISERROR(SEARCH("0 - серый",P187)))</formula>
    </cfRule>
  </conditionalFormatting>
  <conditionalFormatting sqref="O187">
    <cfRule type="containsText" dxfId="2523" priority="3689" stopIfTrue="1" operator="containsText" text="3 - красный">
      <formula>NOT(ISERROR(SEARCH("3 - красный",O187)))</formula>
    </cfRule>
    <cfRule type="containsText" dxfId="2522" priority="3690" stopIfTrue="1" operator="containsText" text="2 - желтый">
      <formula>NOT(ISERROR(SEARCH("2 - желтый",O187)))</formula>
    </cfRule>
    <cfRule type="containsText" dxfId="2521" priority="3691" stopIfTrue="1" operator="containsText" text="1 - зеленый">
      <formula>NOT(ISERROR(SEARCH("1 - зеленый",O187)))</formula>
    </cfRule>
    <cfRule type="containsText" dxfId="2520" priority="3692" stopIfTrue="1" operator="containsText" text="0 - серый">
      <formula>NOT(ISERROR(SEARCH("0 - серый",O187)))</formula>
    </cfRule>
  </conditionalFormatting>
  <conditionalFormatting sqref="O196:P196">
    <cfRule type="containsText" dxfId="2519" priority="3685" stopIfTrue="1" operator="containsText" text="3 - красный">
      <formula>NOT(ISERROR(SEARCH("3 - красный",O196)))</formula>
    </cfRule>
    <cfRule type="containsText" dxfId="2518" priority="3686" stopIfTrue="1" operator="containsText" text="2 - желтый">
      <formula>NOT(ISERROR(SEARCH("2 - желтый",O196)))</formula>
    </cfRule>
    <cfRule type="containsText" dxfId="2517" priority="3687" stopIfTrue="1" operator="containsText" text="1 - зеленый">
      <formula>NOT(ISERROR(SEARCH("1 - зеленый",O196)))</formula>
    </cfRule>
    <cfRule type="containsText" dxfId="2516" priority="3688" stopIfTrue="1" operator="containsText" text="0 - серый">
      <formula>NOT(ISERROR(SEARCH("0 - серый",O196)))</formula>
    </cfRule>
  </conditionalFormatting>
  <conditionalFormatting sqref="O167:P167">
    <cfRule type="containsText" dxfId="2515" priority="3385" stopIfTrue="1" operator="containsText" text="3 - красный">
      <formula>NOT(ISERROR(SEARCH("3 - красный",O167)))</formula>
    </cfRule>
    <cfRule type="containsText" dxfId="2514" priority="3386" stopIfTrue="1" operator="containsText" text="2 - желтый">
      <formula>NOT(ISERROR(SEARCH("2 - желтый",O167)))</formula>
    </cfRule>
    <cfRule type="containsText" dxfId="2513" priority="3387" stopIfTrue="1" operator="containsText" text="1 - зеленый">
      <formula>NOT(ISERROR(SEARCH("1 - зеленый",O167)))</formula>
    </cfRule>
    <cfRule type="containsText" dxfId="2512" priority="3388" stopIfTrue="1" operator="containsText" text="0 - серый">
      <formula>NOT(ISERROR(SEARCH("0 - серый",O167)))</formula>
    </cfRule>
  </conditionalFormatting>
  <conditionalFormatting sqref="P259">
    <cfRule type="containsText" dxfId="2511" priority="3681" stopIfTrue="1" operator="containsText" text="3 - красный">
      <formula>NOT(ISERROR(SEARCH("3 - красный",P259)))</formula>
    </cfRule>
    <cfRule type="containsText" dxfId="2510" priority="3682" stopIfTrue="1" operator="containsText" text="2 - желтый">
      <formula>NOT(ISERROR(SEARCH("2 - желтый",P259)))</formula>
    </cfRule>
    <cfRule type="containsText" dxfId="2509" priority="3683" stopIfTrue="1" operator="containsText" text="1 - зеленый">
      <formula>NOT(ISERROR(SEARCH("1 - зеленый",P259)))</formula>
    </cfRule>
    <cfRule type="containsText" dxfId="2508" priority="3684" stopIfTrue="1" operator="containsText" text="0 - серый">
      <formula>NOT(ISERROR(SEARCH("0 - серый",P259)))</formula>
    </cfRule>
  </conditionalFormatting>
  <conditionalFormatting sqref="O259">
    <cfRule type="containsText" dxfId="2507" priority="3677" stopIfTrue="1" operator="containsText" text="3 - красный">
      <formula>NOT(ISERROR(SEARCH("3 - красный",O259)))</formula>
    </cfRule>
    <cfRule type="containsText" dxfId="2506" priority="3678" stopIfTrue="1" operator="containsText" text="2 - желтый">
      <formula>NOT(ISERROR(SEARCH("2 - желтый",O259)))</formula>
    </cfRule>
    <cfRule type="containsText" dxfId="2505" priority="3679" stopIfTrue="1" operator="containsText" text="1 - зеленый">
      <formula>NOT(ISERROR(SEARCH("1 - зеленый",O259)))</formula>
    </cfRule>
    <cfRule type="containsText" dxfId="2504" priority="3680" stopIfTrue="1" operator="containsText" text="0 - серый">
      <formula>NOT(ISERROR(SEARCH("0 - серый",O259)))</formula>
    </cfRule>
  </conditionalFormatting>
  <conditionalFormatting sqref="P260">
    <cfRule type="containsText" dxfId="2503" priority="3673" stopIfTrue="1" operator="containsText" text="3 - красный">
      <formula>NOT(ISERROR(SEARCH("3 - красный",P260)))</formula>
    </cfRule>
    <cfRule type="containsText" dxfId="2502" priority="3674" stopIfTrue="1" operator="containsText" text="2 - желтый">
      <formula>NOT(ISERROR(SEARCH("2 - желтый",P260)))</formula>
    </cfRule>
    <cfRule type="containsText" dxfId="2501" priority="3675" stopIfTrue="1" operator="containsText" text="1 - зеленый">
      <formula>NOT(ISERROR(SEARCH("1 - зеленый",P260)))</formula>
    </cfRule>
    <cfRule type="containsText" dxfId="2500" priority="3676" stopIfTrue="1" operator="containsText" text="0 - серый">
      <formula>NOT(ISERROR(SEARCH("0 - серый",P260)))</formula>
    </cfRule>
  </conditionalFormatting>
  <conditionalFormatting sqref="O263">
    <cfRule type="containsText" dxfId="2499" priority="3665" stopIfTrue="1" operator="containsText" text="3 - красный">
      <formula>NOT(ISERROR(SEARCH("3 - красный",O263)))</formula>
    </cfRule>
    <cfRule type="containsText" dxfId="2498" priority="3666" stopIfTrue="1" operator="containsText" text="2 - желтый">
      <formula>NOT(ISERROR(SEARCH("2 - желтый",O263)))</formula>
    </cfRule>
    <cfRule type="containsText" dxfId="2497" priority="3667" stopIfTrue="1" operator="containsText" text="1 - зеленый">
      <formula>NOT(ISERROR(SEARCH("1 - зеленый",O263)))</formula>
    </cfRule>
    <cfRule type="containsText" dxfId="2496" priority="3668" stopIfTrue="1" operator="containsText" text="0 - серый">
      <formula>NOT(ISERROR(SEARCH("0 - серый",O263)))</formula>
    </cfRule>
  </conditionalFormatting>
  <conditionalFormatting sqref="O278">
    <cfRule type="containsText" dxfId="2495" priority="3293" stopIfTrue="1" operator="containsText" text="3 - красный">
      <formula>NOT(ISERROR(SEARCH("3 - красный",O278)))</formula>
    </cfRule>
    <cfRule type="containsText" dxfId="2494" priority="3294" stopIfTrue="1" operator="containsText" text="2 - желтый">
      <formula>NOT(ISERROR(SEARCH("2 - желтый",O278)))</formula>
    </cfRule>
    <cfRule type="containsText" dxfId="2493" priority="3295" stopIfTrue="1" operator="containsText" text="1 - зеленый">
      <formula>NOT(ISERROR(SEARCH("1 - зеленый",O278)))</formula>
    </cfRule>
    <cfRule type="containsText" dxfId="2492" priority="3296" stopIfTrue="1" operator="containsText" text="0 - серый">
      <formula>NOT(ISERROR(SEARCH("0 - серый",O278)))</formula>
    </cfRule>
  </conditionalFormatting>
  <conditionalFormatting sqref="O287">
    <cfRule type="containsText" dxfId="2491" priority="3653" stopIfTrue="1" operator="containsText" text="3 - красный">
      <formula>NOT(ISERROR(SEARCH("3 - красный",O287)))</formula>
    </cfRule>
    <cfRule type="containsText" dxfId="2490" priority="3654" stopIfTrue="1" operator="containsText" text="2 - желтый">
      <formula>NOT(ISERROR(SEARCH("2 - желтый",O287)))</formula>
    </cfRule>
    <cfRule type="containsText" dxfId="2489" priority="3655" stopIfTrue="1" operator="containsText" text="1 - зеленый">
      <formula>NOT(ISERROR(SEARCH("1 - зеленый",O287)))</formula>
    </cfRule>
    <cfRule type="containsText" dxfId="2488" priority="3656" stopIfTrue="1" operator="containsText" text="0 - серый">
      <formula>NOT(ISERROR(SEARCH("0 - серый",O287)))</formula>
    </cfRule>
  </conditionalFormatting>
  <conditionalFormatting sqref="O292">
    <cfRule type="containsText" dxfId="2487" priority="3641" stopIfTrue="1" operator="containsText" text="3 - красный">
      <formula>NOT(ISERROR(SEARCH("3 - красный",O292)))</formula>
    </cfRule>
    <cfRule type="containsText" dxfId="2486" priority="3642" stopIfTrue="1" operator="containsText" text="2 - желтый">
      <formula>NOT(ISERROR(SEARCH("2 - желтый",O292)))</formula>
    </cfRule>
    <cfRule type="containsText" dxfId="2485" priority="3643" stopIfTrue="1" operator="containsText" text="1 - зеленый">
      <formula>NOT(ISERROR(SEARCH("1 - зеленый",O292)))</formula>
    </cfRule>
    <cfRule type="containsText" dxfId="2484" priority="3644" stopIfTrue="1" operator="containsText" text="0 - серый">
      <formula>NOT(ISERROR(SEARCH("0 - серый",O292)))</formula>
    </cfRule>
  </conditionalFormatting>
  <conditionalFormatting sqref="O293">
    <cfRule type="containsText" dxfId="2483" priority="3637" stopIfTrue="1" operator="containsText" text="3 - красный">
      <formula>NOT(ISERROR(SEARCH("3 - красный",O293)))</formula>
    </cfRule>
    <cfRule type="containsText" dxfId="2482" priority="3638" stopIfTrue="1" operator="containsText" text="2 - желтый">
      <formula>NOT(ISERROR(SEARCH("2 - желтый",O293)))</formula>
    </cfRule>
    <cfRule type="containsText" dxfId="2481" priority="3639" stopIfTrue="1" operator="containsText" text="1 - зеленый">
      <formula>NOT(ISERROR(SEARCH("1 - зеленый",O293)))</formula>
    </cfRule>
    <cfRule type="containsText" dxfId="2480" priority="3640" stopIfTrue="1" operator="containsText" text="0 - серый">
      <formula>NOT(ISERROR(SEARCH("0 - серый",O293)))</formula>
    </cfRule>
  </conditionalFormatting>
  <conditionalFormatting sqref="P294">
    <cfRule type="containsText" dxfId="2479" priority="3633" stopIfTrue="1" operator="containsText" text="3 - красный">
      <formula>NOT(ISERROR(SEARCH("3 - красный",P294)))</formula>
    </cfRule>
    <cfRule type="containsText" dxfId="2478" priority="3634" stopIfTrue="1" operator="containsText" text="2 - желтый">
      <formula>NOT(ISERROR(SEARCH("2 - желтый",P294)))</formula>
    </cfRule>
    <cfRule type="containsText" dxfId="2477" priority="3635" stopIfTrue="1" operator="containsText" text="1 - зеленый">
      <formula>NOT(ISERROR(SEARCH("1 - зеленый",P294)))</formula>
    </cfRule>
    <cfRule type="containsText" dxfId="2476" priority="3636" stopIfTrue="1" operator="containsText" text="0 - серый">
      <formula>NOT(ISERROR(SEARCH("0 - серый",P294)))</formula>
    </cfRule>
  </conditionalFormatting>
  <conditionalFormatting sqref="O294">
    <cfRule type="containsText" dxfId="2475" priority="3629" stopIfTrue="1" operator="containsText" text="3 - красный">
      <formula>NOT(ISERROR(SEARCH("3 - красный",O294)))</formula>
    </cfRule>
    <cfRule type="containsText" dxfId="2474" priority="3630" stopIfTrue="1" operator="containsText" text="2 - желтый">
      <formula>NOT(ISERROR(SEARCH("2 - желтый",O294)))</formula>
    </cfRule>
    <cfRule type="containsText" dxfId="2473" priority="3631" stopIfTrue="1" operator="containsText" text="1 - зеленый">
      <formula>NOT(ISERROR(SEARCH("1 - зеленый",O294)))</formula>
    </cfRule>
    <cfRule type="containsText" dxfId="2472" priority="3632" stopIfTrue="1" operator="containsText" text="0 - серый">
      <formula>NOT(ISERROR(SEARCH("0 - серый",O294)))</formula>
    </cfRule>
  </conditionalFormatting>
  <conditionalFormatting sqref="O312">
    <cfRule type="containsText" dxfId="2471" priority="3625" stopIfTrue="1" operator="containsText" text="3 - красный">
      <formula>NOT(ISERROR(SEARCH("3 - красный",O312)))</formula>
    </cfRule>
    <cfRule type="containsText" dxfId="2470" priority="3626" stopIfTrue="1" operator="containsText" text="2 - желтый">
      <formula>NOT(ISERROR(SEARCH("2 - желтый",O312)))</formula>
    </cfRule>
    <cfRule type="containsText" dxfId="2469" priority="3627" stopIfTrue="1" operator="containsText" text="1 - зеленый">
      <formula>NOT(ISERROR(SEARCH("1 - зеленый",O312)))</formula>
    </cfRule>
    <cfRule type="containsText" dxfId="2468" priority="3628" stopIfTrue="1" operator="containsText" text="0 - серый">
      <formula>NOT(ISERROR(SEARCH("0 - серый",O312)))</formula>
    </cfRule>
  </conditionalFormatting>
  <conditionalFormatting sqref="O303">
    <cfRule type="containsText" dxfId="2467" priority="3617" stopIfTrue="1" operator="containsText" text="3 - красный">
      <formula>NOT(ISERROR(SEARCH("3 - красный",O303)))</formula>
    </cfRule>
    <cfRule type="containsText" dxfId="2466" priority="3618" stopIfTrue="1" operator="containsText" text="2 - желтый">
      <formula>NOT(ISERROR(SEARCH("2 - желтый",O303)))</formula>
    </cfRule>
    <cfRule type="containsText" dxfId="2465" priority="3619" stopIfTrue="1" operator="containsText" text="1 - зеленый">
      <formula>NOT(ISERROR(SEARCH("1 - зеленый",O303)))</formula>
    </cfRule>
    <cfRule type="containsText" dxfId="2464" priority="3620" stopIfTrue="1" operator="containsText" text="0 - серый">
      <formula>NOT(ISERROR(SEARCH("0 - серый",O303)))</formula>
    </cfRule>
  </conditionalFormatting>
  <conditionalFormatting sqref="O270">
    <cfRule type="containsText" dxfId="2463" priority="3297" stopIfTrue="1" operator="containsText" text="3 - красный">
      <formula>NOT(ISERROR(SEARCH("3 - красный",O270)))</formula>
    </cfRule>
    <cfRule type="containsText" dxfId="2462" priority="3298" stopIfTrue="1" operator="containsText" text="2 - желтый">
      <formula>NOT(ISERROR(SEARCH("2 - желтый",O270)))</formula>
    </cfRule>
    <cfRule type="containsText" dxfId="2461" priority="3299" stopIfTrue="1" operator="containsText" text="1 - зеленый">
      <formula>NOT(ISERROR(SEARCH("1 - зеленый",O270)))</formula>
    </cfRule>
    <cfRule type="containsText" dxfId="2460" priority="3300" stopIfTrue="1" operator="containsText" text="0 - серый">
      <formula>NOT(ISERROR(SEARCH("0 - серый",O270)))</formula>
    </cfRule>
  </conditionalFormatting>
  <conditionalFormatting sqref="P327">
    <cfRule type="containsText" dxfId="2459" priority="3609" stopIfTrue="1" operator="containsText" text="3 - красный">
      <formula>NOT(ISERROR(SEARCH("3 - красный",P327)))</formula>
    </cfRule>
    <cfRule type="containsText" dxfId="2458" priority="3610" stopIfTrue="1" operator="containsText" text="2 - желтый">
      <formula>NOT(ISERROR(SEARCH("2 - желтый",P327)))</formula>
    </cfRule>
    <cfRule type="containsText" dxfId="2457" priority="3611" stopIfTrue="1" operator="containsText" text="1 - зеленый">
      <formula>NOT(ISERROR(SEARCH("1 - зеленый",P327)))</formula>
    </cfRule>
    <cfRule type="containsText" dxfId="2456" priority="3612" stopIfTrue="1" operator="containsText" text="0 - серый">
      <formula>NOT(ISERROR(SEARCH("0 - серый",P327)))</formula>
    </cfRule>
  </conditionalFormatting>
  <conditionalFormatting sqref="O327">
    <cfRule type="containsText" dxfId="2455" priority="3605" stopIfTrue="1" operator="containsText" text="3 - красный">
      <formula>NOT(ISERROR(SEARCH("3 - красный",O327)))</formula>
    </cfRule>
    <cfRule type="containsText" dxfId="2454" priority="3606" stopIfTrue="1" operator="containsText" text="2 - желтый">
      <formula>NOT(ISERROR(SEARCH("2 - желтый",O327)))</formula>
    </cfRule>
    <cfRule type="containsText" dxfId="2453" priority="3607" stopIfTrue="1" operator="containsText" text="1 - зеленый">
      <formula>NOT(ISERROR(SEARCH("1 - зеленый",O327)))</formula>
    </cfRule>
    <cfRule type="containsText" dxfId="2452" priority="3608" stopIfTrue="1" operator="containsText" text="0 - серый">
      <formula>NOT(ISERROR(SEARCH("0 - серый",O327)))</formula>
    </cfRule>
  </conditionalFormatting>
  <conditionalFormatting sqref="O328">
    <cfRule type="containsText" dxfId="2451" priority="3601" stopIfTrue="1" operator="containsText" text="3 - красный">
      <formula>NOT(ISERROR(SEARCH("3 - красный",O328)))</formula>
    </cfRule>
    <cfRule type="containsText" dxfId="2450" priority="3602" stopIfTrue="1" operator="containsText" text="2 - желтый">
      <formula>NOT(ISERROR(SEARCH("2 - желтый",O328)))</formula>
    </cfRule>
    <cfRule type="containsText" dxfId="2449" priority="3603" stopIfTrue="1" operator="containsText" text="1 - зеленый">
      <formula>NOT(ISERROR(SEARCH("1 - зеленый",O328)))</formula>
    </cfRule>
    <cfRule type="containsText" dxfId="2448" priority="3604" stopIfTrue="1" operator="containsText" text="0 - серый">
      <formula>NOT(ISERROR(SEARCH("0 - серый",O328)))</formula>
    </cfRule>
  </conditionalFormatting>
  <conditionalFormatting sqref="O329">
    <cfRule type="containsText" dxfId="2447" priority="3597" stopIfTrue="1" operator="containsText" text="3 - красный">
      <formula>NOT(ISERROR(SEARCH("3 - красный",O329)))</formula>
    </cfRule>
    <cfRule type="containsText" dxfId="2446" priority="3598" stopIfTrue="1" operator="containsText" text="2 - желтый">
      <formula>NOT(ISERROR(SEARCH("2 - желтый",O329)))</formula>
    </cfRule>
    <cfRule type="containsText" dxfId="2445" priority="3599" stopIfTrue="1" operator="containsText" text="1 - зеленый">
      <formula>NOT(ISERROR(SEARCH("1 - зеленый",O329)))</formula>
    </cfRule>
    <cfRule type="containsText" dxfId="2444" priority="3600" stopIfTrue="1" operator="containsText" text="0 - серый">
      <formula>NOT(ISERROR(SEARCH("0 - серый",O329)))</formula>
    </cfRule>
  </conditionalFormatting>
  <conditionalFormatting sqref="O363">
    <cfRule type="containsText" dxfId="2443" priority="3569" stopIfTrue="1" operator="containsText" text="3 - красный">
      <formula>NOT(ISERROR(SEARCH("3 - красный",O363)))</formula>
    </cfRule>
    <cfRule type="containsText" dxfId="2442" priority="3570" stopIfTrue="1" operator="containsText" text="2 - желтый">
      <formula>NOT(ISERROR(SEARCH("2 - желтый",O363)))</formula>
    </cfRule>
    <cfRule type="containsText" dxfId="2441" priority="3571" stopIfTrue="1" operator="containsText" text="1 - зеленый">
      <formula>NOT(ISERROR(SEARCH("1 - зеленый",O363)))</formula>
    </cfRule>
    <cfRule type="containsText" dxfId="2440" priority="3572" stopIfTrue="1" operator="containsText" text="0 - серый">
      <formula>NOT(ISERROR(SEARCH("0 - серый",O363)))</formula>
    </cfRule>
  </conditionalFormatting>
  <conditionalFormatting sqref="P61">
    <cfRule type="containsText" dxfId="2439" priority="3565" stopIfTrue="1" operator="containsText" text="3 - красный">
      <formula>NOT(ISERROR(SEARCH("3 - красный",P61)))</formula>
    </cfRule>
    <cfRule type="containsText" dxfId="2438" priority="3566" stopIfTrue="1" operator="containsText" text="2 - желтый">
      <formula>NOT(ISERROR(SEARCH("2 - желтый",P61)))</formula>
    </cfRule>
    <cfRule type="containsText" dxfId="2437" priority="3567" stopIfTrue="1" operator="containsText" text="1 - зеленый">
      <formula>NOT(ISERROR(SEARCH("1 - зеленый",P61)))</formula>
    </cfRule>
    <cfRule type="containsText" dxfId="2436" priority="3568" stopIfTrue="1" operator="containsText" text="0 - серый">
      <formula>NOT(ISERROR(SEARCH("0 - серый",P61)))</formula>
    </cfRule>
  </conditionalFormatting>
  <conditionalFormatting sqref="O61">
    <cfRule type="containsText" dxfId="2435" priority="3561" stopIfTrue="1" operator="containsText" text="3 - красный">
      <formula>NOT(ISERROR(SEARCH("3 - красный",O61)))</formula>
    </cfRule>
    <cfRule type="containsText" dxfId="2434" priority="3562" stopIfTrue="1" operator="containsText" text="2 - желтый">
      <formula>NOT(ISERROR(SEARCH("2 - желтый",O61)))</formula>
    </cfRule>
    <cfRule type="containsText" dxfId="2433" priority="3563" stopIfTrue="1" operator="containsText" text="1 - зеленый">
      <formula>NOT(ISERROR(SEARCH("1 - зеленый",O61)))</formula>
    </cfRule>
    <cfRule type="containsText" dxfId="2432" priority="3564" stopIfTrue="1" operator="containsText" text="0 - серый">
      <formula>NOT(ISERROR(SEARCH("0 - серый",O61)))</formula>
    </cfRule>
  </conditionalFormatting>
  <conditionalFormatting sqref="O73:P73">
    <cfRule type="containsText" dxfId="2431" priority="3557" stopIfTrue="1" operator="containsText" text="3 - красный">
      <formula>NOT(ISERROR(SEARCH("3 - красный",O73)))</formula>
    </cfRule>
    <cfRule type="containsText" dxfId="2430" priority="3558" stopIfTrue="1" operator="containsText" text="2 - желтый">
      <formula>NOT(ISERROR(SEARCH("2 - желтый",O73)))</formula>
    </cfRule>
    <cfRule type="containsText" dxfId="2429" priority="3559" stopIfTrue="1" operator="containsText" text="1 - зеленый">
      <formula>NOT(ISERROR(SEARCH("1 - зеленый",O73)))</formula>
    </cfRule>
    <cfRule type="containsText" dxfId="2428" priority="3560" stopIfTrue="1" operator="containsText" text="0 - серый">
      <formula>NOT(ISERROR(SEARCH("0 - серый",O73)))</formula>
    </cfRule>
  </conditionalFormatting>
  <conditionalFormatting sqref="P214">
    <cfRule type="containsText" dxfId="2427" priority="3369" stopIfTrue="1" operator="containsText" text="3 - красный">
      <formula>NOT(ISERROR(SEARCH("3 - красный",P214)))</formula>
    </cfRule>
    <cfRule type="containsText" dxfId="2426" priority="3370" stopIfTrue="1" operator="containsText" text="2 - желтый">
      <formula>NOT(ISERROR(SEARCH("2 - желтый",P214)))</formula>
    </cfRule>
    <cfRule type="containsText" dxfId="2425" priority="3371" stopIfTrue="1" operator="containsText" text="1 - зеленый">
      <formula>NOT(ISERROR(SEARCH("1 - зеленый",P214)))</formula>
    </cfRule>
    <cfRule type="containsText" dxfId="2424" priority="3372" stopIfTrue="1" operator="containsText" text="0 - серый">
      <formula>NOT(ISERROR(SEARCH("0 - серый",P214)))</formula>
    </cfRule>
  </conditionalFormatting>
  <conditionalFormatting sqref="O215">
    <cfRule type="containsText" dxfId="2423" priority="3365" stopIfTrue="1" operator="containsText" text="3 - красный">
      <formula>NOT(ISERROR(SEARCH("3 - красный",O215)))</formula>
    </cfRule>
    <cfRule type="containsText" dxfId="2422" priority="3366" stopIfTrue="1" operator="containsText" text="2 - желтый">
      <formula>NOT(ISERROR(SEARCH("2 - желтый",O215)))</formula>
    </cfRule>
    <cfRule type="containsText" dxfId="2421" priority="3367" stopIfTrue="1" operator="containsText" text="1 - зеленый">
      <formula>NOT(ISERROR(SEARCH("1 - зеленый",O215)))</formula>
    </cfRule>
    <cfRule type="containsText" dxfId="2420" priority="3368" stopIfTrue="1" operator="containsText" text="0 - серый">
      <formula>NOT(ISERROR(SEARCH("0 - серый",O215)))</formula>
    </cfRule>
  </conditionalFormatting>
  <conditionalFormatting sqref="P107">
    <cfRule type="containsText" dxfId="2419" priority="3553" stopIfTrue="1" operator="containsText" text="3 - красный">
      <formula>NOT(ISERROR(SEARCH("3 - красный",P107)))</formula>
    </cfRule>
    <cfRule type="containsText" dxfId="2418" priority="3554" stopIfTrue="1" operator="containsText" text="2 - желтый">
      <formula>NOT(ISERROR(SEARCH("2 - желтый",P107)))</formula>
    </cfRule>
    <cfRule type="containsText" dxfId="2417" priority="3555" stopIfTrue="1" operator="containsText" text="1 - зеленый">
      <formula>NOT(ISERROR(SEARCH("1 - зеленый",P107)))</formula>
    </cfRule>
    <cfRule type="containsText" dxfId="2416" priority="3556" stopIfTrue="1" operator="containsText" text="0 - серый">
      <formula>NOT(ISERROR(SEARCH("0 - серый",P107)))</formula>
    </cfRule>
  </conditionalFormatting>
  <conditionalFormatting sqref="P108">
    <cfRule type="containsText" dxfId="2415" priority="3549" stopIfTrue="1" operator="containsText" text="3 - красный">
      <formula>NOT(ISERROR(SEARCH("3 - красный",P108)))</formula>
    </cfRule>
    <cfRule type="containsText" dxfId="2414" priority="3550" stopIfTrue="1" operator="containsText" text="2 - желтый">
      <formula>NOT(ISERROR(SEARCH("2 - желтый",P108)))</formula>
    </cfRule>
    <cfRule type="containsText" dxfId="2413" priority="3551" stopIfTrue="1" operator="containsText" text="1 - зеленый">
      <formula>NOT(ISERROR(SEARCH("1 - зеленый",P108)))</formula>
    </cfRule>
    <cfRule type="containsText" dxfId="2412" priority="3552" stopIfTrue="1" operator="containsText" text="0 - серый">
      <formula>NOT(ISERROR(SEARCH("0 - серый",P108)))</formula>
    </cfRule>
  </conditionalFormatting>
  <conditionalFormatting sqref="P129">
    <cfRule type="containsText" dxfId="2411" priority="3545" stopIfTrue="1" operator="containsText" text="3 - красный">
      <formula>NOT(ISERROR(SEARCH("3 - красный",P129)))</formula>
    </cfRule>
    <cfRule type="containsText" dxfId="2410" priority="3546" stopIfTrue="1" operator="containsText" text="2 - желтый">
      <formula>NOT(ISERROR(SEARCH("2 - желтый",P129)))</formula>
    </cfRule>
    <cfRule type="containsText" dxfId="2409" priority="3547" stopIfTrue="1" operator="containsText" text="1 - зеленый">
      <formula>NOT(ISERROR(SEARCH("1 - зеленый",P129)))</formula>
    </cfRule>
    <cfRule type="containsText" dxfId="2408" priority="3548" stopIfTrue="1" operator="containsText" text="0 - серый">
      <formula>NOT(ISERROR(SEARCH("0 - серый",P129)))</formula>
    </cfRule>
  </conditionalFormatting>
  <conditionalFormatting sqref="P130">
    <cfRule type="containsText" dxfId="2407" priority="3541" stopIfTrue="1" operator="containsText" text="3 - красный">
      <formula>NOT(ISERROR(SEARCH("3 - красный",P130)))</formula>
    </cfRule>
    <cfRule type="containsText" dxfId="2406" priority="3542" stopIfTrue="1" operator="containsText" text="2 - желтый">
      <formula>NOT(ISERROR(SEARCH("2 - желтый",P130)))</formula>
    </cfRule>
    <cfRule type="containsText" dxfId="2405" priority="3543" stopIfTrue="1" operator="containsText" text="1 - зеленый">
      <formula>NOT(ISERROR(SEARCH("1 - зеленый",P130)))</formula>
    </cfRule>
    <cfRule type="containsText" dxfId="2404" priority="3544" stopIfTrue="1" operator="containsText" text="0 - серый">
      <formula>NOT(ISERROR(SEARCH("0 - серый",P130)))</formula>
    </cfRule>
  </conditionalFormatting>
  <conditionalFormatting sqref="P128">
    <cfRule type="containsText" dxfId="2403" priority="3537" stopIfTrue="1" operator="containsText" text="3 - красный">
      <formula>NOT(ISERROR(SEARCH("3 - красный",P128)))</formula>
    </cfRule>
    <cfRule type="containsText" dxfId="2402" priority="3538" stopIfTrue="1" operator="containsText" text="2 - желтый">
      <formula>NOT(ISERROR(SEARCH("2 - желтый",P128)))</formula>
    </cfRule>
    <cfRule type="containsText" dxfId="2401" priority="3539" stopIfTrue="1" operator="containsText" text="1 - зеленый">
      <formula>NOT(ISERROR(SEARCH("1 - зеленый",P128)))</formula>
    </cfRule>
    <cfRule type="containsText" dxfId="2400" priority="3540" stopIfTrue="1" operator="containsText" text="0 - серый">
      <formula>NOT(ISERROR(SEARCH("0 - серый",P128)))</formula>
    </cfRule>
  </conditionalFormatting>
  <conditionalFormatting sqref="O166:P166">
    <cfRule type="containsText" dxfId="2399" priority="3393" stopIfTrue="1" operator="containsText" text="3 - красный">
      <formula>NOT(ISERROR(SEARCH("3 - красный",O166)))</formula>
    </cfRule>
    <cfRule type="containsText" dxfId="2398" priority="3394" stopIfTrue="1" operator="containsText" text="2 - желтый">
      <formula>NOT(ISERROR(SEARCH("2 - желтый",O166)))</formula>
    </cfRule>
    <cfRule type="containsText" dxfId="2397" priority="3395" stopIfTrue="1" operator="containsText" text="1 - зеленый">
      <formula>NOT(ISERROR(SEARCH("1 - зеленый",O166)))</formula>
    </cfRule>
    <cfRule type="containsText" dxfId="2396" priority="3396" stopIfTrue="1" operator="containsText" text="0 - серый">
      <formula>NOT(ISERROR(SEARCH("0 - серый",O166)))</formula>
    </cfRule>
  </conditionalFormatting>
  <conditionalFormatting sqref="O45:P45">
    <cfRule type="containsText" dxfId="2395" priority="3533" stopIfTrue="1" operator="containsText" text="3 - красный">
      <formula>NOT(ISERROR(SEARCH("3 - красный",O45)))</formula>
    </cfRule>
    <cfRule type="containsText" dxfId="2394" priority="3534" stopIfTrue="1" operator="containsText" text="2 - желтый">
      <formula>NOT(ISERROR(SEARCH("2 - желтый",O45)))</formula>
    </cfRule>
    <cfRule type="containsText" dxfId="2393" priority="3535" stopIfTrue="1" operator="containsText" text="1 - зеленый">
      <formula>NOT(ISERROR(SEARCH("1 - зеленый",O45)))</formula>
    </cfRule>
    <cfRule type="containsText" dxfId="2392" priority="3536" stopIfTrue="1" operator="containsText" text="0 - серый">
      <formula>NOT(ISERROR(SEARCH("0 - серый",O45)))</formula>
    </cfRule>
  </conditionalFormatting>
  <conditionalFormatting sqref="O136">
    <cfRule type="containsText" dxfId="2391" priority="3529" stopIfTrue="1" operator="containsText" text="3 - красный">
      <formula>NOT(ISERROR(SEARCH("3 - красный",O136)))</formula>
    </cfRule>
    <cfRule type="containsText" dxfId="2390" priority="3530" stopIfTrue="1" operator="containsText" text="2 - желтый">
      <formula>NOT(ISERROR(SEARCH("2 - желтый",O136)))</formula>
    </cfRule>
    <cfRule type="containsText" dxfId="2389" priority="3531" stopIfTrue="1" operator="containsText" text="1 - зеленый">
      <formula>NOT(ISERROR(SEARCH("1 - зеленый",O136)))</formula>
    </cfRule>
    <cfRule type="containsText" dxfId="2388" priority="3532" stopIfTrue="1" operator="containsText" text="0 - серый">
      <formula>NOT(ISERROR(SEARCH("0 - серый",O136)))</formula>
    </cfRule>
  </conditionalFormatting>
  <conditionalFormatting sqref="O174:P174">
    <cfRule type="containsText" dxfId="2387" priority="3525" stopIfTrue="1" operator="containsText" text="3 - красный">
      <formula>NOT(ISERROR(SEARCH("3 - красный",O174)))</formula>
    </cfRule>
    <cfRule type="containsText" dxfId="2386" priority="3526" stopIfTrue="1" operator="containsText" text="2 - желтый">
      <formula>NOT(ISERROR(SEARCH("2 - желтый",O174)))</formula>
    </cfRule>
    <cfRule type="containsText" dxfId="2385" priority="3527" stopIfTrue="1" operator="containsText" text="1 - зеленый">
      <formula>NOT(ISERROR(SEARCH("1 - зеленый",O174)))</formula>
    </cfRule>
    <cfRule type="containsText" dxfId="2384" priority="3528" stopIfTrue="1" operator="containsText" text="0 - серый">
      <formula>NOT(ISERROR(SEARCH("0 - серый",O174)))</formula>
    </cfRule>
  </conditionalFormatting>
  <conditionalFormatting sqref="O175:P175">
    <cfRule type="containsText" dxfId="2383" priority="3521" stopIfTrue="1" operator="containsText" text="3 - красный">
      <formula>NOT(ISERROR(SEARCH("3 - красный",O175)))</formula>
    </cfRule>
    <cfRule type="containsText" dxfId="2382" priority="3522" stopIfTrue="1" operator="containsText" text="2 - желтый">
      <formula>NOT(ISERROR(SEARCH("2 - желтый",O175)))</formula>
    </cfRule>
    <cfRule type="containsText" dxfId="2381" priority="3523" stopIfTrue="1" operator="containsText" text="1 - зеленый">
      <formula>NOT(ISERROR(SEARCH("1 - зеленый",O175)))</formula>
    </cfRule>
    <cfRule type="containsText" dxfId="2380" priority="3524" stopIfTrue="1" operator="containsText" text="0 - серый">
      <formula>NOT(ISERROR(SEARCH("0 - серый",O175)))</formula>
    </cfRule>
  </conditionalFormatting>
  <conditionalFormatting sqref="O345:P345">
    <cfRule type="containsText" dxfId="2379" priority="3517" stopIfTrue="1" operator="containsText" text="3 - красный">
      <formula>NOT(ISERROR(SEARCH("3 - красный",O345)))</formula>
    </cfRule>
    <cfRule type="containsText" dxfId="2378" priority="3518" stopIfTrue="1" operator="containsText" text="2 - желтый">
      <formula>NOT(ISERROR(SEARCH("2 - желтый",O345)))</formula>
    </cfRule>
    <cfRule type="containsText" dxfId="2377" priority="3519" stopIfTrue="1" operator="containsText" text="1 - зеленый">
      <formula>NOT(ISERROR(SEARCH("1 - зеленый",O345)))</formula>
    </cfRule>
    <cfRule type="containsText" dxfId="2376" priority="3520" stopIfTrue="1" operator="containsText" text="0 - серый">
      <formula>NOT(ISERROR(SEARCH("0 - серый",O345)))</formula>
    </cfRule>
  </conditionalFormatting>
  <conditionalFormatting sqref="O346:P346">
    <cfRule type="containsText" dxfId="2375" priority="3513" stopIfTrue="1" operator="containsText" text="3 - красный">
      <formula>NOT(ISERROR(SEARCH("3 - красный",O346)))</formula>
    </cfRule>
    <cfRule type="containsText" dxfId="2374" priority="3514" stopIfTrue="1" operator="containsText" text="2 - желтый">
      <formula>NOT(ISERROR(SEARCH("2 - желтый",O346)))</formula>
    </cfRule>
    <cfRule type="containsText" dxfId="2373" priority="3515" stopIfTrue="1" operator="containsText" text="1 - зеленый">
      <formula>NOT(ISERROR(SEARCH("1 - зеленый",O346)))</formula>
    </cfRule>
    <cfRule type="containsText" dxfId="2372" priority="3516" stopIfTrue="1" operator="containsText" text="0 - серый">
      <formula>NOT(ISERROR(SEARCH("0 - серый",O346)))</formula>
    </cfRule>
  </conditionalFormatting>
  <conditionalFormatting sqref="O164:P164">
    <cfRule type="containsText" dxfId="2371" priority="3469" stopIfTrue="1" operator="containsText" text="3 - красный">
      <formula>NOT(ISERROR(SEARCH("3 - красный",O164)))</formula>
    </cfRule>
    <cfRule type="containsText" dxfId="2370" priority="3470" stopIfTrue="1" operator="containsText" text="2 - желтый">
      <formula>NOT(ISERROR(SEARCH("2 - желтый",O164)))</formula>
    </cfRule>
    <cfRule type="containsText" dxfId="2369" priority="3471" stopIfTrue="1" operator="containsText" text="1 - зеленый">
      <formula>NOT(ISERROR(SEARCH("1 - зеленый",O164)))</formula>
    </cfRule>
    <cfRule type="containsText" dxfId="2368" priority="3472" stopIfTrue="1" operator="containsText" text="0 - серый">
      <formula>NOT(ISERROR(SEARCH("0 - серый",O164)))</formula>
    </cfRule>
  </conditionalFormatting>
  <conditionalFormatting sqref="O165:P165">
    <cfRule type="containsText" dxfId="2367" priority="3465" stopIfTrue="1" operator="containsText" text="3 - красный">
      <formula>NOT(ISERROR(SEARCH("3 - красный",O165)))</formula>
    </cfRule>
    <cfRule type="containsText" dxfId="2366" priority="3466" stopIfTrue="1" operator="containsText" text="2 - желтый">
      <formula>NOT(ISERROR(SEARCH("2 - желтый",O165)))</formula>
    </cfRule>
    <cfRule type="containsText" dxfId="2365" priority="3467" stopIfTrue="1" operator="containsText" text="1 - зеленый">
      <formula>NOT(ISERROR(SEARCH("1 - зеленый",O165)))</formula>
    </cfRule>
    <cfRule type="containsText" dxfId="2364" priority="3468" stopIfTrue="1" operator="containsText" text="0 - серый">
      <formula>NOT(ISERROR(SEARCH("0 - серый",O165)))</formula>
    </cfRule>
  </conditionalFormatting>
  <conditionalFormatting sqref="O162">
    <cfRule type="containsText" dxfId="2363" priority="3433" stopIfTrue="1" operator="containsText" text="3 - красный">
      <formula>NOT(ISERROR(SEARCH("3 - красный",O162)))</formula>
    </cfRule>
    <cfRule type="containsText" dxfId="2362" priority="3434" stopIfTrue="1" operator="containsText" text="2 - желтый">
      <formula>NOT(ISERROR(SEARCH("2 - желтый",O162)))</formula>
    </cfRule>
    <cfRule type="containsText" dxfId="2361" priority="3435" stopIfTrue="1" operator="containsText" text="1 - зеленый">
      <formula>NOT(ISERROR(SEARCH("1 - зеленый",O162)))</formula>
    </cfRule>
    <cfRule type="containsText" dxfId="2360" priority="3436" stopIfTrue="1" operator="containsText" text="0 - серый">
      <formula>NOT(ISERROR(SEARCH("0 - серый",O162)))</formula>
    </cfRule>
  </conditionalFormatting>
  <conditionalFormatting sqref="P163">
    <cfRule type="containsText" dxfId="2359" priority="3429" stopIfTrue="1" operator="containsText" text="3 - красный">
      <formula>NOT(ISERROR(SEARCH("3 - красный",P163)))</formula>
    </cfRule>
    <cfRule type="containsText" dxfId="2358" priority="3430" stopIfTrue="1" operator="containsText" text="2 - желтый">
      <formula>NOT(ISERROR(SEARCH("2 - желтый",P163)))</formula>
    </cfRule>
    <cfRule type="containsText" dxfId="2357" priority="3431" stopIfTrue="1" operator="containsText" text="1 - зеленый">
      <formula>NOT(ISERROR(SEARCH("1 - зеленый",P163)))</formula>
    </cfRule>
    <cfRule type="containsText" dxfId="2356" priority="3432" stopIfTrue="1" operator="containsText" text="0 - серый">
      <formula>NOT(ISERROR(SEARCH("0 - серый",P163)))</formula>
    </cfRule>
  </conditionalFormatting>
  <conditionalFormatting sqref="O168:P168">
    <cfRule type="containsText" dxfId="2355" priority="3425" stopIfTrue="1" operator="containsText" text="3 - красный">
      <formula>NOT(ISERROR(SEARCH("3 - красный",O168)))</formula>
    </cfRule>
    <cfRule type="containsText" dxfId="2354" priority="3426" stopIfTrue="1" operator="containsText" text="2 - желтый">
      <formula>NOT(ISERROR(SEARCH("2 - желтый",O168)))</formula>
    </cfRule>
    <cfRule type="containsText" dxfId="2353" priority="3427" stopIfTrue="1" operator="containsText" text="1 - зеленый">
      <formula>NOT(ISERROR(SEARCH("1 - зеленый",O168)))</formula>
    </cfRule>
    <cfRule type="containsText" dxfId="2352" priority="3428" stopIfTrue="1" operator="containsText" text="0 - серый">
      <formula>NOT(ISERROR(SEARCH("0 - серый",O168)))</formula>
    </cfRule>
  </conditionalFormatting>
  <conditionalFormatting sqref="O169:P169">
    <cfRule type="containsText" dxfId="2351" priority="3421" stopIfTrue="1" operator="containsText" text="3 - красный">
      <formula>NOT(ISERROR(SEARCH("3 - красный",O169)))</formula>
    </cfRule>
    <cfRule type="containsText" dxfId="2350" priority="3422" stopIfTrue="1" operator="containsText" text="2 - желтый">
      <formula>NOT(ISERROR(SEARCH("2 - желтый",O169)))</formula>
    </cfRule>
    <cfRule type="containsText" dxfId="2349" priority="3423" stopIfTrue="1" operator="containsText" text="1 - зеленый">
      <formula>NOT(ISERROR(SEARCH("1 - зеленый",O169)))</formula>
    </cfRule>
    <cfRule type="containsText" dxfId="2348" priority="3424" stopIfTrue="1" operator="containsText" text="0 - серый">
      <formula>NOT(ISERROR(SEARCH("0 - серый",O169)))</formula>
    </cfRule>
  </conditionalFormatting>
  <conditionalFormatting sqref="O170:P170">
    <cfRule type="containsText" dxfId="2347" priority="3389" stopIfTrue="1" operator="containsText" text="3 - красный">
      <formula>NOT(ISERROR(SEARCH("3 - красный",O170)))</formula>
    </cfRule>
    <cfRule type="containsText" dxfId="2346" priority="3390" stopIfTrue="1" operator="containsText" text="2 - желтый">
      <formula>NOT(ISERROR(SEARCH("2 - желтый",O170)))</formula>
    </cfRule>
    <cfRule type="containsText" dxfId="2345" priority="3391" stopIfTrue="1" operator="containsText" text="1 - зеленый">
      <formula>NOT(ISERROR(SEARCH("1 - зеленый",O170)))</formula>
    </cfRule>
    <cfRule type="containsText" dxfId="2344" priority="3392" stopIfTrue="1" operator="containsText" text="0 - серый">
      <formula>NOT(ISERROR(SEARCH("0 - серый",O170)))</formula>
    </cfRule>
  </conditionalFormatting>
  <conditionalFormatting sqref="O171:P171">
    <cfRule type="containsText" dxfId="2343" priority="3381" stopIfTrue="1" operator="containsText" text="3 - красный">
      <formula>NOT(ISERROR(SEARCH("3 - красный",O171)))</formula>
    </cfRule>
    <cfRule type="containsText" dxfId="2342" priority="3382" stopIfTrue="1" operator="containsText" text="2 - желтый">
      <formula>NOT(ISERROR(SEARCH("2 - желтый",O171)))</formula>
    </cfRule>
    <cfRule type="containsText" dxfId="2341" priority="3383" stopIfTrue="1" operator="containsText" text="1 - зеленый">
      <formula>NOT(ISERROR(SEARCH("1 - зеленый",O171)))</formula>
    </cfRule>
    <cfRule type="containsText" dxfId="2340" priority="3384" stopIfTrue="1" operator="containsText" text="0 - серый">
      <formula>NOT(ISERROR(SEARCH("0 - серый",O171)))</formula>
    </cfRule>
  </conditionalFormatting>
  <conditionalFormatting sqref="O214">
    <cfRule type="containsText" dxfId="2339" priority="3373" stopIfTrue="1" operator="containsText" text="3 - красный">
      <formula>NOT(ISERROR(SEARCH("3 - красный",O214)))</formula>
    </cfRule>
    <cfRule type="containsText" dxfId="2338" priority="3374" stopIfTrue="1" operator="containsText" text="2 - желтый">
      <formula>NOT(ISERROR(SEARCH("2 - желтый",O214)))</formula>
    </cfRule>
    <cfRule type="containsText" dxfId="2337" priority="3375" stopIfTrue="1" operator="containsText" text="1 - зеленый">
      <formula>NOT(ISERROR(SEARCH("1 - зеленый",O214)))</formula>
    </cfRule>
    <cfRule type="containsText" dxfId="2336" priority="3376" stopIfTrue="1" operator="containsText" text="0 - серый">
      <formula>NOT(ISERROR(SEARCH("0 - серый",O214)))</formula>
    </cfRule>
  </conditionalFormatting>
  <conditionalFormatting sqref="P215">
    <cfRule type="containsText" dxfId="2335" priority="3361" stopIfTrue="1" operator="containsText" text="3 - красный">
      <formula>NOT(ISERROR(SEARCH("3 - красный",P215)))</formula>
    </cfRule>
    <cfRule type="containsText" dxfId="2334" priority="3362" stopIfTrue="1" operator="containsText" text="2 - желтый">
      <formula>NOT(ISERROR(SEARCH("2 - желтый",P215)))</formula>
    </cfRule>
    <cfRule type="containsText" dxfId="2333" priority="3363" stopIfTrue="1" operator="containsText" text="1 - зеленый">
      <formula>NOT(ISERROR(SEARCH("1 - зеленый",P215)))</formula>
    </cfRule>
    <cfRule type="containsText" dxfId="2332" priority="3364" stopIfTrue="1" operator="containsText" text="0 - серый">
      <formula>NOT(ISERROR(SEARCH("0 - серый",P215)))</formula>
    </cfRule>
  </conditionalFormatting>
  <conditionalFormatting sqref="O257">
    <cfRule type="containsText" dxfId="2331" priority="3333" stopIfTrue="1" operator="containsText" text="3 - красный">
      <formula>NOT(ISERROR(SEARCH("3 - красный",O257)))</formula>
    </cfRule>
    <cfRule type="containsText" dxfId="2330" priority="3334" stopIfTrue="1" operator="containsText" text="2 - желтый">
      <formula>NOT(ISERROR(SEARCH("2 - желтый",O257)))</formula>
    </cfRule>
    <cfRule type="containsText" dxfId="2329" priority="3335" stopIfTrue="1" operator="containsText" text="1 - зеленый">
      <formula>NOT(ISERROR(SEARCH("1 - зеленый",O257)))</formula>
    </cfRule>
    <cfRule type="containsText" dxfId="2328" priority="3336" stopIfTrue="1" operator="containsText" text="0 - серый">
      <formula>NOT(ISERROR(SEARCH("0 - серый",O257)))</formula>
    </cfRule>
  </conditionalFormatting>
  <conditionalFormatting sqref="P257">
    <cfRule type="containsText" dxfId="2327" priority="3329" stopIfTrue="1" operator="containsText" text="3 - красный">
      <formula>NOT(ISERROR(SEARCH("3 - красный",P257)))</formula>
    </cfRule>
    <cfRule type="containsText" dxfId="2326" priority="3330" stopIfTrue="1" operator="containsText" text="2 - желтый">
      <formula>NOT(ISERROR(SEARCH("2 - желтый",P257)))</formula>
    </cfRule>
    <cfRule type="containsText" dxfId="2325" priority="3331" stopIfTrue="1" operator="containsText" text="1 - зеленый">
      <formula>NOT(ISERROR(SEARCH("1 - зеленый",P257)))</formula>
    </cfRule>
    <cfRule type="containsText" dxfId="2324" priority="3332" stopIfTrue="1" operator="containsText" text="0 - серый">
      <formula>NOT(ISERROR(SEARCH("0 - серый",P257)))</formula>
    </cfRule>
  </conditionalFormatting>
  <conditionalFormatting sqref="O258:P258">
    <cfRule type="containsText" dxfId="2323" priority="3321" stopIfTrue="1" operator="containsText" text="3 - красный">
      <formula>NOT(ISERROR(SEARCH("3 - красный",O258)))</formula>
    </cfRule>
    <cfRule type="containsText" dxfId="2322" priority="3322" stopIfTrue="1" operator="containsText" text="2 - желтый">
      <formula>NOT(ISERROR(SEARCH("2 - желтый",O258)))</formula>
    </cfRule>
    <cfRule type="containsText" dxfId="2321" priority="3323" stopIfTrue="1" operator="containsText" text="1 - зеленый">
      <formula>NOT(ISERROR(SEARCH("1 - зеленый",O258)))</formula>
    </cfRule>
    <cfRule type="containsText" dxfId="2320" priority="3324" stopIfTrue="1" operator="containsText" text="0 - серый">
      <formula>NOT(ISERROR(SEARCH("0 - серый",O258)))</formula>
    </cfRule>
  </conditionalFormatting>
  <conditionalFormatting sqref="O216 O218">
    <cfRule type="containsText" dxfId="2319" priority="3317" stopIfTrue="1" operator="containsText" text="3 - красный">
      <formula>NOT(ISERROR(SEARCH("3 - красный",O216)))</formula>
    </cfRule>
    <cfRule type="containsText" dxfId="2318" priority="3318" stopIfTrue="1" operator="containsText" text="2 - желтый">
      <formula>NOT(ISERROR(SEARCH("2 - желтый",O216)))</formula>
    </cfRule>
    <cfRule type="containsText" dxfId="2317" priority="3319" stopIfTrue="1" operator="containsText" text="1 - зеленый">
      <formula>NOT(ISERROR(SEARCH("1 - зеленый",O216)))</formula>
    </cfRule>
    <cfRule type="containsText" dxfId="2316" priority="3320" stopIfTrue="1" operator="containsText" text="0 - серый">
      <formula>NOT(ISERROR(SEARCH("0 - серый",O216)))</formula>
    </cfRule>
  </conditionalFormatting>
  <conditionalFormatting sqref="O62:P62">
    <cfRule type="containsText" dxfId="2315" priority="2865" stopIfTrue="1" operator="containsText" text="3 - красный">
      <formula>NOT(ISERROR(SEARCH("3 - красный",O62)))</formula>
    </cfRule>
    <cfRule type="containsText" dxfId="2314" priority="2866" stopIfTrue="1" operator="containsText" text="2 - желтый">
      <formula>NOT(ISERROR(SEARCH("2 - желтый",O62)))</formula>
    </cfRule>
    <cfRule type="containsText" dxfId="2313" priority="2867" stopIfTrue="1" operator="containsText" text="1 - зеленый">
      <formula>NOT(ISERROR(SEARCH("1 - зеленый",O62)))</formula>
    </cfRule>
    <cfRule type="containsText" dxfId="2312" priority="2868" stopIfTrue="1" operator="containsText" text="0 - серый">
      <formula>NOT(ISERROR(SEARCH("0 - серый",O62)))</formula>
    </cfRule>
  </conditionalFormatting>
  <conditionalFormatting sqref="O273">
    <cfRule type="containsText" dxfId="2311" priority="3261" stopIfTrue="1" operator="containsText" text="3 - красный">
      <formula>NOT(ISERROR(SEARCH("3 - красный",O273)))</formula>
    </cfRule>
    <cfRule type="containsText" dxfId="2310" priority="3262" stopIfTrue="1" operator="containsText" text="2 - желтый">
      <formula>NOT(ISERROR(SEARCH("2 - желтый",O273)))</formula>
    </cfRule>
    <cfRule type="containsText" dxfId="2309" priority="3263" stopIfTrue="1" operator="containsText" text="1 - зеленый">
      <formula>NOT(ISERROR(SEARCH("1 - зеленый",O273)))</formula>
    </cfRule>
    <cfRule type="containsText" dxfId="2308" priority="3264" stopIfTrue="1" operator="containsText" text="0 - серый">
      <formula>NOT(ISERROR(SEARCH("0 - серый",O273)))</formula>
    </cfRule>
  </conditionalFormatting>
  <conditionalFormatting sqref="O279">
    <cfRule type="containsText" dxfId="2307" priority="3305" stopIfTrue="1" operator="containsText" text="3 - красный">
      <formula>NOT(ISERROR(SEARCH("3 - красный",O279)))</formula>
    </cfRule>
    <cfRule type="containsText" dxfId="2306" priority="3306" stopIfTrue="1" operator="containsText" text="2 - желтый">
      <formula>NOT(ISERROR(SEARCH("2 - желтый",O279)))</formula>
    </cfRule>
    <cfRule type="containsText" dxfId="2305" priority="3307" stopIfTrue="1" operator="containsText" text="1 - зеленый">
      <formula>NOT(ISERROR(SEARCH("1 - зеленый",O279)))</formula>
    </cfRule>
    <cfRule type="containsText" dxfId="2304" priority="3308" stopIfTrue="1" operator="containsText" text="0 - серый">
      <formula>NOT(ISERROR(SEARCH("0 - серый",O279)))</formula>
    </cfRule>
  </conditionalFormatting>
  <conditionalFormatting sqref="O271">
    <cfRule type="containsText" dxfId="2303" priority="3289" stopIfTrue="1" operator="containsText" text="3 - красный">
      <formula>NOT(ISERROR(SEARCH("3 - красный",O271)))</formula>
    </cfRule>
    <cfRule type="containsText" dxfId="2302" priority="3290" stopIfTrue="1" operator="containsText" text="2 - желтый">
      <formula>NOT(ISERROR(SEARCH("2 - желтый",O271)))</formula>
    </cfRule>
    <cfRule type="containsText" dxfId="2301" priority="3291" stopIfTrue="1" operator="containsText" text="1 - зеленый">
      <formula>NOT(ISERROR(SEARCH("1 - зеленый",O271)))</formula>
    </cfRule>
    <cfRule type="containsText" dxfId="2300" priority="3292" stopIfTrue="1" operator="containsText" text="0 - серый">
      <formula>NOT(ISERROR(SEARCH("0 - серый",O271)))</formula>
    </cfRule>
  </conditionalFormatting>
  <conditionalFormatting sqref="O275">
    <cfRule type="containsText" dxfId="2299" priority="3285" stopIfTrue="1" operator="containsText" text="3 - красный">
      <formula>NOT(ISERROR(SEARCH("3 - красный",O275)))</formula>
    </cfRule>
    <cfRule type="containsText" dxfId="2298" priority="3286" stopIfTrue="1" operator="containsText" text="2 - желтый">
      <formula>NOT(ISERROR(SEARCH("2 - желтый",O275)))</formula>
    </cfRule>
    <cfRule type="containsText" dxfId="2297" priority="3287" stopIfTrue="1" operator="containsText" text="1 - зеленый">
      <formula>NOT(ISERROR(SEARCH("1 - зеленый",O275)))</formula>
    </cfRule>
    <cfRule type="containsText" dxfId="2296" priority="3288" stopIfTrue="1" operator="containsText" text="0 - серый">
      <formula>NOT(ISERROR(SEARCH("0 - серый",O275)))</formula>
    </cfRule>
  </conditionalFormatting>
  <conditionalFormatting sqref="O276">
    <cfRule type="containsText" dxfId="2295" priority="3281" stopIfTrue="1" operator="containsText" text="3 - красный">
      <formula>NOT(ISERROR(SEARCH("3 - красный",O276)))</formula>
    </cfRule>
    <cfRule type="containsText" dxfId="2294" priority="3282" stopIfTrue="1" operator="containsText" text="2 - желтый">
      <formula>NOT(ISERROR(SEARCH("2 - желтый",O276)))</formula>
    </cfRule>
    <cfRule type="containsText" dxfId="2293" priority="3283" stopIfTrue="1" operator="containsText" text="1 - зеленый">
      <formula>NOT(ISERROR(SEARCH("1 - зеленый",O276)))</formula>
    </cfRule>
    <cfRule type="containsText" dxfId="2292" priority="3284" stopIfTrue="1" operator="containsText" text="0 - серый">
      <formula>NOT(ISERROR(SEARCH("0 - серый",O276)))</formula>
    </cfRule>
  </conditionalFormatting>
  <conditionalFormatting sqref="O277">
    <cfRule type="containsText" dxfId="2291" priority="3277" stopIfTrue="1" operator="containsText" text="3 - красный">
      <formula>NOT(ISERROR(SEARCH("3 - красный",O277)))</formula>
    </cfRule>
    <cfRule type="containsText" dxfId="2290" priority="3278" stopIfTrue="1" operator="containsText" text="2 - желтый">
      <formula>NOT(ISERROR(SEARCH("2 - желтый",O277)))</formula>
    </cfRule>
    <cfRule type="containsText" dxfId="2289" priority="3279" stopIfTrue="1" operator="containsText" text="1 - зеленый">
      <formula>NOT(ISERROR(SEARCH("1 - зеленый",O277)))</formula>
    </cfRule>
    <cfRule type="containsText" dxfId="2288" priority="3280" stopIfTrue="1" operator="containsText" text="0 - серый">
      <formula>NOT(ISERROR(SEARCH("0 - серый",O277)))</formula>
    </cfRule>
  </conditionalFormatting>
  <conditionalFormatting sqref="O272">
    <cfRule type="containsText" dxfId="2287" priority="3273" stopIfTrue="1" operator="containsText" text="3 - красный">
      <formula>NOT(ISERROR(SEARCH("3 - красный",O272)))</formula>
    </cfRule>
    <cfRule type="containsText" dxfId="2286" priority="3274" stopIfTrue="1" operator="containsText" text="2 - желтый">
      <formula>NOT(ISERROR(SEARCH("2 - желтый",O272)))</formula>
    </cfRule>
    <cfRule type="containsText" dxfId="2285" priority="3275" stopIfTrue="1" operator="containsText" text="1 - зеленый">
      <formula>NOT(ISERROR(SEARCH("1 - зеленый",O272)))</formula>
    </cfRule>
    <cfRule type="containsText" dxfId="2284" priority="3276" stopIfTrue="1" operator="containsText" text="0 - серый">
      <formula>NOT(ISERROR(SEARCH("0 - серый",O272)))</formula>
    </cfRule>
  </conditionalFormatting>
  <conditionalFormatting sqref="O109:P109">
    <cfRule type="containsText" dxfId="2283" priority="2853" stopIfTrue="1" operator="containsText" text="3 - красный">
      <formula>NOT(ISERROR(SEARCH("3 - красный",O109)))</formula>
    </cfRule>
    <cfRule type="containsText" dxfId="2282" priority="2854" stopIfTrue="1" operator="containsText" text="2 - желтый">
      <formula>NOT(ISERROR(SEARCH("2 - желтый",O109)))</formula>
    </cfRule>
    <cfRule type="containsText" dxfId="2281" priority="2855" stopIfTrue="1" operator="containsText" text="1 - зеленый">
      <formula>NOT(ISERROR(SEARCH("1 - зеленый",O109)))</formula>
    </cfRule>
    <cfRule type="containsText" dxfId="2280" priority="2856" stopIfTrue="1" operator="containsText" text="0 - серый">
      <formula>NOT(ISERROR(SEARCH("0 - серый",O109)))</formula>
    </cfRule>
  </conditionalFormatting>
  <conditionalFormatting sqref="P280">
    <cfRule type="containsText" dxfId="2279" priority="3257" stopIfTrue="1" operator="containsText" text="3 - красный">
      <formula>NOT(ISERROR(SEARCH("3 - красный",P280)))</formula>
    </cfRule>
    <cfRule type="containsText" dxfId="2278" priority="3258" stopIfTrue="1" operator="containsText" text="2 - желтый">
      <formula>NOT(ISERROR(SEARCH("2 - желтый",P280)))</formula>
    </cfRule>
    <cfRule type="containsText" dxfId="2277" priority="3259" stopIfTrue="1" operator="containsText" text="1 - зеленый">
      <formula>NOT(ISERROR(SEARCH("1 - зеленый",P280)))</formula>
    </cfRule>
    <cfRule type="containsText" dxfId="2276" priority="3260" stopIfTrue="1" operator="containsText" text="0 - серый">
      <formula>NOT(ISERROR(SEARCH("0 - серый",P280)))</formula>
    </cfRule>
  </conditionalFormatting>
  <conditionalFormatting sqref="O280">
    <cfRule type="containsText" dxfId="2275" priority="3253" stopIfTrue="1" operator="containsText" text="3 - красный">
      <formula>NOT(ISERROR(SEARCH("3 - красный",O280)))</formula>
    </cfRule>
    <cfRule type="containsText" dxfId="2274" priority="3254" stopIfTrue="1" operator="containsText" text="2 - желтый">
      <formula>NOT(ISERROR(SEARCH("2 - желтый",O280)))</formula>
    </cfRule>
    <cfRule type="containsText" dxfId="2273" priority="3255" stopIfTrue="1" operator="containsText" text="1 - зеленый">
      <formula>NOT(ISERROR(SEARCH("1 - зеленый",O280)))</formula>
    </cfRule>
    <cfRule type="containsText" dxfId="2272" priority="3256" stopIfTrue="1" operator="containsText" text="0 - серый">
      <formula>NOT(ISERROR(SEARCH("0 - серый",O280)))</formula>
    </cfRule>
  </conditionalFormatting>
  <conditionalFormatting sqref="P220">
    <cfRule type="containsText" dxfId="2271" priority="3249" stopIfTrue="1" operator="containsText" text="3 - красный">
      <formula>NOT(ISERROR(SEARCH("3 - красный",P220)))</formula>
    </cfRule>
    <cfRule type="containsText" dxfId="2270" priority="3250" stopIfTrue="1" operator="containsText" text="2 - желтый">
      <formula>NOT(ISERROR(SEARCH("2 - желтый",P220)))</formula>
    </cfRule>
    <cfRule type="containsText" dxfId="2269" priority="3251" stopIfTrue="1" operator="containsText" text="1 - зеленый">
      <formula>NOT(ISERROR(SEARCH("1 - зеленый",P220)))</formula>
    </cfRule>
    <cfRule type="containsText" dxfId="2268" priority="3252" stopIfTrue="1" operator="containsText" text="0 - серый">
      <formula>NOT(ISERROR(SEARCH("0 - серый",P220)))</formula>
    </cfRule>
  </conditionalFormatting>
  <conditionalFormatting sqref="O221:P221">
    <cfRule type="containsText" dxfId="2267" priority="3245" stopIfTrue="1" operator="containsText" text="3 - красный">
      <formula>NOT(ISERROR(SEARCH("3 - красный",O221)))</formula>
    </cfRule>
    <cfRule type="containsText" dxfId="2266" priority="3246" stopIfTrue="1" operator="containsText" text="2 - желтый">
      <formula>NOT(ISERROR(SEARCH("2 - желтый",O221)))</formula>
    </cfRule>
    <cfRule type="containsText" dxfId="2265" priority="3247" stopIfTrue="1" operator="containsText" text="1 - зеленый">
      <formula>NOT(ISERROR(SEARCH("1 - зеленый",O221)))</formula>
    </cfRule>
    <cfRule type="containsText" dxfId="2264" priority="3248" stopIfTrue="1" operator="containsText" text="0 - серый">
      <formula>NOT(ISERROR(SEARCH("0 - серый",O221)))</formula>
    </cfRule>
  </conditionalFormatting>
  <conditionalFormatting sqref="P263">
    <cfRule type="containsText" dxfId="2263" priority="3045" stopIfTrue="1" operator="containsText" text="3 - красный">
      <formula>NOT(ISERROR(SEARCH("3 - красный",P263)))</formula>
    </cfRule>
    <cfRule type="containsText" dxfId="2262" priority="3046" stopIfTrue="1" operator="containsText" text="2 - желтый">
      <formula>NOT(ISERROR(SEARCH("2 - желтый",P263)))</formula>
    </cfRule>
    <cfRule type="containsText" dxfId="2261" priority="3047" stopIfTrue="1" operator="containsText" text="1 - зеленый">
      <formula>NOT(ISERROR(SEARCH("1 - зеленый",P263)))</formula>
    </cfRule>
    <cfRule type="containsText" dxfId="2260" priority="3048" stopIfTrue="1" operator="containsText" text="0 - серый">
      <formula>NOT(ISERROR(SEARCH("0 - серый",P263)))</formula>
    </cfRule>
  </conditionalFormatting>
  <conditionalFormatting sqref="O305">
    <cfRule type="containsText" dxfId="2259" priority="3241" stopIfTrue="1" operator="containsText" text="3 - красный">
      <formula>NOT(ISERROR(SEARCH("3 - красный",O305)))</formula>
    </cfRule>
    <cfRule type="containsText" dxfId="2258" priority="3242" stopIfTrue="1" operator="containsText" text="2 - желтый">
      <formula>NOT(ISERROR(SEARCH("2 - желтый",O305)))</formula>
    </cfRule>
    <cfRule type="containsText" dxfId="2257" priority="3243" stopIfTrue="1" operator="containsText" text="1 - зеленый">
      <formula>NOT(ISERROR(SEARCH("1 - зеленый",O305)))</formula>
    </cfRule>
    <cfRule type="containsText" dxfId="2256" priority="3244" stopIfTrue="1" operator="containsText" text="0 - серый">
      <formula>NOT(ISERROR(SEARCH("0 - серый",O305)))</formula>
    </cfRule>
  </conditionalFormatting>
  <conditionalFormatting sqref="O139:P139">
    <cfRule type="containsText" dxfId="2255" priority="2849" stopIfTrue="1" operator="containsText" text="3 - красный">
      <formula>NOT(ISERROR(SEARCH("3 - красный",O139)))</formula>
    </cfRule>
    <cfRule type="containsText" dxfId="2254" priority="2850" stopIfTrue="1" operator="containsText" text="2 - желтый">
      <formula>NOT(ISERROR(SEARCH("2 - желтый",O139)))</formula>
    </cfRule>
    <cfRule type="containsText" dxfId="2253" priority="2851" stopIfTrue="1" operator="containsText" text="1 - зеленый">
      <formula>NOT(ISERROR(SEARCH("1 - зеленый",O139)))</formula>
    </cfRule>
    <cfRule type="containsText" dxfId="2252" priority="2852" stopIfTrue="1" operator="containsText" text="0 - серый">
      <formula>NOT(ISERROR(SEARCH("0 - серый",O139)))</formula>
    </cfRule>
  </conditionalFormatting>
  <conditionalFormatting sqref="O262">
    <cfRule type="containsText" dxfId="2251" priority="3237" stopIfTrue="1" operator="containsText" text="3 - красный">
      <formula>NOT(ISERROR(SEARCH("3 - красный",O262)))</formula>
    </cfRule>
    <cfRule type="containsText" dxfId="2250" priority="3238" stopIfTrue="1" operator="containsText" text="2 - желтый">
      <formula>NOT(ISERROR(SEARCH("2 - желтый",O262)))</formula>
    </cfRule>
    <cfRule type="containsText" dxfId="2249" priority="3239" stopIfTrue="1" operator="containsText" text="1 - зеленый">
      <formula>NOT(ISERROR(SEARCH("1 - зеленый",O262)))</formula>
    </cfRule>
    <cfRule type="containsText" dxfId="2248" priority="3240" stopIfTrue="1" operator="containsText" text="0 - серый">
      <formula>NOT(ISERROR(SEARCH("0 - серый",O262)))</formula>
    </cfRule>
  </conditionalFormatting>
  <conditionalFormatting sqref="O308">
    <cfRule type="containsText" dxfId="2247" priority="3233" stopIfTrue="1" operator="containsText" text="3 - красный">
      <formula>NOT(ISERROR(SEARCH("3 - красный",O308)))</formula>
    </cfRule>
    <cfRule type="containsText" dxfId="2246" priority="3234" stopIfTrue="1" operator="containsText" text="2 - желтый">
      <formula>NOT(ISERROR(SEARCH("2 - желтый",O308)))</formula>
    </cfRule>
    <cfRule type="containsText" dxfId="2245" priority="3235" stopIfTrue="1" operator="containsText" text="1 - зеленый">
      <formula>NOT(ISERROR(SEARCH("1 - зеленый",O308)))</formula>
    </cfRule>
    <cfRule type="containsText" dxfId="2244" priority="3236" stopIfTrue="1" operator="containsText" text="0 - серый">
      <formula>NOT(ISERROR(SEARCH("0 - серый",O308)))</formula>
    </cfRule>
  </conditionalFormatting>
  <conditionalFormatting sqref="O53:P53">
    <cfRule type="containsText" dxfId="2243" priority="2613" stopIfTrue="1" operator="containsText" text="3 - красный">
      <formula>NOT(ISERROR(SEARCH("3 - красный",O53)))</formula>
    </cfRule>
    <cfRule type="containsText" dxfId="2242" priority="2614" stopIfTrue="1" operator="containsText" text="2 - желтый">
      <formula>NOT(ISERROR(SEARCH("2 - желтый",O53)))</formula>
    </cfRule>
    <cfRule type="containsText" dxfId="2241" priority="2615" stopIfTrue="1" operator="containsText" text="1 - зеленый">
      <formula>NOT(ISERROR(SEARCH("1 - зеленый",O53)))</formula>
    </cfRule>
    <cfRule type="containsText" dxfId="2240" priority="2616" stopIfTrue="1" operator="containsText" text="0 - серый">
      <formula>NOT(ISERROR(SEARCH("0 - серый",O53)))</formula>
    </cfRule>
  </conditionalFormatting>
  <conditionalFormatting sqref="O151:P151">
    <cfRule type="containsText" dxfId="2239" priority="2577" stopIfTrue="1" operator="containsText" text="3 - красный">
      <formula>NOT(ISERROR(SEARCH("3 - красный",O151)))</formula>
    </cfRule>
    <cfRule type="containsText" dxfId="2238" priority="2578" stopIfTrue="1" operator="containsText" text="2 - желтый">
      <formula>NOT(ISERROR(SEARCH("2 - желтый",O151)))</formula>
    </cfRule>
    <cfRule type="containsText" dxfId="2237" priority="2579" stopIfTrue="1" operator="containsText" text="1 - зеленый">
      <formula>NOT(ISERROR(SEARCH("1 - зеленый",O151)))</formula>
    </cfRule>
    <cfRule type="containsText" dxfId="2236" priority="2580" stopIfTrue="1" operator="containsText" text="0 - серый">
      <formula>NOT(ISERROR(SEARCH("0 - серый",O151)))</formula>
    </cfRule>
  </conditionalFormatting>
  <conditionalFormatting sqref="O38:P38">
    <cfRule type="containsText" dxfId="2235" priority="2497" stopIfTrue="1" operator="containsText" text="3 - красный">
      <formula>NOT(ISERROR(SEARCH("3 - красный",O38)))</formula>
    </cfRule>
    <cfRule type="containsText" dxfId="2234" priority="2498" stopIfTrue="1" operator="containsText" text="2 - желтый">
      <formula>NOT(ISERROR(SEARCH("2 - желтый",O38)))</formula>
    </cfRule>
    <cfRule type="containsText" dxfId="2233" priority="2499" stopIfTrue="1" operator="containsText" text="1 - зеленый">
      <formula>NOT(ISERROR(SEARCH("1 - зеленый",O38)))</formula>
    </cfRule>
    <cfRule type="containsText" dxfId="2232" priority="2500" stopIfTrue="1" operator="containsText" text="0 - серый">
      <formula>NOT(ISERROR(SEARCH("0 - серый",O38)))</formula>
    </cfRule>
  </conditionalFormatting>
  <conditionalFormatting sqref="P292">
    <cfRule type="containsText" dxfId="2231" priority="3221" stopIfTrue="1" operator="containsText" text="3 - красный">
      <formula>NOT(ISERROR(SEARCH("3 - красный",P292)))</formula>
    </cfRule>
    <cfRule type="containsText" dxfId="2230" priority="3222" stopIfTrue="1" operator="containsText" text="2 - желтый">
      <formula>NOT(ISERROR(SEARCH("2 - желтый",P292)))</formula>
    </cfRule>
    <cfRule type="containsText" dxfId="2229" priority="3223" stopIfTrue="1" operator="containsText" text="1 - зеленый">
      <formula>NOT(ISERROR(SEARCH("1 - зеленый",P292)))</formula>
    </cfRule>
    <cfRule type="containsText" dxfId="2228" priority="3224" stopIfTrue="1" operator="containsText" text="0 - серый">
      <formula>NOT(ISERROR(SEARCH("0 - серый",P292)))</formula>
    </cfRule>
  </conditionalFormatting>
  <conditionalFormatting sqref="P293">
    <cfRule type="containsText" dxfId="2227" priority="3217" stopIfTrue="1" operator="containsText" text="3 - красный">
      <formula>NOT(ISERROR(SEARCH("3 - красный",P293)))</formula>
    </cfRule>
    <cfRule type="containsText" dxfId="2226" priority="3218" stopIfTrue="1" operator="containsText" text="2 - желтый">
      <formula>NOT(ISERROR(SEARCH("2 - желтый",P293)))</formula>
    </cfRule>
    <cfRule type="containsText" dxfId="2225" priority="3219" stopIfTrue="1" operator="containsText" text="1 - зеленый">
      <formula>NOT(ISERROR(SEARCH("1 - зеленый",P293)))</formula>
    </cfRule>
    <cfRule type="containsText" dxfId="2224" priority="3220" stopIfTrue="1" operator="containsText" text="0 - серый">
      <formula>NOT(ISERROR(SEARCH("0 - серый",P293)))</formula>
    </cfRule>
  </conditionalFormatting>
  <conditionalFormatting sqref="O211">
    <cfRule type="containsText" dxfId="2223" priority="3213" stopIfTrue="1" operator="containsText" text="3 - красный">
      <formula>NOT(ISERROR(SEARCH("3 - красный",O211)))</formula>
    </cfRule>
    <cfRule type="containsText" dxfId="2222" priority="3214" stopIfTrue="1" operator="containsText" text="2 - желтый">
      <formula>NOT(ISERROR(SEARCH("2 - желтый",O211)))</formula>
    </cfRule>
    <cfRule type="containsText" dxfId="2221" priority="3215" stopIfTrue="1" operator="containsText" text="1 - зеленый">
      <formula>NOT(ISERROR(SEARCH("1 - зеленый",O211)))</formula>
    </cfRule>
    <cfRule type="containsText" dxfId="2220" priority="3216" stopIfTrue="1" operator="containsText" text="0 - серый">
      <formula>NOT(ISERROR(SEARCH("0 - серый",O211)))</formula>
    </cfRule>
  </conditionalFormatting>
  <conditionalFormatting sqref="O219">
    <cfRule type="containsText" dxfId="2219" priority="3209" stopIfTrue="1" operator="containsText" text="3 - красный">
      <formula>NOT(ISERROR(SEARCH("3 - красный",O219)))</formula>
    </cfRule>
    <cfRule type="containsText" dxfId="2218" priority="3210" stopIfTrue="1" operator="containsText" text="2 - желтый">
      <formula>NOT(ISERROR(SEARCH("2 - желтый",O219)))</formula>
    </cfRule>
    <cfRule type="containsText" dxfId="2217" priority="3211" stopIfTrue="1" operator="containsText" text="1 - зеленый">
      <formula>NOT(ISERROR(SEARCH("1 - зеленый",O219)))</formula>
    </cfRule>
    <cfRule type="containsText" dxfId="2216" priority="3212" stopIfTrue="1" operator="containsText" text="0 - серый">
      <formula>NOT(ISERROR(SEARCH("0 - серый",O219)))</formula>
    </cfRule>
  </conditionalFormatting>
  <conditionalFormatting sqref="O220">
    <cfRule type="containsText" dxfId="2215" priority="3205" stopIfTrue="1" operator="containsText" text="3 - красный">
      <formula>NOT(ISERROR(SEARCH("3 - красный",O220)))</formula>
    </cfRule>
    <cfRule type="containsText" dxfId="2214" priority="3206" stopIfTrue="1" operator="containsText" text="2 - желтый">
      <formula>NOT(ISERROR(SEARCH("2 - желтый",O220)))</formula>
    </cfRule>
    <cfRule type="containsText" dxfId="2213" priority="3207" stopIfTrue="1" operator="containsText" text="1 - зеленый">
      <formula>NOT(ISERROR(SEARCH("1 - зеленый",O220)))</formula>
    </cfRule>
    <cfRule type="containsText" dxfId="2212" priority="3208" stopIfTrue="1" operator="containsText" text="0 - серый">
      <formula>NOT(ISERROR(SEARCH("0 - серый",O220)))</formula>
    </cfRule>
  </conditionalFormatting>
  <conditionalFormatting sqref="P58">
    <cfRule type="containsText" dxfId="2211" priority="3109" stopIfTrue="1" operator="containsText" text="3 - красный">
      <formula>NOT(ISERROR(SEARCH("3 - красный",P58)))</formula>
    </cfRule>
    <cfRule type="containsText" dxfId="2210" priority="3110" stopIfTrue="1" operator="containsText" text="2 - желтый">
      <formula>NOT(ISERROR(SEARCH("2 - желтый",P58)))</formula>
    </cfRule>
    <cfRule type="containsText" dxfId="2209" priority="3111" stopIfTrue="1" operator="containsText" text="1 - зеленый">
      <formula>NOT(ISERROR(SEARCH("1 - зеленый",P58)))</formula>
    </cfRule>
    <cfRule type="containsText" dxfId="2208" priority="3112" stopIfTrue="1" operator="containsText" text="0 - серый">
      <formula>NOT(ISERROR(SEARCH("0 - серый",P58)))</formula>
    </cfRule>
  </conditionalFormatting>
  <conditionalFormatting sqref="O326">
    <cfRule type="containsText" dxfId="2207" priority="3201" stopIfTrue="1" operator="containsText" text="3 - красный">
      <formula>NOT(ISERROR(SEARCH("3 - красный",O326)))</formula>
    </cfRule>
    <cfRule type="containsText" dxfId="2206" priority="3202" stopIfTrue="1" operator="containsText" text="2 - желтый">
      <formula>NOT(ISERROR(SEARCH("2 - желтый",O326)))</formula>
    </cfRule>
    <cfRule type="containsText" dxfId="2205" priority="3203" stopIfTrue="1" operator="containsText" text="1 - зеленый">
      <formula>NOT(ISERROR(SEARCH("1 - зеленый",O326)))</formula>
    </cfRule>
    <cfRule type="containsText" dxfId="2204" priority="3204" stopIfTrue="1" operator="containsText" text="0 - серый">
      <formula>NOT(ISERROR(SEARCH("0 - серый",O326)))</formula>
    </cfRule>
  </conditionalFormatting>
  <conditionalFormatting sqref="O99">
    <cfRule type="containsText" dxfId="2203" priority="3197" stopIfTrue="1" operator="containsText" text="3 - красный">
      <formula>NOT(ISERROR(SEARCH("3 - красный",O99)))</formula>
    </cfRule>
    <cfRule type="containsText" dxfId="2202" priority="3198" stopIfTrue="1" operator="containsText" text="2 - желтый">
      <formula>NOT(ISERROR(SEARCH("2 - желтый",O99)))</formula>
    </cfRule>
    <cfRule type="containsText" dxfId="2201" priority="3199" stopIfTrue="1" operator="containsText" text="1 - зеленый">
      <formula>NOT(ISERROR(SEARCH("1 - зеленый",O99)))</formula>
    </cfRule>
    <cfRule type="containsText" dxfId="2200" priority="3200" stopIfTrue="1" operator="containsText" text="0 - серый">
      <formula>NOT(ISERROR(SEARCH("0 - серый",O99)))</formula>
    </cfRule>
  </conditionalFormatting>
  <conditionalFormatting sqref="O100">
    <cfRule type="containsText" dxfId="2199" priority="3193" stopIfTrue="1" operator="containsText" text="3 - красный">
      <formula>NOT(ISERROR(SEARCH("3 - красный",O100)))</formula>
    </cfRule>
    <cfRule type="containsText" dxfId="2198" priority="3194" stopIfTrue="1" operator="containsText" text="2 - желтый">
      <formula>NOT(ISERROR(SEARCH("2 - желтый",O100)))</formula>
    </cfRule>
    <cfRule type="containsText" dxfId="2197" priority="3195" stopIfTrue="1" operator="containsText" text="1 - зеленый">
      <formula>NOT(ISERROR(SEARCH("1 - зеленый",O100)))</formula>
    </cfRule>
    <cfRule type="containsText" dxfId="2196" priority="3196" stopIfTrue="1" operator="containsText" text="0 - серый">
      <formula>NOT(ISERROR(SEARCH("0 - серый",O100)))</formula>
    </cfRule>
  </conditionalFormatting>
  <conditionalFormatting sqref="O101">
    <cfRule type="containsText" dxfId="2195" priority="3189" stopIfTrue="1" operator="containsText" text="3 - красный">
      <formula>NOT(ISERROR(SEARCH("3 - красный",O101)))</formula>
    </cfRule>
    <cfRule type="containsText" dxfId="2194" priority="3190" stopIfTrue="1" operator="containsText" text="2 - желтый">
      <formula>NOT(ISERROR(SEARCH("2 - желтый",O101)))</formula>
    </cfRule>
    <cfRule type="containsText" dxfId="2193" priority="3191" stopIfTrue="1" operator="containsText" text="1 - зеленый">
      <formula>NOT(ISERROR(SEARCH("1 - зеленый",O101)))</formula>
    </cfRule>
    <cfRule type="containsText" dxfId="2192" priority="3192" stopIfTrue="1" operator="containsText" text="0 - серый">
      <formula>NOT(ISERROR(SEARCH("0 - серый",O101)))</formula>
    </cfRule>
  </conditionalFormatting>
  <conditionalFormatting sqref="O102">
    <cfRule type="containsText" dxfId="2191" priority="3185" stopIfTrue="1" operator="containsText" text="3 - красный">
      <formula>NOT(ISERROR(SEARCH("3 - красный",O102)))</formula>
    </cfRule>
    <cfRule type="containsText" dxfId="2190" priority="3186" stopIfTrue="1" operator="containsText" text="2 - желтый">
      <formula>NOT(ISERROR(SEARCH("2 - желтый",O102)))</formula>
    </cfRule>
    <cfRule type="containsText" dxfId="2189" priority="3187" stopIfTrue="1" operator="containsText" text="1 - зеленый">
      <formula>NOT(ISERROR(SEARCH("1 - зеленый",O102)))</formula>
    </cfRule>
    <cfRule type="containsText" dxfId="2188" priority="3188" stopIfTrue="1" operator="containsText" text="0 - серый">
      <formula>NOT(ISERROR(SEARCH("0 - серый",O102)))</formula>
    </cfRule>
  </conditionalFormatting>
  <conditionalFormatting sqref="O103">
    <cfRule type="containsText" dxfId="2187" priority="3181" stopIfTrue="1" operator="containsText" text="3 - красный">
      <formula>NOT(ISERROR(SEARCH("3 - красный",O103)))</formula>
    </cfRule>
    <cfRule type="containsText" dxfId="2186" priority="3182" stopIfTrue="1" operator="containsText" text="2 - желтый">
      <formula>NOT(ISERROR(SEARCH("2 - желтый",O103)))</formula>
    </cfRule>
    <cfRule type="containsText" dxfId="2185" priority="3183" stopIfTrue="1" operator="containsText" text="1 - зеленый">
      <formula>NOT(ISERROR(SEARCH("1 - зеленый",O103)))</formula>
    </cfRule>
    <cfRule type="containsText" dxfId="2184" priority="3184" stopIfTrue="1" operator="containsText" text="0 - серый">
      <formula>NOT(ISERROR(SEARCH("0 - серый",O103)))</formula>
    </cfRule>
  </conditionalFormatting>
  <conditionalFormatting sqref="O104">
    <cfRule type="containsText" dxfId="2183" priority="3177" stopIfTrue="1" operator="containsText" text="3 - красный">
      <formula>NOT(ISERROR(SEARCH("3 - красный",O104)))</formula>
    </cfRule>
    <cfRule type="containsText" dxfId="2182" priority="3178" stopIfTrue="1" operator="containsText" text="2 - желтый">
      <formula>NOT(ISERROR(SEARCH("2 - желтый",O104)))</formula>
    </cfRule>
    <cfRule type="containsText" dxfId="2181" priority="3179" stopIfTrue="1" operator="containsText" text="1 - зеленый">
      <formula>NOT(ISERROR(SEARCH("1 - зеленый",O104)))</formula>
    </cfRule>
    <cfRule type="containsText" dxfId="2180" priority="3180" stopIfTrue="1" operator="containsText" text="0 - серый">
      <formula>NOT(ISERROR(SEARCH("0 - серый",O104)))</formula>
    </cfRule>
  </conditionalFormatting>
  <conditionalFormatting sqref="O105">
    <cfRule type="containsText" dxfId="2179" priority="3173" stopIfTrue="1" operator="containsText" text="3 - красный">
      <formula>NOT(ISERROR(SEARCH("3 - красный",O105)))</formula>
    </cfRule>
    <cfRule type="containsText" dxfId="2178" priority="3174" stopIfTrue="1" operator="containsText" text="2 - желтый">
      <formula>NOT(ISERROR(SEARCH("2 - желтый",O105)))</formula>
    </cfRule>
    <cfRule type="containsText" dxfId="2177" priority="3175" stopIfTrue="1" operator="containsText" text="1 - зеленый">
      <formula>NOT(ISERROR(SEARCH("1 - зеленый",O105)))</formula>
    </cfRule>
    <cfRule type="containsText" dxfId="2176" priority="3176" stopIfTrue="1" operator="containsText" text="0 - серый">
      <formula>NOT(ISERROR(SEARCH("0 - серый",O105)))</formula>
    </cfRule>
  </conditionalFormatting>
  <conditionalFormatting sqref="O106">
    <cfRule type="containsText" dxfId="2175" priority="3169" stopIfTrue="1" operator="containsText" text="3 - красный">
      <formula>NOT(ISERROR(SEARCH("3 - красный",O106)))</formula>
    </cfRule>
    <cfRule type="containsText" dxfId="2174" priority="3170" stopIfTrue="1" operator="containsText" text="2 - желтый">
      <formula>NOT(ISERROR(SEARCH("2 - желтый",O106)))</formula>
    </cfRule>
    <cfRule type="containsText" dxfId="2173" priority="3171" stopIfTrue="1" operator="containsText" text="1 - зеленый">
      <formula>NOT(ISERROR(SEARCH("1 - зеленый",O106)))</formula>
    </cfRule>
    <cfRule type="containsText" dxfId="2172" priority="3172" stopIfTrue="1" operator="containsText" text="0 - серый">
      <formula>NOT(ISERROR(SEARCH("0 - серый",O106)))</formula>
    </cfRule>
  </conditionalFormatting>
  <conditionalFormatting sqref="O107">
    <cfRule type="containsText" dxfId="2171" priority="3165" stopIfTrue="1" operator="containsText" text="3 - красный">
      <formula>NOT(ISERROR(SEARCH("3 - красный",O107)))</formula>
    </cfRule>
    <cfRule type="containsText" dxfId="2170" priority="3166" stopIfTrue="1" operator="containsText" text="2 - желтый">
      <formula>NOT(ISERROR(SEARCH("2 - желтый",O107)))</formula>
    </cfRule>
    <cfRule type="containsText" dxfId="2169" priority="3167" stopIfTrue="1" operator="containsText" text="1 - зеленый">
      <formula>NOT(ISERROR(SEARCH("1 - зеленый",O107)))</formula>
    </cfRule>
    <cfRule type="containsText" dxfId="2168" priority="3168" stopIfTrue="1" operator="containsText" text="0 - серый">
      <formula>NOT(ISERROR(SEARCH("0 - серый",O107)))</formula>
    </cfRule>
  </conditionalFormatting>
  <conditionalFormatting sqref="O108">
    <cfRule type="containsText" dxfId="2167" priority="3161" stopIfTrue="1" operator="containsText" text="3 - красный">
      <formula>NOT(ISERROR(SEARCH("3 - красный",O108)))</formula>
    </cfRule>
    <cfRule type="containsText" dxfId="2166" priority="3162" stopIfTrue="1" operator="containsText" text="2 - желтый">
      <formula>NOT(ISERROR(SEARCH("2 - желтый",O108)))</formula>
    </cfRule>
    <cfRule type="containsText" dxfId="2165" priority="3163" stopIfTrue="1" operator="containsText" text="1 - зеленый">
      <formula>NOT(ISERROR(SEARCH("1 - зеленый",O108)))</formula>
    </cfRule>
    <cfRule type="containsText" dxfId="2164" priority="3164" stopIfTrue="1" operator="containsText" text="0 - серый">
      <formula>NOT(ISERROR(SEARCH("0 - серый",O108)))</formula>
    </cfRule>
  </conditionalFormatting>
  <conditionalFormatting sqref="O128">
    <cfRule type="containsText" dxfId="2163" priority="3157" stopIfTrue="1" operator="containsText" text="3 - красный">
      <formula>NOT(ISERROR(SEARCH("3 - красный",O128)))</formula>
    </cfRule>
    <cfRule type="containsText" dxfId="2162" priority="3158" stopIfTrue="1" operator="containsText" text="2 - желтый">
      <formula>NOT(ISERROR(SEARCH("2 - желтый",O128)))</formula>
    </cfRule>
    <cfRule type="containsText" dxfId="2161" priority="3159" stopIfTrue="1" operator="containsText" text="1 - зеленый">
      <formula>NOT(ISERROR(SEARCH("1 - зеленый",O128)))</formula>
    </cfRule>
    <cfRule type="containsText" dxfId="2160" priority="3160" stopIfTrue="1" operator="containsText" text="0 - серый">
      <formula>NOT(ISERROR(SEARCH("0 - серый",O128)))</formula>
    </cfRule>
  </conditionalFormatting>
  <conditionalFormatting sqref="O129">
    <cfRule type="containsText" dxfId="2159" priority="3153" stopIfTrue="1" operator="containsText" text="3 - красный">
      <formula>NOT(ISERROR(SEARCH("3 - красный",O129)))</formula>
    </cfRule>
    <cfRule type="containsText" dxfId="2158" priority="3154" stopIfTrue="1" operator="containsText" text="2 - желтый">
      <formula>NOT(ISERROR(SEARCH("2 - желтый",O129)))</formula>
    </cfRule>
    <cfRule type="containsText" dxfId="2157" priority="3155" stopIfTrue="1" operator="containsText" text="1 - зеленый">
      <formula>NOT(ISERROR(SEARCH("1 - зеленый",O129)))</formula>
    </cfRule>
    <cfRule type="containsText" dxfId="2156" priority="3156" stopIfTrue="1" operator="containsText" text="0 - серый">
      <formula>NOT(ISERROR(SEARCH("0 - серый",O129)))</formula>
    </cfRule>
  </conditionalFormatting>
  <conditionalFormatting sqref="O130">
    <cfRule type="containsText" dxfId="2155" priority="3149" stopIfTrue="1" operator="containsText" text="3 - красный">
      <formula>NOT(ISERROR(SEARCH("3 - красный",O130)))</formula>
    </cfRule>
    <cfRule type="containsText" dxfId="2154" priority="3150" stopIfTrue="1" operator="containsText" text="2 - желтый">
      <formula>NOT(ISERROR(SEARCH("2 - желтый",O130)))</formula>
    </cfRule>
    <cfRule type="containsText" dxfId="2153" priority="3151" stopIfTrue="1" operator="containsText" text="1 - зеленый">
      <formula>NOT(ISERROR(SEARCH("1 - зеленый",O130)))</formula>
    </cfRule>
    <cfRule type="containsText" dxfId="2152" priority="3152" stopIfTrue="1" operator="containsText" text="0 - серый">
      <formula>NOT(ISERROR(SEARCH("0 - серый",O130)))</formula>
    </cfRule>
  </conditionalFormatting>
  <conditionalFormatting sqref="O131">
    <cfRule type="containsText" dxfId="2151" priority="3145" stopIfTrue="1" operator="containsText" text="3 - красный">
      <formula>NOT(ISERROR(SEARCH("3 - красный",O131)))</formula>
    </cfRule>
    <cfRule type="containsText" dxfId="2150" priority="3146" stopIfTrue="1" operator="containsText" text="2 - желтый">
      <formula>NOT(ISERROR(SEARCH("2 - желтый",O131)))</formula>
    </cfRule>
    <cfRule type="containsText" dxfId="2149" priority="3147" stopIfTrue="1" operator="containsText" text="1 - зеленый">
      <formula>NOT(ISERROR(SEARCH("1 - зеленый",O131)))</formula>
    </cfRule>
    <cfRule type="containsText" dxfId="2148" priority="3148" stopIfTrue="1" operator="containsText" text="0 - серый">
      <formula>NOT(ISERROR(SEARCH("0 - серый",O131)))</formula>
    </cfRule>
  </conditionalFormatting>
  <conditionalFormatting sqref="O132">
    <cfRule type="containsText" dxfId="2147" priority="3141" stopIfTrue="1" operator="containsText" text="3 - красный">
      <formula>NOT(ISERROR(SEARCH("3 - красный",O132)))</formula>
    </cfRule>
    <cfRule type="containsText" dxfId="2146" priority="3142" stopIfTrue="1" operator="containsText" text="2 - желтый">
      <formula>NOT(ISERROR(SEARCH("2 - желтый",O132)))</formula>
    </cfRule>
    <cfRule type="containsText" dxfId="2145" priority="3143" stopIfTrue="1" operator="containsText" text="1 - зеленый">
      <formula>NOT(ISERROR(SEARCH("1 - зеленый",O132)))</formula>
    </cfRule>
    <cfRule type="containsText" dxfId="2144" priority="3144" stopIfTrue="1" operator="containsText" text="0 - серый">
      <formula>NOT(ISERROR(SEARCH("0 - серый",O132)))</formula>
    </cfRule>
  </conditionalFormatting>
  <conditionalFormatting sqref="O133">
    <cfRule type="containsText" dxfId="2143" priority="3137" stopIfTrue="1" operator="containsText" text="3 - красный">
      <formula>NOT(ISERROR(SEARCH("3 - красный",O133)))</formula>
    </cfRule>
    <cfRule type="containsText" dxfId="2142" priority="3138" stopIfTrue="1" operator="containsText" text="2 - желтый">
      <formula>NOT(ISERROR(SEARCH("2 - желтый",O133)))</formula>
    </cfRule>
    <cfRule type="containsText" dxfId="2141" priority="3139" stopIfTrue="1" operator="containsText" text="1 - зеленый">
      <formula>NOT(ISERROR(SEARCH("1 - зеленый",O133)))</formula>
    </cfRule>
    <cfRule type="containsText" dxfId="2140" priority="3140" stopIfTrue="1" operator="containsText" text="0 - серый">
      <formula>NOT(ISERROR(SEARCH("0 - серый",O133)))</formula>
    </cfRule>
  </conditionalFormatting>
  <conditionalFormatting sqref="O134">
    <cfRule type="containsText" dxfId="2139" priority="3133" stopIfTrue="1" operator="containsText" text="3 - красный">
      <formula>NOT(ISERROR(SEARCH("3 - красный",O134)))</formula>
    </cfRule>
    <cfRule type="containsText" dxfId="2138" priority="3134" stopIfTrue="1" operator="containsText" text="2 - желтый">
      <formula>NOT(ISERROR(SEARCH("2 - желтый",O134)))</formula>
    </cfRule>
    <cfRule type="containsText" dxfId="2137" priority="3135" stopIfTrue="1" operator="containsText" text="1 - зеленый">
      <formula>NOT(ISERROR(SEARCH("1 - зеленый",O134)))</formula>
    </cfRule>
    <cfRule type="containsText" dxfId="2136" priority="3136" stopIfTrue="1" operator="containsText" text="0 - серый">
      <formula>NOT(ISERROR(SEARCH("0 - серый",O134)))</formula>
    </cfRule>
  </conditionalFormatting>
  <conditionalFormatting sqref="O135">
    <cfRule type="containsText" dxfId="2135" priority="3129" stopIfTrue="1" operator="containsText" text="3 - красный">
      <formula>NOT(ISERROR(SEARCH("3 - красный",O135)))</formula>
    </cfRule>
    <cfRule type="containsText" dxfId="2134" priority="3130" stopIfTrue="1" operator="containsText" text="2 - желтый">
      <formula>NOT(ISERROR(SEARCH("2 - желтый",O135)))</formula>
    </cfRule>
    <cfRule type="containsText" dxfId="2133" priority="3131" stopIfTrue="1" operator="containsText" text="1 - зеленый">
      <formula>NOT(ISERROR(SEARCH("1 - зеленый",O135)))</formula>
    </cfRule>
    <cfRule type="containsText" dxfId="2132" priority="3132" stopIfTrue="1" operator="containsText" text="0 - серый">
      <formula>NOT(ISERROR(SEARCH("0 - серый",O135)))</formula>
    </cfRule>
  </conditionalFormatting>
  <conditionalFormatting sqref="O161">
    <cfRule type="containsText" dxfId="2131" priority="3125" stopIfTrue="1" operator="containsText" text="3 - красный">
      <formula>NOT(ISERROR(SEARCH("3 - красный",O161)))</formula>
    </cfRule>
    <cfRule type="containsText" dxfId="2130" priority="3126" stopIfTrue="1" operator="containsText" text="2 - желтый">
      <formula>NOT(ISERROR(SEARCH("2 - желтый",O161)))</formula>
    </cfRule>
    <cfRule type="containsText" dxfId="2129" priority="3127" stopIfTrue="1" operator="containsText" text="1 - зеленый">
      <formula>NOT(ISERROR(SEARCH("1 - зеленый",O161)))</formula>
    </cfRule>
    <cfRule type="containsText" dxfId="2128" priority="3128" stopIfTrue="1" operator="containsText" text="0 - серый">
      <formula>NOT(ISERROR(SEARCH("0 - серый",O161)))</formula>
    </cfRule>
  </conditionalFormatting>
  <conditionalFormatting sqref="O163">
    <cfRule type="containsText" dxfId="2127" priority="3121" stopIfTrue="1" operator="containsText" text="3 - красный">
      <formula>NOT(ISERROR(SEARCH("3 - красный",O163)))</formula>
    </cfRule>
    <cfRule type="containsText" dxfId="2126" priority="3122" stopIfTrue="1" operator="containsText" text="2 - желтый">
      <formula>NOT(ISERROR(SEARCH("2 - желтый",O163)))</formula>
    </cfRule>
    <cfRule type="containsText" dxfId="2125" priority="3123" stopIfTrue="1" operator="containsText" text="1 - зеленый">
      <formula>NOT(ISERROR(SEARCH("1 - зеленый",O163)))</formula>
    </cfRule>
    <cfRule type="containsText" dxfId="2124" priority="3124" stopIfTrue="1" operator="containsText" text="0 - серый">
      <formula>NOT(ISERROR(SEARCH("0 - серый",O163)))</formula>
    </cfRule>
  </conditionalFormatting>
  <conditionalFormatting sqref="O58">
    <cfRule type="containsText" dxfId="2123" priority="3117" stopIfTrue="1" operator="containsText" text="3 - красный">
      <formula>NOT(ISERROR(SEARCH("3 - красный",O58)))</formula>
    </cfRule>
    <cfRule type="containsText" dxfId="2122" priority="3118" stopIfTrue="1" operator="containsText" text="2 - желтый">
      <formula>NOT(ISERROR(SEARCH("2 - желтый",O58)))</formula>
    </cfRule>
    <cfRule type="containsText" dxfId="2121" priority="3119" stopIfTrue="1" operator="containsText" text="1 - зеленый">
      <formula>NOT(ISERROR(SEARCH("1 - зеленый",O58)))</formula>
    </cfRule>
    <cfRule type="containsText" dxfId="2120" priority="3120" stopIfTrue="1" operator="containsText" text="0 - серый">
      <formula>NOT(ISERROR(SEARCH("0 - серый",O58)))</formula>
    </cfRule>
  </conditionalFormatting>
  <conditionalFormatting sqref="O57">
    <cfRule type="containsText" dxfId="2119" priority="3113" stopIfTrue="1" operator="containsText" text="3 - красный">
      <formula>NOT(ISERROR(SEARCH("3 - красный",O57)))</formula>
    </cfRule>
    <cfRule type="containsText" dxfId="2118" priority="3114" stopIfTrue="1" operator="containsText" text="2 - желтый">
      <formula>NOT(ISERROR(SEARCH("2 - желтый",O57)))</formula>
    </cfRule>
    <cfRule type="containsText" dxfId="2117" priority="3115" stopIfTrue="1" operator="containsText" text="1 - зеленый">
      <formula>NOT(ISERROR(SEARCH("1 - зеленый",O57)))</formula>
    </cfRule>
    <cfRule type="containsText" dxfId="2116" priority="3116" stopIfTrue="1" operator="containsText" text="0 - серый">
      <formula>NOT(ISERROR(SEARCH("0 - серый",O57)))</formula>
    </cfRule>
  </conditionalFormatting>
  <conditionalFormatting sqref="P101">
    <cfRule type="containsText" dxfId="2115" priority="3105" stopIfTrue="1" operator="containsText" text="3 - красный">
      <formula>NOT(ISERROR(SEARCH("3 - красный",P101)))</formula>
    </cfRule>
    <cfRule type="containsText" dxfId="2114" priority="3106" stopIfTrue="1" operator="containsText" text="2 - желтый">
      <formula>NOT(ISERROR(SEARCH("2 - желтый",P101)))</formula>
    </cfRule>
    <cfRule type="containsText" dxfId="2113" priority="3107" stopIfTrue="1" operator="containsText" text="1 - зеленый">
      <formula>NOT(ISERROR(SEARCH("1 - зеленый",P101)))</formula>
    </cfRule>
    <cfRule type="containsText" dxfId="2112" priority="3108" stopIfTrue="1" operator="containsText" text="0 - серый">
      <formula>NOT(ISERROR(SEARCH("0 - серый",P101)))</formula>
    </cfRule>
  </conditionalFormatting>
  <conditionalFormatting sqref="P103">
    <cfRule type="containsText" dxfId="2111" priority="3101" stopIfTrue="1" operator="containsText" text="3 - красный">
      <formula>NOT(ISERROR(SEARCH("3 - красный",P103)))</formula>
    </cfRule>
    <cfRule type="containsText" dxfId="2110" priority="3102" stopIfTrue="1" operator="containsText" text="2 - желтый">
      <formula>NOT(ISERROR(SEARCH("2 - желтый",P103)))</formula>
    </cfRule>
    <cfRule type="containsText" dxfId="2109" priority="3103" stopIfTrue="1" operator="containsText" text="1 - зеленый">
      <formula>NOT(ISERROR(SEARCH("1 - зеленый",P103)))</formula>
    </cfRule>
    <cfRule type="containsText" dxfId="2108" priority="3104" stopIfTrue="1" operator="containsText" text="0 - серый">
      <formula>NOT(ISERROR(SEARCH("0 - серый",P103)))</formula>
    </cfRule>
  </conditionalFormatting>
  <conditionalFormatting sqref="P104">
    <cfRule type="containsText" dxfId="2107" priority="3097" stopIfTrue="1" operator="containsText" text="3 - красный">
      <formula>NOT(ISERROR(SEARCH("3 - красный",P104)))</formula>
    </cfRule>
    <cfRule type="containsText" dxfId="2106" priority="3098" stopIfTrue="1" operator="containsText" text="2 - желтый">
      <formula>NOT(ISERROR(SEARCH("2 - желтый",P104)))</formula>
    </cfRule>
    <cfRule type="containsText" dxfId="2105" priority="3099" stopIfTrue="1" operator="containsText" text="1 - зеленый">
      <formula>NOT(ISERROR(SEARCH("1 - зеленый",P104)))</formula>
    </cfRule>
    <cfRule type="containsText" dxfId="2104" priority="3100" stopIfTrue="1" operator="containsText" text="0 - серый">
      <formula>NOT(ISERROR(SEARCH("0 - серый",P104)))</formula>
    </cfRule>
  </conditionalFormatting>
  <conditionalFormatting sqref="P105">
    <cfRule type="containsText" dxfId="2103" priority="3093" stopIfTrue="1" operator="containsText" text="3 - красный">
      <formula>NOT(ISERROR(SEARCH("3 - красный",P105)))</formula>
    </cfRule>
    <cfRule type="containsText" dxfId="2102" priority="3094" stopIfTrue="1" operator="containsText" text="2 - желтый">
      <formula>NOT(ISERROR(SEARCH("2 - желтый",P105)))</formula>
    </cfRule>
    <cfRule type="containsText" dxfId="2101" priority="3095" stopIfTrue="1" operator="containsText" text="1 - зеленый">
      <formula>NOT(ISERROR(SEARCH("1 - зеленый",P105)))</formula>
    </cfRule>
    <cfRule type="containsText" dxfId="2100" priority="3096" stopIfTrue="1" operator="containsText" text="0 - серый">
      <formula>NOT(ISERROR(SEARCH("0 - серый",P105)))</formula>
    </cfRule>
  </conditionalFormatting>
  <conditionalFormatting sqref="P131">
    <cfRule type="containsText" dxfId="2099" priority="3089" stopIfTrue="1" operator="containsText" text="3 - красный">
      <formula>NOT(ISERROR(SEARCH("3 - красный",P131)))</formula>
    </cfRule>
    <cfRule type="containsText" dxfId="2098" priority="3090" stopIfTrue="1" operator="containsText" text="2 - желтый">
      <formula>NOT(ISERROR(SEARCH("2 - желтый",P131)))</formula>
    </cfRule>
    <cfRule type="containsText" dxfId="2097" priority="3091" stopIfTrue="1" operator="containsText" text="1 - зеленый">
      <formula>NOT(ISERROR(SEARCH("1 - зеленый",P131)))</formula>
    </cfRule>
    <cfRule type="containsText" dxfId="2096" priority="3092" stopIfTrue="1" operator="containsText" text="0 - серый">
      <formula>NOT(ISERROR(SEARCH("0 - серый",P131)))</formula>
    </cfRule>
  </conditionalFormatting>
  <conditionalFormatting sqref="P133">
    <cfRule type="containsText" dxfId="2095" priority="3085" stopIfTrue="1" operator="containsText" text="3 - красный">
      <formula>NOT(ISERROR(SEARCH("3 - красный",P133)))</formula>
    </cfRule>
    <cfRule type="containsText" dxfId="2094" priority="3086" stopIfTrue="1" operator="containsText" text="2 - желтый">
      <formula>NOT(ISERROR(SEARCH("2 - желтый",P133)))</formula>
    </cfRule>
    <cfRule type="containsText" dxfId="2093" priority="3087" stopIfTrue="1" operator="containsText" text="1 - зеленый">
      <formula>NOT(ISERROR(SEARCH("1 - зеленый",P133)))</formula>
    </cfRule>
    <cfRule type="containsText" dxfId="2092" priority="3088" stopIfTrue="1" operator="containsText" text="0 - серый">
      <formula>NOT(ISERROR(SEARCH("0 - серый",P133)))</formula>
    </cfRule>
  </conditionalFormatting>
  <conditionalFormatting sqref="P134">
    <cfRule type="containsText" dxfId="2091" priority="3081" stopIfTrue="1" operator="containsText" text="3 - красный">
      <formula>NOT(ISERROR(SEARCH("3 - красный",P134)))</formula>
    </cfRule>
    <cfRule type="containsText" dxfId="2090" priority="3082" stopIfTrue="1" operator="containsText" text="2 - желтый">
      <formula>NOT(ISERROR(SEARCH("2 - желтый",P134)))</formula>
    </cfRule>
    <cfRule type="containsText" dxfId="2089" priority="3083" stopIfTrue="1" operator="containsText" text="1 - зеленый">
      <formula>NOT(ISERROR(SEARCH("1 - зеленый",P134)))</formula>
    </cfRule>
    <cfRule type="containsText" dxfId="2088" priority="3084" stopIfTrue="1" operator="containsText" text="0 - серый">
      <formula>NOT(ISERROR(SEARCH("0 - серый",P134)))</formula>
    </cfRule>
  </conditionalFormatting>
  <conditionalFormatting sqref="P135">
    <cfRule type="containsText" dxfId="2087" priority="3077" stopIfTrue="1" operator="containsText" text="3 - красный">
      <formula>NOT(ISERROR(SEARCH("3 - красный",P135)))</formula>
    </cfRule>
    <cfRule type="containsText" dxfId="2086" priority="3078" stopIfTrue="1" operator="containsText" text="2 - желтый">
      <formula>NOT(ISERROR(SEARCH("2 - желтый",P135)))</formula>
    </cfRule>
    <cfRule type="containsText" dxfId="2085" priority="3079" stopIfTrue="1" operator="containsText" text="1 - зеленый">
      <formula>NOT(ISERROR(SEARCH("1 - зеленый",P135)))</formula>
    </cfRule>
    <cfRule type="containsText" dxfId="2084" priority="3080" stopIfTrue="1" operator="containsText" text="0 - серый">
      <formula>NOT(ISERROR(SEARCH("0 - серый",P135)))</formula>
    </cfRule>
  </conditionalFormatting>
  <conditionalFormatting sqref="P136">
    <cfRule type="containsText" dxfId="2083" priority="3073" stopIfTrue="1" operator="containsText" text="3 - красный">
      <formula>NOT(ISERROR(SEARCH("3 - красный",P136)))</formula>
    </cfRule>
    <cfRule type="containsText" dxfId="2082" priority="3074" stopIfTrue="1" operator="containsText" text="2 - желтый">
      <formula>NOT(ISERROR(SEARCH("2 - желтый",P136)))</formula>
    </cfRule>
    <cfRule type="containsText" dxfId="2081" priority="3075" stopIfTrue="1" operator="containsText" text="1 - зеленый">
      <formula>NOT(ISERROR(SEARCH("1 - зеленый",P136)))</formula>
    </cfRule>
    <cfRule type="containsText" dxfId="2080" priority="3076" stopIfTrue="1" operator="containsText" text="0 - серый">
      <formula>NOT(ISERROR(SEARCH("0 - серый",P136)))</formula>
    </cfRule>
  </conditionalFormatting>
  <conditionalFormatting sqref="P137">
    <cfRule type="containsText" dxfId="2079" priority="3069" stopIfTrue="1" operator="containsText" text="3 - красный">
      <formula>NOT(ISERROR(SEARCH("3 - красный",P137)))</formula>
    </cfRule>
    <cfRule type="containsText" dxfId="2078" priority="3070" stopIfTrue="1" operator="containsText" text="2 - желтый">
      <formula>NOT(ISERROR(SEARCH("2 - желтый",P137)))</formula>
    </cfRule>
    <cfRule type="containsText" dxfId="2077" priority="3071" stopIfTrue="1" operator="containsText" text="1 - зеленый">
      <formula>NOT(ISERROR(SEARCH("1 - зеленый",P137)))</formula>
    </cfRule>
    <cfRule type="containsText" dxfId="2076" priority="3072" stopIfTrue="1" operator="containsText" text="0 - серый">
      <formula>NOT(ISERROR(SEARCH("0 - серый",P137)))</formula>
    </cfRule>
  </conditionalFormatting>
  <conditionalFormatting sqref="P162">
    <cfRule type="containsText" dxfId="2075" priority="3065" stopIfTrue="1" operator="containsText" text="3 - красный">
      <formula>NOT(ISERROR(SEARCH("3 - красный",P162)))</formula>
    </cfRule>
    <cfRule type="containsText" dxfId="2074" priority="3066" stopIfTrue="1" operator="containsText" text="2 - желтый">
      <formula>NOT(ISERROR(SEARCH("2 - желтый",P162)))</formula>
    </cfRule>
    <cfRule type="containsText" dxfId="2073" priority="3067" stopIfTrue="1" operator="containsText" text="1 - зеленый">
      <formula>NOT(ISERROR(SEARCH("1 - зеленый",P162)))</formula>
    </cfRule>
    <cfRule type="containsText" dxfId="2072" priority="3068" stopIfTrue="1" operator="containsText" text="0 - серый">
      <formula>NOT(ISERROR(SEARCH("0 - серый",P162)))</formula>
    </cfRule>
  </conditionalFormatting>
  <conditionalFormatting sqref="P216 P218">
    <cfRule type="containsText" dxfId="2071" priority="3061" stopIfTrue="1" operator="containsText" text="3 - красный">
      <formula>NOT(ISERROR(SEARCH("3 - красный",P216)))</formula>
    </cfRule>
    <cfRule type="containsText" dxfId="2070" priority="3062" stopIfTrue="1" operator="containsText" text="2 - желтый">
      <formula>NOT(ISERROR(SEARCH("2 - желтый",P216)))</formula>
    </cfRule>
    <cfRule type="containsText" dxfId="2069" priority="3063" stopIfTrue="1" operator="containsText" text="1 - зеленый">
      <formula>NOT(ISERROR(SEARCH("1 - зеленый",P216)))</formula>
    </cfRule>
    <cfRule type="containsText" dxfId="2068" priority="3064" stopIfTrue="1" operator="containsText" text="0 - серый">
      <formula>NOT(ISERROR(SEARCH("0 - серый",P216)))</formula>
    </cfRule>
  </conditionalFormatting>
  <conditionalFormatting sqref="P305">
    <cfRule type="containsText" dxfId="2067" priority="2957" stopIfTrue="1" operator="containsText" text="3 - красный">
      <formula>NOT(ISERROR(SEARCH("3 - красный",P305)))</formula>
    </cfRule>
    <cfRule type="containsText" dxfId="2066" priority="2958" stopIfTrue="1" operator="containsText" text="2 - желтый">
      <formula>NOT(ISERROR(SEARCH("2 - желтый",P305)))</formula>
    </cfRule>
    <cfRule type="containsText" dxfId="2065" priority="2959" stopIfTrue="1" operator="containsText" text="1 - зеленый">
      <formula>NOT(ISERROR(SEARCH("1 - зеленый",P305)))</formula>
    </cfRule>
    <cfRule type="containsText" dxfId="2064" priority="2960" stopIfTrue="1" operator="containsText" text="0 - серый">
      <formula>NOT(ISERROR(SEARCH("0 - серый",P305)))</formula>
    </cfRule>
  </conditionalFormatting>
  <conditionalFormatting sqref="P303">
    <cfRule type="containsText" dxfId="2063" priority="2965" stopIfTrue="1" operator="containsText" text="3 - красный">
      <formula>NOT(ISERROR(SEARCH("3 - красный",P303)))</formula>
    </cfRule>
    <cfRule type="containsText" dxfId="2062" priority="2966" stopIfTrue="1" operator="containsText" text="2 - желтый">
      <formula>NOT(ISERROR(SEARCH("2 - желтый",P303)))</formula>
    </cfRule>
    <cfRule type="containsText" dxfId="2061" priority="2967" stopIfTrue="1" operator="containsText" text="1 - зеленый">
      <formula>NOT(ISERROR(SEARCH("1 - зеленый",P303)))</formula>
    </cfRule>
    <cfRule type="containsText" dxfId="2060" priority="2968" stopIfTrue="1" operator="containsText" text="0 - серый">
      <formula>NOT(ISERROR(SEARCH("0 - серый",P303)))</formula>
    </cfRule>
  </conditionalFormatting>
  <conditionalFormatting sqref="P261">
    <cfRule type="containsText" dxfId="2059" priority="3053" stopIfTrue="1" operator="containsText" text="3 - красный">
      <formula>NOT(ISERROR(SEARCH("3 - красный",P261)))</formula>
    </cfRule>
    <cfRule type="containsText" dxfId="2058" priority="3054" stopIfTrue="1" operator="containsText" text="2 - желтый">
      <formula>NOT(ISERROR(SEARCH("2 - желтый",P261)))</formula>
    </cfRule>
    <cfRule type="containsText" dxfId="2057" priority="3055" stopIfTrue="1" operator="containsText" text="1 - зеленый">
      <formula>NOT(ISERROR(SEARCH("1 - зеленый",P261)))</formula>
    </cfRule>
    <cfRule type="containsText" dxfId="2056" priority="3056" stopIfTrue="1" operator="containsText" text="0 - серый">
      <formula>NOT(ISERROR(SEARCH("0 - серый",P261)))</formula>
    </cfRule>
  </conditionalFormatting>
  <conditionalFormatting sqref="P262">
    <cfRule type="containsText" dxfId="2055" priority="3049" stopIfTrue="1" operator="containsText" text="3 - красный">
      <formula>NOT(ISERROR(SEARCH("3 - красный",P262)))</formula>
    </cfRule>
    <cfRule type="containsText" dxfId="2054" priority="3050" stopIfTrue="1" operator="containsText" text="2 - желтый">
      <formula>NOT(ISERROR(SEARCH("2 - желтый",P262)))</formula>
    </cfRule>
    <cfRule type="containsText" dxfId="2053" priority="3051" stopIfTrue="1" operator="containsText" text="1 - зеленый">
      <formula>NOT(ISERROR(SEARCH("1 - зеленый",P262)))</formula>
    </cfRule>
    <cfRule type="containsText" dxfId="2052" priority="3052" stopIfTrue="1" operator="containsText" text="0 - серый">
      <formula>NOT(ISERROR(SEARCH("0 - серый",P262)))</formula>
    </cfRule>
  </conditionalFormatting>
  <conditionalFormatting sqref="P264">
    <cfRule type="containsText" dxfId="2051" priority="3041" stopIfTrue="1" operator="containsText" text="3 - красный">
      <formula>NOT(ISERROR(SEARCH("3 - красный",P264)))</formula>
    </cfRule>
    <cfRule type="containsText" dxfId="2050" priority="3042" stopIfTrue="1" operator="containsText" text="2 - желтый">
      <formula>NOT(ISERROR(SEARCH("2 - желтый",P264)))</formula>
    </cfRule>
    <cfRule type="containsText" dxfId="2049" priority="3043" stopIfTrue="1" operator="containsText" text="1 - зеленый">
      <formula>NOT(ISERROR(SEARCH("1 - зеленый",P264)))</formula>
    </cfRule>
    <cfRule type="containsText" dxfId="2048" priority="3044" stopIfTrue="1" operator="containsText" text="0 - серый">
      <formula>NOT(ISERROR(SEARCH("0 - серый",P264)))</formula>
    </cfRule>
  </conditionalFormatting>
  <conditionalFormatting sqref="P265">
    <cfRule type="containsText" dxfId="2047" priority="3037" stopIfTrue="1" operator="containsText" text="3 - красный">
      <formula>NOT(ISERROR(SEARCH("3 - красный",P265)))</formula>
    </cfRule>
    <cfRule type="containsText" dxfId="2046" priority="3038" stopIfTrue="1" operator="containsText" text="2 - желтый">
      <formula>NOT(ISERROR(SEARCH("2 - желтый",P265)))</formula>
    </cfRule>
    <cfRule type="containsText" dxfId="2045" priority="3039" stopIfTrue="1" operator="containsText" text="1 - зеленый">
      <formula>NOT(ISERROR(SEARCH("1 - зеленый",P265)))</formula>
    </cfRule>
    <cfRule type="containsText" dxfId="2044" priority="3040" stopIfTrue="1" operator="containsText" text="0 - серый">
      <formula>NOT(ISERROR(SEARCH("0 - серый",P265)))</formula>
    </cfRule>
  </conditionalFormatting>
  <conditionalFormatting sqref="P270">
    <cfRule type="containsText" dxfId="2043" priority="3017" stopIfTrue="1" operator="containsText" text="3 - красный">
      <formula>NOT(ISERROR(SEARCH("3 - красный",P270)))</formula>
    </cfRule>
    <cfRule type="containsText" dxfId="2042" priority="3018" stopIfTrue="1" operator="containsText" text="2 - желтый">
      <formula>NOT(ISERROR(SEARCH("2 - желтый",P270)))</formula>
    </cfRule>
    <cfRule type="containsText" dxfId="2041" priority="3019" stopIfTrue="1" operator="containsText" text="1 - зеленый">
      <formula>NOT(ISERROR(SEARCH("1 - зеленый",P270)))</formula>
    </cfRule>
    <cfRule type="containsText" dxfId="2040" priority="3020" stopIfTrue="1" operator="containsText" text="0 - серый">
      <formula>NOT(ISERROR(SEARCH("0 - серый",P270)))</formula>
    </cfRule>
  </conditionalFormatting>
  <conditionalFormatting sqref="P271">
    <cfRule type="containsText" dxfId="2039" priority="3013" stopIfTrue="1" operator="containsText" text="3 - красный">
      <formula>NOT(ISERROR(SEARCH("3 - красный",P271)))</formula>
    </cfRule>
    <cfRule type="containsText" dxfId="2038" priority="3014" stopIfTrue="1" operator="containsText" text="2 - желтый">
      <formula>NOT(ISERROR(SEARCH("2 - желтый",P271)))</formula>
    </cfRule>
    <cfRule type="containsText" dxfId="2037" priority="3015" stopIfTrue="1" operator="containsText" text="1 - зеленый">
      <formula>NOT(ISERROR(SEARCH("1 - зеленый",P271)))</formula>
    </cfRule>
    <cfRule type="containsText" dxfId="2036" priority="3016" stopIfTrue="1" operator="containsText" text="0 - серый">
      <formula>NOT(ISERROR(SEARCH("0 - серый",P271)))</formula>
    </cfRule>
  </conditionalFormatting>
  <conditionalFormatting sqref="P272">
    <cfRule type="containsText" dxfId="2035" priority="3009" stopIfTrue="1" operator="containsText" text="3 - красный">
      <formula>NOT(ISERROR(SEARCH("3 - красный",P272)))</formula>
    </cfRule>
    <cfRule type="containsText" dxfId="2034" priority="3010" stopIfTrue="1" operator="containsText" text="2 - желтый">
      <formula>NOT(ISERROR(SEARCH("2 - желтый",P272)))</formula>
    </cfRule>
    <cfRule type="containsText" dxfId="2033" priority="3011" stopIfTrue="1" operator="containsText" text="1 - зеленый">
      <formula>NOT(ISERROR(SEARCH("1 - зеленый",P272)))</formula>
    </cfRule>
    <cfRule type="containsText" dxfId="2032" priority="3012" stopIfTrue="1" operator="containsText" text="0 - серый">
      <formula>NOT(ISERROR(SEARCH("0 - серый",P272)))</formula>
    </cfRule>
  </conditionalFormatting>
  <conditionalFormatting sqref="P273">
    <cfRule type="containsText" dxfId="2031" priority="3005" stopIfTrue="1" operator="containsText" text="3 - красный">
      <formula>NOT(ISERROR(SEARCH("3 - красный",P273)))</formula>
    </cfRule>
    <cfRule type="containsText" dxfId="2030" priority="3006" stopIfTrue="1" operator="containsText" text="2 - желтый">
      <formula>NOT(ISERROR(SEARCH("2 - желтый",P273)))</formula>
    </cfRule>
    <cfRule type="containsText" dxfId="2029" priority="3007" stopIfTrue="1" operator="containsText" text="1 - зеленый">
      <formula>NOT(ISERROR(SEARCH("1 - зеленый",P273)))</formula>
    </cfRule>
    <cfRule type="containsText" dxfId="2028" priority="3008" stopIfTrue="1" operator="containsText" text="0 - серый">
      <formula>NOT(ISERROR(SEARCH("0 - серый",P273)))</formula>
    </cfRule>
  </conditionalFormatting>
  <conditionalFormatting sqref="P274">
    <cfRule type="containsText" dxfId="2027" priority="3001" stopIfTrue="1" operator="containsText" text="3 - красный">
      <formula>NOT(ISERROR(SEARCH("3 - красный",P274)))</formula>
    </cfRule>
    <cfRule type="containsText" dxfId="2026" priority="3002" stopIfTrue="1" operator="containsText" text="2 - желтый">
      <formula>NOT(ISERROR(SEARCH("2 - желтый",P274)))</formula>
    </cfRule>
    <cfRule type="containsText" dxfId="2025" priority="3003" stopIfTrue="1" operator="containsText" text="1 - зеленый">
      <formula>NOT(ISERROR(SEARCH("1 - зеленый",P274)))</formula>
    </cfRule>
    <cfRule type="containsText" dxfId="2024" priority="3004" stopIfTrue="1" operator="containsText" text="0 - серый">
      <formula>NOT(ISERROR(SEARCH("0 - серый",P274)))</formula>
    </cfRule>
  </conditionalFormatting>
  <conditionalFormatting sqref="P275">
    <cfRule type="containsText" dxfId="2023" priority="2997" stopIfTrue="1" operator="containsText" text="3 - красный">
      <formula>NOT(ISERROR(SEARCH("3 - красный",P275)))</formula>
    </cfRule>
    <cfRule type="containsText" dxfId="2022" priority="2998" stopIfTrue="1" operator="containsText" text="2 - желтый">
      <formula>NOT(ISERROR(SEARCH("2 - желтый",P275)))</formula>
    </cfRule>
    <cfRule type="containsText" dxfId="2021" priority="2999" stopIfTrue="1" operator="containsText" text="1 - зеленый">
      <formula>NOT(ISERROR(SEARCH("1 - зеленый",P275)))</formula>
    </cfRule>
    <cfRule type="containsText" dxfId="2020" priority="3000" stopIfTrue="1" operator="containsText" text="0 - серый">
      <formula>NOT(ISERROR(SEARCH("0 - серый",P275)))</formula>
    </cfRule>
  </conditionalFormatting>
  <conditionalFormatting sqref="P276">
    <cfRule type="containsText" dxfId="2019" priority="2993" stopIfTrue="1" operator="containsText" text="3 - красный">
      <formula>NOT(ISERROR(SEARCH("3 - красный",P276)))</formula>
    </cfRule>
    <cfRule type="containsText" dxfId="2018" priority="2994" stopIfTrue="1" operator="containsText" text="2 - желтый">
      <formula>NOT(ISERROR(SEARCH("2 - желтый",P276)))</formula>
    </cfRule>
    <cfRule type="containsText" dxfId="2017" priority="2995" stopIfTrue="1" operator="containsText" text="1 - зеленый">
      <formula>NOT(ISERROR(SEARCH("1 - зеленый",P276)))</formula>
    </cfRule>
    <cfRule type="containsText" dxfId="2016" priority="2996" stopIfTrue="1" operator="containsText" text="0 - серый">
      <formula>NOT(ISERROR(SEARCH("0 - серый",P276)))</formula>
    </cfRule>
  </conditionalFormatting>
  <conditionalFormatting sqref="P277">
    <cfRule type="containsText" dxfId="2015" priority="2989" stopIfTrue="1" operator="containsText" text="3 - красный">
      <formula>NOT(ISERROR(SEARCH("3 - красный",P277)))</formula>
    </cfRule>
    <cfRule type="containsText" dxfId="2014" priority="2990" stopIfTrue="1" operator="containsText" text="2 - желтый">
      <formula>NOT(ISERROR(SEARCH("2 - желтый",P277)))</formula>
    </cfRule>
    <cfRule type="containsText" dxfId="2013" priority="2991" stopIfTrue="1" operator="containsText" text="1 - зеленый">
      <formula>NOT(ISERROR(SEARCH("1 - зеленый",P277)))</formula>
    </cfRule>
    <cfRule type="containsText" dxfId="2012" priority="2992" stopIfTrue="1" operator="containsText" text="0 - серый">
      <formula>NOT(ISERROR(SEARCH("0 - серый",P277)))</formula>
    </cfRule>
  </conditionalFormatting>
  <conditionalFormatting sqref="P278">
    <cfRule type="containsText" dxfId="2011" priority="2985" stopIfTrue="1" operator="containsText" text="3 - красный">
      <formula>NOT(ISERROR(SEARCH("3 - красный",P278)))</formula>
    </cfRule>
    <cfRule type="containsText" dxfId="2010" priority="2986" stopIfTrue="1" operator="containsText" text="2 - желтый">
      <formula>NOT(ISERROR(SEARCH("2 - желтый",P278)))</formula>
    </cfRule>
    <cfRule type="containsText" dxfId="2009" priority="2987" stopIfTrue="1" operator="containsText" text="1 - зеленый">
      <formula>NOT(ISERROR(SEARCH("1 - зеленый",P278)))</formula>
    </cfRule>
    <cfRule type="containsText" dxfId="2008" priority="2988" stopIfTrue="1" operator="containsText" text="0 - серый">
      <formula>NOT(ISERROR(SEARCH("0 - серый",P278)))</formula>
    </cfRule>
  </conditionalFormatting>
  <conditionalFormatting sqref="P279">
    <cfRule type="containsText" dxfId="2007" priority="2981" stopIfTrue="1" operator="containsText" text="3 - красный">
      <formula>NOT(ISERROR(SEARCH("3 - красный",P279)))</formula>
    </cfRule>
    <cfRule type="containsText" dxfId="2006" priority="2982" stopIfTrue="1" operator="containsText" text="2 - желтый">
      <formula>NOT(ISERROR(SEARCH("2 - желтый",P279)))</formula>
    </cfRule>
    <cfRule type="containsText" dxfId="2005" priority="2983" stopIfTrue="1" operator="containsText" text="1 - зеленый">
      <formula>NOT(ISERROR(SEARCH("1 - зеленый",P279)))</formula>
    </cfRule>
    <cfRule type="containsText" dxfId="2004" priority="2984" stopIfTrue="1" operator="containsText" text="0 - серый">
      <formula>NOT(ISERROR(SEARCH("0 - серый",P279)))</formula>
    </cfRule>
  </conditionalFormatting>
  <conditionalFormatting sqref="P302">
    <cfRule type="containsText" dxfId="2003" priority="2969" stopIfTrue="1" operator="containsText" text="3 - красный">
      <formula>NOT(ISERROR(SEARCH("3 - красный",P302)))</formula>
    </cfRule>
    <cfRule type="containsText" dxfId="2002" priority="2970" stopIfTrue="1" operator="containsText" text="2 - желтый">
      <formula>NOT(ISERROR(SEARCH("2 - желтый",P302)))</formula>
    </cfRule>
    <cfRule type="containsText" dxfId="2001" priority="2971" stopIfTrue="1" operator="containsText" text="1 - зеленый">
      <formula>NOT(ISERROR(SEARCH("1 - зеленый",P302)))</formula>
    </cfRule>
    <cfRule type="containsText" dxfId="2000" priority="2972" stopIfTrue="1" operator="containsText" text="0 - серый">
      <formula>NOT(ISERROR(SEARCH("0 - серый",P302)))</formula>
    </cfRule>
  </conditionalFormatting>
  <conditionalFormatting sqref="P304">
    <cfRule type="containsText" dxfId="1999" priority="2961" stopIfTrue="1" operator="containsText" text="3 - красный">
      <formula>NOT(ISERROR(SEARCH("3 - красный",P304)))</formula>
    </cfRule>
    <cfRule type="containsText" dxfId="1998" priority="2962" stopIfTrue="1" operator="containsText" text="2 - желтый">
      <formula>NOT(ISERROR(SEARCH("2 - желтый",P304)))</formula>
    </cfRule>
    <cfRule type="containsText" dxfId="1997" priority="2963" stopIfTrue="1" operator="containsText" text="1 - зеленый">
      <formula>NOT(ISERROR(SEARCH("1 - зеленый",P304)))</formula>
    </cfRule>
    <cfRule type="containsText" dxfId="1996" priority="2964" stopIfTrue="1" operator="containsText" text="0 - серый">
      <formula>NOT(ISERROR(SEARCH("0 - серый",P304)))</formula>
    </cfRule>
  </conditionalFormatting>
  <conditionalFormatting sqref="P306">
    <cfRule type="containsText" dxfId="1995" priority="2953" stopIfTrue="1" operator="containsText" text="3 - красный">
      <formula>NOT(ISERROR(SEARCH("3 - красный",P306)))</formula>
    </cfRule>
    <cfRule type="containsText" dxfId="1994" priority="2954" stopIfTrue="1" operator="containsText" text="2 - желтый">
      <formula>NOT(ISERROR(SEARCH("2 - желтый",P306)))</formula>
    </cfRule>
    <cfRule type="containsText" dxfId="1993" priority="2955" stopIfTrue="1" operator="containsText" text="1 - зеленый">
      <formula>NOT(ISERROR(SEARCH("1 - зеленый",P306)))</formula>
    </cfRule>
    <cfRule type="containsText" dxfId="1992" priority="2956" stopIfTrue="1" operator="containsText" text="0 - серый">
      <formula>NOT(ISERROR(SEARCH("0 - серый",P306)))</formula>
    </cfRule>
  </conditionalFormatting>
  <conditionalFormatting sqref="P307">
    <cfRule type="containsText" dxfId="1991" priority="2949" stopIfTrue="1" operator="containsText" text="3 - красный">
      <formula>NOT(ISERROR(SEARCH("3 - красный",P307)))</formula>
    </cfRule>
    <cfRule type="containsText" dxfId="1990" priority="2950" stopIfTrue="1" operator="containsText" text="2 - желтый">
      <formula>NOT(ISERROR(SEARCH("2 - желтый",P307)))</formula>
    </cfRule>
    <cfRule type="containsText" dxfId="1989" priority="2951" stopIfTrue="1" operator="containsText" text="1 - зеленый">
      <formula>NOT(ISERROR(SEARCH("1 - зеленый",P307)))</formula>
    </cfRule>
    <cfRule type="containsText" dxfId="1988" priority="2952" stopIfTrue="1" operator="containsText" text="0 - серый">
      <formula>NOT(ISERROR(SEARCH("0 - серый",P307)))</formula>
    </cfRule>
  </conditionalFormatting>
  <conditionalFormatting sqref="P308">
    <cfRule type="containsText" dxfId="1987" priority="2945" stopIfTrue="1" operator="containsText" text="3 - красный">
      <formula>NOT(ISERROR(SEARCH("3 - красный",P308)))</formula>
    </cfRule>
    <cfRule type="containsText" dxfId="1986" priority="2946" stopIfTrue="1" operator="containsText" text="2 - желтый">
      <formula>NOT(ISERROR(SEARCH("2 - желтый",P308)))</formula>
    </cfRule>
    <cfRule type="containsText" dxfId="1985" priority="2947" stopIfTrue="1" operator="containsText" text="1 - зеленый">
      <formula>NOT(ISERROR(SEARCH("1 - зеленый",P308)))</formula>
    </cfRule>
    <cfRule type="containsText" dxfId="1984" priority="2948" stopIfTrue="1" operator="containsText" text="0 - серый">
      <formula>NOT(ISERROR(SEARCH("0 - серый",P308)))</formula>
    </cfRule>
  </conditionalFormatting>
  <conditionalFormatting sqref="P312">
    <cfRule type="containsText" dxfId="1983" priority="2929" stopIfTrue="1" operator="containsText" text="3 - красный">
      <formula>NOT(ISERROR(SEARCH("3 - красный",P312)))</formula>
    </cfRule>
    <cfRule type="containsText" dxfId="1982" priority="2930" stopIfTrue="1" operator="containsText" text="2 - желтый">
      <formula>NOT(ISERROR(SEARCH("2 - желтый",P312)))</formula>
    </cfRule>
    <cfRule type="containsText" dxfId="1981" priority="2931" stopIfTrue="1" operator="containsText" text="1 - зеленый">
      <formula>NOT(ISERROR(SEARCH("1 - зеленый",P312)))</formula>
    </cfRule>
    <cfRule type="containsText" dxfId="1980" priority="2932" stopIfTrue="1" operator="containsText" text="0 - серый">
      <formula>NOT(ISERROR(SEARCH("0 - серый",P312)))</formula>
    </cfRule>
  </conditionalFormatting>
  <conditionalFormatting sqref="P313">
    <cfRule type="containsText" dxfId="1979" priority="2925" stopIfTrue="1" operator="containsText" text="3 - красный">
      <formula>NOT(ISERROR(SEARCH("3 - красный",P313)))</formula>
    </cfRule>
    <cfRule type="containsText" dxfId="1978" priority="2926" stopIfTrue="1" operator="containsText" text="2 - желтый">
      <formula>NOT(ISERROR(SEARCH("2 - желтый",P313)))</formula>
    </cfRule>
    <cfRule type="containsText" dxfId="1977" priority="2927" stopIfTrue="1" operator="containsText" text="1 - зеленый">
      <formula>NOT(ISERROR(SEARCH("1 - зеленый",P313)))</formula>
    </cfRule>
    <cfRule type="containsText" dxfId="1976" priority="2928" stopIfTrue="1" operator="containsText" text="0 - серый">
      <formula>NOT(ISERROR(SEARCH("0 - серый",P313)))</formula>
    </cfRule>
  </conditionalFormatting>
  <conditionalFormatting sqref="P326">
    <cfRule type="containsText" dxfId="1975" priority="2921" stopIfTrue="1" operator="containsText" text="3 - красный">
      <formula>NOT(ISERROR(SEARCH("3 - красный",P326)))</formula>
    </cfRule>
    <cfRule type="containsText" dxfId="1974" priority="2922" stopIfTrue="1" operator="containsText" text="2 - желтый">
      <formula>NOT(ISERROR(SEARCH("2 - желтый",P326)))</formula>
    </cfRule>
    <cfRule type="containsText" dxfId="1973" priority="2923" stopIfTrue="1" operator="containsText" text="1 - зеленый">
      <formula>NOT(ISERROR(SEARCH("1 - зеленый",P326)))</formula>
    </cfRule>
    <cfRule type="containsText" dxfId="1972" priority="2924" stopIfTrue="1" operator="containsText" text="0 - серый">
      <formula>NOT(ISERROR(SEARCH("0 - серый",P326)))</formula>
    </cfRule>
  </conditionalFormatting>
  <conditionalFormatting sqref="P328">
    <cfRule type="containsText" dxfId="1971" priority="2917" stopIfTrue="1" operator="containsText" text="3 - красный">
      <formula>NOT(ISERROR(SEARCH("3 - красный",P328)))</formula>
    </cfRule>
    <cfRule type="containsText" dxfId="1970" priority="2918" stopIfTrue="1" operator="containsText" text="2 - желтый">
      <formula>NOT(ISERROR(SEARCH("2 - желтый",P328)))</formula>
    </cfRule>
    <cfRule type="containsText" dxfId="1969" priority="2919" stopIfTrue="1" operator="containsText" text="1 - зеленый">
      <formula>NOT(ISERROR(SEARCH("1 - зеленый",P328)))</formula>
    </cfRule>
    <cfRule type="containsText" dxfId="1968" priority="2920" stopIfTrue="1" operator="containsText" text="0 - серый">
      <formula>NOT(ISERROR(SEARCH("0 - серый",P328)))</formula>
    </cfRule>
  </conditionalFormatting>
  <conditionalFormatting sqref="P329">
    <cfRule type="containsText" dxfId="1967" priority="2913" stopIfTrue="1" operator="containsText" text="3 - красный">
      <formula>NOT(ISERROR(SEARCH("3 - красный",P329)))</formula>
    </cfRule>
    <cfRule type="containsText" dxfId="1966" priority="2914" stopIfTrue="1" operator="containsText" text="2 - желтый">
      <formula>NOT(ISERROR(SEARCH("2 - желтый",P329)))</formula>
    </cfRule>
    <cfRule type="containsText" dxfId="1965" priority="2915" stopIfTrue="1" operator="containsText" text="1 - зеленый">
      <formula>NOT(ISERROR(SEARCH("1 - зеленый",P329)))</formula>
    </cfRule>
    <cfRule type="containsText" dxfId="1964" priority="2916" stopIfTrue="1" operator="containsText" text="0 - серый">
      <formula>NOT(ISERROR(SEARCH("0 - серый",P329)))</formula>
    </cfRule>
  </conditionalFormatting>
  <conditionalFormatting sqref="P363">
    <cfRule type="containsText" dxfId="1963" priority="2889" stopIfTrue="1" operator="containsText" text="3 - красный">
      <formula>NOT(ISERROR(SEARCH("3 - красный",P363)))</formula>
    </cfRule>
    <cfRule type="containsText" dxfId="1962" priority="2890" stopIfTrue="1" operator="containsText" text="2 - желтый">
      <formula>NOT(ISERROR(SEARCH("2 - желтый",P363)))</formula>
    </cfRule>
    <cfRule type="containsText" dxfId="1961" priority="2891" stopIfTrue="1" operator="containsText" text="1 - зеленый">
      <formula>NOT(ISERROR(SEARCH("1 - зеленый",P363)))</formula>
    </cfRule>
    <cfRule type="containsText" dxfId="1960" priority="2892" stopIfTrue="1" operator="containsText" text="0 - серый">
      <formula>NOT(ISERROR(SEARCH("0 - серый",P363)))</formula>
    </cfRule>
  </conditionalFormatting>
  <conditionalFormatting sqref="O48:P48">
    <cfRule type="containsText" dxfId="1959" priority="2653" stopIfTrue="1" operator="containsText" text="3 - красный">
      <formula>NOT(ISERROR(SEARCH("3 - красный",O48)))</formula>
    </cfRule>
    <cfRule type="containsText" dxfId="1958" priority="2654" stopIfTrue="1" operator="containsText" text="2 - желтый">
      <formula>NOT(ISERROR(SEARCH("2 - желтый",O48)))</formula>
    </cfRule>
    <cfRule type="containsText" dxfId="1957" priority="2655" stopIfTrue="1" operator="containsText" text="1 - зеленый">
      <formula>NOT(ISERROR(SEARCH("1 - зеленый",O48)))</formula>
    </cfRule>
    <cfRule type="containsText" dxfId="1956" priority="2656" stopIfTrue="1" operator="containsText" text="0 - серый">
      <formula>NOT(ISERROR(SEARCH("0 - серый",O48)))</formula>
    </cfRule>
  </conditionalFormatting>
  <conditionalFormatting sqref="O49:P49">
    <cfRule type="containsText" dxfId="1955" priority="2649" stopIfTrue="1" operator="containsText" text="3 - красный">
      <formula>NOT(ISERROR(SEARCH("3 - красный",O49)))</formula>
    </cfRule>
    <cfRule type="containsText" dxfId="1954" priority="2650" stopIfTrue="1" operator="containsText" text="2 - желтый">
      <formula>NOT(ISERROR(SEARCH("2 - желтый",O49)))</formula>
    </cfRule>
    <cfRule type="containsText" dxfId="1953" priority="2651" stopIfTrue="1" operator="containsText" text="1 - зеленый">
      <formula>NOT(ISERROR(SEARCH("1 - зеленый",O49)))</formula>
    </cfRule>
    <cfRule type="containsText" dxfId="1952" priority="2652" stopIfTrue="1" operator="containsText" text="0 - серый">
      <formula>NOT(ISERROR(SEARCH("0 - серый",O49)))</formula>
    </cfRule>
  </conditionalFormatting>
  <conditionalFormatting sqref="O50:P50">
    <cfRule type="containsText" dxfId="1951" priority="2645" stopIfTrue="1" operator="containsText" text="3 - красный">
      <formula>NOT(ISERROR(SEARCH("3 - красный",O50)))</formula>
    </cfRule>
    <cfRule type="containsText" dxfId="1950" priority="2646" stopIfTrue="1" operator="containsText" text="2 - желтый">
      <formula>NOT(ISERROR(SEARCH("2 - желтый",O50)))</formula>
    </cfRule>
    <cfRule type="containsText" dxfId="1949" priority="2647" stopIfTrue="1" operator="containsText" text="1 - зеленый">
      <formula>NOT(ISERROR(SEARCH("1 - зеленый",O50)))</formula>
    </cfRule>
    <cfRule type="containsText" dxfId="1948" priority="2648" stopIfTrue="1" operator="containsText" text="0 - серый">
      <formula>NOT(ISERROR(SEARCH("0 - серый",O50)))</formula>
    </cfRule>
  </conditionalFormatting>
  <conditionalFormatting sqref="O74:P74">
    <cfRule type="containsText" dxfId="1947" priority="2861" stopIfTrue="1" operator="containsText" text="3 - красный">
      <formula>NOT(ISERROR(SEARCH("3 - красный",O74)))</formula>
    </cfRule>
    <cfRule type="containsText" dxfId="1946" priority="2862" stopIfTrue="1" operator="containsText" text="2 - желтый">
      <formula>NOT(ISERROR(SEARCH("2 - желтый",O74)))</formula>
    </cfRule>
    <cfRule type="containsText" dxfId="1945" priority="2863" stopIfTrue="1" operator="containsText" text="1 - зеленый">
      <formula>NOT(ISERROR(SEARCH("1 - зеленый",O74)))</formula>
    </cfRule>
    <cfRule type="containsText" dxfId="1944" priority="2864" stopIfTrue="1" operator="containsText" text="0 - серый">
      <formula>NOT(ISERROR(SEARCH("0 - серый",O74)))</formula>
    </cfRule>
  </conditionalFormatting>
  <conditionalFormatting sqref="O97:P97">
    <cfRule type="containsText" dxfId="1943" priority="2857" stopIfTrue="1" operator="containsText" text="3 - красный">
      <formula>NOT(ISERROR(SEARCH("3 - красный",O97)))</formula>
    </cfRule>
    <cfRule type="containsText" dxfId="1942" priority="2858" stopIfTrue="1" operator="containsText" text="2 - желтый">
      <formula>NOT(ISERROR(SEARCH("2 - желтый",O97)))</formula>
    </cfRule>
    <cfRule type="containsText" dxfId="1941" priority="2859" stopIfTrue="1" operator="containsText" text="1 - зеленый">
      <formula>NOT(ISERROR(SEARCH("1 - зеленый",O97)))</formula>
    </cfRule>
    <cfRule type="containsText" dxfId="1940" priority="2860" stopIfTrue="1" operator="containsText" text="0 - серый">
      <formula>NOT(ISERROR(SEARCH("0 - серый",O97)))</formula>
    </cfRule>
  </conditionalFormatting>
  <conditionalFormatting sqref="O153:P153">
    <cfRule type="containsText" dxfId="1939" priority="2845" stopIfTrue="1" operator="containsText" text="3 - красный">
      <formula>NOT(ISERROR(SEARCH("3 - красный",O153)))</formula>
    </cfRule>
    <cfRule type="containsText" dxfId="1938" priority="2846" stopIfTrue="1" operator="containsText" text="2 - желтый">
      <formula>NOT(ISERROR(SEARCH("2 - желтый",O153)))</formula>
    </cfRule>
    <cfRule type="containsText" dxfId="1937" priority="2847" stopIfTrue="1" operator="containsText" text="1 - зеленый">
      <formula>NOT(ISERROR(SEARCH("1 - зеленый",O153)))</formula>
    </cfRule>
    <cfRule type="containsText" dxfId="1936" priority="2848" stopIfTrue="1" operator="containsText" text="0 - серый">
      <formula>NOT(ISERROR(SEARCH("0 - серый",O153)))</formula>
    </cfRule>
  </conditionalFormatting>
  <conditionalFormatting sqref="O154:P154">
    <cfRule type="containsText" dxfId="1935" priority="2841" stopIfTrue="1" operator="containsText" text="3 - красный">
      <formula>NOT(ISERROR(SEARCH("3 - красный",O154)))</formula>
    </cfRule>
    <cfRule type="containsText" dxfId="1934" priority="2842" stopIfTrue="1" operator="containsText" text="2 - желтый">
      <formula>NOT(ISERROR(SEARCH("2 - желтый",O154)))</formula>
    </cfRule>
    <cfRule type="containsText" dxfId="1933" priority="2843" stopIfTrue="1" operator="containsText" text="1 - зеленый">
      <formula>NOT(ISERROR(SEARCH("1 - зеленый",O154)))</formula>
    </cfRule>
    <cfRule type="containsText" dxfId="1932" priority="2844" stopIfTrue="1" operator="containsText" text="0 - серый">
      <formula>NOT(ISERROR(SEARCH("0 - серый",O154)))</formula>
    </cfRule>
  </conditionalFormatting>
  <conditionalFormatting sqref="O155:P155">
    <cfRule type="containsText" dxfId="1931" priority="2837" stopIfTrue="1" operator="containsText" text="3 - красный">
      <formula>NOT(ISERROR(SEARCH("3 - красный",O155)))</formula>
    </cfRule>
    <cfRule type="containsText" dxfId="1930" priority="2838" stopIfTrue="1" operator="containsText" text="2 - желтый">
      <formula>NOT(ISERROR(SEARCH("2 - желтый",O155)))</formula>
    </cfRule>
    <cfRule type="containsText" dxfId="1929" priority="2839" stopIfTrue="1" operator="containsText" text="1 - зеленый">
      <formula>NOT(ISERROR(SEARCH("1 - зеленый",O155)))</formula>
    </cfRule>
    <cfRule type="containsText" dxfId="1928" priority="2840" stopIfTrue="1" operator="containsText" text="0 - серый">
      <formula>NOT(ISERROR(SEARCH("0 - серый",O155)))</formula>
    </cfRule>
  </conditionalFormatting>
  <conditionalFormatting sqref="O188:P188">
    <cfRule type="containsText" dxfId="1927" priority="2817" stopIfTrue="1" operator="containsText" text="3 - красный">
      <formula>NOT(ISERROR(SEARCH("3 - красный",O188)))</formula>
    </cfRule>
    <cfRule type="containsText" dxfId="1926" priority="2818" stopIfTrue="1" operator="containsText" text="2 - желтый">
      <formula>NOT(ISERROR(SEARCH("2 - желтый",O188)))</formula>
    </cfRule>
    <cfRule type="containsText" dxfId="1925" priority="2819" stopIfTrue="1" operator="containsText" text="1 - зеленый">
      <formula>NOT(ISERROR(SEARCH("1 - зеленый",O188)))</formula>
    </cfRule>
    <cfRule type="containsText" dxfId="1924" priority="2820" stopIfTrue="1" operator="containsText" text="0 - серый">
      <formula>NOT(ISERROR(SEARCH("0 - серый",O188)))</formula>
    </cfRule>
  </conditionalFormatting>
  <conditionalFormatting sqref="O189:P189">
    <cfRule type="containsText" dxfId="1923" priority="2813" stopIfTrue="1" operator="containsText" text="3 - красный">
      <formula>NOT(ISERROR(SEARCH("3 - красный",O189)))</formula>
    </cfRule>
    <cfRule type="containsText" dxfId="1922" priority="2814" stopIfTrue="1" operator="containsText" text="2 - желтый">
      <formula>NOT(ISERROR(SEARCH("2 - желтый",O189)))</formula>
    </cfRule>
    <cfRule type="containsText" dxfId="1921" priority="2815" stopIfTrue="1" operator="containsText" text="1 - зеленый">
      <formula>NOT(ISERROR(SEARCH("1 - зеленый",O189)))</formula>
    </cfRule>
    <cfRule type="containsText" dxfId="1920" priority="2816" stopIfTrue="1" operator="containsText" text="0 - серый">
      <formula>NOT(ISERROR(SEARCH("0 - серый",O189)))</formula>
    </cfRule>
  </conditionalFormatting>
  <conditionalFormatting sqref="O190:P190">
    <cfRule type="containsText" dxfId="1919" priority="2809" stopIfTrue="1" operator="containsText" text="3 - красный">
      <formula>NOT(ISERROR(SEARCH("3 - красный",O190)))</formula>
    </cfRule>
    <cfRule type="containsText" dxfId="1918" priority="2810" stopIfTrue="1" operator="containsText" text="2 - желтый">
      <formula>NOT(ISERROR(SEARCH("2 - желтый",O190)))</formula>
    </cfRule>
    <cfRule type="containsText" dxfId="1917" priority="2811" stopIfTrue="1" operator="containsText" text="1 - зеленый">
      <formula>NOT(ISERROR(SEARCH("1 - зеленый",O190)))</formula>
    </cfRule>
    <cfRule type="containsText" dxfId="1916" priority="2812" stopIfTrue="1" operator="containsText" text="0 - серый">
      <formula>NOT(ISERROR(SEARCH("0 - серый",O190)))</formula>
    </cfRule>
  </conditionalFormatting>
  <conditionalFormatting sqref="O205:P205">
    <cfRule type="containsText" dxfId="1915" priority="2805" stopIfTrue="1" operator="containsText" text="3 - красный">
      <formula>NOT(ISERROR(SEARCH("3 - красный",O205)))</formula>
    </cfRule>
    <cfRule type="containsText" dxfId="1914" priority="2806" stopIfTrue="1" operator="containsText" text="2 - желтый">
      <formula>NOT(ISERROR(SEARCH("2 - желтый",O205)))</formula>
    </cfRule>
    <cfRule type="containsText" dxfId="1913" priority="2807" stopIfTrue="1" operator="containsText" text="1 - зеленый">
      <formula>NOT(ISERROR(SEARCH("1 - зеленый",O205)))</formula>
    </cfRule>
    <cfRule type="containsText" dxfId="1912" priority="2808" stopIfTrue="1" operator="containsText" text="0 - серый">
      <formula>NOT(ISERROR(SEARCH("0 - серый",O205)))</formula>
    </cfRule>
  </conditionalFormatting>
  <conditionalFormatting sqref="O206:P206">
    <cfRule type="containsText" dxfId="1911" priority="2801" stopIfTrue="1" operator="containsText" text="3 - красный">
      <formula>NOT(ISERROR(SEARCH("3 - красный",O206)))</formula>
    </cfRule>
    <cfRule type="containsText" dxfId="1910" priority="2802" stopIfTrue="1" operator="containsText" text="2 - желтый">
      <formula>NOT(ISERROR(SEARCH("2 - желтый",O206)))</formula>
    </cfRule>
    <cfRule type="containsText" dxfId="1909" priority="2803" stopIfTrue="1" operator="containsText" text="1 - зеленый">
      <formula>NOT(ISERROR(SEARCH("1 - зеленый",O206)))</formula>
    </cfRule>
    <cfRule type="containsText" dxfId="1908" priority="2804" stopIfTrue="1" operator="containsText" text="0 - серый">
      <formula>NOT(ISERROR(SEARCH("0 - серый",O206)))</formula>
    </cfRule>
  </conditionalFormatting>
  <conditionalFormatting sqref="O209:P209">
    <cfRule type="containsText" dxfId="1907" priority="2797" stopIfTrue="1" operator="containsText" text="3 - красный">
      <formula>NOT(ISERROR(SEARCH("3 - красный",O209)))</formula>
    </cfRule>
    <cfRule type="containsText" dxfId="1906" priority="2798" stopIfTrue="1" operator="containsText" text="2 - желтый">
      <formula>NOT(ISERROR(SEARCH("2 - желтый",O209)))</formula>
    </cfRule>
    <cfRule type="containsText" dxfId="1905" priority="2799" stopIfTrue="1" operator="containsText" text="1 - зеленый">
      <formula>NOT(ISERROR(SEARCH("1 - зеленый",O209)))</formula>
    </cfRule>
    <cfRule type="containsText" dxfId="1904" priority="2800" stopIfTrue="1" operator="containsText" text="0 - серый">
      <formula>NOT(ISERROR(SEARCH("0 - серый",O209)))</formula>
    </cfRule>
  </conditionalFormatting>
  <conditionalFormatting sqref="O222:P222">
    <cfRule type="containsText" dxfId="1903" priority="2793" stopIfTrue="1" operator="containsText" text="3 - красный">
      <formula>NOT(ISERROR(SEARCH("3 - красный",O222)))</formula>
    </cfRule>
    <cfRule type="containsText" dxfId="1902" priority="2794" stopIfTrue="1" operator="containsText" text="2 - желтый">
      <formula>NOT(ISERROR(SEARCH("2 - желтый",O222)))</formula>
    </cfRule>
    <cfRule type="containsText" dxfId="1901" priority="2795" stopIfTrue="1" operator="containsText" text="1 - зеленый">
      <formula>NOT(ISERROR(SEARCH("1 - зеленый",O222)))</formula>
    </cfRule>
    <cfRule type="containsText" dxfId="1900" priority="2796" stopIfTrue="1" operator="containsText" text="0 - серый">
      <formula>NOT(ISERROR(SEARCH("0 - серый",O222)))</formula>
    </cfRule>
  </conditionalFormatting>
  <conditionalFormatting sqref="O233:P233">
    <cfRule type="containsText" dxfId="1899" priority="2749" stopIfTrue="1" operator="containsText" text="3 - красный">
      <formula>NOT(ISERROR(SEARCH("3 - красный",O233)))</formula>
    </cfRule>
    <cfRule type="containsText" dxfId="1898" priority="2750" stopIfTrue="1" operator="containsText" text="2 - желтый">
      <formula>NOT(ISERROR(SEARCH("2 - желтый",O233)))</formula>
    </cfRule>
    <cfRule type="containsText" dxfId="1897" priority="2751" stopIfTrue="1" operator="containsText" text="1 - зеленый">
      <formula>NOT(ISERROR(SEARCH("1 - зеленый",O233)))</formula>
    </cfRule>
    <cfRule type="containsText" dxfId="1896" priority="2752" stopIfTrue="1" operator="containsText" text="0 - серый">
      <formula>NOT(ISERROR(SEARCH("0 - серый",O233)))</formula>
    </cfRule>
  </conditionalFormatting>
  <conditionalFormatting sqref="O234:P234">
    <cfRule type="containsText" dxfId="1895" priority="2745" stopIfTrue="1" operator="containsText" text="3 - красный">
      <formula>NOT(ISERROR(SEARCH("3 - красный",O234)))</formula>
    </cfRule>
    <cfRule type="containsText" dxfId="1894" priority="2746" stopIfTrue="1" operator="containsText" text="2 - желтый">
      <formula>NOT(ISERROR(SEARCH("2 - желтый",O234)))</formula>
    </cfRule>
    <cfRule type="containsText" dxfId="1893" priority="2747" stopIfTrue="1" operator="containsText" text="1 - зеленый">
      <formula>NOT(ISERROR(SEARCH("1 - зеленый",O234)))</formula>
    </cfRule>
    <cfRule type="containsText" dxfId="1892" priority="2748" stopIfTrue="1" operator="containsText" text="0 - серый">
      <formula>NOT(ISERROR(SEARCH("0 - серый",O234)))</formula>
    </cfRule>
  </conditionalFormatting>
  <conditionalFormatting sqref="O343:P343">
    <cfRule type="containsText" dxfId="1891" priority="2713" stopIfTrue="1" operator="containsText" text="3 - красный">
      <formula>NOT(ISERROR(SEARCH("3 - красный",O343)))</formula>
    </cfRule>
    <cfRule type="containsText" dxfId="1890" priority="2714" stopIfTrue="1" operator="containsText" text="2 - желтый">
      <formula>NOT(ISERROR(SEARCH("2 - желтый",O343)))</formula>
    </cfRule>
    <cfRule type="containsText" dxfId="1889" priority="2715" stopIfTrue="1" operator="containsText" text="1 - зеленый">
      <formula>NOT(ISERROR(SEARCH("1 - зеленый",O343)))</formula>
    </cfRule>
    <cfRule type="containsText" dxfId="1888" priority="2716" stopIfTrue="1" operator="containsText" text="0 - серый">
      <formula>NOT(ISERROR(SEARCH("0 - серый",O343)))</formula>
    </cfRule>
  </conditionalFormatting>
  <conditionalFormatting sqref="O344:P344">
    <cfRule type="containsText" dxfId="1887" priority="2709" stopIfTrue="1" operator="containsText" text="3 - красный">
      <formula>NOT(ISERROR(SEARCH("3 - красный",O344)))</formula>
    </cfRule>
    <cfRule type="containsText" dxfId="1886" priority="2710" stopIfTrue="1" operator="containsText" text="2 - желтый">
      <formula>NOT(ISERROR(SEARCH("2 - желтый",O344)))</formula>
    </cfRule>
    <cfRule type="containsText" dxfId="1885" priority="2711" stopIfTrue="1" operator="containsText" text="1 - зеленый">
      <formula>NOT(ISERROR(SEARCH("1 - зеленый",O344)))</formula>
    </cfRule>
    <cfRule type="containsText" dxfId="1884" priority="2712" stopIfTrue="1" operator="containsText" text="0 - серый">
      <formula>NOT(ISERROR(SEARCH("0 - серый",O344)))</formula>
    </cfRule>
  </conditionalFormatting>
  <conditionalFormatting sqref="O142:P142">
    <cfRule type="containsText" dxfId="1883" priority="2301" stopIfTrue="1" operator="containsText" text="3 - красный">
      <formula>NOT(ISERROR(SEARCH("3 - красный",O142)))</formula>
    </cfRule>
    <cfRule type="containsText" dxfId="1882" priority="2302" stopIfTrue="1" operator="containsText" text="2 - желтый">
      <formula>NOT(ISERROR(SEARCH("2 - желтый",O142)))</formula>
    </cfRule>
    <cfRule type="containsText" dxfId="1881" priority="2303" stopIfTrue="1" operator="containsText" text="1 - зеленый">
      <formula>NOT(ISERROR(SEARCH("1 - зеленый",O142)))</formula>
    </cfRule>
    <cfRule type="containsText" dxfId="1880" priority="2304" stopIfTrue="1" operator="containsText" text="0 - серый">
      <formula>NOT(ISERROR(SEARCH("0 - серый",O142)))</formula>
    </cfRule>
  </conditionalFormatting>
  <conditionalFormatting sqref="O143:P143">
    <cfRule type="containsText" dxfId="1879" priority="2297" stopIfTrue="1" operator="containsText" text="3 - красный">
      <formula>NOT(ISERROR(SEARCH("3 - красный",O143)))</formula>
    </cfRule>
    <cfRule type="containsText" dxfId="1878" priority="2298" stopIfTrue="1" operator="containsText" text="2 - желтый">
      <formula>NOT(ISERROR(SEARCH("2 - желтый",O143)))</formula>
    </cfRule>
    <cfRule type="containsText" dxfId="1877" priority="2299" stopIfTrue="1" operator="containsText" text="1 - зеленый">
      <formula>NOT(ISERROR(SEARCH("1 - зеленый",O143)))</formula>
    </cfRule>
    <cfRule type="containsText" dxfId="1876" priority="2300" stopIfTrue="1" operator="containsText" text="0 - серый">
      <formula>NOT(ISERROR(SEARCH("0 - серый",O143)))</formula>
    </cfRule>
  </conditionalFormatting>
  <conditionalFormatting sqref="O144:P144">
    <cfRule type="containsText" dxfId="1875" priority="2293" stopIfTrue="1" operator="containsText" text="3 - красный">
      <formula>NOT(ISERROR(SEARCH("3 - красный",O144)))</formula>
    </cfRule>
    <cfRule type="containsText" dxfId="1874" priority="2294" stopIfTrue="1" operator="containsText" text="2 - желтый">
      <formula>NOT(ISERROR(SEARCH("2 - желтый",O144)))</formula>
    </cfRule>
    <cfRule type="containsText" dxfId="1873" priority="2295" stopIfTrue="1" operator="containsText" text="1 - зеленый">
      <formula>NOT(ISERROR(SEARCH("1 - зеленый",O144)))</formula>
    </cfRule>
    <cfRule type="containsText" dxfId="1872" priority="2296" stopIfTrue="1" operator="containsText" text="0 - серый">
      <formula>NOT(ISERROR(SEARCH("0 - серый",O144)))</formula>
    </cfRule>
  </conditionalFormatting>
  <conditionalFormatting sqref="O146:P146">
    <cfRule type="containsText" dxfId="1871" priority="2289" stopIfTrue="1" operator="containsText" text="3 - красный">
      <formula>NOT(ISERROR(SEARCH("3 - красный",O146)))</formula>
    </cfRule>
    <cfRule type="containsText" dxfId="1870" priority="2290" stopIfTrue="1" operator="containsText" text="2 - желтый">
      <formula>NOT(ISERROR(SEARCH("2 - желтый",O146)))</formula>
    </cfRule>
    <cfRule type="containsText" dxfId="1869" priority="2291" stopIfTrue="1" operator="containsText" text="1 - зеленый">
      <formula>NOT(ISERROR(SEARCH("1 - зеленый",O146)))</formula>
    </cfRule>
    <cfRule type="containsText" dxfId="1868" priority="2292" stopIfTrue="1" operator="containsText" text="0 - серый">
      <formula>NOT(ISERROR(SEARCH("0 - серый",O146)))</formula>
    </cfRule>
  </conditionalFormatting>
  <conditionalFormatting sqref="O122">
    <cfRule type="containsText" dxfId="1867" priority="2337" stopIfTrue="1" operator="containsText" text="3 - красный">
      <formula>NOT(ISERROR(SEARCH("3 - красный",O122)))</formula>
    </cfRule>
    <cfRule type="containsText" dxfId="1866" priority="2338" stopIfTrue="1" operator="containsText" text="2 - желтый">
      <formula>NOT(ISERROR(SEARCH("2 - желтый",O122)))</formula>
    </cfRule>
    <cfRule type="containsText" dxfId="1865" priority="2339" stopIfTrue="1" operator="containsText" text="1 - зеленый">
      <formula>NOT(ISERROR(SEARCH("1 - зеленый",O122)))</formula>
    </cfRule>
    <cfRule type="containsText" dxfId="1864" priority="2340" stopIfTrue="1" operator="containsText" text="0 - серый">
      <formula>NOT(ISERROR(SEARCH("0 - серый",O122)))</formula>
    </cfRule>
  </conditionalFormatting>
  <conditionalFormatting sqref="P123">
    <cfRule type="containsText" dxfId="1863" priority="2333" stopIfTrue="1" operator="containsText" text="3 - красный">
      <formula>NOT(ISERROR(SEARCH("3 - красный",P123)))</formula>
    </cfRule>
    <cfRule type="containsText" dxfId="1862" priority="2334" stopIfTrue="1" operator="containsText" text="2 - желтый">
      <formula>NOT(ISERROR(SEARCH("2 - желтый",P123)))</formula>
    </cfRule>
    <cfRule type="containsText" dxfId="1861" priority="2335" stopIfTrue="1" operator="containsText" text="1 - зеленый">
      <formula>NOT(ISERROR(SEARCH("1 - зеленый",P123)))</formula>
    </cfRule>
    <cfRule type="containsText" dxfId="1860" priority="2336" stopIfTrue="1" operator="containsText" text="0 - серый">
      <formula>NOT(ISERROR(SEARCH("0 - серый",P123)))</formula>
    </cfRule>
  </conditionalFormatting>
  <conditionalFormatting sqref="O119">
    <cfRule type="containsText" dxfId="1859" priority="2345" stopIfTrue="1" operator="containsText" text="3 - красный">
      <formula>NOT(ISERROR(SEARCH("3 - красный",O119)))</formula>
    </cfRule>
    <cfRule type="containsText" dxfId="1858" priority="2346" stopIfTrue="1" operator="containsText" text="2 - желтый">
      <formula>NOT(ISERROR(SEARCH("2 - желтый",O119)))</formula>
    </cfRule>
    <cfRule type="containsText" dxfId="1857" priority="2347" stopIfTrue="1" operator="containsText" text="1 - зеленый">
      <formula>NOT(ISERROR(SEARCH("1 - зеленый",O119)))</formula>
    </cfRule>
    <cfRule type="containsText" dxfId="1856" priority="2348" stopIfTrue="1" operator="containsText" text="0 - серый">
      <formula>NOT(ISERROR(SEARCH("0 - серый",O119)))</formula>
    </cfRule>
  </conditionalFormatting>
  <conditionalFormatting sqref="P157">
    <cfRule type="containsText" dxfId="1855" priority="2705" stopIfTrue="1" operator="containsText" text="3 - красный">
      <formula>NOT(ISERROR(SEARCH("3 - красный",P157)))</formula>
    </cfRule>
    <cfRule type="containsText" dxfId="1854" priority="2706" stopIfTrue="1" operator="containsText" text="2 - желтый">
      <formula>NOT(ISERROR(SEARCH("2 - желтый",P157)))</formula>
    </cfRule>
    <cfRule type="containsText" dxfId="1853" priority="2707" stopIfTrue="1" operator="containsText" text="1 - зеленый">
      <formula>NOT(ISERROR(SEARCH("1 - зеленый",P157)))</formula>
    </cfRule>
    <cfRule type="containsText" dxfId="1852" priority="2708" stopIfTrue="1" operator="containsText" text="0 - серый">
      <formula>NOT(ISERROR(SEARCH("0 - серый",P157)))</formula>
    </cfRule>
  </conditionalFormatting>
  <conditionalFormatting sqref="O157">
    <cfRule type="containsText" dxfId="1851" priority="2701" stopIfTrue="1" operator="containsText" text="3 - красный">
      <formula>NOT(ISERROR(SEARCH("3 - красный",O157)))</formula>
    </cfRule>
    <cfRule type="containsText" dxfId="1850" priority="2702" stopIfTrue="1" operator="containsText" text="2 - желтый">
      <formula>NOT(ISERROR(SEARCH("2 - желтый",O157)))</formula>
    </cfRule>
    <cfRule type="containsText" dxfId="1849" priority="2703" stopIfTrue="1" operator="containsText" text="1 - зеленый">
      <formula>NOT(ISERROR(SEARCH("1 - зеленый",O157)))</formula>
    </cfRule>
    <cfRule type="containsText" dxfId="1848" priority="2704" stopIfTrue="1" operator="containsText" text="0 - серый">
      <formula>NOT(ISERROR(SEARCH("0 - серый",O157)))</formula>
    </cfRule>
  </conditionalFormatting>
  <conditionalFormatting sqref="P158">
    <cfRule type="containsText" dxfId="1847" priority="2697" stopIfTrue="1" operator="containsText" text="3 - красный">
      <formula>NOT(ISERROR(SEARCH("3 - красный",P158)))</formula>
    </cfRule>
    <cfRule type="containsText" dxfId="1846" priority="2698" stopIfTrue="1" operator="containsText" text="2 - желтый">
      <formula>NOT(ISERROR(SEARCH("2 - желтый",P158)))</formula>
    </cfRule>
    <cfRule type="containsText" dxfId="1845" priority="2699" stopIfTrue="1" operator="containsText" text="1 - зеленый">
      <formula>NOT(ISERROR(SEARCH("1 - зеленый",P158)))</formula>
    </cfRule>
    <cfRule type="containsText" dxfId="1844" priority="2700" stopIfTrue="1" operator="containsText" text="0 - серый">
      <formula>NOT(ISERROR(SEARCH("0 - серый",P158)))</formula>
    </cfRule>
  </conditionalFormatting>
  <conditionalFormatting sqref="O158">
    <cfRule type="containsText" dxfId="1843" priority="2693" stopIfTrue="1" operator="containsText" text="3 - красный">
      <formula>NOT(ISERROR(SEARCH("3 - красный",O158)))</formula>
    </cfRule>
    <cfRule type="containsText" dxfId="1842" priority="2694" stopIfTrue="1" operator="containsText" text="2 - желтый">
      <formula>NOT(ISERROR(SEARCH("2 - желтый",O158)))</formula>
    </cfRule>
    <cfRule type="containsText" dxfId="1841" priority="2695" stopIfTrue="1" operator="containsText" text="1 - зеленый">
      <formula>NOT(ISERROR(SEARCH("1 - зеленый",O158)))</formula>
    </cfRule>
    <cfRule type="containsText" dxfId="1840" priority="2696" stopIfTrue="1" operator="containsText" text="0 - серый">
      <formula>NOT(ISERROR(SEARCH("0 - серый",O158)))</formula>
    </cfRule>
  </conditionalFormatting>
  <conditionalFormatting sqref="P207">
    <cfRule type="containsText" dxfId="1839" priority="2689" stopIfTrue="1" operator="containsText" text="3 - красный">
      <formula>NOT(ISERROR(SEARCH("3 - красный",P207)))</formula>
    </cfRule>
    <cfRule type="containsText" dxfId="1838" priority="2690" stopIfTrue="1" operator="containsText" text="2 - желтый">
      <formula>NOT(ISERROR(SEARCH("2 - желтый",P207)))</formula>
    </cfRule>
    <cfRule type="containsText" dxfId="1837" priority="2691" stopIfTrue="1" operator="containsText" text="1 - зеленый">
      <formula>NOT(ISERROR(SEARCH("1 - зеленый",P207)))</formula>
    </cfRule>
    <cfRule type="containsText" dxfId="1836" priority="2692" stopIfTrue="1" operator="containsText" text="0 - серый">
      <formula>NOT(ISERROR(SEARCH("0 - серый",P207)))</formula>
    </cfRule>
  </conditionalFormatting>
  <conditionalFormatting sqref="O207">
    <cfRule type="containsText" dxfId="1835" priority="2685" stopIfTrue="1" operator="containsText" text="3 - красный">
      <formula>NOT(ISERROR(SEARCH("3 - красный",O207)))</formula>
    </cfRule>
    <cfRule type="containsText" dxfId="1834" priority="2686" stopIfTrue="1" operator="containsText" text="2 - желтый">
      <formula>NOT(ISERROR(SEARCH("2 - желтый",O207)))</formula>
    </cfRule>
    <cfRule type="containsText" dxfId="1833" priority="2687" stopIfTrue="1" operator="containsText" text="1 - зеленый">
      <formula>NOT(ISERROR(SEARCH("1 - зеленый",O207)))</formula>
    </cfRule>
    <cfRule type="containsText" dxfId="1832" priority="2688" stopIfTrue="1" operator="containsText" text="0 - серый">
      <formula>NOT(ISERROR(SEARCH("0 - серый",O207)))</formula>
    </cfRule>
  </conditionalFormatting>
  <conditionalFormatting sqref="P208">
    <cfRule type="containsText" dxfId="1831" priority="2681" stopIfTrue="1" operator="containsText" text="3 - красный">
      <formula>NOT(ISERROR(SEARCH("3 - красный",P208)))</formula>
    </cfRule>
    <cfRule type="containsText" dxfId="1830" priority="2682" stopIfTrue="1" operator="containsText" text="2 - желтый">
      <formula>NOT(ISERROR(SEARCH("2 - желтый",P208)))</formula>
    </cfRule>
    <cfRule type="containsText" dxfId="1829" priority="2683" stopIfTrue="1" operator="containsText" text="1 - зеленый">
      <formula>NOT(ISERROR(SEARCH("1 - зеленый",P208)))</formula>
    </cfRule>
    <cfRule type="containsText" dxfId="1828" priority="2684" stopIfTrue="1" operator="containsText" text="0 - серый">
      <formula>NOT(ISERROR(SEARCH("0 - серый",P208)))</formula>
    </cfRule>
  </conditionalFormatting>
  <conditionalFormatting sqref="O208">
    <cfRule type="containsText" dxfId="1827" priority="2677" stopIfTrue="1" operator="containsText" text="3 - красный">
      <formula>NOT(ISERROR(SEARCH("3 - красный",O208)))</formula>
    </cfRule>
    <cfRule type="containsText" dxfId="1826" priority="2678" stopIfTrue="1" operator="containsText" text="2 - желтый">
      <formula>NOT(ISERROR(SEARCH("2 - желтый",O208)))</formula>
    </cfRule>
    <cfRule type="containsText" dxfId="1825" priority="2679" stopIfTrue="1" operator="containsText" text="1 - зеленый">
      <formula>NOT(ISERROR(SEARCH("1 - зеленый",O208)))</formula>
    </cfRule>
    <cfRule type="containsText" dxfId="1824" priority="2680" stopIfTrue="1" operator="containsText" text="0 - серый">
      <formula>NOT(ISERROR(SEARCH("0 - серый",O208)))</formula>
    </cfRule>
  </conditionalFormatting>
  <conditionalFormatting sqref="O125:P125">
    <cfRule type="containsText" dxfId="1823" priority="2321" stopIfTrue="1" operator="containsText" text="3 - красный">
      <formula>NOT(ISERROR(SEARCH("3 - красный",O125)))</formula>
    </cfRule>
    <cfRule type="containsText" dxfId="1822" priority="2322" stopIfTrue="1" operator="containsText" text="2 - желтый">
      <formula>NOT(ISERROR(SEARCH("2 - желтый",O125)))</formula>
    </cfRule>
    <cfRule type="containsText" dxfId="1821" priority="2323" stopIfTrue="1" operator="containsText" text="1 - зеленый">
      <formula>NOT(ISERROR(SEARCH("1 - зеленый",O125)))</formula>
    </cfRule>
    <cfRule type="containsText" dxfId="1820" priority="2324" stopIfTrue="1" operator="containsText" text="0 - серый">
      <formula>NOT(ISERROR(SEARCH("0 - серый",O125)))</formula>
    </cfRule>
  </conditionalFormatting>
  <conditionalFormatting sqref="O126:P126">
    <cfRule type="containsText" dxfId="1819" priority="2317" stopIfTrue="1" operator="containsText" text="3 - красный">
      <formula>NOT(ISERROR(SEARCH("3 - красный",O126)))</formula>
    </cfRule>
    <cfRule type="containsText" dxfId="1818" priority="2318" stopIfTrue="1" operator="containsText" text="2 - желтый">
      <formula>NOT(ISERROR(SEARCH("2 - желтый",O126)))</formula>
    </cfRule>
    <cfRule type="containsText" dxfId="1817" priority="2319" stopIfTrue="1" operator="containsText" text="1 - зеленый">
      <formula>NOT(ISERROR(SEARCH("1 - зеленый",O126)))</formula>
    </cfRule>
    <cfRule type="containsText" dxfId="1816" priority="2320" stopIfTrue="1" operator="containsText" text="0 - серый">
      <formula>NOT(ISERROR(SEARCH("0 - серый",O126)))</formula>
    </cfRule>
  </conditionalFormatting>
  <conditionalFormatting sqref="O127:P127">
    <cfRule type="containsText" dxfId="1815" priority="2313" stopIfTrue="1" operator="containsText" text="3 - красный">
      <formula>NOT(ISERROR(SEARCH("3 - красный",O127)))</formula>
    </cfRule>
    <cfRule type="containsText" dxfId="1814" priority="2314" stopIfTrue="1" operator="containsText" text="2 - желтый">
      <formula>NOT(ISERROR(SEARCH("2 - желтый",O127)))</formula>
    </cfRule>
    <cfRule type="containsText" dxfId="1813" priority="2315" stopIfTrue="1" operator="containsText" text="1 - зеленый">
      <formula>NOT(ISERROR(SEARCH("1 - зеленый",O127)))</formula>
    </cfRule>
    <cfRule type="containsText" dxfId="1812" priority="2316" stopIfTrue="1" operator="containsText" text="0 - серый">
      <formula>NOT(ISERROR(SEARCH("0 - серый",O127)))</formula>
    </cfRule>
  </conditionalFormatting>
  <conditionalFormatting sqref="O140:P140">
    <cfRule type="containsText" dxfId="1811" priority="2309" stopIfTrue="1" operator="containsText" text="3 - красный">
      <formula>NOT(ISERROR(SEARCH("3 - красный",O140)))</formula>
    </cfRule>
    <cfRule type="containsText" dxfId="1810" priority="2310" stopIfTrue="1" operator="containsText" text="2 - желтый">
      <formula>NOT(ISERROR(SEARCH("2 - желтый",O140)))</formula>
    </cfRule>
    <cfRule type="containsText" dxfId="1809" priority="2311" stopIfTrue="1" operator="containsText" text="1 - зеленый">
      <formula>NOT(ISERROR(SEARCH("1 - зеленый",O140)))</formula>
    </cfRule>
    <cfRule type="containsText" dxfId="1808" priority="2312" stopIfTrue="1" operator="containsText" text="0 - серый">
      <formula>NOT(ISERROR(SEARCH("0 - серый",O140)))</formula>
    </cfRule>
  </conditionalFormatting>
  <conditionalFormatting sqref="O141:P141">
    <cfRule type="containsText" dxfId="1807" priority="2305" stopIfTrue="1" operator="containsText" text="3 - красный">
      <formula>NOT(ISERROR(SEARCH("3 - красный",O141)))</formula>
    </cfRule>
    <cfRule type="containsText" dxfId="1806" priority="2306" stopIfTrue="1" operator="containsText" text="2 - желтый">
      <formula>NOT(ISERROR(SEARCH("2 - желтый",O141)))</formula>
    </cfRule>
    <cfRule type="containsText" dxfId="1805" priority="2307" stopIfTrue="1" operator="containsText" text="1 - зеленый">
      <formula>NOT(ISERROR(SEARCH("1 - зеленый",O141)))</formula>
    </cfRule>
    <cfRule type="containsText" dxfId="1804" priority="2308" stopIfTrue="1" operator="containsText" text="0 - серый">
      <formula>NOT(ISERROR(SEARCH("0 - серый",O141)))</formula>
    </cfRule>
  </conditionalFormatting>
  <conditionalFormatting sqref="P333">
    <cfRule type="containsText" dxfId="1803" priority="2665" stopIfTrue="1" operator="containsText" text="3 - красный">
      <formula>NOT(ISERROR(SEARCH("3 - красный",P333)))</formula>
    </cfRule>
    <cfRule type="containsText" dxfId="1802" priority="2666" stopIfTrue="1" operator="containsText" text="2 - желтый">
      <formula>NOT(ISERROR(SEARCH("2 - желтый",P333)))</formula>
    </cfRule>
    <cfRule type="containsText" dxfId="1801" priority="2667" stopIfTrue="1" operator="containsText" text="1 - зеленый">
      <formula>NOT(ISERROR(SEARCH("1 - зеленый",P333)))</formula>
    </cfRule>
    <cfRule type="containsText" dxfId="1800" priority="2668" stopIfTrue="1" operator="containsText" text="0 - серый">
      <formula>NOT(ISERROR(SEARCH("0 - серый",P333)))</formula>
    </cfRule>
  </conditionalFormatting>
  <conditionalFormatting sqref="O333">
    <cfRule type="containsText" dxfId="1799" priority="2661" stopIfTrue="1" operator="containsText" text="3 - красный">
      <formula>NOT(ISERROR(SEARCH("3 - красный",O333)))</formula>
    </cfRule>
    <cfRule type="containsText" dxfId="1798" priority="2662" stopIfTrue="1" operator="containsText" text="2 - желтый">
      <formula>NOT(ISERROR(SEARCH("2 - желтый",O333)))</formula>
    </cfRule>
    <cfRule type="containsText" dxfId="1797" priority="2663" stopIfTrue="1" operator="containsText" text="1 - зеленый">
      <formula>NOT(ISERROR(SEARCH("1 - зеленый",O333)))</formula>
    </cfRule>
    <cfRule type="containsText" dxfId="1796" priority="2664" stopIfTrue="1" operator="containsText" text="0 - серый">
      <formula>NOT(ISERROR(SEARCH("0 - серый",O333)))</formula>
    </cfRule>
  </conditionalFormatting>
  <conditionalFormatting sqref="P147">
    <cfRule type="containsText" dxfId="1795" priority="2285" stopIfTrue="1" operator="containsText" text="3 - красный">
      <formula>NOT(ISERROR(SEARCH("3 - красный",P147)))</formula>
    </cfRule>
    <cfRule type="containsText" dxfId="1794" priority="2286" stopIfTrue="1" operator="containsText" text="2 - желтый">
      <formula>NOT(ISERROR(SEARCH("2 - желтый",P147)))</formula>
    </cfRule>
    <cfRule type="containsText" dxfId="1793" priority="2287" stopIfTrue="1" operator="containsText" text="1 - зеленый">
      <formula>NOT(ISERROR(SEARCH("1 - зеленый",P147)))</formula>
    </cfRule>
    <cfRule type="containsText" dxfId="1792" priority="2288" stopIfTrue="1" operator="containsText" text="0 - серый">
      <formula>NOT(ISERROR(SEARCH("0 - серый",P147)))</formula>
    </cfRule>
  </conditionalFormatting>
  <conditionalFormatting sqref="O147">
    <cfRule type="containsText" dxfId="1791" priority="2281" stopIfTrue="1" operator="containsText" text="3 - красный">
      <formula>NOT(ISERROR(SEARCH("3 - красный",O147)))</formula>
    </cfRule>
    <cfRule type="containsText" dxfId="1790" priority="2282" stopIfTrue="1" operator="containsText" text="2 - желтый">
      <formula>NOT(ISERROR(SEARCH("2 - желтый",O147)))</formula>
    </cfRule>
    <cfRule type="containsText" dxfId="1789" priority="2283" stopIfTrue="1" operator="containsText" text="1 - зеленый">
      <formula>NOT(ISERROR(SEARCH("1 - зеленый",O147)))</formula>
    </cfRule>
    <cfRule type="containsText" dxfId="1788" priority="2284" stopIfTrue="1" operator="containsText" text="0 - серый">
      <formula>NOT(ISERROR(SEARCH("0 - серый",O147)))</formula>
    </cfRule>
  </conditionalFormatting>
  <conditionalFormatting sqref="P148">
    <cfRule type="containsText" dxfId="1787" priority="2277" stopIfTrue="1" operator="containsText" text="3 - красный">
      <formula>NOT(ISERROR(SEARCH("3 - красный",P148)))</formula>
    </cfRule>
    <cfRule type="containsText" dxfId="1786" priority="2278" stopIfTrue="1" operator="containsText" text="2 - желтый">
      <formula>NOT(ISERROR(SEARCH("2 - желтый",P148)))</formula>
    </cfRule>
    <cfRule type="containsText" dxfId="1785" priority="2279" stopIfTrue="1" operator="containsText" text="1 - зеленый">
      <formula>NOT(ISERROR(SEARCH("1 - зеленый",P148)))</formula>
    </cfRule>
    <cfRule type="containsText" dxfId="1784" priority="2280" stopIfTrue="1" operator="containsText" text="0 - серый">
      <formula>NOT(ISERROR(SEARCH("0 - серый",P148)))</formula>
    </cfRule>
  </conditionalFormatting>
  <conditionalFormatting sqref="O148">
    <cfRule type="containsText" dxfId="1783" priority="2273" stopIfTrue="1" operator="containsText" text="3 - красный">
      <formula>NOT(ISERROR(SEARCH("3 - красный",O148)))</formula>
    </cfRule>
    <cfRule type="containsText" dxfId="1782" priority="2274" stopIfTrue="1" operator="containsText" text="2 - желтый">
      <formula>NOT(ISERROR(SEARCH("2 - желтый",O148)))</formula>
    </cfRule>
    <cfRule type="containsText" dxfId="1781" priority="2275" stopIfTrue="1" operator="containsText" text="1 - зеленый">
      <formula>NOT(ISERROR(SEARCH("1 - зеленый",O148)))</formula>
    </cfRule>
    <cfRule type="containsText" dxfId="1780" priority="2276" stopIfTrue="1" operator="containsText" text="0 - серый">
      <formula>NOT(ISERROR(SEARCH("0 - серый",O148)))</formula>
    </cfRule>
  </conditionalFormatting>
  <conditionalFormatting sqref="O149">
    <cfRule type="containsText" dxfId="1779" priority="2265" stopIfTrue="1" operator="containsText" text="3 - красный">
      <formula>NOT(ISERROR(SEARCH("3 - красный",O149)))</formula>
    </cfRule>
    <cfRule type="containsText" dxfId="1778" priority="2266" stopIfTrue="1" operator="containsText" text="2 - желтый">
      <formula>NOT(ISERROR(SEARCH("2 - желтый",O149)))</formula>
    </cfRule>
    <cfRule type="containsText" dxfId="1777" priority="2267" stopIfTrue="1" operator="containsText" text="1 - зеленый">
      <formula>NOT(ISERROR(SEARCH("1 - зеленый",O149)))</formula>
    </cfRule>
    <cfRule type="containsText" dxfId="1776" priority="2268" stopIfTrue="1" operator="containsText" text="0 - серый">
      <formula>NOT(ISERROR(SEARCH("0 - серый",O149)))</formula>
    </cfRule>
  </conditionalFormatting>
  <conditionalFormatting sqref="P156">
    <cfRule type="containsText" dxfId="1775" priority="2261" stopIfTrue="1" operator="containsText" text="3 - красный">
      <formula>NOT(ISERROR(SEARCH("3 - красный",P156)))</formula>
    </cfRule>
    <cfRule type="containsText" dxfId="1774" priority="2262" stopIfTrue="1" operator="containsText" text="2 - желтый">
      <formula>NOT(ISERROR(SEARCH("2 - желтый",P156)))</formula>
    </cfRule>
    <cfRule type="containsText" dxfId="1773" priority="2263" stopIfTrue="1" operator="containsText" text="1 - зеленый">
      <formula>NOT(ISERROR(SEARCH("1 - зеленый",P156)))</formula>
    </cfRule>
    <cfRule type="containsText" dxfId="1772" priority="2264" stopIfTrue="1" operator="containsText" text="0 - серый">
      <formula>NOT(ISERROR(SEARCH("0 - серый",P156)))</formula>
    </cfRule>
  </conditionalFormatting>
  <conditionalFormatting sqref="O46:P46">
    <cfRule type="containsText" dxfId="1771" priority="2657" stopIfTrue="1" operator="containsText" text="3 - красный">
      <formula>NOT(ISERROR(SEARCH("3 - красный",O46)))</formula>
    </cfRule>
    <cfRule type="containsText" dxfId="1770" priority="2658" stopIfTrue="1" operator="containsText" text="2 - желтый">
      <formula>NOT(ISERROR(SEARCH("2 - желтый",O46)))</formula>
    </cfRule>
    <cfRule type="containsText" dxfId="1769" priority="2659" stopIfTrue="1" operator="containsText" text="1 - зеленый">
      <formula>NOT(ISERROR(SEARCH("1 - зеленый",O46)))</formula>
    </cfRule>
    <cfRule type="containsText" dxfId="1768" priority="2660" stopIfTrue="1" operator="containsText" text="0 - серый">
      <formula>NOT(ISERROR(SEARCH("0 - серый",O46)))</formula>
    </cfRule>
  </conditionalFormatting>
  <conditionalFormatting sqref="O51:P51">
    <cfRule type="containsText" dxfId="1767" priority="2641" stopIfTrue="1" operator="containsText" text="3 - красный">
      <formula>NOT(ISERROR(SEARCH("3 - красный",O51)))</formula>
    </cfRule>
    <cfRule type="containsText" dxfId="1766" priority="2642" stopIfTrue="1" operator="containsText" text="2 - желтый">
      <formula>NOT(ISERROR(SEARCH("2 - желтый",O51)))</formula>
    </cfRule>
    <cfRule type="containsText" dxfId="1765" priority="2643" stopIfTrue="1" operator="containsText" text="1 - зеленый">
      <formula>NOT(ISERROR(SEARCH("1 - зеленый",O51)))</formula>
    </cfRule>
    <cfRule type="containsText" dxfId="1764" priority="2644" stopIfTrue="1" operator="containsText" text="0 - серый">
      <formula>NOT(ISERROR(SEARCH("0 - серый",O51)))</formula>
    </cfRule>
  </conditionalFormatting>
  <conditionalFormatting sqref="O56:P56">
    <cfRule type="containsText" dxfId="1763" priority="2637" stopIfTrue="1" operator="containsText" text="3 - красный">
      <formula>NOT(ISERROR(SEARCH("3 - красный",O56)))</formula>
    </cfRule>
    <cfRule type="containsText" dxfId="1762" priority="2638" stopIfTrue="1" operator="containsText" text="2 - желтый">
      <formula>NOT(ISERROR(SEARCH("2 - желтый",O56)))</formula>
    </cfRule>
    <cfRule type="containsText" dxfId="1761" priority="2639" stopIfTrue="1" operator="containsText" text="1 - зеленый">
      <formula>NOT(ISERROR(SEARCH("1 - зеленый",O56)))</formula>
    </cfRule>
    <cfRule type="containsText" dxfId="1760" priority="2640" stopIfTrue="1" operator="containsText" text="0 - серый">
      <formula>NOT(ISERROR(SEARCH("0 - серый",O56)))</formula>
    </cfRule>
  </conditionalFormatting>
  <conditionalFormatting sqref="O66:P66">
    <cfRule type="containsText" dxfId="1759" priority="2633" stopIfTrue="1" operator="containsText" text="3 - красный">
      <formula>NOT(ISERROR(SEARCH("3 - красный",O66)))</formula>
    </cfRule>
    <cfRule type="containsText" dxfId="1758" priority="2634" stopIfTrue="1" operator="containsText" text="2 - желтый">
      <formula>NOT(ISERROR(SEARCH("2 - желтый",O66)))</formula>
    </cfRule>
    <cfRule type="containsText" dxfId="1757" priority="2635" stopIfTrue="1" operator="containsText" text="1 - зеленый">
      <formula>NOT(ISERROR(SEARCH("1 - зеленый",O66)))</formula>
    </cfRule>
    <cfRule type="containsText" dxfId="1756" priority="2636" stopIfTrue="1" operator="containsText" text="0 - серый">
      <formula>NOT(ISERROR(SEARCH("0 - серый",O66)))</formula>
    </cfRule>
  </conditionalFormatting>
  <conditionalFormatting sqref="O67:P67">
    <cfRule type="containsText" dxfId="1755" priority="2629" stopIfTrue="1" operator="containsText" text="3 - красный">
      <formula>NOT(ISERROR(SEARCH("3 - красный",O67)))</formula>
    </cfRule>
    <cfRule type="containsText" dxfId="1754" priority="2630" stopIfTrue="1" operator="containsText" text="2 - желтый">
      <formula>NOT(ISERROR(SEARCH("2 - желтый",O67)))</formula>
    </cfRule>
    <cfRule type="containsText" dxfId="1753" priority="2631" stopIfTrue="1" operator="containsText" text="1 - зеленый">
      <formula>NOT(ISERROR(SEARCH("1 - зеленый",O67)))</formula>
    </cfRule>
    <cfRule type="containsText" dxfId="1752" priority="2632" stopIfTrue="1" operator="containsText" text="0 - серый">
      <formula>NOT(ISERROR(SEARCH("0 - серый",O67)))</formula>
    </cfRule>
  </conditionalFormatting>
  <conditionalFormatting sqref="O68:P68">
    <cfRule type="containsText" dxfId="1751" priority="2625" stopIfTrue="1" operator="containsText" text="3 - красный">
      <formula>NOT(ISERROR(SEARCH("3 - красный",O68)))</formula>
    </cfRule>
    <cfRule type="containsText" dxfId="1750" priority="2626" stopIfTrue="1" operator="containsText" text="2 - желтый">
      <formula>NOT(ISERROR(SEARCH("2 - желтый",O68)))</formula>
    </cfRule>
    <cfRule type="containsText" dxfId="1749" priority="2627" stopIfTrue="1" operator="containsText" text="1 - зеленый">
      <formula>NOT(ISERROR(SEARCH("1 - зеленый",O68)))</formula>
    </cfRule>
    <cfRule type="containsText" dxfId="1748" priority="2628" stopIfTrue="1" operator="containsText" text="0 - серый">
      <formula>NOT(ISERROR(SEARCH("0 - серый",O68)))</formula>
    </cfRule>
  </conditionalFormatting>
  <conditionalFormatting sqref="O69:P69">
    <cfRule type="containsText" dxfId="1747" priority="2621" stopIfTrue="1" operator="containsText" text="3 - красный">
      <formula>NOT(ISERROR(SEARCH("3 - красный",O69)))</formula>
    </cfRule>
    <cfRule type="containsText" dxfId="1746" priority="2622" stopIfTrue="1" operator="containsText" text="2 - желтый">
      <formula>NOT(ISERROR(SEARCH("2 - желтый",O69)))</formula>
    </cfRule>
    <cfRule type="containsText" dxfId="1745" priority="2623" stopIfTrue="1" operator="containsText" text="1 - зеленый">
      <formula>NOT(ISERROR(SEARCH("1 - зеленый",O69)))</formula>
    </cfRule>
    <cfRule type="containsText" dxfId="1744" priority="2624" stopIfTrue="1" operator="containsText" text="0 - серый">
      <formula>NOT(ISERROR(SEARCH("0 - серый",O69)))</formula>
    </cfRule>
  </conditionalFormatting>
  <conditionalFormatting sqref="P64">
    <cfRule type="containsText" dxfId="1743" priority="2133" stopIfTrue="1" operator="containsText" text="3 - красный">
      <formula>NOT(ISERROR(SEARCH("3 - красный",P64)))</formula>
    </cfRule>
    <cfRule type="containsText" dxfId="1742" priority="2134" stopIfTrue="1" operator="containsText" text="2 - желтый">
      <formula>NOT(ISERROR(SEARCH("2 - желтый",P64)))</formula>
    </cfRule>
    <cfRule type="containsText" dxfId="1741" priority="2135" stopIfTrue="1" operator="containsText" text="1 - зеленый">
      <formula>NOT(ISERROR(SEARCH("1 - зеленый",P64)))</formula>
    </cfRule>
    <cfRule type="containsText" dxfId="1740" priority="2136" stopIfTrue="1" operator="containsText" text="0 - серый">
      <formula>NOT(ISERROR(SEARCH("0 - серый",P64)))</formula>
    </cfRule>
  </conditionalFormatting>
  <conditionalFormatting sqref="O52:P52">
    <cfRule type="containsText" dxfId="1739" priority="2617" stopIfTrue="1" operator="containsText" text="3 - красный">
      <formula>NOT(ISERROR(SEARCH("3 - красный",O52)))</formula>
    </cfRule>
    <cfRule type="containsText" dxfId="1738" priority="2618" stopIfTrue="1" operator="containsText" text="2 - желтый">
      <formula>NOT(ISERROR(SEARCH("2 - желтый",O52)))</formula>
    </cfRule>
    <cfRule type="containsText" dxfId="1737" priority="2619" stopIfTrue="1" operator="containsText" text="1 - зеленый">
      <formula>NOT(ISERROR(SEARCH("1 - зеленый",O52)))</formula>
    </cfRule>
    <cfRule type="containsText" dxfId="1736" priority="2620" stopIfTrue="1" operator="containsText" text="0 - серый">
      <formula>NOT(ISERROR(SEARCH("0 - серый",O52)))</formula>
    </cfRule>
  </conditionalFormatting>
  <conditionalFormatting sqref="O54:P54">
    <cfRule type="containsText" dxfId="1735" priority="2609" stopIfTrue="1" operator="containsText" text="3 - красный">
      <formula>NOT(ISERROR(SEARCH("3 - красный",O54)))</formula>
    </cfRule>
    <cfRule type="containsText" dxfId="1734" priority="2610" stopIfTrue="1" operator="containsText" text="2 - желтый">
      <formula>NOT(ISERROR(SEARCH("2 - желтый",O54)))</formula>
    </cfRule>
    <cfRule type="containsText" dxfId="1733" priority="2611" stopIfTrue="1" operator="containsText" text="1 - зеленый">
      <formula>NOT(ISERROR(SEARCH("1 - зеленый",O54)))</formula>
    </cfRule>
    <cfRule type="containsText" dxfId="1732" priority="2612" stopIfTrue="1" operator="containsText" text="0 - серый">
      <formula>NOT(ISERROR(SEARCH("0 - серый",O54)))</formula>
    </cfRule>
  </conditionalFormatting>
  <conditionalFormatting sqref="O55:P55">
    <cfRule type="containsText" dxfId="1731" priority="2605" stopIfTrue="1" operator="containsText" text="3 - красный">
      <formula>NOT(ISERROR(SEARCH("3 - красный",O55)))</formula>
    </cfRule>
    <cfRule type="containsText" dxfId="1730" priority="2606" stopIfTrue="1" operator="containsText" text="2 - желтый">
      <formula>NOT(ISERROR(SEARCH("2 - желтый",O55)))</formula>
    </cfRule>
    <cfRule type="containsText" dxfId="1729" priority="2607" stopIfTrue="1" operator="containsText" text="1 - зеленый">
      <formula>NOT(ISERROR(SEARCH("1 - зеленый",O55)))</formula>
    </cfRule>
    <cfRule type="containsText" dxfId="1728" priority="2608" stopIfTrue="1" operator="containsText" text="0 - серый">
      <formula>NOT(ISERROR(SEARCH("0 - серый",O55)))</formula>
    </cfRule>
  </conditionalFormatting>
  <conditionalFormatting sqref="O70:P70">
    <cfRule type="containsText" dxfId="1727" priority="2601" stopIfTrue="1" operator="containsText" text="3 - красный">
      <formula>NOT(ISERROR(SEARCH("3 - красный",O70)))</formula>
    </cfRule>
    <cfRule type="containsText" dxfId="1726" priority="2602" stopIfTrue="1" operator="containsText" text="2 - желтый">
      <formula>NOT(ISERROR(SEARCH("2 - желтый",O70)))</formula>
    </cfRule>
    <cfRule type="containsText" dxfId="1725" priority="2603" stopIfTrue="1" operator="containsText" text="1 - зеленый">
      <formula>NOT(ISERROR(SEARCH("1 - зеленый",O70)))</formula>
    </cfRule>
    <cfRule type="containsText" dxfId="1724" priority="2604" stopIfTrue="1" operator="containsText" text="0 - серый">
      <formula>NOT(ISERROR(SEARCH("0 - серый",O70)))</formula>
    </cfRule>
  </conditionalFormatting>
  <conditionalFormatting sqref="O71:P71">
    <cfRule type="containsText" dxfId="1723" priority="2597" stopIfTrue="1" operator="containsText" text="3 - красный">
      <formula>NOT(ISERROR(SEARCH("3 - красный",O71)))</formula>
    </cfRule>
    <cfRule type="containsText" dxfId="1722" priority="2598" stopIfTrue="1" operator="containsText" text="2 - желтый">
      <formula>NOT(ISERROR(SEARCH("2 - желтый",O71)))</formula>
    </cfRule>
    <cfRule type="containsText" dxfId="1721" priority="2599" stopIfTrue="1" operator="containsText" text="1 - зеленый">
      <formula>NOT(ISERROR(SEARCH("1 - зеленый",O71)))</formula>
    </cfRule>
    <cfRule type="containsText" dxfId="1720" priority="2600" stopIfTrue="1" operator="containsText" text="0 - серый">
      <formula>NOT(ISERROR(SEARCH("0 - серый",O71)))</formula>
    </cfRule>
  </conditionalFormatting>
  <conditionalFormatting sqref="O72:P72">
    <cfRule type="containsText" dxfId="1719" priority="2593" stopIfTrue="1" operator="containsText" text="3 - красный">
      <formula>NOT(ISERROR(SEARCH("3 - красный",O72)))</formula>
    </cfRule>
    <cfRule type="containsText" dxfId="1718" priority="2594" stopIfTrue="1" operator="containsText" text="2 - желтый">
      <formula>NOT(ISERROR(SEARCH("2 - желтый",O72)))</formula>
    </cfRule>
    <cfRule type="containsText" dxfId="1717" priority="2595" stopIfTrue="1" operator="containsText" text="1 - зеленый">
      <formula>NOT(ISERROR(SEARCH("1 - зеленый",O72)))</formula>
    </cfRule>
    <cfRule type="containsText" dxfId="1716" priority="2596" stopIfTrue="1" operator="containsText" text="0 - серый">
      <formula>NOT(ISERROR(SEARCH("0 - серый",O72)))</formula>
    </cfRule>
  </conditionalFormatting>
  <conditionalFormatting sqref="O89:P89">
    <cfRule type="containsText" dxfId="1715" priority="2589" stopIfTrue="1" operator="containsText" text="3 - красный">
      <formula>NOT(ISERROR(SEARCH("3 - красный",O89)))</formula>
    </cfRule>
    <cfRule type="containsText" dxfId="1714" priority="2590" stopIfTrue="1" operator="containsText" text="2 - желтый">
      <formula>NOT(ISERROR(SEARCH("2 - желтый",O89)))</formula>
    </cfRule>
    <cfRule type="containsText" dxfId="1713" priority="2591" stopIfTrue="1" operator="containsText" text="1 - зеленый">
      <formula>NOT(ISERROR(SEARCH("1 - зеленый",O89)))</formula>
    </cfRule>
    <cfRule type="containsText" dxfId="1712" priority="2592" stopIfTrue="1" operator="containsText" text="0 - серый">
      <formula>NOT(ISERROR(SEARCH("0 - серый",O89)))</formula>
    </cfRule>
  </conditionalFormatting>
  <conditionalFormatting sqref="O90:P90">
    <cfRule type="containsText" dxfId="1711" priority="2585" stopIfTrue="1" operator="containsText" text="3 - красный">
      <formula>NOT(ISERROR(SEARCH("3 - красный",O90)))</formula>
    </cfRule>
    <cfRule type="containsText" dxfId="1710" priority="2586" stopIfTrue="1" operator="containsText" text="2 - желтый">
      <formula>NOT(ISERROR(SEARCH("2 - желтый",O90)))</formula>
    </cfRule>
    <cfRule type="containsText" dxfId="1709" priority="2587" stopIfTrue="1" operator="containsText" text="1 - зеленый">
      <formula>NOT(ISERROR(SEARCH("1 - зеленый",O90)))</formula>
    </cfRule>
    <cfRule type="containsText" dxfId="1708" priority="2588" stopIfTrue="1" operator="containsText" text="0 - серый">
      <formula>NOT(ISERROR(SEARCH("0 - серый",O90)))</formula>
    </cfRule>
  </conditionalFormatting>
  <conditionalFormatting sqref="O150:P150">
    <cfRule type="containsText" dxfId="1707" priority="2581" stopIfTrue="1" operator="containsText" text="3 - красный">
      <formula>NOT(ISERROR(SEARCH("3 - красный",O150)))</formula>
    </cfRule>
    <cfRule type="containsText" dxfId="1706" priority="2582" stopIfTrue="1" operator="containsText" text="2 - желтый">
      <formula>NOT(ISERROR(SEARCH("2 - желтый",O150)))</formula>
    </cfRule>
    <cfRule type="containsText" dxfId="1705" priority="2583" stopIfTrue="1" operator="containsText" text="1 - зеленый">
      <formula>NOT(ISERROR(SEARCH("1 - зеленый",O150)))</formula>
    </cfRule>
    <cfRule type="containsText" dxfId="1704" priority="2584" stopIfTrue="1" operator="containsText" text="0 - серый">
      <formula>NOT(ISERROR(SEARCH("0 - серый",O150)))</formula>
    </cfRule>
  </conditionalFormatting>
  <conditionalFormatting sqref="O91:P91">
    <cfRule type="containsText" dxfId="1703" priority="2573" stopIfTrue="1" operator="containsText" text="3 - красный">
      <formula>NOT(ISERROR(SEARCH("3 - красный",O91)))</formula>
    </cfRule>
    <cfRule type="containsText" dxfId="1702" priority="2574" stopIfTrue="1" operator="containsText" text="2 - желтый">
      <formula>NOT(ISERROR(SEARCH("2 - желтый",O91)))</formula>
    </cfRule>
    <cfRule type="containsText" dxfId="1701" priority="2575" stopIfTrue="1" operator="containsText" text="1 - зеленый">
      <formula>NOT(ISERROR(SEARCH("1 - зеленый",O91)))</formula>
    </cfRule>
    <cfRule type="containsText" dxfId="1700" priority="2576" stopIfTrue="1" operator="containsText" text="0 - серый">
      <formula>NOT(ISERROR(SEARCH("0 - серый",O91)))</formula>
    </cfRule>
  </conditionalFormatting>
  <conditionalFormatting sqref="O92:P92">
    <cfRule type="containsText" dxfId="1699" priority="2569" stopIfTrue="1" operator="containsText" text="3 - красный">
      <formula>NOT(ISERROR(SEARCH("3 - красный",O92)))</formula>
    </cfRule>
    <cfRule type="containsText" dxfId="1698" priority="2570" stopIfTrue="1" operator="containsText" text="2 - желтый">
      <formula>NOT(ISERROR(SEARCH("2 - желтый",O92)))</formula>
    </cfRule>
    <cfRule type="containsText" dxfId="1697" priority="2571" stopIfTrue="1" operator="containsText" text="1 - зеленый">
      <formula>NOT(ISERROR(SEARCH("1 - зеленый",O92)))</formula>
    </cfRule>
    <cfRule type="containsText" dxfId="1696" priority="2572" stopIfTrue="1" operator="containsText" text="0 - серый">
      <formula>NOT(ISERROR(SEARCH("0 - серый",O92)))</formula>
    </cfRule>
  </conditionalFormatting>
  <conditionalFormatting sqref="O245:P245">
    <cfRule type="containsText" dxfId="1695" priority="2549" stopIfTrue="1" operator="containsText" text="3 - красный">
      <formula>NOT(ISERROR(SEARCH("3 - красный",O245)))</formula>
    </cfRule>
    <cfRule type="containsText" dxfId="1694" priority="2550" stopIfTrue="1" operator="containsText" text="2 - желтый">
      <formula>NOT(ISERROR(SEARCH("2 - желтый",O245)))</formula>
    </cfRule>
    <cfRule type="containsText" dxfId="1693" priority="2551" stopIfTrue="1" operator="containsText" text="1 - зеленый">
      <formula>NOT(ISERROR(SEARCH("1 - зеленый",O245)))</formula>
    </cfRule>
    <cfRule type="containsText" dxfId="1692" priority="2552" stopIfTrue="1" operator="containsText" text="0 - серый">
      <formula>NOT(ISERROR(SEARCH("0 - серый",O245)))</formula>
    </cfRule>
  </conditionalFormatting>
  <conditionalFormatting sqref="O334:P334">
    <cfRule type="containsText" dxfId="1691" priority="2541" stopIfTrue="1" operator="containsText" text="3 - красный">
      <formula>NOT(ISERROR(SEARCH("3 - красный",O334)))</formula>
    </cfRule>
    <cfRule type="containsText" dxfId="1690" priority="2542" stopIfTrue="1" operator="containsText" text="2 - желтый">
      <formula>NOT(ISERROR(SEARCH("2 - желтый",O334)))</formula>
    </cfRule>
    <cfRule type="containsText" dxfId="1689" priority="2543" stopIfTrue="1" operator="containsText" text="1 - зеленый">
      <formula>NOT(ISERROR(SEARCH("1 - зеленый",O334)))</formula>
    </cfRule>
    <cfRule type="containsText" dxfId="1688" priority="2544" stopIfTrue="1" operator="containsText" text="0 - серый">
      <formula>NOT(ISERROR(SEARCH("0 - серый",O334)))</formula>
    </cfRule>
  </conditionalFormatting>
  <conditionalFormatting sqref="O335:P335">
    <cfRule type="containsText" dxfId="1687" priority="2537" stopIfTrue="1" operator="containsText" text="3 - красный">
      <formula>NOT(ISERROR(SEARCH("3 - красный",O335)))</formula>
    </cfRule>
    <cfRule type="containsText" dxfId="1686" priority="2538" stopIfTrue="1" operator="containsText" text="2 - желтый">
      <formula>NOT(ISERROR(SEARCH("2 - желтый",O335)))</formula>
    </cfRule>
    <cfRule type="containsText" dxfId="1685" priority="2539" stopIfTrue="1" operator="containsText" text="1 - зеленый">
      <formula>NOT(ISERROR(SEARCH("1 - зеленый",O335)))</formula>
    </cfRule>
    <cfRule type="containsText" dxfId="1684" priority="2540" stopIfTrue="1" operator="containsText" text="0 - серый">
      <formula>NOT(ISERROR(SEARCH("0 - серый",O335)))</formula>
    </cfRule>
  </conditionalFormatting>
  <conditionalFormatting sqref="O336:P336">
    <cfRule type="containsText" dxfId="1683" priority="2533" stopIfTrue="1" operator="containsText" text="3 - красный">
      <formula>NOT(ISERROR(SEARCH("3 - красный",O336)))</formula>
    </cfRule>
    <cfRule type="containsText" dxfId="1682" priority="2534" stopIfTrue="1" operator="containsText" text="2 - желтый">
      <formula>NOT(ISERROR(SEARCH("2 - желтый",O336)))</formula>
    </cfRule>
    <cfRule type="containsText" dxfId="1681" priority="2535" stopIfTrue="1" operator="containsText" text="1 - зеленый">
      <formula>NOT(ISERROR(SEARCH("1 - зеленый",O336)))</formula>
    </cfRule>
    <cfRule type="containsText" dxfId="1680" priority="2536" stopIfTrue="1" operator="containsText" text="0 - серый">
      <formula>NOT(ISERROR(SEARCH("0 - серый",O336)))</formula>
    </cfRule>
  </conditionalFormatting>
  <conditionalFormatting sqref="O337:P337">
    <cfRule type="containsText" dxfId="1679" priority="2529" stopIfTrue="1" operator="containsText" text="3 - красный">
      <formula>NOT(ISERROR(SEARCH("3 - красный",O337)))</formula>
    </cfRule>
    <cfRule type="containsText" dxfId="1678" priority="2530" stopIfTrue="1" operator="containsText" text="2 - желтый">
      <formula>NOT(ISERROR(SEARCH("2 - желтый",O337)))</formula>
    </cfRule>
    <cfRule type="containsText" dxfId="1677" priority="2531" stopIfTrue="1" operator="containsText" text="1 - зеленый">
      <formula>NOT(ISERROR(SEARCH("1 - зеленый",O337)))</formula>
    </cfRule>
    <cfRule type="containsText" dxfId="1676" priority="2532" stopIfTrue="1" operator="containsText" text="0 - серый">
      <formula>NOT(ISERROR(SEARCH("0 - серый",O337)))</formula>
    </cfRule>
  </conditionalFormatting>
  <conditionalFormatting sqref="O339:P339">
    <cfRule type="containsText" dxfId="1675" priority="2525" stopIfTrue="1" operator="containsText" text="3 - красный">
      <formula>NOT(ISERROR(SEARCH("3 - красный",O339)))</formula>
    </cfRule>
    <cfRule type="containsText" dxfId="1674" priority="2526" stopIfTrue="1" operator="containsText" text="2 - желтый">
      <formula>NOT(ISERROR(SEARCH("2 - желтый",O339)))</formula>
    </cfRule>
    <cfRule type="containsText" dxfId="1673" priority="2527" stopIfTrue="1" operator="containsText" text="1 - зеленый">
      <formula>NOT(ISERROR(SEARCH("1 - зеленый",O339)))</formula>
    </cfRule>
    <cfRule type="containsText" dxfId="1672" priority="2528" stopIfTrue="1" operator="containsText" text="0 - серый">
      <formula>NOT(ISERROR(SEARCH("0 - серый",O339)))</formula>
    </cfRule>
  </conditionalFormatting>
  <conditionalFormatting sqref="O338:P338">
    <cfRule type="containsText" dxfId="1671" priority="2521" stopIfTrue="1" operator="containsText" text="3 - красный">
      <formula>NOT(ISERROR(SEARCH("3 - красный",O338)))</formula>
    </cfRule>
    <cfRule type="containsText" dxfId="1670" priority="2522" stopIfTrue="1" operator="containsText" text="2 - желтый">
      <formula>NOT(ISERROR(SEARCH("2 - желтый",O338)))</formula>
    </cfRule>
    <cfRule type="containsText" dxfId="1669" priority="2523" stopIfTrue="1" operator="containsText" text="1 - зеленый">
      <formula>NOT(ISERROR(SEARCH("1 - зеленый",O338)))</formula>
    </cfRule>
    <cfRule type="containsText" dxfId="1668" priority="2524" stopIfTrue="1" operator="containsText" text="0 - серый">
      <formula>NOT(ISERROR(SEARCH("0 - серый",O338)))</formula>
    </cfRule>
  </conditionalFormatting>
  <conditionalFormatting sqref="O40:P40">
    <cfRule type="containsText" dxfId="1667" priority="2517" stopIfTrue="1" operator="containsText" text="3 - красный">
      <formula>NOT(ISERROR(SEARCH("3 - красный",O40)))</formula>
    </cfRule>
    <cfRule type="containsText" dxfId="1666" priority="2518" stopIfTrue="1" operator="containsText" text="2 - желтый">
      <formula>NOT(ISERROR(SEARCH("2 - желтый",O40)))</formula>
    </cfRule>
    <cfRule type="containsText" dxfId="1665" priority="2519" stopIfTrue="1" operator="containsText" text="1 - зеленый">
      <formula>NOT(ISERROR(SEARCH("1 - зеленый",O40)))</formula>
    </cfRule>
    <cfRule type="containsText" dxfId="1664" priority="2520" stopIfTrue="1" operator="containsText" text="0 - серый">
      <formula>NOT(ISERROR(SEARCH("0 - серый",O40)))</formula>
    </cfRule>
  </conditionalFormatting>
  <conditionalFormatting sqref="O34:P34">
    <cfRule type="containsText" dxfId="1663" priority="2513" stopIfTrue="1" operator="containsText" text="3 - красный">
      <formula>NOT(ISERROR(SEARCH("3 - красный",O34)))</formula>
    </cfRule>
    <cfRule type="containsText" dxfId="1662" priority="2514" stopIfTrue="1" operator="containsText" text="2 - желтый">
      <formula>NOT(ISERROR(SEARCH("2 - желтый",O34)))</formula>
    </cfRule>
    <cfRule type="containsText" dxfId="1661" priority="2515" stopIfTrue="1" operator="containsText" text="1 - зеленый">
      <formula>NOT(ISERROR(SEARCH("1 - зеленый",O34)))</formula>
    </cfRule>
    <cfRule type="containsText" dxfId="1660" priority="2516" stopIfTrue="1" operator="containsText" text="0 - серый">
      <formula>NOT(ISERROR(SEARCH("0 - серый",O34)))</formula>
    </cfRule>
  </conditionalFormatting>
  <conditionalFormatting sqref="O35:P35">
    <cfRule type="containsText" dxfId="1659" priority="2509" stopIfTrue="1" operator="containsText" text="3 - красный">
      <formula>NOT(ISERROR(SEARCH("3 - красный",O35)))</formula>
    </cfRule>
    <cfRule type="containsText" dxfId="1658" priority="2510" stopIfTrue="1" operator="containsText" text="2 - желтый">
      <formula>NOT(ISERROR(SEARCH("2 - желтый",O35)))</formula>
    </cfRule>
    <cfRule type="containsText" dxfId="1657" priority="2511" stopIfTrue="1" operator="containsText" text="1 - зеленый">
      <formula>NOT(ISERROR(SEARCH("1 - зеленый",O35)))</formula>
    </cfRule>
    <cfRule type="containsText" dxfId="1656" priority="2512" stopIfTrue="1" operator="containsText" text="0 - серый">
      <formula>NOT(ISERROR(SEARCH("0 - серый",O35)))</formula>
    </cfRule>
  </conditionalFormatting>
  <conditionalFormatting sqref="O36:P36">
    <cfRule type="containsText" dxfId="1655" priority="2505" stopIfTrue="1" operator="containsText" text="3 - красный">
      <formula>NOT(ISERROR(SEARCH("3 - красный",O36)))</formula>
    </cfRule>
    <cfRule type="containsText" dxfId="1654" priority="2506" stopIfTrue="1" operator="containsText" text="2 - желтый">
      <formula>NOT(ISERROR(SEARCH("2 - желтый",O36)))</formula>
    </cfRule>
    <cfRule type="containsText" dxfId="1653" priority="2507" stopIfTrue="1" operator="containsText" text="1 - зеленый">
      <formula>NOT(ISERROR(SEARCH("1 - зеленый",O36)))</formula>
    </cfRule>
    <cfRule type="containsText" dxfId="1652" priority="2508" stopIfTrue="1" operator="containsText" text="0 - серый">
      <formula>NOT(ISERROR(SEARCH("0 - серый",O36)))</formula>
    </cfRule>
  </conditionalFormatting>
  <conditionalFormatting sqref="O37:P37">
    <cfRule type="containsText" dxfId="1651" priority="2501" stopIfTrue="1" operator="containsText" text="3 - красный">
      <formula>NOT(ISERROR(SEARCH("3 - красный",O37)))</formula>
    </cfRule>
    <cfRule type="containsText" dxfId="1650" priority="2502" stopIfTrue="1" operator="containsText" text="2 - желтый">
      <formula>NOT(ISERROR(SEARCH("2 - желтый",O37)))</formula>
    </cfRule>
    <cfRule type="containsText" dxfId="1649" priority="2503" stopIfTrue="1" operator="containsText" text="1 - зеленый">
      <formula>NOT(ISERROR(SEARCH("1 - зеленый",O37)))</formula>
    </cfRule>
    <cfRule type="containsText" dxfId="1648" priority="2504" stopIfTrue="1" operator="containsText" text="0 - серый">
      <formula>NOT(ISERROR(SEARCH("0 - серый",O37)))</formula>
    </cfRule>
  </conditionalFormatting>
  <conditionalFormatting sqref="O39">
    <cfRule type="containsText" dxfId="1647" priority="2493" stopIfTrue="1" operator="containsText" text="3 - красный">
      <formula>NOT(ISERROR(SEARCH("3 - красный",O39)))</formula>
    </cfRule>
    <cfRule type="containsText" dxfId="1646" priority="2494" stopIfTrue="1" operator="containsText" text="2 - желтый">
      <formula>NOT(ISERROR(SEARCH("2 - желтый",O39)))</formula>
    </cfRule>
    <cfRule type="containsText" dxfId="1645" priority="2495" stopIfTrue="1" operator="containsText" text="1 - зеленый">
      <formula>NOT(ISERROR(SEARCH("1 - зеленый",O39)))</formula>
    </cfRule>
    <cfRule type="containsText" dxfId="1644" priority="2496" stopIfTrue="1" operator="containsText" text="0 - серый">
      <formula>NOT(ISERROR(SEARCH("0 - серый",O39)))</formula>
    </cfRule>
  </conditionalFormatting>
  <conditionalFormatting sqref="O42:P42">
    <cfRule type="containsText" dxfId="1643" priority="2489" stopIfTrue="1" operator="containsText" text="3 - красный">
      <formula>NOT(ISERROR(SEARCH("3 - красный",O42)))</formula>
    </cfRule>
    <cfRule type="containsText" dxfId="1642" priority="2490" stopIfTrue="1" operator="containsText" text="2 - желтый">
      <formula>NOT(ISERROR(SEARCH("2 - желтый",O42)))</formula>
    </cfRule>
    <cfRule type="containsText" dxfId="1641" priority="2491" stopIfTrue="1" operator="containsText" text="1 - зеленый">
      <formula>NOT(ISERROR(SEARCH("1 - зеленый",O42)))</formula>
    </cfRule>
    <cfRule type="containsText" dxfId="1640" priority="2492" stopIfTrue="1" operator="containsText" text="0 - серый">
      <formula>NOT(ISERROR(SEARCH("0 - серый",O42)))</formula>
    </cfRule>
  </conditionalFormatting>
  <conditionalFormatting sqref="O43:P43">
    <cfRule type="containsText" dxfId="1639" priority="2485" stopIfTrue="1" operator="containsText" text="3 - красный">
      <formula>NOT(ISERROR(SEARCH("3 - красный",O43)))</formula>
    </cfRule>
    <cfRule type="containsText" dxfId="1638" priority="2486" stopIfTrue="1" operator="containsText" text="2 - желтый">
      <formula>NOT(ISERROR(SEARCH("2 - желтый",O43)))</formula>
    </cfRule>
    <cfRule type="containsText" dxfId="1637" priority="2487" stopIfTrue="1" operator="containsText" text="1 - зеленый">
      <formula>NOT(ISERROR(SEARCH("1 - зеленый",O43)))</formula>
    </cfRule>
    <cfRule type="containsText" dxfId="1636" priority="2488" stopIfTrue="1" operator="containsText" text="0 - серый">
      <formula>NOT(ISERROR(SEARCH("0 - серый",O43)))</formula>
    </cfRule>
  </conditionalFormatting>
  <conditionalFormatting sqref="O44:P44">
    <cfRule type="containsText" dxfId="1635" priority="2481" stopIfTrue="1" operator="containsText" text="3 - красный">
      <formula>NOT(ISERROR(SEARCH("3 - красный",O44)))</formula>
    </cfRule>
    <cfRule type="containsText" dxfId="1634" priority="2482" stopIfTrue="1" operator="containsText" text="2 - желтый">
      <formula>NOT(ISERROR(SEARCH("2 - желтый",O44)))</formula>
    </cfRule>
    <cfRule type="containsText" dxfId="1633" priority="2483" stopIfTrue="1" operator="containsText" text="1 - зеленый">
      <formula>NOT(ISERROR(SEARCH("1 - зеленый",O44)))</formula>
    </cfRule>
    <cfRule type="containsText" dxfId="1632" priority="2484" stopIfTrue="1" operator="containsText" text="0 - серый">
      <formula>NOT(ISERROR(SEARCH("0 - серый",O44)))</formula>
    </cfRule>
  </conditionalFormatting>
  <conditionalFormatting sqref="O59">
    <cfRule type="containsText" dxfId="1631" priority="2477" stopIfTrue="1" operator="containsText" text="3 - красный">
      <formula>NOT(ISERROR(SEARCH("3 - красный",O59)))</formula>
    </cfRule>
    <cfRule type="containsText" dxfId="1630" priority="2478" stopIfTrue="1" operator="containsText" text="2 - желтый">
      <formula>NOT(ISERROR(SEARCH("2 - желтый",O59)))</formula>
    </cfRule>
    <cfRule type="containsText" dxfId="1629" priority="2479" stopIfTrue="1" operator="containsText" text="1 - зеленый">
      <formula>NOT(ISERROR(SEARCH("1 - зеленый",O59)))</formula>
    </cfRule>
    <cfRule type="containsText" dxfId="1628" priority="2480" stopIfTrue="1" operator="containsText" text="0 - серый">
      <formula>NOT(ISERROR(SEARCH("0 - серый",O59)))</formula>
    </cfRule>
  </conditionalFormatting>
  <conditionalFormatting sqref="O60">
    <cfRule type="containsText" dxfId="1627" priority="2473" stopIfTrue="1" operator="containsText" text="3 - красный">
      <formula>NOT(ISERROR(SEARCH("3 - красный",O60)))</formula>
    </cfRule>
    <cfRule type="containsText" dxfId="1626" priority="2474" stopIfTrue="1" operator="containsText" text="2 - желтый">
      <formula>NOT(ISERROR(SEARCH("2 - желтый",O60)))</formula>
    </cfRule>
    <cfRule type="containsText" dxfId="1625" priority="2475" stopIfTrue="1" operator="containsText" text="1 - зеленый">
      <formula>NOT(ISERROR(SEARCH("1 - зеленый",O60)))</formula>
    </cfRule>
    <cfRule type="containsText" dxfId="1624" priority="2476" stopIfTrue="1" operator="containsText" text="0 - серый">
      <formula>NOT(ISERROR(SEARCH("0 - серый",O60)))</formula>
    </cfRule>
  </conditionalFormatting>
  <conditionalFormatting sqref="O63:P63">
    <cfRule type="containsText" dxfId="1623" priority="2469" stopIfTrue="1" operator="containsText" text="3 - красный">
      <formula>NOT(ISERROR(SEARCH("3 - красный",O63)))</formula>
    </cfRule>
    <cfRule type="containsText" dxfId="1622" priority="2470" stopIfTrue="1" operator="containsText" text="2 - желтый">
      <formula>NOT(ISERROR(SEARCH("2 - желтый",O63)))</formula>
    </cfRule>
    <cfRule type="containsText" dxfId="1621" priority="2471" stopIfTrue="1" operator="containsText" text="1 - зеленый">
      <formula>NOT(ISERROR(SEARCH("1 - зеленый",O63)))</formula>
    </cfRule>
    <cfRule type="containsText" dxfId="1620" priority="2472" stopIfTrue="1" operator="containsText" text="0 - серый">
      <formula>NOT(ISERROR(SEARCH("0 - серый",O63)))</formula>
    </cfRule>
  </conditionalFormatting>
  <conditionalFormatting sqref="O64">
    <cfRule type="containsText" dxfId="1619" priority="2465" stopIfTrue="1" operator="containsText" text="3 - красный">
      <formula>NOT(ISERROR(SEARCH("3 - красный",O64)))</formula>
    </cfRule>
    <cfRule type="containsText" dxfId="1618" priority="2466" stopIfTrue="1" operator="containsText" text="2 - желтый">
      <formula>NOT(ISERROR(SEARCH("2 - желтый",O64)))</formula>
    </cfRule>
    <cfRule type="containsText" dxfId="1617" priority="2467" stopIfTrue="1" operator="containsText" text="1 - зеленый">
      <formula>NOT(ISERROR(SEARCH("1 - зеленый",O64)))</formula>
    </cfRule>
    <cfRule type="containsText" dxfId="1616" priority="2468" stopIfTrue="1" operator="containsText" text="0 - серый">
      <formula>NOT(ISERROR(SEARCH("0 - серый",O64)))</formula>
    </cfRule>
  </conditionalFormatting>
  <conditionalFormatting sqref="O65">
    <cfRule type="containsText" dxfId="1615" priority="2461" stopIfTrue="1" operator="containsText" text="3 - красный">
      <formula>NOT(ISERROR(SEARCH("3 - красный",O65)))</formula>
    </cfRule>
    <cfRule type="containsText" dxfId="1614" priority="2462" stopIfTrue="1" operator="containsText" text="2 - желтый">
      <formula>NOT(ISERROR(SEARCH("2 - желтый",O65)))</formula>
    </cfRule>
    <cfRule type="containsText" dxfId="1613" priority="2463" stopIfTrue="1" operator="containsText" text="1 - зеленый">
      <formula>NOT(ISERROR(SEARCH("1 - зеленый",O65)))</formula>
    </cfRule>
    <cfRule type="containsText" dxfId="1612" priority="2464" stopIfTrue="1" operator="containsText" text="0 - серый">
      <formula>NOT(ISERROR(SEARCH("0 - серый",O65)))</formula>
    </cfRule>
  </conditionalFormatting>
  <conditionalFormatting sqref="O75:P75">
    <cfRule type="containsText" dxfId="1611" priority="2457" stopIfTrue="1" operator="containsText" text="3 - красный">
      <formula>NOT(ISERROR(SEARCH("3 - красный",O75)))</formula>
    </cfRule>
    <cfRule type="containsText" dxfId="1610" priority="2458" stopIfTrue="1" operator="containsText" text="2 - желтый">
      <formula>NOT(ISERROR(SEARCH("2 - желтый",O75)))</formula>
    </cfRule>
    <cfRule type="containsText" dxfId="1609" priority="2459" stopIfTrue="1" operator="containsText" text="1 - зеленый">
      <formula>NOT(ISERROR(SEARCH("1 - зеленый",O75)))</formula>
    </cfRule>
    <cfRule type="containsText" dxfId="1608" priority="2460" stopIfTrue="1" operator="containsText" text="0 - серый">
      <formula>NOT(ISERROR(SEARCH("0 - серый",O75)))</formula>
    </cfRule>
  </conditionalFormatting>
  <conditionalFormatting sqref="O76:P76">
    <cfRule type="containsText" dxfId="1607" priority="2453" stopIfTrue="1" operator="containsText" text="3 - красный">
      <formula>NOT(ISERROR(SEARCH("3 - красный",O76)))</formula>
    </cfRule>
    <cfRule type="containsText" dxfId="1606" priority="2454" stopIfTrue="1" operator="containsText" text="2 - желтый">
      <formula>NOT(ISERROR(SEARCH("2 - желтый",O76)))</formula>
    </cfRule>
    <cfRule type="containsText" dxfId="1605" priority="2455" stopIfTrue="1" operator="containsText" text="1 - зеленый">
      <formula>NOT(ISERROR(SEARCH("1 - зеленый",O76)))</formula>
    </cfRule>
    <cfRule type="containsText" dxfId="1604" priority="2456" stopIfTrue="1" operator="containsText" text="0 - серый">
      <formula>NOT(ISERROR(SEARCH("0 - серый",O76)))</formula>
    </cfRule>
  </conditionalFormatting>
  <conditionalFormatting sqref="O78:P78">
    <cfRule type="containsText" dxfId="1603" priority="2449" stopIfTrue="1" operator="containsText" text="3 - красный">
      <formula>NOT(ISERROR(SEARCH("3 - красный",O78)))</formula>
    </cfRule>
    <cfRule type="containsText" dxfId="1602" priority="2450" stopIfTrue="1" operator="containsText" text="2 - желтый">
      <formula>NOT(ISERROR(SEARCH("2 - желтый",O78)))</formula>
    </cfRule>
    <cfRule type="containsText" dxfId="1601" priority="2451" stopIfTrue="1" operator="containsText" text="1 - зеленый">
      <formula>NOT(ISERROR(SEARCH("1 - зеленый",O78)))</formula>
    </cfRule>
    <cfRule type="containsText" dxfId="1600" priority="2452" stopIfTrue="1" operator="containsText" text="0 - серый">
      <formula>NOT(ISERROR(SEARCH("0 - серый",O78)))</formula>
    </cfRule>
  </conditionalFormatting>
  <conditionalFormatting sqref="O79:P79">
    <cfRule type="containsText" dxfId="1599" priority="2445" stopIfTrue="1" operator="containsText" text="3 - красный">
      <formula>NOT(ISERROR(SEARCH("3 - красный",O79)))</formula>
    </cfRule>
    <cfRule type="containsText" dxfId="1598" priority="2446" stopIfTrue="1" operator="containsText" text="2 - желтый">
      <formula>NOT(ISERROR(SEARCH("2 - желтый",O79)))</formula>
    </cfRule>
    <cfRule type="containsText" dxfId="1597" priority="2447" stopIfTrue="1" operator="containsText" text="1 - зеленый">
      <formula>NOT(ISERROR(SEARCH("1 - зеленый",O79)))</formula>
    </cfRule>
    <cfRule type="containsText" dxfId="1596" priority="2448" stopIfTrue="1" operator="containsText" text="0 - серый">
      <formula>NOT(ISERROR(SEARCH("0 - серый",O79)))</formula>
    </cfRule>
  </conditionalFormatting>
  <conditionalFormatting sqref="O77:P77">
    <cfRule type="containsText" dxfId="1595" priority="2441" stopIfTrue="1" operator="containsText" text="3 - красный">
      <formula>NOT(ISERROR(SEARCH("3 - красный",O77)))</formula>
    </cfRule>
    <cfRule type="containsText" dxfId="1594" priority="2442" stopIfTrue="1" operator="containsText" text="2 - желтый">
      <formula>NOT(ISERROR(SEARCH("2 - желтый",O77)))</formula>
    </cfRule>
    <cfRule type="containsText" dxfId="1593" priority="2443" stopIfTrue="1" operator="containsText" text="1 - зеленый">
      <formula>NOT(ISERROR(SEARCH("1 - зеленый",O77)))</formula>
    </cfRule>
    <cfRule type="containsText" dxfId="1592" priority="2444" stopIfTrue="1" operator="containsText" text="0 - серый">
      <formula>NOT(ISERROR(SEARCH("0 - серый",O77)))</formula>
    </cfRule>
  </conditionalFormatting>
  <conditionalFormatting sqref="O80:P80">
    <cfRule type="containsText" dxfId="1591" priority="2437" stopIfTrue="1" operator="containsText" text="3 - красный">
      <formula>NOT(ISERROR(SEARCH("3 - красный",O80)))</formula>
    </cfRule>
    <cfRule type="containsText" dxfId="1590" priority="2438" stopIfTrue="1" operator="containsText" text="2 - желтый">
      <formula>NOT(ISERROR(SEARCH("2 - желтый",O80)))</formula>
    </cfRule>
    <cfRule type="containsText" dxfId="1589" priority="2439" stopIfTrue="1" operator="containsText" text="1 - зеленый">
      <formula>NOT(ISERROR(SEARCH("1 - зеленый",O80)))</formula>
    </cfRule>
    <cfRule type="containsText" dxfId="1588" priority="2440" stopIfTrue="1" operator="containsText" text="0 - серый">
      <formula>NOT(ISERROR(SEARCH("0 - серый",O80)))</formula>
    </cfRule>
  </conditionalFormatting>
  <conditionalFormatting sqref="O81:P81">
    <cfRule type="containsText" dxfId="1587" priority="2433" stopIfTrue="1" operator="containsText" text="3 - красный">
      <formula>NOT(ISERROR(SEARCH("3 - красный",O81)))</formula>
    </cfRule>
    <cfRule type="containsText" dxfId="1586" priority="2434" stopIfTrue="1" operator="containsText" text="2 - желтый">
      <formula>NOT(ISERROR(SEARCH("2 - желтый",O81)))</formula>
    </cfRule>
    <cfRule type="containsText" dxfId="1585" priority="2435" stopIfTrue="1" operator="containsText" text="1 - зеленый">
      <formula>NOT(ISERROR(SEARCH("1 - зеленый",O81)))</formula>
    </cfRule>
    <cfRule type="containsText" dxfId="1584" priority="2436" stopIfTrue="1" operator="containsText" text="0 - серый">
      <formula>NOT(ISERROR(SEARCH("0 - серый",O81)))</formula>
    </cfRule>
  </conditionalFormatting>
  <conditionalFormatting sqref="O82:P82">
    <cfRule type="containsText" dxfId="1583" priority="2429" stopIfTrue="1" operator="containsText" text="3 - красный">
      <formula>NOT(ISERROR(SEARCH("3 - красный",O82)))</formula>
    </cfRule>
    <cfRule type="containsText" dxfId="1582" priority="2430" stopIfTrue="1" operator="containsText" text="2 - желтый">
      <formula>NOT(ISERROR(SEARCH("2 - желтый",O82)))</formula>
    </cfRule>
    <cfRule type="containsText" dxfId="1581" priority="2431" stopIfTrue="1" operator="containsText" text="1 - зеленый">
      <formula>NOT(ISERROR(SEARCH("1 - зеленый",O82)))</formula>
    </cfRule>
    <cfRule type="containsText" dxfId="1580" priority="2432" stopIfTrue="1" operator="containsText" text="0 - серый">
      <formula>NOT(ISERROR(SEARCH("0 - серый",O82)))</formula>
    </cfRule>
  </conditionalFormatting>
  <conditionalFormatting sqref="O83:P83">
    <cfRule type="containsText" dxfId="1579" priority="2425" stopIfTrue="1" operator="containsText" text="3 - красный">
      <formula>NOT(ISERROR(SEARCH("3 - красный",O83)))</formula>
    </cfRule>
    <cfRule type="containsText" dxfId="1578" priority="2426" stopIfTrue="1" operator="containsText" text="2 - желтый">
      <formula>NOT(ISERROR(SEARCH("2 - желтый",O83)))</formula>
    </cfRule>
    <cfRule type="containsText" dxfId="1577" priority="2427" stopIfTrue="1" operator="containsText" text="1 - зеленый">
      <formula>NOT(ISERROR(SEARCH("1 - зеленый",O83)))</formula>
    </cfRule>
    <cfRule type="containsText" dxfId="1576" priority="2428" stopIfTrue="1" operator="containsText" text="0 - серый">
      <formula>NOT(ISERROR(SEARCH("0 - серый",O83)))</formula>
    </cfRule>
  </conditionalFormatting>
  <conditionalFormatting sqref="O84:P84">
    <cfRule type="containsText" dxfId="1575" priority="2421" stopIfTrue="1" operator="containsText" text="3 - красный">
      <formula>NOT(ISERROR(SEARCH("3 - красный",O84)))</formula>
    </cfRule>
    <cfRule type="containsText" dxfId="1574" priority="2422" stopIfTrue="1" operator="containsText" text="2 - желтый">
      <formula>NOT(ISERROR(SEARCH("2 - желтый",O84)))</formula>
    </cfRule>
    <cfRule type="containsText" dxfId="1573" priority="2423" stopIfTrue="1" operator="containsText" text="1 - зеленый">
      <formula>NOT(ISERROR(SEARCH("1 - зеленый",O84)))</formula>
    </cfRule>
    <cfRule type="containsText" dxfId="1572" priority="2424" stopIfTrue="1" operator="containsText" text="0 - серый">
      <formula>NOT(ISERROR(SEARCH("0 - серый",O84)))</formula>
    </cfRule>
  </conditionalFormatting>
  <conditionalFormatting sqref="O85:P85">
    <cfRule type="containsText" dxfId="1571" priority="2417" stopIfTrue="1" operator="containsText" text="3 - красный">
      <formula>NOT(ISERROR(SEARCH("3 - красный",O85)))</formula>
    </cfRule>
    <cfRule type="containsText" dxfId="1570" priority="2418" stopIfTrue="1" operator="containsText" text="2 - желтый">
      <formula>NOT(ISERROR(SEARCH("2 - желтый",O85)))</formula>
    </cfRule>
    <cfRule type="containsText" dxfId="1569" priority="2419" stopIfTrue="1" operator="containsText" text="1 - зеленый">
      <formula>NOT(ISERROR(SEARCH("1 - зеленый",O85)))</formula>
    </cfRule>
    <cfRule type="containsText" dxfId="1568" priority="2420" stopIfTrue="1" operator="containsText" text="0 - серый">
      <formula>NOT(ISERROR(SEARCH("0 - серый",O85)))</formula>
    </cfRule>
  </conditionalFormatting>
  <conditionalFormatting sqref="O86:P86">
    <cfRule type="containsText" dxfId="1567" priority="2413" stopIfTrue="1" operator="containsText" text="3 - красный">
      <formula>NOT(ISERROR(SEARCH("3 - красный",O86)))</formula>
    </cfRule>
    <cfRule type="containsText" dxfId="1566" priority="2414" stopIfTrue="1" operator="containsText" text="2 - желтый">
      <formula>NOT(ISERROR(SEARCH("2 - желтый",O86)))</formula>
    </cfRule>
    <cfRule type="containsText" dxfId="1565" priority="2415" stopIfTrue="1" operator="containsText" text="1 - зеленый">
      <formula>NOT(ISERROR(SEARCH("1 - зеленый",O86)))</formula>
    </cfRule>
    <cfRule type="containsText" dxfId="1564" priority="2416" stopIfTrue="1" operator="containsText" text="0 - серый">
      <formula>NOT(ISERROR(SEARCH("0 - серый",O86)))</formula>
    </cfRule>
  </conditionalFormatting>
  <conditionalFormatting sqref="O87:P87">
    <cfRule type="containsText" dxfId="1563" priority="2409" stopIfTrue="1" operator="containsText" text="3 - красный">
      <formula>NOT(ISERROR(SEARCH("3 - красный",O87)))</formula>
    </cfRule>
    <cfRule type="containsText" dxfId="1562" priority="2410" stopIfTrue="1" operator="containsText" text="2 - желтый">
      <formula>NOT(ISERROR(SEARCH("2 - желтый",O87)))</formula>
    </cfRule>
    <cfRule type="containsText" dxfId="1561" priority="2411" stopIfTrue="1" operator="containsText" text="1 - зеленый">
      <formula>NOT(ISERROR(SEARCH("1 - зеленый",O87)))</formula>
    </cfRule>
    <cfRule type="containsText" dxfId="1560" priority="2412" stopIfTrue="1" operator="containsText" text="0 - серый">
      <formula>NOT(ISERROR(SEARCH("0 - серый",O87)))</formula>
    </cfRule>
  </conditionalFormatting>
  <conditionalFormatting sqref="O88:P88">
    <cfRule type="containsText" dxfId="1559" priority="2405" stopIfTrue="1" operator="containsText" text="3 - красный">
      <formula>NOT(ISERROR(SEARCH("3 - красный",O88)))</formula>
    </cfRule>
    <cfRule type="containsText" dxfId="1558" priority="2406" stopIfTrue="1" operator="containsText" text="2 - желтый">
      <formula>NOT(ISERROR(SEARCH("2 - желтый",O88)))</formula>
    </cfRule>
    <cfRule type="containsText" dxfId="1557" priority="2407" stopIfTrue="1" operator="containsText" text="1 - зеленый">
      <formula>NOT(ISERROR(SEARCH("1 - зеленый",O88)))</formula>
    </cfRule>
    <cfRule type="containsText" dxfId="1556" priority="2408" stopIfTrue="1" operator="containsText" text="0 - серый">
      <formula>NOT(ISERROR(SEARCH("0 - серый",O88)))</formula>
    </cfRule>
  </conditionalFormatting>
  <conditionalFormatting sqref="O93:P93">
    <cfRule type="containsText" dxfId="1555" priority="2401" stopIfTrue="1" operator="containsText" text="3 - красный">
      <formula>NOT(ISERROR(SEARCH("3 - красный",O93)))</formula>
    </cfRule>
    <cfRule type="containsText" dxfId="1554" priority="2402" stopIfTrue="1" operator="containsText" text="2 - желтый">
      <formula>NOT(ISERROR(SEARCH("2 - желтый",O93)))</formula>
    </cfRule>
    <cfRule type="containsText" dxfId="1553" priority="2403" stopIfTrue="1" operator="containsText" text="1 - зеленый">
      <formula>NOT(ISERROR(SEARCH("1 - зеленый",O93)))</formula>
    </cfRule>
    <cfRule type="containsText" dxfId="1552" priority="2404" stopIfTrue="1" operator="containsText" text="0 - серый">
      <formula>NOT(ISERROR(SEARCH("0 - серый",O93)))</formula>
    </cfRule>
  </conditionalFormatting>
  <conditionalFormatting sqref="O94:P94">
    <cfRule type="containsText" dxfId="1551" priority="2397" stopIfTrue="1" operator="containsText" text="3 - красный">
      <formula>NOT(ISERROR(SEARCH("3 - красный",O94)))</formula>
    </cfRule>
    <cfRule type="containsText" dxfId="1550" priority="2398" stopIfTrue="1" operator="containsText" text="2 - желтый">
      <formula>NOT(ISERROR(SEARCH("2 - желтый",O94)))</formula>
    </cfRule>
    <cfRule type="containsText" dxfId="1549" priority="2399" stopIfTrue="1" operator="containsText" text="1 - зеленый">
      <formula>NOT(ISERROR(SEARCH("1 - зеленый",O94)))</formula>
    </cfRule>
    <cfRule type="containsText" dxfId="1548" priority="2400" stopIfTrue="1" operator="containsText" text="0 - серый">
      <formula>NOT(ISERROR(SEARCH("0 - серый",O94)))</formula>
    </cfRule>
  </conditionalFormatting>
  <conditionalFormatting sqref="O95:P95">
    <cfRule type="containsText" dxfId="1547" priority="2393" stopIfTrue="1" operator="containsText" text="3 - красный">
      <formula>NOT(ISERROR(SEARCH("3 - красный",O95)))</formula>
    </cfRule>
    <cfRule type="containsText" dxfId="1546" priority="2394" stopIfTrue="1" operator="containsText" text="2 - желтый">
      <formula>NOT(ISERROR(SEARCH("2 - желтый",O95)))</formula>
    </cfRule>
    <cfRule type="containsText" dxfId="1545" priority="2395" stopIfTrue="1" operator="containsText" text="1 - зеленый">
      <formula>NOT(ISERROR(SEARCH("1 - зеленый",O95)))</formula>
    </cfRule>
    <cfRule type="containsText" dxfId="1544" priority="2396" stopIfTrue="1" operator="containsText" text="0 - серый">
      <formula>NOT(ISERROR(SEARCH("0 - серый",O95)))</formula>
    </cfRule>
  </conditionalFormatting>
  <conditionalFormatting sqref="O96:P96">
    <cfRule type="containsText" dxfId="1543" priority="2389" stopIfTrue="1" operator="containsText" text="3 - красный">
      <formula>NOT(ISERROR(SEARCH("3 - красный",O96)))</formula>
    </cfRule>
    <cfRule type="containsText" dxfId="1542" priority="2390" stopIfTrue="1" operator="containsText" text="2 - желтый">
      <formula>NOT(ISERROR(SEARCH("2 - желтый",O96)))</formula>
    </cfRule>
    <cfRule type="containsText" dxfId="1541" priority="2391" stopIfTrue="1" operator="containsText" text="1 - зеленый">
      <formula>NOT(ISERROR(SEARCH("1 - зеленый",O96)))</formula>
    </cfRule>
    <cfRule type="containsText" dxfId="1540" priority="2392" stopIfTrue="1" operator="containsText" text="0 - серый">
      <formula>NOT(ISERROR(SEARCH("0 - серый",O96)))</formula>
    </cfRule>
  </conditionalFormatting>
  <conditionalFormatting sqref="O98:P98">
    <cfRule type="containsText" dxfId="1539" priority="2385" stopIfTrue="1" operator="containsText" text="3 - красный">
      <formula>NOT(ISERROR(SEARCH("3 - красный",O98)))</formula>
    </cfRule>
    <cfRule type="containsText" dxfId="1538" priority="2386" stopIfTrue="1" operator="containsText" text="2 - желтый">
      <formula>NOT(ISERROR(SEARCH("2 - желтый",O98)))</formula>
    </cfRule>
    <cfRule type="containsText" dxfId="1537" priority="2387" stopIfTrue="1" operator="containsText" text="1 - зеленый">
      <formula>NOT(ISERROR(SEARCH("1 - зеленый",O98)))</formula>
    </cfRule>
    <cfRule type="containsText" dxfId="1536" priority="2388" stopIfTrue="1" operator="containsText" text="0 - серый">
      <formula>NOT(ISERROR(SEARCH("0 - серый",O98)))</formula>
    </cfRule>
  </conditionalFormatting>
  <conditionalFormatting sqref="O111:P111">
    <cfRule type="containsText" dxfId="1535" priority="2381" stopIfTrue="1" operator="containsText" text="3 - красный">
      <formula>NOT(ISERROR(SEARCH("3 - красный",O111)))</formula>
    </cfRule>
    <cfRule type="containsText" dxfId="1534" priority="2382" stopIfTrue="1" operator="containsText" text="2 - желтый">
      <formula>NOT(ISERROR(SEARCH("2 - желтый",O111)))</formula>
    </cfRule>
    <cfRule type="containsText" dxfId="1533" priority="2383" stopIfTrue="1" operator="containsText" text="1 - зеленый">
      <formula>NOT(ISERROR(SEARCH("1 - зеленый",O111)))</formula>
    </cfRule>
    <cfRule type="containsText" dxfId="1532" priority="2384" stopIfTrue="1" operator="containsText" text="0 - серый">
      <formula>NOT(ISERROR(SEARCH("0 - серый",O111)))</formula>
    </cfRule>
  </conditionalFormatting>
  <conditionalFormatting sqref="O112:P112">
    <cfRule type="containsText" dxfId="1531" priority="2377" stopIfTrue="1" operator="containsText" text="3 - красный">
      <formula>NOT(ISERROR(SEARCH("3 - красный",O112)))</formula>
    </cfRule>
    <cfRule type="containsText" dxfId="1530" priority="2378" stopIfTrue="1" operator="containsText" text="2 - желтый">
      <formula>NOT(ISERROR(SEARCH("2 - желтый",O112)))</formula>
    </cfRule>
    <cfRule type="containsText" dxfId="1529" priority="2379" stopIfTrue="1" operator="containsText" text="1 - зеленый">
      <formula>NOT(ISERROR(SEARCH("1 - зеленый",O112)))</formula>
    </cfRule>
    <cfRule type="containsText" dxfId="1528" priority="2380" stopIfTrue="1" operator="containsText" text="0 - серый">
      <formula>NOT(ISERROR(SEARCH("0 - серый",O112)))</formula>
    </cfRule>
  </conditionalFormatting>
  <conditionalFormatting sqref="O113:P113">
    <cfRule type="containsText" dxfId="1527" priority="2373" stopIfTrue="1" operator="containsText" text="3 - красный">
      <formula>NOT(ISERROR(SEARCH("3 - красный",O113)))</formula>
    </cfRule>
    <cfRule type="containsText" dxfId="1526" priority="2374" stopIfTrue="1" operator="containsText" text="2 - желтый">
      <formula>NOT(ISERROR(SEARCH("2 - желтый",O113)))</formula>
    </cfRule>
    <cfRule type="containsText" dxfId="1525" priority="2375" stopIfTrue="1" operator="containsText" text="1 - зеленый">
      <formula>NOT(ISERROR(SEARCH("1 - зеленый",O113)))</formula>
    </cfRule>
    <cfRule type="containsText" dxfId="1524" priority="2376" stopIfTrue="1" operator="containsText" text="0 - серый">
      <formula>NOT(ISERROR(SEARCH("0 - серый",O113)))</formula>
    </cfRule>
  </conditionalFormatting>
  <conditionalFormatting sqref="O114:P114">
    <cfRule type="containsText" dxfId="1523" priority="2369" stopIfTrue="1" operator="containsText" text="3 - красный">
      <formula>NOT(ISERROR(SEARCH("3 - красный",O114)))</formula>
    </cfRule>
    <cfRule type="containsText" dxfId="1522" priority="2370" stopIfTrue="1" operator="containsText" text="2 - желтый">
      <formula>NOT(ISERROR(SEARCH("2 - желтый",O114)))</formula>
    </cfRule>
    <cfRule type="containsText" dxfId="1521" priority="2371" stopIfTrue="1" operator="containsText" text="1 - зеленый">
      <formula>NOT(ISERROR(SEARCH("1 - зеленый",O114)))</formula>
    </cfRule>
    <cfRule type="containsText" dxfId="1520" priority="2372" stopIfTrue="1" operator="containsText" text="0 - серый">
      <formula>NOT(ISERROR(SEARCH("0 - серый",O114)))</formula>
    </cfRule>
  </conditionalFormatting>
  <conditionalFormatting sqref="O115:P115">
    <cfRule type="containsText" dxfId="1519" priority="2365" stopIfTrue="1" operator="containsText" text="3 - красный">
      <formula>NOT(ISERROR(SEARCH("3 - красный",O115)))</formula>
    </cfRule>
    <cfRule type="containsText" dxfId="1518" priority="2366" stopIfTrue="1" operator="containsText" text="2 - желтый">
      <formula>NOT(ISERROR(SEARCH("2 - желтый",O115)))</formula>
    </cfRule>
    <cfRule type="containsText" dxfId="1517" priority="2367" stopIfTrue="1" operator="containsText" text="1 - зеленый">
      <formula>NOT(ISERROR(SEARCH("1 - зеленый",O115)))</formula>
    </cfRule>
    <cfRule type="containsText" dxfId="1516" priority="2368" stopIfTrue="1" operator="containsText" text="0 - серый">
      <formula>NOT(ISERROR(SEARCH("0 - серый",O115)))</formula>
    </cfRule>
  </conditionalFormatting>
  <conditionalFormatting sqref="O116:P116">
    <cfRule type="containsText" dxfId="1515" priority="2361" stopIfTrue="1" operator="containsText" text="3 - красный">
      <formula>NOT(ISERROR(SEARCH("3 - красный",O116)))</formula>
    </cfRule>
    <cfRule type="containsText" dxfId="1514" priority="2362" stopIfTrue="1" operator="containsText" text="2 - желтый">
      <formula>NOT(ISERROR(SEARCH("2 - желтый",O116)))</formula>
    </cfRule>
    <cfRule type="containsText" dxfId="1513" priority="2363" stopIfTrue="1" operator="containsText" text="1 - зеленый">
      <formula>NOT(ISERROR(SEARCH("1 - зеленый",O116)))</formula>
    </cfRule>
    <cfRule type="containsText" dxfId="1512" priority="2364" stopIfTrue="1" operator="containsText" text="0 - серый">
      <formula>NOT(ISERROR(SEARCH("0 - серый",O116)))</formula>
    </cfRule>
  </conditionalFormatting>
  <conditionalFormatting sqref="O117:P117">
    <cfRule type="containsText" dxfId="1511" priority="2357" stopIfTrue="1" operator="containsText" text="3 - красный">
      <formula>NOT(ISERROR(SEARCH("3 - красный",O117)))</formula>
    </cfRule>
    <cfRule type="containsText" dxfId="1510" priority="2358" stopIfTrue="1" operator="containsText" text="2 - желтый">
      <formula>NOT(ISERROR(SEARCH("2 - желтый",O117)))</formula>
    </cfRule>
    <cfRule type="containsText" dxfId="1509" priority="2359" stopIfTrue="1" operator="containsText" text="1 - зеленый">
      <formula>NOT(ISERROR(SEARCH("1 - зеленый",O117)))</formula>
    </cfRule>
    <cfRule type="containsText" dxfId="1508" priority="2360" stopIfTrue="1" operator="containsText" text="0 - серый">
      <formula>NOT(ISERROR(SEARCH("0 - серый",O117)))</formula>
    </cfRule>
  </conditionalFormatting>
  <conditionalFormatting sqref="O118:P118">
    <cfRule type="containsText" dxfId="1507" priority="2353" stopIfTrue="1" operator="containsText" text="3 - красный">
      <formula>NOT(ISERROR(SEARCH("3 - красный",O118)))</formula>
    </cfRule>
    <cfRule type="containsText" dxfId="1506" priority="2354" stopIfTrue="1" operator="containsText" text="2 - желтый">
      <formula>NOT(ISERROR(SEARCH("2 - желтый",O118)))</formula>
    </cfRule>
    <cfRule type="containsText" dxfId="1505" priority="2355" stopIfTrue="1" operator="containsText" text="1 - зеленый">
      <formula>NOT(ISERROR(SEARCH("1 - зеленый",O118)))</formula>
    </cfRule>
    <cfRule type="containsText" dxfId="1504" priority="2356" stopIfTrue="1" operator="containsText" text="0 - серый">
      <formula>NOT(ISERROR(SEARCH("0 - серый",O118)))</formula>
    </cfRule>
  </conditionalFormatting>
  <conditionalFormatting sqref="P119">
    <cfRule type="containsText" dxfId="1503" priority="2349" stopIfTrue="1" operator="containsText" text="3 - красный">
      <formula>NOT(ISERROR(SEARCH("3 - красный",P119)))</formula>
    </cfRule>
    <cfRule type="containsText" dxfId="1502" priority="2350" stopIfTrue="1" operator="containsText" text="2 - желтый">
      <formula>NOT(ISERROR(SEARCH("2 - желтый",P119)))</formula>
    </cfRule>
    <cfRule type="containsText" dxfId="1501" priority="2351" stopIfTrue="1" operator="containsText" text="1 - зеленый">
      <formula>NOT(ISERROR(SEARCH("1 - зеленый",P119)))</formula>
    </cfRule>
    <cfRule type="containsText" dxfId="1500" priority="2352" stopIfTrue="1" operator="containsText" text="0 - серый">
      <formula>NOT(ISERROR(SEARCH("0 - серый",P119)))</formula>
    </cfRule>
  </conditionalFormatting>
  <conditionalFormatting sqref="P122">
    <cfRule type="containsText" dxfId="1499" priority="2341" stopIfTrue="1" operator="containsText" text="3 - красный">
      <formula>NOT(ISERROR(SEARCH("3 - красный",P122)))</formula>
    </cfRule>
    <cfRule type="containsText" dxfId="1498" priority="2342" stopIfTrue="1" operator="containsText" text="2 - желтый">
      <formula>NOT(ISERROR(SEARCH("2 - желтый",P122)))</formula>
    </cfRule>
    <cfRule type="containsText" dxfId="1497" priority="2343" stopIfTrue="1" operator="containsText" text="1 - зеленый">
      <formula>NOT(ISERROR(SEARCH("1 - зеленый",P122)))</formula>
    </cfRule>
    <cfRule type="containsText" dxfId="1496" priority="2344" stopIfTrue="1" operator="containsText" text="0 - серый">
      <formula>NOT(ISERROR(SEARCH("0 - серый",P122)))</formula>
    </cfRule>
  </conditionalFormatting>
  <conditionalFormatting sqref="O123">
    <cfRule type="containsText" dxfId="1495" priority="2329" stopIfTrue="1" operator="containsText" text="3 - красный">
      <formula>NOT(ISERROR(SEARCH("3 - красный",O123)))</formula>
    </cfRule>
    <cfRule type="containsText" dxfId="1494" priority="2330" stopIfTrue="1" operator="containsText" text="2 - желтый">
      <formula>NOT(ISERROR(SEARCH("2 - желтый",O123)))</formula>
    </cfRule>
    <cfRule type="containsText" dxfId="1493" priority="2331" stopIfTrue="1" operator="containsText" text="1 - зеленый">
      <formula>NOT(ISERROR(SEARCH("1 - зеленый",O123)))</formula>
    </cfRule>
    <cfRule type="containsText" dxfId="1492" priority="2332" stopIfTrue="1" operator="containsText" text="0 - серый">
      <formula>NOT(ISERROR(SEARCH("0 - серый",O123)))</formula>
    </cfRule>
  </conditionalFormatting>
  <conditionalFormatting sqref="O124:P124">
    <cfRule type="containsText" dxfId="1491" priority="2325" stopIfTrue="1" operator="containsText" text="3 - красный">
      <formula>NOT(ISERROR(SEARCH("3 - красный",O124)))</formula>
    </cfRule>
    <cfRule type="containsText" dxfId="1490" priority="2326" stopIfTrue="1" operator="containsText" text="2 - желтый">
      <formula>NOT(ISERROR(SEARCH("2 - желтый",O124)))</formula>
    </cfRule>
    <cfRule type="containsText" dxfId="1489" priority="2327" stopIfTrue="1" operator="containsText" text="1 - зеленый">
      <formula>NOT(ISERROR(SEARCH("1 - зеленый",O124)))</formula>
    </cfRule>
    <cfRule type="containsText" dxfId="1488" priority="2328" stopIfTrue="1" operator="containsText" text="0 - серый">
      <formula>NOT(ISERROR(SEARCH("0 - серый",O124)))</formula>
    </cfRule>
  </conditionalFormatting>
  <conditionalFormatting sqref="P149">
    <cfRule type="containsText" dxfId="1487" priority="2269" stopIfTrue="1" operator="containsText" text="3 - красный">
      <formula>NOT(ISERROR(SEARCH("3 - красный",P149)))</formula>
    </cfRule>
    <cfRule type="containsText" dxfId="1486" priority="2270" stopIfTrue="1" operator="containsText" text="2 - желтый">
      <formula>NOT(ISERROR(SEARCH("2 - желтый",P149)))</formula>
    </cfRule>
    <cfRule type="containsText" dxfId="1485" priority="2271" stopIfTrue="1" operator="containsText" text="1 - зеленый">
      <formula>NOT(ISERROR(SEARCH("1 - зеленый",P149)))</formula>
    </cfRule>
    <cfRule type="containsText" dxfId="1484" priority="2272" stopIfTrue="1" operator="containsText" text="0 - серый">
      <formula>NOT(ISERROR(SEARCH("0 - серый",P149)))</formula>
    </cfRule>
  </conditionalFormatting>
  <conditionalFormatting sqref="O156">
    <cfRule type="containsText" dxfId="1483" priority="2257" stopIfTrue="1" operator="containsText" text="3 - красный">
      <formula>NOT(ISERROR(SEARCH("3 - красный",O156)))</formula>
    </cfRule>
    <cfRule type="containsText" dxfId="1482" priority="2258" stopIfTrue="1" operator="containsText" text="2 - желтый">
      <formula>NOT(ISERROR(SEARCH("2 - желтый",O156)))</formula>
    </cfRule>
    <cfRule type="containsText" dxfId="1481" priority="2259" stopIfTrue="1" operator="containsText" text="1 - зеленый">
      <formula>NOT(ISERROR(SEARCH("1 - зеленый",O156)))</formula>
    </cfRule>
    <cfRule type="containsText" dxfId="1480" priority="2260" stopIfTrue="1" operator="containsText" text="0 - серый">
      <formula>NOT(ISERROR(SEARCH("0 - серый",O156)))</formula>
    </cfRule>
  </conditionalFormatting>
  <conditionalFormatting sqref="O191:P191">
    <cfRule type="containsText" dxfId="1479" priority="2253" stopIfTrue="1" operator="containsText" text="3 - красный">
      <formula>NOT(ISERROR(SEARCH("3 - красный",O191)))</formula>
    </cfRule>
    <cfRule type="containsText" dxfId="1478" priority="2254" stopIfTrue="1" operator="containsText" text="2 - желтый">
      <formula>NOT(ISERROR(SEARCH("2 - желтый",O191)))</formula>
    </cfRule>
    <cfRule type="containsText" dxfId="1477" priority="2255" stopIfTrue="1" operator="containsText" text="1 - зеленый">
      <formula>NOT(ISERROR(SEARCH("1 - зеленый",O191)))</formula>
    </cfRule>
    <cfRule type="containsText" dxfId="1476" priority="2256" stopIfTrue="1" operator="containsText" text="0 - серый">
      <formula>NOT(ISERROR(SEARCH("0 - серый",O191)))</formula>
    </cfRule>
  </conditionalFormatting>
  <conditionalFormatting sqref="O192:P192">
    <cfRule type="containsText" dxfId="1475" priority="2249" stopIfTrue="1" operator="containsText" text="3 - красный">
      <formula>NOT(ISERROR(SEARCH("3 - красный",O192)))</formula>
    </cfRule>
    <cfRule type="containsText" dxfId="1474" priority="2250" stopIfTrue="1" operator="containsText" text="2 - желтый">
      <formula>NOT(ISERROR(SEARCH("2 - желтый",O192)))</formula>
    </cfRule>
    <cfRule type="containsText" dxfId="1473" priority="2251" stopIfTrue="1" operator="containsText" text="1 - зеленый">
      <formula>NOT(ISERROR(SEARCH("1 - зеленый",O192)))</formula>
    </cfRule>
    <cfRule type="containsText" dxfId="1472" priority="2252" stopIfTrue="1" operator="containsText" text="0 - серый">
      <formula>NOT(ISERROR(SEARCH("0 - серый",O192)))</formula>
    </cfRule>
  </conditionalFormatting>
  <conditionalFormatting sqref="O193:P193">
    <cfRule type="containsText" dxfId="1471" priority="2245" stopIfTrue="1" operator="containsText" text="3 - красный">
      <formula>NOT(ISERROR(SEARCH("3 - красный",O193)))</formula>
    </cfRule>
    <cfRule type="containsText" dxfId="1470" priority="2246" stopIfTrue="1" operator="containsText" text="2 - желтый">
      <formula>NOT(ISERROR(SEARCH("2 - желтый",O193)))</formula>
    </cfRule>
    <cfRule type="containsText" dxfId="1469" priority="2247" stopIfTrue="1" operator="containsText" text="1 - зеленый">
      <formula>NOT(ISERROR(SEARCH("1 - зеленый",O193)))</formula>
    </cfRule>
    <cfRule type="containsText" dxfId="1468" priority="2248" stopIfTrue="1" operator="containsText" text="0 - серый">
      <formula>NOT(ISERROR(SEARCH("0 - серый",O193)))</formula>
    </cfRule>
  </conditionalFormatting>
  <conditionalFormatting sqref="O194:P194">
    <cfRule type="containsText" dxfId="1467" priority="2241" stopIfTrue="1" operator="containsText" text="3 - красный">
      <formula>NOT(ISERROR(SEARCH("3 - красный",O194)))</formula>
    </cfRule>
    <cfRule type="containsText" dxfId="1466" priority="2242" stopIfTrue="1" operator="containsText" text="2 - желтый">
      <formula>NOT(ISERROR(SEARCH("2 - желтый",O194)))</formula>
    </cfRule>
    <cfRule type="containsText" dxfId="1465" priority="2243" stopIfTrue="1" operator="containsText" text="1 - зеленый">
      <formula>NOT(ISERROR(SEARCH("1 - зеленый",O194)))</formula>
    </cfRule>
    <cfRule type="containsText" dxfId="1464" priority="2244" stopIfTrue="1" operator="containsText" text="0 - серый">
      <formula>NOT(ISERROR(SEARCH("0 - серый",O194)))</formula>
    </cfRule>
  </conditionalFormatting>
  <conditionalFormatting sqref="O195:P195">
    <cfRule type="containsText" dxfId="1463" priority="2237" stopIfTrue="1" operator="containsText" text="3 - красный">
      <formula>NOT(ISERROR(SEARCH("3 - красный",O195)))</formula>
    </cfRule>
    <cfRule type="containsText" dxfId="1462" priority="2238" stopIfTrue="1" operator="containsText" text="2 - желтый">
      <formula>NOT(ISERROR(SEARCH("2 - желтый",O195)))</formula>
    </cfRule>
    <cfRule type="containsText" dxfId="1461" priority="2239" stopIfTrue="1" operator="containsText" text="1 - зеленый">
      <formula>NOT(ISERROR(SEARCH("1 - зеленый",O195)))</formula>
    </cfRule>
    <cfRule type="containsText" dxfId="1460" priority="2240" stopIfTrue="1" operator="containsText" text="0 - серый">
      <formula>NOT(ISERROR(SEARCH("0 - серый",O195)))</formula>
    </cfRule>
  </conditionalFormatting>
  <conditionalFormatting sqref="O197:P197">
    <cfRule type="containsText" dxfId="1459" priority="2233" stopIfTrue="1" operator="containsText" text="3 - красный">
      <formula>NOT(ISERROR(SEARCH("3 - красный",O197)))</formula>
    </cfRule>
    <cfRule type="containsText" dxfId="1458" priority="2234" stopIfTrue="1" operator="containsText" text="2 - желтый">
      <formula>NOT(ISERROR(SEARCH("2 - желтый",O197)))</formula>
    </cfRule>
    <cfRule type="containsText" dxfId="1457" priority="2235" stopIfTrue="1" operator="containsText" text="1 - зеленый">
      <formula>NOT(ISERROR(SEARCH("1 - зеленый",O197)))</formula>
    </cfRule>
    <cfRule type="containsText" dxfId="1456" priority="2236" stopIfTrue="1" operator="containsText" text="0 - серый">
      <formula>NOT(ISERROR(SEARCH("0 - серый",O197)))</formula>
    </cfRule>
  </conditionalFormatting>
  <conditionalFormatting sqref="P198">
    <cfRule type="containsText" dxfId="1455" priority="2229" stopIfTrue="1" operator="containsText" text="3 - красный">
      <formula>NOT(ISERROR(SEARCH("3 - красный",P198)))</formula>
    </cfRule>
    <cfRule type="containsText" dxfId="1454" priority="2230" stopIfTrue="1" operator="containsText" text="2 - желтый">
      <formula>NOT(ISERROR(SEARCH("2 - желтый",P198)))</formula>
    </cfRule>
    <cfRule type="containsText" dxfId="1453" priority="2231" stopIfTrue="1" operator="containsText" text="1 - зеленый">
      <formula>NOT(ISERROR(SEARCH("1 - зеленый",P198)))</formula>
    </cfRule>
    <cfRule type="containsText" dxfId="1452" priority="2232" stopIfTrue="1" operator="containsText" text="0 - серый">
      <formula>NOT(ISERROR(SEARCH("0 - серый",P198)))</formula>
    </cfRule>
  </conditionalFormatting>
  <conditionalFormatting sqref="O198">
    <cfRule type="containsText" dxfId="1451" priority="2225" stopIfTrue="1" operator="containsText" text="3 - красный">
      <formula>NOT(ISERROR(SEARCH("3 - красный",O198)))</formula>
    </cfRule>
    <cfRule type="containsText" dxfId="1450" priority="2226" stopIfTrue="1" operator="containsText" text="2 - желтый">
      <formula>NOT(ISERROR(SEARCH("2 - желтый",O198)))</formula>
    </cfRule>
    <cfRule type="containsText" dxfId="1449" priority="2227" stopIfTrue="1" operator="containsText" text="1 - зеленый">
      <formula>NOT(ISERROR(SEARCH("1 - зеленый",O198)))</formula>
    </cfRule>
    <cfRule type="containsText" dxfId="1448" priority="2228" stopIfTrue="1" operator="containsText" text="0 - серый">
      <formula>NOT(ISERROR(SEARCH("0 - серый",O198)))</formula>
    </cfRule>
  </conditionalFormatting>
  <conditionalFormatting sqref="O199:P199">
    <cfRule type="containsText" dxfId="1447" priority="2221" stopIfTrue="1" operator="containsText" text="3 - красный">
      <formula>NOT(ISERROR(SEARCH("3 - красный",O199)))</formula>
    </cfRule>
    <cfRule type="containsText" dxfId="1446" priority="2222" stopIfTrue="1" operator="containsText" text="2 - желтый">
      <formula>NOT(ISERROR(SEARCH("2 - желтый",O199)))</formula>
    </cfRule>
    <cfRule type="containsText" dxfId="1445" priority="2223" stopIfTrue="1" operator="containsText" text="1 - зеленый">
      <formula>NOT(ISERROR(SEARCH("1 - зеленый",O199)))</formula>
    </cfRule>
    <cfRule type="containsText" dxfId="1444" priority="2224" stopIfTrue="1" operator="containsText" text="0 - серый">
      <formula>NOT(ISERROR(SEARCH("0 - серый",O199)))</formula>
    </cfRule>
  </conditionalFormatting>
  <conditionalFormatting sqref="P200">
    <cfRule type="containsText" dxfId="1443" priority="2217" stopIfTrue="1" operator="containsText" text="3 - красный">
      <formula>NOT(ISERROR(SEARCH("3 - красный",P200)))</formula>
    </cfRule>
    <cfRule type="containsText" dxfId="1442" priority="2218" stopIfTrue="1" operator="containsText" text="2 - желтый">
      <formula>NOT(ISERROR(SEARCH("2 - желтый",P200)))</formula>
    </cfRule>
    <cfRule type="containsText" dxfId="1441" priority="2219" stopIfTrue="1" operator="containsText" text="1 - зеленый">
      <formula>NOT(ISERROR(SEARCH("1 - зеленый",P200)))</formula>
    </cfRule>
    <cfRule type="containsText" dxfId="1440" priority="2220" stopIfTrue="1" operator="containsText" text="0 - серый">
      <formula>NOT(ISERROR(SEARCH("0 - серый",P200)))</formula>
    </cfRule>
  </conditionalFormatting>
  <conditionalFormatting sqref="O200">
    <cfRule type="containsText" dxfId="1439" priority="2213" stopIfTrue="1" operator="containsText" text="3 - красный">
      <formula>NOT(ISERROR(SEARCH("3 - красный",O200)))</formula>
    </cfRule>
    <cfRule type="containsText" dxfId="1438" priority="2214" stopIfTrue="1" operator="containsText" text="2 - желтый">
      <formula>NOT(ISERROR(SEARCH("2 - желтый",O200)))</formula>
    </cfRule>
    <cfRule type="containsText" dxfId="1437" priority="2215" stopIfTrue="1" operator="containsText" text="1 - зеленый">
      <formula>NOT(ISERROR(SEARCH("1 - зеленый",O200)))</formula>
    </cfRule>
    <cfRule type="containsText" dxfId="1436" priority="2216" stopIfTrue="1" operator="containsText" text="0 - серый">
      <formula>NOT(ISERROR(SEARCH("0 - серый",O200)))</formula>
    </cfRule>
  </conditionalFormatting>
  <conditionalFormatting sqref="P201">
    <cfRule type="containsText" dxfId="1435" priority="2209" stopIfTrue="1" operator="containsText" text="3 - красный">
      <formula>NOT(ISERROR(SEARCH("3 - красный",P201)))</formula>
    </cfRule>
    <cfRule type="containsText" dxfId="1434" priority="2210" stopIfTrue="1" operator="containsText" text="2 - желтый">
      <formula>NOT(ISERROR(SEARCH("2 - желтый",P201)))</formula>
    </cfRule>
    <cfRule type="containsText" dxfId="1433" priority="2211" stopIfTrue="1" operator="containsText" text="1 - зеленый">
      <formula>NOT(ISERROR(SEARCH("1 - зеленый",P201)))</formula>
    </cfRule>
    <cfRule type="containsText" dxfId="1432" priority="2212" stopIfTrue="1" operator="containsText" text="0 - серый">
      <formula>NOT(ISERROR(SEARCH("0 - серый",P201)))</formula>
    </cfRule>
  </conditionalFormatting>
  <conditionalFormatting sqref="O201">
    <cfRule type="containsText" dxfId="1431" priority="2205" stopIfTrue="1" operator="containsText" text="3 - красный">
      <formula>NOT(ISERROR(SEARCH("3 - красный",O201)))</formula>
    </cfRule>
    <cfRule type="containsText" dxfId="1430" priority="2206" stopIfTrue="1" operator="containsText" text="2 - желтый">
      <formula>NOT(ISERROR(SEARCH("2 - желтый",O201)))</formula>
    </cfRule>
    <cfRule type="containsText" dxfId="1429" priority="2207" stopIfTrue="1" operator="containsText" text="1 - зеленый">
      <formula>NOT(ISERROR(SEARCH("1 - зеленый",O201)))</formula>
    </cfRule>
    <cfRule type="containsText" dxfId="1428" priority="2208" stopIfTrue="1" operator="containsText" text="0 - серый">
      <formula>NOT(ISERROR(SEARCH("0 - серый",O201)))</formula>
    </cfRule>
  </conditionalFormatting>
  <conditionalFormatting sqref="O202:P202">
    <cfRule type="containsText" dxfId="1427" priority="2201" stopIfTrue="1" operator="containsText" text="3 - красный">
      <formula>NOT(ISERROR(SEARCH("3 - красный",O202)))</formula>
    </cfRule>
    <cfRule type="containsText" dxfId="1426" priority="2202" stopIfTrue="1" operator="containsText" text="2 - желтый">
      <formula>NOT(ISERROR(SEARCH("2 - желтый",O202)))</formula>
    </cfRule>
    <cfRule type="containsText" dxfId="1425" priority="2203" stopIfTrue="1" operator="containsText" text="1 - зеленый">
      <formula>NOT(ISERROR(SEARCH("1 - зеленый",O202)))</formula>
    </cfRule>
    <cfRule type="containsText" dxfId="1424" priority="2204" stopIfTrue="1" operator="containsText" text="0 - серый">
      <formula>NOT(ISERROR(SEARCH("0 - серый",O202)))</formula>
    </cfRule>
  </conditionalFormatting>
  <conditionalFormatting sqref="O203:P203">
    <cfRule type="containsText" dxfId="1423" priority="2197" stopIfTrue="1" operator="containsText" text="3 - красный">
      <formula>NOT(ISERROR(SEARCH("3 - красный",O203)))</formula>
    </cfRule>
    <cfRule type="containsText" dxfId="1422" priority="2198" stopIfTrue="1" operator="containsText" text="2 - желтый">
      <formula>NOT(ISERROR(SEARCH("2 - желтый",O203)))</formula>
    </cfRule>
    <cfRule type="containsText" dxfId="1421" priority="2199" stopIfTrue="1" operator="containsText" text="1 - зеленый">
      <formula>NOT(ISERROR(SEARCH("1 - зеленый",O203)))</formula>
    </cfRule>
    <cfRule type="containsText" dxfId="1420" priority="2200" stopIfTrue="1" operator="containsText" text="0 - серый">
      <formula>NOT(ISERROR(SEARCH("0 - серый",O203)))</formula>
    </cfRule>
  </conditionalFormatting>
  <conditionalFormatting sqref="O204:P204">
    <cfRule type="containsText" dxfId="1419" priority="2193" stopIfTrue="1" operator="containsText" text="3 - красный">
      <formula>NOT(ISERROR(SEARCH("3 - красный",O204)))</formula>
    </cfRule>
    <cfRule type="containsText" dxfId="1418" priority="2194" stopIfTrue="1" operator="containsText" text="2 - желтый">
      <formula>NOT(ISERROR(SEARCH("2 - желтый",O204)))</formula>
    </cfRule>
    <cfRule type="containsText" dxfId="1417" priority="2195" stopIfTrue="1" operator="containsText" text="1 - зеленый">
      <formula>NOT(ISERROR(SEARCH("1 - зеленый",O204)))</formula>
    </cfRule>
    <cfRule type="containsText" dxfId="1416" priority="2196" stopIfTrue="1" operator="containsText" text="0 - серый">
      <formula>NOT(ISERROR(SEARCH("0 - серый",O204)))</formula>
    </cfRule>
  </conditionalFormatting>
  <conditionalFormatting sqref="O210:P210">
    <cfRule type="containsText" dxfId="1415" priority="2189" stopIfTrue="1" operator="containsText" text="3 - красный">
      <formula>NOT(ISERROR(SEARCH("3 - красный",O210)))</formula>
    </cfRule>
    <cfRule type="containsText" dxfId="1414" priority="2190" stopIfTrue="1" operator="containsText" text="2 - желтый">
      <formula>NOT(ISERROR(SEARCH("2 - желтый",O210)))</formula>
    </cfRule>
    <cfRule type="containsText" dxfId="1413" priority="2191" stopIfTrue="1" operator="containsText" text="1 - зеленый">
      <formula>NOT(ISERROR(SEARCH("1 - зеленый",O210)))</formula>
    </cfRule>
    <cfRule type="containsText" dxfId="1412" priority="2192" stopIfTrue="1" operator="containsText" text="0 - серый">
      <formula>NOT(ISERROR(SEARCH("0 - серый",O210)))</formula>
    </cfRule>
  </conditionalFormatting>
  <conditionalFormatting sqref="P246">
    <cfRule type="containsText" dxfId="1411" priority="2185" stopIfTrue="1" operator="containsText" text="3 - красный">
      <formula>NOT(ISERROR(SEARCH("3 - красный",P246)))</formula>
    </cfRule>
    <cfRule type="containsText" dxfId="1410" priority="2186" stopIfTrue="1" operator="containsText" text="2 - желтый">
      <formula>NOT(ISERROR(SEARCH("2 - желтый",P246)))</formula>
    </cfRule>
    <cfRule type="containsText" dxfId="1409" priority="2187" stopIfTrue="1" operator="containsText" text="1 - зеленый">
      <formula>NOT(ISERROR(SEARCH("1 - зеленый",P246)))</formula>
    </cfRule>
    <cfRule type="containsText" dxfId="1408" priority="2188" stopIfTrue="1" operator="containsText" text="0 - серый">
      <formula>NOT(ISERROR(SEARCH("0 - серый",P246)))</formula>
    </cfRule>
  </conditionalFormatting>
  <conditionalFormatting sqref="O246">
    <cfRule type="containsText" dxfId="1407" priority="2181" stopIfTrue="1" operator="containsText" text="3 - красный">
      <formula>NOT(ISERROR(SEARCH("3 - красный",O246)))</formula>
    </cfRule>
    <cfRule type="containsText" dxfId="1406" priority="2182" stopIfTrue="1" operator="containsText" text="2 - желтый">
      <formula>NOT(ISERROR(SEARCH("2 - желтый",O246)))</formula>
    </cfRule>
    <cfRule type="containsText" dxfId="1405" priority="2183" stopIfTrue="1" operator="containsText" text="1 - зеленый">
      <formula>NOT(ISERROR(SEARCH("1 - зеленый",O246)))</formula>
    </cfRule>
    <cfRule type="containsText" dxfId="1404" priority="2184" stopIfTrue="1" operator="containsText" text="0 - серый">
      <formula>NOT(ISERROR(SEARCH("0 - серый",O246)))</formula>
    </cfRule>
  </conditionalFormatting>
  <conditionalFormatting sqref="P340">
    <cfRule type="containsText" dxfId="1403" priority="2165" stopIfTrue="1" operator="containsText" text="3 - красный">
      <formula>NOT(ISERROR(SEARCH("3 - красный",P340)))</formula>
    </cfRule>
    <cfRule type="containsText" dxfId="1402" priority="2166" stopIfTrue="1" operator="containsText" text="2 - желтый">
      <formula>NOT(ISERROR(SEARCH("2 - желтый",P340)))</formula>
    </cfRule>
    <cfRule type="containsText" dxfId="1401" priority="2167" stopIfTrue="1" operator="containsText" text="1 - зеленый">
      <formula>NOT(ISERROR(SEARCH("1 - зеленый",P340)))</formula>
    </cfRule>
    <cfRule type="containsText" dxfId="1400" priority="2168" stopIfTrue="1" operator="containsText" text="0 - серый">
      <formula>NOT(ISERROR(SEARCH("0 - серый",P340)))</formula>
    </cfRule>
  </conditionalFormatting>
  <conditionalFormatting sqref="O340">
    <cfRule type="containsText" dxfId="1399" priority="2161" stopIfTrue="1" operator="containsText" text="3 - красный">
      <formula>NOT(ISERROR(SEARCH("3 - красный",O340)))</formula>
    </cfRule>
    <cfRule type="containsText" dxfId="1398" priority="2162" stopIfTrue="1" operator="containsText" text="2 - желтый">
      <formula>NOT(ISERROR(SEARCH("2 - желтый",O340)))</formula>
    </cfRule>
    <cfRule type="containsText" dxfId="1397" priority="2163" stopIfTrue="1" operator="containsText" text="1 - зеленый">
      <formula>NOT(ISERROR(SEARCH("1 - зеленый",O340)))</formula>
    </cfRule>
    <cfRule type="containsText" dxfId="1396" priority="2164" stopIfTrue="1" operator="containsText" text="0 - серый">
      <formula>NOT(ISERROR(SEARCH("0 - серый",O340)))</formula>
    </cfRule>
  </conditionalFormatting>
  <conditionalFormatting sqref="O341:P341">
    <cfRule type="containsText" dxfId="1395" priority="2157" stopIfTrue="1" operator="containsText" text="3 - красный">
      <formula>NOT(ISERROR(SEARCH("3 - красный",O341)))</formula>
    </cfRule>
    <cfRule type="containsText" dxfId="1394" priority="2158" stopIfTrue="1" operator="containsText" text="2 - желтый">
      <formula>NOT(ISERROR(SEARCH("2 - желтый",O341)))</formula>
    </cfRule>
    <cfRule type="containsText" dxfId="1393" priority="2159" stopIfTrue="1" operator="containsText" text="1 - зеленый">
      <formula>NOT(ISERROR(SEARCH("1 - зеленый",O341)))</formula>
    </cfRule>
    <cfRule type="containsText" dxfId="1392" priority="2160" stopIfTrue="1" operator="containsText" text="0 - серый">
      <formula>NOT(ISERROR(SEARCH("0 - серый",O341)))</formula>
    </cfRule>
  </conditionalFormatting>
  <conditionalFormatting sqref="P342">
    <cfRule type="containsText" dxfId="1391" priority="2153" stopIfTrue="1" operator="containsText" text="3 - красный">
      <formula>NOT(ISERROR(SEARCH("3 - красный",P342)))</formula>
    </cfRule>
    <cfRule type="containsText" dxfId="1390" priority="2154" stopIfTrue="1" operator="containsText" text="2 - желтый">
      <formula>NOT(ISERROR(SEARCH("2 - желтый",P342)))</formula>
    </cfRule>
    <cfRule type="containsText" dxfId="1389" priority="2155" stopIfTrue="1" operator="containsText" text="1 - зеленый">
      <formula>NOT(ISERROR(SEARCH("1 - зеленый",P342)))</formula>
    </cfRule>
    <cfRule type="containsText" dxfId="1388" priority="2156" stopIfTrue="1" operator="containsText" text="0 - серый">
      <formula>NOT(ISERROR(SEARCH("0 - серый",P342)))</formula>
    </cfRule>
  </conditionalFormatting>
  <conditionalFormatting sqref="O342">
    <cfRule type="containsText" dxfId="1387" priority="2149" stopIfTrue="1" operator="containsText" text="3 - красный">
      <formula>NOT(ISERROR(SEARCH("3 - красный",O342)))</formula>
    </cfRule>
    <cfRule type="containsText" dxfId="1386" priority="2150" stopIfTrue="1" operator="containsText" text="2 - желтый">
      <formula>NOT(ISERROR(SEARCH("2 - желтый",O342)))</formula>
    </cfRule>
    <cfRule type="containsText" dxfId="1385" priority="2151" stopIfTrue="1" operator="containsText" text="1 - зеленый">
      <formula>NOT(ISERROR(SEARCH("1 - зеленый",O342)))</formula>
    </cfRule>
    <cfRule type="containsText" dxfId="1384" priority="2152" stopIfTrue="1" operator="containsText" text="0 - серый">
      <formula>NOT(ISERROR(SEARCH("0 - серый",O342)))</formula>
    </cfRule>
  </conditionalFormatting>
  <conditionalFormatting sqref="P39">
    <cfRule type="containsText" dxfId="1383" priority="2145" stopIfTrue="1" operator="containsText" text="3 - красный">
      <formula>NOT(ISERROR(SEARCH("3 - красный",P39)))</formula>
    </cfRule>
    <cfRule type="containsText" dxfId="1382" priority="2146" stopIfTrue="1" operator="containsText" text="2 - желтый">
      <formula>NOT(ISERROR(SEARCH("2 - желтый",P39)))</formula>
    </cfRule>
    <cfRule type="containsText" dxfId="1381" priority="2147" stopIfTrue="1" operator="containsText" text="1 - зеленый">
      <formula>NOT(ISERROR(SEARCH("1 - зеленый",P39)))</formula>
    </cfRule>
    <cfRule type="containsText" dxfId="1380" priority="2148" stopIfTrue="1" operator="containsText" text="0 - серый">
      <formula>NOT(ISERROR(SEARCH("0 - серый",P39)))</formula>
    </cfRule>
  </conditionalFormatting>
  <conditionalFormatting sqref="P59">
    <cfRule type="containsText" dxfId="1379" priority="2141" stopIfTrue="1" operator="containsText" text="3 - красный">
      <formula>NOT(ISERROR(SEARCH("3 - красный",P59)))</formula>
    </cfRule>
    <cfRule type="containsText" dxfId="1378" priority="2142" stopIfTrue="1" operator="containsText" text="2 - желтый">
      <formula>NOT(ISERROR(SEARCH("2 - желтый",P59)))</formula>
    </cfRule>
    <cfRule type="containsText" dxfId="1377" priority="2143" stopIfTrue="1" operator="containsText" text="1 - зеленый">
      <formula>NOT(ISERROR(SEARCH("1 - зеленый",P59)))</formula>
    </cfRule>
    <cfRule type="containsText" dxfId="1376" priority="2144" stopIfTrue="1" operator="containsText" text="0 - серый">
      <formula>NOT(ISERROR(SEARCH("0 - серый",P59)))</formula>
    </cfRule>
  </conditionalFormatting>
  <conditionalFormatting sqref="P60">
    <cfRule type="containsText" dxfId="1375" priority="2137" stopIfTrue="1" operator="containsText" text="3 - красный">
      <formula>NOT(ISERROR(SEARCH("3 - красный",P60)))</formula>
    </cfRule>
    <cfRule type="containsText" dxfId="1374" priority="2138" stopIfTrue="1" operator="containsText" text="2 - желтый">
      <formula>NOT(ISERROR(SEARCH("2 - желтый",P60)))</formula>
    </cfRule>
    <cfRule type="containsText" dxfId="1373" priority="2139" stopIfTrue="1" operator="containsText" text="1 - зеленый">
      <formula>NOT(ISERROR(SEARCH("1 - зеленый",P60)))</formula>
    </cfRule>
    <cfRule type="containsText" dxfId="1372" priority="2140" stopIfTrue="1" operator="containsText" text="0 - серый">
      <formula>NOT(ISERROR(SEARCH("0 - серый",P60)))</formula>
    </cfRule>
  </conditionalFormatting>
  <conditionalFormatting sqref="P65">
    <cfRule type="containsText" dxfId="1371" priority="2129" stopIfTrue="1" operator="containsText" text="3 - красный">
      <formula>NOT(ISERROR(SEARCH("3 - красный",P65)))</formula>
    </cfRule>
    <cfRule type="containsText" dxfId="1370" priority="2130" stopIfTrue="1" operator="containsText" text="2 - желтый">
      <formula>NOT(ISERROR(SEARCH("2 - желтый",P65)))</formula>
    </cfRule>
    <cfRule type="containsText" dxfId="1369" priority="2131" stopIfTrue="1" operator="containsText" text="1 - зеленый">
      <formula>NOT(ISERROR(SEARCH("1 - зеленый",P65)))</formula>
    </cfRule>
    <cfRule type="containsText" dxfId="1368" priority="2132" stopIfTrue="1" operator="containsText" text="0 - серый">
      <formula>NOT(ISERROR(SEARCH("0 - серый",P65)))</formula>
    </cfRule>
  </conditionalFormatting>
  <conditionalFormatting sqref="O422">
    <cfRule type="containsText" dxfId="1367" priority="1413" stopIfTrue="1" operator="containsText" text="3 - красный">
      <formula>NOT(ISERROR(SEARCH("3 - красный",O422)))</formula>
    </cfRule>
    <cfRule type="containsText" dxfId="1366" priority="1414" stopIfTrue="1" operator="containsText" text="2 - желтый">
      <formula>NOT(ISERROR(SEARCH("2 - желтый",O422)))</formula>
    </cfRule>
    <cfRule type="containsText" dxfId="1365" priority="1415" stopIfTrue="1" operator="containsText" text="1 - зеленый">
      <formula>NOT(ISERROR(SEARCH("1 - зеленый",O422)))</formula>
    </cfRule>
    <cfRule type="containsText" dxfId="1364" priority="1416" stopIfTrue="1" operator="containsText" text="0 - серый">
      <formula>NOT(ISERROR(SEARCH("0 - серый",O422)))</formula>
    </cfRule>
  </conditionalFormatting>
  <conditionalFormatting sqref="O421">
    <cfRule type="containsText" dxfId="1363" priority="1409" stopIfTrue="1" operator="containsText" text="3 - красный">
      <formula>NOT(ISERROR(SEARCH("3 - красный",O421)))</formula>
    </cfRule>
    <cfRule type="containsText" dxfId="1362" priority="1410" stopIfTrue="1" operator="containsText" text="2 - желтый">
      <formula>NOT(ISERROR(SEARCH("2 - желтый",O421)))</formula>
    </cfRule>
    <cfRule type="containsText" dxfId="1361" priority="1411" stopIfTrue="1" operator="containsText" text="1 - зеленый">
      <formula>NOT(ISERROR(SEARCH("1 - зеленый",O421)))</formula>
    </cfRule>
    <cfRule type="containsText" dxfId="1360" priority="1412" stopIfTrue="1" operator="containsText" text="0 - серый">
      <formula>NOT(ISERROR(SEARCH("0 - серый",O421)))</formula>
    </cfRule>
  </conditionalFormatting>
  <conditionalFormatting sqref="P423">
    <cfRule type="containsText" dxfId="1359" priority="1393" stopIfTrue="1" operator="containsText" text="3 - красный">
      <formula>NOT(ISERROR(SEARCH("3 - красный",P423)))</formula>
    </cfRule>
    <cfRule type="containsText" dxfId="1358" priority="1394" stopIfTrue="1" operator="containsText" text="2 - желтый">
      <formula>NOT(ISERROR(SEARCH("2 - желтый",P423)))</formula>
    </cfRule>
    <cfRule type="containsText" dxfId="1357" priority="1395" stopIfTrue="1" operator="containsText" text="1 - зеленый">
      <formula>NOT(ISERROR(SEARCH("1 - зеленый",P423)))</formula>
    </cfRule>
    <cfRule type="containsText" dxfId="1356" priority="1396" stopIfTrue="1" operator="containsText" text="0 - серый">
      <formula>NOT(ISERROR(SEARCH("0 - серый",P423)))</formula>
    </cfRule>
  </conditionalFormatting>
  <conditionalFormatting sqref="O422">
    <cfRule type="containsText" dxfId="1355" priority="1365" stopIfTrue="1" operator="containsText" text="3 - красный">
      <formula>NOT(ISERROR(SEARCH("3 - красный",O422)))</formula>
    </cfRule>
    <cfRule type="containsText" dxfId="1354" priority="1366" stopIfTrue="1" operator="containsText" text="2 - желтый">
      <formula>NOT(ISERROR(SEARCH("2 - желтый",O422)))</formula>
    </cfRule>
    <cfRule type="containsText" dxfId="1353" priority="1367" stopIfTrue="1" operator="containsText" text="1 - зеленый">
      <formula>NOT(ISERROR(SEARCH("1 - зеленый",O422)))</formula>
    </cfRule>
    <cfRule type="containsText" dxfId="1352" priority="1368" stopIfTrue="1" operator="containsText" text="0 - серый">
      <formula>NOT(ISERROR(SEARCH("0 - серый",O422)))</formula>
    </cfRule>
  </conditionalFormatting>
  <conditionalFormatting sqref="P421">
    <cfRule type="containsText" dxfId="1351" priority="1373" stopIfTrue="1" operator="containsText" text="3 - красный">
      <formula>NOT(ISERROR(SEARCH("3 - красный",P421)))</formula>
    </cfRule>
    <cfRule type="containsText" dxfId="1350" priority="1374" stopIfTrue="1" operator="containsText" text="2 - желтый">
      <formula>NOT(ISERROR(SEARCH("2 - желтый",P421)))</formula>
    </cfRule>
    <cfRule type="containsText" dxfId="1349" priority="1375" stopIfTrue="1" operator="containsText" text="1 - зеленый">
      <formula>NOT(ISERROR(SEARCH("1 - зеленый",P421)))</formula>
    </cfRule>
    <cfRule type="containsText" dxfId="1348" priority="1376" stopIfTrue="1" operator="containsText" text="0 - серый">
      <formula>NOT(ISERROR(SEARCH("0 - серый",P421)))</formula>
    </cfRule>
  </conditionalFormatting>
  <conditionalFormatting sqref="P422">
    <cfRule type="containsText" dxfId="1347" priority="1369" stopIfTrue="1" operator="containsText" text="3 - красный">
      <formula>NOT(ISERROR(SEARCH("3 - красный",P422)))</formula>
    </cfRule>
    <cfRule type="containsText" dxfId="1346" priority="1370" stopIfTrue="1" operator="containsText" text="2 - желтый">
      <formula>NOT(ISERROR(SEARCH("2 - желтый",P422)))</formula>
    </cfRule>
    <cfRule type="containsText" dxfId="1345" priority="1371" stopIfTrue="1" operator="containsText" text="1 - зеленый">
      <formula>NOT(ISERROR(SEARCH("1 - зеленый",P422)))</formula>
    </cfRule>
    <cfRule type="containsText" dxfId="1344" priority="1372" stopIfTrue="1" operator="containsText" text="0 - серый">
      <formula>NOT(ISERROR(SEARCH("0 - серый",P422)))</formula>
    </cfRule>
  </conditionalFormatting>
  <conditionalFormatting sqref="O421">
    <cfRule type="containsText" dxfId="1343" priority="1361" stopIfTrue="1" operator="containsText" text="3 - красный">
      <formula>NOT(ISERROR(SEARCH("3 - красный",O421)))</formula>
    </cfRule>
    <cfRule type="containsText" dxfId="1342" priority="1362" stopIfTrue="1" operator="containsText" text="2 - желтый">
      <formula>NOT(ISERROR(SEARCH("2 - желтый",O421)))</formula>
    </cfRule>
    <cfRule type="containsText" dxfId="1341" priority="1363" stopIfTrue="1" operator="containsText" text="1 - зеленый">
      <formula>NOT(ISERROR(SEARCH("1 - зеленый",O421)))</formula>
    </cfRule>
    <cfRule type="containsText" dxfId="1340" priority="1364" stopIfTrue="1" operator="containsText" text="0 - серый">
      <formula>NOT(ISERROR(SEARCH("0 - серый",O421)))</formula>
    </cfRule>
  </conditionalFormatting>
  <conditionalFormatting sqref="P423">
    <cfRule type="containsText" dxfId="1339" priority="1345" stopIfTrue="1" operator="containsText" text="3 - красный">
      <formula>NOT(ISERROR(SEARCH("3 - красный",P423)))</formula>
    </cfRule>
    <cfRule type="containsText" dxfId="1338" priority="1346" stopIfTrue="1" operator="containsText" text="2 - желтый">
      <formula>NOT(ISERROR(SEARCH("2 - желтый",P423)))</formula>
    </cfRule>
    <cfRule type="containsText" dxfId="1337" priority="1347" stopIfTrue="1" operator="containsText" text="1 - зеленый">
      <formula>NOT(ISERROR(SEARCH("1 - зеленый",P423)))</formula>
    </cfRule>
    <cfRule type="containsText" dxfId="1336" priority="1348" stopIfTrue="1" operator="containsText" text="0 - серый">
      <formula>NOT(ISERROR(SEARCH("0 - серый",P423)))</formula>
    </cfRule>
  </conditionalFormatting>
  <conditionalFormatting sqref="O423">
    <cfRule type="containsText" dxfId="1335" priority="1341" stopIfTrue="1" operator="containsText" text="3 - красный">
      <formula>NOT(ISERROR(SEARCH("3 - красный",O423)))</formula>
    </cfRule>
    <cfRule type="containsText" dxfId="1334" priority="1342" stopIfTrue="1" operator="containsText" text="2 - желтый">
      <formula>NOT(ISERROR(SEARCH("2 - желтый",O423)))</formula>
    </cfRule>
    <cfRule type="containsText" dxfId="1333" priority="1343" stopIfTrue="1" operator="containsText" text="1 - зеленый">
      <formula>NOT(ISERROR(SEARCH("1 - зеленый",O423)))</formula>
    </cfRule>
    <cfRule type="containsText" dxfId="1332" priority="1344" stopIfTrue="1" operator="containsText" text="0 - серый">
      <formula>NOT(ISERROR(SEARCH("0 - серый",O423)))</formula>
    </cfRule>
  </conditionalFormatting>
  <conditionalFormatting sqref="P422">
    <cfRule type="containsText" dxfId="1331" priority="1321" stopIfTrue="1" operator="containsText" text="3 - красный">
      <formula>NOT(ISERROR(SEARCH("3 - красный",P422)))</formula>
    </cfRule>
    <cfRule type="containsText" dxfId="1330" priority="1322" stopIfTrue="1" operator="containsText" text="2 - желтый">
      <formula>NOT(ISERROR(SEARCH("2 - желтый",P422)))</formula>
    </cfRule>
    <cfRule type="containsText" dxfId="1329" priority="1323" stopIfTrue="1" operator="containsText" text="1 - зеленый">
      <formula>NOT(ISERROR(SEARCH("1 - зеленый",P422)))</formula>
    </cfRule>
    <cfRule type="containsText" dxfId="1328" priority="1324" stopIfTrue="1" operator="containsText" text="0 - серый">
      <formula>NOT(ISERROR(SEARCH("0 - серый",P422)))</formula>
    </cfRule>
  </conditionalFormatting>
  <conditionalFormatting sqref="O423">
    <cfRule type="containsText" dxfId="1327" priority="1317" stopIfTrue="1" operator="containsText" text="3 - красный">
      <formula>NOT(ISERROR(SEARCH("3 - красный",O423)))</formula>
    </cfRule>
    <cfRule type="containsText" dxfId="1326" priority="1318" stopIfTrue="1" operator="containsText" text="2 - желтый">
      <formula>NOT(ISERROR(SEARCH("2 - желтый",O423)))</formula>
    </cfRule>
    <cfRule type="containsText" dxfId="1325" priority="1319" stopIfTrue="1" operator="containsText" text="1 - зеленый">
      <formula>NOT(ISERROR(SEARCH("1 - зеленый",O423)))</formula>
    </cfRule>
    <cfRule type="containsText" dxfId="1324" priority="1320" stopIfTrue="1" operator="containsText" text="0 - серый">
      <formula>NOT(ISERROR(SEARCH("0 - серый",O423)))</formula>
    </cfRule>
  </conditionalFormatting>
  <conditionalFormatting sqref="O424">
    <cfRule type="containsText" dxfId="1323" priority="1305" stopIfTrue="1" operator="containsText" text="3 - красный">
      <formula>NOT(ISERROR(SEARCH("3 - красный",O424)))</formula>
    </cfRule>
    <cfRule type="containsText" dxfId="1322" priority="1306" stopIfTrue="1" operator="containsText" text="2 - желтый">
      <formula>NOT(ISERROR(SEARCH("2 - желтый",O424)))</formula>
    </cfRule>
    <cfRule type="containsText" dxfId="1321" priority="1307" stopIfTrue="1" operator="containsText" text="1 - зеленый">
      <formula>NOT(ISERROR(SEARCH("1 - зеленый",O424)))</formula>
    </cfRule>
    <cfRule type="containsText" dxfId="1320" priority="1308" stopIfTrue="1" operator="containsText" text="0 - серый">
      <formula>NOT(ISERROR(SEARCH("0 - серый",O424)))</formula>
    </cfRule>
  </conditionalFormatting>
  <conditionalFormatting sqref="O421">
    <cfRule type="containsText" dxfId="1319" priority="1301" stopIfTrue="1" operator="containsText" text="3 - красный">
      <formula>NOT(ISERROR(SEARCH("3 - красный",O421)))</formula>
    </cfRule>
    <cfRule type="containsText" dxfId="1318" priority="1302" stopIfTrue="1" operator="containsText" text="2 - желтый">
      <formula>NOT(ISERROR(SEARCH("2 - желтый",O421)))</formula>
    </cfRule>
    <cfRule type="containsText" dxfId="1317" priority="1303" stopIfTrue="1" operator="containsText" text="1 - зеленый">
      <formula>NOT(ISERROR(SEARCH("1 - зеленый",O421)))</formula>
    </cfRule>
    <cfRule type="containsText" dxfId="1316" priority="1304" stopIfTrue="1" operator="containsText" text="0 - серый">
      <formula>NOT(ISERROR(SEARCH("0 - серый",O421)))</formula>
    </cfRule>
  </conditionalFormatting>
  <conditionalFormatting sqref="P421">
    <cfRule type="containsText" dxfId="1315" priority="1277" stopIfTrue="1" operator="containsText" text="3 - красный">
      <formula>NOT(ISERROR(SEARCH("3 - красный",P421)))</formula>
    </cfRule>
    <cfRule type="containsText" dxfId="1314" priority="1278" stopIfTrue="1" operator="containsText" text="2 - желтый">
      <formula>NOT(ISERROR(SEARCH("2 - желтый",P421)))</formula>
    </cfRule>
    <cfRule type="containsText" dxfId="1313" priority="1279" stopIfTrue="1" operator="containsText" text="1 - зеленый">
      <formula>NOT(ISERROR(SEARCH("1 - зеленый",P421)))</formula>
    </cfRule>
    <cfRule type="containsText" dxfId="1312" priority="1280" stopIfTrue="1" operator="containsText" text="0 - серый">
      <formula>NOT(ISERROR(SEARCH("0 - серый",P421)))</formula>
    </cfRule>
  </conditionalFormatting>
  <conditionalFormatting sqref="O421:P424">
    <cfRule type="containsText" dxfId="1311" priority="1425" stopIfTrue="1" operator="containsText" text="3 - красный">
      <formula>NOT(ISERROR(SEARCH("3 - красный",O421)))</formula>
    </cfRule>
    <cfRule type="containsText" dxfId="1310" priority="1426" stopIfTrue="1" operator="containsText" text="2 - желтый">
      <formula>NOT(ISERROR(SEARCH("2 - желтый",O421)))</formula>
    </cfRule>
    <cfRule type="containsText" dxfId="1309" priority="1427" stopIfTrue="1" operator="containsText" text="1 - зеленый">
      <formula>NOT(ISERROR(SEARCH("1 - зеленый",O421)))</formula>
    </cfRule>
    <cfRule type="containsText" dxfId="1308" priority="1428" stopIfTrue="1" operator="containsText" text="0 - серый">
      <formula>NOT(ISERROR(SEARCH("0 - серый",O421)))</formula>
    </cfRule>
  </conditionalFormatting>
  <conditionalFormatting sqref="P424">
    <cfRule type="containsText" dxfId="1307" priority="1421" stopIfTrue="1" operator="containsText" text="3 - красный">
      <formula>NOT(ISERROR(SEARCH("3 - красный",P424)))</formula>
    </cfRule>
    <cfRule type="containsText" dxfId="1306" priority="1422" stopIfTrue="1" operator="containsText" text="2 - желтый">
      <formula>NOT(ISERROR(SEARCH("2 - желтый",P424)))</formula>
    </cfRule>
    <cfRule type="containsText" dxfId="1305" priority="1423" stopIfTrue="1" operator="containsText" text="1 - зеленый">
      <formula>NOT(ISERROR(SEARCH("1 - зеленый",P424)))</formula>
    </cfRule>
    <cfRule type="containsText" dxfId="1304" priority="1424" stopIfTrue="1" operator="containsText" text="0 - серый">
      <formula>NOT(ISERROR(SEARCH("0 - серый",P424)))</formula>
    </cfRule>
  </conditionalFormatting>
  <conditionalFormatting sqref="O424">
    <cfRule type="containsText" dxfId="1303" priority="1417" stopIfTrue="1" operator="containsText" text="3 - красный">
      <formula>NOT(ISERROR(SEARCH("3 - красный",O424)))</formula>
    </cfRule>
    <cfRule type="containsText" dxfId="1302" priority="1418" stopIfTrue="1" operator="containsText" text="2 - желтый">
      <formula>NOT(ISERROR(SEARCH("2 - желтый",O424)))</formula>
    </cfRule>
    <cfRule type="containsText" dxfId="1301" priority="1419" stopIfTrue="1" operator="containsText" text="1 - зеленый">
      <formula>NOT(ISERROR(SEARCH("1 - зеленый",O424)))</formula>
    </cfRule>
    <cfRule type="containsText" dxfId="1300" priority="1420" stopIfTrue="1" operator="containsText" text="0 - серый">
      <formula>NOT(ISERROR(SEARCH("0 - серый",O424)))</formula>
    </cfRule>
  </conditionalFormatting>
  <conditionalFormatting sqref="O423">
    <cfRule type="containsText" dxfId="1299" priority="1389" stopIfTrue="1" operator="containsText" text="3 - красный">
      <formula>NOT(ISERROR(SEARCH("3 - красный",O423)))</formula>
    </cfRule>
    <cfRule type="containsText" dxfId="1298" priority="1390" stopIfTrue="1" operator="containsText" text="2 - желтый">
      <formula>NOT(ISERROR(SEARCH("2 - желтый",O423)))</formula>
    </cfRule>
    <cfRule type="containsText" dxfId="1297" priority="1391" stopIfTrue="1" operator="containsText" text="1 - зеленый">
      <formula>NOT(ISERROR(SEARCH("1 - зеленый",O423)))</formula>
    </cfRule>
    <cfRule type="containsText" dxfId="1296" priority="1392" stopIfTrue="1" operator="containsText" text="0 - серый">
      <formula>NOT(ISERROR(SEARCH("0 - серый",O423)))</formula>
    </cfRule>
  </conditionalFormatting>
  <conditionalFormatting sqref="P421">
    <cfRule type="containsText" dxfId="1295" priority="1325" stopIfTrue="1" operator="containsText" text="3 - красный">
      <formula>NOT(ISERROR(SEARCH("3 - красный",P421)))</formula>
    </cfRule>
    <cfRule type="containsText" dxfId="1294" priority="1326" stopIfTrue="1" operator="containsText" text="2 - желтый">
      <formula>NOT(ISERROR(SEARCH("2 - желтый",P421)))</formula>
    </cfRule>
    <cfRule type="containsText" dxfId="1293" priority="1327" stopIfTrue="1" operator="containsText" text="1 - зеленый">
      <formula>NOT(ISERROR(SEARCH("1 - зеленый",P421)))</formula>
    </cfRule>
    <cfRule type="containsText" dxfId="1292" priority="1328" stopIfTrue="1" operator="containsText" text="0 - серый">
      <formula>NOT(ISERROR(SEARCH("0 - серый",P421)))</formula>
    </cfRule>
  </conditionalFormatting>
  <conditionalFormatting sqref="O422">
    <cfRule type="containsText" dxfId="1291" priority="1293" stopIfTrue="1" operator="containsText" text="3 - красный">
      <formula>NOT(ISERROR(SEARCH("3 - красный",O422)))</formula>
    </cfRule>
    <cfRule type="containsText" dxfId="1290" priority="1294" stopIfTrue="1" operator="containsText" text="2 - желтый">
      <formula>NOT(ISERROR(SEARCH("2 - желтый",O422)))</formula>
    </cfRule>
    <cfRule type="containsText" dxfId="1289" priority="1295" stopIfTrue="1" operator="containsText" text="1 - зеленый">
      <formula>NOT(ISERROR(SEARCH("1 - зеленый",O422)))</formula>
    </cfRule>
    <cfRule type="containsText" dxfId="1288" priority="1296" stopIfTrue="1" operator="containsText" text="0 - серый">
      <formula>NOT(ISERROR(SEARCH("0 - серый",O422)))</formula>
    </cfRule>
  </conditionalFormatting>
  <conditionalFormatting sqref="P422">
    <cfRule type="containsText" dxfId="1287" priority="1273" stopIfTrue="1" operator="containsText" text="3 - красный">
      <formula>NOT(ISERROR(SEARCH("3 - красный",P422)))</formula>
    </cfRule>
    <cfRule type="containsText" dxfId="1286" priority="1274" stopIfTrue="1" operator="containsText" text="2 - желтый">
      <formula>NOT(ISERROR(SEARCH("2 - желтый",P422)))</formula>
    </cfRule>
    <cfRule type="containsText" dxfId="1285" priority="1275" stopIfTrue="1" operator="containsText" text="1 - зеленый">
      <formula>NOT(ISERROR(SEARCH("1 - зеленый",P422)))</formula>
    </cfRule>
    <cfRule type="containsText" dxfId="1284" priority="1276" stopIfTrue="1" operator="containsText" text="0 - серый">
      <formula>NOT(ISERROR(SEARCH("0 - серый",P422)))</formula>
    </cfRule>
  </conditionalFormatting>
  <conditionalFormatting sqref="P423">
    <cfRule type="containsText" dxfId="1283" priority="1269" stopIfTrue="1" operator="containsText" text="3 - красный">
      <formula>NOT(ISERROR(SEARCH("3 - красный",P423)))</formula>
    </cfRule>
    <cfRule type="containsText" dxfId="1282" priority="1270" stopIfTrue="1" operator="containsText" text="2 - желтый">
      <formula>NOT(ISERROR(SEARCH("2 - желтый",P423)))</formula>
    </cfRule>
    <cfRule type="containsText" dxfId="1281" priority="1271" stopIfTrue="1" operator="containsText" text="1 - зеленый">
      <formula>NOT(ISERROR(SEARCH("1 - зеленый",P423)))</formula>
    </cfRule>
    <cfRule type="containsText" dxfId="1280" priority="1272" stopIfTrue="1" operator="containsText" text="0 - серый">
      <formula>NOT(ISERROR(SEARCH("0 - серый",P423)))</formula>
    </cfRule>
  </conditionalFormatting>
  <conditionalFormatting sqref="P424">
    <cfRule type="containsText" dxfId="1279" priority="1265" stopIfTrue="1" operator="containsText" text="3 - красный">
      <formula>NOT(ISERROR(SEARCH("3 - красный",P424)))</formula>
    </cfRule>
    <cfRule type="containsText" dxfId="1278" priority="1266" stopIfTrue="1" operator="containsText" text="2 - желтый">
      <formula>NOT(ISERROR(SEARCH("2 - желтый",P424)))</formula>
    </cfRule>
    <cfRule type="containsText" dxfId="1277" priority="1267" stopIfTrue="1" operator="containsText" text="1 - зеленый">
      <formula>NOT(ISERROR(SEARCH("1 - зеленый",P424)))</formula>
    </cfRule>
    <cfRule type="containsText" dxfId="1276" priority="1268" stopIfTrue="1" operator="containsText" text="0 - серый">
      <formula>NOT(ISERROR(SEARCH("0 - серый",P424)))</formula>
    </cfRule>
  </conditionalFormatting>
  <conditionalFormatting sqref="O295:O301">
    <cfRule type="containsText" dxfId="1275" priority="1261" stopIfTrue="1" operator="containsText" text="3 - красный">
      <formula>NOT(ISERROR(SEARCH("3 - красный",O295)))</formula>
    </cfRule>
    <cfRule type="containsText" dxfId="1274" priority="1262" stopIfTrue="1" operator="containsText" text="2 - желтый">
      <formula>NOT(ISERROR(SEARCH("2 - желтый",O295)))</formula>
    </cfRule>
    <cfRule type="containsText" dxfId="1273" priority="1263" stopIfTrue="1" operator="containsText" text="1 - зеленый">
      <formula>NOT(ISERROR(SEARCH("1 - зеленый",O295)))</formula>
    </cfRule>
    <cfRule type="containsText" dxfId="1272" priority="1264" stopIfTrue="1" operator="containsText" text="0 - серый">
      <formula>NOT(ISERROR(SEARCH("0 - серый",O295)))</formula>
    </cfRule>
  </conditionalFormatting>
  <conditionalFormatting sqref="P295:P301">
    <cfRule type="containsText" dxfId="1271" priority="1257" stopIfTrue="1" operator="containsText" text="3 - красный">
      <formula>NOT(ISERROR(SEARCH("3 - красный",P295)))</formula>
    </cfRule>
    <cfRule type="containsText" dxfId="1270" priority="1258" stopIfTrue="1" operator="containsText" text="2 - желтый">
      <formula>NOT(ISERROR(SEARCH("2 - желтый",P295)))</formula>
    </cfRule>
    <cfRule type="containsText" dxfId="1269" priority="1259" stopIfTrue="1" operator="containsText" text="1 - зеленый">
      <formula>NOT(ISERROR(SEARCH("1 - зеленый",P295)))</formula>
    </cfRule>
    <cfRule type="containsText" dxfId="1268" priority="1260" stopIfTrue="1" operator="containsText" text="0 - серый">
      <formula>NOT(ISERROR(SEARCH("0 - серый",P295)))</formula>
    </cfRule>
  </conditionalFormatting>
  <conditionalFormatting sqref="O295:O301">
    <cfRule type="containsText" dxfId="1267" priority="1253" stopIfTrue="1" operator="containsText" text="3 - красный">
      <formula>NOT(ISERROR(SEARCH("3 - красный",O295)))</formula>
    </cfRule>
    <cfRule type="containsText" dxfId="1266" priority="1254" stopIfTrue="1" operator="containsText" text="2 - желтый">
      <formula>NOT(ISERROR(SEARCH("2 - желтый",O295)))</formula>
    </cfRule>
    <cfRule type="containsText" dxfId="1265" priority="1255" stopIfTrue="1" operator="containsText" text="1 - зеленый">
      <formula>NOT(ISERROR(SEARCH("1 - зеленый",O295)))</formula>
    </cfRule>
    <cfRule type="containsText" dxfId="1264" priority="1256" stopIfTrue="1" operator="containsText" text="0 - серый">
      <formula>NOT(ISERROR(SEARCH("0 - серый",O295)))</formula>
    </cfRule>
  </conditionalFormatting>
  <conditionalFormatting sqref="P295:P301">
    <cfRule type="containsText" dxfId="1263" priority="1249" stopIfTrue="1" operator="containsText" text="3 - красный">
      <formula>NOT(ISERROR(SEARCH("3 - красный",P295)))</formula>
    </cfRule>
    <cfRule type="containsText" dxfId="1262" priority="1250" stopIfTrue="1" operator="containsText" text="2 - желтый">
      <formula>NOT(ISERROR(SEARCH("2 - желтый",P295)))</formula>
    </cfRule>
    <cfRule type="containsText" dxfId="1261" priority="1251" stopIfTrue="1" operator="containsText" text="1 - зеленый">
      <formula>NOT(ISERROR(SEARCH("1 - зеленый",P295)))</formula>
    </cfRule>
    <cfRule type="containsText" dxfId="1260" priority="1252" stopIfTrue="1" operator="containsText" text="0 - серый">
      <formula>NOT(ISERROR(SEARCH("0 - серый",P295)))</formula>
    </cfRule>
  </conditionalFormatting>
  <conditionalFormatting sqref="O295:O301">
    <cfRule type="containsText" dxfId="1259" priority="1245" stopIfTrue="1" operator="containsText" text="3 - красный">
      <formula>NOT(ISERROR(SEARCH("3 - красный",O295)))</formula>
    </cfRule>
    <cfRule type="containsText" dxfId="1258" priority="1246" stopIfTrue="1" operator="containsText" text="2 - желтый">
      <formula>NOT(ISERROR(SEARCH("2 - желтый",O295)))</formula>
    </cfRule>
    <cfRule type="containsText" dxfId="1257" priority="1247" stopIfTrue="1" operator="containsText" text="1 - зеленый">
      <formula>NOT(ISERROR(SEARCH("1 - зеленый",O295)))</formula>
    </cfRule>
    <cfRule type="containsText" dxfId="1256" priority="1248" stopIfTrue="1" operator="containsText" text="0 - серый">
      <formula>NOT(ISERROR(SEARCH("0 - серый",O295)))</formula>
    </cfRule>
  </conditionalFormatting>
  <conditionalFormatting sqref="P295:P301">
    <cfRule type="containsText" dxfId="1255" priority="1241" stopIfTrue="1" operator="containsText" text="3 - красный">
      <formula>NOT(ISERROR(SEARCH("3 - красный",P295)))</formula>
    </cfRule>
    <cfRule type="containsText" dxfId="1254" priority="1242" stopIfTrue="1" operator="containsText" text="2 - желтый">
      <formula>NOT(ISERROR(SEARCH("2 - желтый",P295)))</formula>
    </cfRule>
    <cfRule type="containsText" dxfId="1253" priority="1243" stopIfTrue="1" operator="containsText" text="1 - зеленый">
      <formula>NOT(ISERROR(SEARCH("1 - зеленый",P295)))</formula>
    </cfRule>
    <cfRule type="containsText" dxfId="1252" priority="1244" stopIfTrue="1" operator="containsText" text="0 - серый">
      <formula>NOT(ISERROR(SEARCH("0 - серый",P295)))</formula>
    </cfRule>
  </conditionalFormatting>
  <conditionalFormatting sqref="P295:P301">
    <cfRule type="containsText" dxfId="1251" priority="1237" stopIfTrue="1" operator="containsText" text="3 - красный">
      <formula>NOT(ISERROR(SEARCH("3 - красный",P295)))</formula>
    </cfRule>
    <cfRule type="containsText" dxfId="1250" priority="1238" stopIfTrue="1" operator="containsText" text="2 - желтый">
      <formula>NOT(ISERROR(SEARCH("2 - желтый",P295)))</formula>
    </cfRule>
    <cfRule type="containsText" dxfId="1249" priority="1239" stopIfTrue="1" operator="containsText" text="1 - зеленый">
      <formula>NOT(ISERROR(SEARCH("1 - зеленый",P295)))</formula>
    </cfRule>
    <cfRule type="containsText" dxfId="1248" priority="1240" stopIfTrue="1" operator="containsText" text="0 - серый">
      <formula>NOT(ISERROR(SEARCH("0 - серый",P295)))</formula>
    </cfRule>
  </conditionalFormatting>
  <conditionalFormatting sqref="O295:O301">
    <cfRule type="containsText" dxfId="1247" priority="1233" stopIfTrue="1" operator="containsText" text="3 - красный">
      <formula>NOT(ISERROR(SEARCH("3 - красный",O295)))</formula>
    </cfRule>
    <cfRule type="containsText" dxfId="1246" priority="1234" stopIfTrue="1" operator="containsText" text="2 - желтый">
      <formula>NOT(ISERROR(SEARCH("2 - желтый",O295)))</formula>
    </cfRule>
    <cfRule type="containsText" dxfId="1245" priority="1235" stopIfTrue="1" operator="containsText" text="1 - зеленый">
      <formula>NOT(ISERROR(SEARCH("1 - зеленый",O295)))</formula>
    </cfRule>
    <cfRule type="containsText" dxfId="1244" priority="1236" stopIfTrue="1" operator="containsText" text="0 - серый">
      <formula>NOT(ISERROR(SEARCH("0 - серый",O295)))</formula>
    </cfRule>
  </conditionalFormatting>
  <conditionalFormatting sqref="O309:P311">
    <cfRule type="containsText" dxfId="1243" priority="1229" stopIfTrue="1" operator="containsText" text="3 - красный">
      <formula>NOT(ISERROR(SEARCH("3 - красный",O309)))</formula>
    </cfRule>
    <cfRule type="containsText" dxfId="1242" priority="1230" stopIfTrue="1" operator="containsText" text="2 - желтый">
      <formula>NOT(ISERROR(SEARCH("2 - желтый",O309)))</formula>
    </cfRule>
    <cfRule type="containsText" dxfId="1241" priority="1231" stopIfTrue="1" operator="containsText" text="1 - зеленый">
      <formula>NOT(ISERROR(SEARCH("1 - зеленый",O309)))</formula>
    </cfRule>
    <cfRule type="containsText" dxfId="1240" priority="1232" stopIfTrue="1" operator="containsText" text="0 - серый">
      <formula>NOT(ISERROR(SEARCH("0 - серый",O309)))</formula>
    </cfRule>
  </conditionalFormatting>
  <conditionalFormatting sqref="O309:P311">
    <cfRule type="containsText" dxfId="1239" priority="1225" stopIfTrue="1" operator="containsText" text="3 - красный">
      <formula>NOT(ISERROR(SEARCH("3 - красный",O309)))</formula>
    </cfRule>
    <cfRule type="containsText" dxfId="1238" priority="1226" stopIfTrue="1" operator="containsText" text="2 - желтый">
      <formula>NOT(ISERROR(SEARCH("2 - желтый",O309)))</formula>
    </cfRule>
    <cfRule type="containsText" dxfId="1237" priority="1227" stopIfTrue="1" operator="containsText" text="1 - зеленый">
      <formula>NOT(ISERROR(SEARCH("1 - зеленый",O309)))</formula>
    </cfRule>
    <cfRule type="containsText" dxfId="1236" priority="1228" stopIfTrue="1" operator="containsText" text="0 - серый">
      <formula>NOT(ISERROR(SEARCH("0 - серый",O309)))</formula>
    </cfRule>
  </conditionalFormatting>
  <conditionalFormatting sqref="O309:P311">
    <cfRule type="containsText" dxfId="1235" priority="1221" stopIfTrue="1" operator="containsText" text="3 - красный">
      <formula>NOT(ISERROR(SEARCH("3 - красный",O309)))</formula>
    </cfRule>
    <cfRule type="containsText" dxfId="1234" priority="1222" stopIfTrue="1" operator="containsText" text="2 - желтый">
      <formula>NOT(ISERROR(SEARCH("2 - желтый",O309)))</formula>
    </cfRule>
    <cfRule type="containsText" dxfId="1233" priority="1223" stopIfTrue="1" operator="containsText" text="1 - зеленый">
      <formula>NOT(ISERROR(SEARCH("1 - зеленый",O309)))</formula>
    </cfRule>
    <cfRule type="containsText" dxfId="1232" priority="1224" stopIfTrue="1" operator="containsText" text="0 - серый">
      <formula>NOT(ISERROR(SEARCH("0 - серый",O309)))</formula>
    </cfRule>
  </conditionalFormatting>
  <conditionalFormatting sqref="O309:O311">
    <cfRule type="containsText" dxfId="1231" priority="1217" stopIfTrue="1" operator="containsText" text="3 - красный">
      <formula>NOT(ISERROR(SEARCH("3 - красный",O309)))</formula>
    </cfRule>
    <cfRule type="containsText" dxfId="1230" priority="1218" stopIfTrue="1" operator="containsText" text="2 - желтый">
      <formula>NOT(ISERROR(SEARCH("2 - желтый",O309)))</formula>
    </cfRule>
    <cfRule type="containsText" dxfId="1229" priority="1219" stopIfTrue="1" operator="containsText" text="1 - зеленый">
      <formula>NOT(ISERROR(SEARCH("1 - зеленый",O309)))</formula>
    </cfRule>
    <cfRule type="containsText" dxfId="1228" priority="1220" stopIfTrue="1" operator="containsText" text="0 - серый">
      <formula>NOT(ISERROR(SEARCH("0 - серый",O309)))</formula>
    </cfRule>
  </conditionalFormatting>
  <conditionalFormatting sqref="P309:P311">
    <cfRule type="containsText" dxfId="1227" priority="1213" stopIfTrue="1" operator="containsText" text="3 - красный">
      <formula>NOT(ISERROR(SEARCH("3 - красный",P309)))</formula>
    </cfRule>
    <cfRule type="containsText" dxfId="1226" priority="1214" stopIfTrue="1" operator="containsText" text="2 - желтый">
      <formula>NOT(ISERROR(SEARCH("2 - желтый",P309)))</formula>
    </cfRule>
    <cfRule type="containsText" dxfId="1225" priority="1215" stopIfTrue="1" operator="containsText" text="1 - зеленый">
      <formula>NOT(ISERROR(SEARCH("1 - зеленый",P309)))</formula>
    </cfRule>
    <cfRule type="containsText" dxfId="1224" priority="1216" stopIfTrue="1" operator="containsText" text="0 - серый">
      <formula>NOT(ISERROR(SEARCH("0 - серый",P309)))</formula>
    </cfRule>
  </conditionalFormatting>
  <conditionalFormatting sqref="P347:P362">
    <cfRule type="containsText" dxfId="1223" priority="1209" stopIfTrue="1" operator="containsText" text="3 - красный">
      <formula>NOT(ISERROR(SEARCH("3 - красный",P347)))</formula>
    </cfRule>
    <cfRule type="containsText" dxfId="1222" priority="1210" stopIfTrue="1" operator="containsText" text="2 - желтый">
      <formula>NOT(ISERROR(SEARCH("2 - желтый",P347)))</formula>
    </cfRule>
    <cfRule type="containsText" dxfId="1221" priority="1211" stopIfTrue="1" operator="containsText" text="1 - зеленый">
      <formula>NOT(ISERROR(SEARCH("1 - зеленый",P347)))</formula>
    </cfRule>
    <cfRule type="containsText" dxfId="1220" priority="1212" stopIfTrue="1" operator="containsText" text="0 - серый">
      <formula>NOT(ISERROR(SEARCH("0 - серый",P347)))</formula>
    </cfRule>
  </conditionalFormatting>
  <conditionalFormatting sqref="O347:O362">
    <cfRule type="containsText" dxfId="1219" priority="1205" stopIfTrue="1" operator="containsText" text="3 - красный">
      <formula>NOT(ISERROR(SEARCH("3 - красный",O347)))</formula>
    </cfRule>
    <cfRule type="containsText" dxfId="1218" priority="1206" stopIfTrue="1" operator="containsText" text="2 - желтый">
      <formula>NOT(ISERROR(SEARCH("2 - желтый",O347)))</formula>
    </cfRule>
    <cfRule type="containsText" dxfId="1217" priority="1207" stopIfTrue="1" operator="containsText" text="1 - зеленый">
      <formula>NOT(ISERROR(SEARCH("1 - зеленый",O347)))</formula>
    </cfRule>
    <cfRule type="containsText" dxfId="1216" priority="1208" stopIfTrue="1" operator="containsText" text="0 - серый">
      <formula>NOT(ISERROR(SEARCH("0 - серый",O347)))</formula>
    </cfRule>
  </conditionalFormatting>
  <conditionalFormatting sqref="O347:P362">
    <cfRule type="containsText" dxfId="1215" priority="1201" stopIfTrue="1" operator="containsText" text="3 - красный">
      <formula>NOT(ISERROR(SEARCH("3 - красный",O347)))</formula>
    </cfRule>
    <cfRule type="containsText" dxfId="1214" priority="1202" stopIfTrue="1" operator="containsText" text="2 - желтый">
      <formula>NOT(ISERROR(SEARCH("2 - желтый",O347)))</formula>
    </cfRule>
    <cfRule type="containsText" dxfId="1213" priority="1203" stopIfTrue="1" operator="containsText" text="1 - зеленый">
      <formula>NOT(ISERROR(SEARCH("1 - зеленый",O347)))</formula>
    </cfRule>
    <cfRule type="containsText" dxfId="1212" priority="1204" stopIfTrue="1" operator="containsText" text="0 - серый">
      <formula>NOT(ISERROR(SEARCH("0 - серый",O347)))</formula>
    </cfRule>
  </conditionalFormatting>
  <conditionalFormatting sqref="O347:P362">
    <cfRule type="containsText" dxfId="1211" priority="1197" stopIfTrue="1" operator="containsText" text="3 - красный">
      <formula>NOT(ISERROR(SEARCH("3 - красный",O347)))</formula>
    </cfRule>
    <cfRule type="containsText" dxfId="1210" priority="1198" stopIfTrue="1" operator="containsText" text="2 - желтый">
      <formula>NOT(ISERROR(SEARCH("2 - желтый",O347)))</formula>
    </cfRule>
    <cfRule type="containsText" dxfId="1209" priority="1199" stopIfTrue="1" operator="containsText" text="1 - зеленый">
      <formula>NOT(ISERROR(SEARCH("1 - зеленый",O347)))</formula>
    </cfRule>
    <cfRule type="containsText" dxfId="1208" priority="1200" stopIfTrue="1" operator="containsText" text="0 - серый">
      <formula>NOT(ISERROR(SEARCH("0 - серый",O347)))</formula>
    </cfRule>
  </conditionalFormatting>
  <conditionalFormatting sqref="O347:P362">
    <cfRule type="containsText" dxfId="1207" priority="1193" stopIfTrue="1" operator="containsText" text="3 - красный">
      <formula>NOT(ISERROR(SEARCH("3 - красный",O347)))</formula>
    </cfRule>
    <cfRule type="containsText" dxfId="1206" priority="1194" stopIfTrue="1" operator="containsText" text="2 - желтый">
      <formula>NOT(ISERROR(SEARCH("2 - желтый",O347)))</formula>
    </cfRule>
    <cfRule type="containsText" dxfId="1205" priority="1195" stopIfTrue="1" operator="containsText" text="1 - зеленый">
      <formula>NOT(ISERROR(SEARCH("1 - зеленый",O347)))</formula>
    </cfRule>
    <cfRule type="containsText" dxfId="1204" priority="1196" stopIfTrue="1" operator="containsText" text="0 - серый">
      <formula>NOT(ISERROR(SEARCH("0 - серый",O347)))</formula>
    </cfRule>
  </conditionalFormatting>
  <conditionalFormatting sqref="O5:P16">
    <cfRule type="containsText" dxfId="1203" priority="1189" stopIfTrue="1" operator="containsText" text="3 - красный">
      <formula>NOT(ISERROR(SEARCH("3 - красный",O5)))</formula>
    </cfRule>
    <cfRule type="containsText" dxfId="1202" priority="1190" stopIfTrue="1" operator="containsText" text="2 - желтый">
      <formula>NOT(ISERROR(SEARCH("2 - желтый",O5)))</formula>
    </cfRule>
    <cfRule type="containsText" dxfId="1201" priority="1191" stopIfTrue="1" operator="containsText" text="1 - зеленый">
      <formula>NOT(ISERROR(SEARCH("1 - зеленый",O5)))</formula>
    </cfRule>
    <cfRule type="containsText" dxfId="1200" priority="1192" stopIfTrue="1" operator="containsText" text="0 - серый">
      <formula>NOT(ISERROR(SEARCH("0 - серый",O5)))</formula>
    </cfRule>
  </conditionalFormatting>
  <conditionalFormatting sqref="O431:P654">
    <cfRule type="containsText" dxfId="1199" priority="1185" stopIfTrue="1" operator="containsText" text="3 - красный">
      <formula>NOT(ISERROR(SEARCH("3 - красный",O431)))</formula>
    </cfRule>
    <cfRule type="containsText" dxfId="1198" priority="1186" stopIfTrue="1" operator="containsText" text="2 - желтый">
      <formula>NOT(ISERROR(SEARCH("2 - желтый",O431)))</formula>
    </cfRule>
    <cfRule type="containsText" dxfId="1197" priority="1187" stopIfTrue="1" operator="containsText" text="1 - зеленый">
      <formula>NOT(ISERROR(SEARCH("1 - зеленый",O431)))</formula>
    </cfRule>
    <cfRule type="containsText" dxfId="1196" priority="1188" stopIfTrue="1" operator="containsText" text="0 - серый">
      <formula>NOT(ISERROR(SEARCH("0 - серый",O431)))</formula>
    </cfRule>
  </conditionalFormatting>
  <conditionalFormatting sqref="P176:P186">
    <cfRule type="containsText" dxfId="1195" priority="1181" stopIfTrue="1" operator="containsText" text="3 - красный">
      <formula>NOT(ISERROR(SEARCH("3 - красный",P176)))</formula>
    </cfRule>
    <cfRule type="containsText" dxfId="1194" priority="1182" stopIfTrue="1" operator="containsText" text="2 - желтый">
      <formula>NOT(ISERROR(SEARCH("2 - желтый",P176)))</formula>
    </cfRule>
    <cfRule type="containsText" dxfId="1193" priority="1183" stopIfTrue="1" operator="containsText" text="1 - зеленый">
      <formula>NOT(ISERROR(SEARCH("1 - зеленый",P176)))</formula>
    </cfRule>
    <cfRule type="containsText" dxfId="1192" priority="1184" stopIfTrue="1" operator="containsText" text="0 - серый">
      <formula>NOT(ISERROR(SEARCH("0 - серый",P176)))</formula>
    </cfRule>
  </conditionalFormatting>
  <conditionalFormatting sqref="O176:O186">
    <cfRule type="containsText" dxfId="1191" priority="1177" stopIfTrue="1" operator="containsText" text="3 - красный">
      <formula>NOT(ISERROR(SEARCH("3 - красный",O176)))</formula>
    </cfRule>
    <cfRule type="containsText" dxfId="1190" priority="1178" stopIfTrue="1" operator="containsText" text="2 - желтый">
      <formula>NOT(ISERROR(SEARCH("2 - желтый",O176)))</formula>
    </cfRule>
    <cfRule type="containsText" dxfId="1189" priority="1179" stopIfTrue="1" operator="containsText" text="1 - зеленый">
      <formula>NOT(ISERROR(SEARCH("1 - зеленый",O176)))</formula>
    </cfRule>
    <cfRule type="containsText" dxfId="1188" priority="1180" stopIfTrue="1" operator="containsText" text="0 - серый">
      <formula>NOT(ISERROR(SEARCH("0 - серый",O176)))</formula>
    </cfRule>
  </conditionalFormatting>
  <conditionalFormatting sqref="O176:P186">
    <cfRule type="containsText" dxfId="1187" priority="1173" stopIfTrue="1" operator="containsText" text="3 - красный">
      <formula>NOT(ISERROR(SEARCH("3 - красный",O176)))</formula>
    </cfRule>
    <cfRule type="containsText" dxfId="1186" priority="1174" stopIfTrue="1" operator="containsText" text="2 - желтый">
      <formula>NOT(ISERROR(SEARCH("2 - желтый",O176)))</formula>
    </cfRule>
    <cfRule type="containsText" dxfId="1185" priority="1175" stopIfTrue="1" operator="containsText" text="1 - зеленый">
      <formula>NOT(ISERROR(SEARCH("1 - зеленый",O176)))</formula>
    </cfRule>
    <cfRule type="containsText" dxfId="1184" priority="1176" stopIfTrue="1" operator="containsText" text="0 - серый">
      <formula>NOT(ISERROR(SEARCH("0 - серый",O176)))</formula>
    </cfRule>
  </conditionalFormatting>
  <conditionalFormatting sqref="O176:P186">
    <cfRule type="containsText" dxfId="1183" priority="1169" stopIfTrue="1" operator="containsText" text="3 - красный">
      <formula>NOT(ISERROR(SEARCH("3 - красный",O176)))</formula>
    </cfRule>
    <cfRule type="containsText" dxfId="1182" priority="1170" stopIfTrue="1" operator="containsText" text="2 - желтый">
      <formula>NOT(ISERROR(SEARCH("2 - желтый",O176)))</formula>
    </cfRule>
    <cfRule type="containsText" dxfId="1181" priority="1171" stopIfTrue="1" operator="containsText" text="1 - зеленый">
      <formula>NOT(ISERROR(SEARCH("1 - зеленый",O176)))</formula>
    </cfRule>
    <cfRule type="containsText" dxfId="1180" priority="1172" stopIfTrue="1" operator="containsText" text="0 - серый">
      <formula>NOT(ISERROR(SEARCH("0 - серый",O176)))</formula>
    </cfRule>
  </conditionalFormatting>
  <conditionalFormatting sqref="O176:P186">
    <cfRule type="containsText" dxfId="1179" priority="1165" stopIfTrue="1" operator="containsText" text="3 - красный">
      <formula>NOT(ISERROR(SEARCH("3 - красный",O176)))</formula>
    </cfRule>
    <cfRule type="containsText" dxfId="1178" priority="1166" stopIfTrue="1" operator="containsText" text="2 - желтый">
      <formula>NOT(ISERROR(SEARCH("2 - желтый",O176)))</formula>
    </cfRule>
    <cfRule type="containsText" dxfId="1177" priority="1167" stopIfTrue="1" operator="containsText" text="1 - зеленый">
      <formula>NOT(ISERROR(SEARCH("1 - зеленый",O176)))</formula>
    </cfRule>
    <cfRule type="containsText" dxfId="1176" priority="1168" stopIfTrue="1" operator="containsText" text="0 - серый">
      <formula>NOT(ISERROR(SEARCH("0 - серый",O176)))</formula>
    </cfRule>
  </conditionalFormatting>
  <conditionalFormatting sqref="O217:P217">
    <cfRule type="containsText" dxfId="1175" priority="1161" stopIfTrue="1" operator="containsText" text="3 - красный">
      <formula>NOT(ISERROR(SEARCH("3 - красный",O217)))</formula>
    </cfRule>
    <cfRule type="containsText" dxfId="1174" priority="1162" stopIfTrue="1" operator="containsText" text="2 - желтый">
      <formula>NOT(ISERROR(SEARCH("2 - желтый",O217)))</formula>
    </cfRule>
    <cfRule type="containsText" dxfId="1173" priority="1163" stopIfTrue="1" operator="containsText" text="1 - зеленый">
      <formula>NOT(ISERROR(SEARCH("1 - зеленый",O217)))</formula>
    </cfRule>
    <cfRule type="containsText" dxfId="1172" priority="1164" stopIfTrue="1" operator="containsText" text="0 - серый">
      <formula>NOT(ISERROR(SEARCH("0 - серый",O217)))</formula>
    </cfRule>
  </conditionalFormatting>
  <conditionalFormatting sqref="P217">
    <cfRule type="containsText" dxfId="1171" priority="1157" stopIfTrue="1" operator="containsText" text="3 - красный">
      <formula>NOT(ISERROR(SEARCH("3 - красный",P217)))</formula>
    </cfRule>
    <cfRule type="containsText" dxfId="1170" priority="1158" stopIfTrue="1" operator="containsText" text="2 - желтый">
      <formula>NOT(ISERROR(SEARCH("2 - желтый",P217)))</formula>
    </cfRule>
    <cfRule type="containsText" dxfId="1169" priority="1159" stopIfTrue="1" operator="containsText" text="1 - зеленый">
      <formula>NOT(ISERROR(SEARCH("1 - зеленый",P217)))</formula>
    </cfRule>
    <cfRule type="containsText" dxfId="1168" priority="1160" stopIfTrue="1" operator="containsText" text="0 - серый">
      <formula>NOT(ISERROR(SEARCH("0 - серый",P217)))</formula>
    </cfRule>
  </conditionalFormatting>
  <conditionalFormatting sqref="O217">
    <cfRule type="containsText" dxfId="1167" priority="1153" stopIfTrue="1" operator="containsText" text="3 - красный">
      <formula>NOT(ISERROR(SEARCH("3 - красный",O217)))</formula>
    </cfRule>
    <cfRule type="containsText" dxfId="1166" priority="1154" stopIfTrue="1" operator="containsText" text="2 - желтый">
      <formula>NOT(ISERROR(SEARCH("2 - желтый",O217)))</formula>
    </cfRule>
    <cfRule type="containsText" dxfId="1165" priority="1155" stopIfTrue="1" operator="containsText" text="1 - зеленый">
      <formula>NOT(ISERROR(SEARCH("1 - зеленый",O217)))</formula>
    </cfRule>
    <cfRule type="containsText" dxfId="1164" priority="1156" stopIfTrue="1" operator="containsText" text="0 - серый">
      <formula>NOT(ISERROR(SEARCH("0 - серый",O217)))</formula>
    </cfRule>
  </conditionalFormatting>
  <conditionalFormatting sqref="P217">
    <cfRule type="containsText" dxfId="1163" priority="1149" stopIfTrue="1" operator="containsText" text="3 - красный">
      <formula>NOT(ISERROR(SEARCH("3 - красный",P217)))</formula>
    </cfRule>
    <cfRule type="containsText" dxfId="1162" priority="1150" stopIfTrue="1" operator="containsText" text="2 - желтый">
      <formula>NOT(ISERROR(SEARCH("2 - желтый",P217)))</formula>
    </cfRule>
    <cfRule type="containsText" dxfId="1161" priority="1151" stopIfTrue="1" operator="containsText" text="1 - зеленый">
      <formula>NOT(ISERROR(SEARCH("1 - зеленый",P217)))</formula>
    </cfRule>
    <cfRule type="containsText" dxfId="1160" priority="1152" stopIfTrue="1" operator="containsText" text="0 - серый">
      <formula>NOT(ISERROR(SEARCH("0 - серый",P217)))</formula>
    </cfRule>
  </conditionalFormatting>
  <conditionalFormatting sqref="O217">
    <cfRule type="containsText" dxfId="1159" priority="1145" stopIfTrue="1" operator="containsText" text="3 - красный">
      <formula>NOT(ISERROR(SEARCH("3 - красный",O217)))</formula>
    </cfRule>
    <cfRule type="containsText" dxfId="1158" priority="1146" stopIfTrue="1" operator="containsText" text="2 - желтый">
      <formula>NOT(ISERROR(SEARCH("2 - желтый",O217)))</formula>
    </cfRule>
    <cfRule type="containsText" dxfId="1157" priority="1147" stopIfTrue="1" operator="containsText" text="1 - зеленый">
      <formula>NOT(ISERROR(SEARCH("1 - зеленый",O217)))</formula>
    </cfRule>
    <cfRule type="containsText" dxfId="1156" priority="1148" stopIfTrue="1" operator="containsText" text="0 - серый">
      <formula>NOT(ISERROR(SEARCH("0 - серый",O217)))</formula>
    </cfRule>
  </conditionalFormatting>
  <conditionalFormatting sqref="P217">
    <cfRule type="containsText" dxfId="1155" priority="1137" stopIfTrue="1" operator="containsText" text="3 - красный">
      <formula>NOT(ISERROR(SEARCH("3 - красный",P217)))</formula>
    </cfRule>
    <cfRule type="containsText" dxfId="1154" priority="1138" stopIfTrue="1" operator="containsText" text="2 - желтый">
      <formula>NOT(ISERROR(SEARCH("2 - желтый",P217)))</formula>
    </cfRule>
    <cfRule type="containsText" dxfId="1153" priority="1139" stopIfTrue="1" operator="containsText" text="1 - зеленый">
      <formula>NOT(ISERROR(SEARCH("1 - зеленый",P217)))</formula>
    </cfRule>
    <cfRule type="containsText" dxfId="1152" priority="1140" stopIfTrue="1" operator="containsText" text="0 - серый">
      <formula>NOT(ISERROR(SEARCH("0 - серый",P217)))</formula>
    </cfRule>
  </conditionalFormatting>
  <conditionalFormatting sqref="O217">
    <cfRule type="containsText" dxfId="1151" priority="1141" stopIfTrue="1" operator="containsText" text="3 - красный">
      <formula>NOT(ISERROR(SEARCH("3 - красный",O217)))</formula>
    </cfRule>
    <cfRule type="containsText" dxfId="1150" priority="1142" stopIfTrue="1" operator="containsText" text="2 - желтый">
      <formula>NOT(ISERROR(SEARCH("2 - желтый",O217)))</formula>
    </cfRule>
    <cfRule type="containsText" dxfId="1149" priority="1143" stopIfTrue="1" operator="containsText" text="1 - зеленый">
      <formula>NOT(ISERROR(SEARCH("1 - зеленый",O217)))</formula>
    </cfRule>
    <cfRule type="containsText" dxfId="1148" priority="1144" stopIfTrue="1" operator="containsText" text="0 - серый">
      <formula>NOT(ISERROR(SEARCH("0 - серый",O217)))</formula>
    </cfRule>
  </conditionalFormatting>
  <conditionalFormatting sqref="O225:P225">
    <cfRule type="containsText" dxfId="1147" priority="1124" stopIfTrue="1" operator="containsText" text="3 - красный">
      <formula>NOT(ISERROR(SEARCH("3 - красный",O225)))</formula>
    </cfRule>
    <cfRule type="containsText" dxfId="1146" priority="1125" stopIfTrue="1" operator="containsText" text="2 - желтый">
      <formula>NOT(ISERROR(SEARCH("2 - желтый",O225)))</formula>
    </cfRule>
    <cfRule type="containsText" dxfId="1145" priority="1126" stopIfTrue="1" operator="containsText" text="1 - зеленый">
      <formula>NOT(ISERROR(SEARCH("1 - зеленый",O225)))</formula>
    </cfRule>
    <cfRule type="containsText" dxfId="1144" priority="1127" stopIfTrue="1" operator="containsText" text="0 - серый">
      <formula>NOT(ISERROR(SEARCH("0 - серый",O225)))</formula>
    </cfRule>
  </conditionalFormatting>
  <conditionalFormatting sqref="O223:P223">
    <cfRule type="containsText" dxfId="1143" priority="1132" stopIfTrue="1" operator="containsText" text="3 - красный">
      <formula>NOT(ISERROR(SEARCH("3 - красный",O223)))</formula>
    </cfRule>
    <cfRule type="containsText" dxfId="1142" priority="1133" stopIfTrue="1" operator="containsText" text="2 - желтый">
      <formula>NOT(ISERROR(SEARCH("2 - желтый",O223)))</formula>
    </cfRule>
    <cfRule type="containsText" dxfId="1141" priority="1134" stopIfTrue="1" operator="containsText" text="1 - зеленый">
      <formula>NOT(ISERROR(SEARCH("1 - зеленый",O223)))</formula>
    </cfRule>
    <cfRule type="containsText" dxfId="1140" priority="1135" stopIfTrue="1" operator="containsText" text="0 - серый">
      <formula>NOT(ISERROR(SEARCH("0 - серый",O223)))</formula>
    </cfRule>
  </conditionalFormatting>
  <conditionalFormatting sqref="O224:P224">
    <cfRule type="containsText" dxfId="1139" priority="1128" stopIfTrue="1" operator="containsText" text="3 - красный">
      <formula>NOT(ISERROR(SEARCH("3 - красный",O224)))</formula>
    </cfRule>
    <cfRule type="containsText" dxfId="1138" priority="1129" stopIfTrue="1" operator="containsText" text="2 - желтый">
      <formula>NOT(ISERROR(SEARCH("2 - желтый",O224)))</formula>
    </cfRule>
    <cfRule type="containsText" dxfId="1137" priority="1130" stopIfTrue="1" operator="containsText" text="1 - зеленый">
      <formula>NOT(ISERROR(SEARCH("1 - зеленый",O224)))</formula>
    </cfRule>
    <cfRule type="containsText" dxfId="1136" priority="1131" stopIfTrue="1" operator="containsText" text="0 - серый">
      <formula>NOT(ISERROR(SEARCH("0 - серый",O224)))</formula>
    </cfRule>
  </conditionalFormatting>
  <conditionalFormatting sqref="O226:P226">
    <cfRule type="containsText" dxfId="1135" priority="1120" stopIfTrue="1" operator="containsText" text="3 - красный">
      <formula>NOT(ISERROR(SEARCH("3 - красный",O226)))</formula>
    </cfRule>
    <cfRule type="containsText" dxfId="1134" priority="1121" stopIfTrue="1" operator="containsText" text="2 - желтый">
      <formula>NOT(ISERROR(SEARCH("2 - желтый",O226)))</formula>
    </cfRule>
    <cfRule type="containsText" dxfId="1133" priority="1122" stopIfTrue="1" operator="containsText" text="1 - зеленый">
      <formula>NOT(ISERROR(SEARCH("1 - зеленый",O226)))</formula>
    </cfRule>
    <cfRule type="containsText" dxfId="1132" priority="1123" stopIfTrue="1" operator="containsText" text="0 - серый">
      <formula>NOT(ISERROR(SEARCH("0 - серый",O226)))</formula>
    </cfRule>
  </conditionalFormatting>
  <conditionalFormatting sqref="O227:P227">
    <cfRule type="containsText" dxfId="1131" priority="1116" stopIfTrue="1" operator="containsText" text="3 - красный">
      <formula>NOT(ISERROR(SEARCH("3 - красный",O227)))</formula>
    </cfRule>
    <cfRule type="containsText" dxfId="1130" priority="1117" stopIfTrue="1" operator="containsText" text="2 - желтый">
      <formula>NOT(ISERROR(SEARCH("2 - желтый",O227)))</formula>
    </cfRule>
    <cfRule type="containsText" dxfId="1129" priority="1118" stopIfTrue="1" operator="containsText" text="1 - зеленый">
      <formula>NOT(ISERROR(SEARCH("1 - зеленый",O227)))</formula>
    </cfRule>
    <cfRule type="containsText" dxfId="1128" priority="1119" stopIfTrue="1" operator="containsText" text="0 - серый">
      <formula>NOT(ISERROR(SEARCH("0 - серый",O227)))</formula>
    </cfRule>
  </conditionalFormatting>
  <conditionalFormatting sqref="O228:P228">
    <cfRule type="containsText" dxfId="1127" priority="1112" stopIfTrue="1" operator="containsText" text="3 - красный">
      <formula>NOT(ISERROR(SEARCH("3 - красный",O228)))</formula>
    </cfRule>
    <cfRule type="containsText" dxfId="1126" priority="1113" stopIfTrue="1" operator="containsText" text="2 - желтый">
      <formula>NOT(ISERROR(SEARCH("2 - желтый",O228)))</formula>
    </cfRule>
    <cfRule type="containsText" dxfId="1125" priority="1114" stopIfTrue="1" operator="containsText" text="1 - зеленый">
      <formula>NOT(ISERROR(SEARCH("1 - зеленый",O228)))</formula>
    </cfRule>
    <cfRule type="containsText" dxfId="1124" priority="1115" stopIfTrue="1" operator="containsText" text="0 - серый">
      <formula>NOT(ISERROR(SEARCH("0 - серый",O228)))</formula>
    </cfRule>
  </conditionalFormatting>
  <conditionalFormatting sqref="O230:P230">
    <cfRule type="containsText" dxfId="1123" priority="1108" stopIfTrue="1" operator="containsText" text="3 - красный">
      <formula>NOT(ISERROR(SEARCH("3 - красный",O230)))</formula>
    </cfRule>
    <cfRule type="containsText" dxfId="1122" priority="1109" stopIfTrue="1" operator="containsText" text="2 - желтый">
      <formula>NOT(ISERROR(SEARCH("2 - желтый",O230)))</formula>
    </cfRule>
    <cfRule type="containsText" dxfId="1121" priority="1110" stopIfTrue="1" operator="containsText" text="1 - зеленый">
      <formula>NOT(ISERROR(SEARCH("1 - зеленый",O230)))</formula>
    </cfRule>
    <cfRule type="containsText" dxfId="1120" priority="1111" stopIfTrue="1" operator="containsText" text="0 - серый">
      <formula>NOT(ISERROR(SEARCH("0 - серый",O230)))</formula>
    </cfRule>
  </conditionalFormatting>
  <conditionalFormatting sqref="O231:P231">
    <cfRule type="containsText" dxfId="1119" priority="1104" stopIfTrue="1" operator="containsText" text="3 - красный">
      <formula>NOT(ISERROR(SEARCH("3 - красный",O231)))</formula>
    </cfRule>
    <cfRule type="containsText" dxfId="1118" priority="1105" stopIfTrue="1" operator="containsText" text="2 - желтый">
      <formula>NOT(ISERROR(SEARCH("2 - желтый",O231)))</formula>
    </cfRule>
    <cfRule type="containsText" dxfId="1117" priority="1106" stopIfTrue="1" operator="containsText" text="1 - зеленый">
      <formula>NOT(ISERROR(SEARCH("1 - зеленый",O231)))</formula>
    </cfRule>
    <cfRule type="containsText" dxfId="1116" priority="1107" stopIfTrue="1" operator="containsText" text="0 - серый">
      <formula>NOT(ISERROR(SEARCH("0 - серый",O231)))</formula>
    </cfRule>
  </conditionalFormatting>
  <conditionalFormatting sqref="O232:P232">
    <cfRule type="containsText" dxfId="1115" priority="1100" stopIfTrue="1" operator="containsText" text="3 - красный">
      <formula>NOT(ISERROR(SEARCH("3 - красный",O232)))</formula>
    </cfRule>
    <cfRule type="containsText" dxfId="1114" priority="1101" stopIfTrue="1" operator="containsText" text="2 - желтый">
      <formula>NOT(ISERROR(SEARCH("2 - желтый",O232)))</formula>
    </cfRule>
    <cfRule type="containsText" dxfId="1113" priority="1102" stopIfTrue="1" operator="containsText" text="1 - зеленый">
      <formula>NOT(ISERROR(SEARCH("1 - зеленый",O232)))</formula>
    </cfRule>
    <cfRule type="containsText" dxfId="1112" priority="1103" stopIfTrue="1" operator="containsText" text="0 - серый">
      <formula>NOT(ISERROR(SEARCH("0 - серый",O232)))</formula>
    </cfRule>
  </conditionalFormatting>
  <conditionalFormatting sqref="P225">
    <cfRule type="containsText" dxfId="1111" priority="1096" stopIfTrue="1" operator="containsText" text="3 - красный">
      <formula>NOT(ISERROR(SEARCH("3 - красный",P225)))</formula>
    </cfRule>
    <cfRule type="containsText" dxfId="1110" priority="1097" stopIfTrue="1" operator="containsText" text="2 - желтый">
      <formula>NOT(ISERROR(SEARCH("2 - желтый",P225)))</formula>
    </cfRule>
    <cfRule type="containsText" dxfId="1109" priority="1098" stopIfTrue="1" operator="containsText" text="1 - зеленый">
      <formula>NOT(ISERROR(SEARCH("1 - зеленый",P225)))</formula>
    </cfRule>
    <cfRule type="containsText" dxfId="1108" priority="1099" stopIfTrue="1" operator="containsText" text="0 - серый">
      <formula>NOT(ISERROR(SEARCH("0 - серый",P225)))</formula>
    </cfRule>
  </conditionalFormatting>
  <conditionalFormatting sqref="O224">
    <cfRule type="containsText" dxfId="1107" priority="1092" stopIfTrue="1" operator="containsText" text="3 - красный">
      <formula>NOT(ISERROR(SEARCH("3 - красный",O224)))</formula>
    </cfRule>
    <cfRule type="containsText" dxfId="1106" priority="1093" stopIfTrue="1" operator="containsText" text="2 - желтый">
      <formula>NOT(ISERROR(SEARCH("2 - желтый",O224)))</formula>
    </cfRule>
    <cfRule type="containsText" dxfId="1105" priority="1094" stopIfTrue="1" operator="containsText" text="1 - зеленый">
      <formula>NOT(ISERROR(SEARCH("1 - зеленый",O224)))</formula>
    </cfRule>
    <cfRule type="containsText" dxfId="1104" priority="1095" stopIfTrue="1" operator="containsText" text="0 - серый">
      <formula>NOT(ISERROR(SEARCH("0 - серый",O224)))</formula>
    </cfRule>
  </conditionalFormatting>
  <conditionalFormatting sqref="O231:P231">
    <cfRule type="containsText" dxfId="1103" priority="1052" stopIfTrue="1" operator="containsText" text="3 - красный">
      <formula>NOT(ISERROR(SEARCH("3 - красный",O231)))</formula>
    </cfRule>
    <cfRule type="containsText" dxfId="1102" priority="1053" stopIfTrue="1" operator="containsText" text="2 - желтый">
      <formula>NOT(ISERROR(SEARCH("2 - желтый",O231)))</formula>
    </cfRule>
    <cfRule type="containsText" dxfId="1101" priority="1054" stopIfTrue="1" operator="containsText" text="1 - зеленый">
      <formula>NOT(ISERROR(SEARCH("1 - зеленый",O231)))</formula>
    </cfRule>
    <cfRule type="containsText" dxfId="1100" priority="1055" stopIfTrue="1" operator="containsText" text="0 - серый">
      <formula>NOT(ISERROR(SEARCH("0 - серый",O231)))</formula>
    </cfRule>
  </conditionalFormatting>
  <conditionalFormatting sqref="P226">
    <cfRule type="containsText" dxfId="1099" priority="1088" stopIfTrue="1" operator="containsText" text="3 - красный">
      <formula>NOT(ISERROR(SEARCH("3 - красный",P226)))</formula>
    </cfRule>
    <cfRule type="containsText" dxfId="1098" priority="1089" stopIfTrue="1" operator="containsText" text="2 - желтый">
      <formula>NOT(ISERROR(SEARCH("2 - желтый",P226)))</formula>
    </cfRule>
    <cfRule type="containsText" dxfId="1097" priority="1090" stopIfTrue="1" operator="containsText" text="1 - зеленый">
      <formula>NOT(ISERROR(SEARCH("1 - зеленый",P226)))</formula>
    </cfRule>
    <cfRule type="containsText" dxfId="1096" priority="1091" stopIfTrue="1" operator="containsText" text="0 - серый">
      <formula>NOT(ISERROR(SEARCH("0 - серый",P226)))</formula>
    </cfRule>
  </conditionalFormatting>
  <conditionalFormatting sqref="O227:P227">
    <cfRule type="containsText" dxfId="1095" priority="1084" stopIfTrue="1" operator="containsText" text="3 - красный">
      <formula>NOT(ISERROR(SEARCH("3 - красный",O227)))</formula>
    </cfRule>
    <cfRule type="containsText" dxfId="1094" priority="1085" stopIfTrue="1" operator="containsText" text="2 - желтый">
      <formula>NOT(ISERROR(SEARCH("2 - желтый",O227)))</formula>
    </cfRule>
    <cfRule type="containsText" dxfId="1093" priority="1086" stopIfTrue="1" operator="containsText" text="1 - зеленый">
      <formula>NOT(ISERROR(SEARCH("1 - зеленый",O227)))</formula>
    </cfRule>
    <cfRule type="containsText" dxfId="1092" priority="1087" stopIfTrue="1" operator="containsText" text="0 - серый">
      <formula>NOT(ISERROR(SEARCH("0 - серый",O227)))</formula>
    </cfRule>
  </conditionalFormatting>
  <conditionalFormatting sqref="O223">
    <cfRule type="containsText" dxfId="1091" priority="1080" stopIfTrue="1" operator="containsText" text="3 - красный">
      <formula>NOT(ISERROR(SEARCH("3 - красный",O223)))</formula>
    </cfRule>
    <cfRule type="containsText" dxfId="1090" priority="1081" stopIfTrue="1" operator="containsText" text="2 - желтый">
      <formula>NOT(ISERROR(SEARCH("2 - желтый",O223)))</formula>
    </cfRule>
    <cfRule type="containsText" dxfId="1089" priority="1082" stopIfTrue="1" operator="containsText" text="1 - зеленый">
      <formula>NOT(ISERROR(SEARCH("1 - зеленый",O223)))</formula>
    </cfRule>
    <cfRule type="containsText" dxfId="1088" priority="1083" stopIfTrue="1" operator="containsText" text="0 - серый">
      <formula>NOT(ISERROR(SEARCH("0 - серый",O223)))</formula>
    </cfRule>
  </conditionalFormatting>
  <conditionalFormatting sqref="O225">
    <cfRule type="containsText" dxfId="1087" priority="1076" stopIfTrue="1" operator="containsText" text="3 - красный">
      <formula>NOT(ISERROR(SEARCH("3 - красный",O225)))</formula>
    </cfRule>
    <cfRule type="containsText" dxfId="1086" priority="1077" stopIfTrue="1" operator="containsText" text="2 - желтый">
      <formula>NOT(ISERROR(SEARCH("2 - желтый",O225)))</formula>
    </cfRule>
    <cfRule type="containsText" dxfId="1085" priority="1078" stopIfTrue="1" operator="containsText" text="1 - зеленый">
      <formula>NOT(ISERROR(SEARCH("1 - зеленый",O225)))</formula>
    </cfRule>
    <cfRule type="containsText" dxfId="1084" priority="1079" stopIfTrue="1" operator="containsText" text="0 - серый">
      <formula>NOT(ISERROR(SEARCH("0 - серый",O225)))</formula>
    </cfRule>
  </conditionalFormatting>
  <conditionalFormatting sqref="O226">
    <cfRule type="containsText" dxfId="1083" priority="1072" stopIfTrue="1" operator="containsText" text="3 - красный">
      <formula>NOT(ISERROR(SEARCH("3 - красный",O226)))</formula>
    </cfRule>
    <cfRule type="containsText" dxfId="1082" priority="1073" stopIfTrue="1" operator="containsText" text="2 - желтый">
      <formula>NOT(ISERROR(SEARCH("2 - желтый",O226)))</formula>
    </cfRule>
    <cfRule type="containsText" dxfId="1081" priority="1074" stopIfTrue="1" operator="containsText" text="1 - зеленый">
      <formula>NOT(ISERROR(SEARCH("1 - зеленый",O226)))</formula>
    </cfRule>
    <cfRule type="containsText" dxfId="1080" priority="1075" stopIfTrue="1" operator="containsText" text="0 - серый">
      <formula>NOT(ISERROR(SEARCH("0 - серый",O226)))</formula>
    </cfRule>
  </conditionalFormatting>
  <conditionalFormatting sqref="P224">
    <cfRule type="containsText" dxfId="1079" priority="1068" stopIfTrue="1" operator="containsText" text="3 - красный">
      <formula>NOT(ISERROR(SEARCH("3 - красный",P224)))</formula>
    </cfRule>
    <cfRule type="containsText" dxfId="1078" priority="1069" stopIfTrue="1" operator="containsText" text="2 - желтый">
      <formula>NOT(ISERROR(SEARCH("2 - желтый",P224)))</formula>
    </cfRule>
    <cfRule type="containsText" dxfId="1077" priority="1070" stopIfTrue="1" operator="containsText" text="1 - зеленый">
      <formula>NOT(ISERROR(SEARCH("1 - зеленый",P224)))</formula>
    </cfRule>
    <cfRule type="containsText" dxfId="1076" priority="1071" stopIfTrue="1" operator="containsText" text="0 - серый">
      <formula>NOT(ISERROR(SEARCH("0 - серый",P224)))</formula>
    </cfRule>
  </conditionalFormatting>
  <conditionalFormatting sqref="P223">
    <cfRule type="containsText" dxfId="1075" priority="1064" stopIfTrue="1" operator="containsText" text="3 - красный">
      <formula>NOT(ISERROR(SEARCH("3 - красный",P223)))</formula>
    </cfRule>
    <cfRule type="containsText" dxfId="1074" priority="1065" stopIfTrue="1" operator="containsText" text="2 - желтый">
      <formula>NOT(ISERROR(SEARCH("2 - желтый",P223)))</formula>
    </cfRule>
    <cfRule type="containsText" dxfId="1073" priority="1066" stopIfTrue="1" operator="containsText" text="1 - зеленый">
      <formula>NOT(ISERROR(SEARCH("1 - зеленый",P223)))</formula>
    </cfRule>
    <cfRule type="containsText" dxfId="1072" priority="1067" stopIfTrue="1" operator="containsText" text="0 - серый">
      <formula>NOT(ISERROR(SEARCH("0 - серый",P223)))</formula>
    </cfRule>
  </conditionalFormatting>
  <conditionalFormatting sqref="O228:P228">
    <cfRule type="containsText" dxfId="1071" priority="1060" stopIfTrue="1" operator="containsText" text="3 - красный">
      <formula>NOT(ISERROR(SEARCH("3 - красный",O228)))</formula>
    </cfRule>
    <cfRule type="containsText" dxfId="1070" priority="1061" stopIfTrue="1" operator="containsText" text="2 - желтый">
      <formula>NOT(ISERROR(SEARCH("2 - желтый",O228)))</formula>
    </cfRule>
    <cfRule type="containsText" dxfId="1069" priority="1062" stopIfTrue="1" operator="containsText" text="1 - зеленый">
      <formula>NOT(ISERROR(SEARCH("1 - зеленый",O228)))</formula>
    </cfRule>
    <cfRule type="containsText" dxfId="1068" priority="1063" stopIfTrue="1" operator="containsText" text="0 - серый">
      <formula>NOT(ISERROR(SEARCH("0 - серый",O228)))</formula>
    </cfRule>
  </conditionalFormatting>
  <conditionalFormatting sqref="O230:P230">
    <cfRule type="containsText" dxfId="1067" priority="1056" stopIfTrue="1" operator="containsText" text="3 - красный">
      <formula>NOT(ISERROR(SEARCH("3 - красный",O230)))</formula>
    </cfRule>
    <cfRule type="containsText" dxfId="1066" priority="1057" stopIfTrue="1" operator="containsText" text="2 - желтый">
      <formula>NOT(ISERROR(SEARCH("2 - желтый",O230)))</formula>
    </cfRule>
    <cfRule type="containsText" dxfId="1065" priority="1058" stopIfTrue="1" operator="containsText" text="1 - зеленый">
      <formula>NOT(ISERROR(SEARCH("1 - зеленый",O230)))</formula>
    </cfRule>
    <cfRule type="containsText" dxfId="1064" priority="1059" stopIfTrue="1" operator="containsText" text="0 - серый">
      <formula>NOT(ISERROR(SEARCH("0 - серый",O230)))</formula>
    </cfRule>
  </conditionalFormatting>
  <conditionalFormatting sqref="O232:P232">
    <cfRule type="containsText" dxfId="1063" priority="1048" stopIfTrue="1" operator="containsText" text="3 - красный">
      <formula>NOT(ISERROR(SEARCH("3 - красный",O232)))</formula>
    </cfRule>
    <cfRule type="containsText" dxfId="1062" priority="1049" stopIfTrue="1" operator="containsText" text="2 - желтый">
      <formula>NOT(ISERROR(SEARCH("2 - желтый",O232)))</formula>
    </cfRule>
    <cfRule type="containsText" dxfId="1061" priority="1050" stopIfTrue="1" operator="containsText" text="1 - зеленый">
      <formula>NOT(ISERROR(SEARCH("1 - зеленый",O232)))</formula>
    </cfRule>
    <cfRule type="containsText" dxfId="1060" priority="1051" stopIfTrue="1" operator="containsText" text="0 - серый">
      <formula>NOT(ISERROR(SEARCH("0 - серый",O232)))</formula>
    </cfRule>
  </conditionalFormatting>
  <conditionalFormatting sqref="P225">
    <cfRule type="containsText" dxfId="1059" priority="1044" stopIfTrue="1" operator="containsText" text="3 - красный">
      <formula>NOT(ISERROR(SEARCH("3 - красный",P225)))</formula>
    </cfRule>
    <cfRule type="containsText" dxfId="1058" priority="1045" stopIfTrue="1" operator="containsText" text="2 - желтый">
      <formula>NOT(ISERROR(SEARCH("2 - желтый",P225)))</formula>
    </cfRule>
    <cfRule type="containsText" dxfId="1057" priority="1046" stopIfTrue="1" operator="containsText" text="1 - зеленый">
      <formula>NOT(ISERROR(SEARCH("1 - зеленый",P225)))</formula>
    </cfRule>
    <cfRule type="containsText" dxfId="1056" priority="1047" stopIfTrue="1" operator="containsText" text="0 - серый">
      <formula>NOT(ISERROR(SEARCH("0 - серый",P225)))</formula>
    </cfRule>
  </conditionalFormatting>
  <conditionalFormatting sqref="O231:P231">
    <cfRule type="containsText" dxfId="1055" priority="1001" stopIfTrue="1" operator="containsText" text="3 - красный">
      <formula>NOT(ISERROR(SEARCH("3 - красный",O231)))</formula>
    </cfRule>
    <cfRule type="containsText" dxfId="1054" priority="1002" stopIfTrue="1" operator="containsText" text="2 - желтый">
      <formula>NOT(ISERROR(SEARCH("2 - желтый",O231)))</formula>
    </cfRule>
    <cfRule type="containsText" dxfId="1053" priority="1003" stopIfTrue="1" operator="containsText" text="1 - зеленый">
      <formula>NOT(ISERROR(SEARCH("1 - зеленый",O231)))</formula>
    </cfRule>
    <cfRule type="containsText" dxfId="1052" priority="1004" stopIfTrue="1" operator="containsText" text="0 - серый">
      <formula>NOT(ISERROR(SEARCH("0 - серый",O231)))</formula>
    </cfRule>
  </conditionalFormatting>
  <conditionalFormatting sqref="O224">
    <cfRule type="containsText" dxfId="1051" priority="1040" stopIfTrue="1" operator="containsText" text="3 - красный">
      <formula>NOT(ISERROR(SEARCH("3 - красный",O224)))</formula>
    </cfRule>
    <cfRule type="containsText" dxfId="1050" priority="1041" stopIfTrue="1" operator="containsText" text="2 - желтый">
      <formula>NOT(ISERROR(SEARCH("2 - желтый",O224)))</formula>
    </cfRule>
    <cfRule type="containsText" dxfId="1049" priority="1042" stopIfTrue="1" operator="containsText" text="1 - зеленый">
      <formula>NOT(ISERROR(SEARCH("1 - зеленый",O224)))</formula>
    </cfRule>
    <cfRule type="containsText" dxfId="1048" priority="1043" stopIfTrue="1" operator="containsText" text="0 - серый">
      <formula>NOT(ISERROR(SEARCH("0 - серый",O224)))</formula>
    </cfRule>
  </conditionalFormatting>
  <conditionalFormatting sqref="P226">
    <cfRule type="containsText" dxfId="1047" priority="1036" stopIfTrue="1" operator="containsText" text="3 - красный">
      <formula>NOT(ISERROR(SEARCH("3 - красный",P226)))</formula>
    </cfRule>
    <cfRule type="containsText" dxfId="1046" priority="1037" stopIfTrue="1" operator="containsText" text="2 - желтый">
      <formula>NOT(ISERROR(SEARCH("2 - желтый",P226)))</formula>
    </cfRule>
    <cfRule type="containsText" dxfId="1045" priority="1038" stopIfTrue="1" operator="containsText" text="1 - зеленый">
      <formula>NOT(ISERROR(SEARCH("1 - зеленый",P226)))</formula>
    </cfRule>
    <cfRule type="containsText" dxfId="1044" priority="1039" stopIfTrue="1" operator="containsText" text="0 - серый">
      <formula>NOT(ISERROR(SEARCH("0 - серый",P226)))</formula>
    </cfRule>
  </conditionalFormatting>
  <conditionalFormatting sqref="O227:P227">
    <cfRule type="containsText" dxfId="1043" priority="1032" stopIfTrue="1" operator="containsText" text="3 - красный">
      <formula>NOT(ISERROR(SEARCH("3 - красный",O227)))</formula>
    </cfRule>
    <cfRule type="containsText" dxfId="1042" priority="1033" stopIfTrue="1" operator="containsText" text="2 - желтый">
      <formula>NOT(ISERROR(SEARCH("2 - желтый",O227)))</formula>
    </cfRule>
    <cfRule type="containsText" dxfId="1041" priority="1034" stopIfTrue="1" operator="containsText" text="1 - зеленый">
      <formula>NOT(ISERROR(SEARCH("1 - зеленый",O227)))</formula>
    </cfRule>
    <cfRule type="containsText" dxfId="1040" priority="1035" stopIfTrue="1" operator="containsText" text="0 - серый">
      <formula>NOT(ISERROR(SEARCH("0 - серый",O227)))</formula>
    </cfRule>
  </conditionalFormatting>
  <conditionalFormatting sqref="O223">
    <cfRule type="containsText" dxfId="1039" priority="1028" stopIfTrue="1" operator="containsText" text="3 - красный">
      <formula>NOT(ISERROR(SEARCH("3 - красный",O223)))</formula>
    </cfRule>
    <cfRule type="containsText" dxfId="1038" priority="1029" stopIfTrue="1" operator="containsText" text="2 - желтый">
      <formula>NOT(ISERROR(SEARCH("2 - желтый",O223)))</formula>
    </cfRule>
    <cfRule type="containsText" dxfId="1037" priority="1030" stopIfTrue="1" operator="containsText" text="1 - зеленый">
      <formula>NOT(ISERROR(SEARCH("1 - зеленый",O223)))</formula>
    </cfRule>
    <cfRule type="containsText" dxfId="1036" priority="1031" stopIfTrue="1" operator="containsText" text="0 - серый">
      <formula>NOT(ISERROR(SEARCH("0 - серый",O223)))</formula>
    </cfRule>
  </conditionalFormatting>
  <conditionalFormatting sqref="O225">
    <cfRule type="containsText" dxfId="1035" priority="1024" stopIfTrue="1" operator="containsText" text="3 - красный">
      <formula>NOT(ISERROR(SEARCH("3 - красный",O225)))</formula>
    </cfRule>
    <cfRule type="containsText" dxfId="1034" priority="1025" stopIfTrue="1" operator="containsText" text="2 - желтый">
      <formula>NOT(ISERROR(SEARCH("2 - желтый",O225)))</formula>
    </cfRule>
    <cfRule type="containsText" dxfId="1033" priority="1026" stopIfTrue="1" operator="containsText" text="1 - зеленый">
      <formula>NOT(ISERROR(SEARCH("1 - зеленый",O225)))</formula>
    </cfRule>
    <cfRule type="containsText" dxfId="1032" priority="1027" stopIfTrue="1" operator="containsText" text="0 - серый">
      <formula>NOT(ISERROR(SEARCH("0 - серый",O225)))</formula>
    </cfRule>
  </conditionalFormatting>
  <conditionalFormatting sqref="O226">
    <cfRule type="containsText" dxfId="1031" priority="1020" stopIfTrue="1" operator="containsText" text="3 - красный">
      <formula>NOT(ISERROR(SEARCH("3 - красный",O226)))</formula>
    </cfRule>
    <cfRule type="containsText" dxfId="1030" priority="1021" stopIfTrue="1" operator="containsText" text="2 - желтый">
      <formula>NOT(ISERROR(SEARCH("2 - желтый",O226)))</formula>
    </cfRule>
    <cfRule type="containsText" dxfId="1029" priority="1022" stopIfTrue="1" operator="containsText" text="1 - зеленый">
      <formula>NOT(ISERROR(SEARCH("1 - зеленый",O226)))</formula>
    </cfRule>
    <cfRule type="containsText" dxfId="1028" priority="1023" stopIfTrue="1" operator="containsText" text="0 - серый">
      <formula>NOT(ISERROR(SEARCH("0 - серый",O226)))</formula>
    </cfRule>
  </conditionalFormatting>
  <conditionalFormatting sqref="P224">
    <cfRule type="containsText" dxfId="1027" priority="1016" stopIfTrue="1" operator="containsText" text="3 - красный">
      <formula>NOT(ISERROR(SEARCH("3 - красный",P224)))</formula>
    </cfRule>
    <cfRule type="containsText" dxfId="1026" priority="1017" stopIfTrue="1" operator="containsText" text="2 - желтый">
      <formula>NOT(ISERROR(SEARCH("2 - желтый",P224)))</formula>
    </cfRule>
    <cfRule type="containsText" dxfId="1025" priority="1018" stopIfTrue="1" operator="containsText" text="1 - зеленый">
      <formula>NOT(ISERROR(SEARCH("1 - зеленый",P224)))</formula>
    </cfRule>
    <cfRule type="containsText" dxfId="1024" priority="1019" stopIfTrue="1" operator="containsText" text="0 - серый">
      <formula>NOT(ISERROR(SEARCH("0 - серый",P224)))</formula>
    </cfRule>
  </conditionalFormatting>
  <conditionalFormatting sqref="P223">
    <cfRule type="containsText" dxfId="1023" priority="1012" stopIfTrue="1" operator="containsText" text="3 - красный">
      <formula>NOT(ISERROR(SEARCH("3 - красный",P223)))</formula>
    </cfRule>
    <cfRule type="containsText" dxfId="1022" priority="1013" stopIfTrue="1" operator="containsText" text="2 - желтый">
      <formula>NOT(ISERROR(SEARCH("2 - желтый",P223)))</formula>
    </cfRule>
    <cfRule type="containsText" dxfId="1021" priority="1014" stopIfTrue="1" operator="containsText" text="1 - зеленый">
      <formula>NOT(ISERROR(SEARCH("1 - зеленый",P223)))</formula>
    </cfRule>
    <cfRule type="containsText" dxfId="1020" priority="1015" stopIfTrue="1" operator="containsText" text="0 - серый">
      <formula>NOT(ISERROR(SEARCH("0 - серый",P223)))</formula>
    </cfRule>
  </conditionalFormatting>
  <conditionalFormatting sqref="O228:P228">
    <cfRule type="containsText" dxfId="1019" priority="1008" stopIfTrue="1" operator="containsText" text="3 - красный">
      <formula>NOT(ISERROR(SEARCH("3 - красный",O228)))</formula>
    </cfRule>
    <cfRule type="containsText" dxfId="1018" priority="1009" stopIfTrue="1" operator="containsText" text="2 - желтый">
      <formula>NOT(ISERROR(SEARCH("2 - желтый",O228)))</formula>
    </cfRule>
    <cfRule type="containsText" dxfId="1017" priority="1010" stopIfTrue="1" operator="containsText" text="1 - зеленый">
      <formula>NOT(ISERROR(SEARCH("1 - зеленый",O228)))</formula>
    </cfRule>
    <cfRule type="containsText" dxfId="1016" priority="1011" stopIfTrue="1" operator="containsText" text="0 - серый">
      <formula>NOT(ISERROR(SEARCH("0 - серый",O228)))</formula>
    </cfRule>
  </conditionalFormatting>
  <conditionalFormatting sqref="O230:P230">
    <cfRule type="containsText" dxfId="1015" priority="1005" stopIfTrue="1" operator="containsText" text="2 - желтый">
      <formula>NOT(ISERROR(SEARCH("2 - желтый",O230)))</formula>
    </cfRule>
    <cfRule type="containsText" dxfId="1014" priority="1006" stopIfTrue="1" operator="containsText" text="1 - зеленый">
      <formula>NOT(ISERROR(SEARCH("1 - зеленый",O230)))</formula>
    </cfRule>
    <cfRule type="containsText" dxfId="1013" priority="1007" stopIfTrue="1" operator="containsText" text="0 - серый">
      <formula>NOT(ISERROR(SEARCH("0 - серый",O230)))</formula>
    </cfRule>
    <cfRule type="containsText" dxfId="1012" priority="1136" stopIfTrue="1" operator="containsText" text="3 - красный">
      <formula>NOT(ISERROR(SEARCH("3 - красный",O230)))</formula>
    </cfRule>
  </conditionalFormatting>
  <conditionalFormatting sqref="O232:P232">
    <cfRule type="containsText" dxfId="1011" priority="997" stopIfTrue="1" operator="containsText" text="3 - красный">
      <formula>NOT(ISERROR(SEARCH("3 - красный",O232)))</formula>
    </cfRule>
    <cfRule type="containsText" dxfId="1010" priority="998" stopIfTrue="1" operator="containsText" text="2 - желтый">
      <formula>NOT(ISERROR(SEARCH("2 - желтый",O232)))</formula>
    </cfRule>
    <cfRule type="containsText" dxfId="1009" priority="999" stopIfTrue="1" operator="containsText" text="1 - зеленый">
      <formula>NOT(ISERROR(SEARCH("1 - зеленый",O232)))</formula>
    </cfRule>
    <cfRule type="containsText" dxfId="1008" priority="1000" stopIfTrue="1" operator="containsText" text="0 - серый">
      <formula>NOT(ISERROR(SEARCH("0 - серый",O232)))</formula>
    </cfRule>
  </conditionalFormatting>
  <conditionalFormatting sqref="P223">
    <cfRule type="containsText" dxfId="1007" priority="993" stopIfTrue="1" operator="containsText" text="3 - красный">
      <formula>NOT(ISERROR(SEARCH("3 - красный",P223)))</formula>
    </cfRule>
    <cfRule type="containsText" dxfId="1006" priority="994" stopIfTrue="1" operator="containsText" text="2 - желтый">
      <formula>NOT(ISERROR(SEARCH("2 - желтый",P223)))</formula>
    </cfRule>
    <cfRule type="containsText" dxfId="1005" priority="995" stopIfTrue="1" operator="containsText" text="1 - зеленый">
      <formula>NOT(ISERROR(SEARCH("1 - зеленый",P223)))</formula>
    </cfRule>
    <cfRule type="containsText" dxfId="1004" priority="996" stopIfTrue="1" operator="containsText" text="0 - серый">
      <formula>NOT(ISERROR(SEARCH("0 - серый",P223)))</formula>
    </cfRule>
  </conditionalFormatting>
  <conditionalFormatting sqref="P231">
    <cfRule type="containsText" dxfId="1003" priority="989" stopIfTrue="1" operator="containsText" text="3 - красный">
      <formula>NOT(ISERROR(SEARCH("3 - красный",P231)))</formula>
    </cfRule>
    <cfRule type="containsText" dxfId="1002" priority="990" stopIfTrue="1" operator="containsText" text="2 - желтый">
      <formula>NOT(ISERROR(SEARCH("2 - желтый",P231)))</formula>
    </cfRule>
    <cfRule type="containsText" dxfId="1001" priority="991" stopIfTrue="1" operator="containsText" text="1 - зеленый">
      <formula>NOT(ISERROR(SEARCH("1 - зеленый",P231)))</formula>
    </cfRule>
    <cfRule type="containsText" dxfId="1000" priority="992" stopIfTrue="1" operator="containsText" text="0 - серый">
      <formula>NOT(ISERROR(SEARCH("0 - серый",P231)))</formula>
    </cfRule>
  </conditionalFormatting>
  <conditionalFormatting sqref="O225">
    <cfRule type="containsText" dxfId="999" priority="985" stopIfTrue="1" operator="containsText" text="3 - красный">
      <formula>NOT(ISERROR(SEARCH("3 - красный",O225)))</formula>
    </cfRule>
    <cfRule type="containsText" dxfId="998" priority="986" stopIfTrue="1" operator="containsText" text="2 - желтый">
      <formula>NOT(ISERROR(SEARCH("2 - желтый",O225)))</formula>
    </cfRule>
    <cfRule type="containsText" dxfId="997" priority="987" stopIfTrue="1" operator="containsText" text="1 - зеленый">
      <formula>NOT(ISERROR(SEARCH("1 - зеленый",O225)))</formula>
    </cfRule>
    <cfRule type="containsText" dxfId="996" priority="988" stopIfTrue="1" operator="containsText" text="0 - серый">
      <formula>NOT(ISERROR(SEARCH("0 - серый",O225)))</formula>
    </cfRule>
  </conditionalFormatting>
  <conditionalFormatting sqref="P224:P225">
    <cfRule type="containsText" dxfId="995" priority="981" stopIfTrue="1" operator="containsText" text="3 - красный">
      <formula>NOT(ISERROR(SEARCH("3 - красный",P224)))</formula>
    </cfRule>
    <cfRule type="containsText" dxfId="994" priority="982" stopIfTrue="1" operator="containsText" text="2 - желтый">
      <formula>NOT(ISERROR(SEARCH("2 - желтый",P224)))</formula>
    </cfRule>
    <cfRule type="containsText" dxfId="993" priority="983" stopIfTrue="1" operator="containsText" text="1 - зеленый">
      <formula>NOT(ISERROR(SEARCH("1 - зеленый",P224)))</formula>
    </cfRule>
    <cfRule type="containsText" dxfId="992" priority="984" stopIfTrue="1" operator="containsText" text="0 - серый">
      <formula>NOT(ISERROR(SEARCH("0 - серый",P224)))</formula>
    </cfRule>
  </conditionalFormatting>
  <conditionalFormatting sqref="O224">
    <cfRule type="containsText" dxfId="991" priority="977" stopIfTrue="1" operator="containsText" text="3 - красный">
      <formula>NOT(ISERROR(SEARCH("3 - красный",O224)))</formula>
    </cfRule>
    <cfRule type="containsText" dxfId="990" priority="978" stopIfTrue="1" operator="containsText" text="2 - желтый">
      <formula>NOT(ISERROR(SEARCH("2 - желтый",O224)))</formula>
    </cfRule>
    <cfRule type="containsText" dxfId="989" priority="979" stopIfTrue="1" operator="containsText" text="1 - зеленый">
      <formula>NOT(ISERROR(SEARCH("1 - зеленый",O224)))</formula>
    </cfRule>
    <cfRule type="containsText" dxfId="988" priority="980" stopIfTrue="1" operator="containsText" text="0 - серый">
      <formula>NOT(ISERROR(SEARCH("0 - серый",O224)))</formula>
    </cfRule>
  </conditionalFormatting>
  <conditionalFormatting sqref="P226">
    <cfRule type="containsText" dxfId="987" priority="969" stopIfTrue="1" operator="containsText" text="3 - красный">
      <formula>NOT(ISERROR(SEARCH("3 - красный",P226)))</formula>
    </cfRule>
    <cfRule type="containsText" dxfId="986" priority="970" stopIfTrue="1" operator="containsText" text="2 - желтый">
      <formula>NOT(ISERROR(SEARCH("2 - желтый",P226)))</formula>
    </cfRule>
    <cfRule type="containsText" dxfId="985" priority="971" stopIfTrue="1" operator="containsText" text="1 - зеленый">
      <formula>NOT(ISERROR(SEARCH("1 - зеленый",P226)))</formula>
    </cfRule>
    <cfRule type="containsText" dxfId="984" priority="972" stopIfTrue="1" operator="containsText" text="0 - серый">
      <formula>NOT(ISERROR(SEARCH("0 - серый",P226)))</formula>
    </cfRule>
  </conditionalFormatting>
  <conditionalFormatting sqref="O227">
    <cfRule type="containsText" dxfId="983" priority="965" stopIfTrue="1" operator="containsText" text="3 - красный">
      <formula>NOT(ISERROR(SEARCH("3 - красный",O227)))</formula>
    </cfRule>
    <cfRule type="containsText" dxfId="982" priority="966" stopIfTrue="1" operator="containsText" text="2 - желтый">
      <formula>NOT(ISERROR(SEARCH("2 - желтый",O227)))</formula>
    </cfRule>
    <cfRule type="containsText" dxfId="981" priority="967" stopIfTrue="1" operator="containsText" text="1 - зеленый">
      <formula>NOT(ISERROR(SEARCH("1 - зеленый",O227)))</formula>
    </cfRule>
    <cfRule type="containsText" dxfId="980" priority="968" stopIfTrue="1" operator="containsText" text="0 - серый">
      <formula>NOT(ISERROR(SEARCH("0 - серый",O227)))</formula>
    </cfRule>
  </conditionalFormatting>
  <conditionalFormatting sqref="O226">
    <cfRule type="containsText" dxfId="979" priority="973" stopIfTrue="1" operator="containsText" text="3 - красный">
      <formula>NOT(ISERROR(SEARCH("3 - красный",O226)))</formula>
    </cfRule>
    <cfRule type="containsText" dxfId="978" priority="974" stopIfTrue="1" operator="containsText" text="2 - желтый">
      <formula>NOT(ISERROR(SEARCH("2 - желтый",O226)))</formula>
    </cfRule>
    <cfRule type="containsText" dxfId="977" priority="975" stopIfTrue="1" operator="containsText" text="1 - зеленый">
      <formula>NOT(ISERROR(SEARCH("1 - зеленый",O226)))</formula>
    </cfRule>
    <cfRule type="containsText" dxfId="976" priority="976" stopIfTrue="1" operator="containsText" text="0 - серый">
      <formula>NOT(ISERROR(SEARCH("0 - серый",O226)))</formula>
    </cfRule>
  </conditionalFormatting>
  <conditionalFormatting sqref="P227">
    <cfRule type="containsText" dxfId="975" priority="961" stopIfTrue="1" operator="containsText" text="3 - красный">
      <formula>NOT(ISERROR(SEARCH("3 - красный",P227)))</formula>
    </cfRule>
    <cfRule type="containsText" dxfId="974" priority="962" stopIfTrue="1" operator="containsText" text="2 - желтый">
      <formula>NOT(ISERROR(SEARCH("2 - желтый",P227)))</formula>
    </cfRule>
    <cfRule type="containsText" dxfId="973" priority="963" stopIfTrue="1" operator="containsText" text="1 - зеленый">
      <formula>NOT(ISERROR(SEARCH("1 - зеленый",P227)))</formula>
    </cfRule>
    <cfRule type="containsText" dxfId="972" priority="964" stopIfTrue="1" operator="containsText" text="0 - серый">
      <formula>NOT(ISERROR(SEARCH("0 - серый",P227)))</formula>
    </cfRule>
  </conditionalFormatting>
  <conditionalFormatting sqref="O228 O230">
    <cfRule type="containsText" dxfId="971" priority="957" stopIfTrue="1" operator="containsText" text="3 - красный">
      <formula>NOT(ISERROR(SEARCH("3 - красный",O228)))</formula>
    </cfRule>
    <cfRule type="containsText" dxfId="970" priority="958" stopIfTrue="1" operator="containsText" text="2 - желтый">
      <formula>NOT(ISERROR(SEARCH("2 - желтый",O228)))</formula>
    </cfRule>
    <cfRule type="containsText" dxfId="969" priority="959" stopIfTrue="1" operator="containsText" text="1 - зеленый">
      <formula>NOT(ISERROR(SEARCH("1 - зеленый",O228)))</formula>
    </cfRule>
    <cfRule type="containsText" dxfId="968" priority="960" stopIfTrue="1" operator="containsText" text="0 - серый">
      <formula>NOT(ISERROR(SEARCH("0 - серый",O228)))</formula>
    </cfRule>
  </conditionalFormatting>
  <conditionalFormatting sqref="P232">
    <cfRule type="containsText" dxfId="967" priority="953" stopIfTrue="1" operator="containsText" text="3 - красный">
      <formula>NOT(ISERROR(SEARCH("3 - красный",P232)))</formula>
    </cfRule>
    <cfRule type="containsText" dxfId="966" priority="954" stopIfTrue="1" operator="containsText" text="2 - желтый">
      <formula>NOT(ISERROR(SEARCH("2 - желтый",P232)))</formula>
    </cfRule>
    <cfRule type="containsText" dxfId="965" priority="955" stopIfTrue="1" operator="containsText" text="1 - зеленый">
      <formula>NOT(ISERROR(SEARCH("1 - зеленый",P232)))</formula>
    </cfRule>
    <cfRule type="containsText" dxfId="964" priority="956" stopIfTrue="1" operator="containsText" text="0 - серый">
      <formula>NOT(ISERROR(SEARCH("0 - серый",P232)))</formula>
    </cfRule>
  </conditionalFormatting>
  <conditionalFormatting sqref="O223">
    <cfRule type="containsText" dxfId="963" priority="949" stopIfTrue="1" operator="containsText" text="3 - красный">
      <formula>NOT(ISERROR(SEARCH("3 - красный",O223)))</formula>
    </cfRule>
    <cfRule type="containsText" dxfId="962" priority="950" stopIfTrue="1" operator="containsText" text="2 - желтый">
      <formula>NOT(ISERROR(SEARCH("2 - желтый",O223)))</formula>
    </cfRule>
    <cfRule type="containsText" dxfId="961" priority="951" stopIfTrue="1" operator="containsText" text="1 - зеленый">
      <formula>NOT(ISERROR(SEARCH("1 - зеленый",O223)))</formula>
    </cfRule>
    <cfRule type="containsText" dxfId="960" priority="952" stopIfTrue="1" operator="containsText" text="0 - серый">
      <formula>NOT(ISERROR(SEARCH("0 - серый",O223)))</formula>
    </cfRule>
  </conditionalFormatting>
  <conditionalFormatting sqref="O231">
    <cfRule type="containsText" dxfId="959" priority="945" stopIfTrue="1" operator="containsText" text="3 - красный">
      <formula>NOT(ISERROR(SEARCH("3 - красный",O231)))</formula>
    </cfRule>
    <cfRule type="containsText" dxfId="958" priority="946" stopIfTrue="1" operator="containsText" text="2 - желтый">
      <formula>NOT(ISERROR(SEARCH("2 - желтый",O231)))</formula>
    </cfRule>
    <cfRule type="containsText" dxfId="957" priority="947" stopIfTrue="1" operator="containsText" text="1 - зеленый">
      <formula>NOT(ISERROR(SEARCH("1 - зеленый",O231)))</formula>
    </cfRule>
    <cfRule type="containsText" dxfId="956" priority="948" stopIfTrue="1" operator="containsText" text="0 - серый">
      <formula>NOT(ISERROR(SEARCH("0 - серый",O231)))</formula>
    </cfRule>
  </conditionalFormatting>
  <conditionalFormatting sqref="O232">
    <cfRule type="containsText" dxfId="955" priority="941" stopIfTrue="1" operator="containsText" text="3 - красный">
      <formula>NOT(ISERROR(SEARCH("3 - красный",O232)))</formula>
    </cfRule>
    <cfRule type="containsText" dxfId="954" priority="942" stopIfTrue="1" operator="containsText" text="2 - желтый">
      <formula>NOT(ISERROR(SEARCH("2 - желтый",O232)))</formula>
    </cfRule>
    <cfRule type="containsText" dxfId="953" priority="943" stopIfTrue="1" operator="containsText" text="1 - зеленый">
      <formula>NOT(ISERROR(SEARCH("1 - зеленый",O232)))</formula>
    </cfRule>
    <cfRule type="containsText" dxfId="952" priority="944" stopIfTrue="1" operator="containsText" text="0 - серый">
      <formula>NOT(ISERROR(SEARCH("0 - серый",O232)))</formula>
    </cfRule>
  </conditionalFormatting>
  <conditionalFormatting sqref="P228 P230">
    <cfRule type="containsText" dxfId="951" priority="937" stopIfTrue="1" operator="containsText" text="3 - красный">
      <formula>NOT(ISERROR(SEARCH("3 - красный",P228)))</formula>
    </cfRule>
    <cfRule type="containsText" dxfId="950" priority="938" stopIfTrue="1" operator="containsText" text="2 - желтый">
      <formula>NOT(ISERROR(SEARCH("2 - желтый",P228)))</formula>
    </cfRule>
    <cfRule type="containsText" dxfId="949" priority="939" stopIfTrue="1" operator="containsText" text="1 - зеленый">
      <formula>NOT(ISERROR(SEARCH("1 - зеленый",P228)))</formula>
    </cfRule>
    <cfRule type="containsText" dxfId="948" priority="940" stopIfTrue="1" operator="containsText" text="0 - серый">
      <formula>NOT(ISERROR(SEARCH("0 - серый",P228)))</formula>
    </cfRule>
  </conditionalFormatting>
  <conditionalFormatting sqref="O229:P229">
    <cfRule type="containsText" dxfId="947" priority="933" stopIfTrue="1" operator="containsText" text="3 - красный">
      <formula>NOT(ISERROR(SEARCH("3 - красный",O229)))</formula>
    </cfRule>
    <cfRule type="containsText" dxfId="946" priority="934" stopIfTrue="1" operator="containsText" text="2 - желтый">
      <formula>NOT(ISERROR(SEARCH("2 - желтый",O229)))</formula>
    </cfRule>
    <cfRule type="containsText" dxfId="945" priority="935" stopIfTrue="1" operator="containsText" text="1 - зеленый">
      <formula>NOT(ISERROR(SEARCH("1 - зеленый",O229)))</formula>
    </cfRule>
    <cfRule type="containsText" dxfId="944" priority="936" stopIfTrue="1" operator="containsText" text="0 - серый">
      <formula>NOT(ISERROR(SEARCH("0 - серый",O229)))</formula>
    </cfRule>
  </conditionalFormatting>
  <conditionalFormatting sqref="P229">
    <cfRule type="containsText" dxfId="943" priority="929" stopIfTrue="1" operator="containsText" text="3 - красный">
      <formula>NOT(ISERROR(SEARCH("3 - красный",P229)))</formula>
    </cfRule>
    <cfRule type="containsText" dxfId="942" priority="930" stopIfTrue="1" operator="containsText" text="2 - желтый">
      <formula>NOT(ISERROR(SEARCH("2 - желтый",P229)))</formula>
    </cfRule>
    <cfRule type="containsText" dxfId="941" priority="931" stopIfTrue="1" operator="containsText" text="1 - зеленый">
      <formula>NOT(ISERROR(SEARCH("1 - зеленый",P229)))</formula>
    </cfRule>
    <cfRule type="containsText" dxfId="940" priority="932" stopIfTrue="1" operator="containsText" text="0 - серый">
      <formula>NOT(ISERROR(SEARCH("0 - серый",P229)))</formula>
    </cfRule>
  </conditionalFormatting>
  <conditionalFormatting sqref="O229">
    <cfRule type="containsText" dxfId="939" priority="925" stopIfTrue="1" operator="containsText" text="3 - красный">
      <formula>NOT(ISERROR(SEARCH("3 - красный",O229)))</formula>
    </cfRule>
    <cfRule type="containsText" dxfId="938" priority="926" stopIfTrue="1" operator="containsText" text="2 - желтый">
      <formula>NOT(ISERROR(SEARCH("2 - желтый",O229)))</formula>
    </cfRule>
    <cfRule type="containsText" dxfId="937" priority="927" stopIfTrue="1" operator="containsText" text="1 - зеленый">
      <formula>NOT(ISERROR(SEARCH("1 - зеленый",O229)))</formula>
    </cfRule>
    <cfRule type="containsText" dxfId="936" priority="928" stopIfTrue="1" operator="containsText" text="0 - серый">
      <formula>NOT(ISERROR(SEARCH("0 - серый",O229)))</formula>
    </cfRule>
  </conditionalFormatting>
  <conditionalFormatting sqref="P229">
    <cfRule type="containsText" dxfId="935" priority="921" stopIfTrue="1" operator="containsText" text="3 - красный">
      <formula>NOT(ISERROR(SEARCH("3 - красный",P229)))</formula>
    </cfRule>
    <cfRule type="containsText" dxfId="934" priority="922" stopIfTrue="1" operator="containsText" text="2 - желтый">
      <formula>NOT(ISERROR(SEARCH("2 - желтый",P229)))</formula>
    </cfRule>
    <cfRule type="containsText" dxfId="933" priority="923" stopIfTrue="1" operator="containsText" text="1 - зеленый">
      <formula>NOT(ISERROR(SEARCH("1 - зеленый",P229)))</formula>
    </cfRule>
    <cfRule type="containsText" dxfId="932" priority="924" stopIfTrue="1" operator="containsText" text="0 - серый">
      <formula>NOT(ISERROR(SEARCH("0 - серый",P229)))</formula>
    </cfRule>
  </conditionalFormatting>
  <conditionalFormatting sqref="O229">
    <cfRule type="containsText" dxfId="931" priority="917" stopIfTrue="1" operator="containsText" text="3 - красный">
      <formula>NOT(ISERROR(SEARCH("3 - красный",O229)))</formula>
    </cfRule>
    <cfRule type="containsText" dxfId="930" priority="918" stopIfTrue="1" operator="containsText" text="2 - желтый">
      <formula>NOT(ISERROR(SEARCH("2 - желтый",O229)))</formula>
    </cfRule>
    <cfRule type="containsText" dxfId="929" priority="919" stopIfTrue="1" operator="containsText" text="1 - зеленый">
      <formula>NOT(ISERROR(SEARCH("1 - зеленый",O229)))</formula>
    </cfRule>
    <cfRule type="containsText" dxfId="928" priority="920" stopIfTrue="1" operator="containsText" text="0 - серый">
      <formula>NOT(ISERROR(SEARCH("0 - серый",O229)))</formula>
    </cfRule>
  </conditionalFormatting>
  <conditionalFormatting sqref="P229">
    <cfRule type="containsText" dxfId="927" priority="909" stopIfTrue="1" operator="containsText" text="3 - красный">
      <formula>NOT(ISERROR(SEARCH("3 - красный",P229)))</formula>
    </cfRule>
    <cfRule type="containsText" dxfId="926" priority="910" stopIfTrue="1" operator="containsText" text="2 - желтый">
      <formula>NOT(ISERROR(SEARCH("2 - желтый",P229)))</formula>
    </cfRule>
    <cfRule type="containsText" dxfId="925" priority="911" stopIfTrue="1" operator="containsText" text="1 - зеленый">
      <formula>NOT(ISERROR(SEARCH("1 - зеленый",P229)))</formula>
    </cfRule>
    <cfRule type="containsText" dxfId="924" priority="912" stopIfTrue="1" operator="containsText" text="0 - серый">
      <formula>NOT(ISERROR(SEARCH("0 - серый",P229)))</formula>
    </cfRule>
  </conditionalFormatting>
  <conditionalFormatting sqref="O229">
    <cfRule type="containsText" dxfId="923" priority="913" stopIfTrue="1" operator="containsText" text="3 - красный">
      <formula>NOT(ISERROR(SEARCH("3 - красный",O229)))</formula>
    </cfRule>
    <cfRule type="containsText" dxfId="922" priority="914" stopIfTrue="1" operator="containsText" text="2 - желтый">
      <formula>NOT(ISERROR(SEARCH("2 - желтый",O229)))</formula>
    </cfRule>
    <cfRule type="containsText" dxfId="921" priority="915" stopIfTrue="1" operator="containsText" text="1 - зеленый">
      <formula>NOT(ISERROR(SEARCH("1 - зеленый",O229)))</formula>
    </cfRule>
    <cfRule type="containsText" dxfId="920" priority="916" stopIfTrue="1" operator="containsText" text="0 - серый">
      <formula>NOT(ISERROR(SEARCH("0 - серый",O229)))</formula>
    </cfRule>
  </conditionalFormatting>
  <conditionalFormatting sqref="O237:P237">
    <cfRule type="containsText" dxfId="919" priority="896" stopIfTrue="1" operator="containsText" text="3 - красный">
      <formula>NOT(ISERROR(SEARCH("3 - красный",O237)))</formula>
    </cfRule>
    <cfRule type="containsText" dxfId="918" priority="897" stopIfTrue="1" operator="containsText" text="2 - желтый">
      <formula>NOT(ISERROR(SEARCH("2 - желтый",O237)))</formula>
    </cfRule>
    <cfRule type="containsText" dxfId="917" priority="898" stopIfTrue="1" operator="containsText" text="1 - зеленый">
      <formula>NOT(ISERROR(SEARCH("1 - зеленый",O237)))</formula>
    </cfRule>
    <cfRule type="containsText" dxfId="916" priority="899" stopIfTrue="1" operator="containsText" text="0 - серый">
      <formula>NOT(ISERROR(SEARCH("0 - серый",O237)))</formula>
    </cfRule>
  </conditionalFormatting>
  <conditionalFormatting sqref="O235:P235">
    <cfRule type="containsText" dxfId="915" priority="904" stopIfTrue="1" operator="containsText" text="3 - красный">
      <formula>NOT(ISERROR(SEARCH("3 - красный",O235)))</formula>
    </cfRule>
    <cfRule type="containsText" dxfId="914" priority="905" stopIfTrue="1" operator="containsText" text="2 - желтый">
      <formula>NOT(ISERROR(SEARCH("2 - желтый",O235)))</formula>
    </cfRule>
    <cfRule type="containsText" dxfId="913" priority="906" stopIfTrue="1" operator="containsText" text="1 - зеленый">
      <formula>NOT(ISERROR(SEARCH("1 - зеленый",O235)))</formula>
    </cfRule>
    <cfRule type="containsText" dxfId="912" priority="907" stopIfTrue="1" operator="containsText" text="0 - серый">
      <formula>NOT(ISERROR(SEARCH("0 - серый",O235)))</formula>
    </cfRule>
  </conditionalFormatting>
  <conditionalFormatting sqref="O236:P236">
    <cfRule type="containsText" dxfId="911" priority="900" stopIfTrue="1" operator="containsText" text="3 - красный">
      <formula>NOT(ISERROR(SEARCH("3 - красный",O236)))</formula>
    </cfRule>
    <cfRule type="containsText" dxfId="910" priority="901" stopIfTrue="1" operator="containsText" text="2 - желтый">
      <formula>NOT(ISERROR(SEARCH("2 - желтый",O236)))</formula>
    </cfRule>
    <cfRule type="containsText" dxfId="909" priority="902" stopIfTrue="1" operator="containsText" text="1 - зеленый">
      <formula>NOT(ISERROR(SEARCH("1 - зеленый",O236)))</formula>
    </cfRule>
    <cfRule type="containsText" dxfId="908" priority="903" stopIfTrue="1" operator="containsText" text="0 - серый">
      <formula>NOT(ISERROR(SEARCH("0 - серый",O236)))</formula>
    </cfRule>
  </conditionalFormatting>
  <conditionalFormatting sqref="O238:P238">
    <cfRule type="containsText" dxfId="907" priority="892" stopIfTrue="1" operator="containsText" text="3 - красный">
      <formula>NOT(ISERROR(SEARCH("3 - красный",O238)))</formula>
    </cfRule>
    <cfRule type="containsText" dxfId="906" priority="893" stopIfTrue="1" operator="containsText" text="2 - желтый">
      <formula>NOT(ISERROR(SEARCH("2 - желтый",O238)))</formula>
    </cfRule>
    <cfRule type="containsText" dxfId="905" priority="894" stopIfTrue="1" operator="containsText" text="1 - зеленый">
      <formula>NOT(ISERROR(SEARCH("1 - зеленый",O238)))</formula>
    </cfRule>
    <cfRule type="containsText" dxfId="904" priority="895" stopIfTrue="1" operator="containsText" text="0 - серый">
      <formula>NOT(ISERROR(SEARCH("0 - серый",O238)))</formula>
    </cfRule>
  </conditionalFormatting>
  <conditionalFormatting sqref="O239:P239">
    <cfRule type="containsText" dxfId="903" priority="888" stopIfTrue="1" operator="containsText" text="3 - красный">
      <formula>NOT(ISERROR(SEARCH("3 - красный",O239)))</formula>
    </cfRule>
    <cfRule type="containsText" dxfId="902" priority="889" stopIfTrue="1" operator="containsText" text="2 - желтый">
      <formula>NOT(ISERROR(SEARCH("2 - желтый",O239)))</formula>
    </cfRule>
    <cfRule type="containsText" dxfId="901" priority="890" stopIfTrue="1" operator="containsText" text="1 - зеленый">
      <formula>NOT(ISERROR(SEARCH("1 - зеленый",O239)))</formula>
    </cfRule>
    <cfRule type="containsText" dxfId="900" priority="891" stopIfTrue="1" operator="containsText" text="0 - серый">
      <formula>NOT(ISERROR(SEARCH("0 - серый",O239)))</formula>
    </cfRule>
  </conditionalFormatting>
  <conditionalFormatting sqref="O240:P240">
    <cfRule type="containsText" dxfId="899" priority="884" stopIfTrue="1" operator="containsText" text="3 - красный">
      <formula>NOT(ISERROR(SEARCH("3 - красный",O240)))</formula>
    </cfRule>
    <cfRule type="containsText" dxfId="898" priority="885" stopIfTrue="1" operator="containsText" text="2 - желтый">
      <formula>NOT(ISERROR(SEARCH("2 - желтый",O240)))</formula>
    </cfRule>
    <cfRule type="containsText" dxfId="897" priority="886" stopIfTrue="1" operator="containsText" text="1 - зеленый">
      <formula>NOT(ISERROR(SEARCH("1 - зеленый",O240)))</formula>
    </cfRule>
    <cfRule type="containsText" dxfId="896" priority="887" stopIfTrue="1" operator="containsText" text="0 - серый">
      <formula>NOT(ISERROR(SEARCH("0 - серый",O240)))</formula>
    </cfRule>
  </conditionalFormatting>
  <conditionalFormatting sqref="O242:P242">
    <cfRule type="containsText" dxfId="895" priority="880" stopIfTrue="1" operator="containsText" text="3 - красный">
      <formula>NOT(ISERROR(SEARCH("3 - красный",O242)))</formula>
    </cfRule>
    <cfRule type="containsText" dxfId="894" priority="881" stopIfTrue="1" operator="containsText" text="2 - желтый">
      <formula>NOT(ISERROR(SEARCH("2 - желтый",O242)))</formula>
    </cfRule>
    <cfRule type="containsText" dxfId="893" priority="882" stopIfTrue="1" operator="containsText" text="1 - зеленый">
      <formula>NOT(ISERROR(SEARCH("1 - зеленый",O242)))</formula>
    </cfRule>
    <cfRule type="containsText" dxfId="892" priority="883" stopIfTrue="1" operator="containsText" text="0 - серый">
      <formula>NOT(ISERROR(SEARCH("0 - серый",O242)))</formula>
    </cfRule>
  </conditionalFormatting>
  <conditionalFormatting sqref="O243:P243">
    <cfRule type="containsText" dxfId="891" priority="876" stopIfTrue="1" operator="containsText" text="3 - красный">
      <formula>NOT(ISERROR(SEARCH("3 - красный",O243)))</formula>
    </cfRule>
    <cfRule type="containsText" dxfId="890" priority="877" stopIfTrue="1" operator="containsText" text="2 - желтый">
      <formula>NOT(ISERROR(SEARCH("2 - желтый",O243)))</formula>
    </cfRule>
    <cfRule type="containsText" dxfId="889" priority="878" stopIfTrue="1" operator="containsText" text="1 - зеленый">
      <formula>NOT(ISERROR(SEARCH("1 - зеленый",O243)))</formula>
    </cfRule>
    <cfRule type="containsText" dxfId="888" priority="879" stopIfTrue="1" operator="containsText" text="0 - серый">
      <formula>NOT(ISERROR(SEARCH("0 - серый",O243)))</formula>
    </cfRule>
  </conditionalFormatting>
  <conditionalFormatting sqref="O244:P244">
    <cfRule type="containsText" dxfId="887" priority="872" stopIfTrue="1" operator="containsText" text="3 - красный">
      <formula>NOT(ISERROR(SEARCH("3 - красный",O244)))</formula>
    </cfRule>
    <cfRule type="containsText" dxfId="886" priority="873" stopIfTrue="1" operator="containsText" text="2 - желтый">
      <formula>NOT(ISERROR(SEARCH("2 - желтый",O244)))</formula>
    </cfRule>
    <cfRule type="containsText" dxfId="885" priority="874" stopIfTrue="1" operator="containsText" text="1 - зеленый">
      <formula>NOT(ISERROR(SEARCH("1 - зеленый",O244)))</formula>
    </cfRule>
    <cfRule type="containsText" dxfId="884" priority="875" stopIfTrue="1" operator="containsText" text="0 - серый">
      <formula>NOT(ISERROR(SEARCH("0 - серый",O244)))</formula>
    </cfRule>
  </conditionalFormatting>
  <conditionalFormatting sqref="P237">
    <cfRule type="containsText" dxfId="883" priority="868" stopIfTrue="1" operator="containsText" text="3 - красный">
      <formula>NOT(ISERROR(SEARCH("3 - красный",P237)))</formula>
    </cfRule>
    <cfRule type="containsText" dxfId="882" priority="869" stopIfTrue="1" operator="containsText" text="2 - желтый">
      <formula>NOT(ISERROR(SEARCH("2 - желтый",P237)))</formula>
    </cfRule>
    <cfRule type="containsText" dxfId="881" priority="870" stopIfTrue="1" operator="containsText" text="1 - зеленый">
      <formula>NOT(ISERROR(SEARCH("1 - зеленый",P237)))</formula>
    </cfRule>
    <cfRule type="containsText" dxfId="880" priority="871" stopIfTrue="1" operator="containsText" text="0 - серый">
      <formula>NOT(ISERROR(SEARCH("0 - серый",P237)))</formula>
    </cfRule>
  </conditionalFormatting>
  <conditionalFormatting sqref="O236">
    <cfRule type="containsText" dxfId="879" priority="864" stopIfTrue="1" operator="containsText" text="3 - красный">
      <formula>NOT(ISERROR(SEARCH("3 - красный",O236)))</formula>
    </cfRule>
    <cfRule type="containsText" dxfId="878" priority="865" stopIfTrue="1" operator="containsText" text="2 - желтый">
      <formula>NOT(ISERROR(SEARCH("2 - желтый",O236)))</formula>
    </cfRule>
    <cfRule type="containsText" dxfId="877" priority="866" stopIfTrue="1" operator="containsText" text="1 - зеленый">
      <formula>NOT(ISERROR(SEARCH("1 - зеленый",O236)))</formula>
    </cfRule>
    <cfRule type="containsText" dxfId="876" priority="867" stopIfTrue="1" operator="containsText" text="0 - серый">
      <formula>NOT(ISERROR(SEARCH("0 - серый",O236)))</formula>
    </cfRule>
  </conditionalFormatting>
  <conditionalFormatting sqref="O243:P243">
    <cfRule type="containsText" dxfId="875" priority="824" stopIfTrue="1" operator="containsText" text="3 - красный">
      <formula>NOT(ISERROR(SEARCH("3 - красный",O243)))</formula>
    </cfRule>
    <cfRule type="containsText" dxfId="874" priority="825" stopIfTrue="1" operator="containsText" text="2 - желтый">
      <formula>NOT(ISERROR(SEARCH("2 - желтый",O243)))</formula>
    </cfRule>
    <cfRule type="containsText" dxfId="873" priority="826" stopIfTrue="1" operator="containsText" text="1 - зеленый">
      <formula>NOT(ISERROR(SEARCH("1 - зеленый",O243)))</formula>
    </cfRule>
    <cfRule type="containsText" dxfId="872" priority="827" stopIfTrue="1" operator="containsText" text="0 - серый">
      <formula>NOT(ISERROR(SEARCH("0 - серый",O243)))</formula>
    </cfRule>
  </conditionalFormatting>
  <conditionalFormatting sqref="P238">
    <cfRule type="containsText" dxfId="871" priority="860" stopIfTrue="1" operator="containsText" text="3 - красный">
      <formula>NOT(ISERROR(SEARCH("3 - красный",P238)))</formula>
    </cfRule>
    <cfRule type="containsText" dxfId="870" priority="861" stopIfTrue="1" operator="containsText" text="2 - желтый">
      <formula>NOT(ISERROR(SEARCH("2 - желтый",P238)))</formula>
    </cfRule>
    <cfRule type="containsText" dxfId="869" priority="862" stopIfTrue="1" operator="containsText" text="1 - зеленый">
      <formula>NOT(ISERROR(SEARCH("1 - зеленый",P238)))</formula>
    </cfRule>
    <cfRule type="containsText" dxfId="868" priority="863" stopIfTrue="1" operator="containsText" text="0 - серый">
      <formula>NOT(ISERROR(SEARCH("0 - серый",P238)))</formula>
    </cfRule>
  </conditionalFormatting>
  <conditionalFormatting sqref="O239:P239">
    <cfRule type="containsText" dxfId="867" priority="856" stopIfTrue="1" operator="containsText" text="3 - красный">
      <formula>NOT(ISERROR(SEARCH("3 - красный",O239)))</formula>
    </cfRule>
    <cfRule type="containsText" dxfId="866" priority="857" stopIfTrue="1" operator="containsText" text="2 - желтый">
      <formula>NOT(ISERROR(SEARCH("2 - желтый",O239)))</formula>
    </cfRule>
    <cfRule type="containsText" dxfId="865" priority="858" stopIfTrue="1" operator="containsText" text="1 - зеленый">
      <formula>NOT(ISERROR(SEARCH("1 - зеленый",O239)))</formula>
    </cfRule>
    <cfRule type="containsText" dxfId="864" priority="859" stopIfTrue="1" operator="containsText" text="0 - серый">
      <formula>NOT(ISERROR(SEARCH("0 - серый",O239)))</formula>
    </cfRule>
  </conditionalFormatting>
  <conditionalFormatting sqref="O235">
    <cfRule type="containsText" dxfId="863" priority="852" stopIfTrue="1" operator="containsText" text="3 - красный">
      <formula>NOT(ISERROR(SEARCH("3 - красный",O235)))</formula>
    </cfRule>
    <cfRule type="containsText" dxfId="862" priority="853" stopIfTrue="1" operator="containsText" text="2 - желтый">
      <formula>NOT(ISERROR(SEARCH("2 - желтый",O235)))</formula>
    </cfRule>
    <cfRule type="containsText" dxfId="861" priority="854" stopIfTrue="1" operator="containsText" text="1 - зеленый">
      <formula>NOT(ISERROR(SEARCH("1 - зеленый",O235)))</formula>
    </cfRule>
    <cfRule type="containsText" dxfId="860" priority="855" stopIfTrue="1" operator="containsText" text="0 - серый">
      <formula>NOT(ISERROR(SEARCH("0 - серый",O235)))</formula>
    </cfRule>
  </conditionalFormatting>
  <conditionalFormatting sqref="O237">
    <cfRule type="containsText" dxfId="859" priority="848" stopIfTrue="1" operator="containsText" text="3 - красный">
      <formula>NOT(ISERROR(SEARCH("3 - красный",O237)))</formula>
    </cfRule>
    <cfRule type="containsText" dxfId="858" priority="849" stopIfTrue="1" operator="containsText" text="2 - желтый">
      <formula>NOT(ISERROR(SEARCH("2 - желтый",O237)))</formula>
    </cfRule>
    <cfRule type="containsText" dxfId="857" priority="850" stopIfTrue="1" operator="containsText" text="1 - зеленый">
      <formula>NOT(ISERROR(SEARCH("1 - зеленый",O237)))</formula>
    </cfRule>
    <cfRule type="containsText" dxfId="856" priority="851" stopIfTrue="1" operator="containsText" text="0 - серый">
      <formula>NOT(ISERROR(SEARCH("0 - серый",O237)))</formula>
    </cfRule>
  </conditionalFormatting>
  <conditionalFormatting sqref="O238">
    <cfRule type="containsText" dxfId="855" priority="844" stopIfTrue="1" operator="containsText" text="3 - красный">
      <formula>NOT(ISERROR(SEARCH("3 - красный",O238)))</formula>
    </cfRule>
    <cfRule type="containsText" dxfId="854" priority="845" stopIfTrue="1" operator="containsText" text="2 - желтый">
      <formula>NOT(ISERROR(SEARCH("2 - желтый",O238)))</formula>
    </cfRule>
    <cfRule type="containsText" dxfId="853" priority="846" stopIfTrue="1" operator="containsText" text="1 - зеленый">
      <formula>NOT(ISERROR(SEARCH("1 - зеленый",O238)))</formula>
    </cfRule>
    <cfRule type="containsText" dxfId="852" priority="847" stopIfTrue="1" operator="containsText" text="0 - серый">
      <formula>NOT(ISERROR(SEARCH("0 - серый",O238)))</formula>
    </cfRule>
  </conditionalFormatting>
  <conditionalFormatting sqref="P236">
    <cfRule type="containsText" dxfId="851" priority="840" stopIfTrue="1" operator="containsText" text="3 - красный">
      <formula>NOT(ISERROR(SEARCH("3 - красный",P236)))</formula>
    </cfRule>
    <cfRule type="containsText" dxfId="850" priority="841" stopIfTrue="1" operator="containsText" text="2 - желтый">
      <formula>NOT(ISERROR(SEARCH("2 - желтый",P236)))</formula>
    </cfRule>
    <cfRule type="containsText" dxfId="849" priority="842" stopIfTrue="1" operator="containsText" text="1 - зеленый">
      <formula>NOT(ISERROR(SEARCH("1 - зеленый",P236)))</formula>
    </cfRule>
    <cfRule type="containsText" dxfId="848" priority="843" stopIfTrue="1" operator="containsText" text="0 - серый">
      <formula>NOT(ISERROR(SEARCH("0 - серый",P236)))</formula>
    </cfRule>
  </conditionalFormatting>
  <conditionalFormatting sqref="P235">
    <cfRule type="containsText" dxfId="847" priority="836" stopIfTrue="1" operator="containsText" text="3 - красный">
      <formula>NOT(ISERROR(SEARCH("3 - красный",P235)))</formula>
    </cfRule>
    <cfRule type="containsText" dxfId="846" priority="837" stopIfTrue="1" operator="containsText" text="2 - желтый">
      <formula>NOT(ISERROR(SEARCH("2 - желтый",P235)))</formula>
    </cfRule>
    <cfRule type="containsText" dxfId="845" priority="838" stopIfTrue="1" operator="containsText" text="1 - зеленый">
      <formula>NOT(ISERROR(SEARCH("1 - зеленый",P235)))</formula>
    </cfRule>
    <cfRule type="containsText" dxfId="844" priority="839" stopIfTrue="1" operator="containsText" text="0 - серый">
      <formula>NOT(ISERROR(SEARCH("0 - серый",P235)))</formula>
    </cfRule>
  </conditionalFormatting>
  <conditionalFormatting sqref="O240:P240">
    <cfRule type="containsText" dxfId="843" priority="832" stopIfTrue="1" operator="containsText" text="3 - красный">
      <formula>NOT(ISERROR(SEARCH("3 - красный",O240)))</formula>
    </cfRule>
    <cfRule type="containsText" dxfId="842" priority="833" stopIfTrue="1" operator="containsText" text="2 - желтый">
      <formula>NOT(ISERROR(SEARCH("2 - желтый",O240)))</formula>
    </cfRule>
    <cfRule type="containsText" dxfId="841" priority="834" stopIfTrue="1" operator="containsText" text="1 - зеленый">
      <formula>NOT(ISERROR(SEARCH("1 - зеленый",O240)))</formula>
    </cfRule>
    <cfRule type="containsText" dxfId="840" priority="835" stopIfTrue="1" operator="containsText" text="0 - серый">
      <formula>NOT(ISERROR(SEARCH("0 - серый",O240)))</formula>
    </cfRule>
  </conditionalFormatting>
  <conditionalFormatting sqref="O242:P242">
    <cfRule type="containsText" dxfId="839" priority="828" stopIfTrue="1" operator="containsText" text="3 - красный">
      <formula>NOT(ISERROR(SEARCH("3 - красный",O242)))</formula>
    </cfRule>
    <cfRule type="containsText" dxfId="838" priority="829" stopIfTrue="1" operator="containsText" text="2 - желтый">
      <formula>NOT(ISERROR(SEARCH("2 - желтый",O242)))</formula>
    </cfRule>
    <cfRule type="containsText" dxfId="837" priority="830" stopIfTrue="1" operator="containsText" text="1 - зеленый">
      <formula>NOT(ISERROR(SEARCH("1 - зеленый",O242)))</formula>
    </cfRule>
    <cfRule type="containsText" dxfId="836" priority="831" stopIfTrue="1" operator="containsText" text="0 - серый">
      <formula>NOT(ISERROR(SEARCH("0 - серый",O242)))</formula>
    </cfRule>
  </conditionalFormatting>
  <conditionalFormatting sqref="O244:P244">
    <cfRule type="containsText" dxfId="835" priority="820" stopIfTrue="1" operator="containsText" text="3 - красный">
      <formula>NOT(ISERROR(SEARCH("3 - красный",O244)))</formula>
    </cfRule>
    <cfRule type="containsText" dxfId="834" priority="821" stopIfTrue="1" operator="containsText" text="2 - желтый">
      <formula>NOT(ISERROR(SEARCH("2 - желтый",O244)))</formula>
    </cfRule>
    <cfRule type="containsText" dxfId="833" priority="822" stopIfTrue="1" operator="containsText" text="1 - зеленый">
      <formula>NOT(ISERROR(SEARCH("1 - зеленый",O244)))</formula>
    </cfRule>
    <cfRule type="containsText" dxfId="832" priority="823" stopIfTrue="1" operator="containsText" text="0 - серый">
      <formula>NOT(ISERROR(SEARCH("0 - серый",O244)))</formula>
    </cfRule>
  </conditionalFormatting>
  <conditionalFormatting sqref="P237">
    <cfRule type="containsText" dxfId="831" priority="816" stopIfTrue="1" operator="containsText" text="3 - красный">
      <formula>NOT(ISERROR(SEARCH("3 - красный",P237)))</formula>
    </cfRule>
    <cfRule type="containsText" dxfId="830" priority="817" stopIfTrue="1" operator="containsText" text="2 - желтый">
      <formula>NOT(ISERROR(SEARCH("2 - желтый",P237)))</formula>
    </cfRule>
    <cfRule type="containsText" dxfId="829" priority="818" stopIfTrue="1" operator="containsText" text="1 - зеленый">
      <formula>NOT(ISERROR(SEARCH("1 - зеленый",P237)))</formula>
    </cfRule>
    <cfRule type="containsText" dxfId="828" priority="819" stopIfTrue="1" operator="containsText" text="0 - серый">
      <formula>NOT(ISERROR(SEARCH("0 - серый",P237)))</formula>
    </cfRule>
  </conditionalFormatting>
  <conditionalFormatting sqref="O243:P243">
    <cfRule type="containsText" dxfId="827" priority="773" stopIfTrue="1" operator="containsText" text="3 - красный">
      <formula>NOT(ISERROR(SEARCH("3 - красный",O243)))</formula>
    </cfRule>
    <cfRule type="containsText" dxfId="826" priority="774" stopIfTrue="1" operator="containsText" text="2 - желтый">
      <formula>NOT(ISERROR(SEARCH("2 - желтый",O243)))</formula>
    </cfRule>
    <cfRule type="containsText" dxfId="825" priority="775" stopIfTrue="1" operator="containsText" text="1 - зеленый">
      <formula>NOT(ISERROR(SEARCH("1 - зеленый",O243)))</formula>
    </cfRule>
    <cfRule type="containsText" dxfId="824" priority="776" stopIfTrue="1" operator="containsText" text="0 - серый">
      <formula>NOT(ISERROR(SEARCH("0 - серый",O243)))</formula>
    </cfRule>
  </conditionalFormatting>
  <conditionalFormatting sqref="O236">
    <cfRule type="containsText" dxfId="823" priority="812" stopIfTrue="1" operator="containsText" text="3 - красный">
      <formula>NOT(ISERROR(SEARCH("3 - красный",O236)))</formula>
    </cfRule>
    <cfRule type="containsText" dxfId="822" priority="813" stopIfTrue="1" operator="containsText" text="2 - желтый">
      <formula>NOT(ISERROR(SEARCH("2 - желтый",O236)))</formula>
    </cfRule>
    <cfRule type="containsText" dxfId="821" priority="814" stopIfTrue="1" operator="containsText" text="1 - зеленый">
      <formula>NOT(ISERROR(SEARCH("1 - зеленый",O236)))</formula>
    </cfRule>
    <cfRule type="containsText" dxfId="820" priority="815" stopIfTrue="1" operator="containsText" text="0 - серый">
      <formula>NOT(ISERROR(SEARCH("0 - серый",O236)))</formula>
    </cfRule>
  </conditionalFormatting>
  <conditionalFormatting sqref="P238">
    <cfRule type="containsText" dxfId="819" priority="808" stopIfTrue="1" operator="containsText" text="3 - красный">
      <formula>NOT(ISERROR(SEARCH("3 - красный",P238)))</formula>
    </cfRule>
    <cfRule type="containsText" dxfId="818" priority="809" stopIfTrue="1" operator="containsText" text="2 - желтый">
      <formula>NOT(ISERROR(SEARCH("2 - желтый",P238)))</formula>
    </cfRule>
    <cfRule type="containsText" dxfId="817" priority="810" stopIfTrue="1" operator="containsText" text="1 - зеленый">
      <formula>NOT(ISERROR(SEARCH("1 - зеленый",P238)))</formula>
    </cfRule>
    <cfRule type="containsText" dxfId="816" priority="811" stopIfTrue="1" operator="containsText" text="0 - серый">
      <formula>NOT(ISERROR(SEARCH("0 - серый",P238)))</formula>
    </cfRule>
  </conditionalFormatting>
  <conditionalFormatting sqref="O239:P239">
    <cfRule type="containsText" dxfId="815" priority="804" stopIfTrue="1" operator="containsText" text="3 - красный">
      <formula>NOT(ISERROR(SEARCH("3 - красный",O239)))</formula>
    </cfRule>
    <cfRule type="containsText" dxfId="814" priority="805" stopIfTrue="1" operator="containsText" text="2 - желтый">
      <formula>NOT(ISERROR(SEARCH("2 - желтый",O239)))</formula>
    </cfRule>
    <cfRule type="containsText" dxfId="813" priority="806" stopIfTrue="1" operator="containsText" text="1 - зеленый">
      <formula>NOT(ISERROR(SEARCH("1 - зеленый",O239)))</formula>
    </cfRule>
    <cfRule type="containsText" dxfId="812" priority="807" stopIfTrue="1" operator="containsText" text="0 - серый">
      <formula>NOT(ISERROR(SEARCH("0 - серый",O239)))</formula>
    </cfRule>
  </conditionalFormatting>
  <conditionalFormatting sqref="O235">
    <cfRule type="containsText" dxfId="811" priority="800" stopIfTrue="1" operator="containsText" text="3 - красный">
      <formula>NOT(ISERROR(SEARCH("3 - красный",O235)))</formula>
    </cfRule>
    <cfRule type="containsText" dxfId="810" priority="801" stopIfTrue="1" operator="containsText" text="2 - желтый">
      <formula>NOT(ISERROR(SEARCH("2 - желтый",O235)))</formula>
    </cfRule>
    <cfRule type="containsText" dxfId="809" priority="802" stopIfTrue="1" operator="containsText" text="1 - зеленый">
      <formula>NOT(ISERROR(SEARCH("1 - зеленый",O235)))</formula>
    </cfRule>
    <cfRule type="containsText" dxfId="808" priority="803" stopIfTrue="1" operator="containsText" text="0 - серый">
      <formula>NOT(ISERROR(SEARCH("0 - серый",O235)))</formula>
    </cfRule>
  </conditionalFormatting>
  <conditionalFormatting sqref="O237">
    <cfRule type="containsText" dxfId="807" priority="796" stopIfTrue="1" operator="containsText" text="3 - красный">
      <formula>NOT(ISERROR(SEARCH("3 - красный",O237)))</formula>
    </cfRule>
    <cfRule type="containsText" dxfId="806" priority="797" stopIfTrue="1" operator="containsText" text="2 - желтый">
      <formula>NOT(ISERROR(SEARCH("2 - желтый",O237)))</formula>
    </cfRule>
    <cfRule type="containsText" dxfId="805" priority="798" stopIfTrue="1" operator="containsText" text="1 - зеленый">
      <formula>NOT(ISERROR(SEARCH("1 - зеленый",O237)))</formula>
    </cfRule>
    <cfRule type="containsText" dxfId="804" priority="799" stopIfTrue="1" operator="containsText" text="0 - серый">
      <formula>NOT(ISERROR(SEARCH("0 - серый",O237)))</formula>
    </cfRule>
  </conditionalFormatting>
  <conditionalFormatting sqref="O238">
    <cfRule type="containsText" dxfId="803" priority="792" stopIfTrue="1" operator="containsText" text="3 - красный">
      <formula>NOT(ISERROR(SEARCH("3 - красный",O238)))</formula>
    </cfRule>
    <cfRule type="containsText" dxfId="802" priority="793" stopIfTrue="1" operator="containsText" text="2 - желтый">
      <formula>NOT(ISERROR(SEARCH("2 - желтый",O238)))</formula>
    </cfRule>
    <cfRule type="containsText" dxfId="801" priority="794" stopIfTrue="1" operator="containsText" text="1 - зеленый">
      <formula>NOT(ISERROR(SEARCH("1 - зеленый",O238)))</formula>
    </cfRule>
    <cfRule type="containsText" dxfId="800" priority="795" stopIfTrue="1" operator="containsText" text="0 - серый">
      <formula>NOT(ISERROR(SEARCH("0 - серый",O238)))</formula>
    </cfRule>
  </conditionalFormatting>
  <conditionalFormatting sqref="P236">
    <cfRule type="containsText" dxfId="799" priority="788" stopIfTrue="1" operator="containsText" text="3 - красный">
      <formula>NOT(ISERROR(SEARCH("3 - красный",P236)))</formula>
    </cfRule>
    <cfRule type="containsText" dxfId="798" priority="789" stopIfTrue="1" operator="containsText" text="2 - желтый">
      <formula>NOT(ISERROR(SEARCH("2 - желтый",P236)))</formula>
    </cfRule>
    <cfRule type="containsText" dxfId="797" priority="790" stopIfTrue="1" operator="containsText" text="1 - зеленый">
      <formula>NOT(ISERROR(SEARCH("1 - зеленый",P236)))</formula>
    </cfRule>
    <cfRule type="containsText" dxfId="796" priority="791" stopIfTrue="1" operator="containsText" text="0 - серый">
      <formula>NOT(ISERROR(SEARCH("0 - серый",P236)))</formula>
    </cfRule>
  </conditionalFormatting>
  <conditionalFormatting sqref="P235">
    <cfRule type="containsText" dxfId="795" priority="784" stopIfTrue="1" operator="containsText" text="3 - красный">
      <formula>NOT(ISERROR(SEARCH("3 - красный",P235)))</formula>
    </cfRule>
    <cfRule type="containsText" dxfId="794" priority="785" stopIfTrue="1" operator="containsText" text="2 - желтый">
      <formula>NOT(ISERROR(SEARCH("2 - желтый",P235)))</formula>
    </cfRule>
    <cfRule type="containsText" dxfId="793" priority="786" stopIfTrue="1" operator="containsText" text="1 - зеленый">
      <formula>NOT(ISERROR(SEARCH("1 - зеленый",P235)))</formula>
    </cfRule>
    <cfRule type="containsText" dxfId="792" priority="787" stopIfTrue="1" operator="containsText" text="0 - серый">
      <formula>NOT(ISERROR(SEARCH("0 - серый",P235)))</formula>
    </cfRule>
  </conditionalFormatting>
  <conditionalFormatting sqref="O240:P240">
    <cfRule type="containsText" dxfId="791" priority="780" stopIfTrue="1" operator="containsText" text="3 - красный">
      <formula>NOT(ISERROR(SEARCH("3 - красный",O240)))</formula>
    </cfRule>
    <cfRule type="containsText" dxfId="790" priority="781" stopIfTrue="1" operator="containsText" text="2 - желтый">
      <formula>NOT(ISERROR(SEARCH("2 - желтый",O240)))</formula>
    </cfRule>
    <cfRule type="containsText" dxfId="789" priority="782" stopIfTrue="1" operator="containsText" text="1 - зеленый">
      <formula>NOT(ISERROR(SEARCH("1 - зеленый",O240)))</formula>
    </cfRule>
    <cfRule type="containsText" dxfId="788" priority="783" stopIfTrue="1" operator="containsText" text="0 - серый">
      <formula>NOT(ISERROR(SEARCH("0 - серый",O240)))</formula>
    </cfRule>
  </conditionalFormatting>
  <conditionalFormatting sqref="O242:P242">
    <cfRule type="containsText" dxfId="787" priority="777" stopIfTrue="1" operator="containsText" text="2 - желтый">
      <formula>NOT(ISERROR(SEARCH("2 - желтый",O242)))</formula>
    </cfRule>
    <cfRule type="containsText" dxfId="786" priority="778" stopIfTrue="1" operator="containsText" text="1 - зеленый">
      <formula>NOT(ISERROR(SEARCH("1 - зеленый",O242)))</formula>
    </cfRule>
    <cfRule type="containsText" dxfId="785" priority="779" stopIfTrue="1" operator="containsText" text="0 - серый">
      <formula>NOT(ISERROR(SEARCH("0 - серый",O242)))</formula>
    </cfRule>
    <cfRule type="containsText" dxfId="784" priority="908" stopIfTrue="1" operator="containsText" text="3 - красный">
      <formula>NOT(ISERROR(SEARCH("3 - красный",O242)))</formula>
    </cfRule>
  </conditionalFormatting>
  <conditionalFormatting sqref="O244:P244">
    <cfRule type="containsText" dxfId="783" priority="769" stopIfTrue="1" operator="containsText" text="3 - красный">
      <formula>NOT(ISERROR(SEARCH("3 - красный",O244)))</formula>
    </cfRule>
    <cfRule type="containsText" dxfId="782" priority="770" stopIfTrue="1" operator="containsText" text="2 - желтый">
      <formula>NOT(ISERROR(SEARCH("2 - желтый",O244)))</formula>
    </cfRule>
    <cfRule type="containsText" dxfId="781" priority="771" stopIfTrue="1" operator="containsText" text="1 - зеленый">
      <formula>NOT(ISERROR(SEARCH("1 - зеленый",O244)))</formula>
    </cfRule>
    <cfRule type="containsText" dxfId="780" priority="772" stopIfTrue="1" operator="containsText" text="0 - серый">
      <formula>NOT(ISERROR(SEARCH("0 - серый",O244)))</formula>
    </cfRule>
  </conditionalFormatting>
  <conditionalFormatting sqref="P235">
    <cfRule type="containsText" dxfId="779" priority="765" stopIfTrue="1" operator="containsText" text="3 - красный">
      <formula>NOT(ISERROR(SEARCH("3 - красный",P235)))</formula>
    </cfRule>
    <cfRule type="containsText" dxfId="778" priority="766" stopIfTrue="1" operator="containsText" text="2 - желтый">
      <formula>NOT(ISERROR(SEARCH("2 - желтый",P235)))</formula>
    </cfRule>
    <cfRule type="containsText" dxfId="777" priority="767" stopIfTrue="1" operator="containsText" text="1 - зеленый">
      <formula>NOT(ISERROR(SEARCH("1 - зеленый",P235)))</formula>
    </cfRule>
    <cfRule type="containsText" dxfId="776" priority="768" stopIfTrue="1" operator="containsText" text="0 - серый">
      <formula>NOT(ISERROR(SEARCH("0 - серый",P235)))</formula>
    </cfRule>
  </conditionalFormatting>
  <conditionalFormatting sqref="P243">
    <cfRule type="containsText" dxfId="775" priority="761" stopIfTrue="1" operator="containsText" text="3 - красный">
      <formula>NOT(ISERROR(SEARCH("3 - красный",P243)))</formula>
    </cfRule>
    <cfRule type="containsText" dxfId="774" priority="762" stopIfTrue="1" operator="containsText" text="2 - желтый">
      <formula>NOT(ISERROR(SEARCH("2 - желтый",P243)))</formula>
    </cfRule>
    <cfRule type="containsText" dxfId="773" priority="763" stopIfTrue="1" operator="containsText" text="1 - зеленый">
      <formula>NOT(ISERROR(SEARCH("1 - зеленый",P243)))</formula>
    </cfRule>
    <cfRule type="containsText" dxfId="772" priority="764" stopIfTrue="1" operator="containsText" text="0 - серый">
      <formula>NOT(ISERROR(SEARCH("0 - серый",P243)))</formula>
    </cfRule>
  </conditionalFormatting>
  <conditionalFormatting sqref="O237">
    <cfRule type="containsText" dxfId="771" priority="757" stopIfTrue="1" operator="containsText" text="3 - красный">
      <formula>NOT(ISERROR(SEARCH("3 - красный",O237)))</formula>
    </cfRule>
    <cfRule type="containsText" dxfId="770" priority="758" stopIfTrue="1" operator="containsText" text="2 - желтый">
      <formula>NOT(ISERROR(SEARCH("2 - желтый",O237)))</formula>
    </cfRule>
    <cfRule type="containsText" dxfId="769" priority="759" stopIfTrue="1" operator="containsText" text="1 - зеленый">
      <formula>NOT(ISERROR(SEARCH("1 - зеленый",O237)))</formula>
    </cfRule>
    <cfRule type="containsText" dxfId="768" priority="760" stopIfTrue="1" operator="containsText" text="0 - серый">
      <formula>NOT(ISERROR(SEARCH("0 - серый",O237)))</formula>
    </cfRule>
  </conditionalFormatting>
  <conditionalFormatting sqref="P236:P237">
    <cfRule type="containsText" dxfId="767" priority="753" stopIfTrue="1" operator="containsText" text="3 - красный">
      <formula>NOT(ISERROR(SEARCH("3 - красный",P236)))</formula>
    </cfRule>
    <cfRule type="containsText" dxfId="766" priority="754" stopIfTrue="1" operator="containsText" text="2 - желтый">
      <formula>NOT(ISERROR(SEARCH("2 - желтый",P236)))</formula>
    </cfRule>
    <cfRule type="containsText" dxfId="765" priority="755" stopIfTrue="1" operator="containsText" text="1 - зеленый">
      <formula>NOT(ISERROR(SEARCH("1 - зеленый",P236)))</formula>
    </cfRule>
    <cfRule type="containsText" dxfId="764" priority="756" stopIfTrue="1" operator="containsText" text="0 - серый">
      <formula>NOT(ISERROR(SEARCH("0 - серый",P236)))</formula>
    </cfRule>
  </conditionalFormatting>
  <conditionalFormatting sqref="O236">
    <cfRule type="containsText" dxfId="763" priority="749" stopIfTrue="1" operator="containsText" text="3 - красный">
      <formula>NOT(ISERROR(SEARCH("3 - красный",O236)))</formula>
    </cfRule>
    <cfRule type="containsText" dxfId="762" priority="750" stopIfTrue="1" operator="containsText" text="2 - желтый">
      <formula>NOT(ISERROR(SEARCH("2 - желтый",O236)))</formula>
    </cfRule>
    <cfRule type="containsText" dxfId="761" priority="751" stopIfTrue="1" operator="containsText" text="1 - зеленый">
      <formula>NOT(ISERROR(SEARCH("1 - зеленый",O236)))</formula>
    </cfRule>
    <cfRule type="containsText" dxfId="760" priority="752" stopIfTrue="1" operator="containsText" text="0 - серый">
      <formula>NOT(ISERROR(SEARCH("0 - серый",O236)))</formula>
    </cfRule>
  </conditionalFormatting>
  <conditionalFormatting sqref="P238">
    <cfRule type="containsText" dxfId="759" priority="741" stopIfTrue="1" operator="containsText" text="3 - красный">
      <formula>NOT(ISERROR(SEARCH("3 - красный",P238)))</formula>
    </cfRule>
    <cfRule type="containsText" dxfId="758" priority="742" stopIfTrue="1" operator="containsText" text="2 - желтый">
      <formula>NOT(ISERROR(SEARCH("2 - желтый",P238)))</formula>
    </cfRule>
    <cfRule type="containsText" dxfId="757" priority="743" stopIfTrue="1" operator="containsText" text="1 - зеленый">
      <formula>NOT(ISERROR(SEARCH("1 - зеленый",P238)))</formula>
    </cfRule>
    <cfRule type="containsText" dxfId="756" priority="744" stopIfTrue="1" operator="containsText" text="0 - серый">
      <formula>NOT(ISERROR(SEARCH("0 - серый",P238)))</formula>
    </cfRule>
  </conditionalFormatting>
  <conditionalFormatting sqref="O239">
    <cfRule type="containsText" dxfId="755" priority="737" stopIfTrue="1" operator="containsText" text="3 - красный">
      <formula>NOT(ISERROR(SEARCH("3 - красный",O239)))</formula>
    </cfRule>
    <cfRule type="containsText" dxfId="754" priority="738" stopIfTrue="1" operator="containsText" text="2 - желтый">
      <formula>NOT(ISERROR(SEARCH("2 - желтый",O239)))</formula>
    </cfRule>
    <cfRule type="containsText" dxfId="753" priority="739" stopIfTrue="1" operator="containsText" text="1 - зеленый">
      <formula>NOT(ISERROR(SEARCH("1 - зеленый",O239)))</formula>
    </cfRule>
    <cfRule type="containsText" dxfId="752" priority="740" stopIfTrue="1" operator="containsText" text="0 - серый">
      <formula>NOT(ISERROR(SEARCH("0 - серый",O239)))</formula>
    </cfRule>
  </conditionalFormatting>
  <conditionalFormatting sqref="O238">
    <cfRule type="containsText" dxfId="751" priority="745" stopIfTrue="1" operator="containsText" text="3 - красный">
      <formula>NOT(ISERROR(SEARCH("3 - красный",O238)))</formula>
    </cfRule>
    <cfRule type="containsText" dxfId="750" priority="746" stopIfTrue="1" operator="containsText" text="2 - желтый">
      <formula>NOT(ISERROR(SEARCH("2 - желтый",O238)))</formula>
    </cfRule>
    <cfRule type="containsText" dxfId="749" priority="747" stopIfTrue="1" operator="containsText" text="1 - зеленый">
      <formula>NOT(ISERROR(SEARCH("1 - зеленый",O238)))</formula>
    </cfRule>
    <cfRule type="containsText" dxfId="748" priority="748" stopIfTrue="1" operator="containsText" text="0 - серый">
      <formula>NOT(ISERROR(SEARCH("0 - серый",O238)))</formula>
    </cfRule>
  </conditionalFormatting>
  <conditionalFormatting sqref="P239">
    <cfRule type="containsText" dxfId="747" priority="733" stopIfTrue="1" operator="containsText" text="3 - красный">
      <formula>NOT(ISERROR(SEARCH("3 - красный",P239)))</formula>
    </cfRule>
    <cfRule type="containsText" dxfId="746" priority="734" stopIfTrue="1" operator="containsText" text="2 - желтый">
      <formula>NOT(ISERROR(SEARCH("2 - желтый",P239)))</formula>
    </cfRule>
    <cfRule type="containsText" dxfId="745" priority="735" stopIfTrue="1" operator="containsText" text="1 - зеленый">
      <formula>NOT(ISERROR(SEARCH("1 - зеленый",P239)))</formula>
    </cfRule>
    <cfRule type="containsText" dxfId="744" priority="736" stopIfTrue="1" operator="containsText" text="0 - серый">
      <formula>NOT(ISERROR(SEARCH("0 - серый",P239)))</formula>
    </cfRule>
  </conditionalFormatting>
  <conditionalFormatting sqref="O240 O242">
    <cfRule type="containsText" dxfId="743" priority="729" stopIfTrue="1" operator="containsText" text="3 - красный">
      <formula>NOT(ISERROR(SEARCH("3 - красный",O240)))</formula>
    </cfRule>
    <cfRule type="containsText" dxfId="742" priority="730" stopIfTrue="1" operator="containsText" text="2 - желтый">
      <formula>NOT(ISERROR(SEARCH("2 - желтый",O240)))</formula>
    </cfRule>
    <cfRule type="containsText" dxfId="741" priority="731" stopIfTrue="1" operator="containsText" text="1 - зеленый">
      <formula>NOT(ISERROR(SEARCH("1 - зеленый",O240)))</formula>
    </cfRule>
    <cfRule type="containsText" dxfId="740" priority="732" stopIfTrue="1" operator="containsText" text="0 - серый">
      <formula>NOT(ISERROR(SEARCH("0 - серый",O240)))</formula>
    </cfRule>
  </conditionalFormatting>
  <conditionalFormatting sqref="P244">
    <cfRule type="containsText" dxfId="739" priority="725" stopIfTrue="1" operator="containsText" text="3 - красный">
      <formula>NOT(ISERROR(SEARCH("3 - красный",P244)))</formula>
    </cfRule>
    <cfRule type="containsText" dxfId="738" priority="726" stopIfTrue="1" operator="containsText" text="2 - желтый">
      <formula>NOT(ISERROR(SEARCH("2 - желтый",P244)))</formula>
    </cfRule>
    <cfRule type="containsText" dxfId="737" priority="727" stopIfTrue="1" operator="containsText" text="1 - зеленый">
      <formula>NOT(ISERROR(SEARCH("1 - зеленый",P244)))</formula>
    </cfRule>
    <cfRule type="containsText" dxfId="736" priority="728" stopIfTrue="1" operator="containsText" text="0 - серый">
      <formula>NOT(ISERROR(SEARCH("0 - серый",P244)))</formula>
    </cfRule>
  </conditionalFormatting>
  <conditionalFormatting sqref="O235">
    <cfRule type="containsText" dxfId="735" priority="721" stopIfTrue="1" operator="containsText" text="3 - красный">
      <formula>NOT(ISERROR(SEARCH("3 - красный",O235)))</formula>
    </cfRule>
    <cfRule type="containsText" dxfId="734" priority="722" stopIfTrue="1" operator="containsText" text="2 - желтый">
      <formula>NOT(ISERROR(SEARCH("2 - желтый",O235)))</formula>
    </cfRule>
    <cfRule type="containsText" dxfId="733" priority="723" stopIfTrue="1" operator="containsText" text="1 - зеленый">
      <formula>NOT(ISERROR(SEARCH("1 - зеленый",O235)))</formula>
    </cfRule>
    <cfRule type="containsText" dxfId="732" priority="724" stopIfTrue="1" operator="containsText" text="0 - серый">
      <formula>NOT(ISERROR(SEARCH("0 - серый",O235)))</formula>
    </cfRule>
  </conditionalFormatting>
  <conditionalFormatting sqref="O243">
    <cfRule type="containsText" dxfId="731" priority="717" stopIfTrue="1" operator="containsText" text="3 - красный">
      <formula>NOT(ISERROR(SEARCH("3 - красный",O243)))</formula>
    </cfRule>
    <cfRule type="containsText" dxfId="730" priority="718" stopIfTrue="1" operator="containsText" text="2 - желтый">
      <formula>NOT(ISERROR(SEARCH("2 - желтый",O243)))</formula>
    </cfRule>
    <cfRule type="containsText" dxfId="729" priority="719" stopIfTrue="1" operator="containsText" text="1 - зеленый">
      <formula>NOT(ISERROR(SEARCH("1 - зеленый",O243)))</formula>
    </cfRule>
    <cfRule type="containsText" dxfId="728" priority="720" stopIfTrue="1" operator="containsText" text="0 - серый">
      <formula>NOT(ISERROR(SEARCH("0 - серый",O243)))</formula>
    </cfRule>
  </conditionalFormatting>
  <conditionalFormatting sqref="O244">
    <cfRule type="containsText" dxfId="727" priority="713" stopIfTrue="1" operator="containsText" text="3 - красный">
      <formula>NOT(ISERROR(SEARCH("3 - красный",O244)))</formula>
    </cfRule>
    <cfRule type="containsText" dxfId="726" priority="714" stopIfTrue="1" operator="containsText" text="2 - желтый">
      <formula>NOT(ISERROR(SEARCH("2 - желтый",O244)))</formula>
    </cfRule>
    <cfRule type="containsText" dxfId="725" priority="715" stopIfTrue="1" operator="containsText" text="1 - зеленый">
      <formula>NOT(ISERROR(SEARCH("1 - зеленый",O244)))</formula>
    </cfRule>
    <cfRule type="containsText" dxfId="724" priority="716" stopIfTrue="1" operator="containsText" text="0 - серый">
      <formula>NOT(ISERROR(SEARCH("0 - серый",O244)))</formula>
    </cfRule>
  </conditionalFormatting>
  <conditionalFormatting sqref="P240 P242">
    <cfRule type="containsText" dxfId="723" priority="709" stopIfTrue="1" operator="containsText" text="3 - красный">
      <formula>NOT(ISERROR(SEARCH("3 - красный",P240)))</formula>
    </cfRule>
    <cfRule type="containsText" dxfId="722" priority="710" stopIfTrue="1" operator="containsText" text="2 - желтый">
      <formula>NOT(ISERROR(SEARCH("2 - желтый",P240)))</formula>
    </cfRule>
    <cfRule type="containsText" dxfId="721" priority="711" stopIfTrue="1" operator="containsText" text="1 - зеленый">
      <formula>NOT(ISERROR(SEARCH("1 - зеленый",P240)))</formula>
    </cfRule>
    <cfRule type="containsText" dxfId="720" priority="712" stopIfTrue="1" operator="containsText" text="0 - серый">
      <formula>NOT(ISERROR(SEARCH("0 - серый",P240)))</formula>
    </cfRule>
  </conditionalFormatting>
  <conditionalFormatting sqref="O241:P241">
    <cfRule type="containsText" dxfId="719" priority="705" stopIfTrue="1" operator="containsText" text="3 - красный">
      <formula>NOT(ISERROR(SEARCH("3 - красный",O241)))</formula>
    </cfRule>
    <cfRule type="containsText" dxfId="718" priority="706" stopIfTrue="1" operator="containsText" text="2 - желтый">
      <formula>NOT(ISERROR(SEARCH("2 - желтый",O241)))</formula>
    </cfRule>
    <cfRule type="containsText" dxfId="717" priority="707" stopIfTrue="1" operator="containsText" text="1 - зеленый">
      <formula>NOT(ISERROR(SEARCH("1 - зеленый",O241)))</formula>
    </cfRule>
    <cfRule type="containsText" dxfId="716" priority="708" stopIfTrue="1" operator="containsText" text="0 - серый">
      <formula>NOT(ISERROR(SEARCH("0 - серый",O241)))</formula>
    </cfRule>
  </conditionalFormatting>
  <conditionalFormatting sqref="P241">
    <cfRule type="containsText" dxfId="715" priority="701" stopIfTrue="1" operator="containsText" text="3 - красный">
      <formula>NOT(ISERROR(SEARCH("3 - красный",P241)))</formula>
    </cfRule>
    <cfRule type="containsText" dxfId="714" priority="702" stopIfTrue="1" operator="containsText" text="2 - желтый">
      <formula>NOT(ISERROR(SEARCH("2 - желтый",P241)))</formula>
    </cfRule>
    <cfRule type="containsText" dxfId="713" priority="703" stopIfTrue="1" operator="containsText" text="1 - зеленый">
      <formula>NOT(ISERROR(SEARCH("1 - зеленый",P241)))</formula>
    </cfRule>
    <cfRule type="containsText" dxfId="712" priority="704" stopIfTrue="1" operator="containsText" text="0 - серый">
      <formula>NOT(ISERROR(SEARCH("0 - серый",P241)))</formula>
    </cfRule>
  </conditionalFormatting>
  <conditionalFormatting sqref="O241">
    <cfRule type="containsText" dxfId="711" priority="697" stopIfTrue="1" operator="containsText" text="3 - красный">
      <formula>NOT(ISERROR(SEARCH("3 - красный",O241)))</formula>
    </cfRule>
    <cfRule type="containsText" dxfId="710" priority="698" stopIfTrue="1" operator="containsText" text="2 - желтый">
      <formula>NOT(ISERROR(SEARCH("2 - желтый",O241)))</formula>
    </cfRule>
    <cfRule type="containsText" dxfId="709" priority="699" stopIfTrue="1" operator="containsText" text="1 - зеленый">
      <formula>NOT(ISERROR(SEARCH("1 - зеленый",O241)))</formula>
    </cfRule>
    <cfRule type="containsText" dxfId="708" priority="700" stopIfTrue="1" operator="containsText" text="0 - серый">
      <formula>NOT(ISERROR(SEARCH("0 - серый",O241)))</formula>
    </cfRule>
  </conditionalFormatting>
  <conditionalFormatting sqref="P241">
    <cfRule type="containsText" dxfId="707" priority="693" stopIfTrue="1" operator="containsText" text="3 - красный">
      <formula>NOT(ISERROR(SEARCH("3 - красный",P241)))</formula>
    </cfRule>
    <cfRule type="containsText" dxfId="706" priority="694" stopIfTrue="1" operator="containsText" text="2 - желтый">
      <formula>NOT(ISERROR(SEARCH("2 - желтый",P241)))</formula>
    </cfRule>
    <cfRule type="containsText" dxfId="705" priority="695" stopIfTrue="1" operator="containsText" text="1 - зеленый">
      <formula>NOT(ISERROR(SEARCH("1 - зеленый",P241)))</formula>
    </cfRule>
    <cfRule type="containsText" dxfId="704" priority="696" stopIfTrue="1" operator="containsText" text="0 - серый">
      <formula>NOT(ISERROR(SEARCH("0 - серый",P241)))</formula>
    </cfRule>
  </conditionalFormatting>
  <conditionalFormatting sqref="O241">
    <cfRule type="containsText" dxfId="703" priority="689" stopIfTrue="1" operator="containsText" text="3 - красный">
      <formula>NOT(ISERROR(SEARCH("3 - красный",O241)))</formula>
    </cfRule>
    <cfRule type="containsText" dxfId="702" priority="690" stopIfTrue="1" operator="containsText" text="2 - желтый">
      <formula>NOT(ISERROR(SEARCH("2 - желтый",O241)))</formula>
    </cfRule>
    <cfRule type="containsText" dxfId="701" priority="691" stopIfTrue="1" operator="containsText" text="1 - зеленый">
      <formula>NOT(ISERROR(SEARCH("1 - зеленый",O241)))</formula>
    </cfRule>
    <cfRule type="containsText" dxfId="700" priority="692" stopIfTrue="1" operator="containsText" text="0 - серый">
      <formula>NOT(ISERROR(SEARCH("0 - серый",O241)))</formula>
    </cfRule>
  </conditionalFormatting>
  <conditionalFormatting sqref="P241">
    <cfRule type="containsText" dxfId="699" priority="681" stopIfTrue="1" operator="containsText" text="3 - красный">
      <formula>NOT(ISERROR(SEARCH("3 - красный",P241)))</formula>
    </cfRule>
    <cfRule type="containsText" dxfId="698" priority="682" stopIfTrue="1" operator="containsText" text="2 - желтый">
      <formula>NOT(ISERROR(SEARCH("2 - желтый",P241)))</formula>
    </cfRule>
    <cfRule type="containsText" dxfId="697" priority="683" stopIfTrue="1" operator="containsText" text="1 - зеленый">
      <formula>NOT(ISERROR(SEARCH("1 - зеленый",P241)))</formula>
    </cfRule>
    <cfRule type="containsText" dxfId="696" priority="684" stopIfTrue="1" operator="containsText" text="0 - серый">
      <formula>NOT(ISERROR(SEARCH("0 - серый",P241)))</formula>
    </cfRule>
  </conditionalFormatting>
  <conditionalFormatting sqref="O241">
    <cfRule type="containsText" dxfId="695" priority="685" stopIfTrue="1" operator="containsText" text="3 - красный">
      <formula>NOT(ISERROR(SEARCH("3 - красный",O241)))</formula>
    </cfRule>
    <cfRule type="containsText" dxfId="694" priority="686" stopIfTrue="1" operator="containsText" text="2 - желтый">
      <formula>NOT(ISERROR(SEARCH("2 - желтый",O241)))</formula>
    </cfRule>
    <cfRule type="containsText" dxfId="693" priority="687" stopIfTrue="1" operator="containsText" text="1 - зеленый">
      <formula>NOT(ISERROR(SEARCH("1 - зеленый",O241)))</formula>
    </cfRule>
    <cfRule type="containsText" dxfId="692" priority="688" stopIfTrue="1" operator="containsText" text="0 - серый">
      <formula>NOT(ISERROR(SEARCH("0 - серый",O241)))</formula>
    </cfRule>
  </conditionalFormatting>
  <conditionalFormatting sqref="O249:P249">
    <cfRule type="containsText" dxfId="691" priority="668" stopIfTrue="1" operator="containsText" text="3 - красный">
      <formula>NOT(ISERROR(SEARCH("3 - красный",O249)))</formula>
    </cfRule>
    <cfRule type="containsText" dxfId="690" priority="669" stopIfTrue="1" operator="containsText" text="2 - желтый">
      <formula>NOT(ISERROR(SEARCH("2 - желтый",O249)))</formula>
    </cfRule>
    <cfRule type="containsText" dxfId="689" priority="670" stopIfTrue="1" operator="containsText" text="1 - зеленый">
      <formula>NOT(ISERROR(SEARCH("1 - зеленый",O249)))</formula>
    </cfRule>
    <cfRule type="containsText" dxfId="688" priority="671" stopIfTrue="1" operator="containsText" text="0 - серый">
      <formula>NOT(ISERROR(SEARCH("0 - серый",O249)))</formula>
    </cfRule>
  </conditionalFormatting>
  <conditionalFormatting sqref="O247:P247">
    <cfRule type="containsText" dxfId="687" priority="676" stopIfTrue="1" operator="containsText" text="3 - красный">
      <formula>NOT(ISERROR(SEARCH("3 - красный",O247)))</formula>
    </cfRule>
    <cfRule type="containsText" dxfId="686" priority="677" stopIfTrue="1" operator="containsText" text="2 - желтый">
      <formula>NOT(ISERROR(SEARCH("2 - желтый",O247)))</formula>
    </cfRule>
    <cfRule type="containsText" dxfId="685" priority="678" stopIfTrue="1" operator="containsText" text="1 - зеленый">
      <formula>NOT(ISERROR(SEARCH("1 - зеленый",O247)))</formula>
    </cfRule>
    <cfRule type="containsText" dxfId="684" priority="679" stopIfTrue="1" operator="containsText" text="0 - серый">
      <formula>NOT(ISERROR(SEARCH("0 - серый",O247)))</formula>
    </cfRule>
  </conditionalFormatting>
  <conditionalFormatting sqref="O248:P248">
    <cfRule type="containsText" dxfId="683" priority="672" stopIfTrue="1" operator="containsText" text="3 - красный">
      <formula>NOT(ISERROR(SEARCH("3 - красный",O248)))</formula>
    </cfRule>
    <cfRule type="containsText" dxfId="682" priority="673" stopIfTrue="1" operator="containsText" text="2 - желтый">
      <formula>NOT(ISERROR(SEARCH("2 - желтый",O248)))</formula>
    </cfRule>
    <cfRule type="containsText" dxfId="681" priority="674" stopIfTrue="1" operator="containsText" text="1 - зеленый">
      <formula>NOT(ISERROR(SEARCH("1 - зеленый",O248)))</formula>
    </cfRule>
    <cfRule type="containsText" dxfId="680" priority="675" stopIfTrue="1" operator="containsText" text="0 - серый">
      <formula>NOT(ISERROR(SEARCH("0 - серый",O248)))</formula>
    </cfRule>
  </conditionalFormatting>
  <conditionalFormatting sqref="O250:P250">
    <cfRule type="containsText" dxfId="679" priority="664" stopIfTrue="1" operator="containsText" text="3 - красный">
      <formula>NOT(ISERROR(SEARCH("3 - красный",O250)))</formula>
    </cfRule>
    <cfRule type="containsText" dxfId="678" priority="665" stopIfTrue="1" operator="containsText" text="2 - желтый">
      <formula>NOT(ISERROR(SEARCH("2 - желтый",O250)))</formula>
    </cfRule>
    <cfRule type="containsText" dxfId="677" priority="666" stopIfTrue="1" operator="containsText" text="1 - зеленый">
      <formula>NOT(ISERROR(SEARCH("1 - зеленый",O250)))</formula>
    </cfRule>
    <cfRule type="containsText" dxfId="676" priority="667" stopIfTrue="1" operator="containsText" text="0 - серый">
      <formula>NOT(ISERROR(SEARCH("0 - серый",O250)))</formula>
    </cfRule>
  </conditionalFormatting>
  <conditionalFormatting sqref="O251:P251">
    <cfRule type="containsText" dxfId="675" priority="660" stopIfTrue="1" operator="containsText" text="3 - красный">
      <formula>NOT(ISERROR(SEARCH("3 - красный",O251)))</formula>
    </cfRule>
    <cfRule type="containsText" dxfId="674" priority="661" stopIfTrue="1" operator="containsText" text="2 - желтый">
      <formula>NOT(ISERROR(SEARCH("2 - желтый",O251)))</formula>
    </cfRule>
    <cfRule type="containsText" dxfId="673" priority="662" stopIfTrue="1" operator="containsText" text="1 - зеленый">
      <formula>NOT(ISERROR(SEARCH("1 - зеленый",O251)))</formula>
    </cfRule>
    <cfRule type="containsText" dxfId="672" priority="663" stopIfTrue="1" operator="containsText" text="0 - серый">
      <formula>NOT(ISERROR(SEARCH("0 - серый",O251)))</formula>
    </cfRule>
  </conditionalFormatting>
  <conditionalFormatting sqref="O252:P252">
    <cfRule type="containsText" dxfId="671" priority="656" stopIfTrue="1" operator="containsText" text="3 - красный">
      <formula>NOT(ISERROR(SEARCH("3 - красный",O252)))</formula>
    </cfRule>
    <cfRule type="containsText" dxfId="670" priority="657" stopIfTrue="1" operator="containsText" text="2 - желтый">
      <formula>NOT(ISERROR(SEARCH("2 - желтый",O252)))</formula>
    </cfRule>
    <cfRule type="containsText" dxfId="669" priority="658" stopIfTrue="1" operator="containsText" text="1 - зеленый">
      <formula>NOT(ISERROR(SEARCH("1 - зеленый",O252)))</formula>
    </cfRule>
    <cfRule type="containsText" dxfId="668" priority="659" stopIfTrue="1" operator="containsText" text="0 - серый">
      <formula>NOT(ISERROR(SEARCH("0 - серый",O252)))</formula>
    </cfRule>
  </conditionalFormatting>
  <conditionalFormatting sqref="O254:P254">
    <cfRule type="containsText" dxfId="667" priority="652" stopIfTrue="1" operator="containsText" text="3 - красный">
      <formula>NOT(ISERROR(SEARCH("3 - красный",O254)))</formula>
    </cfRule>
    <cfRule type="containsText" dxfId="666" priority="653" stopIfTrue="1" operator="containsText" text="2 - желтый">
      <formula>NOT(ISERROR(SEARCH("2 - желтый",O254)))</formula>
    </cfRule>
    <cfRule type="containsText" dxfId="665" priority="654" stopIfTrue="1" operator="containsText" text="1 - зеленый">
      <formula>NOT(ISERROR(SEARCH("1 - зеленый",O254)))</formula>
    </cfRule>
    <cfRule type="containsText" dxfId="664" priority="655" stopIfTrue="1" operator="containsText" text="0 - серый">
      <formula>NOT(ISERROR(SEARCH("0 - серый",O254)))</formula>
    </cfRule>
  </conditionalFormatting>
  <conditionalFormatting sqref="O255:P255">
    <cfRule type="containsText" dxfId="663" priority="648" stopIfTrue="1" operator="containsText" text="3 - красный">
      <formula>NOT(ISERROR(SEARCH("3 - красный",O255)))</formula>
    </cfRule>
    <cfRule type="containsText" dxfId="662" priority="649" stopIfTrue="1" operator="containsText" text="2 - желтый">
      <formula>NOT(ISERROR(SEARCH("2 - желтый",O255)))</formula>
    </cfRule>
    <cfRule type="containsText" dxfId="661" priority="650" stopIfTrue="1" operator="containsText" text="1 - зеленый">
      <formula>NOT(ISERROR(SEARCH("1 - зеленый",O255)))</formula>
    </cfRule>
    <cfRule type="containsText" dxfId="660" priority="651" stopIfTrue="1" operator="containsText" text="0 - серый">
      <formula>NOT(ISERROR(SEARCH("0 - серый",O255)))</formula>
    </cfRule>
  </conditionalFormatting>
  <conditionalFormatting sqref="O256:P256">
    <cfRule type="containsText" dxfId="659" priority="644" stopIfTrue="1" operator="containsText" text="3 - красный">
      <formula>NOT(ISERROR(SEARCH("3 - красный",O256)))</formula>
    </cfRule>
    <cfRule type="containsText" dxfId="658" priority="645" stopIfTrue="1" operator="containsText" text="2 - желтый">
      <formula>NOT(ISERROR(SEARCH("2 - желтый",O256)))</formula>
    </cfRule>
    <cfRule type="containsText" dxfId="657" priority="646" stopIfTrue="1" operator="containsText" text="1 - зеленый">
      <formula>NOT(ISERROR(SEARCH("1 - зеленый",O256)))</formula>
    </cfRule>
    <cfRule type="containsText" dxfId="656" priority="647" stopIfTrue="1" operator="containsText" text="0 - серый">
      <formula>NOT(ISERROR(SEARCH("0 - серый",O256)))</formula>
    </cfRule>
  </conditionalFormatting>
  <conditionalFormatting sqref="P249">
    <cfRule type="containsText" dxfId="655" priority="640" stopIfTrue="1" operator="containsText" text="3 - красный">
      <formula>NOT(ISERROR(SEARCH("3 - красный",P249)))</formula>
    </cfRule>
    <cfRule type="containsText" dxfId="654" priority="641" stopIfTrue="1" operator="containsText" text="2 - желтый">
      <formula>NOT(ISERROR(SEARCH("2 - желтый",P249)))</formula>
    </cfRule>
    <cfRule type="containsText" dxfId="653" priority="642" stopIfTrue="1" operator="containsText" text="1 - зеленый">
      <formula>NOT(ISERROR(SEARCH("1 - зеленый",P249)))</formula>
    </cfRule>
    <cfRule type="containsText" dxfId="652" priority="643" stopIfTrue="1" operator="containsText" text="0 - серый">
      <formula>NOT(ISERROR(SEARCH("0 - серый",P249)))</formula>
    </cfRule>
  </conditionalFormatting>
  <conditionalFormatting sqref="O248">
    <cfRule type="containsText" dxfId="651" priority="636" stopIfTrue="1" operator="containsText" text="3 - красный">
      <formula>NOT(ISERROR(SEARCH("3 - красный",O248)))</formula>
    </cfRule>
    <cfRule type="containsText" dxfId="650" priority="637" stopIfTrue="1" operator="containsText" text="2 - желтый">
      <formula>NOT(ISERROR(SEARCH("2 - желтый",O248)))</formula>
    </cfRule>
    <cfRule type="containsText" dxfId="649" priority="638" stopIfTrue="1" operator="containsText" text="1 - зеленый">
      <formula>NOT(ISERROR(SEARCH("1 - зеленый",O248)))</formula>
    </cfRule>
    <cfRule type="containsText" dxfId="648" priority="639" stopIfTrue="1" operator="containsText" text="0 - серый">
      <formula>NOT(ISERROR(SEARCH("0 - серый",O248)))</formula>
    </cfRule>
  </conditionalFormatting>
  <conditionalFormatting sqref="O255:P255">
    <cfRule type="containsText" dxfId="647" priority="596" stopIfTrue="1" operator="containsText" text="3 - красный">
      <formula>NOT(ISERROR(SEARCH("3 - красный",O255)))</formula>
    </cfRule>
    <cfRule type="containsText" dxfId="646" priority="597" stopIfTrue="1" operator="containsText" text="2 - желтый">
      <formula>NOT(ISERROR(SEARCH("2 - желтый",O255)))</formula>
    </cfRule>
    <cfRule type="containsText" dxfId="645" priority="598" stopIfTrue="1" operator="containsText" text="1 - зеленый">
      <formula>NOT(ISERROR(SEARCH("1 - зеленый",O255)))</formula>
    </cfRule>
    <cfRule type="containsText" dxfId="644" priority="599" stopIfTrue="1" operator="containsText" text="0 - серый">
      <formula>NOT(ISERROR(SEARCH("0 - серый",O255)))</formula>
    </cfRule>
  </conditionalFormatting>
  <conditionalFormatting sqref="P250">
    <cfRule type="containsText" dxfId="643" priority="632" stopIfTrue="1" operator="containsText" text="3 - красный">
      <formula>NOT(ISERROR(SEARCH("3 - красный",P250)))</formula>
    </cfRule>
    <cfRule type="containsText" dxfId="642" priority="633" stopIfTrue="1" operator="containsText" text="2 - желтый">
      <formula>NOT(ISERROR(SEARCH("2 - желтый",P250)))</formula>
    </cfRule>
    <cfRule type="containsText" dxfId="641" priority="634" stopIfTrue="1" operator="containsText" text="1 - зеленый">
      <formula>NOT(ISERROR(SEARCH("1 - зеленый",P250)))</formula>
    </cfRule>
    <cfRule type="containsText" dxfId="640" priority="635" stopIfTrue="1" operator="containsText" text="0 - серый">
      <formula>NOT(ISERROR(SEARCH("0 - серый",P250)))</formula>
    </cfRule>
  </conditionalFormatting>
  <conditionalFormatting sqref="O251:P251">
    <cfRule type="containsText" dxfId="639" priority="628" stopIfTrue="1" operator="containsText" text="3 - красный">
      <formula>NOT(ISERROR(SEARCH("3 - красный",O251)))</formula>
    </cfRule>
    <cfRule type="containsText" dxfId="638" priority="629" stopIfTrue="1" operator="containsText" text="2 - желтый">
      <formula>NOT(ISERROR(SEARCH("2 - желтый",O251)))</formula>
    </cfRule>
    <cfRule type="containsText" dxfId="637" priority="630" stopIfTrue="1" operator="containsText" text="1 - зеленый">
      <formula>NOT(ISERROR(SEARCH("1 - зеленый",O251)))</formula>
    </cfRule>
    <cfRule type="containsText" dxfId="636" priority="631" stopIfTrue="1" operator="containsText" text="0 - серый">
      <formula>NOT(ISERROR(SEARCH("0 - серый",O251)))</formula>
    </cfRule>
  </conditionalFormatting>
  <conditionalFormatting sqref="O247">
    <cfRule type="containsText" dxfId="635" priority="624" stopIfTrue="1" operator="containsText" text="3 - красный">
      <formula>NOT(ISERROR(SEARCH("3 - красный",O247)))</formula>
    </cfRule>
    <cfRule type="containsText" dxfId="634" priority="625" stopIfTrue="1" operator="containsText" text="2 - желтый">
      <formula>NOT(ISERROR(SEARCH("2 - желтый",O247)))</formula>
    </cfRule>
    <cfRule type="containsText" dxfId="633" priority="626" stopIfTrue="1" operator="containsText" text="1 - зеленый">
      <formula>NOT(ISERROR(SEARCH("1 - зеленый",O247)))</formula>
    </cfRule>
    <cfRule type="containsText" dxfId="632" priority="627" stopIfTrue="1" operator="containsText" text="0 - серый">
      <formula>NOT(ISERROR(SEARCH("0 - серый",O247)))</formula>
    </cfRule>
  </conditionalFormatting>
  <conditionalFormatting sqref="O249">
    <cfRule type="containsText" dxfId="631" priority="620" stopIfTrue="1" operator="containsText" text="3 - красный">
      <formula>NOT(ISERROR(SEARCH("3 - красный",O249)))</formula>
    </cfRule>
    <cfRule type="containsText" dxfId="630" priority="621" stopIfTrue="1" operator="containsText" text="2 - желтый">
      <formula>NOT(ISERROR(SEARCH("2 - желтый",O249)))</formula>
    </cfRule>
    <cfRule type="containsText" dxfId="629" priority="622" stopIfTrue="1" operator="containsText" text="1 - зеленый">
      <formula>NOT(ISERROR(SEARCH("1 - зеленый",O249)))</formula>
    </cfRule>
    <cfRule type="containsText" dxfId="628" priority="623" stopIfTrue="1" operator="containsText" text="0 - серый">
      <formula>NOT(ISERROR(SEARCH("0 - серый",O249)))</formula>
    </cfRule>
  </conditionalFormatting>
  <conditionalFormatting sqref="O250">
    <cfRule type="containsText" dxfId="627" priority="616" stopIfTrue="1" operator="containsText" text="3 - красный">
      <formula>NOT(ISERROR(SEARCH("3 - красный",O250)))</formula>
    </cfRule>
    <cfRule type="containsText" dxfId="626" priority="617" stopIfTrue="1" operator="containsText" text="2 - желтый">
      <formula>NOT(ISERROR(SEARCH("2 - желтый",O250)))</formula>
    </cfRule>
    <cfRule type="containsText" dxfId="625" priority="618" stopIfTrue="1" operator="containsText" text="1 - зеленый">
      <formula>NOT(ISERROR(SEARCH("1 - зеленый",O250)))</formula>
    </cfRule>
    <cfRule type="containsText" dxfId="624" priority="619" stopIfTrue="1" operator="containsText" text="0 - серый">
      <formula>NOT(ISERROR(SEARCH("0 - серый",O250)))</formula>
    </cfRule>
  </conditionalFormatting>
  <conditionalFormatting sqref="P248">
    <cfRule type="containsText" dxfId="623" priority="612" stopIfTrue="1" operator="containsText" text="3 - красный">
      <formula>NOT(ISERROR(SEARCH("3 - красный",P248)))</formula>
    </cfRule>
    <cfRule type="containsText" dxfId="622" priority="613" stopIfTrue="1" operator="containsText" text="2 - желтый">
      <formula>NOT(ISERROR(SEARCH("2 - желтый",P248)))</formula>
    </cfRule>
    <cfRule type="containsText" dxfId="621" priority="614" stopIfTrue="1" operator="containsText" text="1 - зеленый">
      <formula>NOT(ISERROR(SEARCH("1 - зеленый",P248)))</formula>
    </cfRule>
    <cfRule type="containsText" dxfId="620" priority="615" stopIfTrue="1" operator="containsText" text="0 - серый">
      <formula>NOT(ISERROR(SEARCH("0 - серый",P248)))</formula>
    </cfRule>
  </conditionalFormatting>
  <conditionalFormatting sqref="P247">
    <cfRule type="containsText" dxfId="619" priority="608" stopIfTrue="1" operator="containsText" text="3 - красный">
      <formula>NOT(ISERROR(SEARCH("3 - красный",P247)))</formula>
    </cfRule>
    <cfRule type="containsText" dxfId="618" priority="609" stopIfTrue="1" operator="containsText" text="2 - желтый">
      <formula>NOT(ISERROR(SEARCH("2 - желтый",P247)))</formula>
    </cfRule>
    <cfRule type="containsText" dxfId="617" priority="610" stopIfTrue="1" operator="containsText" text="1 - зеленый">
      <formula>NOT(ISERROR(SEARCH("1 - зеленый",P247)))</formula>
    </cfRule>
    <cfRule type="containsText" dxfId="616" priority="611" stopIfTrue="1" operator="containsText" text="0 - серый">
      <formula>NOT(ISERROR(SEARCH("0 - серый",P247)))</formula>
    </cfRule>
  </conditionalFormatting>
  <conditionalFormatting sqref="O252:P252">
    <cfRule type="containsText" dxfId="615" priority="604" stopIfTrue="1" operator="containsText" text="3 - красный">
      <formula>NOT(ISERROR(SEARCH("3 - красный",O252)))</formula>
    </cfRule>
    <cfRule type="containsText" dxfId="614" priority="605" stopIfTrue="1" operator="containsText" text="2 - желтый">
      <formula>NOT(ISERROR(SEARCH("2 - желтый",O252)))</formula>
    </cfRule>
    <cfRule type="containsText" dxfId="613" priority="606" stopIfTrue="1" operator="containsText" text="1 - зеленый">
      <formula>NOT(ISERROR(SEARCH("1 - зеленый",O252)))</formula>
    </cfRule>
    <cfRule type="containsText" dxfId="612" priority="607" stopIfTrue="1" operator="containsText" text="0 - серый">
      <formula>NOT(ISERROR(SEARCH("0 - серый",O252)))</formula>
    </cfRule>
  </conditionalFormatting>
  <conditionalFormatting sqref="O254:P254">
    <cfRule type="containsText" dxfId="611" priority="600" stopIfTrue="1" operator="containsText" text="3 - красный">
      <formula>NOT(ISERROR(SEARCH("3 - красный",O254)))</formula>
    </cfRule>
    <cfRule type="containsText" dxfId="610" priority="601" stopIfTrue="1" operator="containsText" text="2 - желтый">
      <formula>NOT(ISERROR(SEARCH("2 - желтый",O254)))</formula>
    </cfRule>
    <cfRule type="containsText" dxfId="609" priority="602" stopIfTrue="1" operator="containsText" text="1 - зеленый">
      <formula>NOT(ISERROR(SEARCH("1 - зеленый",O254)))</formula>
    </cfRule>
    <cfRule type="containsText" dxfId="608" priority="603" stopIfTrue="1" operator="containsText" text="0 - серый">
      <formula>NOT(ISERROR(SEARCH("0 - серый",O254)))</formula>
    </cfRule>
  </conditionalFormatting>
  <conditionalFormatting sqref="O256:P256">
    <cfRule type="containsText" dxfId="607" priority="592" stopIfTrue="1" operator="containsText" text="3 - красный">
      <formula>NOT(ISERROR(SEARCH("3 - красный",O256)))</formula>
    </cfRule>
    <cfRule type="containsText" dxfId="606" priority="593" stopIfTrue="1" operator="containsText" text="2 - желтый">
      <formula>NOT(ISERROR(SEARCH("2 - желтый",O256)))</formula>
    </cfRule>
    <cfRule type="containsText" dxfId="605" priority="594" stopIfTrue="1" operator="containsText" text="1 - зеленый">
      <formula>NOT(ISERROR(SEARCH("1 - зеленый",O256)))</formula>
    </cfRule>
    <cfRule type="containsText" dxfId="604" priority="595" stopIfTrue="1" operator="containsText" text="0 - серый">
      <formula>NOT(ISERROR(SEARCH("0 - серый",O256)))</formula>
    </cfRule>
  </conditionalFormatting>
  <conditionalFormatting sqref="P249">
    <cfRule type="containsText" dxfId="603" priority="588" stopIfTrue="1" operator="containsText" text="3 - красный">
      <formula>NOT(ISERROR(SEARCH("3 - красный",P249)))</formula>
    </cfRule>
    <cfRule type="containsText" dxfId="602" priority="589" stopIfTrue="1" operator="containsText" text="2 - желтый">
      <formula>NOT(ISERROR(SEARCH("2 - желтый",P249)))</formula>
    </cfRule>
    <cfRule type="containsText" dxfId="601" priority="590" stopIfTrue="1" operator="containsText" text="1 - зеленый">
      <formula>NOT(ISERROR(SEARCH("1 - зеленый",P249)))</formula>
    </cfRule>
    <cfRule type="containsText" dxfId="600" priority="591" stopIfTrue="1" operator="containsText" text="0 - серый">
      <formula>NOT(ISERROR(SEARCH("0 - серый",P249)))</formula>
    </cfRule>
  </conditionalFormatting>
  <conditionalFormatting sqref="O255:P255">
    <cfRule type="containsText" dxfId="599" priority="545" stopIfTrue="1" operator="containsText" text="3 - красный">
      <formula>NOT(ISERROR(SEARCH("3 - красный",O255)))</formula>
    </cfRule>
    <cfRule type="containsText" dxfId="598" priority="546" stopIfTrue="1" operator="containsText" text="2 - желтый">
      <formula>NOT(ISERROR(SEARCH("2 - желтый",O255)))</formula>
    </cfRule>
    <cfRule type="containsText" dxfId="597" priority="547" stopIfTrue="1" operator="containsText" text="1 - зеленый">
      <formula>NOT(ISERROR(SEARCH("1 - зеленый",O255)))</formula>
    </cfRule>
    <cfRule type="containsText" dxfId="596" priority="548" stopIfTrue="1" operator="containsText" text="0 - серый">
      <formula>NOT(ISERROR(SEARCH("0 - серый",O255)))</formula>
    </cfRule>
  </conditionalFormatting>
  <conditionalFormatting sqref="O248">
    <cfRule type="containsText" dxfId="595" priority="584" stopIfTrue="1" operator="containsText" text="3 - красный">
      <formula>NOT(ISERROR(SEARCH("3 - красный",O248)))</formula>
    </cfRule>
    <cfRule type="containsText" dxfId="594" priority="585" stopIfTrue="1" operator="containsText" text="2 - желтый">
      <formula>NOT(ISERROR(SEARCH("2 - желтый",O248)))</formula>
    </cfRule>
    <cfRule type="containsText" dxfId="593" priority="586" stopIfTrue="1" operator="containsText" text="1 - зеленый">
      <formula>NOT(ISERROR(SEARCH("1 - зеленый",O248)))</formula>
    </cfRule>
    <cfRule type="containsText" dxfId="592" priority="587" stopIfTrue="1" operator="containsText" text="0 - серый">
      <formula>NOT(ISERROR(SEARCH("0 - серый",O248)))</formula>
    </cfRule>
  </conditionalFormatting>
  <conditionalFormatting sqref="P250">
    <cfRule type="containsText" dxfId="591" priority="580" stopIfTrue="1" operator="containsText" text="3 - красный">
      <formula>NOT(ISERROR(SEARCH("3 - красный",P250)))</formula>
    </cfRule>
    <cfRule type="containsText" dxfId="590" priority="581" stopIfTrue="1" operator="containsText" text="2 - желтый">
      <formula>NOT(ISERROR(SEARCH("2 - желтый",P250)))</formula>
    </cfRule>
    <cfRule type="containsText" dxfId="589" priority="582" stopIfTrue="1" operator="containsText" text="1 - зеленый">
      <formula>NOT(ISERROR(SEARCH("1 - зеленый",P250)))</formula>
    </cfRule>
    <cfRule type="containsText" dxfId="588" priority="583" stopIfTrue="1" operator="containsText" text="0 - серый">
      <formula>NOT(ISERROR(SEARCH("0 - серый",P250)))</formula>
    </cfRule>
  </conditionalFormatting>
  <conditionalFormatting sqref="O251:P251">
    <cfRule type="containsText" dxfId="587" priority="576" stopIfTrue="1" operator="containsText" text="3 - красный">
      <formula>NOT(ISERROR(SEARCH("3 - красный",O251)))</formula>
    </cfRule>
    <cfRule type="containsText" dxfId="586" priority="577" stopIfTrue="1" operator="containsText" text="2 - желтый">
      <formula>NOT(ISERROR(SEARCH("2 - желтый",O251)))</formula>
    </cfRule>
    <cfRule type="containsText" dxfId="585" priority="578" stopIfTrue="1" operator="containsText" text="1 - зеленый">
      <formula>NOT(ISERROR(SEARCH("1 - зеленый",O251)))</formula>
    </cfRule>
    <cfRule type="containsText" dxfId="584" priority="579" stopIfTrue="1" operator="containsText" text="0 - серый">
      <formula>NOT(ISERROR(SEARCH("0 - серый",O251)))</formula>
    </cfRule>
  </conditionalFormatting>
  <conditionalFormatting sqref="O247">
    <cfRule type="containsText" dxfId="583" priority="572" stopIfTrue="1" operator="containsText" text="3 - красный">
      <formula>NOT(ISERROR(SEARCH("3 - красный",O247)))</formula>
    </cfRule>
    <cfRule type="containsText" dxfId="582" priority="573" stopIfTrue="1" operator="containsText" text="2 - желтый">
      <formula>NOT(ISERROR(SEARCH("2 - желтый",O247)))</formula>
    </cfRule>
    <cfRule type="containsText" dxfId="581" priority="574" stopIfTrue="1" operator="containsText" text="1 - зеленый">
      <formula>NOT(ISERROR(SEARCH("1 - зеленый",O247)))</formula>
    </cfRule>
    <cfRule type="containsText" dxfId="580" priority="575" stopIfTrue="1" operator="containsText" text="0 - серый">
      <formula>NOT(ISERROR(SEARCH("0 - серый",O247)))</formula>
    </cfRule>
  </conditionalFormatting>
  <conditionalFormatting sqref="O249">
    <cfRule type="containsText" dxfId="579" priority="568" stopIfTrue="1" operator="containsText" text="3 - красный">
      <formula>NOT(ISERROR(SEARCH("3 - красный",O249)))</formula>
    </cfRule>
    <cfRule type="containsText" dxfId="578" priority="569" stopIfTrue="1" operator="containsText" text="2 - желтый">
      <formula>NOT(ISERROR(SEARCH("2 - желтый",O249)))</formula>
    </cfRule>
    <cfRule type="containsText" dxfId="577" priority="570" stopIfTrue="1" operator="containsText" text="1 - зеленый">
      <formula>NOT(ISERROR(SEARCH("1 - зеленый",O249)))</formula>
    </cfRule>
    <cfRule type="containsText" dxfId="576" priority="571" stopIfTrue="1" operator="containsText" text="0 - серый">
      <formula>NOT(ISERROR(SEARCH("0 - серый",O249)))</formula>
    </cfRule>
  </conditionalFormatting>
  <conditionalFormatting sqref="O250">
    <cfRule type="containsText" dxfId="575" priority="564" stopIfTrue="1" operator="containsText" text="3 - красный">
      <formula>NOT(ISERROR(SEARCH("3 - красный",O250)))</formula>
    </cfRule>
    <cfRule type="containsText" dxfId="574" priority="565" stopIfTrue="1" operator="containsText" text="2 - желтый">
      <formula>NOT(ISERROR(SEARCH("2 - желтый",O250)))</formula>
    </cfRule>
    <cfRule type="containsText" dxfId="573" priority="566" stopIfTrue="1" operator="containsText" text="1 - зеленый">
      <formula>NOT(ISERROR(SEARCH("1 - зеленый",O250)))</formula>
    </cfRule>
    <cfRule type="containsText" dxfId="572" priority="567" stopIfTrue="1" operator="containsText" text="0 - серый">
      <formula>NOT(ISERROR(SEARCH("0 - серый",O250)))</formula>
    </cfRule>
  </conditionalFormatting>
  <conditionalFormatting sqref="P248">
    <cfRule type="containsText" dxfId="571" priority="560" stopIfTrue="1" operator="containsText" text="3 - красный">
      <formula>NOT(ISERROR(SEARCH("3 - красный",P248)))</formula>
    </cfRule>
    <cfRule type="containsText" dxfId="570" priority="561" stopIfTrue="1" operator="containsText" text="2 - желтый">
      <formula>NOT(ISERROR(SEARCH("2 - желтый",P248)))</formula>
    </cfRule>
    <cfRule type="containsText" dxfId="569" priority="562" stopIfTrue="1" operator="containsText" text="1 - зеленый">
      <formula>NOT(ISERROR(SEARCH("1 - зеленый",P248)))</formula>
    </cfRule>
    <cfRule type="containsText" dxfId="568" priority="563" stopIfTrue="1" operator="containsText" text="0 - серый">
      <formula>NOT(ISERROR(SEARCH("0 - серый",P248)))</formula>
    </cfRule>
  </conditionalFormatting>
  <conditionalFormatting sqref="P247">
    <cfRule type="containsText" dxfId="567" priority="556" stopIfTrue="1" operator="containsText" text="3 - красный">
      <formula>NOT(ISERROR(SEARCH("3 - красный",P247)))</formula>
    </cfRule>
    <cfRule type="containsText" dxfId="566" priority="557" stopIfTrue="1" operator="containsText" text="2 - желтый">
      <formula>NOT(ISERROR(SEARCH("2 - желтый",P247)))</formula>
    </cfRule>
    <cfRule type="containsText" dxfId="565" priority="558" stopIfTrue="1" operator="containsText" text="1 - зеленый">
      <formula>NOT(ISERROR(SEARCH("1 - зеленый",P247)))</formula>
    </cfRule>
    <cfRule type="containsText" dxfId="564" priority="559" stopIfTrue="1" operator="containsText" text="0 - серый">
      <formula>NOT(ISERROR(SEARCH("0 - серый",P247)))</formula>
    </cfRule>
  </conditionalFormatting>
  <conditionalFormatting sqref="O252:P252">
    <cfRule type="containsText" dxfId="563" priority="552" stopIfTrue="1" operator="containsText" text="3 - красный">
      <formula>NOT(ISERROR(SEARCH("3 - красный",O252)))</formula>
    </cfRule>
    <cfRule type="containsText" dxfId="562" priority="553" stopIfTrue="1" operator="containsText" text="2 - желтый">
      <formula>NOT(ISERROR(SEARCH("2 - желтый",O252)))</formula>
    </cfRule>
    <cfRule type="containsText" dxfId="561" priority="554" stopIfTrue="1" operator="containsText" text="1 - зеленый">
      <formula>NOT(ISERROR(SEARCH("1 - зеленый",O252)))</formula>
    </cfRule>
    <cfRule type="containsText" dxfId="560" priority="555" stopIfTrue="1" operator="containsText" text="0 - серый">
      <formula>NOT(ISERROR(SEARCH("0 - серый",O252)))</formula>
    </cfRule>
  </conditionalFormatting>
  <conditionalFormatting sqref="O254:P254">
    <cfRule type="containsText" dxfId="559" priority="549" stopIfTrue="1" operator="containsText" text="2 - желтый">
      <formula>NOT(ISERROR(SEARCH("2 - желтый",O254)))</formula>
    </cfRule>
    <cfRule type="containsText" dxfId="558" priority="550" stopIfTrue="1" operator="containsText" text="1 - зеленый">
      <formula>NOT(ISERROR(SEARCH("1 - зеленый",O254)))</formula>
    </cfRule>
    <cfRule type="containsText" dxfId="557" priority="551" stopIfTrue="1" operator="containsText" text="0 - серый">
      <formula>NOT(ISERROR(SEARCH("0 - серый",O254)))</formula>
    </cfRule>
    <cfRule type="containsText" dxfId="556" priority="680" stopIfTrue="1" operator="containsText" text="3 - красный">
      <formula>NOT(ISERROR(SEARCH("3 - красный",O254)))</formula>
    </cfRule>
  </conditionalFormatting>
  <conditionalFormatting sqref="O256:P256">
    <cfRule type="containsText" dxfId="555" priority="541" stopIfTrue="1" operator="containsText" text="3 - красный">
      <formula>NOT(ISERROR(SEARCH("3 - красный",O256)))</formula>
    </cfRule>
    <cfRule type="containsText" dxfId="554" priority="542" stopIfTrue="1" operator="containsText" text="2 - желтый">
      <formula>NOT(ISERROR(SEARCH("2 - желтый",O256)))</formula>
    </cfRule>
    <cfRule type="containsText" dxfId="553" priority="543" stopIfTrue="1" operator="containsText" text="1 - зеленый">
      <formula>NOT(ISERROR(SEARCH("1 - зеленый",O256)))</formula>
    </cfRule>
    <cfRule type="containsText" dxfId="552" priority="544" stopIfTrue="1" operator="containsText" text="0 - серый">
      <formula>NOT(ISERROR(SEARCH("0 - серый",O256)))</formula>
    </cfRule>
  </conditionalFormatting>
  <conditionalFormatting sqref="P247">
    <cfRule type="containsText" dxfId="551" priority="537" stopIfTrue="1" operator="containsText" text="3 - красный">
      <formula>NOT(ISERROR(SEARCH("3 - красный",P247)))</formula>
    </cfRule>
    <cfRule type="containsText" dxfId="550" priority="538" stopIfTrue="1" operator="containsText" text="2 - желтый">
      <formula>NOT(ISERROR(SEARCH("2 - желтый",P247)))</formula>
    </cfRule>
    <cfRule type="containsText" dxfId="549" priority="539" stopIfTrue="1" operator="containsText" text="1 - зеленый">
      <formula>NOT(ISERROR(SEARCH("1 - зеленый",P247)))</formula>
    </cfRule>
    <cfRule type="containsText" dxfId="548" priority="540" stopIfTrue="1" operator="containsText" text="0 - серый">
      <formula>NOT(ISERROR(SEARCH("0 - серый",P247)))</formula>
    </cfRule>
  </conditionalFormatting>
  <conditionalFormatting sqref="P255">
    <cfRule type="containsText" dxfId="547" priority="533" stopIfTrue="1" operator="containsText" text="3 - красный">
      <formula>NOT(ISERROR(SEARCH("3 - красный",P255)))</formula>
    </cfRule>
    <cfRule type="containsText" dxfId="546" priority="534" stopIfTrue="1" operator="containsText" text="2 - желтый">
      <formula>NOT(ISERROR(SEARCH("2 - желтый",P255)))</formula>
    </cfRule>
    <cfRule type="containsText" dxfId="545" priority="535" stopIfTrue="1" operator="containsText" text="1 - зеленый">
      <formula>NOT(ISERROR(SEARCH("1 - зеленый",P255)))</formula>
    </cfRule>
    <cfRule type="containsText" dxfId="544" priority="536" stopIfTrue="1" operator="containsText" text="0 - серый">
      <formula>NOT(ISERROR(SEARCH("0 - серый",P255)))</formula>
    </cfRule>
  </conditionalFormatting>
  <conditionalFormatting sqref="O249">
    <cfRule type="containsText" dxfId="543" priority="529" stopIfTrue="1" operator="containsText" text="3 - красный">
      <formula>NOT(ISERROR(SEARCH("3 - красный",O249)))</formula>
    </cfRule>
    <cfRule type="containsText" dxfId="542" priority="530" stopIfTrue="1" operator="containsText" text="2 - желтый">
      <formula>NOT(ISERROR(SEARCH("2 - желтый",O249)))</formula>
    </cfRule>
    <cfRule type="containsText" dxfId="541" priority="531" stopIfTrue="1" operator="containsText" text="1 - зеленый">
      <formula>NOT(ISERROR(SEARCH("1 - зеленый",O249)))</formula>
    </cfRule>
    <cfRule type="containsText" dxfId="540" priority="532" stopIfTrue="1" operator="containsText" text="0 - серый">
      <formula>NOT(ISERROR(SEARCH("0 - серый",O249)))</formula>
    </cfRule>
  </conditionalFormatting>
  <conditionalFormatting sqref="P248:P249">
    <cfRule type="containsText" dxfId="539" priority="525" stopIfTrue="1" operator="containsText" text="3 - красный">
      <formula>NOT(ISERROR(SEARCH("3 - красный",P248)))</formula>
    </cfRule>
    <cfRule type="containsText" dxfId="538" priority="526" stopIfTrue="1" operator="containsText" text="2 - желтый">
      <formula>NOT(ISERROR(SEARCH("2 - желтый",P248)))</formula>
    </cfRule>
    <cfRule type="containsText" dxfId="537" priority="527" stopIfTrue="1" operator="containsText" text="1 - зеленый">
      <formula>NOT(ISERROR(SEARCH("1 - зеленый",P248)))</formula>
    </cfRule>
    <cfRule type="containsText" dxfId="536" priority="528" stopIfTrue="1" operator="containsText" text="0 - серый">
      <formula>NOT(ISERROR(SEARCH("0 - серый",P248)))</formula>
    </cfRule>
  </conditionalFormatting>
  <conditionalFormatting sqref="O248">
    <cfRule type="containsText" dxfId="535" priority="521" stopIfTrue="1" operator="containsText" text="3 - красный">
      <formula>NOT(ISERROR(SEARCH("3 - красный",O248)))</formula>
    </cfRule>
    <cfRule type="containsText" dxfId="534" priority="522" stopIfTrue="1" operator="containsText" text="2 - желтый">
      <formula>NOT(ISERROR(SEARCH("2 - желтый",O248)))</formula>
    </cfRule>
    <cfRule type="containsText" dxfId="533" priority="523" stopIfTrue="1" operator="containsText" text="1 - зеленый">
      <formula>NOT(ISERROR(SEARCH("1 - зеленый",O248)))</formula>
    </cfRule>
    <cfRule type="containsText" dxfId="532" priority="524" stopIfTrue="1" operator="containsText" text="0 - серый">
      <formula>NOT(ISERROR(SEARCH("0 - серый",O248)))</formula>
    </cfRule>
  </conditionalFormatting>
  <conditionalFormatting sqref="P250">
    <cfRule type="containsText" dxfId="531" priority="513" stopIfTrue="1" operator="containsText" text="3 - красный">
      <formula>NOT(ISERROR(SEARCH("3 - красный",P250)))</formula>
    </cfRule>
    <cfRule type="containsText" dxfId="530" priority="514" stopIfTrue="1" operator="containsText" text="2 - желтый">
      <formula>NOT(ISERROR(SEARCH("2 - желтый",P250)))</formula>
    </cfRule>
    <cfRule type="containsText" dxfId="529" priority="515" stopIfTrue="1" operator="containsText" text="1 - зеленый">
      <formula>NOT(ISERROR(SEARCH("1 - зеленый",P250)))</formula>
    </cfRule>
    <cfRule type="containsText" dxfId="528" priority="516" stopIfTrue="1" operator="containsText" text="0 - серый">
      <formula>NOT(ISERROR(SEARCH("0 - серый",P250)))</formula>
    </cfRule>
  </conditionalFormatting>
  <conditionalFormatting sqref="O251">
    <cfRule type="containsText" dxfId="527" priority="509" stopIfTrue="1" operator="containsText" text="3 - красный">
      <formula>NOT(ISERROR(SEARCH("3 - красный",O251)))</formula>
    </cfRule>
    <cfRule type="containsText" dxfId="526" priority="510" stopIfTrue="1" operator="containsText" text="2 - желтый">
      <formula>NOT(ISERROR(SEARCH("2 - желтый",O251)))</formula>
    </cfRule>
    <cfRule type="containsText" dxfId="525" priority="511" stopIfTrue="1" operator="containsText" text="1 - зеленый">
      <formula>NOT(ISERROR(SEARCH("1 - зеленый",O251)))</formula>
    </cfRule>
    <cfRule type="containsText" dxfId="524" priority="512" stopIfTrue="1" operator="containsText" text="0 - серый">
      <formula>NOT(ISERROR(SEARCH("0 - серый",O251)))</formula>
    </cfRule>
  </conditionalFormatting>
  <conditionalFormatting sqref="O250">
    <cfRule type="containsText" dxfId="523" priority="517" stopIfTrue="1" operator="containsText" text="3 - красный">
      <formula>NOT(ISERROR(SEARCH("3 - красный",O250)))</formula>
    </cfRule>
    <cfRule type="containsText" dxfId="522" priority="518" stopIfTrue="1" operator="containsText" text="2 - желтый">
      <formula>NOT(ISERROR(SEARCH("2 - желтый",O250)))</formula>
    </cfRule>
    <cfRule type="containsText" dxfId="521" priority="519" stopIfTrue="1" operator="containsText" text="1 - зеленый">
      <formula>NOT(ISERROR(SEARCH("1 - зеленый",O250)))</formula>
    </cfRule>
    <cfRule type="containsText" dxfId="520" priority="520" stopIfTrue="1" operator="containsText" text="0 - серый">
      <formula>NOT(ISERROR(SEARCH("0 - серый",O250)))</formula>
    </cfRule>
  </conditionalFormatting>
  <conditionalFormatting sqref="P251">
    <cfRule type="containsText" dxfId="519" priority="505" stopIfTrue="1" operator="containsText" text="3 - красный">
      <formula>NOT(ISERROR(SEARCH("3 - красный",P251)))</formula>
    </cfRule>
    <cfRule type="containsText" dxfId="518" priority="506" stopIfTrue="1" operator="containsText" text="2 - желтый">
      <formula>NOT(ISERROR(SEARCH("2 - желтый",P251)))</formula>
    </cfRule>
    <cfRule type="containsText" dxfId="517" priority="507" stopIfTrue="1" operator="containsText" text="1 - зеленый">
      <formula>NOT(ISERROR(SEARCH("1 - зеленый",P251)))</formula>
    </cfRule>
    <cfRule type="containsText" dxfId="516" priority="508" stopIfTrue="1" operator="containsText" text="0 - серый">
      <formula>NOT(ISERROR(SEARCH("0 - серый",P251)))</formula>
    </cfRule>
  </conditionalFormatting>
  <conditionalFormatting sqref="O252 O254">
    <cfRule type="containsText" dxfId="515" priority="501" stopIfTrue="1" operator="containsText" text="3 - красный">
      <formula>NOT(ISERROR(SEARCH("3 - красный",O252)))</formula>
    </cfRule>
    <cfRule type="containsText" dxfId="514" priority="502" stopIfTrue="1" operator="containsText" text="2 - желтый">
      <formula>NOT(ISERROR(SEARCH("2 - желтый",O252)))</formula>
    </cfRule>
    <cfRule type="containsText" dxfId="513" priority="503" stopIfTrue="1" operator="containsText" text="1 - зеленый">
      <formula>NOT(ISERROR(SEARCH("1 - зеленый",O252)))</formula>
    </cfRule>
    <cfRule type="containsText" dxfId="512" priority="504" stopIfTrue="1" operator="containsText" text="0 - серый">
      <formula>NOT(ISERROR(SEARCH("0 - серый",O252)))</formula>
    </cfRule>
  </conditionalFormatting>
  <conditionalFormatting sqref="P256">
    <cfRule type="containsText" dxfId="511" priority="497" stopIfTrue="1" operator="containsText" text="3 - красный">
      <formula>NOT(ISERROR(SEARCH("3 - красный",P256)))</formula>
    </cfRule>
    <cfRule type="containsText" dxfId="510" priority="498" stopIfTrue="1" operator="containsText" text="2 - желтый">
      <formula>NOT(ISERROR(SEARCH("2 - желтый",P256)))</formula>
    </cfRule>
    <cfRule type="containsText" dxfId="509" priority="499" stopIfTrue="1" operator="containsText" text="1 - зеленый">
      <formula>NOT(ISERROR(SEARCH("1 - зеленый",P256)))</formula>
    </cfRule>
    <cfRule type="containsText" dxfId="508" priority="500" stopIfTrue="1" operator="containsText" text="0 - серый">
      <formula>NOT(ISERROR(SEARCH("0 - серый",P256)))</formula>
    </cfRule>
  </conditionalFormatting>
  <conditionalFormatting sqref="O247">
    <cfRule type="containsText" dxfId="507" priority="493" stopIfTrue="1" operator="containsText" text="3 - красный">
      <formula>NOT(ISERROR(SEARCH("3 - красный",O247)))</formula>
    </cfRule>
    <cfRule type="containsText" dxfId="506" priority="494" stopIfTrue="1" operator="containsText" text="2 - желтый">
      <formula>NOT(ISERROR(SEARCH("2 - желтый",O247)))</formula>
    </cfRule>
    <cfRule type="containsText" dxfId="505" priority="495" stopIfTrue="1" operator="containsText" text="1 - зеленый">
      <formula>NOT(ISERROR(SEARCH("1 - зеленый",O247)))</formula>
    </cfRule>
    <cfRule type="containsText" dxfId="504" priority="496" stopIfTrue="1" operator="containsText" text="0 - серый">
      <formula>NOT(ISERROR(SEARCH("0 - серый",O247)))</formula>
    </cfRule>
  </conditionalFormatting>
  <conditionalFormatting sqref="O255">
    <cfRule type="containsText" dxfId="503" priority="489" stopIfTrue="1" operator="containsText" text="3 - красный">
      <formula>NOT(ISERROR(SEARCH("3 - красный",O255)))</formula>
    </cfRule>
    <cfRule type="containsText" dxfId="502" priority="490" stopIfTrue="1" operator="containsText" text="2 - желтый">
      <formula>NOT(ISERROR(SEARCH("2 - желтый",O255)))</formula>
    </cfRule>
    <cfRule type="containsText" dxfId="501" priority="491" stopIfTrue="1" operator="containsText" text="1 - зеленый">
      <formula>NOT(ISERROR(SEARCH("1 - зеленый",O255)))</formula>
    </cfRule>
    <cfRule type="containsText" dxfId="500" priority="492" stopIfTrue="1" operator="containsText" text="0 - серый">
      <formula>NOT(ISERROR(SEARCH("0 - серый",O255)))</formula>
    </cfRule>
  </conditionalFormatting>
  <conditionalFormatting sqref="O256">
    <cfRule type="containsText" dxfId="499" priority="485" stopIfTrue="1" operator="containsText" text="3 - красный">
      <formula>NOT(ISERROR(SEARCH("3 - красный",O256)))</formula>
    </cfRule>
    <cfRule type="containsText" dxfId="498" priority="486" stopIfTrue="1" operator="containsText" text="2 - желтый">
      <formula>NOT(ISERROR(SEARCH("2 - желтый",O256)))</formula>
    </cfRule>
    <cfRule type="containsText" dxfId="497" priority="487" stopIfTrue="1" operator="containsText" text="1 - зеленый">
      <formula>NOT(ISERROR(SEARCH("1 - зеленый",O256)))</formula>
    </cfRule>
    <cfRule type="containsText" dxfId="496" priority="488" stopIfTrue="1" operator="containsText" text="0 - серый">
      <formula>NOT(ISERROR(SEARCH("0 - серый",O256)))</formula>
    </cfRule>
  </conditionalFormatting>
  <conditionalFormatting sqref="P252 P254">
    <cfRule type="containsText" dxfId="495" priority="481" stopIfTrue="1" operator="containsText" text="3 - красный">
      <formula>NOT(ISERROR(SEARCH("3 - красный",P252)))</formula>
    </cfRule>
    <cfRule type="containsText" dxfId="494" priority="482" stopIfTrue="1" operator="containsText" text="2 - желтый">
      <formula>NOT(ISERROR(SEARCH("2 - желтый",P252)))</formula>
    </cfRule>
    <cfRule type="containsText" dxfId="493" priority="483" stopIfTrue="1" operator="containsText" text="1 - зеленый">
      <formula>NOT(ISERROR(SEARCH("1 - зеленый",P252)))</formula>
    </cfRule>
    <cfRule type="containsText" dxfId="492" priority="484" stopIfTrue="1" operator="containsText" text="0 - серый">
      <formula>NOT(ISERROR(SEARCH("0 - серый",P252)))</formula>
    </cfRule>
  </conditionalFormatting>
  <conditionalFormatting sqref="O253:P253">
    <cfRule type="containsText" dxfId="491" priority="477" stopIfTrue="1" operator="containsText" text="3 - красный">
      <formula>NOT(ISERROR(SEARCH("3 - красный",O253)))</formula>
    </cfRule>
    <cfRule type="containsText" dxfId="490" priority="478" stopIfTrue="1" operator="containsText" text="2 - желтый">
      <formula>NOT(ISERROR(SEARCH("2 - желтый",O253)))</formula>
    </cfRule>
    <cfRule type="containsText" dxfId="489" priority="479" stopIfTrue="1" operator="containsText" text="1 - зеленый">
      <formula>NOT(ISERROR(SEARCH("1 - зеленый",O253)))</formula>
    </cfRule>
    <cfRule type="containsText" dxfId="488" priority="480" stopIfTrue="1" operator="containsText" text="0 - серый">
      <formula>NOT(ISERROR(SEARCH("0 - серый",O253)))</formula>
    </cfRule>
  </conditionalFormatting>
  <conditionalFormatting sqref="P253">
    <cfRule type="containsText" dxfId="487" priority="473" stopIfTrue="1" operator="containsText" text="3 - красный">
      <formula>NOT(ISERROR(SEARCH("3 - красный",P253)))</formula>
    </cfRule>
    <cfRule type="containsText" dxfId="486" priority="474" stopIfTrue="1" operator="containsText" text="2 - желтый">
      <formula>NOT(ISERROR(SEARCH("2 - желтый",P253)))</formula>
    </cfRule>
    <cfRule type="containsText" dxfId="485" priority="475" stopIfTrue="1" operator="containsText" text="1 - зеленый">
      <formula>NOT(ISERROR(SEARCH("1 - зеленый",P253)))</formula>
    </cfRule>
    <cfRule type="containsText" dxfId="484" priority="476" stopIfTrue="1" operator="containsText" text="0 - серый">
      <formula>NOT(ISERROR(SEARCH("0 - серый",P253)))</formula>
    </cfRule>
  </conditionalFormatting>
  <conditionalFormatting sqref="O253">
    <cfRule type="containsText" dxfId="483" priority="469" stopIfTrue="1" operator="containsText" text="3 - красный">
      <formula>NOT(ISERROR(SEARCH("3 - красный",O253)))</formula>
    </cfRule>
    <cfRule type="containsText" dxfId="482" priority="470" stopIfTrue="1" operator="containsText" text="2 - желтый">
      <formula>NOT(ISERROR(SEARCH("2 - желтый",O253)))</formula>
    </cfRule>
    <cfRule type="containsText" dxfId="481" priority="471" stopIfTrue="1" operator="containsText" text="1 - зеленый">
      <formula>NOT(ISERROR(SEARCH("1 - зеленый",O253)))</formula>
    </cfRule>
    <cfRule type="containsText" dxfId="480" priority="472" stopIfTrue="1" operator="containsText" text="0 - серый">
      <formula>NOT(ISERROR(SEARCH("0 - серый",O253)))</formula>
    </cfRule>
  </conditionalFormatting>
  <conditionalFormatting sqref="P253">
    <cfRule type="containsText" dxfId="479" priority="465" stopIfTrue="1" operator="containsText" text="3 - красный">
      <formula>NOT(ISERROR(SEARCH("3 - красный",P253)))</formula>
    </cfRule>
    <cfRule type="containsText" dxfId="478" priority="466" stopIfTrue="1" operator="containsText" text="2 - желтый">
      <formula>NOT(ISERROR(SEARCH("2 - желтый",P253)))</formula>
    </cfRule>
    <cfRule type="containsText" dxfId="477" priority="467" stopIfTrue="1" operator="containsText" text="1 - зеленый">
      <formula>NOT(ISERROR(SEARCH("1 - зеленый",P253)))</formula>
    </cfRule>
    <cfRule type="containsText" dxfId="476" priority="468" stopIfTrue="1" operator="containsText" text="0 - серый">
      <formula>NOT(ISERROR(SEARCH("0 - серый",P253)))</formula>
    </cfRule>
  </conditionalFormatting>
  <conditionalFormatting sqref="O253">
    <cfRule type="containsText" dxfId="475" priority="461" stopIfTrue="1" operator="containsText" text="3 - красный">
      <formula>NOT(ISERROR(SEARCH("3 - красный",O253)))</formula>
    </cfRule>
    <cfRule type="containsText" dxfId="474" priority="462" stopIfTrue="1" operator="containsText" text="2 - желтый">
      <formula>NOT(ISERROR(SEARCH("2 - желтый",O253)))</formula>
    </cfRule>
    <cfRule type="containsText" dxfId="473" priority="463" stopIfTrue="1" operator="containsText" text="1 - зеленый">
      <formula>NOT(ISERROR(SEARCH("1 - зеленый",O253)))</formula>
    </cfRule>
    <cfRule type="containsText" dxfId="472" priority="464" stopIfTrue="1" operator="containsText" text="0 - серый">
      <formula>NOT(ISERROR(SEARCH("0 - серый",O253)))</formula>
    </cfRule>
  </conditionalFormatting>
  <conditionalFormatting sqref="P253">
    <cfRule type="containsText" dxfId="471" priority="453" stopIfTrue="1" operator="containsText" text="3 - красный">
      <formula>NOT(ISERROR(SEARCH("3 - красный",P253)))</formula>
    </cfRule>
    <cfRule type="containsText" dxfId="470" priority="454" stopIfTrue="1" operator="containsText" text="2 - желтый">
      <formula>NOT(ISERROR(SEARCH("2 - желтый",P253)))</formula>
    </cfRule>
    <cfRule type="containsText" dxfId="469" priority="455" stopIfTrue="1" operator="containsText" text="1 - зеленый">
      <formula>NOT(ISERROR(SEARCH("1 - зеленый",P253)))</formula>
    </cfRule>
    <cfRule type="containsText" dxfId="468" priority="456" stopIfTrue="1" operator="containsText" text="0 - серый">
      <formula>NOT(ISERROR(SEARCH("0 - серый",P253)))</formula>
    </cfRule>
  </conditionalFormatting>
  <conditionalFormatting sqref="O253">
    <cfRule type="containsText" dxfId="467" priority="457" stopIfTrue="1" operator="containsText" text="3 - красный">
      <formula>NOT(ISERROR(SEARCH("3 - красный",O253)))</formula>
    </cfRule>
    <cfRule type="containsText" dxfId="466" priority="458" stopIfTrue="1" operator="containsText" text="2 - желтый">
      <formula>NOT(ISERROR(SEARCH("2 - желтый",O253)))</formula>
    </cfRule>
    <cfRule type="containsText" dxfId="465" priority="459" stopIfTrue="1" operator="containsText" text="1 - зеленый">
      <formula>NOT(ISERROR(SEARCH("1 - зеленый",O253)))</formula>
    </cfRule>
    <cfRule type="containsText" dxfId="464" priority="460" stopIfTrue="1" operator="containsText" text="0 - серый">
      <formula>NOT(ISERROR(SEARCH("0 - серый",O253)))</formula>
    </cfRule>
  </conditionalFormatting>
  <conditionalFormatting sqref="O266:O269">
    <cfRule type="containsText" dxfId="463" priority="449" stopIfTrue="1" operator="containsText" text="3 - красный">
      <formula>NOT(ISERROR(SEARCH("3 - красный",O266)))</formula>
    </cfRule>
    <cfRule type="containsText" dxfId="462" priority="450" stopIfTrue="1" operator="containsText" text="2 - желтый">
      <formula>NOT(ISERROR(SEARCH("2 - желтый",O266)))</formula>
    </cfRule>
    <cfRule type="containsText" dxfId="461" priority="451" stopIfTrue="1" operator="containsText" text="1 - зеленый">
      <formula>NOT(ISERROR(SEARCH("1 - зеленый",O266)))</formula>
    </cfRule>
    <cfRule type="containsText" dxfId="460" priority="452" stopIfTrue="1" operator="containsText" text="0 - серый">
      <formula>NOT(ISERROR(SEARCH("0 - серый",O266)))</formula>
    </cfRule>
  </conditionalFormatting>
  <conditionalFormatting sqref="P266:P269">
    <cfRule type="containsText" dxfId="459" priority="445" stopIfTrue="1" operator="containsText" text="3 - красный">
      <formula>NOT(ISERROR(SEARCH("3 - красный",P266)))</formula>
    </cfRule>
    <cfRule type="containsText" dxfId="458" priority="446" stopIfTrue="1" operator="containsText" text="2 - желтый">
      <formula>NOT(ISERROR(SEARCH("2 - желтый",P266)))</formula>
    </cfRule>
    <cfRule type="containsText" dxfId="457" priority="447" stopIfTrue="1" operator="containsText" text="1 - зеленый">
      <formula>NOT(ISERROR(SEARCH("1 - зеленый",P266)))</formula>
    </cfRule>
    <cfRule type="containsText" dxfId="456" priority="448" stopIfTrue="1" operator="containsText" text="0 - серый">
      <formula>NOT(ISERROR(SEARCH("0 - серый",P266)))</formula>
    </cfRule>
  </conditionalFormatting>
  <conditionalFormatting sqref="O266:O269">
    <cfRule type="containsText" dxfId="455" priority="441" stopIfTrue="1" operator="containsText" text="3 - красный">
      <formula>NOT(ISERROR(SEARCH("3 - красный",O266)))</formula>
    </cfRule>
    <cfRule type="containsText" dxfId="454" priority="442" stopIfTrue="1" operator="containsText" text="2 - желтый">
      <formula>NOT(ISERROR(SEARCH("2 - желтый",O266)))</formula>
    </cfRule>
    <cfRule type="containsText" dxfId="453" priority="443" stopIfTrue="1" operator="containsText" text="1 - зеленый">
      <formula>NOT(ISERROR(SEARCH("1 - зеленый",O266)))</formula>
    </cfRule>
    <cfRule type="containsText" dxfId="452" priority="444" stopIfTrue="1" operator="containsText" text="0 - серый">
      <formula>NOT(ISERROR(SEARCH("0 - серый",O266)))</formula>
    </cfRule>
  </conditionalFormatting>
  <conditionalFormatting sqref="P266:P269">
    <cfRule type="containsText" dxfId="451" priority="437" stopIfTrue="1" operator="containsText" text="3 - красный">
      <formula>NOT(ISERROR(SEARCH("3 - красный",P266)))</formula>
    </cfRule>
    <cfRule type="containsText" dxfId="450" priority="438" stopIfTrue="1" operator="containsText" text="2 - желтый">
      <formula>NOT(ISERROR(SEARCH("2 - желтый",P266)))</formula>
    </cfRule>
    <cfRule type="containsText" dxfId="449" priority="439" stopIfTrue="1" operator="containsText" text="1 - зеленый">
      <formula>NOT(ISERROR(SEARCH("1 - зеленый",P266)))</formula>
    </cfRule>
    <cfRule type="containsText" dxfId="448" priority="440" stopIfTrue="1" operator="containsText" text="0 - серый">
      <formula>NOT(ISERROR(SEARCH("0 - серый",P266)))</formula>
    </cfRule>
  </conditionalFormatting>
  <conditionalFormatting sqref="O266:O269">
    <cfRule type="containsText" dxfId="447" priority="433" stopIfTrue="1" operator="containsText" text="3 - красный">
      <formula>NOT(ISERROR(SEARCH("3 - красный",O266)))</formula>
    </cfRule>
    <cfRule type="containsText" dxfId="446" priority="434" stopIfTrue="1" operator="containsText" text="2 - желтый">
      <formula>NOT(ISERROR(SEARCH("2 - желтый",O266)))</formula>
    </cfRule>
    <cfRule type="containsText" dxfId="445" priority="435" stopIfTrue="1" operator="containsText" text="1 - зеленый">
      <formula>NOT(ISERROR(SEARCH("1 - зеленый",O266)))</formula>
    </cfRule>
    <cfRule type="containsText" dxfId="444" priority="436" stopIfTrue="1" operator="containsText" text="0 - серый">
      <formula>NOT(ISERROR(SEARCH("0 - серый",O266)))</formula>
    </cfRule>
  </conditionalFormatting>
  <conditionalFormatting sqref="P266:P269">
    <cfRule type="containsText" dxfId="443" priority="429" stopIfTrue="1" operator="containsText" text="3 - красный">
      <formula>NOT(ISERROR(SEARCH("3 - красный",P266)))</formula>
    </cfRule>
    <cfRule type="containsText" dxfId="442" priority="430" stopIfTrue="1" operator="containsText" text="2 - желтый">
      <formula>NOT(ISERROR(SEARCH("2 - желтый",P266)))</formula>
    </cfRule>
    <cfRule type="containsText" dxfId="441" priority="431" stopIfTrue="1" operator="containsText" text="1 - зеленый">
      <formula>NOT(ISERROR(SEARCH("1 - зеленый",P266)))</formula>
    </cfRule>
    <cfRule type="containsText" dxfId="440" priority="432" stopIfTrue="1" operator="containsText" text="0 - серый">
      <formula>NOT(ISERROR(SEARCH("0 - серый",P266)))</formula>
    </cfRule>
  </conditionalFormatting>
  <conditionalFormatting sqref="O266:O269">
    <cfRule type="containsText" dxfId="439" priority="425" stopIfTrue="1" operator="containsText" text="3 - красный">
      <formula>NOT(ISERROR(SEARCH("3 - красный",O266)))</formula>
    </cfRule>
    <cfRule type="containsText" dxfId="438" priority="426" stopIfTrue="1" operator="containsText" text="2 - желтый">
      <formula>NOT(ISERROR(SEARCH("2 - желтый",O266)))</formula>
    </cfRule>
    <cfRule type="containsText" dxfId="437" priority="427" stopIfTrue="1" operator="containsText" text="1 - зеленый">
      <formula>NOT(ISERROR(SEARCH("1 - зеленый",O266)))</formula>
    </cfRule>
    <cfRule type="containsText" dxfId="436" priority="428" stopIfTrue="1" operator="containsText" text="0 - серый">
      <formula>NOT(ISERROR(SEARCH("0 - серый",O266)))</formula>
    </cfRule>
  </conditionalFormatting>
  <conditionalFormatting sqref="P266:P269">
    <cfRule type="containsText" dxfId="435" priority="421" stopIfTrue="1" operator="containsText" text="3 - красный">
      <formula>NOT(ISERROR(SEARCH("3 - красный",P266)))</formula>
    </cfRule>
    <cfRule type="containsText" dxfId="434" priority="422" stopIfTrue="1" operator="containsText" text="2 - желтый">
      <formula>NOT(ISERROR(SEARCH("2 - желтый",P266)))</formula>
    </cfRule>
    <cfRule type="containsText" dxfId="433" priority="423" stopIfTrue="1" operator="containsText" text="1 - зеленый">
      <formula>NOT(ISERROR(SEARCH("1 - зеленый",P266)))</formula>
    </cfRule>
    <cfRule type="containsText" dxfId="432" priority="424" stopIfTrue="1" operator="containsText" text="0 - серый">
      <formula>NOT(ISERROR(SEARCH("0 - серый",P266)))</formula>
    </cfRule>
  </conditionalFormatting>
  <conditionalFormatting sqref="O274">
    <cfRule type="containsText" dxfId="431" priority="417" stopIfTrue="1" operator="containsText" text="3 - красный">
      <formula>NOT(ISERROR(SEARCH("3 - красный",O274)))</formula>
    </cfRule>
    <cfRule type="containsText" dxfId="430" priority="418" stopIfTrue="1" operator="containsText" text="2 - желтый">
      <formula>NOT(ISERROR(SEARCH("2 - желтый",O274)))</formula>
    </cfRule>
    <cfRule type="containsText" dxfId="429" priority="419" stopIfTrue="1" operator="containsText" text="1 - зеленый">
      <formula>NOT(ISERROR(SEARCH("1 - зеленый",O274)))</formula>
    </cfRule>
    <cfRule type="containsText" dxfId="428" priority="420" stopIfTrue="1" operator="containsText" text="0 - серый">
      <formula>NOT(ISERROR(SEARCH("0 - серый",O274)))</formula>
    </cfRule>
  </conditionalFormatting>
  <conditionalFormatting sqref="P274">
    <cfRule type="containsText" dxfId="427" priority="413" stopIfTrue="1" operator="containsText" text="3 - красный">
      <formula>NOT(ISERROR(SEARCH("3 - красный",P274)))</formula>
    </cfRule>
    <cfRule type="containsText" dxfId="426" priority="414" stopIfTrue="1" operator="containsText" text="2 - желтый">
      <formula>NOT(ISERROR(SEARCH("2 - желтый",P274)))</formula>
    </cfRule>
    <cfRule type="containsText" dxfId="425" priority="415" stopIfTrue="1" operator="containsText" text="1 - зеленый">
      <formula>NOT(ISERROR(SEARCH("1 - зеленый",P274)))</formula>
    </cfRule>
    <cfRule type="containsText" dxfId="424" priority="416" stopIfTrue="1" operator="containsText" text="0 - серый">
      <formula>NOT(ISERROR(SEARCH("0 - серый",P274)))</formula>
    </cfRule>
  </conditionalFormatting>
  <conditionalFormatting sqref="O274">
    <cfRule type="containsText" dxfId="423" priority="409" stopIfTrue="1" operator="containsText" text="3 - красный">
      <formula>NOT(ISERROR(SEARCH("3 - красный",O274)))</formula>
    </cfRule>
    <cfRule type="containsText" dxfId="422" priority="410" stopIfTrue="1" operator="containsText" text="2 - желтый">
      <formula>NOT(ISERROR(SEARCH("2 - желтый",O274)))</formula>
    </cfRule>
    <cfRule type="containsText" dxfId="421" priority="411" stopIfTrue="1" operator="containsText" text="1 - зеленый">
      <formula>NOT(ISERROR(SEARCH("1 - зеленый",O274)))</formula>
    </cfRule>
    <cfRule type="containsText" dxfId="420" priority="412" stopIfTrue="1" operator="containsText" text="0 - серый">
      <formula>NOT(ISERROR(SEARCH("0 - серый",O274)))</formula>
    </cfRule>
  </conditionalFormatting>
  <conditionalFormatting sqref="P274">
    <cfRule type="containsText" dxfId="419" priority="405" stopIfTrue="1" operator="containsText" text="3 - красный">
      <formula>NOT(ISERROR(SEARCH("3 - красный",P274)))</formula>
    </cfRule>
    <cfRule type="containsText" dxfId="418" priority="406" stopIfTrue="1" operator="containsText" text="2 - желтый">
      <formula>NOT(ISERROR(SEARCH("2 - желтый",P274)))</formula>
    </cfRule>
    <cfRule type="containsText" dxfId="417" priority="407" stopIfTrue="1" operator="containsText" text="1 - зеленый">
      <formula>NOT(ISERROR(SEARCH("1 - зеленый",P274)))</formula>
    </cfRule>
    <cfRule type="containsText" dxfId="416" priority="408" stopIfTrue="1" operator="containsText" text="0 - серый">
      <formula>NOT(ISERROR(SEARCH("0 - серый",P274)))</formula>
    </cfRule>
  </conditionalFormatting>
  <conditionalFormatting sqref="O274">
    <cfRule type="containsText" dxfId="415" priority="401" stopIfTrue="1" operator="containsText" text="3 - красный">
      <formula>NOT(ISERROR(SEARCH("3 - красный",O274)))</formula>
    </cfRule>
    <cfRule type="containsText" dxfId="414" priority="402" stopIfTrue="1" operator="containsText" text="2 - желтый">
      <formula>NOT(ISERROR(SEARCH("2 - желтый",O274)))</formula>
    </cfRule>
    <cfRule type="containsText" dxfId="413" priority="403" stopIfTrue="1" operator="containsText" text="1 - зеленый">
      <formula>NOT(ISERROR(SEARCH("1 - зеленый",O274)))</formula>
    </cfRule>
    <cfRule type="containsText" dxfId="412" priority="404" stopIfTrue="1" operator="containsText" text="0 - серый">
      <formula>NOT(ISERROR(SEARCH("0 - серый",O274)))</formula>
    </cfRule>
  </conditionalFormatting>
  <conditionalFormatting sqref="P274">
    <cfRule type="containsText" dxfId="411" priority="397" stopIfTrue="1" operator="containsText" text="3 - красный">
      <formula>NOT(ISERROR(SEARCH("3 - красный",P274)))</formula>
    </cfRule>
    <cfRule type="containsText" dxfId="410" priority="398" stopIfTrue="1" operator="containsText" text="2 - желтый">
      <formula>NOT(ISERROR(SEARCH("2 - желтый",P274)))</formula>
    </cfRule>
    <cfRule type="containsText" dxfId="409" priority="399" stopIfTrue="1" operator="containsText" text="1 - зеленый">
      <formula>NOT(ISERROR(SEARCH("1 - зеленый",P274)))</formula>
    </cfRule>
    <cfRule type="containsText" dxfId="408" priority="400" stopIfTrue="1" operator="containsText" text="0 - серый">
      <formula>NOT(ISERROR(SEARCH("0 - серый",P274)))</formula>
    </cfRule>
  </conditionalFormatting>
  <conditionalFormatting sqref="O275">
    <cfRule type="containsText" dxfId="407" priority="393" stopIfTrue="1" operator="containsText" text="3 - красный">
      <formula>NOT(ISERROR(SEARCH("3 - красный",O275)))</formula>
    </cfRule>
    <cfRule type="containsText" dxfId="406" priority="394" stopIfTrue="1" operator="containsText" text="2 - желтый">
      <formula>NOT(ISERROR(SEARCH("2 - желтый",O275)))</formula>
    </cfRule>
    <cfRule type="containsText" dxfId="405" priority="395" stopIfTrue="1" operator="containsText" text="1 - зеленый">
      <formula>NOT(ISERROR(SEARCH("1 - зеленый",O275)))</formula>
    </cfRule>
    <cfRule type="containsText" dxfId="404" priority="396" stopIfTrue="1" operator="containsText" text="0 - серый">
      <formula>NOT(ISERROR(SEARCH("0 - серый",O275)))</formula>
    </cfRule>
  </conditionalFormatting>
  <conditionalFormatting sqref="P275">
    <cfRule type="containsText" dxfId="403" priority="389" stopIfTrue="1" operator="containsText" text="3 - красный">
      <formula>NOT(ISERROR(SEARCH("3 - красный",P275)))</formula>
    </cfRule>
    <cfRule type="containsText" dxfId="402" priority="390" stopIfTrue="1" operator="containsText" text="2 - желтый">
      <formula>NOT(ISERROR(SEARCH("2 - желтый",P275)))</formula>
    </cfRule>
    <cfRule type="containsText" dxfId="401" priority="391" stopIfTrue="1" operator="containsText" text="1 - зеленый">
      <formula>NOT(ISERROR(SEARCH("1 - зеленый",P275)))</formula>
    </cfRule>
    <cfRule type="containsText" dxfId="400" priority="392" stopIfTrue="1" operator="containsText" text="0 - серый">
      <formula>NOT(ISERROR(SEARCH("0 - серый",P275)))</formula>
    </cfRule>
  </conditionalFormatting>
  <conditionalFormatting sqref="O275">
    <cfRule type="containsText" dxfId="399" priority="385" stopIfTrue="1" operator="containsText" text="3 - красный">
      <formula>NOT(ISERROR(SEARCH("3 - красный",O275)))</formula>
    </cfRule>
    <cfRule type="containsText" dxfId="398" priority="386" stopIfTrue="1" operator="containsText" text="2 - желтый">
      <formula>NOT(ISERROR(SEARCH("2 - желтый",O275)))</formula>
    </cfRule>
    <cfRule type="containsText" dxfId="397" priority="387" stopIfTrue="1" operator="containsText" text="1 - зеленый">
      <formula>NOT(ISERROR(SEARCH("1 - зеленый",O275)))</formula>
    </cfRule>
    <cfRule type="containsText" dxfId="396" priority="388" stopIfTrue="1" operator="containsText" text="0 - серый">
      <formula>NOT(ISERROR(SEARCH("0 - серый",O275)))</formula>
    </cfRule>
  </conditionalFormatting>
  <conditionalFormatting sqref="P275">
    <cfRule type="containsText" dxfId="395" priority="381" stopIfTrue="1" operator="containsText" text="3 - красный">
      <formula>NOT(ISERROR(SEARCH("3 - красный",P275)))</formula>
    </cfRule>
    <cfRule type="containsText" dxfId="394" priority="382" stopIfTrue="1" operator="containsText" text="2 - желтый">
      <formula>NOT(ISERROR(SEARCH("2 - желтый",P275)))</formula>
    </cfRule>
    <cfRule type="containsText" dxfId="393" priority="383" stopIfTrue="1" operator="containsText" text="1 - зеленый">
      <formula>NOT(ISERROR(SEARCH("1 - зеленый",P275)))</formula>
    </cfRule>
    <cfRule type="containsText" dxfId="392" priority="384" stopIfTrue="1" operator="containsText" text="0 - серый">
      <formula>NOT(ISERROR(SEARCH("0 - серый",P275)))</formula>
    </cfRule>
  </conditionalFormatting>
  <conditionalFormatting sqref="O275">
    <cfRule type="containsText" dxfId="391" priority="377" stopIfTrue="1" operator="containsText" text="3 - красный">
      <formula>NOT(ISERROR(SEARCH("3 - красный",O275)))</formula>
    </cfRule>
    <cfRule type="containsText" dxfId="390" priority="378" stopIfTrue="1" operator="containsText" text="2 - желтый">
      <formula>NOT(ISERROR(SEARCH("2 - желтый",O275)))</formula>
    </cfRule>
    <cfRule type="containsText" dxfId="389" priority="379" stopIfTrue="1" operator="containsText" text="1 - зеленый">
      <formula>NOT(ISERROR(SEARCH("1 - зеленый",O275)))</formula>
    </cfRule>
    <cfRule type="containsText" dxfId="388" priority="380" stopIfTrue="1" operator="containsText" text="0 - серый">
      <formula>NOT(ISERROR(SEARCH("0 - серый",O275)))</formula>
    </cfRule>
  </conditionalFormatting>
  <conditionalFormatting sqref="P275">
    <cfRule type="containsText" dxfId="387" priority="373" stopIfTrue="1" operator="containsText" text="3 - красный">
      <formula>NOT(ISERROR(SEARCH("3 - красный",P275)))</formula>
    </cfRule>
    <cfRule type="containsText" dxfId="386" priority="374" stopIfTrue="1" operator="containsText" text="2 - желтый">
      <formula>NOT(ISERROR(SEARCH("2 - желтый",P275)))</formula>
    </cfRule>
    <cfRule type="containsText" dxfId="385" priority="375" stopIfTrue="1" operator="containsText" text="1 - зеленый">
      <formula>NOT(ISERROR(SEARCH("1 - зеленый",P275)))</formula>
    </cfRule>
    <cfRule type="containsText" dxfId="384" priority="376" stopIfTrue="1" operator="containsText" text="0 - серый">
      <formula>NOT(ISERROR(SEARCH("0 - серый",P275)))</formula>
    </cfRule>
  </conditionalFormatting>
  <conditionalFormatting sqref="O276:O277">
    <cfRule type="containsText" dxfId="383" priority="369" stopIfTrue="1" operator="containsText" text="3 - красный">
      <formula>NOT(ISERROR(SEARCH("3 - красный",O276)))</formula>
    </cfRule>
    <cfRule type="containsText" dxfId="382" priority="370" stopIfTrue="1" operator="containsText" text="2 - желтый">
      <formula>NOT(ISERROR(SEARCH("2 - желтый",O276)))</formula>
    </cfRule>
    <cfRule type="containsText" dxfId="381" priority="371" stopIfTrue="1" operator="containsText" text="1 - зеленый">
      <formula>NOT(ISERROR(SEARCH("1 - зеленый",O276)))</formula>
    </cfRule>
    <cfRule type="containsText" dxfId="380" priority="372" stopIfTrue="1" operator="containsText" text="0 - серый">
      <formula>NOT(ISERROR(SEARCH("0 - серый",O276)))</formula>
    </cfRule>
  </conditionalFormatting>
  <conditionalFormatting sqref="P276:P277">
    <cfRule type="containsText" dxfId="379" priority="365" stopIfTrue="1" operator="containsText" text="3 - красный">
      <formula>NOT(ISERROR(SEARCH("3 - красный",P276)))</formula>
    </cfRule>
    <cfRule type="containsText" dxfId="378" priority="366" stopIfTrue="1" operator="containsText" text="2 - желтый">
      <formula>NOT(ISERROR(SEARCH("2 - желтый",P276)))</formula>
    </cfRule>
    <cfRule type="containsText" dxfId="377" priority="367" stopIfTrue="1" operator="containsText" text="1 - зеленый">
      <formula>NOT(ISERROR(SEARCH("1 - зеленый",P276)))</formula>
    </cfRule>
    <cfRule type="containsText" dxfId="376" priority="368" stopIfTrue="1" operator="containsText" text="0 - серый">
      <formula>NOT(ISERROR(SEARCH("0 - серый",P276)))</formula>
    </cfRule>
  </conditionalFormatting>
  <conditionalFormatting sqref="O276:O277">
    <cfRule type="containsText" dxfId="375" priority="361" stopIfTrue="1" operator="containsText" text="3 - красный">
      <formula>NOT(ISERROR(SEARCH("3 - красный",O276)))</formula>
    </cfRule>
    <cfRule type="containsText" dxfId="374" priority="362" stopIfTrue="1" operator="containsText" text="2 - желтый">
      <formula>NOT(ISERROR(SEARCH("2 - желтый",O276)))</formula>
    </cfRule>
    <cfRule type="containsText" dxfId="373" priority="363" stopIfTrue="1" operator="containsText" text="1 - зеленый">
      <formula>NOT(ISERROR(SEARCH("1 - зеленый",O276)))</formula>
    </cfRule>
    <cfRule type="containsText" dxfId="372" priority="364" stopIfTrue="1" operator="containsText" text="0 - серый">
      <formula>NOT(ISERROR(SEARCH("0 - серый",O276)))</formula>
    </cfRule>
  </conditionalFormatting>
  <conditionalFormatting sqref="P276:P277">
    <cfRule type="containsText" dxfId="371" priority="357" stopIfTrue="1" operator="containsText" text="3 - красный">
      <formula>NOT(ISERROR(SEARCH("3 - красный",P276)))</formula>
    </cfRule>
    <cfRule type="containsText" dxfId="370" priority="358" stopIfTrue="1" operator="containsText" text="2 - желтый">
      <formula>NOT(ISERROR(SEARCH("2 - желтый",P276)))</formula>
    </cfRule>
    <cfRule type="containsText" dxfId="369" priority="359" stopIfTrue="1" operator="containsText" text="1 - зеленый">
      <formula>NOT(ISERROR(SEARCH("1 - зеленый",P276)))</formula>
    </cfRule>
    <cfRule type="containsText" dxfId="368" priority="360" stopIfTrue="1" operator="containsText" text="0 - серый">
      <formula>NOT(ISERROR(SEARCH("0 - серый",P276)))</formula>
    </cfRule>
  </conditionalFormatting>
  <conditionalFormatting sqref="O276:O277">
    <cfRule type="containsText" dxfId="367" priority="353" stopIfTrue="1" operator="containsText" text="3 - красный">
      <formula>NOT(ISERROR(SEARCH("3 - красный",O276)))</formula>
    </cfRule>
    <cfRule type="containsText" dxfId="366" priority="354" stopIfTrue="1" operator="containsText" text="2 - желтый">
      <formula>NOT(ISERROR(SEARCH("2 - желтый",O276)))</formula>
    </cfRule>
    <cfRule type="containsText" dxfId="365" priority="355" stopIfTrue="1" operator="containsText" text="1 - зеленый">
      <formula>NOT(ISERROR(SEARCH("1 - зеленый",O276)))</formula>
    </cfRule>
    <cfRule type="containsText" dxfId="364" priority="356" stopIfTrue="1" operator="containsText" text="0 - серый">
      <formula>NOT(ISERROR(SEARCH("0 - серый",O276)))</formula>
    </cfRule>
  </conditionalFormatting>
  <conditionalFormatting sqref="P276:P277">
    <cfRule type="containsText" dxfId="363" priority="349" stopIfTrue="1" operator="containsText" text="3 - красный">
      <formula>NOT(ISERROR(SEARCH("3 - красный",P276)))</formula>
    </cfRule>
    <cfRule type="containsText" dxfId="362" priority="350" stopIfTrue="1" operator="containsText" text="2 - желтый">
      <formula>NOT(ISERROR(SEARCH("2 - желтый",P276)))</formula>
    </cfRule>
    <cfRule type="containsText" dxfId="361" priority="351" stopIfTrue="1" operator="containsText" text="1 - зеленый">
      <formula>NOT(ISERROR(SEARCH("1 - зеленый",P276)))</formula>
    </cfRule>
    <cfRule type="containsText" dxfId="360" priority="352" stopIfTrue="1" operator="containsText" text="0 - серый">
      <formula>NOT(ISERROR(SEARCH("0 - серый",P276)))</formula>
    </cfRule>
  </conditionalFormatting>
  <conditionalFormatting sqref="O280:O283">
    <cfRule type="containsText" dxfId="359" priority="345" stopIfTrue="1" operator="containsText" text="3 - красный">
      <formula>NOT(ISERROR(SEARCH("3 - красный",O280)))</formula>
    </cfRule>
    <cfRule type="containsText" dxfId="358" priority="346" stopIfTrue="1" operator="containsText" text="2 - желтый">
      <formula>NOT(ISERROR(SEARCH("2 - желтый",O280)))</formula>
    </cfRule>
    <cfRule type="containsText" dxfId="357" priority="347" stopIfTrue="1" operator="containsText" text="1 - зеленый">
      <formula>NOT(ISERROR(SEARCH("1 - зеленый",O280)))</formula>
    </cfRule>
    <cfRule type="containsText" dxfId="356" priority="348" stopIfTrue="1" operator="containsText" text="0 - серый">
      <formula>NOT(ISERROR(SEARCH("0 - серый",O280)))</formula>
    </cfRule>
  </conditionalFormatting>
  <conditionalFormatting sqref="P280:P283">
    <cfRule type="containsText" dxfId="355" priority="341" stopIfTrue="1" operator="containsText" text="3 - красный">
      <formula>NOT(ISERROR(SEARCH("3 - красный",P280)))</formula>
    </cfRule>
    <cfRule type="containsText" dxfId="354" priority="342" stopIfTrue="1" operator="containsText" text="2 - желтый">
      <formula>NOT(ISERROR(SEARCH("2 - желтый",P280)))</formula>
    </cfRule>
    <cfRule type="containsText" dxfId="353" priority="343" stopIfTrue="1" operator="containsText" text="1 - зеленый">
      <formula>NOT(ISERROR(SEARCH("1 - зеленый",P280)))</formula>
    </cfRule>
    <cfRule type="containsText" dxfId="352" priority="344" stopIfTrue="1" operator="containsText" text="0 - серый">
      <formula>NOT(ISERROR(SEARCH("0 - серый",P280)))</formula>
    </cfRule>
  </conditionalFormatting>
  <conditionalFormatting sqref="O280:O283">
    <cfRule type="containsText" dxfId="351" priority="337" stopIfTrue="1" operator="containsText" text="3 - красный">
      <formula>NOT(ISERROR(SEARCH("3 - красный",O280)))</formula>
    </cfRule>
    <cfRule type="containsText" dxfId="350" priority="338" stopIfTrue="1" operator="containsText" text="2 - желтый">
      <formula>NOT(ISERROR(SEARCH("2 - желтый",O280)))</formula>
    </cfRule>
    <cfRule type="containsText" dxfId="349" priority="339" stopIfTrue="1" operator="containsText" text="1 - зеленый">
      <formula>NOT(ISERROR(SEARCH("1 - зеленый",O280)))</formula>
    </cfRule>
    <cfRule type="containsText" dxfId="348" priority="340" stopIfTrue="1" operator="containsText" text="0 - серый">
      <formula>NOT(ISERROR(SEARCH("0 - серый",O280)))</formula>
    </cfRule>
  </conditionalFormatting>
  <conditionalFormatting sqref="P280:P283">
    <cfRule type="containsText" dxfId="347" priority="333" stopIfTrue="1" operator="containsText" text="3 - красный">
      <formula>NOT(ISERROR(SEARCH("3 - красный",P280)))</formula>
    </cfRule>
    <cfRule type="containsText" dxfId="346" priority="334" stopIfTrue="1" operator="containsText" text="2 - желтый">
      <formula>NOT(ISERROR(SEARCH("2 - желтый",P280)))</formula>
    </cfRule>
    <cfRule type="containsText" dxfId="345" priority="335" stopIfTrue="1" operator="containsText" text="1 - зеленый">
      <formula>NOT(ISERROR(SEARCH("1 - зеленый",P280)))</formula>
    </cfRule>
    <cfRule type="containsText" dxfId="344" priority="336" stopIfTrue="1" operator="containsText" text="0 - серый">
      <formula>NOT(ISERROR(SEARCH("0 - серый",P280)))</formula>
    </cfRule>
  </conditionalFormatting>
  <conditionalFormatting sqref="O280:O283">
    <cfRule type="containsText" dxfId="343" priority="329" stopIfTrue="1" operator="containsText" text="3 - красный">
      <formula>NOT(ISERROR(SEARCH("3 - красный",O280)))</formula>
    </cfRule>
    <cfRule type="containsText" dxfId="342" priority="330" stopIfTrue="1" operator="containsText" text="2 - желтый">
      <formula>NOT(ISERROR(SEARCH("2 - желтый",O280)))</formula>
    </cfRule>
    <cfRule type="containsText" dxfId="341" priority="331" stopIfTrue="1" operator="containsText" text="1 - зеленый">
      <formula>NOT(ISERROR(SEARCH("1 - зеленый",O280)))</formula>
    </cfRule>
    <cfRule type="containsText" dxfId="340" priority="332" stopIfTrue="1" operator="containsText" text="0 - серый">
      <formula>NOT(ISERROR(SEARCH("0 - серый",O280)))</formula>
    </cfRule>
  </conditionalFormatting>
  <conditionalFormatting sqref="P280:P283">
    <cfRule type="containsText" dxfId="339" priority="325" stopIfTrue="1" operator="containsText" text="3 - красный">
      <formula>NOT(ISERROR(SEARCH("3 - красный",P280)))</formula>
    </cfRule>
    <cfRule type="containsText" dxfId="338" priority="326" stopIfTrue="1" operator="containsText" text="2 - желтый">
      <formula>NOT(ISERROR(SEARCH("2 - желтый",P280)))</formula>
    </cfRule>
    <cfRule type="containsText" dxfId="337" priority="327" stopIfTrue="1" operator="containsText" text="1 - зеленый">
      <formula>NOT(ISERROR(SEARCH("1 - зеленый",P280)))</formula>
    </cfRule>
    <cfRule type="containsText" dxfId="336" priority="328" stopIfTrue="1" operator="containsText" text="0 - серый">
      <formula>NOT(ISERROR(SEARCH("0 - серый",P280)))</formula>
    </cfRule>
  </conditionalFormatting>
  <conditionalFormatting sqref="O286">
    <cfRule type="containsText" dxfId="335" priority="321" stopIfTrue="1" operator="containsText" text="3 - красный">
      <formula>NOT(ISERROR(SEARCH("3 - красный",O286)))</formula>
    </cfRule>
    <cfRule type="containsText" dxfId="334" priority="322" stopIfTrue="1" operator="containsText" text="2 - желтый">
      <formula>NOT(ISERROR(SEARCH("2 - желтый",O286)))</formula>
    </cfRule>
    <cfRule type="containsText" dxfId="333" priority="323" stopIfTrue="1" operator="containsText" text="1 - зеленый">
      <formula>NOT(ISERROR(SEARCH("1 - зеленый",O286)))</formula>
    </cfRule>
    <cfRule type="containsText" dxfId="332" priority="324" stopIfTrue="1" operator="containsText" text="0 - серый">
      <formula>NOT(ISERROR(SEARCH("0 - серый",O286)))</formula>
    </cfRule>
  </conditionalFormatting>
  <conditionalFormatting sqref="P286">
    <cfRule type="containsText" dxfId="331" priority="317" stopIfTrue="1" operator="containsText" text="3 - красный">
      <formula>NOT(ISERROR(SEARCH("3 - красный",P286)))</formula>
    </cfRule>
    <cfRule type="containsText" dxfId="330" priority="318" stopIfTrue="1" operator="containsText" text="2 - желтый">
      <formula>NOT(ISERROR(SEARCH("2 - желтый",P286)))</formula>
    </cfRule>
    <cfRule type="containsText" dxfId="329" priority="319" stopIfTrue="1" operator="containsText" text="1 - зеленый">
      <formula>NOT(ISERROR(SEARCH("1 - зеленый",P286)))</formula>
    </cfRule>
    <cfRule type="containsText" dxfId="328" priority="320" stopIfTrue="1" operator="containsText" text="0 - серый">
      <formula>NOT(ISERROR(SEARCH("0 - серый",P286)))</formula>
    </cfRule>
  </conditionalFormatting>
  <conditionalFormatting sqref="O286">
    <cfRule type="containsText" dxfId="327" priority="313" stopIfTrue="1" operator="containsText" text="3 - красный">
      <formula>NOT(ISERROR(SEARCH("3 - красный",O286)))</formula>
    </cfRule>
    <cfRule type="containsText" dxfId="326" priority="314" stopIfTrue="1" operator="containsText" text="2 - желтый">
      <formula>NOT(ISERROR(SEARCH("2 - желтый",O286)))</formula>
    </cfRule>
    <cfRule type="containsText" dxfId="325" priority="315" stopIfTrue="1" operator="containsText" text="1 - зеленый">
      <formula>NOT(ISERROR(SEARCH("1 - зеленый",O286)))</formula>
    </cfRule>
    <cfRule type="containsText" dxfId="324" priority="316" stopIfTrue="1" operator="containsText" text="0 - серый">
      <formula>NOT(ISERROR(SEARCH("0 - серый",O286)))</formula>
    </cfRule>
  </conditionalFormatting>
  <conditionalFormatting sqref="P286">
    <cfRule type="containsText" dxfId="323" priority="309" stopIfTrue="1" operator="containsText" text="3 - красный">
      <formula>NOT(ISERROR(SEARCH("3 - красный",P286)))</formula>
    </cfRule>
    <cfRule type="containsText" dxfId="322" priority="310" stopIfTrue="1" operator="containsText" text="2 - желтый">
      <formula>NOT(ISERROR(SEARCH("2 - желтый",P286)))</formula>
    </cfRule>
    <cfRule type="containsText" dxfId="321" priority="311" stopIfTrue="1" operator="containsText" text="1 - зеленый">
      <formula>NOT(ISERROR(SEARCH("1 - зеленый",P286)))</formula>
    </cfRule>
    <cfRule type="containsText" dxfId="320" priority="312" stopIfTrue="1" operator="containsText" text="0 - серый">
      <formula>NOT(ISERROR(SEARCH("0 - серый",P286)))</formula>
    </cfRule>
  </conditionalFormatting>
  <conditionalFormatting sqref="O286">
    <cfRule type="containsText" dxfId="319" priority="305" stopIfTrue="1" operator="containsText" text="3 - красный">
      <formula>NOT(ISERROR(SEARCH("3 - красный",O286)))</formula>
    </cfRule>
    <cfRule type="containsText" dxfId="318" priority="306" stopIfTrue="1" operator="containsText" text="2 - желтый">
      <formula>NOT(ISERROR(SEARCH("2 - желтый",O286)))</formula>
    </cfRule>
    <cfRule type="containsText" dxfId="317" priority="307" stopIfTrue="1" operator="containsText" text="1 - зеленый">
      <formula>NOT(ISERROR(SEARCH("1 - зеленый",O286)))</formula>
    </cfRule>
    <cfRule type="containsText" dxfId="316" priority="308" stopIfTrue="1" operator="containsText" text="0 - серый">
      <formula>NOT(ISERROR(SEARCH("0 - серый",O286)))</formula>
    </cfRule>
  </conditionalFormatting>
  <conditionalFormatting sqref="P286">
    <cfRule type="containsText" dxfId="315" priority="301" stopIfTrue="1" operator="containsText" text="3 - красный">
      <formula>NOT(ISERROR(SEARCH("3 - красный",P286)))</formula>
    </cfRule>
    <cfRule type="containsText" dxfId="314" priority="302" stopIfTrue="1" operator="containsText" text="2 - желтый">
      <formula>NOT(ISERROR(SEARCH("2 - желтый",P286)))</formula>
    </cfRule>
    <cfRule type="containsText" dxfId="313" priority="303" stopIfTrue="1" operator="containsText" text="1 - зеленый">
      <formula>NOT(ISERROR(SEARCH("1 - зеленый",P286)))</formula>
    </cfRule>
    <cfRule type="containsText" dxfId="312" priority="304" stopIfTrue="1" operator="containsText" text="0 - серый">
      <formula>NOT(ISERROR(SEARCH("0 - серый",P286)))</formula>
    </cfRule>
  </conditionalFormatting>
  <conditionalFormatting sqref="O286">
    <cfRule type="containsText" dxfId="311" priority="297" stopIfTrue="1" operator="containsText" text="3 - красный">
      <formula>NOT(ISERROR(SEARCH("3 - красный",O286)))</formula>
    </cfRule>
    <cfRule type="containsText" dxfId="310" priority="298" stopIfTrue="1" operator="containsText" text="2 - желтый">
      <formula>NOT(ISERROR(SEARCH("2 - желтый",O286)))</formula>
    </cfRule>
    <cfRule type="containsText" dxfId="309" priority="299" stopIfTrue="1" operator="containsText" text="1 - зеленый">
      <formula>NOT(ISERROR(SEARCH("1 - зеленый",O286)))</formula>
    </cfRule>
    <cfRule type="containsText" dxfId="308" priority="300" stopIfTrue="1" operator="containsText" text="0 - серый">
      <formula>NOT(ISERROR(SEARCH("0 - серый",O286)))</formula>
    </cfRule>
  </conditionalFormatting>
  <conditionalFormatting sqref="P286">
    <cfRule type="containsText" dxfId="307" priority="293" stopIfTrue="1" operator="containsText" text="3 - красный">
      <formula>NOT(ISERROR(SEARCH("3 - красный",P286)))</formula>
    </cfRule>
    <cfRule type="containsText" dxfId="306" priority="294" stopIfTrue="1" operator="containsText" text="2 - желтый">
      <formula>NOT(ISERROR(SEARCH("2 - желтый",P286)))</formula>
    </cfRule>
    <cfRule type="containsText" dxfId="305" priority="295" stopIfTrue="1" operator="containsText" text="1 - зеленый">
      <formula>NOT(ISERROR(SEARCH("1 - зеленый",P286)))</formula>
    </cfRule>
    <cfRule type="containsText" dxfId="304" priority="296" stopIfTrue="1" operator="containsText" text="0 - серый">
      <formula>NOT(ISERROR(SEARCH("0 - серый",P286)))</formula>
    </cfRule>
  </conditionalFormatting>
  <conditionalFormatting sqref="O420 O415 O412 O407 O402 O399 O394 O389 O386 O381 O375 O373 O367">
    <cfRule type="containsText" dxfId="303" priority="289" stopIfTrue="1" operator="containsText" text="3 - красный">
      <formula>NOT(ISERROR(SEARCH("3 - красный",O367)))</formula>
    </cfRule>
    <cfRule type="containsText" dxfId="302" priority="290" stopIfTrue="1" operator="containsText" text="2 - желтый">
      <formula>NOT(ISERROR(SEARCH("2 - желтый",O367)))</formula>
    </cfRule>
    <cfRule type="containsText" dxfId="301" priority="291" stopIfTrue="1" operator="containsText" text="1 - зеленый">
      <formula>NOT(ISERROR(SEARCH("1 - зеленый",O367)))</formula>
    </cfRule>
    <cfRule type="containsText" dxfId="300" priority="292" stopIfTrue="1" operator="containsText" text="0 - серый">
      <formula>NOT(ISERROR(SEARCH("0 - серый",O367)))</formula>
    </cfRule>
  </conditionalFormatting>
  <conditionalFormatting sqref="P420 P415 P412 P407 P402 P399 P394 P389 P386 P381 P375 P373 P367">
    <cfRule type="containsText" dxfId="299" priority="285" stopIfTrue="1" operator="containsText" text="3 - красный">
      <formula>NOT(ISERROR(SEARCH("3 - красный",P367)))</formula>
    </cfRule>
    <cfRule type="containsText" dxfId="298" priority="286" stopIfTrue="1" operator="containsText" text="2 - желтый">
      <formula>NOT(ISERROR(SEARCH("2 - желтый",P367)))</formula>
    </cfRule>
    <cfRule type="containsText" dxfId="297" priority="287" stopIfTrue="1" operator="containsText" text="1 - зеленый">
      <formula>NOT(ISERROR(SEARCH("1 - зеленый",P367)))</formula>
    </cfRule>
    <cfRule type="containsText" dxfId="296" priority="288" stopIfTrue="1" operator="containsText" text="0 - серый">
      <formula>NOT(ISERROR(SEARCH("0 - серый",P367)))</formula>
    </cfRule>
  </conditionalFormatting>
  <conditionalFormatting sqref="O420 O415 O412 O407 O402 O399 O394 O389 O386 O381 O375 O373 O367">
    <cfRule type="containsText" dxfId="295" priority="281" stopIfTrue="1" operator="containsText" text="3 - красный">
      <formula>NOT(ISERROR(SEARCH("3 - красный",O367)))</formula>
    </cfRule>
    <cfRule type="containsText" dxfId="294" priority="282" stopIfTrue="1" operator="containsText" text="2 - желтый">
      <formula>NOT(ISERROR(SEARCH("2 - желтый",O367)))</formula>
    </cfRule>
    <cfRule type="containsText" dxfId="293" priority="283" stopIfTrue="1" operator="containsText" text="1 - зеленый">
      <formula>NOT(ISERROR(SEARCH("1 - зеленый",O367)))</formula>
    </cfRule>
    <cfRule type="containsText" dxfId="292" priority="284" stopIfTrue="1" operator="containsText" text="0 - серый">
      <formula>NOT(ISERROR(SEARCH("0 - серый",O367)))</formula>
    </cfRule>
  </conditionalFormatting>
  <conditionalFormatting sqref="P420 P415 P412 P407 P402 P399 P394 P389 P386 P381 P375 P373 P367">
    <cfRule type="containsText" dxfId="291" priority="277" stopIfTrue="1" operator="containsText" text="3 - красный">
      <formula>NOT(ISERROR(SEARCH("3 - красный",P367)))</formula>
    </cfRule>
    <cfRule type="containsText" dxfId="290" priority="278" stopIfTrue="1" operator="containsText" text="2 - желтый">
      <formula>NOT(ISERROR(SEARCH("2 - желтый",P367)))</formula>
    </cfRule>
    <cfRule type="containsText" dxfId="289" priority="279" stopIfTrue="1" operator="containsText" text="1 - зеленый">
      <formula>NOT(ISERROR(SEARCH("1 - зеленый",P367)))</formula>
    </cfRule>
    <cfRule type="containsText" dxfId="288" priority="280" stopIfTrue="1" operator="containsText" text="0 - серый">
      <formula>NOT(ISERROR(SEARCH("0 - серый",P367)))</formula>
    </cfRule>
  </conditionalFormatting>
  <conditionalFormatting sqref="O420 O415 O412 O407 O402 O399 O394 O389 O386 O381 O375 O373 O367">
    <cfRule type="containsText" dxfId="287" priority="273" stopIfTrue="1" operator="containsText" text="3 - красный">
      <formula>NOT(ISERROR(SEARCH("3 - красный",O367)))</formula>
    </cfRule>
    <cfRule type="containsText" dxfId="286" priority="274" stopIfTrue="1" operator="containsText" text="2 - желтый">
      <formula>NOT(ISERROR(SEARCH("2 - желтый",O367)))</formula>
    </cfRule>
    <cfRule type="containsText" dxfId="285" priority="275" stopIfTrue="1" operator="containsText" text="1 - зеленый">
      <formula>NOT(ISERROR(SEARCH("1 - зеленый",O367)))</formula>
    </cfRule>
    <cfRule type="containsText" dxfId="284" priority="276" stopIfTrue="1" operator="containsText" text="0 - серый">
      <formula>NOT(ISERROR(SEARCH("0 - серый",O367)))</formula>
    </cfRule>
  </conditionalFormatting>
  <conditionalFormatting sqref="P420 P415 P412 P407 P402 P399 P394 P389 P386 P381 P375 P373 P367">
    <cfRule type="containsText" dxfId="283" priority="269" stopIfTrue="1" operator="containsText" text="3 - красный">
      <formula>NOT(ISERROR(SEARCH("3 - красный",P367)))</formula>
    </cfRule>
    <cfRule type="containsText" dxfId="282" priority="270" stopIfTrue="1" operator="containsText" text="2 - желтый">
      <formula>NOT(ISERROR(SEARCH("2 - желтый",P367)))</formula>
    </cfRule>
    <cfRule type="containsText" dxfId="281" priority="271" stopIfTrue="1" operator="containsText" text="1 - зеленый">
      <formula>NOT(ISERROR(SEARCH("1 - зеленый",P367)))</formula>
    </cfRule>
    <cfRule type="containsText" dxfId="280" priority="272" stopIfTrue="1" operator="containsText" text="0 - серый">
      <formula>NOT(ISERROR(SEARCH("0 - серый",P367)))</formula>
    </cfRule>
  </conditionalFormatting>
  <conditionalFormatting sqref="O420 O415 O412 O407 O402 O399 O394 O389 O386 O381 O375 O373 O367">
    <cfRule type="containsText" dxfId="279" priority="265" stopIfTrue="1" operator="containsText" text="3 - красный">
      <formula>NOT(ISERROR(SEARCH("3 - красный",O367)))</formula>
    </cfRule>
    <cfRule type="containsText" dxfId="278" priority="266" stopIfTrue="1" operator="containsText" text="2 - желтый">
      <formula>NOT(ISERROR(SEARCH("2 - желтый",O367)))</formula>
    </cfRule>
    <cfRule type="containsText" dxfId="277" priority="267" stopIfTrue="1" operator="containsText" text="1 - зеленый">
      <formula>NOT(ISERROR(SEARCH("1 - зеленый",O367)))</formula>
    </cfRule>
    <cfRule type="containsText" dxfId="276" priority="268" stopIfTrue="1" operator="containsText" text="0 - серый">
      <formula>NOT(ISERROR(SEARCH("0 - серый",O367)))</formula>
    </cfRule>
  </conditionalFormatting>
  <conditionalFormatting sqref="P420 P415 P412 P407 P402 P399 P394 P389 P386 P381 P375 P373 P367">
    <cfRule type="containsText" dxfId="275" priority="261" stopIfTrue="1" operator="containsText" text="3 - красный">
      <formula>NOT(ISERROR(SEARCH("3 - красный",P367)))</formula>
    </cfRule>
    <cfRule type="containsText" dxfId="274" priority="262" stopIfTrue="1" operator="containsText" text="2 - желтый">
      <formula>NOT(ISERROR(SEARCH("2 - желтый",P367)))</formula>
    </cfRule>
    <cfRule type="containsText" dxfId="273" priority="263" stopIfTrue="1" operator="containsText" text="1 - зеленый">
      <formula>NOT(ISERROR(SEARCH("1 - зеленый",P367)))</formula>
    </cfRule>
    <cfRule type="containsText" dxfId="272" priority="264" stopIfTrue="1" operator="containsText" text="0 - серый">
      <formula>NOT(ISERROR(SEARCH("0 - серый",P367)))</formula>
    </cfRule>
  </conditionalFormatting>
  <conditionalFormatting sqref="O364:P366">
    <cfRule type="containsText" dxfId="271" priority="257" stopIfTrue="1" operator="containsText" text="3 - красный">
      <formula>NOT(ISERROR(SEARCH("3 - красный",O364)))</formula>
    </cfRule>
    <cfRule type="containsText" dxfId="270" priority="258" stopIfTrue="1" operator="containsText" text="2 - желтый">
      <formula>NOT(ISERROR(SEARCH("2 - желтый",O364)))</formula>
    </cfRule>
    <cfRule type="containsText" dxfId="269" priority="259" stopIfTrue="1" operator="containsText" text="1 - зеленый">
      <formula>NOT(ISERROR(SEARCH("1 - зеленый",O364)))</formula>
    </cfRule>
    <cfRule type="containsText" dxfId="268" priority="260" stopIfTrue="1" operator="containsText" text="0 - серый">
      <formula>NOT(ISERROR(SEARCH("0 - серый",O364)))</formula>
    </cfRule>
  </conditionalFormatting>
  <conditionalFormatting sqref="O364:P366">
    <cfRule type="containsText" dxfId="267" priority="253" stopIfTrue="1" operator="containsText" text="3 - красный">
      <formula>NOT(ISERROR(SEARCH("3 - красный",O364)))</formula>
    </cfRule>
    <cfRule type="containsText" dxfId="266" priority="254" stopIfTrue="1" operator="containsText" text="2 - желтый">
      <formula>NOT(ISERROR(SEARCH("2 - желтый",O364)))</formula>
    </cfRule>
    <cfRule type="containsText" dxfId="265" priority="255" stopIfTrue="1" operator="containsText" text="1 - зеленый">
      <formula>NOT(ISERROR(SEARCH("1 - зеленый",O364)))</formula>
    </cfRule>
    <cfRule type="containsText" dxfId="264" priority="256" stopIfTrue="1" operator="containsText" text="0 - серый">
      <formula>NOT(ISERROR(SEARCH("0 - серый",O364)))</formula>
    </cfRule>
  </conditionalFormatting>
  <conditionalFormatting sqref="O364:P366">
    <cfRule type="containsText" dxfId="263" priority="249" stopIfTrue="1" operator="containsText" text="3 - красный">
      <formula>NOT(ISERROR(SEARCH("3 - красный",O364)))</formula>
    </cfRule>
    <cfRule type="containsText" dxfId="262" priority="250" stopIfTrue="1" operator="containsText" text="2 - желтый">
      <formula>NOT(ISERROR(SEARCH("2 - желтый",O364)))</formula>
    </cfRule>
    <cfRule type="containsText" dxfId="261" priority="251" stopIfTrue="1" operator="containsText" text="1 - зеленый">
      <formula>NOT(ISERROR(SEARCH("1 - зеленый",O364)))</formula>
    </cfRule>
    <cfRule type="containsText" dxfId="260" priority="252" stopIfTrue="1" operator="containsText" text="0 - серый">
      <formula>NOT(ISERROR(SEARCH("0 - серый",O364)))</formula>
    </cfRule>
  </conditionalFormatting>
  <conditionalFormatting sqref="O364:O366">
    <cfRule type="containsText" dxfId="259" priority="245" stopIfTrue="1" operator="containsText" text="3 - красный">
      <formula>NOT(ISERROR(SEARCH("3 - красный",O364)))</formula>
    </cfRule>
    <cfRule type="containsText" dxfId="258" priority="246" stopIfTrue="1" operator="containsText" text="2 - желтый">
      <formula>NOT(ISERROR(SEARCH("2 - желтый",O364)))</formula>
    </cfRule>
    <cfRule type="containsText" dxfId="257" priority="247" stopIfTrue="1" operator="containsText" text="1 - зеленый">
      <formula>NOT(ISERROR(SEARCH("1 - зеленый",O364)))</formula>
    </cfRule>
    <cfRule type="containsText" dxfId="256" priority="248" stopIfTrue="1" operator="containsText" text="0 - серый">
      <formula>NOT(ISERROR(SEARCH("0 - серый",O364)))</formula>
    </cfRule>
  </conditionalFormatting>
  <conditionalFormatting sqref="P364:P366">
    <cfRule type="containsText" dxfId="255" priority="241" stopIfTrue="1" operator="containsText" text="3 - красный">
      <formula>NOT(ISERROR(SEARCH("3 - красный",P364)))</formula>
    </cfRule>
    <cfRule type="containsText" dxfId="254" priority="242" stopIfTrue="1" operator="containsText" text="2 - желтый">
      <formula>NOT(ISERROR(SEARCH("2 - желтый",P364)))</formula>
    </cfRule>
    <cfRule type="containsText" dxfId="253" priority="243" stopIfTrue="1" operator="containsText" text="1 - зеленый">
      <formula>NOT(ISERROR(SEARCH("1 - зеленый",P364)))</formula>
    </cfRule>
    <cfRule type="containsText" dxfId="252" priority="244" stopIfTrue="1" operator="containsText" text="0 - серый">
      <formula>NOT(ISERROR(SEARCH("0 - серый",P364)))</formula>
    </cfRule>
  </conditionalFormatting>
  <conditionalFormatting sqref="O368:P372">
    <cfRule type="containsText" dxfId="251" priority="237" stopIfTrue="1" operator="containsText" text="3 - красный">
      <formula>NOT(ISERROR(SEARCH("3 - красный",O368)))</formula>
    </cfRule>
    <cfRule type="containsText" dxfId="250" priority="238" stopIfTrue="1" operator="containsText" text="2 - желтый">
      <formula>NOT(ISERROR(SEARCH("2 - желтый",O368)))</formula>
    </cfRule>
    <cfRule type="containsText" dxfId="249" priority="239" stopIfTrue="1" operator="containsText" text="1 - зеленый">
      <formula>NOT(ISERROR(SEARCH("1 - зеленый",O368)))</formula>
    </cfRule>
    <cfRule type="containsText" dxfId="248" priority="240" stopIfTrue="1" operator="containsText" text="0 - серый">
      <formula>NOT(ISERROR(SEARCH("0 - серый",O368)))</formula>
    </cfRule>
  </conditionalFormatting>
  <conditionalFormatting sqref="O368:P372">
    <cfRule type="containsText" dxfId="247" priority="233" stopIfTrue="1" operator="containsText" text="3 - красный">
      <formula>NOT(ISERROR(SEARCH("3 - красный",O368)))</formula>
    </cfRule>
    <cfRule type="containsText" dxfId="246" priority="234" stopIfTrue="1" operator="containsText" text="2 - желтый">
      <formula>NOT(ISERROR(SEARCH("2 - желтый",O368)))</formula>
    </cfRule>
    <cfRule type="containsText" dxfId="245" priority="235" stopIfTrue="1" operator="containsText" text="1 - зеленый">
      <formula>NOT(ISERROR(SEARCH("1 - зеленый",O368)))</formula>
    </cfRule>
    <cfRule type="containsText" dxfId="244" priority="236" stopIfTrue="1" operator="containsText" text="0 - серый">
      <formula>NOT(ISERROR(SEARCH("0 - серый",O368)))</formula>
    </cfRule>
  </conditionalFormatting>
  <conditionalFormatting sqref="O368:P372">
    <cfRule type="containsText" dxfId="243" priority="229" stopIfTrue="1" operator="containsText" text="3 - красный">
      <formula>NOT(ISERROR(SEARCH("3 - красный",O368)))</formula>
    </cfRule>
    <cfRule type="containsText" dxfId="242" priority="230" stopIfTrue="1" operator="containsText" text="2 - желтый">
      <formula>NOT(ISERROR(SEARCH("2 - желтый",O368)))</formula>
    </cfRule>
    <cfRule type="containsText" dxfId="241" priority="231" stopIfTrue="1" operator="containsText" text="1 - зеленый">
      <formula>NOT(ISERROR(SEARCH("1 - зеленый",O368)))</formula>
    </cfRule>
    <cfRule type="containsText" dxfId="240" priority="232" stopIfTrue="1" operator="containsText" text="0 - серый">
      <formula>NOT(ISERROR(SEARCH("0 - серый",O368)))</formula>
    </cfRule>
  </conditionalFormatting>
  <conditionalFormatting sqref="O368:O372">
    <cfRule type="containsText" dxfId="239" priority="225" stopIfTrue="1" operator="containsText" text="3 - красный">
      <formula>NOT(ISERROR(SEARCH("3 - красный",O368)))</formula>
    </cfRule>
    <cfRule type="containsText" dxfId="238" priority="226" stopIfTrue="1" operator="containsText" text="2 - желтый">
      <formula>NOT(ISERROR(SEARCH("2 - желтый",O368)))</formula>
    </cfRule>
    <cfRule type="containsText" dxfId="237" priority="227" stopIfTrue="1" operator="containsText" text="1 - зеленый">
      <formula>NOT(ISERROR(SEARCH("1 - зеленый",O368)))</formula>
    </cfRule>
    <cfRule type="containsText" dxfId="236" priority="228" stopIfTrue="1" operator="containsText" text="0 - серый">
      <formula>NOT(ISERROR(SEARCH("0 - серый",O368)))</formula>
    </cfRule>
  </conditionalFormatting>
  <conditionalFormatting sqref="P368:P372">
    <cfRule type="containsText" dxfId="235" priority="221" stopIfTrue="1" operator="containsText" text="3 - красный">
      <formula>NOT(ISERROR(SEARCH("3 - красный",P368)))</formula>
    </cfRule>
    <cfRule type="containsText" dxfId="234" priority="222" stopIfTrue="1" operator="containsText" text="2 - желтый">
      <formula>NOT(ISERROR(SEARCH("2 - желтый",P368)))</formula>
    </cfRule>
    <cfRule type="containsText" dxfId="233" priority="223" stopIfTrue="1" operator="containsText" text="1 - зеленый">
      <formula>NOT(ISERROR(SEARCH("1 - зеленый",P368)))</formula>
    </cfRule>
    <cfRule type="containsText" dxfId="232" priority="224" stopIfTrue="1" operator="containsText" text="0 - серый">
      <formula>NOT(ISERROR(SEARCH("0 - серый",P368)))</formula>
    </cfRule>
  </conditionalFormatting>
  <conditionalFormatting sqref="O374:P374">
    <cfRule type="containsText" dxfId="231" priority="217" stopIfTrue="1" operator="containsText" text="3 - красный">
      <formula>NOT(ISERROR(SEARCH("3 - красный",O374)))</formula>
    </cfRule>
    <cfRule type="containsText" dxfId="230" priority="218" stopIfTrue="1" operator="containsText" text="2 - желтый">
      <formula>NOT(ISERROR(SEARCH("2 - желтый",O374)))</formula>
    </cfRule>
    <cfRule type="containsText" dxfId="229" priority="219" stopIfTrue="1" operator="containsText" text="1 - зеленый">
      <formula>NOT(ISERROR(SEARCH("1 - зеленый",O374)))</formula>
    </cfRule>
    <cfRule type="containsText" dxfId="228" priority="220" stopIfTrue="1" operator="containsText" text="0 - серый">
      <formula>NOT(ISERROR(SEARCH("0 - серый",O374)))</formula>
    </cfRule>
  </conditionalFormatting>
  <conditionalFormatting sqref="O374:P374">
    <cfRule type="containsText" dxfId="227" priority="213" stopIfTrue="1" operator="containsText" text="3 - красный">
      <formula>NOT(ISERROR(SEARCH("3 - красный",O374)))</formula>
    </cfRule>
    <cfRule type="containsText" dxfId="226" priority="214" stopIfTrue="1" operator="containsText" text="2 - желтый">
      <formula>NOT(ISERROR(SEARCH("2 - желтый",O374)))</formula>
    </cfRule>
    <cfRule type="containsText" dxfId="225" priority="215" stopIfTrue="1" operator="containsText" text="1 - зеленый">
      <formula>NOT(ISERROR(SEARCH("1 - зеленый",O374)))</formula>
    </cfRule>
    <cfRule type="containsText" dxfId="224" priority="216" stopIfTrue="1" operator="containsText" text="0 - серый">
      <formula>NOT(ISERROR(SEARCH("0 - серый",O374)))</formula>
    </cfRule>
  </conditionalFormatting>
  <conditionalFormatting sqref="O374:P374">
    <cfRule type="containsText" dxfId="223" priority="209" stopIfTrue="1" operator="containsText" text="3 - красный">
      <formula>NOT(ISERROR(SEARCH("3 - красный",O374)))</formula>
    </cfRule>
    <cfRule type="containsText" dxfId="222" priority="210" stopIfTrue="1" operator="containsText" text="2 - желтый">
      <formula>NOT(ISERROR(SEARCH("2 - желтый",O374)))</formula>
    </cfRule>
    <cfRule type="containsText" dxfId="221" priority="211" stopIfTrue="1" operator="containsText" text="1 - зеленый">
      <formula>NOT(ISERROR(SEARCH("1 - зеленый",O374)))</formula>
    </cfRule>
    <cfRule type="containsText" dxfId="220" priority="212" stopIfTrue="1" operator="containsText" text="0 - серый">
      <formula>NOT(ISERROR(SEARCH("0 - серый",O374)))</formula>
    </cfRule>
  </conditionalFormatting>
  <conditionalFormatting sqref="O374">
    <cfRule type="containsText" dxfId="219" priority="205" stopIfTrue="1" operator="containsText" text="3 - красный">
      <formula>NOT(ISERROR(SEARCH("3 - красный",O374)))</formula>
    </cfRule>
    <cfRule type="containsText" dxfId="218" priority="206" stopIfTrue="1" operator="containsText" text="2 - желтый">
      <formula>NOT(ISERROR(SEARCH("2 - желтый",O374)))</formula>
    </cfRule>
    <cfRule type="containsText" dxfId="217" priority="207" stopIfTrue="1" operator="containsText" text="1 - зеленый">
      <formula>NOT(ISERROR(SEARCH("1 - зеленый",O374)))</formula>
    </cfRule>
    <cfRule type="containsText" dxfId="216" priority="208" stopIfTrue="1" operator="containsText" text="0 - серый">
      <formula>NOT(ISERROR(SEARCH("0 - серый",O374)))</formula>
    </cfRule>
  </conditionalFormatting>
  <conditionalFormatting sqref="P374">
    <cfRule type="containsText" dxfId="215" priority="201" stopIfTrue="1" operator="containsText" text="3 - красный">
      <formula>NOT(ISERROR(SEARCH("3 - красный",P374)))</formula>
    </cfRule>
    <cfRule type="containsText" dxfId="214" priority="202" stopIfTrue="1" operator="containsText" text="2 - желтый">
      <formula>NOT(ISERROR(SEARCH("2 - желтый",P374)))</formula>
    </cfRule>
    <cfRule type="containsText" dxfId="213" priority="203" stopIfTrue="1" operator="containsText" text="1 - зеленый">
      <formula>NOT(ISERROR(SEARCH("1 - зеленый",P374)))</formula>
    </cfRule>
    <cfRule type="containsText" dxfId="212" priority="204" stopIfTrue="1" operator="containsText" text="0 - серый">
      <formula>NOT(ISERROR(SEARCH("0 - серый",P374)))</formula>
    </cfRule>
  </conditionalFormatting>
  <conditionalFormatting sqref="O376:P380">
    <cfRule type="containsText" dxfId="211" priority="197" stopIfTrue="1" operator="containsText" text="3 - красный">
      <formula>NOT(ISERROR(SEARCH("3 - красный",O376)))</formula>
    </cfRule>
    <cfRule type="containsText" dxfId="210" priority="198" stopIfTrue="1" operator="containsText" text="2 - желтый">
      <formula>NOT(ISERROR(SEARCH("2 - желтый",O376)))</formula>
    </cfRule>
    <cfRule type="containsText" dxfId="209" priority="199" stopIfTrue="1" operator="containsText" text="1 - зеленый">
      <formula>NOT(ISERROR(SEARCH("1 - зеленый",O376)))</formula>
    </cfRule>
    <cfRule type="containsText" dxfId="208" priority="200" stopIfTrue="1" operator="containsText" text="0 - серый">
      <formula>NOT(ISERROR(SEARCH("0 - серый",O376)))</formula>
    </cfRule>
  </conditionalFormatting>
  <conditionalFormatting sqref="O376:P380">
    <cfRule type="containsText" dxfId="207" priority="193" stopIfTrue="1" operator="containsText" text="3 - красный">
      <formula>NOT(ISERROR(SEARCH("3 - красный",O376)))</formula>
    </cfRule>
    <cfRule type="containsText" dxfId="206" priority="194" stopIfTrue="1" operator="containsText" text="2 - желтый">
      <formula>NOT(ISERROR(SEARCH("2 - желтый",O376)))</formula>
    </cfRule>
    <cfRule type="containsText" dxfId="205" priority="195" stopIfTrue="1" operator="containsText" text="1 - зеленый">
      <formula>NOT(ISERROR(SEARCH("1 - зеленый",O376)))</formula>
    </cfRule>
    <cfRule type="containsText" dxfId="204" priority="196" stopIfTrue="1" operator="containsText" text="0 - серый">
      <formula>NOT(ISERROR(SEARCH("0 - серый",O376)))</formula>
    </cfRule>
  </conditionalFormatting>
  <conditionalFormatting sqref="O376:P380">
    <cfRule type="containsText" dxfId="203" priority="189" stopIfTrue="1" operator="containsText" text="3 - красный">
      <formula>NOT(ISERROR(SEARCH("3 - красный",O376)))</formula>
    </cfRule>
    <cfRule type="containsText" dxfId="202" priority="190" stopIfTrue="1" operator="containsText" text="2 - желтый">
      <formula>NOT(ISERROR(SEARCH("2 - желтый",O376)))</formula>
    </cfRule>
    <cfRule type="containsText" dxfId="201" priority="191" stopIfTrue="1" operator="containsText" text="1 - зеленый">
      <formula>NOT(ISERROR(SEARCH("1 - зеленый",O376)))</formula>
    </cfRule>
    <cfRule type="containsText" dxfId="200" priority="192" stopIfTrue="1" operator="containsText" text="0 - серый">
      <formula>NOT(ISERROR(SEARCH("0 - серый",O376)))</formula>
    </cfRule>
  </conditionalFormatting>
  <conditionalFormatting sqref="O376:O380">
    <cfRule type="containsText" dxfId="199" priority="185" stopIfTrue="1" operator="containsText" text="3 - красный">
      <formula>NOT(ISERROR(SEARCH("3 - красный",O376)))</formula>
    </cfRule>
    <cfRule type="containsText" dxfId="198" priority="186" stopIfTrue="1" operator="containsText" text="2 - желтый">
      <formula>NOT(ISERROR(SEARCH("2 - желтый",O376)))</formula>
    </cfRule>
    <cfRule type="containsText" dxfId="197" priority="187" stopIfTrue="1" operator="containsText" text="1 - зеленый">
      <formula>NOT(ISERROR(SEARCH("1 - зеленый",O376)))</formula>
    </cfRule>
    <cfRule type="containsText" dxfId="196" priority="188" stopIfTrue="1" operator="containsText" text="0 - серый">
      <formula>NOT(ISERROR(SEARCH("0 - серый",O376)))</formula>
    </cfRule>
  </conditionalFormatting>
  <conditionalFormatting sqref="P376:P380">
    <cfRule type="containsText" dxfId="195" priority="181" stopIfTrue="1" operator="containsText" text="3 - красный">
      <formula>NOT(ISERROR(SEARCH("3 - красный",P376)))</formula>
    </cfRule>
    <cfRule type="containsText" dxfId="194" priority="182" stopIfTrue="1" operator="containsText" text="2 - желтый">
      <formula>NOT(ISERROR(SEARCH("2 - желтый",P376)))</formula>
    </cfRule>
    <cfRule type="containsText" dxfId="193" priority="183" stopIfTrue="1" operator="containsText" text="1 - зеленый">
      <formula>NOT(ISERROR(SEARCH("1 - зеленый",P376)))</formula>
    </cfRule>
    <cfRule type="containsText" dxfId="192" priority="184" stopIfTrue="1" operator="containsText" text="0 - серый">
      <formula>NOT(ISERROR(SEARCH("0 - серый",P376)))</formula>
    </cfRule>
  </conditionalFormatting>
  <conditionalFormatting sqref="O382:P385">
    <cfRule type="containsText" dxfId="191" priority="177" stopIfTrue="1" operator="containsText" text="3 - красный">
      <formula>NOT(ISERROR(SEARCH("3 - красный",O382)))</formula>
    </cfRule>
    <cfRule type="containsText" dxfId="190" priority="178" stopIfTrue="1" operator="containsText" text="2 - желтый">
      <formula>NOT(ISERROR(SEARCH("2 - желтый",O382)))</formula>
    </cfRule>
    <cfRule type="containsText" dxfId="189" priority="179" stopIfTrue="1" operator="containsText" text="1 - зеленый">
      <formula>NOT(ISERROR(SEARCH("1 - зеленый",O382)))</formula>
    </cfRule>
    <cfRule type="containsText" dxfId="188" priority="180" stopIfTrue="1" operator="containsText" text="0 - серый">
      <formula>NOT(ISERROR(SEARCH("0 - серый",O382)))</formula>
    </cfRule>
  </conditionalFormatting>
  <conditionalFormatting sqref="O382:P385">
    <cfRule type="containsText" dxfId="187" priority="173" stopIfTrue="1" operator="containsText" text="3 - красный">
      <formula>NOT(ISERROR(SEARCH("3 - красный",O382)))</formula>
    </cfRule>
    <cfRule type="containsText" dxfId="186" priority="174" stopIfTrue="1" operator="containsText" text="2 - желтый">
      <formula>NOT(ISERROR(SEARCH("2 - желтый",O382)))</formula>
    </cfRule>
    <cfRule type="containsText" dxfId="185" priority="175" stopIfTrue="1" operator="containsText" text="1 - зеленый">
      <formula>NOT(ISERROR(SEARCH("1 - зеленый",O382)))</formula>
    </cfRule>
    <cfRule type="containsText" dxfId="184" priority="176" stopIfTrue="1" operator="containsText" text="0 - серый">
      <formula>NOT(ISERROR(SEARCH("0 - серый",O382)))</formula>
    </cfRule>
  </conditionalFormatting>
  <conditionalFormatting sqref="O382:P385">
    <cfRule type="containsText" dxfId="183" priority="169" stopIfTrue="1" operator="containsText" text="3 - красный">
      <formula>NOT(ISERROR(SEARCH("3 - красный",O382)))</formula>
    </cfRule>
    <cfRule type="containsText" dxfId="182" priority="170" stopIfTrue="1" operator="containsText" text="2 - желтый">
      <formula>NOT(ISERROR(SEARCH("2 - желтый",O382)))</formula>
    </cfRule>
    <cfRule type="containsText" dxfId="181" priority="171" stopIfTrue="1" operator="containsText" text="1 - зеленый">
      <formula>NOT(ISERROR(SEARCH("1 - зеленый",O382)))</formula>
    </cfRule>
    <cfRule type="containsText" dxfId="180" priority="172" stopIfTrue="1" operator="containsText" text="0 - серый">
      <formula>NOT(ISERROR(SEARCH("0 - серый",O382)))</formula>
    </cfRule>
  </conditionalFormatting>
  <conditionalFormatting sqref="O382:O385">
    <cfRule type="containsText" dxfId="179" priority="165" stopIfTrue="1" operator="containsText" text="3 - красный">
      <formula>NOT(ISERROR(SEARCH("3 - красный",O382)))</formula>
    </cfRule>
    <cfRule type="containsText" dxfId="178" priority="166" stopIfTrue="1" operator="containsText" text="2 - желтый">
      <formula>NOT(ISERROR(SEARCH("2 - желтый",O382)))</formula>
    </cfRule>
    <cfRule type="containsText" dxfId="177" priority="167" stopIfTrue="1" operator="containsText" text="1 - зеленый">
      <formula>NOT(ISERROR(SEARCH("1 - зеленый",O382)))</formula>
    </cfRule>
    <cfRule type="containsText" dxfId="176" priority="168" stopIfTrue="1" operator="containsText" text="0 - серый">
      <formula>NOT(ISERROR(SEARCH("0 - серый",O382)))</formula>
    </cfRule>
  </conditionalFormatting>
  <conditionalFormatting sqref="P382:P385">
    <cfRule type="containsText" dxfId="175" priority="161" stopIfTrue="1" operator="containsText" text="3 - красный">
      <formula>NOT(ISERROR(SEARCH("3 - красный",P382)))</formula>
    </cfRule>
    <cfRule type="containsText" dxfId="174" priority="162" stopIfTrue="1" operator="containsText" text="2 - желтый">
      <formula>NOT(ISERROR(SEARCH("2 - желтый",P382)))</formula>
    </cfRule>
    <cfRule type="containsText" dxfId="173" priority="163" stopIfTrue="1" operator="containsText" text="1 - зеленый">
      <formula>NOT(ISERROR(SEARCH("1 - зеленый",P382)))</formula>
    </cfRule>
    <cfRule type="containsText" dxfId="172" priority="164" stopIfTrue="1" operator="containsText" text="0 - серый">
      <formula>NOT(ISERROR(SEARCH("0 - серый",P382)))</formula>
    </cfRule>
  </conditionalFormatting>
  <conditionalFormatting sqref="O387:P388">
    <cfRule type="containsText" dxfId="171" priority="157" stopIfTrue="1" operator="containsText" text="3 - красный">
      <formula>NOT(ISERROR(SEARCH("3 - красный",O387)))</formula>
    </cfRule>
    <cfRule type="containsText" dxfId="170" priority="158" stopIfTrue="1" operator="containsText" text="2 - желтый">
      <formula>NOT(ISERROR(SEARCH("2 - желтый",O387)))</formula>
    </cfRule>
    <cfRule type="containsText" dxfId="169" priority="159" stopIfTrue="1" operator="containsText" text="1 - зеленый">
      <formula>NOT(ISERROR(SEARCH("1 - зеленый",O387)))</formula>
    </cfRule>
    <cfRule type="containsText" dxfId="168" priority="160" stopIfTrue="1" operator="containsText" text="0 - серый">
      <formula>NOT(ISERROR(SEARCH("0 - серый",O387)))</formula>
    </cfRule>
  </conditionalFormatting>
  <conditionalFormatting sqref="O387:P388">
    <cfRule type="containsText" dxfId="167" priority="153" stopIfTrue="1" operator="containsText" text="3 - красный">
      <formula>NOT(ISERROR(SEARCH("3 - красный",O387)))</formula>
    </cfRule>
    <cfRule type="containsText" dxfId="166" priority="154" stopIfTrue="1" operator="containsText" text="2 - желтый">
      <formula>NOT(ISERROR(SEARCH("2 - желтый",O387)))</formula>
    </cfRule>
    <cfRule type="containsText" dxfId="165" priority="155" stopIfTrue="1" operator="containsText" text="1 - зеленый">
      <formula>NOT(ISERROR(SEARCH("1 - зеленый",O387)))</formula>
    </cfRule>
    <cfRule type="containsText" dxfId="164" priority="156" stopIfTrue="1" operator="containsText" text="0 - серый">
      <formula>NOT(ISERROR(SEARCH("0 - серый",O387)))</formula>
    </cfRule>
  </conditionalFormatting>
  <conditionalFormatting sqref="O387:P388">
    <cfRule type="containsText" dxfId="163" priority="149" stopIfTrue="1" operator="containsText" text="3 - красный">
      <formula>NOT(ISERROR(SEARCH("3 - красный",O387)))</formula>
    </cfRule>
    <cfRule type="containsText" dxfId="162" priority="150" stopIfTrue="1" operator="containsText" text="2 - желтый">
      <formula>NOT(ISERROR(SEARCH("2 - желтый",O387)))</formula>
    </cfRule>
    <cfRule type="containsText" dxfId="161" priority="151" stopIfTrue="1" operator="containsText" text="1 - зеленый">
      <formula>NOT(ISERROR(SEARCH("1 - зеленый",O387)))</formula>
    </cfRule>
    <cfRule type="containsText" dxfId="160" priority="152" stopIfTrue="1" operator="containsText" text="0 - серый">
      <formula>NOT(ISERROR(SEARCH("0 - серый",O387)))</formula>
    </cfRule>
  </conditionalFormatting>
  <conditionalFormatting sqref="O387:O388">
    <cfRule type="containsText" dxfId="159" priority="145" stopIfTrue="1" operator="containsText" text="3 - красный">
      <formula>NOT(ISERROR(SEARCH("3 - красный",O387)))</formula>
    </cfRule>
    <cfRule type="containsText" dxfId="158" priority="146" stopIfTrue="1" operator="containsText" text="2 - желтый">
      <formula>NOT(ISERROR(SEARCH("2 - желтый",O387)))</formula>
    </cfRule>
    <cfRule type="containsText" dxfId="157" priority="147" stopIfTrue="1" operator="containsText" text="1 - зеленый">
      <formula>NOT(ISERROR(SEARCH("1 - зеленый",O387)))</formula>
    </cfRule>
    <cfRule type="containsText" dxfId="156" priority="148" stopIfTrue="1" operator="containsText" text="0 - серый">
      <formula>NOT(ISERROR(SEARCH("0 - серый",O387)))</formula>
    </cfRule>
  </conditionalFormatting>
  <conditionalFormatting sqref="P387:P388">
    <cfRule type="containsText" dxfId="155" priority="141" stopIfTrue="1" operator="containsText" text="3 - красный">
      <formula>NOT(ISERROR(SEARCH("3 - красный",P387)))</formula>
    </cfRule>
    <cfRule type="containsText" dxfId="154" priority="142" stopIfTrue="1" operator="containsText" text="2 - желтый">
      <formula>NOT(ISERROR(SEARCH("2 - желтый",P387)))</formula>
    </cfRule>
    <cfRule type="containsText" dxfId="153" priority="143" stopIfTrue="1" operator="containsText" text="1 - зеленый">
      <formula>NOT(ISERROR(SEARCH("1 - зеленый",P387)))</formula>
    </cfRule>
    <cfRule type="containsText" dxfId="152" priority="144" stopIfTrue="1" operator="containsText" text="0 - серый">
      <formula>NOT(ISERROR(SEARCH("0 - серый",P387)))</formula>
    </cfRule>
  </conditionalFormatting>
  <conditionalFormatting sqref="O390:P393">
    <cfRule type="containsText" dxfId="151" priority="137" stopIfTrue="1" operator="containsText" text="3 - красный">
      <formula>NOT(ISERROR(SEARCH("3 - красный",O390)))</formula>
    </cfRule>
    <cfRule type="containsText" dxfId="150" priority="138" stopIfTrue="1" operator="containsText" text="2 - желтый">
      <formula>NOT(ISERROR(SEARCH("2 - желтый",O390)))</formula>
    </cfRule>
    <cfRule type="containsText" dxfId="149" priority="139" stopIfTrue="1" operator="containsText" text="1 - зеленый">
      <formula>NOT(ISERROR(SEARCH("1 - зеленый",O390)))</formula>
    </cfRule>
    <cfRule type="containsText" dxfId="148" priority="140" stopIfTrue="1" operator="containsText" text="0 - серый">
      <formula>NOT(ISERROR(SEARCH("0 - серый",O390)))</formula>
    </cfRule>
  </conditionalFormatting>
  <conditionalFormatting sqref="O390:P393">
    <cfRule type="containsText" dxfId="147" priority="133" stopIfTrue="1" operator="containsText" text="3 - красный">
      <formula>NOT(ISERROR(SEARCH("3 - красный",O390)))</formula>
    </cfRule>
    <cfRule type="containsText" dxfId="146" priority="134" stopIfTrue="1" operator="containsText" text="2 - желтый">
      <formula>NOT(ISERROR(SEARCH("2 - желтый",O390)))</formula>
    </cfRule>
    <cfRule type="containsText" dxfId="145" priority="135" stopIfTrue="1" operator="containsText" text="1 - зеленый">
      <formula>NOT(ISERROR(SEARCH("1 - зеленый",O390)))</formula>
    </cfRule>
    <cfRule type="containsText" dxfId="144" priority="136" stopIfTrue="1" operator="containsText" text="0 - серый">
      <formula>NOT(ISERROR(SEARCH("0 - серый",O390)))</formula>
    </cfRule>
  </conditionalFormatting>
  <conditionalFormatting sqref="O390:P393">
    <cfRule type="containsText" dxfId="143" priority="129" stopIfTrue="1" operator="containsText" text="3 - красный">
      <formula>NOT(ISERROR(SEARCH("3 - красный",O390)))</formula>
    </cfRule>
    <cfRule type="containsText" dxfId="142" priority="130" stopIfTrue="1" operator="containsText" text="2 - желтый">
      <formula>NOT(ISERROR(SEARCH("2 - желтый",O390)))</formula>
    </cfRule>
    <cfRule type="containsText" dxfId="141" priority="131" stopIfTrue="1" operator="containsText" text="1 - зеленый">
      <formula>NOT(ISERROR(SEARCH("1 - зеленый",O390)))</formula>
    </cfRule>
    <cfRule type="containsText" dxfId="140" priority="132" stopIfTrue="1" operator="containsText" text="0 - серый">
      <formula>NOT(ISERROR(SEARCH("0 - серый",O390)))</formula>
    </cfRule>
  </conditionalFormatting>
  <conditionalFormatting sqref="O390:O393">
    <cfRule type="containsText" dxfId="139" priority="125" stopIfTrue="1" operator="containsText" text="3 - красный">
      <formula>NOT(ISERROR(SEARCH("3 - красный",O390)))</formula>
    </cfRule>
    <cfRule type="containsText" dxfId="138" priority="126" stopIfTrue="1" operator="containsText" text="2 - желтый">
      <formula>NOT(ISERROR(SEARCH("2 - желтый",O390)))</formula>
    </cfRule>
    <cfRule type="containsText" dxfId="137" priority="127" stopIfTrue="1" operator="containsText" text="1 - зеленый">
      <formula>NOT(ISERROR(SEARCH("1 - зеленый",O390)))</formula>
    </cfRule>
    <cfRule type="containsText" dxfId="136" priority="128" stopIfTrue="1" operator="containsText" text="0 - серый">
      <formula>NOT(ISERROR(SEARCH("0 - серый",O390)))</formula>
    </cfRule>
  </conditionalFormatting>
  <conditionalFormatting sqref="P390:P393">
    <cfRule type="containsText" dxfId="135" priority="121" stopIfTrue="1" operator="containsText" text="3 - красный">
      <formula>NOT(ISERROR(SEARCH("3 - красный",P390)))</formula>
    </cfRule>
    <cfRule type="containsText" dxfId="134" priority="122" stopIfTrue="1" operator="containsText" text="2 - желтый">
      <formula>NOT(ISERROR(SEARCH("2 - желтый",P390)))</formula>
    </cfRule>
    <cfRule type="containsText" dxfId="133" priority="123" stopIfTrue="1" operator="containsText" text="1 - зеленый">
      <formula>NOT(ISERROR(SEARCH("1 - зеленый",P390)))</formula>
    </cfRule>
    <cfRule type="containsText" dxfId="132" priority="124" stopIfTrue="1" operator="containsText" text="0 - серый">
      <formula>NOT(ISERROR(SEARCH("0 - серый",P390)))</formula>
    </cfRule>
  </conditionalFormatting>
  <conditionalFormatting sqref="O395:P398">
    <cfRule type="containsText" dxfId="131" priority="117" stopIfTrue="1" operator="containsText" text="3 - красный">
      <formula>NOT(ISERROR(SEARCH("3 - красный",O395)))</formula>
    </cfRule>
    <cfRule type="containsText" dxfId="130" priority="118" stopIfTrue="1" operator="containsText" text="2 - желтый">
      <formula>NOT(ISERROR(SEARCH("2 - желтый",O395)))</formula>
    </cfRule>
    <cfRule type="containsText" dxfId="129" priority="119" stopIfTrue="1" operator="containsText" text="1 - зеленый">
      <formula>NOT(ISERROR(SEARCH("1 - зеленый",O395)))</formula>
    </cfRule>
    <cfRule type="containsText" dxfId="128" priority="120" stopIfTrue="1" operator="containsText" text="0 - серый">
      <formula>NOT(ISERROR(SEARCH("0 - серый",O395)))</formula>
    </cfRule>
  </conditionalFormatting>
  <conditionalFormatting sqref="O395:P398">
    <cfRule type="containsText" dxfId="127" priority="113" stopIfTrue="1" operator="containsText" text="3 - красный">
      <formula>NOT(ISERROR(SEARCH("3 - красный",O395)))</formula>
    </cfRule>
    <cfRule type="containsText" dxfId="126" priority="114" stopIfTrue="1" operator="containsText" text="2 - желтый">
      <formula>NOT(ISERROR(SEARCH("2 - желтый",O395)))</formula>
    </cfRule>
    <cfRule type="containsText" dxfId="125" priority="115" stopIfTrue="1" operator="containsText" text="1 - зеленый">
      <formula>NOT(ISERROR(SEARCH("1 - зеленый",O395)))</formula>
    </cfRule>
    <cfRule type="containsText" dxfId="124" priority="116" stopIfTrue="1" operator="containsText" text="0 - серый">
      <formula>NOT(ISERROR(SEARCH("0 - серый",O395)))</formula>
    </cfRule>
  </conditionalFormatting>
  <conditionalFormatting sqref="O395:P398">
    <cfRule type="containsText" dxfId="123" priority="109" stopIfTrue="1" operator="containsText" text="3 - красный">
      <formula>NOT(ISERROR(SEARCH("3 - красный",O395)))</formula>
    </cfRule>
    <cfRule type="containsText" dxfId="122" priority="110" stopIfTrue="1" operator="containsText" text="2 - желтый">
      <formula>NOT(ISERROR(SEARCH("2 - желтый",O395)))</formula>
    </cfRule>
    <cfRule type="containsText" dxfId="121" priority="111" stopIfTrue="1" operator="containsText" text="1 - зеленый">
      <formula>NOT(ISERROR(SEARCH("1 - зеленый",O395)))</formula>
    </cfRule>
    <cfRule type="containsText" dxfId="120" priority="112" stopIfTrue="1" operator="containsText" text="0 - серый">
      <formula>NOT(ISERROR(SEARCH("0 - серый",O395)))</formula>
    </cfRule>
  </conditionalFormatting>
  <conditionalFormatting sqref="O395:O398">
    <cfRule type="containsText" dxfId="119" priority="105" stopIfTrue="1" operator="containsText" text="3 - красный">
      <formula>NOT(ISERROR(SEARCH("3 - красный",O395)))</formula>
    </cfRule>
    <cfRule type="containsText" dxfId="118" priority="106" stopIfTrue="1" operator="containsText" text="2 - желтый">
      <formula>NOT(ISERROR(SEARCH("2 - желтый",O395)))</formula>
    </cfRule>
    <cfRule type="containsText" dxfId="117" priority="107" stopIfTrue="1" operator="containsText" text="1 - зеленый">
      <formula>NOT(ISERROR(SEARCH("1 - зеленый",O395)))</formula>
    </cfRule>
    <cfRule type="containsText" dxfId="116" priority="108" stopIfTrue="1" operator="containsText" text="0 - серый">
      <formula>NOT(ISERROR(SEARCH("0 - серый",O395)))</formula>
    </cfRule>
  </conditionalFormatting>
  <conditionalFormatting sqref="P395:P398">
    <cfRule type="containsText" dxfId="115" priority="101" stopIfTrue="1" operator="containsText" text="3 - красный">
      <formula>NOT(ISERROR(SEARCH("3 - красный",P395)))</formula>
    </cfRule>
    <cfRule type="containsText" dxfId="114" priority="102" stopIfTrue="1" operator="containsText" text="2 - желтый">
      <formula>NOT(ISERROR(SEARCH("2 - желтый",P395)))</formula>
    </cfRule>
    <cfRule type="containsText" dxfId="113" priority="103" stopIfTrue="1" operator="containsText" text="1 - зеленый">
      <formula>NOT(ISERROR(SEARCH("1 - зеленый",P395)))</formula>
    </cfRule>
    <cfRule type="containsText" dxfId="112" priority="104" stopIfTrue="1" operator="containsText" text="0 - серый">
      <formula>NOT(ISERROR(SEARCH("0 - серый",P395)))</formula>
    </cfRule>
  </conditionalFormatting>
  <conditionalFormatting sqref="O400:P401">
    <cfRule type="containsText" dxfId="111" priority="97" stopIfTrue="1" operator="containsText" text="3 - красный">
      <formula>NOT(ISERROR(SEARCH("3 - красный",O400)))</formula>
    </cfRule>
    <cfRule type="containsText" dxfId="110" priority="98" stopIfTrue="1" operator="containsText" text="2 - желтый">
      <formula>NOT(ISERROR(SEARCH("2 - желтый",O400)))</formula>
    </cfRule>
    <cfRule type="containsText" dxfId="109" priority="99" stopIfTrue="1" operator="containsText" text="1 - зеленый">
      <formula>NOT(ISERROR(SEARCH("1 - зеленый",O400)))</formula>
    </cfRule>
    <cfRule type="containsText" dxfId="108" priority="100" stopIfTrue="1" operator="containsText" text="0 - серый">
      <formula>NOT(ISERROR(SEARCH("0 - серый",O400)))</formula>
    </cfRule>
  </conditionalFormatting>
  <conditionalFormatting sqref="O400:P401">
    <cfRule type="containsText" dxfId="107" priority="93" stopIfTrue="1" operator="containsText" text="3 - красный">
      <formula>NOT(ISERROR(SEARCH("3 - красный",O400)))</formula>
    </cfRule>
    <cfRule type="containsText" dxfId="106" priority="94" stopIfTrue="1" operator="containsText" text="2 - желтый">
      <formula>NOT(ISERROR(SEARCH("2 - желтый",O400)))</formula>
    </cfRule>
    <cfRule type="containsText" dxfId="105" priority="95" stopIfTrue="1" operator="containsText" text="1 - зеленый">
      <formula>NOT(ISERROR(SEARCH("1 - зеленый",O400)))</formula>
    </cfRule>
    <cfRule type="containsText" dxfId="104" priority="96" stopIfTrue="1" operator="containsText" text="0 - серый">
      <formula>NOT(ISERROR(SEARCH("0 - серый",O400)))</formula>
    </cfRule>
  </conditionalFormatting>
  <conditionalFormatting sqref="O400:P401">
    <cfRule type="containsText" dxfId="103" priority="89" stopIfTrue="1" operator="containsText" text="3 - красный">
      <formula>NOT(ISERROR(SEARCH("3 - красный",O400)))</formula>
    </cfRule>
    <cfRule type="containsText" dxfId="102" priority="90" stopIfTrue="1" operator="containsText" text="2 - желтый">
      <formula>NOT(ISERROR(SEARCH("2 - желтый",O400)))</formula>
    </cfRule>
    <cfRule type="containsText" dxfId="101" priority="91" stopIfTrue="1" operator="containsText" text="1 - зеленый">
      <formula>NOT(ISERROR(SEARCH("1 - зеленый",O400)))</formula>
    </cfRule>
    <cfRule type="containsText" dxfId="100" priority="92" stopIfTrue="1" operator="containsText" text="0 - серый">
      <formula>NOT(ISERROR(SEARCH("0 - серый",O400)))</formula>
    </cfRule>
  </conditionalFormatting>
  <conditionalFormatting sqref="O400:O401">
    <cfRule type="containsText" dxfId="99" priority="85" stopIfTrue="1" operator="containsText" text="3 - красный">
      <formula>NOT(ISERROR(SEARCH("3 - красный",O400)))</formula>
    </cfRule>
    <cfRule type="containsText" dxfId="98" priority="86" stopIfTrue="1" operator="containsText" text="2 - желтый">
      <formula>NOT(ISERROR(SEARCH("2 - желтый",O400)))</formula>
    </cfRule>
    <cfRule type="containsText" dxfId="97" priority="87" stopIfTrue="1" operator="containsText" text="1 - зеленый">
      <formula>NOT(ISERROR(SEARCH("1 - зеленый",O400)))</formula>
    </cfRule>
    <cfRule type="containsText" dxfId="96" priority="88" stopIfTrue="1" operator="containsText" text="0 - серый">
      <formula>NOT(ISERROR(SEARCH("0 - серый",O400)))</formula>
    </cfRule>
  </conditionalFormatting>
  <conditionalFormatting sqref="P400:P401">
    <cfRule type="containsText" dxfId="95" priority="81" stopIfTrue="1" operator="containsText" text="3 - красный">
      <formula>NOT(ISERROR(SEARCH("3 - красный",P400)))</formula>
    </cfRule>
    <cfRule type="containsText" dxfId="94" priority="82" stopIfTrue="1" operator="containsText" text="2 - желтый">
      <formula>NOT(ISERROR(SEARCH("2 - желтый",P400)))</formula>
    </cfRule>
    <cfRule type="containsText" dxfId="93" priority="83" stopIfTrue="1" operator="containsText" text="1 - зеленый">
      <formula>NOT(ISERROR(SEARCH("1 - зеленый",P400)))</formula>
    </cfRule>
    <cfRule type="containsText" dxfId="92" priority="84" stopIfTrue="1" operator="containsText" text="0 - серый">
      <formula>NOT(ISERROR(SEARCH("0 - серый",P400)))</formula>
    </cfRule>
  </conditionalFormatting>
  <conditionalFormatting sqref="O403:P406">
    <cfRule type="containsText" dxfId="91" priority="77" stopIfTrue="1" operator="containsText" text="3 - красный">
      <formula>NOT(ISERROR(SEARCH("3 - красный",O403)))</formula>
    </cfRule>
    <cfRule type="containsText" dxfId="90" priority="78" stopIfTrue="1" operator="containsText" text="2 - желтый">
      <formula>NOT(ISERROR(SEARCH("2 - желтый",O403)))</formula>
    </cfRule>
    <cfRule type="containsText" dxfId="89" priority="79" stopIfTrue="1" operator="containsText" text="1 - зеленый">
      <formula>NOT(ISERROR(SEARCH("1 - зеленый",O403)))</formula>
    </cfRule>
    <cfRule type="containsText" dxfId="88" priority="80" stopIfTrue="1" operator="containsText" text="0 - серый">
      <formula>NOT(ISERROR(SEARCH("0 - серый",O403)))</formula>
    </cfRule>
  </conditionalFormatting>
  <conditionalFormatting sqref="O403:P406">
    <cfRule type="containsText" dxfId="87" priority="73" stopIfTrue="1" operator="containsText" text="3 - красный">
      <formula>NOT(ISERROR(SEARCH("3 - красный",O403)))</formula>
    </cfRule>
    <cfRule type="containsText" dxfId="86" priority="74" stopIfTrue="1" operator="containsText" text="2 - желтый">
      <formula>NOT(ISERROR(SEARCH("2 - желтый",O403)))</formula>
    </cfRule>
    <cfRule type="containsText" dxfId="85" priority="75" stopIfTrue="1" operator="containsText" text="1 - зеленый">
      <formula>NOT(ISERROR(SEARCH("1 - зеленый",O403)))</formula>
    </cfRule>
    <cfRule type="containsText" dxfId="84" priority="76" stopIfTrue="1" operator="containsText" text="0 - серый">
      <formula>NOT(ISERROR(SEARCH("0 - серый",O403)))</formula>
    </cfRule>
  </conditionalFormatting>
  <conditionalFormatting sqref="O403:P406">
    <cfRule type="containsText" dxfId="83" priority="69" stopIfTrue="1" operator="containsText" text="3 - красный">
      <formula>NOT(ISERROR(SEARCH("3 - красный",O403)))</formula>
    </cfRule>
    <cfRule type="containsText" dxfId="82" priority="70" stopIfTrue="1" operator="containsText" text="2 - желтый">
      <formula>NOT(ISERROR(SEARCH("2 - желтый",O403)))</formula>
    </cfRule>
    <cfRule type="containsText" dxfId="81" priority="71" stopIfTrue="1" operator="containsText" text="1 - зеленый">
      <formula>NOT(ISERROR(SEARCH("1 - зеленый",O403)))</formula>
    </cfRule>
    <cfRule type="containsText" dxfId="80" priority="72" stopIfTrue="1" operator="containsText" text="0 - серый">
      <formula>NOT(ISERROR(SEARCH("0 - серый",O403)))</formula>
    </cfRule>
  </conditionalFormatting>
  <conditionalFormatting sqref="O403:O406">
    <cfRule type="containsText" dxfId="79" priority="65" stopIfTrue="1" operator="containsText" text="3 - красный">
      <formula>NOT(ISERROR(SEARCH("3 - красный",O403)))</formula>
    </cfRule>
    <cfRule type="containsText" dxfId="78" priority="66" stopIfTrue="1" operator="containsText" text="2 - желтый">
      <formula>NOT(ISERROR(SEARCH("2 - желтый",O403)))</formula>
    </cfRule>
    <cfRule type="containsText" dxfId="77" priority="67" stopIfTrue="1" operator="containsText" text="1 - зеленый">
      <formula>NOT(ISERROR(SEARCH("1 - зеленый",O403)))</formula>
    </cfRule>
    <cfRule type="containsText" dxfId="76" priority="68" stopIfTrue="1" operator="containsText" text="0 - серый">
      <formula>NOT(ISERROR(SEARCH("0 - серый",O403)))</formula>
    </cfRule>
  </conditionalFormatting>
  <conditionalFormatting sqref="P403:P406">
    <cfRule type="containsText" dxfId="75" priority="61" stopIfTrue="1" operator="containsText" text="3 - красный">
      <formula>NOT(ISERROR(SEARCH("3 - красный",P403)))</formula>
    </cfRule>
    <cfRule type="containsText" dxfId="74" priority="62" stopIfTrue="1" operator="containsText" text="2 - желтый">
      <formula>NOT(ISERROR(SEARCH("2 - желтый",P403)))</formula>
    </cfRule>
    <cfRule type="containsText" dxfId="73" priority="63" stopIfTrue="1" operator="containsText" text="1 - зеленый">
      <formula>NOT(ISERROR(SEARCH("1 - зеленый",P403)))</formula>
    </cfRule>
    <cfRule type="containsText" dxfId="72" priority="64" stopIfTrue="1" operator="containsText" text="0 - серый">
      <formula>NOT(ISERROR(SEARCH("0 - серый",P403)))</formula>
    </cfRule>
  </conditionalFormatting>
  <conditionalFormatting sqref="O408:P411">
    <cfRule type="containsText" dxfId="71" priority="57" stopIfTrue="1" operator="containsText" text="3 - красный">
      <formula>NOT(ISERROR(SEARCH("3 - красный",O408)))</formula>
    </cfRule>
    <cfRule type="containsText" dxfId="70" priority="58" stopIfTrue="1" operator="containsText" text="2 - желтый">
      <formula>NOT(ISERROR(SEARCH("2 - желтый",O408)))</formula>
    </cfRule>
    <cfRule type="containsText" dxfId="69" priority="59" stopIfTrue="1" operator="containsText" text="1 - зеленый">
      <formula>NOT(ISERROR(SEARCH("1 - зеленый",O408)))</formula>
    </cfRule>
    <cfRule type="containsText" dxfId="68" priority="60" stopIfTrue="1" operator="containsText" text="0 - серый">
      <formula>NOT(ISERROR(SEARCH("0 - серый",O408)))</formula>
    </cfRule>
  </conditionalFormatting>
  <conditionalFormatting sqref="O408:P411">
    <cfRule type="containsText" dxfId="67" priority="53" stopIfTrue="1" operator="containsText" text="3 - красный">
      <formula>NOT(ISERROR(SEARCH("3 - красный",O408)))</formula>
    </cfRule>
    <cfRule type="containsText" dxfId="66" priority="54" stopIfTrue="1" operator="containsText" text="2 - желтый">
      <formula>NOT(ISERROR(SEARCH("2 - желтый",O408)))</formula>
    </cfRule>
    <cfRule type="containsText" dxfId="65" priority="55" stopIfTrue="1" operator="containsText" text="1 - зеленый">
      <formula>NOT(ISERROR(SEARCH("1 - зеленый",O408)))</formula>
    </cfRule>
    <cfRule type="containsText" dxfId="64" priority="56" stopIfTrue="1" operator="containsText" text="0 - серый">
      <formula>NOT(ISERROR(SEARCH("0 - серый",O408)))</formula>
    </cfRule>
  </conditionalFormatting>
  <conditionalFormatting sqref="O408:P411">
    <cfRule type="containsText" dxfId="63" priority="49" stopIfTrue="1" operator="containsText" text="3 - красный">
      <formula>NOT(ISERROR(SEARCH("3 - красный",O408)))</formula>
    </cfRule>
    <cfRule type="containsText" dxfId="62" priority="50" stopIfTrue="1" operator="containsText" text="2 - желтый">
      <formula>NOT(ISERROR(SEARCH("2 - желтый",O408)))</formula>
    </cfRule>
    <cfRule type="containsText" dxfId="61" priority="51" stopIfTrue="1" operator="containsText" text="1 - зеленый">
      <formula>NOT(ISERROR(SEARCH("1 - зеленый",O408)))</formula>
    </cfRule>
    <cfRule type="containsText" dxfId="60" priority="52" stopIfTrue="1" operator="containsText" text="0 - серый">
      <formula>NOT(ISERROR(SEARCH("0 - серый",O408)))</formula>
    </cfRule>
  </conditionalFormatting>
  <conditionalFormatting sqref="O408:O411">
    <cfRule type="containsText" dxfId="59" priority="45" stopIfTrue="1" operator="containsText" text="3 - красный">
      <formula>NOT(ISERROR(SEARCH("3 - красный",O408)))</formula>
    </cfRule>
    <cfRule type="containsText" dxfId="58" priority="46" stopIfTrue="1" operator="containsText" text="2 - желтый">
      <formula>NOT(ISERROR(SEARCH("2 - желтый",O408)))</formula>
    </cfRule>
    <cfRule type="containsText" dxfId="57" priority="47" stopIfTrue="1" operator="containsText" text="1 - зеленый">
      <formula>NOT(ISERROR(SEARCH("1 - зеленый",O408)))</formula>
    </cfRule>
    <cfRule type="containsText" dxfId="56" priority="48" stopIfTrue="1" operator="containsText" text="0 - серый">
      <formula>NOT(ISERROR(SEARCH("0 - серый",O408)))</formula>
    </cfRule>
  </conditionalFormatting>
  <conditionalFormatting sqref="P408:P411">
    <cfRule type="containsText" dxfId="55" priority="41" stopIfTrue="1" operator="containsText" text="3 - красный">
      <formula>NOT(ISERROR(SEARCH("3 - красный",P408)))</formula>
    </cfRule>
    <cfRule type="containsText" dxfId="54" priority="42" stopIfTrue="1" operator="containsText" text="2 - желтый">
      <formula>NOT(ISERROR(SEARCH("2 - желтый",P408)))</formula>
    </cfRule>
    <cfRule type="containsText" dxfId="53" priority="43" stopIfTrue="1" operator="containsText" text="1 - зеленый">
      <formula>NOT(ISERROR(SEARCH("1 - зеленый",P408)))</formula>
    </cfRule>
    <cfRule type="containsText" dxfId="52" priority="44" stopIfTrue="1" operator="containsText" text="0 - серый">
      <formula>NOT(ISERROR(SEARCH("0 - серый",P408)))</formula>
    </cfRule>
  </conditionalFormatting>
  <conditionalFormatting sqref="O413:P414">
    <cfRule type="containsText" dxfId="51" priority="37" stopIfTrue="1" operator="containsText" text="3 - красный">
      <formula>NOT(ISERROR(SEARCH("3 - красный",O413)))</formula>
    </cfRule>
    <cfRule type="containsText" dxfId="50" priority="38" stopIfTrue="1" operator="containsText" text="2 - желтый">
      <formula>NOT(ISERROR(SEARCH("2 - желтый",O413)))</formula>
    </cfRule>
    <cfRule type="containsText" dxfId="49" priority="39" stopIfTrue="1" operator="containsText" text="1 - зеленый">
      <formula>NOT(ISERROR(SEARCH("1 - зеленый",O413)))</formula>
    </cfRule>
    <cfRule type="containsText" dxfId="48" priority="40" stopIfTrue="1" operator="containsText" text="0 - серый">
      <formula>NOT(ISERROR(SEARCH("0 - серый",O413)))</formula>
    </cfRule>
  </conditionalFormatting>
  <conditionalFormatting sqref="O413:P414">
    <cfRule type="containsText" dxfId="47" priority="33" stopIfTrue="1" operator="containsText" text="3 - красный">
      <formula>NOT(ISERROR(SEARCH("3 - красный",O413)))</formula>
    </cfRule>
    <cfRule type="containsText" dxfId="46" priority="34" stopIfTrue="1" operator="containsText" text="2 - желтый">
      <formula>NOT(ISERROR(SEARCH("2 - желтый",O413)))</formula>
    </cfRule>
    <cfRule type="containsText" dxfId="45" priority="35" stopIfTrue="1" operator="containsText" text="1 - зеленый">
      <formula>NOT(ISERROR(SEARCH("1 - зеленый",O413)))</formula>
    </cfRule>
    <cfRule type="containsText" dxfId="44" priority="36" stopIfTrue="1" operator="containsText" text="0 - серый">
      <formula>NOT(ISERROR(SEARCH("0 - серый",O413)))</formula>
    </cfRule>
  </conditionalFormatting>
  <conditionalFormatting sqref="O413:P414">
    <cfRule type="containsText" dxfId="43" priority="29" stopIfTrue="1" operator="containsText" text="3 - красный">
      <formula>NOT(ISERROR(SEARCH("3 - красный",O413)))</formula>
    </cfRule>
    <cfRule type="containsText" dxfId="42" priority="30" stopIfTrue="1" operator="containsText" text="2 - желтый">
      <formula>NOT(ISERROR(SEARCH("2 - желтый",O413)))</formula>
    </cfRule>
    <cfRule type="containsText" dxfId="41" priority="31" stopIfTrue="1" operator="containsText" text="1 - зеленый">
      <formula>NOT(ISERROR(SEARCH("1 - зеленый",O413)))</formula>
    </cfRule>
    <cfRule type="containsText" dxfId="40" priority="32" stopIfTrue="1" operator="containsText" text="0 - серый">
      <formula>NOT(ISERROR(SEARCH("0 - серый",O413)))</formula>
    </cfRule>
  </conditionalFormatting>
  <conditionalFormatting sqref="O413:O414">
    <cfRule type="containsText" dxfId="39" priority="25" stopIfTrue="1" operator="containsText" text="3 - красный">
      <formula>NOT(ISERROR(SEARCH("3 - красный",O413)))</formula>
    </cfRule>
    <cfRule type="containsText" dxfId="38" priority="26" stopIfTrue="1" operator="containsText" text="2 - желтый">
      <formula>NOT(ISERROR(SEARCH("2 - желтый",O413)))</formula>
    </cfRule>
    <cfRule type="containsText" dxfId="37" priority="27" stopIfTrue="1" operator="containsText" text="1 - зеленый">
      <formula>NOT(ISERROR(SEARCH("1 - зеленый",O413)))</formula>
    </cfRule>
    <cfRule type="containsText" dxfId="36" priority="28" stopIfTrue="1" operator="containsText" text="0 - серый">
      <formula>NOT(ISERROR(SEARCH("0 - серый",O413)))</formula>
    </cfRule>
  </conditionalFormatting>
  <conditionalFormatting sqref="P413:P414">
    <cfRule type="containsText" dxfId="35" priority="21" stopIfTrue="1" operator="containsText" text="3 - красный">
      <formula>NOT(ISERROR(SEARCH("3 - красный",P413)))</formula>
    </cfRule>
    <cfRule type="containsText" dxfId="34" priority="22" stopIfTrue="1" operator="containsText" text="2 - желтый">
      <formula>NOT(ISERROR(SEARCH("2 - желтый",P413)))</formula>
    </cfRule>
    <cfRule type="containsText" dxfId="33" priority="23" stopIfTrue="1" operator="containsText" text="1 - зеленый">
      <formula>NOT(ISERROR(SEARCH("1 - зеленый",P413)))</formula>
    </cfRule>
    <cfRule type="containsText" dxfId="32" priority="24" stopIfTrue="1" operator="containsText" text="0 - серый">
      <formula>NOT(ISERROR(SEARCH("0 - серый",P413)))</formula>
    </cfRule>
  </conditionalFormatting>
  <conditionalFormatting sqref="O416:P419">
    <cfRule type="containsText" dxfId="31" priority="17" stopIfTrue="1" operator="containsText" text="3 - красный">
      <formula>NOT(ISERROR(SEARCH("3 - красный",O416)))</formula>
    </cfRule>
    <cfRule type="containsText" dxfId="30" priority="18" stopIfTrue="1" operator="containsText" text="2 - желтый">
      <formula>NOT(ISERROR(SEARCH("2 - желтый",O416)))</formula>
    </cfRule>
    <cfRule type="containsText" dxfId="29" priority="19" stopIfTrue="1" operator="containsText" text="1 - зеленый">
      <formula>NOT(ISERROR(SEARCH("1 - зеленый",O416)))</formula>
    </cfRule>
    <cfRule type="containsText" dxfId="28" priority="20" stopIfTrue="1" operator="containsText" text="0 - серый">
      <formula>NOT(ISERROR(SEARCH("0 - серый",O416)))</formula>
    </cfRule>
  </conditionalFormatting>
  <conditionalFormatting sqref="O416:P419">
    <cfRule type="containsText" dxfId="27" priority="13" stopIfTrue="1" operator="containsText" text="3 - красный">
      <formula>NOT(ISERROR(SEARCH("3 - красный",O416)))</formula>
    </cfRule>
    <cfRule type="containsText" dxfId="26" priority="14" stopIfTrue="1" operator="containsText" text="2 - желтый">
      <formula>NOT(ISERROR(SEARCH("2 - желтый",O416)))</formula>
    </cfRule>
    <cfRule type="containsText" dxfId="25" priority="15" stopIfTrue="1" operator="containsText" text="1 - зеленый">
      <formula>NOT(ISERROR(SEARCH("1 - зеленый",O416)))</formula>
    </cfRule>
    <cfRule type="containsText" dxfId="24" priority="16" stopIfTrue="1" operator="containsText" text="0 - серый">
      <formula>NOT(ISERROR(SEARCH("0 - серый",O416)))</formula>
    </cfRule>
  </conditionalFormatting>
  <conditionalFormatting sqref="O416:P419">
    <cfRule type="containsText" dxfId="23" priority="9" stopIfTrue="1" operator="containsText" text="3 - красный">
      <formula>NOT(ISERROR(SEARCH("3 - красный",O416)))</formula>
    </cfRule>
    <cfRule type="containsText" dxfId="22" priority="10" stopIfTrue="1" operator="containsText" text="2 - желтый">
      <formula>NOT(ISERROR(SEARCH("2 - желтый",O416)))</formula>
    </cfRule>
    <cfRule type="containsText" dxfId="21" priority="11" stopIfTrue="1" operator="containsText" text="1 - зеленый">
      <formula>NOT(ISERROR(SEARCH("1 - зеленый",O416)))</formula>
    </cfRule>
    <cfRule type="containsText" dxfId="20" priority="12" stopIfTrue="1" operator="containsText" text="0 - серый">
      <formula>NOT(ISERROR(SEARCH("0 - серый",O416)))</formula>
    </cfRule>
  </conditionalFormatting>
  <conditionalFormatting sqref="O416:O419">
    <cfRule type="containsText" dxfId="19" priority="5" stopIfTrue="1" operator="containsText" text="3 - красный">
      <formula>NOT(ISERROR(SEARCH("3 - красный",O416)))</formula>
    </cfRule>
    <cfRule type="containsText" dxfId="18" priority="6" stopIfTrue="1" operator="containsText" text="2 - желтый">
      <formula>NOT(ISERROR(SEARCH("2 - желтый",O416)))</formula>
    </cfRule>
    <cfRule type="containsText" dxfId="17" priority="7" stopIfTrue="1" operator="containsText" text="1 - зеленый">
      <formula>NOT(ISERROR(SEARCH("1 - зеленый",O416)))</formula>
    </cfRule>
    <cfRule type="containsText" dxfId="16" priority="8" stopIfTrue="1" operator="containsText" text="0 - серый">
      <formula>NOT(ISERROR(SEARCH("0 - серый",O416)))</formula>
    </cfRule>
  </conditionalFormatting>
  <conditionalFormatting sqref="P416:P419">
    <cfRule type="containsText" dxfId="15" priority="1" stopIfTrue="1" operator="containsText" text="3 - красный">
      <formula>NOT(ISERROR(SEARCH("3 - красный",P416)))</formula>
    </cfRule>
    <cfRule type="containsText" dxfId="14" priority="2" stopIfTrue="1" operator="containsText" text="2 - желтый">
      <formula>NOT(ISERROR(SEARCH("2 - желтый",P416)))</formula>
    </cfRule>
    <cfRule type="containsText" dxfId="13" priority="3" stopIfTrue="1" operator="containsText" text="1 - зеленый">
      <formula>NOT(ISERROR(SEARCH("1 - зеленый",P416)))</formula>
    </cfRule>
    <cfRule type="containsText" dxfId="12" priority="4" stopIfTrue="1" operator="containsText" text="0 - серый">
      <formula>NOT(ISERROR(SEARCH("0 - серый",P416)))</formula>
    </cfRule>
  </conditionalFormatting>
  <dataValidations count="6">
    <dataValidation type="list" allowBlank="1" showInputMessage="1" showErrorMessage="1" sqref="F1372:F2089 F2:F1369">
      <formula1>ActionsDP</formula1>
    </dataValidation>
    <dataValidation type="list" allowBlank="1" showInputMessage="1" showErrorMessage="1" sqref="G706:G740">
      <formula1>PicName</formula1>
    </dataValidation>
    <dataValidation allowBlank="1" showDropDown="1" showInputMessage="1" showErrorMessage="1" sqref="K425"/>
    <dataValidation type="list" allowBlank="1" showInputMessage="1" showErrorMessage="1" sqref="K2:K424 K426:K658">
      <formula1>IerarhiyaUr2</formula1>
    </dataValidation>
    <dataValidation type="list" allowBlank="1" showDropDown="1" showInputMessage="1" showErrorMessage="1" sqref="K659:K2535">
      <formula1>$B$2:$B$150</formula1>
    </dataValidation>
    <dataValidation type="list" allowBlank="1" showInputMessage="1" showErrorMessage="1" sqref="O2:P2089">
      <formula1>ДПприор</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Pic!#REF!</xm:f>
          </x14:formula1>
          <xm:sqref>G685:G705</xm:sqref>
        </x14:dataValidation>
        <x14:dataValidation type="list" allowBlank="1" showInputMessage="1" showErrorMessage="1">
          <x14:formula1>
            <xm:f>Pic!$B$2:$B$62</xm:f>
          </x14:formula1>
          <xm:sqref>G1173:G1369</xm:sqref>
        </x14:dataValidation>
        <x14:dataValidation type="list" allowBlank="1" showInputMessage="1" showErrorMessage="1">
          <x14:formula1>
            <xm:f>Pic!$B$2:$B$65</xm:f>
          </x14:formula1>
          <xm:sqref>G741:G1172 G2:G684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00B050"/>
  </sheetPr>
  <dimension ref="A1:H1022"/>
  <sheetViews>
    <sheetView zoomScaleNormal="100" workbookViewId="0">
      <pane xSplit="3" ySplit="1" topLeftCell="D2" activePane="bottomRight" state="frozen"/>
      <selection activeCell="C127" sqref="C127"/>
      <selection pane="topRight" activeCell="C127" sqref="C127"/>
      <selection pane="bottomLeft" activeCell="C127" sqref="C127"/>
      <selection pane="bottomRight" activeCell="A128" sqref="A128"/>
    </sheetView>
  </sheetViews>
  <sheetFormatPr defaultRowHeight="15" x14ac:dyDescent="0.25"/>
  <cols>
    <col min="1" max="1" width="5" style="3" bestFit="1" customWidth="1"/>
    <col min="2" max="2" width="64.7109375" style="768" bestFit="1" customWidth="1"/>
    <col min="3" max="3" width="16" style="41" bestFit="1" customWidth="1"/>
    <col min="4" max="4" width="10.42578125" style="41" bestFit="1" customWidth="1"/>
    <col min="5" max="5" width="10.28515625" style="41" bestFit="1" customWidth="1"/>
    <col min="6" max="6" width="12.5703125" style="41" bestFit="1" customWidth="1"/>
    <col min="7" max="7" width="40.7109375" style="3" bestFit="1" customWidth="1"/>
    <col min="8" max="8" width="8.42578125" style="41" bestFit="1" customWidth="1"/>
  </cols>
  <sheetData>
    <row r="1" spans="1:8" x14ac:dyDescent="0.25">
      <c r="A1" s="5" t="s">
        <v>0</v>
      </c>
      <c r="B1" s="6" t="s">
        <v>1</v>
      </c>
      <c r="C1" s="6" t="s">
        <v>2</v>
      </c>
      <c r="D1" s="2" t="s">
        <v>15</v>
      </c>
      <c r="E1" s="2" t="s">
        <v>16</v>
      </c>
      <c r="F1" s="209" t="s">
        <v>372</v>
      </c>
      <c r="G1" s="209" t="s">
        <v>373</v>
      </c>
      <c r="H1" s="765" t="s">
        <v>374</v>
      </c>
    </row>
    <row r="2" spans="1:8" x14ac:dyDescent="0.25">
      <c r="A2" s="763">
        <v>1</v>
      </c>
      <c r="B2" s="767" t="s">
        <v>4948</v>
      </c>
      <c r="C2" s="659" t="s">
        <v>6122</v>
      </c>
      <c r="D2" s="885">
        <v>1</v>
      </c>
      <c r="E2" s="885">
        <v>0</v>
      </c>
      <c r="F2" s="885" t="s">
        <v>4625</v>
      </c>
      <c r="G2" s="885" t="s">
        <v>4407</v>
      </c>
      <c r="H2" s="885" t="s">
        <v>4400</v>
      </c>
    </row>
    <row r="3" spans="1:8" x14ac:dyDescent="0.25">
      <c r="A3" s="763">
        <v>2</v>
      </c>
      <c r="B3" s="767" t="s">
        <v>4949</v>
      </c>
      <c r="C3" s="659" t="s">
        <v>6123</v>
      </c>
      <c r="D3" s="885">
        <v>1</v>
      </c>
      <c r="E3" s="885">
        <v>1</v>
      </c>
      <c r="F3" s="885" t="s">
        <v>4625</v>
      </c>
      <c r="G3" s="885" t="s">
        <v>4407</v>
      </c>
      <c r="H3" s="885" t="s">
        <v>4400</v>
      </c>
    </row>
    <row r="4" spans="1:8" x14ac:dyDescent="0.25">
      <c r="A4" s="763">
        <v>3</v>
      </c>
      <c r="B4" s="767" t="s">
        <v>4950</v>
      </c>
      <c r="C4" s="659" t="s">
        <v>6124</v>
      </c>
      <c r="D4" s="885">
        <v>1</v>
      </c>
      <c r="E4" s="885">
        <v>2</v>
      </c>
      <c r="F4" s="885" t="s">
        <v>4625</v>
      </c>
      <c r="G4" s="885" t="s">
        <v>4407</v>
      </c>
      <c r="H4" s="885" t="s">
        <v>4400</v>
      </c>
    </row>
    <row r="5" spans="1:8" x14ac:dyDescent="0.25">
      <c r="A5" s="763">
        <v>4</v>
      </c>
      <c r="B5" s="767" t="s">
        <v>4951</v>
      </c>
      <c r="C5" s="659" t="s">
        <v>6125</v>
      </c>
      <c r="D5" s="885">
        <v>1</v>
      </c>
      <c r="E5" s="885">
        <v>3</v>
      </c>
      <c r="F5" s="885" t="s">
        <v>4625</v>
      </c>
      <c r="G5" s="885" t="s">
        <v>4407</v>
      </c>
      <c r="H5" s="885" t="s">
        <v>4400</v>
      </c>
    </row>
    <row r="6" spans="1:8" x14ac:dyDescent="0.25">
      <c r="A6" s="763">
        <v>5</v>
      </c>
      <c r="B6" s="767" t="s">
        <v>4952</v>
      </c>
      <c r="C6" s="659" t="s">
        <v>6126</v>
      </c>
      <c r="D6" s="885">
        <v>1</v>
      </c>
      <c r="E6" s="885">
        <v>4</v>
      </c>
      <c r="F6" s="885" t="s">
        <v>4625</v>
      </c>
      <c r="G6" s="885" t="s">
        <v>4407</v>
      </c>
      <c r="H6" s="885" t="s">
        <v>4400</v>
      </c>
    </row>
    <row r="7" spans="1:8" x14ac:dyDescent="0.25">
      <c r="A7" s="763">
        <v>6</v>
      </c>
      <c r="B7" s="767" t="s">
        <v>4953</v>
      </c>
      <c r="C7" s="659" t="s">
        <v>6127</v>
      </c>
      <c r="D7" s="885">
        <v>1</v>
      </c>
      <c r="E7" s="885">
        <v>5</v>
      </c>
      <c r="F7" s="885" t="s">
        <v>4625</v>
      </c>
      <c r="G7" s="885" t="s">
        <v>4407</v>
      </c>
      <c r="H7" s="885" t="s">
        <v>4400</v>
      </c>
    </row>
    <row r="8" spans="1:8" x14ac:dyDescent="0.25">
      <c r="A8" s="763">
        <v>7</v>
      </c>
      <c r="B8" s="767" t="s">
        <v>4954</v>
      </c>
      <c r="C8" s="659" t="s">
        <v>6128</v>
      </c>
      <c r="D8" s="885">
        <v>1</v>
      </c>
      <c r="E8" s="885">
        <v>6</v>
      </c>
      <c r="F8" s="885" t="s">
        <v>4625</v>
      </c>
      <c r="G8" s="885" t="s">
        <v>4407</v>
      </c>
      <c r="H8" s="885" t="s">
        <v>4400</v>
      </c>
    </row>
    <row r="9" spans="1:8" x14ac:dyDescent="0.25">
      <c r="A9" s="763">
        <v>8</v>
      </c>
      <c r="B9" s="767" t="s">
        <v>4955</v>
      </c>
      <c r="C9" s="659" t="s">
        <v>6129</v>
      </c>
      <c r="D9" s="885">
        <v>1</v>
      </c>
      <c r="E9" s="885">
        <v>7</v>
      </c>
      <c r="F9" s="885" t="s">
        <v>4625</v>
      </c>
      <c r="G9" s="885" t="s">
        <v>4407</v>
      </c>
      <c r="H9" s="885" t="s">
        <v>4400</v>
      </c>
    </row>
    <row r="10" spans="1:8" x14ac:dyDescent="0.25">
      <c r="A10" s="763">
        <v>9</v>
      </c>
      <c r="B10" s="767" t="s">
        <v>4956</v>
      </c>
      <c r="C10" s="659" t="s">
        <v>6130</v>
      </c>
      <c r="D10" s="885">
        <v>1</v>
      </c>
      <c r="E10" s="885">
        <v>8</v>
      </c>
      <c r="F10" s="885" t="s">
        <v>4625</v>
      </c>
      <c r="G10" s="885" t="s">
        <v>4407</v>
      </c>
      <c r="H10" s="885" t="s">
        <v>4400</v>
      </c>
    </row>
    <row r="11" spans="1:8" x14ac:dyDescent="0.25">
      <c r="A11" s="763">
        <v>10</v>
      </c>
      <c r="B11" s="767" t="s">
        <v>4957</v>
      </c>
      <c r="C11" s="659" t="s">
        <v>6131</v>
      </c>
      <c r="D11" s="885">
        <v>1</v>
      </c>
      <c r="E11" s="885">
        <v>9</v>
      </c>
      <c r="F11" s="885" t="s">
        <v>4625</v>
      </c>
      <c r="G11" s="885" t="s">
        <v>4407</v>
      </c>
      <c r="H11" s="885" t="s">
        <v>4400</v>
      </c>
    </row>
    <row r="12" spans="1:8" x14ac:dyDescent="0.25">
      <c r="A12" s="763">
        <v>11</v>
      </c>
      <c r="B12" s="767" t="s">
        <v>4958</v>
      </c>
      <c r="C12" s="659" t="s">
        <v>6132</v>
      </c>
      <c r="D12" s="885">
        <v>1</v>
      </c>
      <c r="E12" s="885">
        <v>10</v>
      </c>
      <c r="F12" s="885" t="s">
        <v>4625</v>
      </c>
      <c r="G12" s="885" t="s">
        <v>4407</v>
      </c>
      <c r="H12" s="885" t="s">
        <v>4400</v>
      </c>
    </row>
    <row r="13" spans="1:8" x14ac:dyDescent="0.25">
      <c r="A13" s="763">
        <v>12</v>
      </c>
      <c r="B13" s="767" t="s">
        <v>4959</v>
      </c>
      <c r="C13" s="659" t="s">
        <v>6133</v>
      </c>
      <c r="D13" s="885">
        <v>1</v>
      </c>
      <c r="E13" s="885">
        <v>11</v>
      </c>
      <c r="F13" s="885" t="s">
        <v>4625</v>
      </c>
      <c r="G13" s="885" t="s">
        <v>4407</v>
      </c>
      <c r="H13" s="885" t="s">
        <v>4400</v>
      </c>
    </row>
    <row r="14" spans="1:8" x14ac:dyDescent="0.25">
      <c r="A14" s="763">
        <v>13</v>
      </c>
      <c r="B14" s="767" t="s">
        <v>4960</v>
      </c>
      <c r="C14" s="659" t="s">
        <v>6134</v>
      </c>
      <c r="D14" s="885">
        <v>1</v>
      </c>
      <c r="E14" s="885">
        <v>12</v>
      </c>
      <c r="F14" s="885" t="s">
        <v>4625</v>
      </c>
      <c r="G14" s="885" t="s">
        <v>4407</v>
      </c>
      <c r="H14" s="885" t="s">
        <v>4400</v>
      </c>
    </row>
    <row r="15" spans="1:8" x14ac:dyDescent="0.25">
      <c r="A15" s="763">
        <v>14</v>
      </c>
      <c r="B15" s="767" t="s">
        <v>4961</v>
      </c>
      <c r="C15" s="659" t="s">
        <v>6135</v>
      </c>
      <c r="D15" s="885">
        <v>1</v>
      </c>
      <c r="E15" s="885">
        <v>13</v>
      </c>
      <c r="F15" s="885" t="s">
        <v>4625</v>
      </c>
      <c r="G15" s="885" t="s">
        <v>4407</v>
      </c>
      <c r="H15" s="885" t="s">
        <v>4400</v>
      </c>
    </row>
    <row r="16" spans="1:8" x14ac:dyDescent="0.25">
      <c r="A16" s="763">
        <v>15</v>
      </c>
      <c r="B16" s="767" t="s">
        <v>4962</v>
      </c>
      <c r="C16" s="659" t="s">
        <v>6136</v>
      </c>
      <c r="D16" s="885">
        <v>1</v>
      </c>
      <c r="E16" s="885">
        <v>14</v>
      </c>
      <c r="F16" s="885" t="s">
        <v>4625</v>
      </c>
      <c r="G16" s="885" t="s">
        <v>4407</v>
      </c>
      <c r="H16" s="885" t="s">
        <v>4400</v>
      </c>
    </row>
    <row r="17" spans="1:8" x14ac:dyDescent="0.25">
      <c r="A17" s="763">
        <v>16</v>
      </c>
      <c r="B17" s="767" t="s">
        <v>4963</v>
      </c>
      <c r="C17" s="659" t="s">
        <v>6137</v>
      </c>
      <c r="D17" s="885">
        <v>1</v>
      </c>
      <c r="E17" s="885">
        <v>15</v>
      </c>
      <c r="F17" s="885" t="s">
        <v>4625</v>
      </c>
      <c r="G17" s="885" t="s">
        <v>4407</v>
      </c>
      <c r="H17" s="885" t="s">
        <v>4400</v>
      </c>
    </row>
    <row r="18" spans="1:8" x14ac:dyDescent="0.25">
      <c r="A18" s="763">
        <v>17</v>
      </c>
      <c r="B18" s="767" t="s">
        <v>4967</v>
      </c>
      <c r="C18" s="659" t="s">
        <v>6138</v>
      </c>
      <c r="D18" s="885">
        <v>1</v>
      </c>
      <c r="E18" s="885">
        <v>19</v>
      </c>
      <c r="F18" s="885" t="s">
        <v>4625</v>
      </c>
      <c r="G18" s="885" t="s">
        <v>4407</v>
      </c>
      <c r="H18" s="885" t="s">
        <v>4400</v>
      </c>
    </row>
    <row r="19" spans="1:8" x14ac:dyDescent="0.25">
      <c r="A19" s="763">
        <v>18</v>
      </c>
      <c r="B19" s="767" t="s">
        <v>4968</v>
      </c>
      <c r="C19" s="659" t="s">
        <v>6139</v>
      </c>
      <c r="D19" s="885">
        <v>1</v>
      </c>
      <c r="E19" s="885">
        <v>20</v>
      </c>
      <c r="F19" s="885" t="s">
        <v>4625</v>
      </c>
      <c r="G19" s="885" t="s">
        <v>4407</v>
      </c>
      <c r="H19" s="885" t="s">
        <v>4400</v>
      </c>
    </row>
    <row r="20" spans="1:8" x14ac:dyDescent="0.25">
      <c r="A20" s="763">
        <v>19</v>
      </c>
      <c r="B20" s="767" t="s">
        <v>4969</v>
      </c>
      <c r="C20" s="659" t="s">
        <v>6140</v>
      </c>
      <c r="D20" s="885">
        <v>1</v>
      </c>
      <c r="E20" s="885">
        <v>21</v>
      </c>
      <c r="F20" s="885" t="s">
        <v>4625</v>
      </c>
      <c r="G20" s="885" t="s">
        <v>4407</v>
      </c>
      <c r="H20" s="885" t="s">
        <v>4400</v>
      </c>
    </row>
    <row r="21" spans="1:8" x14ac:dyDescent="0.25">
      <c r="A21" s="763">
        <v>20</v>
      </c>
      <c r="B21" s="767" t="s">
        <v>4970</v>
      </c>
      <c r="C21" s="659" t="s">
        <v>6141</v>
      </c>
      <c r="D21" s="885">
        <v>1</v>
      </c>
      <c r="E21" s="885">
        <v>22</v>
      </c>
      <c r="F21" s="885" t="s">
        <v>4625</v>
      </c>
      <c r="G21" s="885" t="s">
        <v>4407</v>
      </c>
      <c r="H21" s="885" t="s">
        <v>4400</v>
      </c>
    </row>
    <row r="22" spans="1:8" x14ac:dyDescent="0.25">
      <c r="A22" s="763">
        <v>21</v>
      </c>
      <c r="B22" s="767" t="s">
        <v>4971</v>
      </c>
      <c r="C22" s="659" t="s">
        <v>6142</v>
      </c>
      <c r="D22" s="885">
        <v>1</v>
      </c>
      <c r="E22" s="885">
        <v>23</v>
      </c>
      <c r="F22" s="885" t="s">
        <v>4625</v>
      </c>
      <c r="G22" s="885" t="s">
        <v>4407</v>
      </c>
      <c r="H22" s="885" t="s">
        <v>4400</v>
      </c>
    </row>
    <row r="23" spans="1:8" x14ac:dyDescent="0.25">
      <c r="A23" s="763">
        <v>22</v>
      </c>
      <c r="B23" s="767" t="s">
        <v>4972</v>
      </c>
      <c r="C23" s="659" t="s">
        <v>6143</v>
      </c>
      <c r="D23" s="885">
        <v>1</v>
      </c>
      <c r="E23" s="885">
        <v>24</v>
      </c>
      <c r="F23" s="885" t="s">
        <v>4625</v>
      </c>
      <c r="G23" s="885" t="s">
        <v>4407</v>
      </c>
      <c r="H23" s="885" t="s">
        <v>4400</v>
      </c>
    </row>
    <row r="24" spans="1:8" x14ac:dyDescent="0.25">
      <c r="A24" s="763">
        <v>23</v>
      </c>
      <c r="B24" s="767" t="s">
        <v>4973</v>
      </c>
      <c r="C24" s="659" t="s">
        <v>6144</v>
      </c>
      <c r="D24" s="885">
        <v>1</v>
      </c>
      <c r="E24" s="885">
        <v>25</v>
      </c>
      <c r="F24" s="885" t="s">
        <v>4625</v>
      </c>
      <c r="G24" s="885" t="s">
        <v>4407</v>
      </c>
      <c r="H24" s="885" t="s">
        <v>4400</v>
      </c>
    </row>
    <row r="25" spans="1:8" x14ac:dyDescent="0.25">
      <c r="A25" s="763">
        <v>24</v>
      </c>
      <c r="B25" s="767" t="s">
        <v>4974</v>
      </c>
      <c r="C25" s="659" t="s">
        <v>6145</v>
      </c>
      <c r="D25" s="885">
        <v>1</v>
      </c>
      <c r="E25" s="885">
        <v>26</v>
      </c>
      <c r="F25" s="885" t="s">
        <v>4625</v>
      </c>
      <c r="G25" s="885" t="s">
        <v>4407</v>
      </c>
      <c r="H25" s="885" t="s">
        <v>4400</v>
      </c>
    </row>
    <row r="26" spans="1:8" x14ac:dyDescent="0.25">
      <c r="A26" s="763">
        <v>25</v>
      </c>
      <c r="B26" s="767" t="s">
        <v>4975</v>
      </c>
      <c r="C26" s="659" t="s">
        <v>6146</v>
      </c>
      <c r="D26" s="885">
        <v>1</v>
      </c>
      <c r="E26" s="885">
        <v>27</v>
      </c>
      <c r="F26" s="885" t="s">
        <v>4625</v>
      </c>
      <c r="G26" s="885" t="s">
        <v>4407</v>
      </c>
      <c r="H26" s="885" t="s">
        <v>4400</v>
      </c>
    </row>
    <row r="27" spans="1:8" x14ac:dyDescent="0.25">
      <c r="A27" s="763">
        <v>26</v>
      </c>
      <c r="B27" s="767" t="s">
        <v>5067</v>
      </c>
      <c r="C27" s="659" t="s">
        <v>6212</v>
      </c>
      <c r="D27" s="885">
        <v>2</v>
      </c>
      <c r="E27" s="885">
        <v>0</v>
      </c>
      <c r="F27" s="885" t="s">
        <v>4625</v>
      </c>
      <c r="G27" s="885" t="s">
        <v>4407</v>
      </c>
      <c r="H27" s="885" t="s">
        <v>4409</v>
      </c>
    </row>
    <row r="28" spans="1:8" x14ac:dyDescent="0.25">
      <c r="A28" s="763">
        <v>27</v>
      </c>
      <c r="B28" s="767" t="s">
        <v>5068</v>
      </c>
      <c r="C28" s="659" t="s">
        <v>6213</v>
      </c>
      <c r="D28" s="885">
        <v>2</v>
      </c>
      <c r="E28" s="885">
        <v>1</v>
      </c>
      <c r="F28" s="885" t="s">
        <v>4625</v>
      </c>
      <c r="G28" s="885" t="s">
        <v>4407</v>
      </c>
      <c r="H28" s="885" t="s">
        <v>4409</v>
      </c>
    </row>
    <row r="29" spans="1:8" x14ac:dyDescent="0.25">
      <c r="A29" s="763">
        <v>28</v>
      </c>
      <c r="B29" s="767" t="s">
        <v>5069</v>
      </c>
      <c r="C29" s="659" t="s">
        <v>6214</v>
      </c>
      <c r="D29" s="885">
        <v>2</v>
      </c>
      <c r="E29" s="885">
        <v>2</v>
      </c>
      <c r="F29" s="885" t="s">
        <v>4625</v>
      </c>
      <c r="G29" s="885" t="s">
        <v>4407</v>
      </c>
      <c r="H29" s="885" t="s">
        <v>4409</v>
      </c>
    </row>
    <row r="30" spans="1:8" x14ac:dyDescent="0.25">
      <c r="A30" s="763">
        <v>29</v>
      </c>
      <c r="B30" s="767" t="s">
        <v>5070</v>
      </c>
      <c r="C30" s="659" t="s">
        <v>6215</v>
      </c>
      <c r="D30" s="885">
        <v>2</v>
      </c>
      <c r="E30" s="885">
        <v>3</v>
      </c>
      <c r="F30" s="885" t="s">
        <v>4625</v>
      </c>
      <c r="G30" s="885" t="s">
        <v>4407</v>
      </c>
      <c r="H30" s="885" t="s">
        <v>4409</v>
      </c>
    </row>
    <row r="31" spans="1:8" x14ac:dyDescent="0.25">
      <c r="A31" s="763">
        <v>30</v>
      </c>
      <c r="B31" s="767" t="s">
        <v>5071</v>
      </c>
      <c r="C31" s="659" t="s">
        <v>6216</v>
      </c>
      <c r="D31" s="885">
        <v>2</v>
      </c>
      <c r="E31" s="885">
        <v>4</v>
      </c>
      <c r="F31" s="885" t="s">
        <v>4625</v>
      </c>
      <c r="G31" s="885" t="s">
        <v>4407</v>
      </c>
      <c r="H31" s="885" t="s">
        <v>4409</v>
      </c>
    </row>
    <row r="32" spans="1:8" x14ac:dyDescent="0.25">
      <c r="A32" s="763">
        <v>31</v>
      </c>
      <c r="B32" s="767" t="s">
        <v>5072</v>
      </c>
      <c r="C32" s="659" t="s">
        <v>6217</v>
      </c>
      <c r="D32" s="885">
        <v>2</v>
      </c>
      <c r="E32" s="885">
        <v>5</v>
      </c>
      <c r="F32" s="885" t="s">
        <v>4625</v>
      </c>
      <c r="G32" s="885" t="s">
        <v>4407</v>
      </c>
      <c r="H32" s="885" t="s">
        <v>4409</v>
      </c>
    </row>
    <row r="33" spans="1:8" x14ac:dyDescent="0.25">
      <c r="A33" s="763">
        <v>32</v>
      </c>
      <c r="B33" s="767" t="s">
        <v>5073</v>
      </c>
      <c r="C33" s="659" t="s">
        <v>6218</v>
      </c>
      <c r="D33" s="885">
        <v>2</v>
      </c>
      <c r="E33" s="885">
        <v>6</v>
      </c>
      <c r="F33" s="885" t="s">
        <v>4625</v>
      </c>
      <c r="G33" s="885" t="s">
        <v>4407</v>
      </c>
      <c r="H33" s="885" t="s">
        <v>4409</v>
      </c>
    </row>
    <row r="34" spans="1:8" x14ac:dyDescent="0.25">
      <c r="A34" s="763">
        <v>33</v>
      </c>
      <c r="B34" s="767" t="s">
        <v>5074</v>
      </c>
      <c r="C34" s="659" t="s">
        <v>6219</v>
      </c>
      <c r="D34" s="885">
        <v>2</v>
      </c>
      <c r="E34" s="885">
        <v>7</v>
      </c>
      <c r="F34" s="885" t="s">
        <v>4625</v>
      </c>
      <c r="G34" s="885" t="s">
        <v>4407</v>
      </c>
      <c r="H34" s="885" t="s">
        <v>4409</v>
      </c>
    </row>
    <row r="35" spans="1:8" x14ac:dyDescent="0.25">
      <c r="A35" s="763">
        <v>34</v>
      </c>
      <c r="B35" s="767" t="s">
        <v>5075</v>
      </c>
      <c r="C35" s="659" t="s">
        <v>6220</v>
      </c>
      <c r="D35" s="885">
        <v>2</v>
      </c>
      <c r="E35" s="885">
        <v>8</v>
      </c>
      <c r="F35" s="885" t="s">
        <v>4625</v>
      </c>
      <c r="G35" s="885" t="s">
        <v>4407</v>
      </c>
      <c r="H35" s="885" t="s">
        <v>4409</v>
      </c>
    </row>
    <row r="36" spans="1:8" x14ac:dyDescent="0.25">
      <c r="A36" s="763">
        <v>35</v>
      </c>
      <c r="B36" s="767" t="s">
        <v>5076</v>
      </c>
      <c r="C36" s="659" t="s">
        <v>6221</v>
      </c>
      <c r="D36" s="885">
        <v>2</v>
      </c>
      <c r="E36" s="885">
        <v>9</v>
      </c>
      <c r="F36" s="885" t="s">
        <v>4625</v>
      </c>
      <c r="G36" s="885" t="s">
        <v>4407</v>
      </c>
      <c r="H36" s="885" t="s">
        <v>4409</v>
      </c>
    </row>
    <row r="37" spans="1:8" x14ac:dyDescent="0.25">
      <c r="A37" s="763">
        <v>36</v>
      </c>
      <c r="B37" s="767" t="s">
        <v>5077</v>
      </c>
      <c r="C37" s="659" t="s">
        <v>6222</v>
      </c>
      <c r="D37" s="885">
        <v>2</v>
      </c>
      <c r="E37" s="885">
        <v>10</v>
      </c>
      <c r="F37" s="885" t="s">
        <v>4625</v>
      </c>
      <c r="G37" s="885" t="s">
        <v>4407</v>
      </c>
      <c r="H37" s="885" t="s">
        <v>4409</v>
      </c>
    </row>
    <row r="38" spans="1:8" x14ac:dyDescent="0.25">
      <c r="A38" s="763">
        <v>37</v>
      </c>
      <c r="B38" s="767" t="s">
        <v>5078</v>
      </c>
      <c r="C38" s="659" t="s">
        <v>6223</v>
      </c>
      <c r="D38" s="885">
        <v>2</v>
      </c>
      <c r="E38" s="885">
        <v>11</v>
      </c>
      <c r="F38" s="885" t="s">
        <v>4625</v>
      </c>
      <c r="G38" s="885" t="s">
        <v>4407</v>
      </c>
      <c r="H38" s="885" t="s">
        <v>4409</v>
      </c>
    </row>
    <row r="39" spans="1:8" x14ac:dyDescent="0.25">
      <c r="A39" s="763">
        <v>38</v>
      </c>
      <c r="B39" s="767" t="s">
        <v>5079</v>
      </c>
      <c r="C39" s="659" t="s">
        <v>6224</v>
      </c>
      <c r="D39" s="659">
        <v>2</v>
      </c>
      <c r="E39" s="659">
        <v>12</v>
      </c>
      <c r="F39" s="659" t="s">
        <v>4625</v>
      </c>
      <c r="G39" s="659" t="s">
        <v>4407</v>
      </c>
      <c r="H39" s="659" t="s">
        <v>4409</v>
      </c>
    </row>
    <row r="40" spans="1:8" x14ac:dyDescent="0.25">
      <c r="A40" s="763">
        <v>39</v>
      </c>
      <c r="B40" s="767" t="s">
        <v>5080</v>
      </c>
      <c r="C40" s="659" t="s">
        <v>6225</v>
      </c>
      <c r="D40" s="659">
        <v>2</v>
      </c>
      <c r="E40" s="659">
        <v>13</v>
      </c>
      <c r="F40" s="659" t="s">
        <v>4625</v>
      </c>
      <c r="G40" s="659" t="s">
        <v>4407</v>
      </c>
      <c r="H40" s="659" t="s">
        <v>4409</v>
      </c>
    </row>
    <row r="41" spans="1:8" x14ac:dyDescent="0.25">
      <c r="A41" s="763">
        <v>40</v>
      </c>
      <c r="B41" s="767" t="s">
        <v>5081</v>
      </c>
      <c r="C41" s="659" t="s">
        <v>6226</v>
      </c>
      <c r="D41" s="659">
        <v>2</v>
      </c>
      <c r="E41" s="659">
        <v>14</v>
      </c>
      <c r="F41" s="659" t="s">
        <v>4625</v>
      </c>
      <c r="G41" s="659" t="s">
        <v>4407</v>
      </c>
      <c r="H41" s="659" t="s">
        <v>4409</v>
      </c>
    </row>
    <row r="42" spans="1:8" x14ac:dyDescent="0.25">
      <c r="A42" s="763">
        <v>41</v>
      </c>
      <c r="B42" s="767" t="s">
        <v>5082</v>
      </c>
      <c r="C42" s="659" t="s">
        <v>6227</v>
      </c>
      <c r="D42" s="659">
        <v>2</v>
      </c>
      <c r="E42" s="659">
        <v>15</v>
      </c>
      <c r="F42" s="659" t="s">
        <v>4625</v>
      </c>
      <c r="G42" s="659" t="s">
        <v>4407</v>
      </c>
      <c r="H42" s="659" t="s">
        <v>4409</v>
      </c>
    </row>
    <row r="43" spans="1:8" x14ac:dyDescent="0.25">
      <c r="A43" s="763">
        <v>42</v>
      </c>
      <c r="B43" s="767" t="s">
        <v>5086</v>
      </c>
      <c r="C43" s="659" t="s">
        <v>6228</v>
      </c>
      <c r="D43" s="659">
        <v>2</v>
      </c>
      <c r="E43" s="659">
        <v>19</v>
      </c>
      <c r="F43" s="659" t="s">
        <v>4625</v>
      </c>
      <c r="G43" s="659" t="s">
        <v>4407</v>
      </c>
      <c r="H43" s="659" t="s">
        <v>4409</v>
      </c>
    </row>
    <row r="44" spans="1:8" x14ac:dyDescent="0.25">
      <c r="A44" s="763">
        <v>43</v>
      </c>
      <c r="B44" s="767" t="s">
        <v>5087</v>
      </c>
      <c r="C44" s="659" t="s">
        <v>6229</v>
      </c>
      <c r="D44" s="659">
        <v>2</v>
      </c>
      <c r="E44" s="659">
        <v>20</v>
      </c>
      <c r="F44" s="659" t="s">
        <v>4625</v>
      </c>
      <c r="G44" s="659" t="s">
        <v>4407</v>
      </c>
      <c r="H44" s="659" t="s">
        <v>4409</v>
      </c>
    </row>
    <row r="45" spans="1:8" x14ac:dyDescent="0.25">
      <c r="A45" s="763">
        <v>44</v>
      </c>
      <c r="B45" s="767" t="s">
        <v>5088</v>
      </c>
      <c r="C45" s="659" t="s">
        <v>6230</v>
      </c>
      <c r="D45" s="659">
        <v>2</v>
      </c>
      <c r="E45" s="659">
        <v>21</v>
      </c>
      <c r="F45" s="659" t="s">
        <v>4625</v>
      </c>
      <c r="G45" s="659" t="s">
        <v>4407</v>
      </c>
      <c r="H45" s="659" t="s">
        <v>4409</v>
      </c>
    </row>
    <row r="46" spans="1:8" x14ac:dyDescent="0.25">
      <c r="A46" s="763">
        <v>45</v>
      </c>
      <c r="B46" s="767" t="s">
        <v>5089</v>
      </c>
      <c r="C46" s="659" t="s">
        <v>6231</v>
      </c>
      <c r="D46" s="659">
        <v>2</v>
      </c>
      <c r="E46" s="659">
        <v>22</v>
      </c>
      <c r="F46" s="659" t="s">
        <v>4625</v>
      </c>
      <c r="G46" s="659" t="s">
        <v>4407</v>
      </c>
      <c r="H46" s="659" t="s">
        <v>4409</v>
      </c>
    </row>
    <row r="47" spans="1:8" x14ac:dyDescent="0.25">
      <c r="A47" s="763">
        <v>46</v>
      </c>
      <c r="B47" s="767" t="s">
        <v>5090</v>
      </c>
      <c r="C47" s="659" t="s">
        <v>6232</v>
      </c>
      <c r="D47" s="659">
        <v>2</v>
      </c>
      <c r="E47" s="659">
        <v>23</v>
      </c>
      <c r="F47" s="659" t="s">
        <v>4625</v>
      </c>
      <c r="G47" s="659" t="s">
        <v>4407</v>
      </c>
      <c r="H47" s="659" t="s">
        <v>4409</v>
      </c>
    </row>
    <row r="48" spans="1:8" x14ac:dyDescent="0.25">
      <c r="A48" s="763">
        <v>47</v>
      </c>
      <c r="B48" s="767" t="s">
        <v>5091</v>
      </c>
      <c r="C48" s="659" t="s">
        <v>6233</v>
      </c>
      <c r="D48" s="659">
        <v>2</v>
      </c>
      <c r="E48" s="659">
        <v>24</v>
      </c>
      <c r="F48" s="659" t="s">
        <v>4625</v>
      </c>
      <c r="G48" s="659" t="s">
        <v>4407</v>
      </c>
      <c r="H48" s="659" t="s">
        <v>4409</v>
      </c>
    </row>
    <row r="49" spans="1:8" x14ac:dyDescent="0.25">
      <c r="A49" s="763">
        <v>48</v>
      </c>
      <c r="B49" s="767" t="s">
        <v>5092</v>
      </c>
      <c r="C49" s="659" t="s">
        <v>6234</v>
      </c>
      <c r="D49" s="659">
        <v>2</v>
      </c>
      <c r="E49" s="659">
        <v>25</v>
      </c>
      <c r="F49" s="659" t="s">
        <v>4625</v>
      </c>
      <c r="G49" s="659" t="s">
        <v>4407</v>
      </c>
      <c r="H49" s="659" t="s">
        <v>4409</v>
      </c>
    </row>
    <row r="50" spans="1:8" x14ac:dyDescent="0.25">
      <c r="A50" s="763">
        <v>49</v>
      </c>
      <c r="B50" s="767" t="s">
        <v>5093</v>
      </c>
      <c r="C50" s="659" t="s">
        <v>6235</v>
      </c>
      <c r="D50" s="659">
        <v>2</v>
      </c>
      <c r="E50" s="659">
        <v>26</v>
      </c>
      <c r="F50" s="659" t="s">
        <v>4625</v>
      </c>
      <c r="G50" s="659" t="s">
        <v>4407</v>
      </c>
      <c r="H50" s="659" t="s">
        <v>4409</v>
      </c>
    </row>
    <row r="51" spans="1:8" x14ac:dyDescent="0.25">
      <c r="A51" s="763">
        <v>50</v>
      </c>
      <c r="B51" s="767" t="s">
        <v>5094</v>
      </c>
      <c r="C51" s="659" t="s">
        <v>6236</v>
      </c>
      <c r="D51" s="659">
        <v>2</v>
      </c>
      <c r="E51" s="659">
        <v>27</v>
      </c>
      <c r="F51" s="659" t="s">
        <v>4625</v>
      </c>
      <c r="G51" s="659" t="s">
        <v>4407</v>
      </c>
      <c r="H51" s="659" t="s">
        <v>4409</v>
      </c>
    </row>
    <row r="52" spans="1:8" x14ac:dyDescent="0.25">
      <c r="A52" s="763">
        <v>51</v>
      </c>
      <c r="B52" s="767" t="s">
        <v>5137</v>
      </c>
      <c r="C52" s="659" t="s">
        <v>4701</v>
      </c>
      <c r="D52" s="659">
        <v>3</v>
      </c>
      <c r="E52" s="659">
        <v>0</v>
      </c>
      <c r="F52" s="659" t="s">
        <v>4625</v>
      </c>
      <c r="G52" s="659" t="s">
        <v>4407</v>
      </c>
      <c r="H52" s="659" t="s">
        <v>4547</v>
      </c>
    </row>
    <row r="53" spans="1:8" x14ac:dyDescent="0.25">
      <c r="A53" s="763">
        <v>52</v>
      </c>
      <c r="B53" s="767" t="s">
        <v>5138</v>
      </c>
      <c r="C53" s="659" t="s">
        <v>4702</v>
      </c>
      <c r="D53" s="659">
        <v>3</v>
      </c>
      <c r="E53" s="659">
        <v>1</v>
      </c>
      <c r="F53" s="659" t="s">
        <v>4625</v>
      </c>
      <c r="G53" s="659" t="s">
        <v>4407</v>
      </c>
      <c r="H53" s="659" t="s">
        <v>4547</v>
      </c>
    </row>
    <row r="54" spans="1:8" x14ac:dyDescent="0.25">
      <c r="A54" s="763">
        <v>53</v>
      </c>
      <c r="B54" s="767" t="s">
        <v>5139</v>
      </c>
      <c r="C54" s="659" t="s">
        <v>4703</v>
      </c>
      <c r="D54" s="659">
        <v>3</v>
      </c>
      <c r="E54" s="659">
        <v>2</v>
      </c>
      <c r="F54" s="659" t="s">
        <v>4625</v>
      </c>
      <c r="G54" s="659" t="s">
        <v>4407</v>
      </c>
      <c r="H54" s="659" t="s">
        <v>4547</v>
      </c>
    </row>
    <row r="55" spans="1:8" x14ac:dyDescent="0.25">
      <c r="A55" s="763">
        <v>54</v>
      </c>
      <c r="B55" s="767" t="s">
        <v>5140</v>
      </c>
      <c r="C55" s="659" t="s">
        <v>4704</v>
      </c>
      <c r="D55" s="659">
        <v>3</v>
      </c>
      <c r="E55" s="659">
        <v>3</v>
      </c>
      <c r="F55" s="659" t="s">
        <v>4625</v>
      </c>
      <c r="G55" s="659" t="s">
        <v>4407</v>
      </c>
      <c r="H55" s="659" t="s">
        <v>4547</v>
      </c>
    </row>
    <row r="56" spans="1:8" x14ac:dyDescent="0.25">
      <c r="A56" s="763">
        <v>55</v>
      </c>
      <c r="B56" s="767" t="s">
        <v>5141</v>
      </c>
      <c r="C56" s="659" t="s">
        <v>6246</v>
      </c>
      <c r="D56" s="659">
        <v>3</v>
      </c>
      <c r="E56" s="659">
        <v>4</v>
      </c>
      <c r="F56" s="659" t="s">
        <v>4625</v>
      </c>
      <c r="G56" s="659" t="s">
        <v>4407</v>
      </c>
      <c r="H56" s="659" t="s">
        <v>4547</v>
      </c>
    </row>
    <row r="57" spans="1:8" x14ac:dyDescent="0.25">
      <c r="A57" s="763">
        <v>56</v>
      </c>
      <c r="B57" s="767" t="s">
        <v>5145</v>
      </c>
      <c r="C57" s="659" t="s">
        <v>6247</v>
      </c>
      <c r="D57" s="659">
        <v>3</v>
      </c>
      <c r="E57" s="659">
        <v>8</v>
      </c>
      <c r="F57" s="659" t="s">
        <v>4625</v>
      </c>
      <c r="G57" s="659" t="s">
        <v>4407</v>
      </c>
      <c r="H57" s="659" t="s">
        <v>4547</v>
      </c>
    </row>
    <row r="58" spans="1:8" x14ac:dyDescent="0.25">
      <c r="A58" s="763">
        <v>57</v>
      </c>
      <c r="B58" s="767" t="s">
        <v>5146</v>
      </c>
      <c r="C58" s="659" t="s">
        <v>6248</v>
      </c>
      <c r="D58" s="659">
        <v>3</v>
      </c>
      <c r="E58" s="659">
        <v>9</v>
      </c>
      <c r="F58" s="659" t="s">
        <v>4625</v>
      </c>
      <c r="G58" s="659" t="s">
        <v>4407</v>
      </c>
      <c r="H58" s="659" t="s">
        <v>4547</v>
      </c>
    </row>
    <row r="59" spans="1:8" x14ac:dyDescent="0.25">
      <c r="A59" s="763">
        <v>58</v>
      </c>
      <c r="B59" s="767" t="s">
        <v>5147</v>
      </c>
      <c r="C59" s="659" t="s">
        <v>6249</v>
      </c>
      <c r="D59" s="659">
        <v>3</v>
      </c>
      <c r="E59" s="659">
        <v>10</v>
      </c>
      <c r="F59" s="659" t="s">
        <v>4625</v>
      </c>
      <c r="G59" s="659" t="s">
        <v>4407</v>
      </c>
      <c r="H59" s="659" t="s">
        <v>4547</v>
      </c>
    </row>
    <row r="60" spans="1:8" x14ac:dyDescent="0.25">
      <c r="A60" s="763">
        <v>59</v>
      </c>
      <c r="B60" s="767" t="s">
        <v>5148</v>
      </c>
      <c r="C60" s="659" t="s">
        <v>4584</v>
      </c>
      <c r="D60" s="659">
        <v>3</v>
      </c>
      <c r="E60" s="659">
        <v>11</v>
      </c>
      <c r="F60" s="659" t="s">
        <v>4625</v>
      </c>
      <c r="G60" s="659" t="s">
        <v>4407</v>
      </c>
      <c r="H60" s="659" t="s">
        <v>4547</v>
      </c>
    </row>
    <row r="61" spans="1:8" x14ac:dyDescent="0.25">
      <c r="A61" s="763">
        <v>60</v>
      </c>
      <c r="B61" s="767" t="s">
        <v>5149</v>
      </c>
      <c r="C61" s="659" t="s">
        <v>4581</v>
      </c>
      <c r="D61" s="659">
        <v>3</v>
      </c>
      <c r="E61" s="659">
        <v>12</v>
      </c>
      <c r="F61" s="659" t="s">
        <v>4625</v>
      </c>
      <c r="G61" s="659" t="s">
        <v>4407</v>
      </c>
      <c r="H61" s="659" t="s">
        <v>4547</v>
      </c>
    </row>
    <row r="62" spans="1:8" x14ac:dyDescent="0.25">
      <c r="A62" s="763">
        <v>61</v>
      </c>
      <c r="B62" s="767" t="s">
        <v>5171</v>
      </c>
      <c r="C62" s="659" t="s">
        <v>4719</v>
      </c>
      <c r="D62" s="659">
        <v>4</v>
      </c>
      <c r="E62" s="659">
        <v>0</v>
      </c>
      <c r="F62" s="659" t="s">
        <v>4625</v>
      </c>
      <c r="G62" s="659" t="s">
        <v>4407</v>
      </c>
      <c r="H62" s="659" t="s">
        <v>4557</v>
      </c>
    </row>
    <row r="63" spans="1:8" x14ac:dyDescent="0.25">
      <c r="A63" s="763">
        <v>62</v>
      </c>
      <c r="B63" s="767" t="s">
        <v>5172</v>
      </c>
      <c r="C63" s="659" t="s">
        <v>4720</v>
      </c>
      <c r="D63" s="659">
        <v>4</v>
      </c>
      <c r="E63" s="659">
        <v>4</v>
      </c>
      <c r="F63" s="659" t="s">
        <v>4625</v>
      </c>
      <c r="G63" s="659" t="s">
        <v>4407</v>
      </c>
      <c r="H63" s="659" t="s">
        <v>4557</v>
      </c>
    </row>
    <row r="64" spans="1:8" x14ac:dyDescent="0.25">
      <c r="A64" s="763">
        <v>63</v>
      </c>
      <c r="B64" s="767" t="s">
        <v>5173</v>
      </c>
      <c r="C64" s="659" t="s">
        <v>6257</v>
      </c>
      <c r="D64" s="659">
        <v>4</v>
      </c>
      <c r="E64" s="659">
        <v>6</v>
      </c>
      <c r="F64" s="659" t="s">
        <v>4625</v>
      </c>
      <c r="G64" s="659" t="s">
        <v>4407</v>
      </c>
      <c r="H64" s="659" t="s">
        <v>4557</v>
      </c>
    </row>
    <row r="65" spans="1:8" x14ac:dyDescent="0.25">
      <c r="A65" s="763">
        <v>64</v>
      </c>
      <c r="B65" s="767" t="s">
        <v>5174</v>
      </c>
      <c r="C65" s="659" t="s">
        <v>4721</v>
      </c>
      <c r="D65" s="659">
        <v>4</v>
      </c>
      <c r="E65" s="659">
        <v>8</v>
      </c>
      <c r="F65" s="659" t="s">
        <v>4625</v>
      </c>
      <c r="G65" s="659" t="s">
        <v>4407</v>
      </c>
      <c r="H65" s="659" t="s">
        <v>4557</v>
      </c>
    </row>
    <row r="66" spans="1:8" x14ac:dyDescent="0.25">
      <c r="A66" s="763">
        <v>65</v>
      </c>
      <c r="B66" s="767" t="s">
        <v>5175</v>
      </c>
      <c r="C66" s="659" t="s">
        <v>4722</v>
      </c>
      <c r="D66" s="659">
        <v>4</v>
      </c>
      <c r="E66" s="659">
        <v>9</v>
      </c>
      <c r="F66" s="659" t="s">
        <v>4625</v>
      </c>
      <c r="G66" s="659" t="s">
        <v>4407</v>
      </c>
      <c r="H66" s="659" t="s">
        <v>4557</v>
      </c>
    </row>
    <row r="67" spans="1:8" x14ac:dyDescent="0.25">
      <c r="A67" s="763">
        <v>66</v>
      </c>
      <c r="B67" s="767" t="s">
        <v>5207</v>
      </c>
      <c r="C67" s="659" t="s">
        <v>4731</v>
      </c>
      <c r="D67" s="659">
        <v>5</v>
      </c>
      <c r="E67" s="659">
        <v>0</v>
      </c>
      <c r="F67" s="659" t="s">
        <v>4626</v>
      </c>
      <c r="G67" s="659" t="s">
        <v>4407</v>
      </c>
      <c r="H67" s="659" t="s">
        <v>4466</v>
      </c>
    </row>
    <row r="68" spans="1:8" x14ac:dyDescent="0.25">
      <c r="A68" s="763">
        <v>67</v>
      </c>
      <c r="B68" s="767" t="s">
        <v>5208</v>
      </c>
      <c r="C68" s="659" t="s">
        <v>4732</v>
      </c>
      <c r="D68" s="659">
        <v>5</v>
      </c>
      <c r="E68" s="659">
        <v>1</v>
      </c>
      <c r="F68" s="659" t="s">
        <v>4626</v>
      </c>
      <c r="G68" s="659" t="s">
        <v>4407</v>
      </c>
      <c r="H68" s="659" t="s">
        <v>4466</v>
      </c>
    </row>
    <row r="69" spans="1:8" x14ac:dyDescent="0.25">
      <c r="A69" s="763">
        <v>68</v>
      </c>
      <c r="B69" s="767" t="s">
        <v>5209</v>
      </c>
      <c r="C69" s="659" t="s">
        <v>4733</v>
      </c>
      <c r="D69" s="659">
        <v>5</v>
      </c>
      <c r="E69" s="659">
        <v>2</v>
      </c>
      <c r="F69" s="659" t="s">
        <v>4626</v>
      </c>
      <c r="G69" s="659" t="s">
        <v>4407</v>
      </c>
      <c r="H69" s="659" t="s">
        <v>4466</v>
      </c>
    </row>
    <row r="70" spans="1:8" x14ac:dyDescent="0.25">
      <c r="A70" s="763">
        <v>69</v>
      </c>
      <c r="B70" s="767" t="s">
        <v>5210</v>
      </c>
      <c r="C70" s="659" t="s">
        <v>4734</v>
      </c>
      <c r="D70" s="659">
        <v>5</v>
      </c>
      <c r="E70" s="659">
        <v>4</v>
      </c>
      <c r="F70" s="659" t="s">
        <v>4626</v>
      </c>
      <c r="G70" s="659" t="s">
        <v>4407</v>
      </c>
      <c r="H70" s="659" t="s">
        <v>4466</v>
      </c>
    </row>
    <row r="71" spans="1:8" x14ac:dyDescent="0.25">
      <c r="A71" s="763">
        <v>70</v>
      </c>
      <c r="B71" s="767" t="s">
        <v>5211</v>
      </c>
      <c r="C71" s="659" t="s">
        <v>6278</v>
      </c>
      <c r="D71" s="659">
        <v>5</v>
      </c>
      <c r="E71" s="659">
        <v>5</v>
      </c>
      <c r="F71" s="659" t="s">
        <v>4626</v>
      </c>
      <c r="G71" s="659" t="s">
        <v>4407</v>
      </c>
      <c r="H71" s="659" t="s">
        <v>4466</v>
      </c>
    </row>
    <row r="72" spans="1:8" x14ac:dyDescent="0.25">
      <c r="A72" s="763">
        <v>71</v>
      </c>
      <c r="B72" s="767" t="s">
        <v>5212</v>
      </c>
      <c r="C72" s="659" t="s">
        <v>6279</v>
      </c>
      <c r="D72" s="659">
        <v>5</v>
      </c>
      <c r="E72" s="659">
        <v>6</v>
      </c>
      <c r="F72" s="659" t="s">
        <v>4626</v>
      </c>
      <c r="G72" s="659" t="s">
        <v>4407</v>
      </c>
      <c r="H72" s="659" t="s">
        <v>4466</v>
      </c>
    </row>
    <row r="73" spans="1:8" x14ac:dyDescent="0.25">
      <c r="A73" s="763">
        <v>72</v>
      </c>
      <c r="B73" s="767" t="s">
        <v>5213</v>
      </c>
      <c r="C73" s="659" t="s">
        <v>6280</v>
      </c>
      <c r="D73" s="659">
        <v>5</v>
      </c>
      <c r="E73" s="659">
        <v>7</v>
      </c>
      <c r="F73" s="659" t="s">
        <v>4626</v>
      </c>
      <c r="G73" s="659" t="s">
        <v>4407</v>
      </c>
      <c r="H73" s="659" t="s">
        <v>4466</v>
      </c>
    </row>
    <row r="74" spans="1:8" x14ac:dyDescent="0.25">
      <c r="A74" s="763">
        <v>73</v>
      </c>
      <c r="B74" s="767" t="s">
        <v>5214</v>
      </c>
      <c r="C74" s="659" t="s">
        <v>6281</v>
      </c>
      <c r="D74" s="659">
        <v>5</v>
      </c>
      <c r="E74" s="659">
        <v>8</v>
      </c>
      <c r="F74" s="659" t="s">
        <v>4626</v>
      </c>
      <c r="G74" s="659" t="s">
        <v>4407</v>
      </c>
      <c r="H74" s="659" t="s">
        <v>4466</v>
      </c>
    </row>
    <row r="75" spans="1:8" x14ac:dyDescent="0.25">
      <c r="A75" s="763">
        <v>74</v>
      </c>
      <c r="B75" s="767" t="s">
        <v>5215</v>
      </c>
      <c r="C75" s="659" t="s">
        <v>6282</v>
      </c>
      <c r="D75" s="659">
        <v>5</v>
      </c>
      <c r="E75" s="659">
        <v>9</v>
      </c>
      <c r="F75" s="659" t="s">
        <v>4626</v>
      </c>
      <c r="G75" s="659" t="s">
        <v>4407</v>
      </c>
      <c r="H75" s="659" t="s">
        <v>4466</v>
      </c>
    </row>
    <row r="76" spans="1:8" x14ac:dyDescent="0.25">
      <c r="A76" s="763">
        <v>75</v>
      </c>
      <c r="B76" s="767" t="s">
        <v>5216</v>
      </c>
      <c r="C76" s="659" t="s">
        <v>6283</v>
      </c>
      <c r="D76" s="659">
        <v>5</v>
      </c>
      <c r="E76" s="659">
        <v>10</v>
      </c>
      <c r="F76" s="659" t="s">
        <v>4626</v>
      </c>
      <c r="G76" s="659" t="s">
        <v>4407</v>
      </c>
      <c r="H76" s="659" t="s">
        <v>4466</v>
      </c>
    </row>
    <row r="77" spans="1:8" x14ac:dyDescent="0.25">
      <c r="A77" s="763">
        <v>76</v>
      </c>
      <c r="B77" s="767" t="s">
        <v>5217</v>
      </c>
      <c r="C77" s="659" t="s">
        <v>6284</v>
      </c>
      <c r="D77" s="659">
        <v>5</v>
      </c>
      <c r="E77" s="659">
        <v>11</v>
      </c>
      <c r="F77" s="659" t="s">
        <v>4626</v>
      </c>
      <c r="G77" s="659" t="s">
        <v>4407</v>
      </c>
      <c r="H77" s="659" t="s">
        <v>4466</v>
      </c>
    </row>
    <row r="78" spans="1:8" x14ac:dyDescent="0.25">
      <c r="A78" s="763">
        <v>77</v>
      </c>
      <c r="B78" s="767" t="s">
        <v>5218</v>
      </c>
      <c r="C78" s="659" t="s">
        <v>6285</v>
      </c>
      <c r="D78" s="659">
        <v>5</v>
      </c>
      <c r="E78" s="659">
        <v>12</v>
      </c>
      <c r="F78" s="659" t="s">
        <v>4626</v>
      </c>
      <c r="G78" s="659" t="s">
        <v>4407</v>
      </c>
      <c r="H78" s="659" t="s">
        <v>4466</v>
      </c>
    </row>
    <row r="79" spans="1:8" x14ac:dyDescent="0.25">
      <c r="A79" s="763">
        <v>78</v>
      </c>
      <c r="B79" s="767" t="s">
        <v>5219</v>
      </c>
      <c r="C79" s="659" t="s">
        <v>6286</v>
      </c>
      <c r="D79" s="659">
        <v>5</v>
      </c>
      <c r="E79" s="659">
        <v>13</v>
      </c>
      <c r="F79" s="659" t="s">
        <v>4626</v>
      </c>
      <c r="G79" s="659" t="s">
        <v>4407</v>
      </c>
      <c r="H79" s="659" t="s">
        <v>4466</v>
      </c>
    </row>
    <row r="80" spans="1:8" x14ac:dyDescent="0.25">
      <c r="A80" s="763">
        <v>79</v>
      </c>
      <c r="B80" s="767" t="s">
        <v>5263</v>
      </c>
      <c r="C80" s="659" t="s">
        <v>4749</v>
      </c>
      <c r="D80" s="659">
        <v>6</v>
      </c>
      <c r="E80" s="659">
        <v>0</v>
      </c>
      <c r="F80" s="659" t="s">
        <v>4626</v>
      </c>
      <c r="G80" s="659" t="s">
        <v>4407</v>
      </c>
      <c r="H80" s="659" t="s">
        <v>4486</v>
      </c>
    </row>
    <row r="81" spans="1:8" x14ac:dyDescent="0.25">
      <c r="A81" s="763">
        <v>80</v>
      </c>
      <c r="B81" s="767" t="s">
        <v>5264</v>
      </c>
      <c r="C81" s="659" t="s">
        <v>4750</v>
      </c>
      <c r="D81" s="659">
        <v>6</v>
      </c>
      <c r="E81" s="659">
        <v>1</v>
      </c>
      <c r="F81" s="659" t="s">
        <v>4626</v>
      </c>
      <c r="G81" s="659" t="s">
        <v>4407</v>
      </c>
      <c r="H81" s="659" t="s">
        <v>4486</v>
      </c>
    </row>
    <row r="82" spans="1:8" x14ac:dyDescent="0.25">
      <c r="A82" s="763">
        <v>81</v>
      </c>
      <c r="B82" s="767" t="s">
        <v>5265</v>
      </c>
      <c r="C82" s="659" t="s">
        <v>4751</v>
      </c>
      <c r="D82" s="659">
        <v>6</v>
      </c>
      <c r="E82" s="659">
        <v>2</v>
      </c>
      <c r="F82" s="659" t="s">
        <v>4626</v>
      </c>
      <c r="G82" s="659" t="s">
        <v>4407</v>
      </c>
      <c r="H82" s="659" t="s">
        <v>4486</v>
      </c>
    </row>
    <row r="83" spans="1:8" x14ac:dyDescent="0.25">
      <c r="A83" s="763">
        <v>82</v>
      </c>
      <c r="B83" s="767" t="s">
        <v>5266</v>
      </c>
      <c r="C83" s="659" t="s">
        <v>4752</v>
      </c>
      <c r="D83" s="659">
        <v>6</v>
      </c>
      <c r="E83" s="659">
        <v>4</v>
      </c>
      <c r="F83" s="659" t="s">
        <v>4626</v>
      </c>
      <c r="G83" s="659" t="s">
        <v>4407</v>
      </c>
      <c r="H83" s="659" t="s">
        <v>4486</v>
      </c>
    </row>
    <row r="84" spans="1:8" x14ac:dyDescent="0.25">
      <c r="A84" s="763">
        <v>83</v>
      </c>
      <c r="B84" s="767" t="s">
        <v>5267</v>
      </c>
      <c r="C84" s="659" t="s">
        <v>6315</v>
      </c>
      <c r="D84" s="659">
        <v>6</v>
      </c>
      <c r="E84" s="659">
        <v>5</v>
      </c>
      <c r="F84" s="659" t="s">
        <v>4626</v>
      </c>
      <c r="G84" s="659" t="s">
        <v>4407</v>
      </c>
      <c r="H84" s="659" t="s">
        <v>4486</v>
      </c>
    </row>
    <row r="85" spans="1:8" x14ac:dyDescent="0.25">
      <c r="A85" s="763">
        <v>84</v>
      </c>
      <c r="B85" s="767" t="s">
        <v>5268</v>
      </c>
      <c r="C85" s="659" t="s">
        <v>6316</v>
      </c>
      <c r="D85" s="659">
        <v>6</v>
      </c>
      <c r="E85" s="659">
        <v>8</v>
      </c>
      <c r="F85" s="659" t="s">
        <v>4626</v>
      </c>
      <c r="G85" s="659" t="s">
        <v>4407</v>
      </c>
      <c r="H85" s="659" t="s">
        <v>4486</v>
      </c>
    </row>
    <row r="86" spans="1:8" x14ac:dyDescent="0.25">
      <c r="A86" s="763">
        <v>85</v>
      </c>
      <c r="B86" s="767" t="s">
        <v>5269</v>
      </c>
      <c r="C86" s="659" t="s">
        <v>6317</v>
      </c>
      <c r="D86" s="659">
        <v>6</v>
      </c>
      <c r="E86" s="659">
        <v>9</v>
      </c>
      <c r="F86" s="659" t="s">
        <v>4626</v>
      </c>
      <c r="G86" s="659" t="s">
        <v>4407</v>
      </c>
      <c r="H86" s="659" t="s">
        <v>4486</v>
      </c>
    </row>
    <row r="87" spans="1:8" x14ac:dyDescent="0.25">
      <c r="A87" s="763">
        <v>86</v>
      </c>
      <c r="B87" s="767" t="s">
        <v>5270</v>
      </c>
      <c r="C87" s="659" t="s">
        <v>6318</v>
      </c>
      <c r="D87" s="659">
        <v>6</v>
      </c>
      <c r="E87" s="659">
        <v>10</v>
      </c>
      <c r="F87" s="659" t="s">
        <v>4626</v>
      </c>
      <c r="G87" s="659" t="s">
        <v>4407</v>
      </c>
      <c r="H87" s="659" t="s">
        <v>4486</v>
      </c>
    </row>
    <row r="88" spans="1:8" x14ac:dyDescent="0.25">
      <c r="A88" s="763">
        <v>87</v>
      </c>
      <c r="B88" s="767" t="s">
        <v>5271</v>
      </c>
      <c r="C88" s="659" t="s">
        <v>6319</v>
      </c>
      <c r="D88" s="659">
        <v>6</v>
      </c>
      <c r="E88" s="659">
        <v>11</v>
      </c>
      <c r="F88" s="659" t="s">
        <v>4626</v>
      </c>
      <c r="G88" s="659" t="s">
        <v>4407</v>
      </c>
      <c r="H88" s="659" t="s">
        <v>4486</v>
      </c>
    </row>
    <row r="89" spans="1:8" x14ac:dyDescent="0.25">
      <c r="A89" s="763">
        <v>88</v>
      </c>
      <c r="B89" s="767" t="s">
        <v>5272</v>
      </c>
      <c r="C89" s="659" t="s">
        <v>6320</v>
      </c>
      <c r="D89" s="659">
        <v>6</v>
      </c>
      <c r="E89" s="659">
        <v>12</v>
      </c>
      <c r="F89" s="659" t="s">
        <v>4626</v>
      </c>
      <c r="G89" s="659" t="s">
        <v>4407</v>
      </c>
      <c r="H89" s="659" t="s">
        <v>4486</v>
      </c>
    </row>
    <row r="90" spans="1:8" x14ac:dyDescent="0.25">
      <c r="A90" s="763">
        <v>89</v>
      </c>
      <c r="B90" s="767" t="s">
        <v>5273</v>
      </c>
      <c r="C90" s="659" t="s">
        <v>6321</v>
      </c>
      <c r="D90" s="659">
        <v>6</v>
      </c>
      <c r="E90" s="659">
        <v>13</v>
      </c>
      <c r="F90" s="659" t="s">
        <v>4626</v>
      </c>
      <c r="G90" s="659" t="s">
        <v>4407</v>
      </c>
      <c r="H90" s="659" t="s">
        <v>4486</v>
      </c>
    </row>
    <row r="91" spans="1:8" x14ac:dyDescent="0.25">
      <c r="A91" s="763">
        <v>90</v>
      </c>
      <c r="B91" s="767" t="s">
        <v>5274</v>
      </c>
      <c r="C91" s="659" t="s">
        <v>6322</v>
      </c>
      <c r="D91" s="659">
        <v>6</v>
      </c>
      <c r="E91" s="659">
        <v>14</v>
      </c>
      <c r="F91" s="659" t="s">
        <v>4626</v>
      </c>
      <c r="G91" s="659" t="s">
        <v>4407</v>
      </c>
      <c r="H91" s="659" t="s">
        <v>4486</v>
      </c>
    </row>
    <row r="92" spans="1:8" x14ac:dyDescent="0.25">
      <c r="A92" s="763">
        <v>91</v>
      </c>
      <c r="B92" s="767" t="s">
        <v>5275</v>
      </c>
      <c r="C92" s="659" t="s">
        <v>6323</v>
      </c>
      <c r="D92" s="659">
        <v>6</v>
      </c>
      <c r="E92" s="659">
        <v>15</v>
      </c>
      <c r="F92" s="659" t="s">
        <v>4626</v>
      </c>
      <c r="G92" s="659" t="s">
        <v>4407</v>
      </c>
      <c r="H92" s="659" t="s">
        <v>4486</v>
      </c>
    </row>
    <row r="93" spans="1:8" x14ac:dyDescent="0.25">
      <c r="A93" s="763">
        <v>92</v>
      </c>
      <c r="B93" s="767" t="s">
        <v>5313</v>
      </c>
      <c r="C93" s="659" t="s">
        <v>4767</v>
      </c>
      <c r="D93" s="659">
        <v>7</v>
      </c>
      <c r="E93" s="659">
        <v>0</v>
      </c>
      <c r="F93" s="659" t="s">
        <v>4627</v>
      </c>
      <c r="G93" s="659" t="s">
        <v>4407</v>
      </c>
      <c r="H93" s="659" t="s">
        <v>4466</v>
      </c>
    </row>
    <row r="94" spans="1:8" x14ac:dyDescent="0.25">
      <c r="A94" s="763">
        <v>93</v>
      </c>
      <c r="B94" s="767" t="s">
        <v>5314</v>
      </c>
      <c r="C94" s="659" t="s">
        <v>4768</v>
      </c>
      <c r="D94" s="659">
        <v>7</v>
      </c>
      <c r="E94" s="659">
        <v>1</v>
      </c>
      <c r="F94" s="659" t="s">
        <v>4627</v>
      </c>
      <c r="G94" s="659" t="s">
        <v>4407</v>
      </c>
      <c r="H94" s="659" t="s">
        <v>4466</v>
      </c>
    </row>
    <row r="95" spans="1:8" x14ac:dyDescent="0.25">
      <c r="A95" s="763">
        <v>94</v>
      </c>
      <c r="B95" s="767" t="s">
        <v>5315</v>
      </c>
      <c r="C95" s="659" t="s">
        <v>4769</v>
      </c>
      <c r="D95" s="659">
        <v>7</v>
      </c>
      <c r="E95" s="659">
        <v>2</v>
      </c>
      <c r="F95" s="659" t="s">
        <v>4627</v>
      </c>
      <c r="G95" s="659" t="s">
        <v>4407</v>
      </c>
      <c r="H95" s="659" t="s">
        <v>4466</v>
      </c>
    </row>
    <row r="96" spans="1:8" x14ac:dyDescent="0.25">
      <c r="A96" s="763">
        <v>95</v>
      </c>
      <c r="B96" s="767" t="s">
        <v>5316</v>
      </c>
      <c r="C96" s="659" t="s">
        <v>4770</v>
      </c>
      <c r="D96" s="659">
        <v>7</v>
      </c>
      <c r="E96" s="659">
        <v>4</v>
      </c>
      <c r="F96" s="659" t="s">
        <v>4627</v>
      </c>
      <c r="G96" s="659" t="s">
        <v>4407</v>
      </c>
      <c r="H96" s="659" t="s">
        <v>4466</v>
      </c>
    </row>
    <row r="97" spans="1:8" x14ac:dyDescent="0.25">
      <c r="A97" s="763">
        <v>96</v>
      </c>
      <c r="B97" s="767" t="s">
        <v>5317</v>
      </c>
      <c r="C97" s="659" t="s">
        <v>6350</v>
      </c>
      <c r="D97" s="659">
        <v>7</v>
      </c>
      <c r="E97" s="659">
        <v>5</v>
      </c>
      <c r="F97" s="659" t="s">
        <v>4627</v>
      </c>
      <c r="G97" s="659" t="s">
        <v>4407</v>
      </c>
      <c r="H97" s="659" t="s">
        <v>4466</v>
      </c>
    </row>
    <row r="98" spans="1:8" x14ac:dyDescent="0.25">
      <c r="A98" s="763">
        <v>97</v>
      </c>
      <c r="B98" s="767" t="s">
        <v>5318</v>
      </c>
      <c r="C98" s="659" t="s">
        <v>6351</v>
      </c>
      <c r="D98" s="659">
        <v>7</v>
      </c>
      <c r="E98" s="659">
        <v>6</v>
      </c>
      <c r="F98" s="659" t="s">
        <v>4627</v>
      </c>
      <c r="G98" s="659" t="s">
        <v>4407</v>
      </c>
      <c r="H98" s="659" t="s">
        <v>4466</v>
      </c>
    </row>
    <row r="99" spans="1:8" x14ac:dyDescent="0.25">
      <c r="A99" s="763">
        <v>98</v>
      </c>
      <c r="B99" s="767" t="s">
        <v>5319</v>
      </c>
      <c r="C99" s="659" t="s">
        <v>6352</v>
      </c>
      <c r="D99" s="659">
        <v>7</v>
      </c>
      <c r="E99" s="659">
        <v>7</v>
      </c>
      <c r="F99" s="659" t="s">
        <v>4627</v>
      </c>
      <c r="G99" s="659" t="s">
        <v>4407</v>
      </c>
      <c r="H99" s="659" t="s">
        <v>4466</v>
      </c>
    </row>
    <row r="100" spans="1:8" x14ac:dyDescent="0.25">
      <c r="A100" s="763">
        <v>99</v>
      </c>
      <c r="B100" s="767" t="s">
        <v>5320</v>
      </c>
      <c r="C100" s="659" t="s">
        <v>6353</v>
      </c>
      <c r="D100" s="659">
        <v>7</v>
      </c>
      <c r="E100" s="659">
        <v>8</v>
      </c>
      <c r="F100" s="659" t="s">
        <v>4627</v>
      </c>
      <c r="G100" s="659" t="s">
        <v>4407</v>
      </c>
      <c r="H100" s="659" t="s">
        <v>4466</v>
      </c>
    </row>
    <row r="101" spans="1:8" x14ac:dyDescent="0.25">
      <c r="A101" s="763">
        <v>100</v>
      </c>
      <c r="B101" s="767" t="s">
        <v>5321</v>
      </c>
      <c r="C101" s="258" t="s">
        <v>6354</v>
      </c>
      <c r="D101" s="659">
        <v>7</v>
      </c>
      <c r="E101" s="659">
        <v>9</v>
      </c>
      <c r="F101" s="659" t="s">
        <v>4627</v>
      </c>
      <c r="G101" s="659" t="s">
        <v>4407</v>
      </c>
      <c r="H101" s="659" t="s">
        <v>4466</v>
      </c>
    </row>
    <row r="102" spans="1:8" x14ac:dyDescent="0.25">
      <c r="A102" s="763">
        <v>101</v>
      </c>
      <c r="B102" s="767" t="s">
        <v>5322</v>
      </c>
      <c r="C102" s="258" t="s">
        <v>6355</v>
      </c>
      <c r="D102" s="659">
        <v>7</v>
      </c>
      <c r="E102" s="659">
        <v>10</v>
      </c>
      <c r="F102" s="659" t="s">
        <v>4627</v>
      </c>
      <c r="G102" s="659" t="s">
        <v>4407</v>
      </c>
      <c r="H102" s="659" t="s">
        <v>4466</v>
      </c>
    </row>
    <row r="103" spans="1:8" x14ac:dyDescent="0.25">
      <c r="A103" s="763">
        <v>102</v>
      </c>
      <c r="B103" s="767" t="s">
        <v>5323</v>
      </c>
      <c r="C103" s="258" t="s">
        <v>6356</v>
      </c>
      <c r="D103" s="659">
        <v>7</v>
      </c>
      <c r="E103" s="659">
        <v>11</v>
      </c>
      <c r="F103" s="659" t="s">
        <v>4627</v>
      </c>
      <c r="G103" s="659" t="s">
        <v>4407</v>
      </c>
      <c r="H103" s="659" t="s">
        <v>4466</v>
      </c>
    </row>
    <row r="104" spans="1:8" x14ac:dyDescent="0.25">
      <c r="A104" s="763">
        <v>103</v>
      </c>
      <c r="B104" s="767" t="s">
        <v>5324</v>
      </c>
      <c r="C104" s="258" t="s">
        <v>6357</v>
      </c>
      <c r="D104" s="659">
        <v>7</v>
      </c>
      <c r="E104" s="659">
        <v>12</v>
      </c>
      <c r="F104" s="659" t="s">
        <v>4627</v>
      </c>
      <c r="G104" s="659" t="s">
        <v>4407</v>
      </c>
      <c r="H104" s="659" t="s">
        <v>4466</v>
      </c>
    </row>
    <row r="105" spans="1:8" x14ac:dyDescent="0.25">
      <c r="A105" s="763">
        <v>104</v>
      </c>
      <c r="B105" s="767" t="s">
        <v>5325</v>
      </c>
      <c r="C105" s="258" t="s">
        <v>6358</v>
      </c>
      <c r="D105" s="659">
        <v>7</v>
      </c>
      <c r="E105" s="659">
        <v>13</v>
      </c>
      <c r="F105" s="659" t="s">
        <v>4627</v>
      </c>
      <c r="G105" s="659" t="s">
        <v>4407</v>
      </c>
      <c r="H105" s="659" t="s">
        <v>4466</v>
      </c>
    </row>
    <row r="106" spans="1:8" x14ac:dyDescent="0.25">
      <c r="A106" s="763">
        <v>105</v>
      </c>
      <c r="B106" s="767" t="s">
        <v>5365</v>
      </c>
      <c r="C106" s="258" t="s">
        <v>4785</v>
      </c>
      <c r="D106" s="659">
        <v>8</v>
      </c>
      <c r="E106" s="659">
        <v>0</v>
      </c>
      <c r="F106" s="659" t="s">
        <v>4627</v>
      </c>
      <c r="G106" s="659" t="s">
        <v>4407</v>
      </c>
      <c r="H106" s="659" t="s">
        <v>4486</v>
      </c>
    </row>
    <row r="107" spans="1:8" x14ac:dyDescent="0.25">
      <c r="A107" s="763">
        <v>106</v>
      </c>
      <c r="B107" s="767" t="s">
        <v>5366</v>
      </c>
      <c r="C107" s="258" t="s">
        <v>4786</v>
      </c>
      <c r="D107" s="659">
        <v>8</v>
      </c>
      <c r="E107" s="659">
        <v>1</v>
      </c>
      <c r="F107" s="659" t="s">
        <v>4627</v>
      </c>
      <c r="G107" s="659" t="s">
        <v>4407</v>
      </c>
      <c r="H107" s="659" t="s">
        <v>4486</v>
      </c>
    </row>
    <row r="108" spans="1:8" x14ac:dyDescent="0.25">
      <c r="A108" s="763">
        <v>107</v>
      </c>
      <c r="B108" s="767" t="s">
        <v>5367</v>
      </c>
      <c r="C108" s="258" t="s">
        <v>4787</v>
      </c>
      <c r="D108" s="659">
        <v>8</v>
      </c>
      <c r="E108" s="659">
        <v>2</v>
      </c>
      <c r="F108" s="659" t="s">
        <v>4627</v>
      </c>
      <c r="G108" s="659" t="s">
        <v>4407</v>
      </c>
      <c r="H108" s="659" t="s">
        <v>4486</v>
      </c>
    </row>
    <row r="109" spans="1:8" x14ac:dyDescent="0.25">
      <c r="A109" s="763">
        <v>108</v>
      </c>
      <c r="B109" s="767" t="s">
        <v>5368</v>
      </c>
      <c r="C109" s="258" t="s">
        <v>4788</v>
      </c>
      <c r="D109" s="659">
        <v>8</v>
      </c>
      <c r="E109" s="659">
        <v>4</v>
      </c>
      <c r="F109" s="659" t="s">
        <v>4627</v>
      </c>
      <c r="G109" s="659" t="s">
        <v>4407</v>
      </c>
      <c r="H109" s="659" t="s">
        <v>4486</v>
      </c>
    </row>
    <row r="110" spans="1:8" x14ac:dyDescent="0.25">
      <c r="A110" s="763">
        <v>109</v>
      </c>
      <c r="B110" s="767" t="s">
        <v>5369</v>
      </c>
      <c r="C110" s="258" t="s">
        <v>6387</v>
      </c>
      <c r="D110" s="659">
        <v>8</v>
      </c>
      <c r="E110" s="659">
        <v>5</v>
      </c>
      <c r="F110" s="659" t="s">
        <v>4627</v>
      </c>
      <c r="G110" s="659" t="s">
        <v>4407</v>
      </c>
      <c r="H110" s="659" t="s">
        <v>4486</v>
      </c>
    </row>
    <row r="111" spans="1:8" x14ac:dyDescent="0.25">
      <c r="A111" s="763">
        <v>110</v>
      </c>
      <c r="B111" s="767" t="s">
        <v>5370</v>
      </c>
      <c r="C111" s="668" t="s">
        <v>6388</v>
      </c>
      <c r="D111" s="659">
        <v>8</v>
      </c>
      <c r="E111" s="659">
        <v>8</v>
      </c>
      <c r="F111" s="659" t="s">
        <v>4627</v>
      </c>
      <c r="G111" s="659" t="s">
        <v>4407</v>
      </c>
      <c r="H111" s="659" t="s">
        <v>4486</v>
      </c>
    </row>
    <row r="112" spans="1:8" x14ac:dyDescent="0.25">
      <c r="A112" s="763">
        <v>111</v>
      </c>
      <c r="B112" s="764" t="s">
        <v>5371</v>
      </c>
      <c r="C112" s="766" t="s">
        <v>6389</v>
      </c>
      <c r="D112" s="659">
        <v>8</v>
      </c>
      <c r="E112" s="659">
        <v>9</v>
      </c>
      <c r="F112" s="659" t="s">
        <v>4627</v>
      </c>
      <c r="G112" s="659" t="s">
        <v>4407</v>
      </c>
      <c r="H112" s="659" t="s">
        <v>4486</v>
      </c>
    </row>
    <row r="113" spans="1:8" x14ac:dyDescent="0.25">
      <c r="A113" s="763">
        <v>112</v>
      </c>
      <c r="B113" s="767" t="s">
        <v>5372</v>
      </c>
      <c r="C113" s="659" t="s">
        <v>6390</v>
      </c>
      <c r="D113" s="659">
        <v>8</v>
      </c>
      <c r="E113" s="659">
        <v>10</v>
      </c>
      <c r="F113" s="659" t="s">
        <v>4627</v>
      </c>
      <c r="G113" s="659" t="s">
        <v>4407</v>
      </c>
      <c r="H113" s="659" t="s">
        <v>4486</v>
      </c>
    </row>
    <row r="114" spans="1:8" x14ac:dyDescent="0.25">
      <c r="A114" s="763">
        <v>113</v>
      </c>
      <c r="B114" s="767" t="s">
        <v>5373</v>
      </c>
      <c r="C114" s="659" t="s">
        <v>6391</v>
      </c>
      <c r="D114" s="659">
        <v>8</v>
      </c>
      <c r="E114" s="659">
        <v>11</v>
      </c>
      <c r="F114" s="659" t="s">
        <v>4627</v>
      </c>
      <c r="G114" s="659" t="s">
        <v>4407</v>
      </c>
      <c r="H114" s="659" t="s">
        <v>4486</v>
      </c>
    </row>
    <row r="115" spans="1:8" x14ac:dyDescent="0.25">
      <c r="A115" s="763">
        <v>114</v>
      </c>
      <c r="B115" s="767" t="s">
        <v>5374</v>
      </c>
      <c r="C115" s="659" t="s">
        <v>6392</v>
      </c>
      <c r="D115" s="659">
        <v>8</v>
      </c>
      <c r="E115" s="659">
        <v>12</v>
      </c>
      <c r="F115" s="659" t="s">
        <v>4627</v>
      </c>
      <c r="G115" s="659" t="s">
        <v>4407</v>
      </c>
      <c r="H115" s="659" t="s">
        <v>4486</v>
      </c>
    </row>
    <row r="116" spans="1:8" x14ac:dyDescent="0.25">
      <c r="A116" s="763">
        <v>115</v>
      </c>
      <c r="B116" s="767" t="s">
        <v>5375</v>
      </c>
      <c r="C116" s="659" t="s">
        <v>6393</v>
      </c>
      <c r="D116" s="659">
        <v>8</v>
      </c>
      <c r="E116" s="659">
        <v>13</v>
      </c>
      <c r="F116" s="659" t="s">
        <v>4627</v>
      </c>
      <c r="G116" s="659" t="s">
        <v>4407</v>
      </c>
      <c r="H116" s="659" t="s">
        <v>4486</v>
      </c>
    </row>
    <row r="117" spans="1:8" x14ac:dyDescent="0.25">
      <c r="A117" s="763">
        <v>116</v>
      </c>
      <c r="B117" s="767" t="s">
        <v>5376</v>
      </c>
      <c r="C117" s="659" t="s">
        <v>6394</v>
      </c>
      <c r="D117" s="659">
        <v>8</v>
      </c>
      <c r="E117" s="659">
        <v>14</v>
      </c>
      <c r="F117" s="659" t="s">
        <v>4627</v>
      </c>
      <c r="G117" s="659" t="s">
        <v>4407</v>
      </c>
      <c r="H117" s="659" t="s">
        <v>4486</v>
      </c>
    </row>
    <row r="118" spans="1:8" x14ac:dyDescent="0.25">
      <c r="A118" s="763">
        <v>117</v>
      </c>
      <c r="B118" s="767" t="s">
        <v>5377</v>
      </c>
      <c r="C118" s="659" t="s">
        <v>6395</v>
      </c>
      <c r="D118" s="659">
        <v>8</v>
      </c>
      <c r="E118" s="659">
        <v>15</v>
      </c>
      <c r="F118" s="659" t="s">
        <v>4627</v>
      </c>
      <c r="G118" s="659" t="s">
        <v>4407</v>
      </c>
      <c r="H118" s="659" t="s">
        <v>4486</v>
      </c>
    </row>
    <row r="119" spans="1:8" x14ac:dyDescent="0.25">
      <c r="A119" s="763">
        <v>118</v>
      </c>
      <c r="B119" s="767" t="s">
        <v>6410</v>
      </c>
      <c r="C119" s="659"/>
      <c r="D119" s="659"/>
      <c r="E119" s="659"/>
      <c r="F119" s="659"/>
      <c r="G119" s="659"/>
      <c r="H119" s="659"/>
    </row>
    <row r="120" spans="1:8" x14ac:dyDescent="0.25">
      <c r="A120" s="763">
        <v>119</v>
      </c>
      <c r="B120" s="767" t="s">
        <v>6410</v>
      </c>
      <c r="C120" s="659"/>
      <c r="D120" s="659"/>
      <c r="E120" s="659"/>
      <c r="F120" s="659"/>
      <c r="G120" s="659"/>
      <c r="H120" s="659"/>
    </row>
    <row r="121" spans="1:8" x14ac:dyDescent="0.25">
      <c r="A121" s="763">
        <v>120</v>
      </c>
      <c r="B121" s="767" t="s">
        <v>6410</v>
      </c>
      <c r="C121" s="659"/>
      <c r="D121" s="659"/>
      <c r="E121" s="659"/>
      <c r="F121" s="659"/>
      <c r="G121" s="659"/>
      <c r="H121" s="659"/>
    </row>
    <row r="122" spans="1:8" x14ac:dyDescent="0.25">
      <c r="A122" s="763">
        <v>121</v>
      </c>
      <c r="B122" s="767" t="s">
        <v>6410</v>
      </c>
      <c r="C122" s="659"/>
      <c r="D122" s="659"/>
      <c r="E122" s="659"/>
      <c r="F122" s="659"/>
      <c r="G122" s="659"/>
      <c r="H122" s="659"/>
    </row>
    <row r="123" spans="1:8" x14ac:dyDescent="0.25">
      <c r="A123" s="763">
        <v>122</v>
      </c>
      <c r="B123" s="767" t="s">
        <v>6410</v>
      </c>
      <c r="C123" s="659"/>
      <c r="D123" s="659"/>
      <c r="E123" s="659"/>
      <c r="F123" s="659"/>
      <c r="G123" s="659"/>
      <c r="H123" s="659"/>
    </row>
    <row r="124" spans="1:8" x14ac:dyDescent="0.25">
      <c r="A124" s="763">
        <v>123</v>
      </c>
      <c r="B124" s="768" t="s">
        <v>6410</v>
      </c>
      <c r="C124" s="659"/>
      <c r="D124" s="659"/>
      <c r="E124" s="659"/>
      <c r="F124" s="659"/>
      <c r="G124" s="659"/>
      <c r="H124" s="659"/>
    </row>
    <row r="125" spans="1:8" x14ac:dyDescent="0.25">
      <c r="A125" s="763">
        <v>124</v>
      </c>
      <c r="B125" s="768" t="s">
        <v>6410</v>
      </c>
      <c r="C125" s="659"/>
      <c r="D125" s="659"/>
      <c r="E125" s="659"/>
      <c r="F125" s="659"/>
      <c r="G125" s="659"/>
      <c r="H125" s="659"/>
    </row>
    <row r="126" spans="1:8" x14ac:dyDescent="0.25">
      <c r="A126" s="763">
        <v>125</v>
      </c>
      <c r="B126" s="767" t="s">
        <v>6410</v>
      </c>
      <c r="C126" s="659"/>
      <c r="D126" s="659"/>
      <c r="E126" s="659"/>
      <c r="F126" s="659"/>
      <c r="G126" s="659"/>
      <c r="H126" s="659"/>
    </row>
    <row r="127" spans="1:8" x14ac:dyDescent="0.25">
      <c r="A127" s="763">
        <v>126</v>
      </c>
      <c r="B127" s="767" t="s">
        <v>6410</v>
      </c>
      <c r="C127" s="659"/>
      <c r="D127" s="659"/>
      <c r="E127" s="659"/>
      <c r="F127" s="659"/>
      <c r="G127" s="659"/>
      <c r="H127" s="659"/>
    </row>
    <row r="128" spans="1:8" x14ac:dyDescent="0.25">
      <c r="A128" s="763">
        <v>127</v>
      </c>
      <c r="B128" s="767" t="s">
        <v>6726</v>
      </c>
      <c r="C128" s="659" t="s">
        <v>6826</v>
      </c>
      <c r="D128" s="659"/>
      <c r="E128" s="659"/>
      <c r="F128" s="659"/>
      <c r="G128" s="659"/>
      <c r="H128" s="659"/>
    </row>
    <row r="129" spans="1:8" x14ac:dyDescent="0.25">
      <c r="A129" s="763">
        <v>128</v>
      </c>
      <c r="B129" s="767" t="s">
        <v>6727</v>
      </c>
      <c r="C129" s="659" t="s">
        <v>6827</v>
      </c>
      <c r="D129" s="659"/>
      <c r="E129" s="659"/>
      <c r="F129" s="659"/>
      <c r="G129" s="659"/>
      <c r="H129" s="659"/>
    </row>
    <row r="130" spans="1:8" x14ac:dyDescent="0.25">
      <c r="A130" s="763">
        <v>129</v>
      </c>
      <c r="B130" s="767" t="s">
        <v>6728</v>
      </c>
      <c r="C130" s="659" t="s">
        <v>6828</v>
      </c>
      <c r="D130" s="659"/>
      <c r="E130" s="659"/>
      <c r="F130" s="659"/>
      <c r="G130" s="659"/>
      <c r="H130" s="659"/>
    </row>
    <row r="131" spans="1:8" x14ac:dyDescent="0.25">
      <c r="A131" s="763">
        <v>130</v>
      </c>
      <c r="B131" s="767" t="s">
        <v>6729</v>
      </c>
      <c r="C131" s="659" t="s">
        <v>6829</v>
      </c>
      <c r="D131" s="659"/>
      <c r="E131" s="659"/>
      <c r="F131" s="659"/>
      <c r="G131" s="659"/>
      <c r="H131" s="659"/>
    </row>
    <row r="132" spans="1:8" x14ac:dyDescent="0.25">
      <c r="A132" s="763">
        <v>131</v>
      </c>
      <c r="B132" s="767" t="s">
        <v>6730</v>
      </c>
      <c r="C132" s="659" t="s">
        <v>6830</v>
      </c>
      <c r="D132" s="659"/>
      <c r="E132" s="659"/>
      <c r="F132" s="659"/>
      <c r="G132" s="659"/>
      <c r="H132" s="659"/>
    </row>
    <row r="133" spans="1:8" x14ac:dyDescent="0.25">
      <c r="A133" s="763">
        <v>132</v>
      </c>
      <c r="B133" s="767" t="s">
        <v>6731</v>
      </c>
      <c r="C133" s="659" t="s">
        <v>6831</v>
      </c>
      <c r="D133" s="659"/>
      <c r="E133" s="659"/>
      <c r="F133" s="659"/>
      <c r="G133" s="659"/>
      <c r="H133" s="659"/>
    </row>
    <row r="134" spans="1:8" x14ac:dyDescent="0.25">
      <c r="A134" s="763">
        <v>133</v>
      </c>
      <c r="B134" s="767" t="s">
        <v>6732</v>
      </c>
      <c r="C134" s="659" t="s">
        <v>6832</v>
      </c>
      <c r="D134" s="659"/>
      <c r="E134" s="659"/>
      <c r="F134" s="659"/>
      <c r="G134" s="659"/>
      <c r="H134" s="659"/>
    </row>
    <row r="135" spans="1:8" x14ac:dyDescent="0.25">
      <c r="A135" s="763">
        <v>134</v>
      </c>
      <c r="B135" s="767" t="s">
        <v>6733</v>
      </c>
      <c r="C135" s="659" t="s">
        <v>6833</v>
      </c>
      <c r="D135" s="659"/>
      <c r="E135" s="659"/>
      <c r="F135" s="659"/>
      <c r="G135" s="659"/>
      <c r="H135" s="659"/>
    </row>
    <row r="136" spans="1:8" x14ac:dyDescent="0.25">
      <c r="A136" s="763">
        <v>135</v>
      </c>
      <c r="B136" s="767" t="s">
        <v>6734</v>
      </c>
      <c r="C136" s="659" t="s">
        <v>6834</v>
      </c>
      <c r="D136" s="659"/>
      <c r="E136" s="659"/>
      <c r="F136" s="659"/>
      <c r="G136" s="659"/>
      <c r="H136" s="659"/>
    </row>
    <row r="137" spans="1:8" x14ac:dyDescent="0.25">
      <c r="A137" s="763">
        <v>136</v>
      </c>
      <c r="B137" s="767" t="s">
        <v>6735</v>
      </c>
      <c r="C137" s="659" t="s">
        <v>6835</v>
      </c>
      <c r="D137" s="659"/>
      <c r="E137" s="659"/>
      <c r="F137" s="659"/>
      <c r="G137" s="659"/>
      <c r="H137" s="659"/>
    </row>
    <row r="138" spans="1:8" x14ac:dyDescent="0.25">
      <c r="A138" s="763">
        <v>137</v>
      </c>
      <c r="B138" s="767" t="s">
        <v>6736</v>
      </c>
      <c r="C138" s="659" t="s">
        <v>6836</v>
      </c>
      <c r="D138" s="659"/>
      <c r="E138" s="659"/>
      <c r="F138" s="659"/>
      <c r="G138" s="659"/>
      <c r="H138" s="659"/>
    </row>
    <row r="139" spans="1:8" x14ac:dyDescent="0.25">
      <c r="A139" s="763">
        <v>138</v>
      </c>
      <c r="B139" s="767" t="s">
        <v>6737</v>
      </c>
      <c r="C139" s="659" t="s">
        <v>6837</v>
      </c>
      <c r="D139" s="659"/>
      <c r="E139" s="659"/>
      <c r="F139" s="659"/>
      <c r="G139" s="659"/>
      <c r="H139" s="659"/>
    </row>
    <row r="140" spans="1:8" x14ac:dyDescent="0.25">
      <c r="A140" s="763">
        <v>139</v>
      </c>
      <c r="B140" s="767" t="s">
        <v>6738</v>
      </c>
      <c r="C140" s="659" t="s">
        <v>6838</v>
      </c>
      <c r="D140" s="659"/>
      <c r="E140" s="659"/>
      <c r="F140" s="659"/>
      <c r="G140" s="659"/>
      <c r="H140" s="659"/>
    </row>
    <row r="141" spans="1:8" x14ac:dyDescent="0.25">
      <c r="A141" s="763">
        <v>140</v>
      </c>
      <c r="B141" s="767" t="s">
        <v>6739</v>
      </c>
      <c r="C141" s="659" t="s">
        <v>6839</v>
      </c>
      <c r="D141" s="659"/>
      <c r="E141" s="659"/>
      <c r="F141" s="659"/>
      <c r="G141" s="659"/>
      <c r="H141" s="659"/>
    </row>
    <row r="142" spans="1:8" x14ac:dyDescent="0.25">
      <c r="A142" s="763">
        <v>141</v>
      </c>
      <c r="B142" s="767" t="s">
        <v>6740</v>
      </c>
      <c r="C142" s="659" t="s">
        <v>6840</v>
      </c>
      <c r="D142" s="659"/>
      <c r="E142" s="659"/>
      <c r="F142" s="659"/>
      <c r="G142" s="659"/>
      <c r="H142" s="659"/>
    </row>
    <row r="143" spans="1:8" x14ac:dyDescent="0.25">
      <c r="A143" s="763">
        <v>142</v>
      </c>
      <c r="B143" s="767" t="s">
        <v>6741</v>
      </c>
      <c r="C143" s="659" t="s">
        <v>6841</v>
      </c>
      <c r="D143" s="659"/>
      <c r="E143" s="659"/>
      <c r="F143" s="659"/>
      <c r="G143" s="659"/>
      <c r="H143" s="659"/>
    </row>
    <row r="144" spans="1:8" x14ac:dyDescent="0.25">
      <c r="A144" s="763">
        <v>143</v>
      </c>
      <c r="B144" s="767" t="s">
        <v>6742</v>
      </c>
      <c r="C144" s="659" t="s">
        <v>6842</v>
      </c>
      <c r="D144" s="659"/>
      <c r="E144" s="659"/>
      <c r="F144" s="659"/>
      <c r="G144" s="659"/>
      <c r="H144" s="659"/>
    </row>
    <row r="145" spans="1:8" x14ac:dyDescent="0.25">
      <c r="A145" s="763">
        <v>144</v>
      </c>
      <c r="B145" s="767" t="s">
        <v>6743</v>
      </c>
      <c r="C145" s="659" t="s">
        <v>6843</v>
      </c>
      <c r="D145" s="659"/>
      <c r="E145" s="659"/>
      <c r="F145" s="659"/>
      <c r="G145" s="659"/>
      <c r="H145" s="659"/>
    </row>
    <row r="146" spans="1:8" x14ac:dyDescent="0.25">
      <c r="A146" s="763">
        <v>145</v>
      </c>
      <c r="B146" s="767" t="s">
        <v>6744</v>
      </c>
      <c r="C146" s="659" t="s">
        <v>6844</v>
      </c>
      <c r="D146" s="659"/>
      <c r="E146" s="659"/>
      <c r="F146" s="659"/>
      <c r="G146" s="659"/>
      <c r="H146" s="659"/>
    </row>
    <row r="147" spans="1:8" x14ac:dyDescent="0.25">
      <c r="A147" s="763">
        <v>146</v>
      </c>
      <c r="B147" s="767" t="s">
        <v>6745</v>
      </c>
      <c r="C147" s="659" t="s">
        <v>6845</v>
      </c>
      <c r="D147" s="659"/>
      <c r="E147" s="659"/>
      <c r="F147" s="659"/>
      <c r="G147" s="659"/>
      <c r="H147" s="659"/>
    </row>
    <row r="148" spans="1:8" x14ac:dyDescent="0.25">
      <c r="A148" s="763">
        <v>147</v>
      </c>
      <c r="B148" s="767" t="s">
        <v>6746</v>
      </c>
      <c r="C148" s="659" t="s">
        <v>6846</v>
      </c>
      <c r="D148" s="659"/>
      <c r="E148" s="659"/>
      <c r="F148" s="659"/>
      <c r="G148" s="659"/>
      <c r="H148" s="659"/>
    </row>
    <row r="149" spans="1:8" x14ac:dyDescent="0.25">
      <c r="A149" s="763">
        <v>148</v>
      </c>
      <c r="B149" s="767" t="s">
        <v>6747</v>
      </c>
      <c r="C149" s="659" t="s">
        <v>6847</v>
      </c>
      <c r="D149" s="659"/>
      <c r="E149" s="659"/>
      <c r="F149" s="659"/>
      <c r="G149" s="659"/>
      <c r="H149" s="659"/>
    </row>
    <row r="150" spans="1:8" x14ac:dyDescent="0.25">
      <c r="A150" s="763">
        <v>149</v>
      </c>
      <c r="B150" s="767" t="s">
        <v>6748</v>
      </c>
      <c r="C150" s="659" t="s">
        <v>6848</v>
      </c>
      <c r="D150" s="659"/>
      <c r="E150" s="659"/>
      <c r="F150" s="659"/>
      <c r="G150" s="659"/>
      <c r="H150" s="659"/>
    </row>
    <row r="151" spans="1:8" x14ac:dyDescent="0.25">
      <c r="A151" s="763">
        <v>150</v>
      </c>
      <c r="B151" s="767" t="s">
        <v>6749</v>
      </c>
      <c r="C151" s="659" t="s">
        <v>6849</v>
      </c>
      <c r="D151" s="659"/>
      <c r="E151" s="659"/>
      <c r="F151" s="659"/>
      <c r="G151" s="659"/>
      <c r="H151" s="659"/>
    </row>
    <row r="152" spans="1:8" x14ac:dyDescent="0.25">
      <c r="A152" s="763">
        <v>151</v>
      </c>
      <c r="B152" s="767" t="s">
        <v>6750</v>
      </c>
      <c r="C152" s="659" t="s">
        <v>6850</v>
      </c>
      <c r="D152" s="659"/>
      <c r="E152" s="659"/>
      <c r="F152" s="659"/>
      <c r="G152" s="659"/>
      <c r="H152" s="659"/>
    </row>
    <row r="153" spans="1:8" x14ac:dyDescent="0.25">
      <c r="A153" s="763">
        <v>152</v>
      </c>
      <c r="B153" s="767" t="s">
        <v>6751</v>
      </c>
      <c r="C153" s="659" t="s">
        <v>6851</v>
      </c>
      <c r="D153" s="659"/>
      <c r="E153" s="659"/>
      <c r="F153" s="659"/>
      <c r="G153" s="659"/>
      <c r="H153" s="659"/>
    </row>
    <row r="154" spans="1:8" x14ac:dyDescent="0.25">
      <c r="A154" s="763">
        <v>153</v>
      </c>
      <c r="B154" s="767" t="s">
        <v>6752</v>
      </c>
      <c r="C154" s="659" t="s">
        <v>6852</v>
      </c>
      <c r="D154" s="659"/>
      <c r="E154" s="659"/>
      <c r="F154" s="659"/>
      <c r="G154" s="659"/>
      <c r="H154" s="659"/>
    </row>
    <row r="155" spans="1:8" x14ac:dyDescent="0.25">
      <c r="A155" s="763">
        <v>154</v>
      </c>
      <c r="B155" s="767" t="s">
        <v>6753</v>
      </c>
      <c r="C155" s="659" t="s">
        <v>6853</v>
      </c>
      <c r="D155" s="659"/>
      <c r="E155" s="659"/>
      <c r="F155" s="659"/>
      <c r="G155" s="659"/>
      <c r="H155" s="659"/>
    </row>
    <row r="156" spans="1:8" x14ac:dyDescent="0.25">
      <c r="A156" s="763">
        <v>155</v>
      </c>
      <c r="B156" s="767" t="s">
        <v>6754</v>
      </c>
      <c r="C156" s="659" t="s">
        <v>6854</v>
      </c>
      <c r="D156" s="659"/>
      <c r="E156" s="659"/>
      <c r="F156" s="659"/>
      <c r="G156" s="659"/>
      <c r="H156" s="659"/>
    </row>
    <row r="157" spans="1:8" x14ac:dyDescent="0.25">
      <c r="A157" s="763">
        <v>156</v>
      </c>
      <c r="B157" s="767" t="s">
        <v>6755</v>
      </c>
      <c r="C157" s="659" t="s">
        <v>6855</v>
      </c>
      <c r="D157" s="659"/>
      <c r="E157" s="659"/>
      <c r="F157" s="659"/>
      <c r="G157" s="659"/>
      <c r="H157" s="659"/>
    </row>
    <row r="158" spans="1:8" x14ac:dyDescent="0.25">
      <c r="A158" s="763">
        <v>157</v>
      </c>
      <c r="B158" s="767" t="s">
        <v>6756</v>
      </c>
      <c r="C158" s="659" t="s">
        <v>6856</v>
      </c>
      <c r="D158" s="659"/>
      <c r="E158" s="659"/>
      <c r="F158" s="659"/>
      <c r="G158" s="659"/>
      <c r="H158" s="659"/>
    </row>
    <row r="159" spans="1:8" x14ac:dyDescent="0.25">
      <c r="A159" s="763">
        <v>158</v>
      </c>
      <c r="B159" s="767" t="s">
        <v>6757</v>
      </c>
      <c r="C159" s="659" t="s">
        <v>6857</v>
      </c>
      <c r="D159" s="659"/>
      <c r="E159" s="659"/>
      <c r="F159" s="659"/>
      <c r="G159" s="659"/>
      <c r="H159" s="659"/>
    </row>
    <row r="160" spans="1:8" x14ac:dyDescent="0.25">
      <c r="A160" s="763">
        <v>159</v>
      </c>
      <c r="B160" s="767" t="s">
        <v>6758</v>
      </c>
      <c r="C160" s="659" t="s">
        <v>6858</v>
      </c>
      <c r="D160" s="659"/>
      <c r="E160" s="659"/>
      <c r="F160" s="659"/>
      <c r="G160" s="659"/>
      <c r="H160" s="659"/>
    </row>
    <row r="161" spans="1:8" x14ac:dyDescent="0.25">
      <c r="A161" s="763">
        <v>160</v>
      </c>
      <c r="B161" s="767" t="s">
        <v>6759</v>
      </c>
      <c r="C161" s="659" t="s">
        <v>6859</v>
      </c>
      <c r="D161" s="659"/>
      <c r="E161" s="659"/>
      <c r="F161" s="659"/>
      <c r="G161" s="659"/>
      <c r="H161" s="659"/>
    </row>
    <row r="162" spans="1:8" x14ac:dyDescent="0.25">
      <c r="A162" s="763">
        <v>161</v>
      </c>
      <c r="B162" s="767" t="s">
        <v>6760</v>
      </c>
      <c r="C162" s="659" t="s">
        <v>6860</v>
      </c>
      <c r="D162" s="659"/>
      <c r="E162" s="659"/>
      <c r="F162" s="659"/>
      <c r="G162" s="659"/>
      <c r="H162" s="659"/>
    </row>
    <row r="163" spans="1:8" x14ac:dyDescent="0.25">
      <c r="A163" s="763">
        <v>162</v>
      </c>
      <c r="B163" s="767" t="s">
        <v>6761</v>
      </c>
      <c r="C163" s="659" t="s">
        <v>6861</v>
      </c>
      <c r="D163" s="659"/>
      <c r="E163" s="659"/>
      <c r="F163" s="659"/>
      <c r="G163" s="659"/>
      <c r="H163" s="659"/>
    </row>
    <row r="164" spans="1:8" x14ac:dyDescent="0.25">
      <c r="A164" s="763">
        <v>163</v>
      </c>
      <c r="B164" s="767" t="s">
        <v>6762</v>
      </c>
      <c r="C164" s="659" t="s">
        <v>6862</v>
      </c>
      <c r="D164" s="659"/>
      <c r="E164" s="659"/>
      <c r="F164" s="659"/>
      <c r="G164" s="659"/>
      <c r="H164" s="659"/>
    </row>
    <row r="165" spans="1:8" x14ac:dyDescent="0.25">
      <c r="A165" s="763">
        <v>164</v>
      </c>
      <c r="B165" s="767" t="s">
        <v>6763</v>
      </c>
      <c r="C165" s="659" t="s">
        <v>6863</v>
      </c>
      <c r="D165" s="659"/>
      <c r="E165" s="659"/>
      <c r="F165" s="659"/>
      <c r="G165" s="659"/>
      <c r="H165" s="659"/>
    </row>
    <row r="166" spans="1:8" x14ac:dyDescent="0.25">
      <c r="A166" s="763">
        <v>165</v>
      </c>
      <c r="B166" s="767" t="s">
        <v>6764</v>
      </c>
      <c r="C166" s="659" t="s">
        <v>6864</v>
      </c>
      <c r="D166" s="659"/>
      <c r="E166" s="659"/>
      <c r="F166" s="659"/>
      <c r="G166" s="659"/>
      <c r="H166" s="659"/>
    </row>
    <row r="167" spans="1:8" x14ac:dyDescent="0.25">
      <c r="A167" s="763">
        <v>166</v>
      </c>
      <c r="B167" s="767" t="s">
        <v>6765</v>
      </c>
      <c r="C167" s="659" t="s">
        <v>6865</v>
      </c>
      <c r="D167" s="659"/>
      <c r="E167" s="659"/>
      <c r="F167" s="659"/>
      <c r="G167" s="659"/>
      <c r="H167" s="659"/>
    </row>
    <row r="168" spans="1:8" x14ac:dyDescent="0.25">
      <c r="A168" s="763">
        <v>167</v>
      </c>
      <c r="B168" s="767" t="s">
        <v>6766</v>
      </c>
      <c r="C168" s="659" t="s">
        <v>6866</v>
      </c>
      <c r="D168" s="659"/>
      <c r="E168" s="659"/>
      <c r="F168" s="659"/>
      <c r="G168" s="659"/>
      <c r="H168" s="659"/>
    </row>
    <row r="169" spans="1:8" x14ac:dyDescent="0.25">
      <c r="A169" s="763">
        <v>168</v>
      </c>
      <c r="B169" s="767" t="s">
        <v>6767</v>
      </c>
      <c r="C169" s="659" t="s">
        <v>6867</v>
      </c>
      <c r="D169" s="659"/>
      <c r="E169" s="659"/>
      <c r="F169" s="659"/>
      <c r="G169" s="659"/>
      <c r="H169" s="659"/>
    </row>
    <row r="170" spans="1:8" x14ac:dyDescent="0.25">
      <c r="A170" s="763">
        <v>169</v>
      </c>
      <c r="B170" s="767" t="s">
        <v>6768</v>
      </c>
      <c r="C170" s="659" t="s">
        <v>6868</v>
      </c>
      <c r="D170" s="659"/>
      <c r="E170" s="659"/>
      <c r="F170" s="659"/>
      <c r="G170" s="659"/>
      <c r="H170" s="659"/>
    </row>
    <row r="171" spans="1:8" x14ac:dyDescent="0.25">
      <c r="A171" s="763">
        <v>170</v>
      </c>
      <c r="B171" s="767" t="s">
        <v>6769</v>
      </c>
      <c r="C171" s="659" t="s">
        <v>6869</v>
      </c>
      <c r="D171" s="659"/>
      <c r="E171" s="659"/>
      <c r="F171" s="659"/>
      <c r="G171" s="659"/>
      <c r="H171" s="659"/>
    </row>
    <row r="172" spans="1:8" x14ac:dyDescent="0.25">
      <c r="A172" s="763">
        <v>171</v>
      </c>
      <c r="B172" s="767" t="s">
        <v>6770</v>
      </c>
      <c r="C172" s="659" t="s">
        <v>6870</v>
      </c>
      <c r="D172" s="659"/>
      <c r="E172" s="659"/>
      <c r="F172" s="659"/>
      <c r="G172" s="659"/>
      <c r="H172" s="659"/>
    </row>
    <row r="173" spans="1:8" x14ac:dyDescent="0.25">
      <c r="A173" s="763">
        <v>172</v>
      </c>
      <c r="B173" s="767" t="s">
        <v>6771</v>
      </c>
      <c r="C173" s="659" t="s">
        <v>6871</v>
      </c>
      <c r="D173" s="659"/>
      <c r="E173" s="659"/>
      <c r="F173" s="659"/>
      <c r="G173" s="659"/>
      <c r="H173" s="659"/>
    </row>
    <row r="174" spans="1:8" x14ac:dyDescent="0.25">
      <c r="A174" s="763">
        <v>173</v>
      </c>
      <c r="B174" s="767" t="s">
        <v>6772</v>
      </c>
      <c r="C174" s="659" t="s">
        <v>6872</v>
      </c>
      <c r="D174" s="659"/>
      <c r="E174" s="659"/>
      <c r="F174" s="659"/>
      <c r="G174" s="659"/>
      <c r="H174" s="659"/>
    </row>
    <row r="175" spans="1:8" x14ac:dyDescent="0.25">
      <c r="A175" s="763">
        <v>174</v>
      </c>
      <c r="B175" s="767" t="s">
        <v>6773</v>
      </c>
      <c r="C175" s="659" t="s">
        <v>6873</v>
      </c>
      <c r="D175" s="659"/>
      <c r="E175" s="659"/>
      <c r="F175" s="659"/>
      <c r="G175" s="659"/>
      <c r="H175" s="659"/>
    </row>
    <row r="176" spans="1:8" x14ac:dyDescent="0.25">
      <c r="A176" s="763">
        <v>175</v>
      </c>
      <c r="B176" s="767" t="s">
        <v>6774</v>
      </c>
      <c r="C176" s="659" t="s">
        <v>6874</v>
      </c>
      <c r="D176" s="659"/>
      <c r="E176" s="659"/>
      <c r="F176" s="659"/>
      <c r="G176" s="659"/>
      <c r="H176" s="659"/>
    </row>
    <row r="177" spans="1:8" x14ac:dyDescent="0.25">
      <c r="A177" s="763">
        <v>176</v>
      </c>
      <c r="B177" s="767" t="s">
        <v>6775</v>
      </c>
      <c r="C177" s="659" t="s">
        <v>6875</v>
      </c>
      <c r="D177" s="659"/>
      <c r="E177" s="659"/>
      <c r="F177" s="659"/>
      <c r="G177" s="659"/>
      <c r="H177" s="659"/>
    </row>
    <row r="178" spans="1:8" x14ac:dyDescent="0.25">
      <c r="A178" s="763">
        <v>177</v>
      </c>
      <c r="B178" s="767" t="s">
        <v>6776</v>
      </c>
      <c r="C178" s="659" t="s">
        <v>6876</v>
      </c>
      <c r="D178" s="659"/>
      <c r="E178" s="659"/>
      <c r="F178" s="659"/>
      <c r="G178" s="659"/>
      <c r="H178" s="659"/>
    </row>
    <row r="179" spans="1:8" x14ac:dyDescent="0.25">
      <c r="A179" s="763">
        <v>178</v>
      </c>
      <c r="B179" s="767" t="s">
        <v>6777</v>
      </c>
      <c r="C179" s="659" t="s">
        <v>6877</v>
      </c>
      <c r="D179" s="659"/>
      <c r="E179" s="659"/>
      <c r="F179" s="659"/>
      <c r="G179" s="659"/>
      <c r="H179" s="659"/>
    </row>
    <row r="180" spans="1:8" x14ac:dyDescent="0.25">
      <c r="A180" s="763">
        <v>179</v>
      </c>
      <c r="B180" s="767" t="s">
        <v>6778</v>
      </c>
      <c r="C180" s="659" t="s">
        <v>6878</v>
      </c>
      <c r="D180" s="659"/>
      <c r="E180" s="659"/>
      <c r="F180" s="659"/>
      <c r="G180" s="659"/>
      <c r="H180" s="659"/>
    </row>
    <row r="181" spans="1:8" x14ac:dyDescent="0.25">
      <c r="A181" s="763">
        <v>180</v>
      </c>
      <c r="B181" s="767" t="s">
        <v>6779</v>
      </c>
      <c r="C181" s="659" t="s">
        <v>6879</v>
      </c>
      <c r="D181" s="659"/>
      <c r="E181" s="659"/>
      <c r="F181" s="659"/>
      <c r="G181" s="659"/>
      <c r="H181" s="659"/>
    </row>
    <row r="182" spans="1:8" x14ac:dyDescent="0.25">
      <c r="A182" s="763">
        <v>181</v>
      </c>
      <c r="B182" s="767" t="s">
        <v>6780</v>
      </c>
      <c r="C182" s="659" t="s">
        <v>6880</v>
      </c>
      <c r="D182" s="659"/>
      <c r="E182" s="659"/>
      <c r="F182" s="659"/>
      <c r="G182" s="659"/>
      <c r="H182" s="659"/>
    </row>
    <row r="183" spans="1:8" x14ac:dyDescent="0.25">
      <c r="A183" s="763">
        <v>182</v>
      </c>
      <c r="B183" s="767" t="s">
        <v>6781</v>
      </c>
      <c r="C183" s="659" t="s">
        <v>6881</v>
      </c>
      <c r="D183" s="659"/>
      <c r="E183" s="659"/>
      <c r="F183" s="659"/>
      <c r="G183" s="659"/>
      <c r="H183" s="659"/>
    </row>
    <row r="184" spans="1:8" x14ac:dyDescent="0.25">
      <c r="A184" s="763">
        <v>183</v>
      </c>
      <c r="B184" s="767" t="s">
        <v>6782</v>
      </c>
      <c r="C184" s="659" t="s">
        <v>6882</v>
      </c>
      <c r="D184" s="659"/>
      <c r="E184" s="659"/>
      <c r="F184" s="659"/>
      <c r="G184" s="659"/>
      <c r="H184" s="659"/>
    </row>
    <row r="185" spans="1:8" x14ac:dyDescent="0.25">
      <c r="A185" s="763">
        <v>184</v>
      </c>
      <c r="B185" s="767" t="s">
        <v>6783</v>
      </c>
      <c r="C185" s="659" t="s">
        <v>6883</v>
      </c>
      <c r="D185" s="659"/>
      <c r="E185" s="659"/>
      <c r="F185" s="659"/>
      <c r="G185" s="659"/>
      <c r="H185" s="659"/>
    </row>
    <row r="186" spans="1:8" x14ac:dyDescent="0.25">
      <c r="A186" s="763">
        <v>185</v>
      </c>
      <c r="B186" s="767" t="s">
        <v>6784</v>
      </c>
      <c r="C186" s="659" t="s">
        <v>6884</v>
      </c>
      <c r="D186" s="659"/>
      <c r="E186" s="659"/>
      <c r="F186" s="659"/>
      <c r="G186" s="659"/>
      <c r="H186" s="659"/>
    </row>
    <row r="187" spans="1:8" x14ac:dyDescent="0.25">
      <c r="A187" s="763">
        <v>186</v>
      </c>
      <c r="B187" s="767" t="s">
        <v>6785</v>
      </c>
      <c r="C187" s="659" t="s">
        <v>6885</v>
      </c>
      <c r="D187" s="659"/>
      <c r="E187" s="659"/>
      <c r="F187" s="659"/>
      <c r="G187" s="659"/>
      <c r="H187" s="659"/>
    </row>
    <row r="188" spans="1:8" x14ac:dyDescent="0.25">
      <c r="A188" s="763">
        <v>187</v>
      </c>
      <c r="B188" s="767" t="s">
        <v>6786</v>
      </c>
      <c r="C188" s="659" t="s">
        <v>6886</v>
      </c>
      <c r="D188" s="659"/>
      <c r="E188" s="659"/>
      <c r="F188" s="659"/>
      <c r="G188" s="659"/>
      <c r="H188" s="659"/>
    </row>
    <row r="189" spans="1:8" x14ac:dyDescent="0.25">
      <c r="A189" s="763">
        <v>188</v>
      </c>
      <c r="B189" s="767" t="s">
        <v>6787</v>
      </c>
      <c r="C189" s="659" t="s">
        <v>6887</v>
      </c>
      <c r="D189" s="659"/>
      <c r="E189" s="659"/>
      <c r="F189" s="659"/>
      <c r="G189" s="659"/>
      <c r="H189" s="659"/>
    </row>
    <row r="190" spans="1:8" x14ac:dyDescent="0.25">
      <c r="A190" s="763">
        <v>189</v>
      </c>
      <c r="B190" s="767" t="s">
        <v>6788</v>
      </c>
      <c r="C190" s="659" t="s">
        <v>6888</v>
      </c>
      <c r="D190" s="659"/>
      <c r="E190" s="659"/>
      <c r="F190" s="659"/>
      <c r="G190" s="659"/>
      <c r="H190" s="659"/>
    </row>
    <row r="191" spans="1:8" x14ac:dyDescent="0.25">
      <c r="A191" s="763">
        <v>190</v>
      </c>
      <c r="B191" s="767" t="s">
        <v>6789</v>
      </c>
      <c r="C191" s="659" t="s">
        <v>6889</v>
      </c>
      <c r="D191" s="659"/>
      <c r="E191" s="659"/>
      <c r="F191" s="659"/>
      <c r="G191" s="659"/>
      <c r="H191" s="659"/>
    </row>
    <row r="192" spans="1:8" x14ac:dyDescent="0.25">
      <c r="A192" s="763">
        <v>191</v>
      </c>
      <c r="B192" s="767" t="s">
        <v>6790</v>
      </c>
      <c r="C192" s="659" t="s">
        <v>6890</v>
      </c>
      <c r="D192" s="659"/>
      <c r="E192" s="659"/>
      <c r="F192" s="659"/>
      <c r="G192" s="659"/>
      <c r="H192" s="659"/>
    </row>
    <row r="193" spans="1:8" x14ac:dyDescent="0.25">
      <c r="A193" s="763">
        <v>192</v>
      </c>
      <c r="B193" s="767" t="s">
        <v>6791</v>
      </c>
      <c r="C193" s="659" t="s">
        <v>6891</v>
      </c>
      <c r="D193" s="659"/>
      <c r="E193" s="659"/>
      <c r="F193" s="659"/>
      <c r="G193" s="659"/>
      <c r="H193" s="659"/>
    </row>
    <row r="194" spans="1:8" x14ac:dyDescent="0.25">
      <c r="A194" s="763">
        <v>193</v>
      </c>
      <c r="B194" s="767" t="s">
        <v>6792</v>
      </c>
      <c r="C194" s="659" t="s">
        <v>6892</v>
      </c>
      <c r="D194" s="659"/>
      <c r="E194" s="659"/>
      <c r="F194" s="659"/>
      <c r="G194" s="659"/>
      <c r="H194" s="659"/>
    </row>
    <row r="195" spans="1:8" x14ac:dyDescent="0.25">
      <c r="A195" s="763">
        <v>194</v>
      </c>
      <c r="B195" s="767" t="s">
        <v>6793</v>
      </c>
      <c r="C195" s="659" t="s">
        <v>6893</v>
      </c>
      <c r="D195" s="659"/>
      <c r="E195" s="659"/>
      <c r="F195" s="659"/>
      <c r="G195" s="659"/>
      <c r="H195" s="659"/>
    </row>
    <row r="196" spans="1:8" x14ac:dyDescent="0.25">
      <c r="A196" s="763">
        <v>195</v>
      </c>
      <c r="B196" s="767" t="s">
        <v>6794</v>
      </c>
      <c r="C196" s="659" t="s">
        <v>6894</v>
      </c>
      <c r="D196" s="659"/>
      <c r="E196" s="659"/>
      <c r="F196" s="659"/>
      <c r="G196" s="659"/>
      <c r="H196" s="659"/>
    </row>
    <row r="197" spans="1:8" x14ac:dyDescent="0.25">
      <c r="A197" s="763">
        <v>196</v>
      </c>
      <c r="B197" s="767" t="s">
        <v>6795</v>
      </c>
      <c r="C197" s="659" t="s">
        <v>6895</v>
      </c>
      <c r="D197" s="659"/>
      <c r="E197" s="659"/>
      <c r="F197" s="659"/>
      <c r="G197" s="659"/>
      <c r="H197" s="659"/>
    </row>
    <row r="198" spans="1:8" x14ac:dyDescent="0.25">
      <c r="A198" s="763">
        <v>197</v>
      </c>
      <c r="B198" s="767" t="s">
        <v>6796</v>
      </c>
      <c r="C198" s="659" t="s">
        <v>6896</v>
      </c>
      <c r="D198" s="659"/>
      <c r="E198" s="659"/>
      <c r="F198" s="659"/>
      <c r="G198" s="659"/>
      <c r="H198" s="659"/>
    </row>
    <row r="199" spans="1:8" x14ac:dyDescent="0.25">
      <c r="A199" s="763">
        <v>198</v>
      </c>
      <c r="B199" s="767" t="s">
        <v>6797</v>
      </c>
      <c r="C199" s="659" t="s">
        <v>6897</v>
      </c>
      <c r="D199" s="659"/>
      <c r="E199" s="659"/>
      <c r="F199" s="659"/>
      <c r="G199" s="659"/>
      <c r="H199" s="659"/>
    </row>
    <row r="200" spans="1:8" x14ac:dyDescent="0.25">
      <c r="A200" s="763">
        <v>199</v>
      </c>
      <c r="B200" s="767" t="s">
        <v>6798</v>
      </c>
      <c r="C200" s="659" t="s">
        <v>6898</v>
      </c>
      <c r="D200" s="659"/>
      <c r="E200" s="659"/>
      <c r="F200" s="659"/>
      <c r="G200" s="659"/>
      <c r="H200" s="659"/>
    </row>
    <row r="201" spans="1:8" x14ac:dyDescent="0.25">
      <c r="A201" s="763">
        <v>200</v>
      </c>
      <c r="B201" s="767" t="s">
        <v>6799</v>
      </c>
      <c r="C201" s="659" t="s">
        <v>6899</v>
      </c>
      <c r="D201" s="659"/>
      <c r="E201" s="659"/>
      <c r="F201" s="659"/>
      <c r="G201" s="659"/>
      <c r="H201" s="659"/>
    </row>
    <row r="202" spans="1:8" x14ac:dyDescent="0.25">
      <c r="A202" s="763">
        <v>201</v>
      </c>
      <c r="B202" s="767" t="s">
        <v>6800</v>
      </c>
      <c r="C202" s="659" t="s">
        <v>6900</v>
      </c>
      <c r="D202" s="659"/>
      <c r="E202" s="659"/>
      <c r="F202" s="659"/>
      <c r="G202" s="659"/>
      <c r="H202" s="659"/>
    </row>
    <row r="203" spans="1:8" x14ac:dyDescent="0.25">
      <c r="A203" s="763">
        <v>202</v>
      </c>
      <c r="B203" s="767" t="s">
        <v>6801</v>
      </c>
      <c r="C203" s="659" t="s">
        <v>6901</v>
      </c>
      <c r="D203" s="659"/>
      <c r="E203" s="659"/>
      <c r="F203" s="659"/>
      <c r="G203" s="659"/>
      <c r="H203" s="659"/>
    </row>
    <row r="204" spans="1:8" x14ac:dyDescent="0.25">
      <c r="A204" s="763">
        <v>203</v>
      </c>
      <c r="B204" s="767" t="s">
        <v>6802</v>
      </c>
      <c r="C204" s="659" t="s">
        <v>6902</v>
      </c>
      <c r="D204" s="659"/>
      <c r="E204" s="659"/>
      <c r="F204" s="659"/>
      <c r="G204" s="659"/>
      <c r="H204" s="659"/>
    </row>
    <row r="205" spans="1:8" x14ac:dyDescent="0.25">
      <c r="A205" s="763">
        <v>204</v>
      </c>
      <c r="B205" s="767" t="s">
        <v>6803</v>
      </c>
      <c r="C205" s="659" t="s">
        <v>6903</v>
      </c>
      <c r="D205" s="659"/>
      <c r="E205" s="659"/>
      <c r="F205" s="659"/>
      <c r="G205" s="659"/>
      <c r="H205" s="659"/>
    </row>
    <row r="206" spans="1:8" x14ac:dyDescent="0.25">
      <c r="A206" s="763">
        <v>205</v>
      </c>
      <c r="B206" s="767" t="s">
        <v>6804</v>
      </c>
      <c r="C206" s="659" t="s">
        <v>6904</v>
      </c>
      <c r="D206" s="659"/>
      <c r="E206" s="659"/>
      <c r="F206" s="659"/>
      <c r="G206" s="659"/>
      <c r="H206" s="659"/>
    </row>
    <row r="207" spans="1:8" x14ac:dyDescent="0.25">
      <c r="A207" s="763">
        <v>206</v>
      </c>
      <c r="B207" s="767" t="s">
        <v>6805</v>
      </c>
      <c r="C207" s="659" t="s">
        <v>6905</v>
      </c>
      <c r="D207" s="659"/>
      <c r="E207" s="659"/>
      <c r="F207" s="659"/>
      <c r="G207" s="659"/>
      <c r="H207" s="659"/>
    </row>
    <row r="208" spans="1:8" x14ac:dyDescent="0.25">
      <c r="A208" s="763">
        <v>207</v>
      </c>
      <c r="B208" s="767" t="s">
        <v>6806</v>
      </c>
      <c r="C208" s="659" t="s">
        <v>6906</v>
      </c>
      <c r="D208" s="659"/>
      <c r="E208" s="659"/>
      <c r="F208" s="659"/>
      <c r="G208" s="659"/>
      <c r="H208" s="659"/>
    </row>
    <row r="209" spans="1:8" x14ac:dyDescent="0.25">
      <c r="A209" s="763">
        <v>208</v>
      </c>
      <c r="B209" s="767" t="s">
        <v>6807</v>
      </c>
      <c r="C209" s="659" t="s">
        <v>6907</v>
      </c>
      <c r="D209" s="659"/>
      <c r="E209" s="659"/>
      <c r="F209" s="659"/>
      <c r="G209" s="659"/>
      <c r="H209" s="659"/>
    </row>
    <row r="210" spans="1:8" x14ac:dyDescent="0.25">
      <c r="A210" s="763">
        <v>209</v>
      </c>
      <c r="B210" s="767" t="s">
        <v>6808</v>
      </c>
      <c r="C210" s="659" t="s">
        <v>6908</v>
      </c>
      <c r="D210" s="659"/>
      <c r="E210" s="659"/>
      <c r="F210" s="659"/>
      <c r="G210" s="659"/>
      <c r="H210" s="659"/>
    </row>
    <row r="211" spans="1:8" x14ac:dyDescent="0.25">
      <c r="A211" s="763">
        <v>210</v>
      </c>
      <c r="B211" s="767" t="s">
        <v>6809</v>
      </c>
      <c r="C211" s="659" t="s">
        <v>6909</v>
      </c>
      <c r="D211" s="659"/>
      <c r="E211" s="659"/>
      <c r="F211" s="659"/>
      <c r="G211" s="665"/>
      <c r="H211" s="659"/>
    </row>
    <row r="212" spans="1:8" x14ac:dyDescent="0.25">
      <c r="A212" s="763">
        <v>211</v>
      </c>
      <c r="B212" s="767" t="s">
        <v>6810</v>
      </c>
      <c r="C212" s="659" t="s">
        <v>6910</v>
      </c>
      <c r="D212" s="659"/>
      <c r="E212" s="659"/>
      <c r="F212" s="659"/>
      <c r="G212" s="665"/>
      <c r="H212" s="659"/>
    </row>
    <row r="213" spans="1:8" x14ac:dyDescent="0.25">
      <c r="A213" s="763">
        <v>212</v>
      </c>
      <c r="B213" s="767" t="s">
        <v>6811</v>
      </c>
      <c r="C213" s="659" t="s">
        <v>6911</v>
      </c>
      <c r="D213" s="659"/>
      <c r="E213" s="659"/>
      <c r="F213" s="659"/>
      <c r="G213" s="665"/>
      <c r="H213" s="659"/>
    </row>
    <row r="214" spans="1:8" x14ac:dyDescent="0.25">
      <c r="A214" s="763">
        <v>213</v>
      </c>
      <c r="B214" s="767" t="s">
        <v>6812</v>
      </c>
      <c r="C214" s="659" t="s">
        <v>6912</v>
      </c>
      <c r="D214" s="659"/>
      <c r="E214" s="659"/>
      <c r="F214" s="659"/>
      <c r="G214" s="665"/>
      <c r="H214" s="659"/>
    </row>
    <row r="215" spans="1:8" x14ac:dyDescent="0.25">
      <c r="A215" s="763">
        <v>214</v>
      </c>
      <c r="B215" s="767" t="s">
        <v>6813</v>
      </c>
      <c r="C215" s="659" t="s">
        <v>6913</v>
      </c>
      <c r="D215" s="659"/>
      <c r="E215" s="659"/>
      <c r="F215" s="659"/>
      <c r="G215" s="665"/>
      <c r="H215" s="659"/>
    </row>
    <row r="216" spans="1:8" x14ac:dyDescent="0.25">
      <c r="A216" s="763">
        <v>215</v>
      </c>
      <c r="B216" s="767" t="s">
        <v>6814</v>
      </c>
      <c r="C216" s="659" t="s">
        <v>6914</v>
      </c>
      <c r="D216" s="659"/>
      <c r="E216" s="659"/>
      <c r="F216" s="659"/>
      <c r="G216" s="665"/>
      <c r="H216" s="659"/>
    </row>
    <row r="217" spans="1:8" x14ac:dyDescent="0.25">
      <c r="A217" s="763">
        <v>216</v>
      </c>
      <c r="B217" s="767" t="s">
        <v>6815</v>
      </c>
      <c r="C217" s="659" t="s">
        <v>6915</v>
      </c>
      <c r="D217" s="659"/>
      <c r="E217" s="659"/>
      <c r="F217" s="659"/>
      <c r="G217" s="665"/>
      <c r="H217" s="659"/>
    </row>
    <row r="218" spans="1:8" x14ac:dyDescent="0.25">
      <c r="A218" s="763">
        <v>217</v>
      </c>
      <c r="B218" s="767" t="s">
        <v>6816</v>
      </c>
      <c r="C218" s="659" t="s">
        <v>6916</v>
      </c>
      <c r="D218" s="659"/>
      <c r="E218" s="659"/>
      <c r="F218" s="659"/>
      <c r="G218" s="665"/>
      <c r="H218" s="659"/>
    </row>
    <row r="219" spans="1:8" x14ac:dyDescent="0.25">
      <c r="A219" s="763">
        <v>218</v>
      </c>
      <c r="B219" s="767" t="s">
        <v>6817</v>
      </c>
      <c r="C219" s="659" t="s">
        <v>6917</v>
      </c>
      <c r="D219" s="659"/>
      <c r="E219" s="659"/>
      <c r="F219" s="659"/>
      <c r="G219" s="665"/>
      <c r="H219" s="659"/>
    </row>
    <row r="220" spans="1:8" x14ac:dyDescent="0.25">
      <c r="A220" s="763">
        <v>219</v>
      </c>
      <c r="B220" s="767" t="s">
        <v>6818</v>
      </c>
      <c r="C220" s="659" t="s">
        <v>6918</v>
      </c>
      <c r="D220" s="659"/>
      <c r="E220" s="659"/>
      <c r="F220" s="659"/>
      <c r="G220" s="665"/>
      <c r="H220" s="659"/>
    </row>
    <row r="221" spans="1:8" x14ac:dyDescent="0.25">
      <c r="A221" s="763">
        <v>220</v>
      </c>
      <c r="B221" s="767" t="s">
        <v>6819</v>
      </c>
      <c r="C221" s="659" t="s">
        <v>6919</v>
      </c>
      <c r="D221" s="659"/>
      <c r="E221" s="659"/>
      <c r="F221" s="659"/>
      <c r="G221" s="665"/>
      <c r="H221" s="659"/>
    </row>
    <row r="222" spans="1:8" x14ac:dyDescent="0.25">
      <c r="A222" s="763">
        <v>221</v>
      </c>
      <c r="B222" s="767" t="s">
        <v>6820</v>
      </c>
      <c r="C222" s="659" t="s">
        <v>6920</v>
      </c>
      <c r="D222" s="659"/>
      <c r="E222" s="659"/>
      <c r="F222" s="659"/>
      <c r="G222" s="665"/>
      <c r="H222" s="659"/>
    </row>
    <row r="223" spans="1:8" x14ac:dyDescent="0.25">
      <c r="A223" s="763">
        <v>222</v>
      </c>
      <c r="B223" s="767" t="s">
        <v>6821</v>
      </c>
      <c r="C223" s="659" t="s">
        <v>6921</v>
      </c>
      <c r="D223" s="659"/>
      <c r="E223" s="659"/>
      <c r="F223" s="659"/>
      <c r="G223" s="665"/>
      <c r="H223" s="659"/>
    </row>
    <row r="224" spans="1:8" x14ac:dyDescent="0.25">
      <c r="A224" s="763">
        <v>223</v>
      </c>
      <c r="B224" s="767" t="s">
        <v>6822</v>
      </c>
      <c r="C224" s="659" t="s">
        <v>6922</v>
      </c>
      <c r="D224" s="659"/>
      <c r="E224" s="659"/>
      <c r="F224" s="659"/>
      <c r="G224" s="665"/>
      <c r="H224" s="659"/>
    </row>
    <row r="225" spans="1:8" x14ac:dyDescent="0.25">
      <c r="A225" s="763">
        <v>224</v>
      </c>
      <c r="B225" s="767" t="s">
        <v>6823</v>
      </c>
      <c r="C225" s="659" t="s">
        <v>6923</v>
      </c>
      <c r="D225" s="659"/>
      <c r="E225" s="659"/>
      <c r="F225" s="659"/>
      <c r="G225" s="665"/>
      <c r="H225" s="659"/>
    </row>
    <row r="226" spans="1:8" x14ac:dyDescent="0.25">
      <c r="A226" s="763">
        <v>225</v>
      </c>
      <c r="B226" s="767" t="s">
        <v>6824</v>
      </c>
      <c r="C226" s="659" t="s">
        <v>6924</v>
      </c>
      <c r="D226" s="659"/>
      <c r="E226" s="659"/>
      <c r="F226" s="659"/>
      <c r="G226" s="665"/>
      <c r="H226" s="659"/>
    </row>
    <row r="227" spans="1:8" x14ac:dyDescent="0.25">
      <c r="A227" s="763">
        <v>226</v>
      </c>
      <c r="B227" s="767" t="s">
        <v>6825</v>
      </c>
      <c r="C227" s="659" t="s">
        <v>6925</v>
      </c>
      <c r="D227" s="659"/>
      <c r="E227" s="659"/>
      <c r="F227" s="659"/>
      <c r="G227" s="665"/>
      <c r="H227" s="659"/>
    </row>
    <row r="228" spans="1:8" x14ac:dyDescent="0.25">
      <c r="A228" s="763"/>
      <c r="B228" s="767"/>
      <c r="C228" s="659"/>
      <c r="D228" s="659"/>
      <c r="E228" s="659"/>
      <c r="F228" s="659"/>
      <c r="G228" s="665"/>
      <c r="H228" s="659"/>
    </row>
    <row r="229" spans="1:8" x14ac:dyDescent="0.25">
      <c r="A229" s="763"/>
      <c r="B229" s="767"/>
      <c r="C229" s="659"/>
      <c r="D229" s="659"/>
      <c r="E229" s="659"/>
      <c r="F229" s="659"/>
      <c r="G229" s="665"/>
      <c r="H229" s="659"/>
    </row>
    <row r="230" spans="1:8" x14ac:dyDescent="0.25">
      <c r="A230" s="763"/>
      <c r="B230" s="767"/>
      <c r="C230" s="659"/>
      <c r="D230" s="659"/>
      <c r="E230" s="659"/>
      <c r="F230" s="659"/>
      <c r="G230" s="665"/>
      <c r="H230" s="659"/>
    </row>
    <row r="231" spans="1:8" x14ac:dyDescent="0.25">
      <c r="A231" s="763"/>
      <c r="B231" s="767"/>
      <c r="C231" s="659"/>
      <c r="D231" s="659"/>
      <c r="E231" s="659"/>
      <c r="F231" s="659"/>
      <c r="G231" s="665"/>
      <c r="H231" s="659"/>
    </row>
    <row r="232" spans="1:8" x14ac:dyDescent="0.25">
      <c r="A232" s="763"/>
      <c r="B232" s="767"/>
      <c r="C232" s="659"/>
      <c r="D232" s="659"/>
      <c r="E232" s="659"/>
      <c r="F232" s="659"/>
      <c r="G232" s="665"/>
      <c r="H232" s="659"/>
    </row>
    <row r="233" spans="1:8" x14ac:dyDescent="0.25">
      <c r="A233" s="763"/>
      <c r="B233" s="767"/>
      <c r="C233" s="659"/>
      <c r="D233" s="659"/>
      <c r="E233" s="659"/>
      <c r="F233" s="659"/>
      <c r="G233" s="665"/>
      <c r="H233" s="659"/>
    </row>
    <row r="234" spans="1:8" x14ac:dyDescent="0.25">
      <c r="A234" s="763"/>
      <c r="B234" s="767"/>
      <c r="C234" s="659"/>
      <c r="D234" s="659"/>
      <c r="E234" s="659"/>
      <c r="F234" s="659"/>
      <c r="G234" s="665"/>
      <c r="H234" s="659"/>
    </row>
    <row r="235" spans="1:8" x14ac:dyDescent="0.25">
      <c r="A235" s="763"/>
      <c r="B235" s="767"/>
      <c r="C235" s="659"/>
      <c r="D235" s="659"/>
      <c r="E235" s="659"/>
      <c r="F235" s="659"/>
      <c r="G235" s="665"/>
      <c r="H235" s="659"/>
    </row>
    <row r="236" spans="1:8" x14ac:dyDescent="0.25">
      <c r="A236" s="763"/>
      <c r="B236" s="767"/>
      <c r="C236" s="659"/>
      <c r="D236" s="659"/>
      <c r="E236" s="659"/>
      <c r="F236" s="659"/>
      <c r="G236" s="665"/>
      <c r="H236" s="659"/>
    </row>
    <row r="237" spans="1:8" x14ac:dyDescent="0.25">
      <c r="A237" s="763"/>
      <c r="B237" s="767"/>
      <c r="C237" s="659"/>
      <c r="D237" s="659"/>
      <c r="E237" s="659"/>
      <c r="F237" s="659"/>
      <c r="G237" s="665"/>
      <c r="H237" s="659"/>
    </row>
    <row r="238" spans="1:8" x14ac:dyDescent="0.25">
      <c r="A238" s="763"/>
      <c r="B238" s="767"/>
      <c r="C238" s="659"/>
      <c r="D238" s="659"/>
      <c r="E238" s="659"/>
      <c r="F238" s="659"/>
      <c r="G238" s="665"/>
      <c r="H238" s="659"/>
    </row>
    <row r="239" spans="1:8" x14ac:dyDescent="0.25">
      <c r="A239" s="763"/>
      <c r="B239" s="767"/>
      <c r="C239" s="659"/>
      <c r="D239" s="659"/>
      <c r="E239" s="659"/>
      <c r="F239" s="659"/>
      <c r="G239" s="665"/>
      <c r="H239" s="659"/>
    </row>
    <row r="240" spans="1:8" x14ac:dyDescent="0.25">
      <c r="A240" s="763"/>
      <c r="B240" s="767"/>
      <c r="C240" s="659"/>
      <c r="D240" s="659"/>
      <c r="E240" s="659"/>
      <c r="F240" s="659"/>
      <c r="G240" s="665"/>
      <c r="H240" s="659"/>
    </row>
    <row r="241" spans="1:8" x14ac:dyDescent="0.25">
      <c r="A241" s="763"/>
      <c r="B241" s="767"/>
      <c r="C241" s="659"/>
      <c r="D241" s="659"/>
      <c r="E241" s="659"/>
      <c r="F241" s="659"/>
      <c r="G241" s="665"/>
      <c r="H241" s="659"/>
    </row>
    <row r="242" spans="1:8" x14ac:dyDescent="0.25">
      <c r="A242" s="763"/>
      <c r="B242" s="767"/>
      <c r="C242" s="659"/>
      <c r="D242" s="659"/>
      <c r="E242" s="659"/>
      <c r="F242" s="659"/>
      <c r="G242" s="665"/>
      <c r="H242" s="659"/>
    </row>
    <row r="243" spans="1:8" x14ac:dyDescent="0.25">
      <c r="A243" s="763"/>
      <c r="B243" s="767"/>
      <c r="C243" s="659"/>
      <c r="D243" s="659"/>
      <c r="E243" s="659"/>
      <c r="F243" s="659"/>
      <c r="G243" s="665"/>
      <c r="H243" s="659"/>
    </row>
    <row r="244" spans="1:8" x14ac:dyDescent="0.25">
      <c r="A244" s="763"/>
      <c r="B244" s="767"/>
      <c r="C244" s="659"/>
      <c r="D244" s="659"/>
      <c r="E244" s="659"/>
      <c r="F244" s="659"/>
      <c r="G244" s="665"/>
      <c r="H244" s="659"/>
    </row>
    <row r="245" spans="1:8" x14ac:dyDescent="0.25">
      <c r="A245" s="763"/>
      <c r="B245" s="767"/>
      <c r="C245" s="659"/>
      <c r="D245" s="659"/>
      <c r="E245" s="659"/>
      <c r="F245" s="659"/>
      <c r="G245" s="665"/>
      <c r="H245" s="659"/>
    </row>
    <row r="246" spans="1:8" x14ac:dyDescent="0.25">
      <c r="A246" s="763"/>
      <c r="B246" s="767"/>
      <c r="C246" s="659"/>
      <c r="D246" s="659"/>
      <c r="E246" s="659"/>
      <c r="F246" s="659"/>
      <c r="G246" s="665"/>
      <c r="H246" s="659"/>
    </row>
    <row r="247" spans="1:8" x14ac:dyDescent="0.25">
      <c r="A247" s="763"/>
      <c r="B247" s="767"/>
      <c r="C247" s="659"/>
      <c r="D247" s="659"/>
      <c r="E247" s="659"/>
      <c r="F247" s="659"/>
      <c r="G247" s="665"/>
      <c r="H247" s="659"/>
    </row>
    <row r="248" spans="1:8" x14ac:dyDescent="0.25">
      <c r="A248" s="763"/>
      <c r="B248" s="767"/>
      <c r="C248" s="659"/>
      <c r="D248" s="659"/>
      <c r="E248" s="659"/>
      <c r="F248" s="659"/>
      <c r="G248" s="665"/>
      <c r="H248" s="659"/>
    </row>
    <row r="249" spans="1:8" x14ac:dyDescent="0.25">
      <c r="A249" s="763"/>
      <c r="B249" s="767"/>
      <c r="C249" s="659"/>
      <c r="D249" s="659"/>
      <c r="E249" s="659"/>
      <c r="F249" s="659"/>
      <c r="G249" s="665"/>
      <c r="H249" s="659"/>
    </row>
    <row r="250" spans="1:8" x14ac:dyDescent="0.25">
      <c r="A250" s="763"/>
      <c r="B250" s="767"/>
      <c r="C250" s="659"/>
      <c r="D250" s="659"/>
      <c r="E250" s="659"/>
      <c r="F250" s="659"/>
      <c r="G250" s="665"/>
      <c r="H250" s="659"/>
    </row>
    <row r="251" spans="1:8" x14ac:dyDescent="0.25">
      <c r="A251" s="763"/>
      <c r="B251" s="767"/>
      <c r="C251" s="659"/>
      <c r="D251" s="659"/>
      <c r="E251" s="659"/>
      <c r="F251" s="659"/>
      <c r="G251" s="665"/>
      <c r="H251" s="659"/>
    </row>
    <row r="252" spans="1:8" x14ac:dyDescent="0.25">
      <c r="A252" s="763"/>
      <c r="B252" s="767"/>
      <c r="C252" s="659"/>
      <c r="D252" s="659"/>
      <c r="E252" s="659"/>
      <c r="F252" s="659"/>
      <c r="G252" s="665"/>
      <c r="H252" s="659"/>
    </row>
    <row r="253" spans="1:8" x14ac:dyDescent="0.25">
      <c r="A253" s="763"/>
      <c r="B253" s="767"/>
      <c r="C253" s="659"/>
      <c r="D253" s="659"/>
      <c r="E253" s="659"/>
      <c r="F253" s="659"/>
      <c r="G253" s="665"/>
      <c r="H253" s="659"/>
    </row>
    <row r="254" spans="1:8" x14ac:dyDescent="0.25">
      <c r="A254" s="763"/>
      <c r="B254" s="767"/>
      <c r="C254" s="659"/>
      <c r="D254" s="659"/>
      <c r="E254" s="659"/>
      <c r="F254" s="659"/>
      <c r="G254" s="665"/>
      <c r="H254" s="659"/>
    </row>
    <row r="255" spans="1:8" x14ac:dyDescent="0.25">
      <c r="A255" s="763"/>
      <c r="B255" s="767"/>
      <c r="C255" s="659"/>
      <c r="D255" s="659"/>
      <c r="E255" s="659"/>
      <c r="F255" s="659"/>
      <c r="G255" s="665"/>
      <c r="H255" s="659"/>
    </row>
    <row r="256" spans="1:8" x14ac:dyDescent="0.25">
      <c r="A256" s="763"/>
      <c r="B256" s="767"/>
      <c r="C256" s="659"/>
      <c r="D256" s="659"/>
      <c r="E256" s="659"/>
      <c r="F256" s="659"/>
      <c r="G256" s="665"/>
      <c r="H256" s="659"/>
    </row>
    <row r="257" spans="1:8" x14ac:dyDescent="0.25">
      <c r="A257" s="763"/>
      <c r="B257" s="767"/>
      <c r="C257" s="659"/>
      <c r="D257" s="659"/>
      <c r="E257" s="659"/>
      <c r="F257" s="659"/>
      <c r="G257" s="665"/>
      <c r="H257" s="659"/>
    </row>
    <row r="258" spans="1:8" x14ac:dyDescent="0.25">
      <c r="A258" s="763"/>
      <c r="B258" s="767"/>
      <c r="C258" s="659"/>
      <c r="D258" s="659"/>
      <c r="E258" s="659"/>
      <c r="F258" s="659"/>
      <c r="G258" s="665"/>
      <c r="H258" s="659"/>
    </row>
    <row r="259" spans="1:8" x14ac:dyDescent="0.25">
      <c r="A259" s="763"/>
      <c r="B259" s="767"/>
      <c r="C259" s="659"/>
      <c r="D259" s="659"/>
      <c r="E259" s="659"/>
      <c r="F259" s="659"/>
      <c r="G259" s="665"/>
      <c r="H259" s="659"/>
    </row>
    <row r="260" spans="1:8" x14ac:dyDescent="0.25">
      <c r="A260" s="763"/>
      <c r="B260" s="767"/>
      <c r="C260" s="659"/>
      <c r="D260" s="659"/>
      <c r="E260" s="659"/>
      <c r="F260" s="659"/>
      <c r="G260" s="665"/>
      <c r="H260" s="659"/>
    </row>
    <row r="261" spans="1:8" x14ac:dyDescent="0.25">
      <c r="A261" s="763"/>
      <c r="B261" s="767"/>
      <c r="C261" s="659"/>
      <c r="D261" s="659"/>
      <c r="E261" s="659"/>
      <c r="F261" s="659"/>
      <c r="G261" s="665"/>
      <c r="H261" s="659"/>
    </row>
    <row r="262" spans="1:8" x14ac:dyDescent="0.25">
      <c r="A262" s="763"/>
      <c r="B262" s="767"/>
      <c r="C262" s="659"/>
      <c r="D262" s="659"/>
      <c r="E262" s="659"/>
      <c r="F262" s="659"/>
      <c r="G262" s="665"/>
      <c r="H262" s="659"/>
    </row>
    <row r="263" spans="1:8" x14ac:dyDescent="0.25">
      <c r="A263" s="763"/>
      <c r="B263" s="767"/>
      <c r="C263" s="659"/>
      <c r="D263" s="659"/>
      <c r="E263" s="659"/>
      <c r="F263" s="659"/>
      <c r="G263" s="665"/>
      <c r="H263" s="659"/>
    </row>
    <row r="264" spans="1:8" x14ac:dyDescent="0.25">
      <c r="A264" s="763"/>
      <c r="B264" s="767"/>
      <c r="C264" s="659"/>
      <c r="D264" s="659"/>
      <c r="E264" s="659"/>
      <c r="F264" s="659"/>
      <c r="G264" s="665"/>
      <c r="H264" s="659"/>
    </row>
    <row r="265" spans="1:8" x14ac:dyDescent="0.25">
      <c r="A265" s="763"/>
      <c r="B265" s="767"/>
      <c r="C265" s="659"/>
      <c r="D265" s="659"/>
      <c r="E265" s="659"/>
      <c r="F265" s="659"/>
      <c r="G265" s="665"/>
      <c r="H265" s="659"/>
    </row>
    <row r="266" spans="1:8" x14ac:dyDescent="0.25">
      <c r="A266" s="763"/>
      <c r="B266" s="767"/>
      <c r="C266" s="659"/>
      <c r="D266" s="659"/>
      <c r="E266" s="659"/>
      <c r="F266" s="659"/>
      <c r="G266" s="665"/>
      <c r="H266" s="659"/>
    </row>
    <row r="267" spans="1:8" x14ac:dyDescent="0.25">
      <c r="A267" s="763"/>
      <c r="B267" s="767"/>
      <c r="C267" s="659"/>
      <c r="D267" s="659"/>
      <c r="E267" s="659"/>
      <c r="F267" s="659"/>
      <c r="G267" s="665"/>
      <c r="H267" s="659"/>
    </row>
    <row r="268" spans="1:8" x14ac:dyDescent="0.25">
      <c r="A268" s="763"/>
      <c r="B268" s="767"/>
      <c r="C268" s="659"/>
      <c r="D268" s="659"/>
      <c r="E268" s="659"/>
      <c r="F268" s="659"/>
      <c r="G268" s="665"/>
      <c r="H268" s="659"/>
    </row>
    <row r="269" spans="1:8" x14ac:dyDescent="0.25">
      <c r="A269" s="763"/>
      <c r="B269" s="769"/>
      <c r="C269" s="665"/>
      <c r="D269" s="659"/>
      <c r="E269" s="659"/>
      <c r="F269" s="659"/>
      <c r="G269" s="665"/>
      <c r="H269" s="659"/>
    </row>
    <row r="270" spans="1:8" x14ac:dyDescent="0.25">
      <c r="A270" s="763"/>
      <c r="B270" s="769"/>
      <c r="C270" s="665"/>
      <c r="D270" s="659"/>
      <c r="E270" s="659"/>
      <c r="F270" s="659"/>
      <c r="G270" s="665"/>
      <c r="H270" s="659"/>
    </row>
    <row r="271" spans="1:8" x14ac:dyDescent="0.25">
      <c r="A271" s="763"/>
      <c r="B271" s="769"/>
      <c r="C271" s="665"/>
      <c r="D271" s="659"/>
      <c r="E271" s="659"/>
      <c r="F271" s="659"/>
      <c r="G271" s="665"/>
      <c r="H271" s="659"/>
    </row>
    <row r="272" spans="1:8" x14ac:dyDescent="0.25">
      <c r="A272" s="763"/>
      <c r="B272" s="769"/>
      <c r="C272" s="665"/>
      <c r="D272" s="659"/>
      <c r="E272" s="659"/>
      <c r="F272" s="659"/>
      <c r="G272" s="665"/>
      <c r="H272" s="659"/>
    </row>
    <row r="273" spans="1:8" x14ac:dyDescent="0.25">
      <c r="A273" s="763"/>
      <c r="B273" s="769"/>
      <c r="C273" s="665"/>
      <c r="D273" s="659"/>
      <c r="E273" s="659"/>
      <c r="F273" s="659"/>
      <c r="G273" s="665"/>
      <c r="H273" s="659"/>
    </row>
    <row r="274" spans="1:8" x14ac:dyDescent="0.25">
      <c r="A274" s="763"/>
      <c r="B274" s="769"/>
      <c r="C274" s="665"/>
      <c r="D274" s="659"/>
      <c r="E274" s="659"/>
      <c r="F274" s="659"/>
      <c r="G274" s="665"/>
      <c r="H274" s="659"/>
    </row>
    <row r="275" spans="1:8" x14ac:dyDescent="0.25">
      <c r="A275" s="763"/>
      <c r="B275" s="769"/>
      <c r="C275" s="665"/>
      <c r="D275" s="659"/>
      <c r="E275" s="659"/>
      <c r="F275" s="659"/>
      <c r="G275" s="665"/>
      <c r="H275" s="659"/>
    </row>
    <row r="276" spans="1:8" x14ac:dyDescent="0.25">
      <c r="A276" s="763"/>
      <c r="B276" s="769"/>
      <c r="C276" s="665"/>
      <c r="D276" s="659"/>
      <c r="E276" s="659"/>
      <c r="F276" s="659"/>
      <c r="G276" s="665"/>
      <c r="H276" s="659"/>
    </row>
    <row r="277" spans="1:8" x14ac:dyDescent="0.25">
      <c r="A277" s="763"/>
      <c r="B277" s="769"/>
      <c r="C277" s="665"/>
      <c r="D277" s="659"/>
      <c r="E277" s="659"/>
      <c r="F277" s="659"/>
      <c r="G277" s="665"/>
      <c r="H277" s="659"/>
    </row>
    <row r="278" spans="1:8" x14ac:dyDescent="0.25">
      <c r="A278" s="763"/>
      <c r="B278" s="769"/>
      <c r="C278" s="665"/>
      <c r="D278" s="659"/>
      <c r="E278" s="659"/>
      <c r="F278" s="659"/>
      <c r="G278" s="665"/>
      <c r="H278" s="659"/>
    </row>
    <row r="279" spans="1:8" x14ac:dyDescent="0.25">
      <c r="A279" s="763"/>
      <c r="B279" s="769"/>
      <c r="C279" s="665"/>
      <c r="D279" s="659"/>
      <c r="E279" s="659"/>
      <c r="F279" s="659"/>
      <c r="G279" s="665"/>
      <c r="H279" s="659"/>
    </row>
    <row r="280" spans="1:8" x14ac:dyDescent="0.25">
      <c r="A280" s="763"/>
      <c r="B280" s="769"/>
      <c r="C280" s="665"/>
      <c r="D280" s="659"/>
      <c r="E280" s="659"/>
      <c r="F280" s="659"/>
      <c r="G280" s="665"/>
      <c r="H280" s="659"/>
    </row>
    <row r="281" spans="1:8" x14ac:dyDescent="0.25">
      <c r="A281" s="763"/>
      <c r="B281" s="769"/>
      <c r="C281" s="665"/>
      <c r="D281" s="659"/>
      <c r="E281" s="659"/>
      <c r="F281" s="659"/>
      <c r="G281" s="665"/>
      <c r="H281" s="659"/>
    </row>
    <row r="282" spans="1:8" x14ac:dyDescent="0.25">
      <c r="A282" s="763"/>
      <c r="B282" s="769"/>
      <c r="C282" s="665"/>
      <c r="D282" s="659"/>
      <c r="E282" s="659"/>
      <c r="F282" s="659"/>
      <c r="G282" s="665"/>
      <c r="H282" s="659"/>
    </row>
    <row r="283" spans="1:8" x14ac:dyDescent="0.25">
      <c r="A283" s="763"/>
      <c r="B283" s="769"/>
      <c r="C283" s="665"/>
      <c r="D283" s="659"/>
      <c r="E283" s="659"/>
      <c r="F283" s="659"/>
      <c r="G283" s="665"/>
      <c r="H283" s="659"/>
    </row>
    <row r="284" spans="1:8" x14ac:dyDescent="0.25">
      <c r="A284" s="763"/>
      <c r="B284" s="769"/>
      <c r="C284" s="665"/>
      <c r="D284" s="659"/>
      <c r="E284" s="659"/>
      <c r="F284" s="659"/>
      <c r="G284" s="665"/>
      <c r="H284" s="659"/>
    </row>
    <row r="285" spans="1:8" x14ac:dyDescent="0.25">
      <c r="A285" s="763"/>
      <c r="B285" s="769"/>
      <c r="C285" s="665"/>
      <c r="D285" s="659"/>
      <c r="E285" s="659"/>
      <c r="F285" s="659"/>
      <c r="G285" s="665"/>
      <c r="H285" s="659"/>
    </row>
    <row r="286" spans="1:8" x14ac:dyDescent="0.25">
      <c r="A286" s="763"/>
      <c r="B286" s="769"/>
      <c r="C286" s="665"/>
      <c r="D286" s="659"/>
      <c r="E286" s="659"/>
      <c r="F286" s="659"/>
      <c r="G286" s="665"/>
      <c r="H286" s="659"/>
    </row>
    <row r="287" spans="1:8" x14ac:dyDescent="0.25">
      <c r="A287" s="763"/>
      <c r="B287" s="769"/>
      <c r="C287" s="665"/>
      <c r="D287" s="659"/>
      <c r="E287" s="659"/>
      <c r="F287" s="659"/>
      <c r="G287" s="665"/>
      <c r="H287" s="659"/>
    </row>
    <row r="288" spans="1:8" x14ac:dyDescent="0.25">
      <c r="A288" s="763"/>
      <c r="B288" s="769"/>
      <c r="C288" s="665"/>
      <c r="D288" s="659"/>
      <c r="E288" s="659"/>
      <c r="F288" s="659"/>
      <c r="G288" s="665"/>
      <c r="H288" s="659"/>
    </row>
    <row r="289" spans="1:8" x14ac:dyDescent="0.25">
      <c r="A289" s="763"/>
      <c r="B289" s="769"/>
      <c r="C289" s="665"/>
      <c r="D289" s="659"/>
      <c r="E289" s="659"/>
      <c r="F289" s="659"/>
      <c r="G289" s="665"/>
      <c r="H289" s="659"/>
    </row>
    <row r="290" spans="1:8" x14ac:dyDescent="0.25">
      <c r="A290" s="763"/>
      <c r="B290" s="769"/>
      <c r="C290" s="665"/>
      <c r="D290" s="659"/>
      <c r="E290" s="659"/>
      <c r="F290" s="659"/>
      <c r="G290" s="665"/>
      <c r="H290" s="659"/>
    </row>
    <row r="291" spans="1:8" x14ac:dyDescent="0.25">
      <c r="A291" s="763"/>
      <c r="B291" s="769"/>
      <c r="C291" s="665"/>
      <c r="D291" s="659"/>
      <c r="E291" s="659"/>
      <c r="F291" s="659"/>
      <c r="G291" s="665"/>
      <c r="H291" s="659"/>
    </row>
    <row r="292" spans="1:8" x14ac:dyDescent="0.25">
      <c r="A292" s="763"/>
      <c r="B292" s="769"/>
      <c r="C292" s="665"/>
      <c r="D292" s="659"/>
      <c r="E292" s="659"/>
      <c r="F292" s="659"/>
      <c r="G292" s="665"/>
      <c r="H292" s="659"/>
    </row>
    <row r="293" spans="1:8" x14ac:dyDescent="0.25">
      <c r="A293" s="763"/>
      <c r="B293" s="769"/>
      <c r="C293" s="665"/>
      <c r="D293" s="659"/>
      <c r="E293" s="659"/>
      <c r="F293" s="659"/>
      <c r="G293" s="665"/>
      <c r="H293" s="659"/>
    </row>
    <row r="294" spans="1:8" x14ac:dyDescent="0.25">
      <c r="A294" s="763"/>
      <c r="B294" s="769"/>
      <c r="C294" s="665"/>
      <c r="D294" s="659"/>
      <c r="E294" s="659"/>
      <c r="F294" s="659"/>
      <c r="G294" s="665"/>
      <c r="H294" s="659"/>
    </row>
    <row r="295" spans="1:8" x14ac:dyDescent="0.25">
      <c r="A295" s="763"/>
      <c r="B295" s="769"/>
      <c r="C295" s="665"/>
      <c r="D295" s="659"/>
      <c r="E295" s="659"/>
      <c r="F295" s="659"/>
      <c r="G295" s="665"/>
      <c r="H295" s="659"/>
    </row>
    <row r="296" spans="1:8" x14ac:dyDescent="0.25">
      <c r="A296" s="763"/>
      <c r="B296" s="769"/>
      <c r="C296" s="665"/>
      <c r="D296" s="659"/>
      <c r="E296" s="659"/>
      <c r="F296" s="659"/>
      <c r="G296" s="665"/>
      <c r="H296" s="659"/>
    </row>
    <row r="297" spans="1:8" x14ac:dyDescent="0.25">
      <c r="A297" s="763"/>
      <c r="B297" s="769"/>
      <c r="C297" s="665"/>
      <c r="D297" s="659"/>
      <c r="E297" s="659"/>
      <c r="F297" s="659"/>
      <c r="G297" s="665"/>
      <c r="H297" s="659"/>
    </row>
    <row r="298" spans="1:8" x14ac:dyDescent="0.25">
      <c r="A298" s="763"/>
      <c r="B298" s="769"/>
      <c r="C298" s="665"/>
      <c r="D298" s="659"/>
      <c r="E298" s="659"/>
      <c r="F298" s="659"/>
      <c r="G298" s="665"/>
      <c r="H298" s="659"/>
    </row>
    <row r="299" spans="1:8" x14ac:dyDescent="0.25">
      <c r="A299" s="763"/>
      <c r="B299" s="769"/>
      <c r="C299" s="665"/>
      <c r="D299" s="659"/>
      <c r="E299" s="659"/>
      <c r="F299" s="659"/>
      <c r="G299" s="665"/>
      <c r="H299" s="659"/>
    </row>
    <row r="300" spans="1:8" x14ac:dyDescent="0.25">
      <c r="A300" s="763"/>
      <c r="B300" s="769"/>
      <c r="C300" s="665"/>
      <c r="D300" s="659"/>
      <c r="E300" s="659"/>
      <c r="F300" s="659"/>
      <c r="G300" s="665"/>
      <c r="H300" s="659"/>
    </row>
    <row r="301" spans="1:8" x14ac:dyDescent="0.25">
      <c r="A301" s="763"/>
      <c r="B301" s="769"/>
      <c r="C301" s="665"/>
      <c r="D301" s="659"/>
      <c r="E301" s="659"/>
      <c r="F301" s="659"/>
      <c r="G301" s="665"/>
      <c r="H301" s="659"/>
    </row>
    <row r="302" spans="1:8" x14ac:dyDescent="0.25">
      <c r="A302" s="763"/>
      <c r="B302" s="769"/>
      <c r="C302" s="665"/>
      <c r="D302" s="659"/>
      <c r="E302" s="659"/>
      <c r="F302" s="659"/>
      <c r="G302" s="665"/>
      <c r="H302" s="659"/>
    </row>
    <row r="303" spans="1:8" x14ac:dyDescent="0.25">
      <c r="A303" s="763"/>
      <c r="B303" s="769"/>
      <c r="C303" s="665"/>
      <c r="D303" s="659"/>
      <c r="E303" s="659"/>
      <c r="F303" s="659"/>
      <c r="G303" s="665"/>
      <c r="H303" s="659"/>
    </row>
    <row r="304" spans="1:8" x14ac:dyDescent="0.25">
      <c r="A304" s="763"/>
      <c r="B304" s="769"/>
      <c r="C304" s="665"/>
      <c r="D304" s="659"/>
      <c r="E304" s="659"/>
      <c r="F304" s="659"/>
      <c r="G304" s="665"/>
      <c r="H304" s="659"/>
    </row>
    <row r="305" spans="1:8" x14ac:dyDescent="0.25">
      <c r="A305" s="763"/>
      <c r="B305" s="769"/>
      <c r="C305" s="665"/>
      <c r="D305" s="659"/>
      <c r="E305" s="659"/>
      <c r="F305" s="659"/>
      <c r="G305" s="665"/>
      <c r="H305" s="659"/>
    </row>
    <row r="306" spans="1:8" x14ac:dyDescent="0.25">
      <c r="A306" s="763"/>
      <c r="B306" s="769"/>
      <c r="C306" s="665"/>
      <c r="D306" s="659"/>
      <c r="E306" s="659"/>
      <c r="F306" s="659"/>
      <c r="G306" s="665"/>
      <c r="H306" s="659"/>
    </row>
    <row r="307" spans="1:8" x14ac:dyDescent="0.25">
      <c r="A307" s="763"/>
      <c r="B307" s="769"/>
      <c r="C307" s="665"/>
      <c r="D307" s="659"/>
      <c r="E307" s="659"/>
      <c r="F307" s="659"/>
      <c r="G307" s="665"/>
      <c r="H307" s="659"/>
    </row>
    <row r="308" spans="1:8" x14ac:dyDescent="0.25">
      <c r="A308" s="763"/>
      <c r="B308" s="769"/>
      <c r="C308" s="665"/>
      <c r="D308" s="659"/>
      <c r="E308" s="659"/>
      <c r="F308" s="659"/>
      <c r="G308" s="665"/>
      <c r="H308" s="659"/>
    </row>
    <row r="309" spans="1:8" x14ac:dyDescent="0.25">
      <c r="A309" s="763"/>
      <c r="B309" s="769"/>
      <c r="C309" s="665"/>
      <c r="D309" s="659"/>
      <c r="E309" s="659"/>
      <c r="F309" s="659"/>
      <c r="G309" s="665"/>
      <c r="H309" s="659"/>
    </row>
    <row r="310" spans="1:8" x14ac:dyDescent="0.25">
      <c r="A310" s="763"/>
      <c r="B310" s="769"/>
      <c r="C310" s="665"/>
      <c r="D310" s="659"/>
      <c r="E310" s="659"/>
      <c r="F310" s="659"/>
      <c r="G310" s="665"/>
      <c r="H310" s="659"/>
    </row>
    <row r="311" spans="1:8" x14ac:dyDescent="0.25">
      <c r="A311" s="763"/>
      <c r="B311" s="769"/>
      <c r="C311" s="665"/>
      <c r="D311" s="659"/>
      <c r="E311" s="659"/>
      <c r="F311" s="659"/>
      <c r="G311" s="665"/>
      <c r="H311" s="659"/>
    </row>
    <row r="312" spans="1:8" x14ac:dyDescent="0.25">
      <c r="A312" s="763"/>
      <c r="B312" s="769"/>
      <c r="C312" s="665"/>
      <c r="D312" s="659"/>
      <c r="E312" s="659"/>
      <c r="F312" s="659"/>
      <c r="G312" s="665"/>
      <c r="H312" s="659"/>
    </row>
    <row r="313" spans="1:8" x14ac:dyDescent="0.25">
      <c r="A313" s="763"/>
      <c r="B313" s="769"/>
      <c r="C313" s="665"/>
      <c r="D313" s="659"/>
      <c r="E313" s="659"/>
      <c r="F313" s="659"/>
      <c r="G313" s="665"/>
      <c r="H313" s="659"/>
    </row>
    <row r="314" spans="1:8" x14ac:dyDescent="0.25">
      <c r="A314" s="763"/>
      <c r="B314" s="769"/>
      <c r="C314" s="665"/>
      <c r="D314" s="659"/>
      <c r="E314" s="659"/>
      <c r="F314" s="659"/>
      <c r="G314" s="665"/>
      <c r="H314" s="659"/>
    </row>
    <row r="315" spans="1:8" x14ac:dyDescent="0.25">
      <c r="A315" s="763"/>
      <c r="B315" s="769"/>
      <c r="C315" s="665"/>
      <c r="D315" s="659"/>
      <c r="E315" s="659"/>
      <c r="F315" s="659"/>
      <c r="G315" s="665"/>
      <c r="H315" s="659"/>
    </row>
    <row r="316" spans="1:8" x14ac:dyDescent="0.25">
      <c r="A316" s="763"/>
      <c r="B316" s="769"/>
      <c r="C316" s="665"/>
      <c r="D316" s="659"/>
      <c r="E316" s="659"/>
      <c r="F316" s="659"/>
      <c r="G316" s="665"/>
      <c r="H316" s="659"/>
    </row>
    <row r="317" spans="1:8" x14ac:dyDescent="0.25">
      <c r="A317" s="763"/>
      <c r="B317" s="769"/>
      <c r="C317" s="665"/>
      <c r="D317" s="659"/>
      <c r="E317" s="659"/>
      <c r="F317" s="659"/>
      <c r="G317" s="665"/>
      <c r="H317" s="659"/>
    </row>
    <row r="318" spans="1:8" x14ac:dyDescent="0.25">
      <c r="A318" s="763"/>
      <c r="B318" s="769"/>
      <c r="C318" s="665"/>
      <c r="D318" s="659"/>
      <c r="E318" s="659"/>
      <c r="F318" s="659"/>
      <c r="G318" s="665"/>
      <c r="H318" s="659"/>
    </row>
    <row r="319" spans="1:8" x14ac:dyDescent="0.25">
      <c r="A319" s="763"/>
      <c r="B319" s="769"/>
      <c r="C319" s="665"/>
      <c r="D319" s="659"/>
      <c r="E319" s="659"/>
      <c r="F319" s="659"/>
      <c r="G319" s="665"/>
      <c r="H319" s="659"/>
    </row>
    <row r="320" spans="1:8" x14ac:dyDescent="0.25">
      <c r="A320" s="763"/>
      <c r="B320" s="769"/>
      <c r="C320" s="665"/>
      <c r="D320" s="659"/>
      <c r="E320" s="659"/>
      <c r="F320" s="659"/>
      <c r="G320" s="665"/>
      <c r="H320" s="659"/>
    </row>
    <row r="321" spans="1:8" x14ac:dyDescent="0.25">
      <c r="A321" s="763"/>
      <c r="B321" s="769"/>
      <c r="C321" s="665"/>
      <c r="D321" s="659"/>
      <c r="E321" s="659"/>
      <c r="F321" s="659"/>
      <c r="G321" s="665"/>
      <c r="H321" s="659"/>
    </row>
    <row r="322" spans="1:8" x14ac:dyDescent="0.25">
      <c r="A322" s="763"/>
      <c r="B322" s="769"/>
      <c r="C322" s="665"/>
      <c r="D322" s="659"/>
      <c r="E322" s="659"/>
      <c r="F322" s="659"/>
      <c r="G322" s="665"/>
      <c r="H322" s="659"/>
    </row>
    <row r="323" spans="1:8" x14ac:dyDescent="0.25">
      <c r="A323" s="763"/>
      <c r="B323" s="769"/>
      <c r="C323" s="665"/>
      <c r="D323" s="659"/>
      <c r="E323" s="659"/>
      <c r="F323" s="659"/>
      <c r="G323" s="665"/>
      <c r="H323" s="659"/>
    </row>
    <row r="324" spans="1:8" x14ac:dyDescent="0.25">
      <c r="A324" s="763"/>
      <c r="B324" s="769"/>
      <c r="C324" s="665"/>
      <c r="D324" s="659"/>
      <c r="E324" s="659"/>
      <c r="F324" s="659"/>
      <c r="G324" s="665"/>
      <c r="H324" s="659"/>
    </row>
    <row r="325" spans="1:8" x14ac:dyDescent="0.25">
      <c r="A325" s="763"/>
      <c r="B325" s="769"/>
      <c r="C325" s="665"/>
      <c r="D325" s="659"/>
      <c r="E325" s="659"/>
      <c r="F325" s="659"/>
      <c r="G325" s="665"/>
      <c r="H325" s="659"/>
    </row>
    <row r="326" spans="1:8" x14ac:dyDescent="0.25">
      <c r="A326" s="763"/>
      <c r="B326" s="769"/>
      <c r="C326" s="665"/>
      <c r="D326" s="659"/>
      <c r="E326" s="659"/>
      <c r="F326" s="659"/>
      <c r="G326" s="665"/>
      <c r="H326" s="659"/>
    </row>
    <row r="327" spans="1:8" x14ac:dyDescent="0.25">
      <c r="A327" s="763"/>
      <c r="B327" s="769"/>
      <c r="C327" s="665"/>
      <c r="D327" s="659"/>
      <c r="E327" s="659"/>
      <c r="F327" s="659"/>
      <c r="G327" s="665"/>
      <c r="H327" s="659"/>
    </row>
    <row r="328" spans="1:8" x14ac:dyDescent="0.25">
      <c r="A328" s="763"/>
      <c r="B328" s="769"/>
      <c r="C328" s="665"/>
      <c r="D328" s="659"/>
      <c r="E328" s="659"/>
      <c r="F328" s="659"/>
      <c r="G328" s="665"/>
      <c r="H328" s="659"/>
    </row>
    <row r="329" spans="1:8" x14ac:dyDescent="0.25">
      <c r="A329" s="763"/>
      <c r="B329" s="769"/>
      <c r="C329" s="665"/>
      <c r="D329" s="659"/>
      <c r="E329" s="659"/>
      <c r="F329" s="659"/>
      <c r="G329" s="665"/>
      <c r="H329" s="659"/>
    </row>
    <row r="330" spans="1:8" x14ac:dyDescent="0.25">
      <c r="A330" s="763"/>
      <c r="B330" s="769"/>
      <c r="C330" s="665"/>
      <c r="D330" s="659"/>
      <c r="E330" s="659"/>
      <c r="F330" s="659"/>
      <c r="G330" s="665"/>
      <c r="H330" s="659"/>
    </row>
    <row r="331" spans="1:8" x14ac:dyDescent="0.25">
      <c r="A331" s="763"/>
      <c r="B331" s="769"/>
      <c r="C331" s="665"/>
      <c r="D331" s="659"/>
      <c r="E331" s="659"/>
      <c r="F331" s="659"/>
      <c r="G331" s="665"/>
      <c r="H331" s="659"/>
    </row>
    <row r="332" spans="1:8" x14ac:dyDescent="0.25">
      <c r="A332" s="763"/>
      <c r="B332" s="769"/>
      <c r="C332" s="665"/>
      <c r="D332" s="659"/>
      <c r="E332" s="659"/>
      <c r="F332" s="659"/>
      <c r="G332" s="665"/>
      <c r="H332" s="659"/>
    </row>
    <row r="333" spans="1:8" x14ac:dyDescent="0.25">
      <c r="A333" s="763"/>
      <c r="B333" s="769"/>
      <c r="C333" s="665"/>
      <c r="D333" s="659"/>
      <c r="E333" s="659"/>
      <c r="F333" s="659"/>
      <c r="G333" s="665"/>
      <c r="H333" s="659"/>
    </row>
    <row r="334" spans="1:8" x14ac:dyDescent="0.25">
      <c r="A334" s="763"/>
      <c r="B334" s="769"/>
      <c r="C334" s="665"/>
      <c r="D334" s="659"/>
      <c r="E334" s="659"/>
      <c r="F334" s="659"/>
      <c r="G334" s="665"/>
      <c r="H334" s="659"/>
    </row>
    <row r="335" spans="1:8" x14ac:dyDescent="0.25">
      <c r="A335" s="763"/>
      <c r="B335" s="769"/>
      <c r="C335" s="665"/>
      <c r="D335" s="659"/>
      <c r="E335" s="659"/>
      <c r="F335" s="659"/>
      <c r="G335" s="665"/>
      <c r="H335" s="659"/>
    </row>
    <row r="336" spans="1:8" x14ac:dyDescent="0.25">
      <c r="A336" s="763"/>
      <c r="B336" s="769"/>
      <c r="C336" s="665"/>
      <c r="D336" s="659"/>
      <c r="E336" s="659"/>
      <c r="F336" s="659"/>
      <c r="G336" s="665"/>
      <c r="H336" s="659"/>
    </row>
    <row r="337" spans="1:8" x14ac:dyDescent="0.25">
      <c r="A337" s="763"/>
      <c r="B337" s="769"/>
      <c r="C337" s="665"/>
      <c r="D337" s="659"/>
      <c r="E337" s="659"/>
      <c r="F337" s="659"/>
      <c r="G337" s="665"/>
      <c r="H337" s="659"/>
    </row>
    <row r="338" spans="1:8" x14ac:dyDescent="0.25">
      <c r="A338" s="763"/>
      <c r="B338" s="769"/>
      <c r="C338" s="665"/>
      <c r="D338" s="659"/>
      <c r="E338" s="659"/>
      <c r="F338" s="659"/>
      <c r="G338" s="665"/>
      <c r="H338" s="659"/>
    </row>
    <row r="339" spans="1:8" x14ac:dyDescent="0.25">
      <c r="A339" s="763"/>
      <c r="B339" s="769"/>
      <c r="C339" s="665"/>
      <c r="D339" s="659"/>
      <c r="E339" s="659"/>
      <c r="F339" s="659"/>
      <c r="G339" s="665"/>
      <c r="H339" s="659"/>
    </row>
    <row r="340" spans="1:8" x14ac:dyDescent="0.25">
      <c r="A340" s="763"/>
      <c r="B340" s="769"/>
      <c r="C340" s="665"/>
      <c r="D340" s="659"/>
      <c r="E340" s="659"/>
      <c r="F340" s="659"/>
      <c r="G340" s="665"/>
      <c r="H340" s="659"/>
    </row>
    <row r="341" spans="1:8" x14ac:dyDescent="0.25">
      <c r="A341" s="763"/>
      <c r="B341" s="769"/>
      <c r="C341" s="665"/>
      <c r="D341" s="659"/>
      <c r="E341" s="659"/>
      <c r="F341" s="659"/>
      <c r="G341" s="665"/>
      <c r="H341" s="659"/>
    </row>
    <row r="342" spans="1:8" x14ac:dyDescent="0.25">
      <c r="A342" s="763"/>
      <c r="B342" s="769"/>
      <c r="C342" s="665"/>
      <c r="D342" s="659"/>
      <c r="E342" s="659"/>
      <c r="F342" s="659"/>
      <c r="G342" s="665"/>
      <c r="H342" s="659"/>
    </row>
    <row r="343" spans="1:8" x14ac:dyDescent="0.25">
      <c r="A343" s="763"/>
      <c r="B343" s="769"/>
      <c r="C343" s="665"/>
      <c r="D343" s="659"/>
      <c r="E343" s="659"/>
      <c r="F343" s="659"/>
      <c r="G343" s="665"/>
      <c r="H343" s="659"/>
    </row>
    <row r="344" spans="1:8" x14ac:dyDescent="0.25">
      <c r="A344" s="763"/>
      <c r="B344" s="769"/>
      <c r="C344" s="665"/>
      <c r="D344" s="659"/>
      <c r="E344" s="659"/>
      <c r="F344" s="659"/>
      <c r="G344" s="665"/>
      <c r="H344" s="659"/>
    </row>
    <row r="345" spans="1:8" x14ac:dyDescent="0.25">
      <c r="A345" s="763"/>
      <c r="B345" s="769"/>
      <c r="C345" s="665"/>
      <c r="D345" s="659"/>
      <c r="E345" s="659"/>
      <c r="F345" s="659"/>
      <c r="G345" s="665"/>
      <c r="H345" s="659"/>
    </row>
    <row r="346" spans="1:8" x14ac:dyDescent="0.25">
      <c r="A346" s="763"/>
      <c r="B346" s="769"/>
      <c r="C346" s="665"/>
      <c r="D346" s="659"/>
      <c r="E346" s="659"/>
      <c r="F346" s="659"/>
      <c r="G346" s="665"/>
      <c r="H346" s="659"/>
    </row>
    <row r="347" spans="1:8" x14ac:dyDescent="0.25">
      <c r="A347" s="763"/>
      <c r="B347" s="769"/>
      <c r="C347" s="665"/>
      <c r="D347" s="659"/>
      <c r="E347" s="659"/>
      <c r="F347" s="659"/>
      <c r="G347" s="665"/>
      <c r="H347" s="659"/>
    </row>
    <row r="348" spans="1:8" x14ac:dyDescent="0.25">
      <c r="A348" s="763"/>
      <c r="B348" s="769"/>
      <c r="C348" s="665"/>
      <c r="D348" s="659"/>
      <c r="E348" s="659"/>
      <c r="F348" s="659"/>
      <c r="G348" s="665"/>
      <c r="H348" s="659"/>
    </row>
    <row r="349" spans="1:8" x14ac:dyDescent="0.25">
      <c r="A349" s="763"/>
      <c r="B349" s="769"/>
      <c r="C349" s="665"/>
      <c r="D349" s="659"/>
      <c r="E349" s="659"/>
      <c r="F349" s="659"/>
      <c r="G349" s="665"/>
      <c r="H349" s="659"/>
    </row>
    <row r="350" spans="1:8" x14ac:dyDescent="0.25">
      <c r="A350" s="763"/>
      <c r="B350" s="769"/>
      <c r="C350" s="665"/>
      <c r="D350" s="659"/>
      <c r="E350" s="659"/>
      <c r="F350" s="659"/>
      <c r="G350" s="665"/>
      <c r="H350" s="659"/>
    </row>
    <row r="351" spans="1:8" x14ac:dyDescent="0.25">
      <c r="A351" s="763"/>
      <c r="B351" s="769"/>
      <c r="C351" s="665"/>
      <c r="D351" s="659"/>
      <c r="E351" s="659"/>
      <c r="F351" s="659"/>
      <c r="G351" s="665"/>
      <c r="H351" s="659"/>
    </row>
    <row r="352" spans="1:8" x14ac:dyDescent="0.25">
      <c r="A352" s="763"/>
      <c r="B352" s="769"/>
      <c r="C352" s="665"/>
      <c r="D352" s="659"/>
      <c r="E352" s="659"/>
      <c r="F352" s="659"/>
      <c r="G352" s="665"/>
      <c r="H352" s="659"/>
    </row>
    <row r="353" spans="1:8" x14ac:dyDescent="0.25">
      <c r="A353" s="763"/>
      <c r="B353" s="769"/>
      <c r="C353" s="665"/>
      <c r="D353" s="659"/>
      <c r="E353" s="659"/>
      <c r="F353" s="659"/>
      <c r="G353" s="665"/>
      <c r="H353" s="659"/>
    </row>
    <row r="354" spans="1:8" x14ac:dyDescent="0.25">
      <c r="A354" s="763"/>
      <c r="B354" s="769"/>
      <c r="C354" s="665"/>
      <c r="D354" s="659"/>
      <c r="E354" s="659"/>
      <c r="F354" s="659"/>
      <c r="G354" s="665"/>
      <c r="H354" s="659"/>
    </row>
    <row r="355" spans="1:8" x14ac:dyDescent="0.25">
      <c r="A355" s="763"/>
      <c r="B355" s="769"/>
      <c r="C355" s="665"/>
      <c r="D355" s="659"/>
      <c r="E355" s="659"/>
      <c r="F355" s="659"/>
      <c r="G355" s="665"/>
      <c r="H355" s="659"/>
    </row>
    <row r="356" spans="1:8" x14ac:dyDescent="0.25">
      <c r="A356" s="763"/>
      <c r="B356" s="769"/>
      <c r="C356" s="665"/>
      <c r="D356" s="659"/>
      <c r="E356" s="659"/>
      <c r="F356" s="659"/>
      <c r="G356" s="665"/>
      <c r="H356" s="659"/>
    </row>
    <row r="357" spans="1:8" x14ac:dyDescent="0.25">
      <c r="A357" s="763"/>
      <c r="B357" s="769"/>
      <c r="C357" s="665"/>
      <c r="D357" s="659"/>
      <c r="E357" s="659"/>
      <c r="F357" s="659"/>
      <c r="G357" s="665"/>
      <c r="H357" s="659"/>
    </row>
    <row r="358" spans="1:8" x14ac:dyDescent="0.25">
      <c r="A358" s="763"/>
      <c r="B358" s="769"/>
      <c r="C358" s="665"/>
      <c r="D358" s="659"/>
      <c r="E358" s="659"/>
      <c r="F358" s="659"/>
      <c r="G358" s="665"/>
      <c r="H358" s="659"/>
    </row>
    <row r="359" spans="1:8" x14ac:dyDescent="0.25">
      <c r="A359" s="763"/>
      <c r="B359" s="769"/>
      <c r="C359" s="665"/>
      <c r="D359" s="659"/>
      <c r="E359" s="659"/>
      <c r="F359" s="659"/>
      <c r="G359" s="665"/>
      <c r="H359" s="659"/>
    </row>
    <row r="360" spans="1:8" x14ac:dyDescent="0.25">
      <c r="A360" s="763"/>
      <c r="B360" s="769"/>
      <c r="C360" s="665"/>
      <c r="D360" s="659"/>
      <c r="E360" s="659"/>
      <c r="F360" s="659"/>
      <c r="G360" s="665"/>
      <c r="H360" s="659"/>
    </row>
    <row r="361" spans="1:8" x14ac:dyDescent="0.25">
      <c r="A361" s="763"/>
      <c r="B361" s="769"/>
      <c r="C361" s="665"/>
      <c r="D361" s="659"/>
      <c r="E361" s="659"/>
      <c r="F361" s="659"/>
      <c r="G361" s="665"/>
      <c r="H361" s="659"/>
    </row>
    <row r="362" spans="1:8" x14ac:dyDescent="0.25">
      <c r="A362" s="763"/>
      <c r="B362" s="769"/>
      <c r="C362" s="665"/>
      <c r="D362" s="659"/>
      <c r="E362" s="659"/>
      <c r="F362" s="659"/>
      <c r="G362" s="665"/>
      <c r="H362" s="659"/>
    </row>
    <row r="363" spans="1:8" x14ac:dyDescent="0.25">
      <c r="A363" s="763"/>
      <c r="B363" s="769"/>
      <c r="C363" s="665"/>
      <c r="D363" s="659"/>
      <c r="E363" s="659"/>
      <c r="F363" s="659"/>
      <c r="G363" s="665"/>
      <c r="H363" s="659"/>
    </row>
    <row r="364" spans="1:8" x14ac:dyDescent="0.25">
      <c r="A364" s="763"/>
      <c r="B364" s="769"/>
      <c r="C364" s="665"/>
      <c r="D364" s="659"/>
      <c r="E364" s="659"/>
      <c r="F364" s="659"/>
      <c r="G364" s="665"/>
      <c r="H364" s="659"/>
    </row>
    <row r="365" spans="1:8" x14ac:dyDescent="0.25">
      <c r="A365" s="763"/>
      <c r="B365" s="769"/>
      <c r="C365" s="665"/>
      <c r="D365" s="659"/>
      <c r="E365" s="659"/>
      <c r="F365" s="659"/>
      <c r="G365" s="665"/>
      <c r="H365" s="659"/>
    </row>
    <row r="366" spans="1:8" x14ac:dyDescent="0.25">
      <c r="A366" s="763"/>
      <c r="B366" s="769"/>
      <c r="C366" s="665"/>
      <c r="D366" s="659"/>
      <c r="E366" s="659"/>
      <c r="F366" s="659"/>
      <c r="G366" s="665"/>
      <c r="H366" s="659"/>
    </row>
    <row r="367" spans="1:8" x14ac:dyDescent="0.25">
      <c r="A367" s="763"/>
      <c r="B367" s="769"/>
      <c r="C367" s="665"/>
      <c r="D367" s="659"/>
      <c r="E367" s="659"/>
      <c r="F367" s="659"/>
      <c r="G367" s="665"/>
      <c r="H367" s="659"/>
    </row>
    <row r="368" spans="1:8" x14ac:dyDescent="0.25">
      <c r="A368" s="763"/>
      <c r="B368" s="769"/>
      <c r="C368" s="665"/>
      <c r="D368" s="659"/>
      <c r="E368" s="659"/>
      <c r="F368" s="659"/>
      <c r="G368" s="665"/>
      <c r="H368" s="659"/>
    </row>
    <row r="369" spans="1:8" x14ac:dyDescent="0.25">
      <c r="A369" s="763"/>
      <c r="B369" s="769"/>
      <c r="C369" s="665"/>
      <c r="D369" s="659"/>
      <c r="E369" s="659"/>
      <c r="F369" s="659"/>
      <c r="G369" s="665"/>
      <c r="H369" s="659"/>
    </row>
    <row r="370" spans="1:8" x14ac:dyDescent="0.25">
      <c r="A370" s="763"/>
      <c r="B370" s="769"/>
      <c r="C370" s="665"/>
      <c r="D370" s="659"/>
      <c r="E370" s="659"/>
      <c r="F370" s="659"/>
      <c r="G370" s="665"/>
      <c r="H370" s="659"/>
    </row>
    <row r="371" spans="1:8" x14ac:dyDescent="0.25">
      <c r="A371" s="763"/>
      <c r="B371" s="769"/>
      <c r="C371" s="665"/>
      <c r="D371" s="659"/>
      <c r="E371" s="659"/>
      <c r="F371" s="659"/>
      <c r="G371" s="665"/>
      <c r="H371" s="659"/>
    </row>
    <row r="372" spans="1:8" x14ac:dyDescent="0.25">
      <c r="A372" s="763"/>
      <c r="B372" s="769"/>
      <c r="C372" s="665"/>
      <c r="D372" s="659"/>
      <c r="E372" s="659"/>
      <c r="F372" s="659"/>
      <c r="G372" s="665"/>
      <c r="H372" s="659"/>
    </row>
    <row r="373" spans="1:8" x14ac:dyDescent="0.25">
      <c r="A373" s="763"/>
      <c r="B373" s="769"/>
      <c r="C373" s="665"/>
      <c r="D373" s="659"/>
      <c r="E373" s="659"/>
      <c r="F373" s="659"/>
      <c r="G373" s="665"/>
      <c r="H373" s="659"/>
    </row>
    <row r="374" spans="1:8" x14ac:dyDescent="0.25">
      <c r="A374" s="763"/>
      <c r="B374" s="769"/>
      <c r="C374" s="665"/>
      <c r="D374" s="659"/>
      <c r="E374" s="659"/>
      <c r="F374" s="659"/>
      <c r="G374" s="665"/>
      <c r="H374" s="659"/>
    </row>
    <row r="375" spans="1:8" x14ac:dyDescent="0.25">
      <c r="A375" s="763"/>
      <c r="B375" s="769"/>
      <c r="C375" s="665"/>
      <c r="D375" s="659"/>
      <c r="E375" s="659"/>
      <c r="F375" s="659"/>
      <c r="G375" s="665"/>
      <c r="H375" s="659"/>
    </row>
    <row r="376" spans="1:8" x14ac:dyDescent="0.25">
      <c r="A376" s="763"/>
      <c r="B376" s="769"/>
      <c r="C376" s="665"/>
      <c r="D376" s="659"/>
      <c r="E376" s="659"/>
      <c r="F376" s="659"/>
      <c r="G376" s="665"/>
      <c r="H376" s="659"/>
    </row>
    <row r="377" spans="1:8" x14ac:dyDescent="0.25">
      <c r="A377" s="763"/>
      <c r="B377" s="769"/>
      <c r="C377" s="665"/>
      <c r="D377" s="659"/>
      <c r="E377" s="659"/>
      <c r="F377" s="659"/>
      <c r="G377" s="665"/>
      <c r="H377" s="659"/>
    </row>
    <row r="378" spans="1:8" x14ac:dyDescent="0.25">
      <c r="A378" s="763"/>
      <c r="B378" s="769"/>
      <c r="C378" s="665"/>
      <c r="D378" s="659"/>
      <c r="E378" s="659"/>
      <c r="F378" s="659"/>
      <c r="G378" s="665"/>
      <c r="H378" s="659"/>
    </row>
    <row r="379" spans="1:8" x14ac:dyDescent="0.25">
      <c r="A379" s="763"/>
      <c r="B379" s="769"/>
      <c r="C379" s="665"/>
      <c r="D379" s="659"/>
      <c r="E379" s="659"/>
      <c r="F379" s="659"/>
      <c r="G379" s="665"/>
      <c r="H379" s="659"/>
    </row>
    <row r="380" spans="1:8" x14ac:dyDescent="0.25">
      <c r="A380" s="763"/>
      <c r="B380" s="769"/>
      <c r="C380" s="665"/>
      <c r="D380" s="659"/>
      <c r="E380" s="659"/>
      <c r="F380" s="659"/>
      <c r="G380" s="665"/>
      <c r="H380" s="659"/>
    </row>
    <row r="381" spans="1:8" x14ac:dyDescent="0.25">
      <c r="A381" s="763"/>
      <c r="B381" s="769"/>
      <c r="C381" s="665"/>
      <c r="D381" s="659"/>
      <c r="E381" s="659"/>
      <c r="F381" s="659"/>
      <c r="G381" s="665"/>
      <c r="H381" s="659"/>
    </row>
    <row r="382" spans="1:8" x14ac:dyDescent="0.25">
      <c r="A382" s="763"/>
      <c r="B382" s="769"/>
      <c r="C382" s="665"/>
      <c r="D382" s="659"/>
      <c r="E382" s="659"/>
      <c r="F382" s="659"/>
      <c r="G382" s="665"/>
      <c r="H382" s="659"/>
    </row>
    <row r="383" spans="1:8" x14ac:dyDescent="0.25">
      <c r="A383" s="763"/>
      <c r="B383" s="769"/>
      <c r="C383" s="665"/>
      <c r="D383" s="659"/>
      <c r="E383" s="659"/>
      <c r="F383" s="659"/>
      <c r="G383" s="665"/>
      <c r="H383" s="659"/>
    </row>
    <row r="384" spans="1:8" x14ac:dyDescent="0.25">
      <c r="A384" s="763"/>
      <c r="B384" s="769"/>
      <c r="C384" s="665"/>
      <c r="D384" s="659"/>
      <c r="E384" s="659"/>
      <c r="F384" s="659"/>
      <c r="G384" s="665"/>
      <c r="H384" s="659"/>
    </row>
    <row r="385" spans="1:8" x14ac:dyDescent="0.25">
      <c r="A385" s="763"/>
      <c r="B385" s="769"/>
      <c r="C385" s="665"/>
      <c r="D385" s="659"/>
      <c r="E385" s="659"/>
      <c r="F385" s="659"/>
      <c r="G385" s="665"/>
      <c r="H385" s="659"/>
    </row>
    <row r="386" spans="1:8" x14ac:dyDescent="0.25">
      <c r="A386" s="763"/>
      <c r="B386" s="769"/>
      <c r="C386" s="665"/>
      <c r="D386" s="659"/>
      <c r="E386" s="659"/>
      <c r="F386" s="659"/>
      <c r="G386" s="665"/>
      <c r="H386" s="659"/>
    </row>
    <row r="387" spans="1:8" x14ac:dyDescent="0.25">
      <c r="A387" s="763"/>
      <c r="B387" s="769"/>
      <c r="C387" s="665"/>
      <c r="D387" s="659"/>
      <c r="E387" s="659"/>
      <c r="F387" s="659"/>
      <c r="G387" s="665"/>
      <c r="H387" s="659"/>
    </row>
    <row r="388" spans="1:8" x14ac:dyDescent="0.25">
      <c r="A388" s="763"/>
      <c r="B388" s="769"/>
      <c r="C388" s="665"/>
      <c r="D388" s="659"/>
      <c r="E388" s="659"/>
      <c r="F388" s="659"/>
      <c r="G388" s="665"/>
      <c r="H388" s="659"/>
    </row>
    <row r="389" spans="1:8" x14ac:dyDescent="0.25">
      <c r="A389" s="763"/>
      <c r="B389" s="767"/>
      <c r="C389" s="659"/>
      <c r="D389" s="659"/>
      <c r="E389" s="659"/>
      <c r="F389" s="659"/>
      <c r="G389" s="659"/>
      <c r="H389" s="659"/>
    </row>
    <row r="390" spans="1:8" x14ac:dyDescent="0.25">
      <c r="A390" s="763"/>
      <c r="B390" s="767"/>
      <c r="C390" s="659"/>
      <c r="D390" s="659"/>
      <c r="E390" s="659"/>
      <c r="F390" s="659"/>
      <c r="G390" s="665"/>
      <c r="H390" s="659"/>
    </row>
    <row r="391" spans="1:8" x14ac:dyDescent="0.25">
      <c r="A391" s="763"/>
      <c r="B391" s="767"/>
      <c r="C391" s="659"/>
      <c r="D391" s="659"/>
      <c r="E391" s="659"/>
      <c r="F391" s="659"/>
      <c r="G391" s="665"/>
      <c r="H391" s="659"/>
    </row>
    <row r="392" spans="1:8" x14ac:dyDescent="0.25">
      <c r="A392" s="763"/>
      <c r="B392" s="767"/>
      <c r="C392" s="659"/>
      <c r="D392" s="659"/>
      <c r="E392" s="659"/>
      <c r="F392" s="659"/>
      <c r="G392" s="665"/>
      <c r="H392" s="659"/>
    </row>
    <row r="393" spans="1:8" x14ac:dyDescent="0.25">
      <c r="A393" s="763"/>
      <c r="B393" s="767"/>
      <c r="C393" s="659"/>
      <c r="D393" s="659"/>
      <c r="E393" s="659"/>
      <c r="F393" s="659"/>
      <c r="G393" s="665"/>
      <c r="H393" s="659"/>
    </row>
    <row r="394" spans="1:8" x14ac:dyDescent="0.25">
      <c r="A394" s="763"/>
      <c r="B394" s="767"/>
      <c r="C394" s="659"/>
      <c r="D394" s="659"/>
      <c r="E394" s="659"/>
      <c r="F394" s="659"/>
      <c r="G394" s="665"/>
      <c r="H394" s="659"/>
    </row>
    <row r="395" spans="1:8" x14ac:dyDescent="0.25">
      <c r="A395" s="763"/>
      <c r="B395" s="767"/>
      <c r="C395" s="659"/>
      <c r="D395" s="659"/>
      <c r="E395" s="659"/>
      <c r="F395" s="659"/>
      <c r="G395" s="665"/>
      <c r="H395" s="659"/>
    </row>
    <row r="396" spans="1:8" x14ac:dyDescent="0.25">
      <c r="A396" s="763"/>
      <c r="B396" s="767"/>
      <c r="C396" s="659"/>
      <c r="D396" s="659"/>
      <c r="E396" s="659"/>
      <c r="F396" s="659"/>
      <c r="G396" s="665"/>
      <c r="H396" s="659"/>
    </row>
    <row r="397" spans="1:8" x14ac:dyDescent="0.25">
      <c r="A397" s="763"/>
      <c r="B397" s="767"/>
      <c r="C397" s="659"/>
      <c r="D397" s="659"/>
      <c r="E397" s="659"/>
      <c r="F397" s="659"/>
      <c r="G397" s="665"/>
      <c r="H397" s="659"/>
    </row>
    <row r="398" spans="1:8" x14ac:dyDescent="0.25">
      <c r="A398" s="763"/>
      <c r="B398" s="767"/>
      <c r="C398" s="659"/>
      <c r="D398" s="659"/>
      <c r="E398" s="659"/>
      <c r="F398" s="659"/>
      <c r="G398" s="665"/>
      <c r="H398" s="659"/>
    </row>
    <row r="399" spans="1:8" x14ac:dyDescent="0.25">
      <c r="A399" s="763"/>
      <c r="B399" s="767"/>
      <c r="C399" s="659"/>
      <c r="D399" s="659"/>
      <c r="E399" s="659"/>
      <c r="F399" s="659"/>
      <c r="G399" s="665"/>
      <c r="H399" s="659"/>
    </row>
    <row r="400" spans="1:8" x14ac:dyDescent="0.25">
      <c r="A400" s="763"/>
      <c r="B400" s="767"/>
      <c r="C400" s="659"/>
      <c r="D400" s="659"/>
      <c r="E400" s="659"/>
      <c r="F400" s="659"/>
      <c r="G400" s="665"/>
      <c r="H400" s="659"/>
    </row>
    <row r="401" spans="1:8" x14ac:dyDescent="0.25">
      <c r="A401" s="763"/>
      <c r="B401" s="767"/>
      <c r="C401" s="659"/>
      <c r="D401" s="659"/>
      <c r="E401" s="659"/>
      <c r="F401" s="659"/>
      <c r="G401" s="665"/>
      <c r="H401" s="659"/>
    </row>
    <row r="402" spans="1:8" x14ac:dyDescent="0.25">
      <c r="A402" s="763"/>
      <c r="B402" s="767"/>
      <c r="C402" s="659"/>
      <c r="D402" s="659"/>
      <c r="E402" s="659"/>
      <c r="F402" s="659"/>
      <c r="G402" s="665"/>
      <c r="H402" s="659"/>
    </row>
    <row r="403" spans="1:8" x14ac:dyDescent="0.25">
      <c r="A403" s="763"/>
      <c r="B403" s="767"/>
      <c r="C403" s="659"/>
      <c r="D403" s="659"/>
      <c r="E403" s="659"/>
      <c r="F403" s="659"/>
      <c r="G403" s="665"/>
      <c r="H403" s="659"/>
    </row>
    <row r="404" spans="1:8" x14ac:dyDescent="0.25">
      <c r="A404" s="763"/>
      <c r="B404" s="767"/>
      <c r="C404" s="659"/>
      <c r="D404" s="659"/>
      <c r="E404" s="659"/>
      <c r="F404" s="659"/>
      <c r="G404" s="665"/>
      <c r="H404" s="659"/>
    </row>
    <row r="405" spans="1:8" x14ac:dyDescent="0.25">
      <c r="A405" s="763"/>
      <c r="B405" s="767"/>
      <c r="C405" s="659"/>
      <c r="D405" s="659"/>
      <c r="E405" s="659"/>
      <c r="F405" s="659"/>
      <c r="G405" s="665"/>
      <c r="H405" s="659"/>
    </row>
    <row r="406" spans="1:8" x14ac:dyDescent="0.25">
      <c r="A406" s="763"/>
      <c r="B406" s="767"/>
      <c r="C406" s="659"/>
      <c r="D406" s="659"/>
      <c r="E406" s="659"/>
      <c r="F406" s="659"/>
      <c r="G406" s="665"/>
      <c r="H406" s="659"/>
    </row>
    <row r="407" spans="1:8" x14ac:dyDescent="0.25">
      <c r="A407" s="763"/>
      <c r="B407" s="767"/>
      <c r="C407" s="659"/>
      <c r="D407" s="659"/>
      <c r="E407" s="659"/>
      <c r="F407" s="659"/>
      <c r="G407" s="665"/>
      <c r="H407" s="659"/>
    </row>
    <row r="408" spans="1:8" x14ac:dyDescent="0.25">
      <c r="A408" s="763"/>
      <c r="B408" s="767"/>
      <c r="C408" s="659"/>
      <c r="D408" s="659"/>
      <c r="E408" s="659"/>
      <c r="F408" s="659"/>
      <c r="G408" s="665"/>
      <c r="H408" s="659"/>
    </row>
    <row r="409" spans="1:8" x14ac:dyDescent="0.25">
      <c r="A409" s="763"/>
      <c r="B409" s="767"/>
      <c r="C409" s="659"/>
      <c r="D409" s="659"/>
      <c r="E409" s="659"/>
      <c r="F409" s="659"/>
      <c r="G409" s="665"/>
      <c r="H409" s="659"/>
    </row>
    <row r="410" spans="1:8" x14ac:dyDescent="0.25">
      <c r="A410" s="763"/>
      <c r="B410" s="767"/>
      <c r="C410" s="659"/>
      <c r="D410" s="659"/>
      <c r="E410" s="659"/>
      <c r="F410" s="659"/>
      <c r="G410" s="665"/>
      <c r="H410" s="659"/>
    </row>
    <row r="411" spans="1:8" x14ac:dyDescent="0.25">
      <c r="A411" s="763"/>
      <c r="B411" s="767"/>
      <c r="C411" s="659"/>
      <c r="D411" s="659"/>
      <c r="E411" s="659"/>
      <c r="F411" s="659"/>
      <c r="G411" s="665"/>
      <c r="H411" s="659"/>
    </row>
    <row r="412" spans="1:8" x14ac:dyDescent="0.25">
      <c r="A412" s="763"/>
      <c r="B412" s="767"/>
      <c r="C412" s="659"/>
      <c r="D412" s="659"/>
      <c r="E412" s="659"/>
      <c r="F412" s="659"/>
      <c r="G412" s="665"/>
      <c r="H412" s="659"/>
    </row>
    <row r="413" spans="1:8" x14ac:dyDescent="0.25">
      <c r="A413" s="763"/>
      <c r="B413" s="767"/>
      <c r="C413" s="659"/>
      <c r="D413" s="659"/>
      <c r="E413" s="659"/>
      <c r="F413" s="659"/>
      <c r="G413" s="665"/>
      <c r="H413" s="659"/>
    </row>
    <row r="414" spans="1:8" x14ac:dyDescent="0.25">
      <c r="A414" s="763"/>
      <c r="B414" s="767"/>
      <c r="C414" s="659"/>
      <c r="D414" s="659"/>
      <c r="E414" s="659"/>
      <c r="F414" s="659"/>
      <c r="G414" s="665"/>
      <c r="H414" s="659"/>
    </row>
    <row r="415" spans="1:8" x14ac:dyDescent="0.25">
      <c r="A415" s="763"/>
      <c r="B415" s="767"/>
      <c r="C415" s="659"/>
      <c r="D415" s="659"/>
      <c r="E415" s="659"/>
      <c r="F415" s="659"/>
      <c r="G415" s="665"/>
      <c r="H415" s="659"/>
    </row>
    <row r="416" spans="1:8" x14ac:dyDescent="0.25">
      <c r="A416" s="763"/>
      <c r="B416" s="767"/>
      <c r="C416" s="659"/>
      <c r="D416" s="659"/>
      <c r="E416" s="659"/>
      <c r="F416" s="659"/>
      <c r="G416" s="665"/>
      <c r="H416" s="659"/>
    </row>
    <row r="417" spans="1:8" x14ac:dyDescent="0.25">
      <c r="A417" s="763"/>
      <c r="B417" s="767"/>
      <c r="C417" s="659"/>
      <c r="D417" s="659"/>
      <c r="E417" s="659"/>
      <c r="F417" s="659"/>
      <c r="G417" s="665"/>
      <c r="H417" s="659"/>
    </row>
    <row r="418" spans="1:8" x14ac:dyDescent="0.25">
      <c r="A418" s="763"/>
      <c r="B418" s="767"/>
      <c r="C418" s="659"/>
      <c r="D418" s="659"/>
      <c r="E418" s="659"/>
      <c r="F418" s="659"/>
      <c r="G418" s="665"/>
      <c r="H418" s="659"/>
    </row>
    <row r="419" spans="1:8" x14ac:dyDescent="0.25">
      <c r="A419" s="763"/>
      <c r="B419" s="767"/>
      <c r="C419" s="659"/>
      <c r="D419" s="659"/>
      <c r="E419" s="659"/>
      <c r="F419" s="659"/>
      <c r="G419" s="665"/>
      <c r="H419" s="659"/>
    </row>
    <row r="420" spans="1:8" x14ac:dyDescent="0.25">
      <c r="A420" s="763"/>
      <c r="B420" s="767"/>
      <c r="C420" s="659"/>
      <c r="D420" s="659"/>
      <c r="E420" s="659"/>
      <c r="F420" s="659"/>
      <c r="G420" s="665"/>
      <c r="H420" s="659"/>
    </row>
    <row r="421" spans="1:8" x14ac:dyDescent="0.25">
      <c r="A421" s="763"/>
      <c r="B421" s="767"/>
      <c r="C421" s="659"/>
      <c r="D421" s="659"/>
      <c r="E421" s="659"/>
      <c r="F421" s="659"/>
      <c r="G421" s="665"/>
      <c r="H421" s="659"/>
    </row>
    <row r="422" spans="1:8" x14ac:dyDescent="0.25">
      <c r="A422" s="763"/>
      <c r="B422" s="767"/>
      <c r="C422" s="659"/>
      <c r="D422" s="659"/>
      <c r="E422" s="659"/>
      <c r="F422" s="659"/>
      <c r="G422" s="665"/>
      <c r="H422" s="659"/>
    </row>
    <row r="423" spans="1:8" x14ac:dyDescent="0.25">
      <c r="A423" s="763"/>
      <c r="B423" s="767"/>
      <c r="C423" s="659"/>
      <c r="D423" s="659"/>
      <c r="E423" s="659"/>
      <c r="F423" s="659"/>
      <c r="G423" s="665"/>
      <c r="H423" s="659"/>
    </row>
    <row r="424" spans="1:8" x14ac:dyDescent="0.25">
      <c r="A424" s="763"/>
      <c r="B424" s="767"/>
      <c r="C424" s="659"/>
      <c r="D424" s="659"/>
      <c r="E424" s="659"/>
      <c r="F424" s="659"/>
      <c r="G424" s="665"/>
      <c r="H424" s="659"/>
    </row>
    <row r="425" spans="1:8" x14ac:dyDescent="0.25">
      <c r="A425" s="763"/>
      <c r="B425" s="767"/>
      <c r="C425" s="659"/>
      <c r="D425" s="659"/>
      <c r="E425" s="659"/>
      <c r="F425" s="659"/>
      <c r="G425" s="665"/>
      <c r="H425" s="659"/>
    </row>
    <row r="426" spans="1:8" x14ac:dyDescent="0.25">
      <c r="A426" s="763"/>
      <c r="B426" s="767"/>
      <c r="C426" s="659"/>
      <c r="D426" s="659"/>
      <c r="E426" s="659"/>
      <c r="F426" s="659"/>
      <c r="G426" s="665"/>
      <c r="H426" s="659"/>
    </row>
    <row r="427" spans="1:8" x14ac:dyDescent="0.25">
      <c r="A427" s="763"/>
      <c r="B427" s="767"/>
      <c r="C427" s="659"/>
      <c r="D427" s="659"/>
      <c r="E427" s="659"/>
      <c r="F427" s="659"/>
      <c r="G427" s="665"/>
      <c r="H427" s="659"/>
    </row>
    <row r="428" spans="1:8" x14ac:dyDescent="0.25">
      <c r="A428" s="763"/>
      <c r="B428" s="767"/>
      <c r="C428" s="659"/>
      <c r="D428" s="659"/>
      <c r="E428" s="659"/>
      <c r="F428" s="659"/>
      <c r="G428" s="665"/>
      <c r="H428" s="659"/>
    </row>
    <row r="429" spans="1:8" x14ac:dyDescent="0.25">
      <c r="A429" s="763"/>
      <c r="B429" s="767"/>
      <c r="C429" s="659"/>
      <c r="D429" s="659"/>
      <c r="E429" s="659"/>
      <c r="F429" s="659"/>
      <c r="G429" s="665"/>
      <c r="H429" s="659"/>
    </row>
    <row r="430" spans="1:8" x14ac:dyDescent="0.25">
      <c r="A430" s="763"/>
      <c r="B430" s="767"/>
      <c r="C430" s="659"/>
      <c r="D430" s="659"/>
      <c r="E430" s="659"/>
      <c r="F430" s="659"/>
      <c r="G430" s="665"/>
      <c r="H430" s="659"/>
    </row>
    <row r="431" spans="1:8" x14ac:dyDescent="0.25">
      <c r="A431" s="763"/>
      <c r="B431" s="767"/>
      <c r="C431" s="659"/>
      <c r="D431" s="659"/>
      <c r="E431" s="659"/>
      <c r="F431" s="659"/>
      <c r="G431" s="665"/>
      <c r="H431" s="659"/>
    </row>
    <row r="432" spans="1:8" x14ac:dyDescent="0.25">
      <c r="A432" s="763"/>
      <c r="B432" s="767"/>
      <c r="C432" s="659"/>
      <c r="D432" s="659"/>
      <c r="E432" s="659"/>
      <c r="F432" s="659"/>
      <c r="G432" s="665"/>
      <c r="H432" s="659"/>
    </row>
    <row r="433" spans="1:8" x14ac:dyDescent="0.25">
      <c r="A433" s="763"/>
      <c r="B433" s="767"/>
      <c r="C433" s="659"/>
      <c r="D433" s="659"/>
      <c r="E433" s="659"/>
      <c r="F433" s="659"/>
      <c r="G433" s="665"/>
      <c r="H433" s="659"/>
    </row>
    <row r="434" spans="1:8" x14ac:dyDescent="0.25">
      <c r="A434" s="763"/>
      <c r="B434" s="767"/>
      <c r="C434" s="659"/>
      <c r="D434" s="659"/>
      <c r="E434" s="659"/>
      <c r="F434" s="659"/>
      <c r="G434" s="665"/>
      <c r="H434" s="659"/>
    </row>
    <row r="435" spans="1:8" x14ac:dyDescent="0.25">
      <c r="A435" s="763"/>
      <c r="B435" s="767"/>
      <c r="C435" s="659"/>
      <c r="D435" s="659"/>
      <c r="E435" s="659"/>
      <c r="F435" s="659"/>
      <c r="G435" s="665"/>
      <c r="H435" s="659"/>
    </row>
    <row r="436" spans="1:8" x14ac:dyDescent="0.25">
      <c r="A436" s="763"/>
      <c r="B436" s="767"/>
      <c r="C436" s="659"/>
      <c r="D436" s="659"/>
      <c r="E436" s="659"/>
      <c r="F436" s="659"/>
      <c r="G436" s="665"/>
      <c r="H436" s="659"/>
    </row>
    <row r="437" spans="1:8" x14ac:dyDescent="0.25">
      <c r="A437" s="763"/>
      <c r="B437" s="767"/>
      <c r="C437" s="659"/>
      <c r="D437" s="659"/>
      <c r="E437" s="659"/>
      <c r="F437" s="659"/>
      <c r="G437" s="665"/>
      <c r="H437" s="659"/>
    </row>
    <row r="438" spans="1:8" x14ac:dyDescent="0.25">
      <c r="A438" s="763"/>
      <c r="B438" s="767"/>
      <c r="C438" s="659"/>
      <c r="D438" s="659"/>
      <c r="E438" s="659"/>
      <c r="F438" s="659"/>
      <c r="G438" s="665"/>
      <c r="H438" s="659"/>
    </row>
    <row r="439" spans="1:8" x14ac:dyDescent="0.25">
      <c r="A439" s="763"/>
      <c r="B439" s="767"/>
      <c r="C439" s="659"/>
      <c r="D439" s="659"/>
      <c r="E439" s="659"/>
      <c r="F439" s="659"/>
      <c r="G439" s="665"/>
      <c r="H439" s="659"/>
    </row>
    <row r="440" spans="1:8" x14ac:dyDescent="0.25">
      <c r="A440" s="763"/>
      <c r="B440" s="767"/>
      <c r="C440" s="659"/>
      <c r="D440" s="659"/>
      <c r="E440" s="659"/>
      <c r="F440" s="659"/>
      <c r="G440" s="665"/>
      <c r="H440" s="659"/>
    </row>
    <row r="441" spans="1:8" x14ac:dyDescent="0.25">
      <c r="A441" s="763"/>
      <c r="B441" s="767"/>
      <c r="C441" s="659"/>
      <c r="D441" s="659"/>
      <c r="E441" s="659"/>
      <c r="F441" s="659"/>
      <c r="G441" s="665"/>
      <c r="H441" s="659"/>
    </row>
    <row r="442" spans="1:8" x14ac:dyDescent="0.25">
      <c r="A442" s="763"/>
      <c r="B442" s="767"/>
      <c r="C442" s="659"/>
      <c r="D442" s="659"/>
      <c r="E442" s="659"/>
      <c r="F442" s="659"/>
      <c r="G442" s="665"/>
      <c r="H442" s="659"/>
    </row>
    <row r="443" spans="1:8" x14ac:dyDescent="0.25">
      <c r="A443" s="763"/>
      <c r="B443" s="767"/>
      <c r="C443" s="659"/>
      <c r="D443" s="659"/>
      <c r="E443" s="659"/>
      <c r="F443" s="659"/>
      <c r="G443" s="665"/>
      <c r="H443" s="659"/>
    </row>
    <row r="444" spans="1:8" x14ac:dyDescent="0.25">
      <c r="A444" s="763"/>
      <c r="B444" s="767"/>
      <c r="C444" s="659"/>
      <c r="D444" s="659"/>
      <c r="E444" s="659"/>
      <c r="F444" s="659"/>
      <c r="G444" s="665"/>
      <c r="H444" s="659"/>
    </row>
    <row r="445" spans="1:8" x14ac:dyDescent="0.25">
      <c r="A445" s="763"/>
      <c r="B445" s="767"/>
      <c r="C445" s="659"/>
      <c r="D445" s="659"/>
      <c r="E445" s="659"/>
      <c r="F445" s="659"/>
      <c r="G445" s="665"/>
      <c r="H445" s="659"/>
    </row>
    <row r="446" spans="1:8" x14ac:dyDescent="0.25">
      <c r="A446" s="763"/>
      <c r="B446" s="767"/>
      <c r="C446" s="659"/>
      <c r="D446" s="659"/>
      <c r="E446" s="659"/>
      <c r="F446" s="659"/>
      <c r="G446" s="665"/>
      <c r="H446" s="659"/>
    </row>
    <row r="447" spans="1:8" x14ac:dyDescent="0.25">
      <c r="A447" s="763"/>
      <c r="B447" s="767"/>
      <c r="C447" s="659"/>
      <c r="D447" s="659"/>
      <c r="E447" s="659"/>
      <c r="F447" s="659"/>
      <c r="G447" s="665"/>
      <c r="H447" s="659"/>
    </row>
    <row r="448" spans="1:8" x14ac:dyDescent="0.25">
      <c r="A448" s="763"/>
      <c r="B448" s="767"/>
      <c r="C448" s="659"/>
      <c r="D448" s="659"/>
      <c r="E448" s="659"/>
      <c r="F448" s="659"/>
      <c r="G448" s="665"/>
      <c r="H448" s="659"/>
    </row>
    <row r="449" spans="1:8" x14ac:dyDescent="0.25">
      <c r="A449" s="763"/>
      <c r="B449" s="767"/>
      <c r="C449" s="659"/>
      <c r="D449" s="659"/>
      <c r="E449" s="659"/>
      <c r="F449" s="659"/>
      <c r="G449" s="665"/>
      <c r="H449" s="659"/>
    </row>
    <row r="450" spans="1:8" x14ac:dyDescent="0.25">
      <c r="A450" s="763"/>
      <c r="B450" s="767"/>
      <c r="C450" s="659"/>
      <c r="D450" s="659"/>
      <c r="E450" s="659"/>
      <c r="F450" s="659"/>
      <c r="G450" s="665"/>
      <c r="H450" s="659"/>
    </row>
    <row r="451" spans="1:8" x14ac:dyDescent="0.25">
      <c r="A451" s="763"/>
      <c r="B451" s="767"/>
      <c r="C451" s="659"/>
      <c r="D451" s="659"/>
      <c r="E451" s="659"/>
      <c r="F451" s="659"/>
      <c r="G451" s="665"/>
      <c r="H451" s="659"/>
    </row>
    <row r="452" spans="1:8" x14ac:dyDescent="0.25">
      <c r="A452" s="763"/>
      <c r="B452" s="767"/>
      <c r="C452" s="659"/>
      <c r="D452" s="659"/>
      <c r="E452" s="659"/>
      <c r="F452" s="659"/>
      <c r="G452" s="665"/>
      <c r="H452" s="659"/>
    </row>
    <row r="453" spans="1:8" x14ac:dyDescent="0.25">
      <c r="A453" s="763"/>
      <c r="B453" s="767"/>
      <c r="C453" s="659"/>
      <c r="D453" s="659"/>
      <c r="E453" s="659"/>
      <c r="F453" s="659"/>
      <c r="G453" s="665"/>
      <c r="H453" s="659"/>
    </row>
    <row r="454" spans="1:8" x14ac:dyDescent="0.25">
      <c r="A454" s="763"/>
      <c r="B454" s="767"/>
      <c r="C454" s="659"/>
      <c r="D454" s="659"/>
      <c r="E454" s="659"/>
      <c r="F454" s="659"/>
      <c r="G454" s="665"/>
      <c r="H454" s="659"/>
    </row>
    <row r="455" spans="1:8" x14ac:dyDescent="0.25">
      <c r="A455" s="763"/>
      <c r="B455" s="767"/>
      <c r="C455" s="659"/>
      <c r="D455" s="659"/>
      <c r="E455" s="659"/>
      <c r="F455" s="659"/>
      <c r="G455" s="665"/>
      <c r="H455" s="659"/>
    </row>
    <row r="456" spans="1:8" x14ac:dyDescent="0.25">
      <c r="A456" s="763"/>
      <c r="B456" s="767"/>
      <c r="C456" s="659"/>
      <c r="D456" s="659"/>
      <c r="E456" s="659"/>
      <c r="F456" s="659"/>
      <c r="G456" s="665"/>
      <c r="H456" s="659"/>
    </row>
    <row r="457" spans="1:8" x14ac:dyDescent="0.25">
      <c r="A457" s="763"/>
      <c r="B457" s="767"/>
      <c r="C457" s="659"/>
      <c r="D457" s="659"/>
      <c r="E457" s="659"/>
      <c r="F457" s="659"/>
      <c r="G457" s="665"/>
      <c r="H457" s="659"/>
    </row>
    <row r="458" spans="1:8" x14ac:dyDescent="0.25">
      <c r="A458" s="763"/>
      <c r="B458" s="767"/>
      <c r="C458" s="659"/>
      <c r="D458" s="659"/>
      <c r="E458" s="659"/>
      <c r="F458" s="659"/>
      <c r="G458" s="665"/>
      <c r="H458" s="659"/>
    </row>
    <row r="459" spans="1:8" x14ac:dyDescent="0.25">
      <c r="A459" s="763"/>
      <c r="B459" s="767"/>
      <c r="C459" s="659"/>
      <c r="D459" s="659"/>
      <c r="E459" s="659"/>
      <c r="F459" s="659"/>
      <c r="G459" s="665"/>
      <c r="H459" s="659"/>
    </row>
    <row r="460" spans="1:8" x14ac:dyDescent="0.25">
      <c r="A460" s="763"/>
      <c r="B460" s="767"/>
      <c r="C460" s="659"/>
      <c r="D460" s="659"/>
      <c r="E460" s="659"/>
      <c r="F460" s="659"/>
      <c r="G460" s="665"/>
      <c r="H460" s="659"/>
    </row>
    <row r="461" spans="1:8" x14ac:dyDescent="0.25">
      <c r="A461" s="763"/>
      <c r="B461" s="767"/>
      <c r="C461" s="659"/>
      <c r="D461" s="659"/>
      <c r="E461" s="659"/>
      <c r="F461" s="659"/>
      <c r="G461" s="665"/>
      <c r="H461" s="659"/>
    </row>
    <row r="462" spans="1:8" x14ac:dyDescent="0.25">
      <c r="A462" s="763"/>
      <c r="B462" s="767"/>
      <c r="C462" s="659"/>
      <c r="D462" s="659"/>
      <c r="E462" s="659"/>
      <c r="F462" s="659"/>
      <c r="G462" s="665"/>
      <c r="H462" s="659"/>
    </row>
    <row r="463" spans="1:8" x14ac:dyDescent="0.25">
      <c r="A463" s="763"/>
      <c r="B463" s="767"/>
      <c r="C463" s="659"/>
      <c r="D463" s="659"/>
      <c r="E463" s="659"/>
      <c r="F463" s="659"/>
      <c r="G463" s="665"/>
      <c r="H463" s="659"/>
    </row>
    <row r="464" spans="1:8" x14ac:dyDescent="0.25">
      <c r="A464" s="763"/>
      <c r="B464" s="767"/>
      <c r="C464" s="659"/>
      <c r="D464" s="659"/>
      <c r="E464" s="659"/>
      <c r="F464" s="659"/>
      <c r="G464" s="665"/>
      <c r="H464" s="659"/>
    </row>
    <row r="465" spans="1:8" x14ac:dyDescent="0.25">
      <c r="A465" s="763"/>
      <c r="B465" s="767"/>
      <c r="C465" s="659"/>
      <c r="D465" s="659"/>
      <c r="E465" s="659"/>
      <c r="F465" s="659"/>
      <c r="G465" s="665"/>
      <c r="H465" s="659"/>
    </row>
    <row r="466" spans="1:8" x14ac:dyDescent="0.25">
      <c r="A466" s="763"/>
      <c r="B466" s="767"/>
      <c r="C466" s="659"/>
      <c r="D466" s="659"/>
      <c r="E466" s="659"/>
      <c r="F466" s="659"/>
      <c r="G466" s="665"/>
      <c r="H466" s="659"/>
    </row>
    <row r="467" spans="1:8" x14ac:dyDescent="0.25">
      <c r="A467" s="763"/>
      <c r="B467" s="767"/>
      <c r="C467" s="659"/>
      <c r="D467" s="659"/>
      <c r="E467" s="659"/>
      <c r="F467" s="659"/>
      <c r="G467" s="665"/>
      <c r="H467" s="659"/>
    </row>
    <row r="468" spans="1:8" x14ac:dyDescent="0.25">
      <c r="A468" s="763"/>
      <c r="B468" s="767"/>
      <c r="C468" s="659"/>
      <c r="D468" s="659"/>
      <c r="E468" s="659"/>
      <c r="F468" s="659"/>
      <c r="G468" s="665"/>
      <c r="H468" s="659"/>
    </row>
    <row r="469" spans="1:8" x14ac:dyDescent="0.25">
      <c r="A469" s="763"/>
      <c r="B469" s="767"/>
      <c r="C469" s="659"/>
      <c r="D469" s="659"/>
      <c r="E469" s="659"/>
      <c r="F469" s="659"/>
      <c r="G469" s="665"/>
      <c r="H469" s="659"/>
    </row>
    <row r="470" spans="1:8" x14ac:dyDescent="0.25">
      <c r="A470" s="763"/>
      <c r="B470" s="767"/>
      <c r="C470" s="659"/>
      <c r="D470" s="659"/>
      <c r="E470" s="659"/>
      <c r="F470" s="659"/>
      <c r="G470" s="665"/>
      <c r="H470" s="659"/>
    </row>
    <row r="471" spans="1:8" x14ac:dyDescent="0.25">
      <c r="A471" s="763"/>
      <c r="B471" s="767"/>
      <c r="C471" s="659"/>
      <c r="D471" s="659"/>
      <c r="E471" s="659"/>
      <c r="F471" s="659"/>
      <c r="G471" s="665"/>
      <c r="H471" s="659"/>
    </row>
    <row r="472" spans="1:8" x14ac:dyDescent="0.25">
      <c r="A472" s="763"/>
      <c r="B472" s="767"/>
      <c r="C472" s="659"/>
      <c r="D472" s="659"/>
      <c r="E472" s="659"/>
      <c r="F472" s="659"/>
      <c r="G472" s="665"/>
      <c r="H472" s="659"/>
    </row>
    <row r="473" spans="1:8" x14ac:dyDescent="0.25">
      <c r="A473" s="763"/>
      <c r="B473" s="767"/>
      <c r="C473" s="659"/>
      <c r="D473" s="659"/>
      <c r="E473" s="659"/>
      <c r="F473" s="659"/>
      <c r="G473" s="665"/>
      <c r="H473" s="659"/>
    </row>
    <row r="474" spans="1:8" x14ac:dyDescent="0.25">
      <c r="A474" s="763"/>
      <c r="B474" s="767"/>
      <c r="C474" s="659"/>
      <c r="D474" s="659"/>
      <c r="E474" s="659"/>
      <c r="F474" s="659"/>
      <c r="G474" s="665"/>
      <c r="H474" s="659"/>
    </row>
    <row r="475" spans="1:8" x14ac:dyDescent="0.25">
      <c r="A475" s="763"/>
      <c r="B475" s="767"/>
      <c r="C475" s="659"/>
      <c r="D475" s="659"/>
      <c r="E475" s="659"/>
      <c r="F475" s="659"/>
      <c r="G475" s="665"/>
      <c r="H475" s="659"/>
    </row>
    <row r="476" spans="1:8" x14ac:dyDescent="0.25">
      <c r="A476" s="763"/>
      <c r="B476" s="767"/>
      <c r="C476" s="659"/>
      <c r="D476" s="659"/>
      <c r="E476" s="659"/>
      <c r="F476" s="659"/>
      <c r="G476" s="665"/>
      <c r="H476" s="659"/>
    </row>
    <row r="477" spans="1:8" x14ac:dyDescent="0.25">
      <c r="A477" s="763"/>
      <c r="B477" s="767"/>
      <c r="C477" s="659"/>
      <c r="D477" s="659"/>
      <c r="E477" s="659"/>
      <c r="F477" s="659"/>
      <c r="G477" s="665"/>
      <c r="H477" s="659"/>
    </row>
    <row r="478" spans="1:8" x14ac:dyDescent="0.25">
      <c r="A478" s="763"/>
      <c r="B478" s="767"/>
      <c r="C478" s="659"/>
      <c r="D478" s="659"/>
      <c r="E478" s="659"/>
      <c r="F478" s="659"/>
      <c r="G478" s="665"/>
      <c r="H478" s="659"/>
    </row>
    <row r="479" spans="1:8" x14ac:dyDescent="0.25">
      <c r="A479" s="763"/>
      <c r="B479" s="767"/>
      <c r="C479" s="659"/>
      <c r="D479" s="659"/>
      <c r="E479" s="659"/>
      <c r="F479" s="659"/>
      <c r="G479" s="665"/>
      <c r="H479" s="659"/>
    </row>
    <row r="480" spans="1:8" x14ac:dyDescent="0.25">
      <c r="A480" s="763"/>
      <c r="B480" s="767"/>
      <c r="C480" s="659"/>
      <c r="D480" s="659"/>
      <c r="E480" s="659"/>
      <c r="F480" s="659"/>
      <c r="G480" s="665"/>
      <c r="H480" s="659"/>
    </row>
    <row r="481" spans="1:8" x14ac:dyDescent="0.25">
      <c r="A481" s="763"/>
      <c r="B481" s="767"/>
      <c r="C481" s="659"/>
      <c r="D481" s="659"/>
      <c r="E481" s="659"/>
      <c r="F481" s="659"/>
      <c r="G481" s="665"/>
      <c r="H481" s="659"/>
    </row>
    <row r="482" spans="1:8" x14ac:dyDescent="0.25">
      <c r="A482" s="763"/>
      <c r="B482" s="767"/>
      <c r="C482" s="659"/>
      <c r="D482" s="659"/>
      <c r="E482" s="659"/>
      <c r="F482" s="659"/>
      <c r="G482" s="665"/>
      <c r="H482" s="659"/>
    </row>
    <row r="483" spans="1:8" x14ac:dyDescent="0.25">
      <c r="A483" s="763"/>
      <c r="B483" s="767"/>
      <c r="C483" s="659"/>
      <c r="D483" s="659"/>
      <c r="E483" s="659"/>
      <c r="F483" s="659"/>
      <c r="G483" s="665"/>
      <c r="H483" s="659"/>
    </row>
    <row r="484" spans="1:8" x14ac:dyDescent="0.25">
      <c r="A484" s="763"/>
      <c r="B484" s="767"/>
      <c r="C484" s="659"/>
      <c r="D484" s="659"/>
      <c r="E484" s="659"/>
      <c r="F484" s="659"/>
      <c r="G484" s="665"/>
      <c r="H484" s="659"/>
    </row>
    <row r="485" spans="1:8" x14ac:dyDescent="0.25">
      <c r="A485" s="763"/>
      <c r="B485" s="767"/>
      <c r="C485" s="659"/>
      <c r="D485" s="659"/>
      <c r="E485" s="659"/>
      <c r="F485" s="659"/>
      <c r="G485" s="665"/>
      <c r="H485" s="659"/>
    </row>
    <row r="486" spans="1:8" x14ac:dyDescent="0.25">
      <c r="A486" s="763"/>
      <c r="B486" s="767"/>
      <c r="C486" s="659"/>
      <c r="D486" s="659"/>
      <c r="E486" s="659"/>
      <c r="F486" s="659"/>
      <c r="G486" s="665"/>
      <c r="H486" s="659"/>
    </row>
    <row r="487" spans="1:8" x14ac:dyDescent="0.25">
      <c r="A487" s="763"/>
      <c r="B487" s="767"/>
      <c r="C487" s="659"/>
      <c r="D487" s="659"/>
      <c r="E487" s="659"/>
      <c r="F487" s="659"/>
      <c r="G487" s="665"/>
      <c r="H487" s="659"/>
    </row>
    <row r="488" spans="1:8" x14ac:dyDescent="0.25">
      <c r="A488" s="763"/>
      <c r="B488" s="767"/>
      <c r="C488" s="659"/>
      <c r="D488" s="659"/>
      <c r="E488" s="659"/>
      <c r="F488" s="659"/>
      <c r="G488" s="665"/>
      <c r="H488" s="659"/>
    </row>
    <row r="489" spans="1:8" x14ac:dyDescent="0.25">
      <c r="A489" s="763"/>
      <c r="B489" s="767"/>
      <c r="C489" s="659"/>
      <c r="D489" s="659"/>
      <c r="E489" s="659"/>
      <c r="F489" s="659"/>
      <c r="G489" s="665"/>
      <c r="H489" s="659"/>
    </row>
    <row r="490" spans="1:8" x14ac:dyDescent="0.25">
      <c r="A490" s="763"/>
      <c r="B490" s="767"/>
      <c r="C490" s="659"/>
      <c r="D490" s="659"/>
      <c r="E490" s="659"/>
      <c r="F490" s="659"/>
      <c r="G490" s="665"/>
      <c r="H490" s="659"/>
    </row>
    <row r="491" spans="1:8" x14ac:dyDescent="0.25">
      <c r="A491" s="763"/>
      <c r="B491" s="767"/>
      <c r="C491" s="659"/>
      <c r="D491" s="659"/>
      <c r="E491" s="659"/>
      <c r="F491" s="659"/>
      <c r="G491" s="665"/>
      <c r="H491" s="659"/>
    </row>
    <row r="492" spans="1:8" x14ac:dyDescent="0.25">
      <c r="A492" s="763"/>
      <c r="B492" s="767"/>
      <c r="C492" s="659"/>
      <c r="D492" s="659"/>
      <c r="E492" s="659"/>
      <c r="F492" s="659"/>
      <c r="G492" s="665"/>
      <c r="H492" s="659"/>
    </row>
    <row r="493" spans="1:8" x14ac:dyDescent="0.25">
      <c r="A493" s="763"/>
      <c r="B493" s="767"/>
      <c r="C493" s="659"/>
      <c r="D493" s="659"/>
      <c r="E493" s="659"/>
      <c r="F493" s="659"/>
      <c r="G493" s="665"/>
      <c r="H493" s="659"/>
    </row>
    <row r="494" spans="1:8" x14ac:dyDescent="0.25">
      <c r="A494" s="763"/>
      <c r="B494" s="767"/>
      <c r="C494" s="659"/>
      <c r="D494" s="659"/>
      <c r="E494" s="659"/>
      <c r="F494" s="659"/>
      <c r="G494" s="665"/>
      <c r="H494" s="659"/>
    </row>
    <row r="495" spans="1:8" x14ac:dyDescent="0.25">
      <c r="A495" s="763"/>
      <c r="B495" s="767"/>
      <c r="C495" s="659"/>
      <c r="D495" s="659"/>
      <c r="E495" s="659"/>
      <c r="F495" s="659"/>
      <c r="G495" s="665"/>
      <c r="H495" s="659"/>
    </row>
    <row r="496" spans="1:8" x14ac:dyDescent="0.25">
      <c r="A496" s="763"/>
      <c r="B496" s="767"/>
      <c r="C496" s="659"/>
      <c r="D496" s="659"/>
      <c r="E496" s="659"/>
      <c r="F496" s="659"/>
      <c r="G496" s="665"/>
      <c r="H496" s="659"/>
    </row>
    <row r="497" spans="1:8" x14ac:dyDescent="0.25">
      <c r="A497" s="763"/>
      <c r="B497" s="767"/>
      <c r="C497" s="659"/>
      <c r="D497" s="659"/>
      <c r="E497" s="659"/>
      <c r="F497" s="659"/>
      <c r="G497" s="665"/>
      <c r="H497" s="659"/>
    </row>
    <row r="498" spans="1:8" x14ac:dyDescent="0.25">
      <c r="A498" s="763"/>
      <c r="B498" s="767"/>
      <c r="C498" s="659"/>
      <c r="D498" s="659"/>
      <c r="E498" s="659"/>
      <c r="F498" s="659"/>
      <c r="G498" s="665"/>
      <c r="H498" s="659"/>
    </row>
    <row r="499" spans="1:8" x14ac:dyDescent="0.25">
      <c r="A499" s="763"/>
      <c r="B499" s="767"/>
      <c r="C499" s="659"/>
      <c r="D499" s="659"/>
      <c r="E499" s="659"/>
      <c r="F499" s="659"/>
      <c r="G499" s="665"/>
      <c r="H499" s="659"/>
    </row>
    <row r="500" spans="1:8" x14ac:dyDescent="0.25">
      <c r="A500" s="763"/>
      <c r="B500" s="767"/>
      <c r="C500" s="659"/>
      <c r="D500" s="659"/>
      <c r="E500" s="659"/>
      <c r="F500" s="659"/>
      <c r="G500" s="665"/>
      <c r="H500" s="659"/>
    </row>
    <row r="501" spans="1:8" x14ac:dyDescent="0.25">
      <c r="A501" s="763"/>
      <c r="B501" s="767"/>
      <c r="C501" s="659"/>
      <c r="D501" s="659"/>
      <c r="E501" s="659"/>
      <c r="F501" s="659"/>
      <c r="G501" s="665"/>
      <c r="H501" s="659"/>
    </row>
    <row r="502" spans="1:8" x14ac:dyDescent="0.25">
      <c r="A502" s="763"/>
      <c r="B502" s="767"/>
      <c r="C502" s="659"/>
      <c r="D502" s="659"/>
      <c r="E502" s="659"/>
      <c r="F502" s="659"/>
      <c r="G502" s="665"/>
      <c r="H502" s="659"/>
    </row>
    <row r="503" spans="1:8" x14ac:dyDescent="0.25">
      <c r="A503" s="763"/>
      <c r="B503" s="767"/>
      <c r="C503" s="659"/>
      <c r="D503" s="659"/>
      <c r="E503" s="659"/>
      <c r="F503" s="659"/>
      <c r="G503" s="665"/>
      <c r="H503" s="659"/>
    </row>
    <row r="504" spans="1:8" x14ac:dyDescent="0.25">
      <c r="A504" s="763"/>
      <c r="B504" s="767"/>
      <c r="C504" s="659"/>
      <c r="D504" s="659"/>
      <c r="E504" s="659"/>
      <c r="F504" s="659"/>
      <c r="G504" s="665"/>
      <c r="H504" s="659"/>
    </row>
    <row r="505" spans="1:8" x14ac:dyDescent="0.25">
      <c r="A505" s="763"/>
      <c r="B505" s="767"/>
      <c r="C505" s="659"/>
      <c r="D505" s="659"/>
      <c r="E505" s="659"/>
      <c r="F505" s="659"/>
      <c r="G505" s="665"/>
      <c r="H505" s="659"/>
    </row>
    <row r="506" spans="1:8" x14ac:dyDescent="0.25">
      <c r="A506" s="763"/>
      <c r="B506" s="767"/>
      <c r="C506" s="659"/>
      <c r="D506" s="659"/>
      <c r="E506" s="659"/>
      <c r="F506" s="659"/>
      <c r="G506" s="665"/>
      <c r="H506" s="659"/>
    </row>
    <row r="507" spans="1:8" x14ac:dyDescent="0.25">
      <c r="A507" s="763"/>
      <c r="B507" s="767"/>
      <c r="C507" s="659"/>
      <c r="D507" s="659"/>
      <c r="E507" s="659"/>
      <c r="F507" s="659"/>
      <c r="G507" s="665"/>
      <c r="H507" s="659"/>
    </row>
    <row r="508" spans="1:8" x14ac:dyDescent="0.25">
      <c r="A508" s="763"/>
      <c r="B508" s="767"/>
      <c r="C508" s="659"/>
      <c r="D508" s="659"/>
      <c r="E508" s="659"/>
      <c r="F508" s="659"/>
      <c r="G508" s="665"/>
      <c r="H508" s="659"/>
    </row>
    <row r="509" spans="1:8" x14ac:dyDescent="0.25">
      <c r="A509" s="763"/>
      <c r="B509" s="767"/>
      <c r="C509" s="659"/>
      <c r="D509" s="659"/>
      <c r="E509" s="659"/>
      <c r="F509" s="659"/>
      <c r="G509" s="665"/>
      <c r="H509" s="659"/>
    </row>
    <row r="510" spans="1:8" x14ac:dyDescent="0.25">
      <c r="A510" s="763"/>
      <c r="B510" s="767"/>
      <c r="C510" s="659"/>
      <c r="D510" s="659"/>
      <c r="E510" s="659"/>
      <c r="F510" s="659"/>
      <c r="G510" s="665"/>
      <c r="H510" s="659"/>
    </row>
    <row r="511" spans="1:8" x14ac:dyDescent="0.25">
      <c r="A511" s="763"/>
      <c r="B511" s="767"/>
      <c r="C511" s="659"/>
      <c r="D511" s="659"/>
      <c r="E511" s="659"/>
      <c r="F511" s="659"/>
      <c r="G511" s="665"/>
      <c r="H511" s="659"/>
    </row>
    <row r="512" spans="1:8" x14ac:dyDescent="0.25">
      <c r="A512" s="763"/>
      <c r="B512" s="767"/>
      <c r="C512" s="659"/>
      <c r="D512" s="659"/>
      <c r="E512" s="659"/>
      <c r="F512" s="659"/>
      <c r="G512" s="665"/>
      <c r="H512" s="659"/>
    </row>
    <row r="513" spans="1:8" x14ac:dyDescent="0.25">
      <c r="A513" s="763"/>
      <c r="B513" s="767"/>
      <c r="C513" s="659"/>
      <c r="D513" s="659"/>
      <c r="E513" s="659"/>
      <c r="F513" s="659"/>
      <c r="G513" s="665"/>
      <c r="H513" s="659"/>
    </row>
    <row r="514" spans="1:8" x14ac:dyDescent="0.25">
      <c r="A514" s="763"/>
      <c r="B514" s="767"/>
      <c r="C514" s="659"/>
      <c r="D514" s="659"/>
      <c r="E514" s="659"/>
      <c r="F514" s="659"/>
      <c r="G514" s="665"/>
      <c r="H514" s="659"/>
    </row>
    <row r="515" spans="1:8" x14ac:dyDescent="0.25">
      <c r="A515" s="763"/>
      <c r="B515" s="767"/>
      <c r="C515" s="659"/>
      <c r="D515" s="659"/>
      <c r="E515" s="659"/>
      <c r="F515" s="659"/>
      <c r="G515" s="665"/>
      <c r="H515" s="659"/>
    </row>
    <row r="516" spans="1:8" x14ac:dyDescent="0.25">
      <c r="A516" s="763"/>
      <c r="B516" s="767"/>
      <c r="C516" s="659"/>
      <c r="D516" s="659"/>
      <c r="E516" s="659"/>
      <c r="F516" s="659"/>
      <c r="G516" s="665"/>
      <c r="H516" s="659"/>
    </row>
    <row r="517" spans="1:8" x14ac:dyDescent="0.25">
      <c r="A517" s="763"/>
      <c r="B517" s="767"/>
      <c r="C517" s="659"/>
      <c r="D517" s="659"/>
      <c r="E517" s="659"/>
      <c r="F517" s="659"/>
      <c r="G517" s="665"/>
      <c r="H517" s="659"/>
    </row>
    <row r="518" spans="1:8" x14ac:dyDescent="0.25">
      <c r="A518" s="763"/>
      <c r="B518" s="767"/>
      <c r="C518" s="659"/>
      <c r="D518" s="659"/>
      <c r="E518" s="659"/>
      <c r="F518" s="659"/>
      <c r="G518" s="665"/>
      <c r="H518" s="659"/>
    </row>
    <row r="519" spans="1:8" x14ac:dyDescent="0.25">
      <c r="A519" s="763"/>
      <c r="B519" s="767"/>
      <c r="C519" s="659"/>
      <c r="D519" s="659"/>
      <c r="E519" s="659"/>
      <c r="F519" s="659"/>
      <c r="G519" s="665"/>
      <c r="H519" s="659"/>
    </row>
    <row r="520" spans="1:8" x14ac:dyDescent="0.25">
      <c r="A520" s="763"/>
      <c r="B520" s="767"/>
      <c r="C520" s="659"/>
      <c r="D520" s="659"/>
      <c r="E520" s="659"/>
      <c r="F520" s="659"/>
      <c r="G520" s="665"/>
      <c r="H520" s="659"/>
    </row>
    <row r="521" spans="1:8" x14ac:dyDescent="0.25">
      <c r="A521" s="763"/>
      <c r="B521" s="767"/>
      <c r="C521" s="659"/>
      <c r="D521" s="659"/>
      <c r="E521" s="659"/>
      <c r="F521" s="659"/>
      <c r="G521" s="665"/>
      <c r="H521" s="659"/>
    </row>
    <row r="522" spans="1:8" x14ac:dyDescent="0.25">
      <c r="A522" s="763"/>
      <c r="B522" s="767"/>
      <c r="C522" s="659"/>
      <c r="D522" s="659"/>
      <c r="E522" s="659"/>
      <c r="F522" s="659"/>
      <c r="G522" s="665"/>
      <c r="H522" s="659"/>
    </row>
    <row r="523" spans="1:8" x14ac:dyDescent="0.25">
      <c r="A523" s="763"/>
      <c r="B523" s="767"/>
      <c r="C523" s="659"/>
      <c r="D523" s="659"/>
      <c r="E523" s="659"/>
      <c r="F523" s="659"/>
      <c r="G523" s="665"/>
      <c r="H523" s="659"/>
    </row>
    <row r="524" spans="1:8" x14ac:dyDescent="0.25">
      <c r="A524" s="763"/>
      <c r="B524" s="767"/>
      <c r="C524" s="659"/>
      <c r="D524" s="659"/>
      <c r="E524" s="659"/>
      <c r="F524" s="659"/>
      <c r="G524" s="665"/>
      <c r="H524" s="659"/>
    </row>
    <row r="525" spans="1:8" x14ac:dyDescent="0.25">
      <c r="A525" s="763"/>
      <c r="B525" s="767"/>
      <c r="C525" s="659"/>
      <c r="D525" s="659"/>
      <c r="E525" s="659"/>
      <c r="F525" s="659"/>
      <c r="G525" s="665"/>
      <c r="H525" s="659"/>
    </row>
    <row r="526" spans="1:8" x14ac:dyDescent="0.25">
      <c r="A526" s="763"/>
      <c r="B526" s="767"/>
      <c r="C526" s="659"/>
      <c r="D526" s="659"/>
      <c r="E526" s="659"/>
      <c r="F526" s="659"/>
      <c r="G526" s="665"/>
      <c r="H526" s="659"/>
    </row>
    <row r="527" spans="1:8" x14ac:dyDescent="0.25">
      <c r="A527" s="763"/>
      <c r="B527" s="767"/>
      <c r="C527" s="659"/>
      <c r="D527" s="659"/>
      <c r="E527" s="659"/>
      <c r="F527" s="659"/>
      <c r="G527" s="665"/>
      <c r="H527" s="659"/>
    </row>
    <row r="528" spans="1:8" x14ac:dyDescent="0.25">
      <c r="A528" s="763"/>
      <c r="B528" s="767"/>
      <c r="C528" s="659"/>
      <c r="D528" s="659"/>
      <c r="E528" s="659"/>
      <c r="F528" s="659"/>
      <c r="G528" s="665"/>
      <c r="H528" s="659"/>
    </row>
    <row r="529" spans="1:8" x14ac:dyDescent="0.25">
      <c r="A529" s="763"/>
      <c r="B529" s="767"/>
      <c r="C529" s="659"/>
      <c r="D529" s="659"/>
      <c r="E529" s="659"/>
      <c r="F529" s="659"/>
      <c r="G529" s="665"/>
      <c r="H529" s="659"/>
    </row>
    <row r="530" spans="1:8" x14ac:dyDescent="0.25">
      <c r="A530" s="763"/>
      <c r="B530" s="767"/>
      <c r="C530" s="659"/>
      <c r="D530" s="659"/>
      <c r="E530" s="659"/>
      <c r="F530" s="659"/>
      <c r="G530" s="665"/>
      <c r="H530" s="659"/>
    </row>
    <row r="531" spans="1:8" x14ac:dyDescent="0.25">
      <c r="A531" s="763"/>
      <c r="B531" s="767"/>
      <c r="C531" s="659"/>
      <c r="D531" s="659"/>
      <c r="E531" s="659"/>
      <c r="F531" s="659"/>
      <c r="G531" s="665"/>
      <c r="H531" s="659"/>
    </row>
    <row r="532" spans="1:8" x14ac:dyDescent="0.25">
      <c r="A532" s="763"/>
      <c r="B532" s="767"/>
      <c r="C532" s="659"/>
      <c r="D532" s="659"/>
      <c r="E532" s="659"/>
      <c r="F532" s="659"/>
      <c r="G532" s="665"/>
      <c r="H532" s="659"/>
    </row>
    <row r="533" spans="1:8" x14ac:dyDescent="0.25">
      <c r="A533" s="763"/>
      <c r="B533" s="767"/>
      <c r="C533" s="659"/>
      <c r="D533" s="659"/>
      <c r="E533" s="659"/>
      <c r="F533" s="659"/>
      <c r="G533" s="665"/>
      <c r="H533" s="659"/>
    </row>
    <row r="534" spans="1:8" x14ac:dyDescent="0.25">
      <c r="A534" s="763"/>
      <c r="B534" s="767"/>
      <c r="C534" s="659"/>
      <c r="D534" s="659"/>
      <c r="E534" s="659"/>
      <c r="F534" s="659"/>
      <c r="G534" s="665"/>
      <c r="H534" s="659"/>
    </row>
    <row r="535" spans="1:8" x14ac:dyDescent="0.25">
      <c r="A535" s="763"/>
      <c r="B535" s="767"/>
      <c r="C535" s="659"/>
      <c r="D535" s="659"/>
      <c r="E535" s="659"/>
      <c r="F535" s="659"/>
      <c r="G535" s="665"/>
      <c r="H535" s="659"/>
    </row>
    <row r="536" spans="1:8" x14ac:dyDescent="0.25">
      <c r="A536" s="763"/>
      <c r="B536" s="767"/>
      <c r="C536" s="659"/>
      <c r="D536" s="659"/>
      <c r="E536" s="659"/>
      <c r="F536" s="659"/>
      <c r="G536" s="665"/>
      <c r="H536" s="659"/>
    </row>
    <row r="537" spans="1:8" x14ac:dyDescent="0.25">
      <c r="A537" s="763"/>
      <c r="B537" s="767"/>
      <c r="C537" s="659"/>
      <c r="D537" s="659"/>
      <c r="E537" s="659"/>
      <c r="F537" s="659"/>
      <c r="G537" s="665"/>
      <c r="H537" s="659"/>
    </row>
    <row r="538" spans="1:8" x14ac:dyDescent="0.25">
      <c r="A538" s="763"/>
      <c r="B538" s="767"/>
      <c r="C538" s="659"/>
      <c r="D538" s="659"/>
      <c r="E538" s="659"/>
      <c r="F538" s="659"/>
      <c r="G538" s="665"/>
      <c r="H538" s="659"/>
    </row>
    <row r="539" spans="1:8" x14ac:dyDescent="0.25">
      <c r="A539" s="763"/>
      <c r="B539" s="767"/>
      <c r="C539" s="659"/>
      <c r="D539" s="659"/>
      <c r="E539" s="659"/>
      <c r="F539" s="659"/>
      <c r="G539" s="665"/>
      <c r="H539" s="659"/>
    </row>
    <row r="540" spans="1:8" x14ac:dyDescent="0.25">
      <c r="A540" s="763"/>
      <c r="B540" s="767"/>
      <c r="C540" s="659"/>
      <c r="D540" s="659"/>
      <c r="E540" s="659"/>
      <c r="F540" s="659"/>
      <c r="G540" s="665"/>
      <c r="H540" s="659"/>
    </row>
    <row r="541" spans="1:8" x14ac:dyDescent="0.25">
      <c r="A541" s="763"/>
      <c r="B541" s="767"/>
      <c r="C541" s="659"/>
      <c r="D541" s="659"/>
      <c r="E541" s="659"/>
      <c r="F541" s="659"/>
      <c r="G541" s="665"/>
      <c r="H541" s="659"/>
    </row>
    <row r="542" spans="1:8" x14ac:dyDescent="0.25">
      <c r="A542" s="763"/>
      <c r="B542" s="767"/>
      <c r="C542" s="659"/>
      <c r="D542" s="659"/>
      <c r="E542" s="659"/>
      <c r="F542" s="659"/>
      <c r="G542" s="665"/>
      <c r="H542" s="659"/>
    </row>
    <row r="543" spans="1:8" x14ac:dyDescent="0.25">
      <c r="A543" s="763"/>
      <c r="B543" s="767"/>
      <c r="C543" s="659"/>
      <c r="D543" s="659"/>
      <c r="E543" s="659"/>
      <c r="F543" s="659"/>
      <c r="G543" s="665"/>
      <c r="H543" s="659"/>
    </row>
    <row r="544" spans="1:8" x14ac:dyDescent="0.25">
      <c r="A544" s="763"/>
      <c r="B544" s="767"/>
      <c r="C544" s="659"/>
      <c r="D544" s="659"/>
      <c r="E544" s="659"/>
      <c r="F544" s="659"/>
      <c r="G544" s="665"/>
      <c r="H544" s="659"/>
    </row>
    <row r="545" spans="1:8" x14ac:dyDescent="0.25">
      <c r="A545" s="763"/>
      <c r="B545" s="767"/>
      <c r="C545" s="659"/>
      <c r="D545" s="659"/>
      <c r="E545" s="659"/>
      <c r="F545" s="659"/>
      <c r="G545" s="665"/>
      <c r="H545" s="659"/>
    </row>
    <row r="546" spans="1:8" x14ac:dyDescent="0.25">
      <c r="A546" s="763"/>
      <c r="B546" s="767"/>
      <c r="C546" s="659"/>
      <c r="D546" s="659"/>
      <c r="E546" s="659"/>
      <c r="F546" s="659"/>
      <c r="G546" s="665"/>
      <c r="H546" s="659"/>
    </row>
    <row r="547" spans="1:8" x14ac:dyDescent="0.25">
      <c r="A547" s="763"/>
      <c r="B547" s="767"/>
      <c r="C547" s="659"/>
      <c r="D547" s="659"/>
      <c r="E547" s="659"/>
      <c r="F547" s="659"/>
      <c r="G547" s="665"/>
      <c r="H547" s="659"/>
    </row>
    <row r="548" spans="1:8" x14ac:dyDescent="0.25">
      <c r="A548" s="763"/>
      <c r="B548" s="767"/>
      <c r="C548" s="659"/>
      <c r="D548" s="659"/>
      <c r="E548" s="659"/>
      <c r="F548" s="659"/>
      <c r="G548" s="665"/>
      <c r="H548" s="659"/>
    </row>
    <row r="549" spans="1:8" x14ac:dyDescent="0.25">
      <c r="A549" s="763"/>
      <c r="B549" s="767"/>
      <c r="C549" s="659"/>
      <c r="D549" s="659"/>
      <c r="E549" s="659"/>
      <c r="F549" s="659"/>
      <c r="G549" s="665"/>
      <c r="H549" s="659"/>
    </row>
    <row r="550" spans="1:8" x14ac:dyDescent="0.25">
      <c r="A550" s="763"/>
      <c r="B550" s="767"/>
      <c r="C550" s="659"/>
      <c r="D550" s="659"/>
      <c r="E550" s="659"/>
      <c r="F550" s="659"/>
      <c r="G550" s="665"/>
      <c r="H550" s="659"/>
    </row>
    <row r="551" spans="1:8" x14ac:dyDescent="0.25">
      <c r="A551" s="763"/>
      <c r="B551" s="767"/>
      <c r="C551" s="659"/>
      <c r="D551" s="659"/>
      <c r="E551" s="659"/>
      <c r="F551" s="659"/>
      <c r="G551" s="665"/>
      <c r="H551" s="659"/>
    </row>
    <row r="552" spans="1:8" x14ac:dyDescent="0.25">
      <c r="A552" s="763"/>
      <c r="B552" s="767"/>
      <c r="C552" s="659"/>
      <c r="D552" s="659"/>
      <c r="E552" s="659"/>
      <c r="F552" s="659"/>
      <c r="G552" s="665"/>
      <c r="H552" s="659"/>
    </row>
    <row r="553" spans="1:8" x14ac:dyDescent="0.25">
      <c r="A553" s="763"/>
      <c r="B553" s="767"/>
      <c r="C553" s="659"/>
      <c r="D553" s="659"/>
      <c r="E553" s="659"/>
      <c r="F553" s="659"/>
      <c r="G553" s="665"/>
      <c r="H553" s="659"/>
    </row>
    <row r="554" spans="1:8" x14ac:dyDescent="0.25">
      <c r="A554" s="763"/>
      <c r="B554" s="767"/>
      <c r="C554" s="659"/>
      <c r="D554" s="659"/>
      <c r="E554" s="659"/>
      <c r="F554" s="659"/>
      <c r="G554" s="665"/>
      <c r="H554" s="659"/>
    </row>
    <row r="555" spans="1:8" x14ac:dyDescent="0.25">
      <c r="A555" s="763"/>
      <c r="B555" s="767"/>
      <c r="C555" s="659"/>
      <c r="D555" s="659"/>
      <c r="E555" s="659"/>
      <c r="F555" s="659"/>
      <c r="G555" s="665"/>
      <c r="H555" s="659"/>
    </row>
    <row r="556" spans="1:8" x14ac:dyDescent="0.25">
      <c r="A556" s="763"/>
      <c r="B556" s="767"/>
      <c r="C556" s="659"/>
      <c r="D556" s="659"/>
      <c r="E556" s="659"/>
      <c r="F556" s="659"/>
      <c r="G556" s="665"/>
      <c r="H556" s="659"/>
    </row>
    <row r="557" spans="1:8" x14ac:dyDescent="0.25">
      <c r="A557" s="763"/>
      <c r="B557" s="767"/>
      <c r="C557" s="659"/>
      <c r="D557" s="659"/>
      <c r="E557" s="659"/>
      <c r="F557" s="659"/>
      <c r="G557" s="665"/>
      <c r="H557" s="659"/>
    </row>
    <row r="558" spans="1:8" x14ac:dyDescent="0.25">
      <c r="A558" s="763"/>
      <c r="B558" s="767"/>
      <c r="C558" s="659"/>
      <c r="D558" s="659"/>
      <c r="E558" s="659"/>
      <c r="F558" s="659"/>
      <c r="G558" s="665"/>
      <c r="H558" s="659"/>
    </row>
    <row r="559" spans="1:8" x14ac:dyDescent="0.25">
      <c r="A559" s="763"/>
      <c r="B559" s="767"/>
      <c r="C559" s="659"/>
      <c r="D559" s="659"/>
      <c r="E559" s="659"/>
      <c r="F559" s="659"/>
      <c r="G559" s="665"/>
      <c r="H559" s="659"/>
    </row>
    <row r="560" spans="1:8" x14ac:dyDescent="0.25">
      <c r="A560" s="763"/>
      <c r="B560" s="767"/>
      <c r="C560" s="659"/>
      <c r="D560" s="659"/>
      <c r="E560" s="659"/>
      <c r="F560" s="659"/>
      <c r="G560" s="665"/>
      <c r="H560" s="659"/>
    </row>
    <row r="561" spans="1:8" x14ac:dyDescent="0.25">
      <c r="A561" s="763"/>
      <c r="B561" s="767"/>
      <c r="C561" s="659"/>
      <c r="D561" s="659"/>
      <c r="E561" s="659"/>
      <c r="F561" s="659"/>
      <c r="G561" s="665"/>
      <c r="H561" s="659"/>
    </row>
    <row r="562" spans="1:8" x14ac:dyDescent="0.25">
      <c r="A562" s="763"/>
      <c r="B562" s="767"/>
      <c r="C562" s="659"/>
      <c r="D562" s="659"/>
      <c r="E562" s="659"/>
      <c r="F562" s="659"/>
      <c r="G562" s="665"/>
      <c r="H562" s="659"/>
    </row>
    <row r="563" spans="1:8" x14ac:dyDescent="0.25">
      <c r="A563" s="763"/>
      <c r="B563" s="770"/>
      <c r="C563" s="359"/>
      <c r="D563" s="359"/>
      <c r="E563" s="359"/>
      <c r="F563" s="359"/>
      <c r="G563" s="62"/>
      <c r="H563" s="359"/>
    </row>
    <row r="564" spans="1:8" x14ac:dyDescent="0.25">
      <c r="A564" s="763"/>
      <c r="B564" s="770"/>
      <c r="C564" s="359"/>
      <c r="D564" s="359"/>
      <c r="E564" s="359"/>
      <c r="F564" s="359"/>
      <c r="G564" s="62"/>
      <c r="H564" s="359"/>
    </row>
    <row r="565" spans="1:8" x14ac:dyDescent="0.25">
      <c r="A565" s="763"/>
      <c r="B565" s="770"/>
      <c r="C565" s="359"/>
      <c r="D565" s="359"/>
      <c r="E565" s="359"/>
      <c r="F565" s="359"/>
      <c r="G565" s="62"/>
      <c r="H565" s="359"/>
    </row>
    <row r="566" spans="1:8" x14ac:dyDescent="0.25">
      <c r="A566" s="763"/>
      <c r="B566" s="770"/>
      <c r="C566" s="359"/>
      <c r="D566" s="359"/>
      <c r="E566" s="359"/>
      <c r="F566" s="359"/>
      <c r="G566" s="62"/>
      <c r="H566" s="359"/>
    </row>
    <row r="567" spans="1:8" x14ac:dyDescent="0.25">
      <c r="A567" s="763"/>
      <c r="B567" s="770"/>
      <c r="C567" s="359"/>
      <c r="D567" s="359"/>
      <c r="E567" s="359"/>
      <c r="F567" s="359"/>
      <c r="G567" s="62"/>
      <c r="H567" s="359"/>
    </row>
    <row r="568" spans="1:8" x14ac:dyDescent="0.25">
      <c r="A568" s="763"/>
      <c r="B568" s="770"/>
      <c r="C568" s="359"/>
      <c r="D568" s="359"/>
      <c r="E568" s="359"/>
      <c r="F568" s="359"/>
      <c r="G568" s="62"/>
      <c r="H568" s="359"/>
    </row>
    <row r="569" spans="1:8" x14ac:dyDescent="0.25">
      <c r="A569" s="763"/>
      <c r="B569" s="770"/>
      <c r="C569" s="359"/>
      <c r="D569" s="359"/>
      <c r="E569" s="359"/>
      <c r="F569" s="359"/>
      <c r="G569" s="62"/>
      <c r="H569" s="359"/>
    </row>
    <row r="570" spans="1:8" x14ac:dyDescent="0.25">
      <c r="A570" s="763"/>
      <c r="B570" s="770"/>
      <c r="C570" s="359"/>
      <c r="D570" s="359"/>
      <c r="E570" s="359"/>
      <c r="F570" s="359"/>
      <c r="G570" s="62"/>
      <c r="H570" s="359"/>
    </row>
    <row r="571" spans="1:8" x14ac:dyDescent="0.25">
      <c r="A571" s="763"/>
      <c r="B571" s="770"/>
      <c r="C571" s="359"/>
      <c r="D571" s="359"/>
      <c r="E571" s="359"/>
      <c r="F571" s="359"/>
      <c r="G571" s="62"/>
      <c r="H571" s="359"/>
    </row>
    <row r="572" spans="1:8" x14ac:dyDescent="0.25">
      <c r="A572" s="763"/>
      <c r="B572" s="770"/>
      <c r="C572" s="359"/>
      <c r="D572" s="359"/>
      <c r="E572" s="359"/>
      <c r="F572" s="359"/>
      <c r="G572" s="62"/>
      <c r="H572" s="359"/>
    </row>
    <row r="573" spans="1:8" x14ac:dyDescent="0.25">
      <c r="A573" s="763"/>
      <c r="B573" s="770"/>
      <c r="C573" s="359"/>
      <c r="D573" s="359"/>
      <c r="E573" s="359"/>
      <c r="F573" s="359"/>
      <c r="G573" s="62"/>
      <c r="H573" s="359"/>
    </row>
    <row r="574" spans="1:8" x14ac:dyDescent="0.25">
      <c r="A574" s="763"/>
      <c r="B574" s="770"/>
      <c r="C574" s="359"/>
      <c r="D574" s="359"/>
      <c r="E574" s="359"/>
      <c r="F574" s="359"/>
      <c r="G574" s="62"/>
      <c r="H574" s="359"/>
    </row>
    <row r="575" spans="1:8" x14ac:dyDescent="0.25">
      <c r="A575" s="763"/>
      <c r="B575" s="770"/>
      <c r="C575" s="359"/>
      <c r="D575" s="359"/>
      <c r="E575" s="359"/>
      <c r="F575" s="359"/>
      <c r="G575" s="62"/>
      <c r="H575" s="359"/>
    </row>
    <row r="576" spans="1:8" x14ac:dyDescent="0.25">
      <c r="A576" s="763"/>
      <c r="B576" s="770"/>
      <c r="C576" s="359"/>
      <c r="D576" s="359"/>
      <c r="E576" s="359"/>
      <c r="F576" s="359"/>
      <c r="G576" s="62"/>
      <c r="H576" s="359"/>
    </row>
    <row r="577" spans="1:8" x14ac:dyDescent="0.25">
      <c r="A577" s="763"/>
      <c r="B577" s="770"/>
      <c r="C577" s="359"/>
      <c r="D577" s="359"/>
      <c r="E577" s="359"/>
      <c r="F577" s="359"/>
      <c r="G577" s="62"/>
      <c r="H577" s="359"/>
    </row>
    <row r="578" spans="1:8" x14ac:dyDescent="0.25">
      <c r="A578" s="763"/>
      <c r="B578" s="770"/>
      <c r="C578" s="359"/>
      <c r="D578" s="359"/>
      <c r="E578" s="359"/>
      <c r="F578" s="359"/>
      <c r="G578" s="62"/>
      <c r="H578" s="359"/>
    </row>
    <row r="579" spans="1:8" x14ac:dyDescent="0.25">
      <c r="A579" s="763"/>
      <c r="B579" s="770"/>
      <c r="C579" s="71"/>
      <c r="D579" s="359"/>
      <c r="E579" s="44"/>
      <c r="F579" s="359"/>
      <c r="G579" s="62"/>
      <c r="H579" s="359"/>
    </row>
    <row r="580" spans="1:8" x14ac:dyDescent="0.25">
      <c r="A580" s="763"/>
      <c r="B580" s="770"/>
      <c r="C580" s="71"/>
      <c r="D580" s="359"/>
      <c r="E580" s="44"/>
      <c r="F580" s="359"/>
      <c r="G580" s="62"/>
      <c r="H580" s="359"/>
    </row>
    <row r="581" spans="1:8" x14ac:dyDescent="0.25">
      <c r="A581" s="763"/>
      <c r="B581" s="770"/>
      <c r="C581" s="71"/>
      <c r="D581" s="359"/>
      <c r="E581" s="44"/>
      <c r="F581" s="359"/>
      <c r="G581" s="62"/>
      <c r="H581" s="359"/>
    </row>
    <row r="582" spans="1:8" x14ac:dyDescent="0.25">
      <c r="A582" s="763"/>
      <c r="B582" s="770"/>
      <c r="C582" s="71"/>
      <c r="D582" s="359"/>
      <c r="E582" s="44"/>
      <c r="F582" s="359"/>
      <c r="G582" s="62"/>
      <c r="H582" s="359"/>
    </row>
    <row r="583" spans="1:8" x14ac:dyDescent="0.25">
      <c r="A583" s="763"/>
      <c r="B583" s="770"/>
      <c r="C583" s="71"/>
      <c r="D583" s="359"/>
      <c r="E583" s="44"/>
      <c r="F583" s="359"/>
      <c r="G583" s="62"/>
      <c r="H583" s="359"/>
    </row>
    <row r="584" spans="1:8" x14ac:dyDescent="0.25">
      <c r="A584" s="763"/>
      <c r="B584" s="770"/>
      <c r="C584" s="71"/>
      <c r="D584" s="359"/>
      <c r="E584" s="44"/>
      <c r="F584" s="359"/>
      <c r="G584" s="62"/>
      <c r="H584" s="359"/>
    </row>
    <row r="585" spans="1:8" x14ac:dyDescent="0.25">
      <c r="A585" s="763"/>
      <c r="B585" s="770"/>
      <c r="C585" s="71"/>
      <c r="D585" s="359"/>
      <c r="E585" s="44"/>
      <c r="F585" s="359"/>
      <c r="G585" s="62"/>
      <c r="H585" s="359"/>
    </row>
    <row r="586" spans="1:8" x14ac:dyDescent="0.25">
      <c r="A586" s="763"/>
      <c r="B586" s="770"/>
      <c r="C586" s="71"/>
      <c r="D586" s="359"/>
      <c r="E586" s="44"/>
      <c r="F586" s="359"/>
      <c r="G586" s="62"/>
      <c r="H586" s="359"/>
    </row>
    <row r="587" spans="1:8" x14ac:dyDescent="0.25">
      <c r="A587" s="763"/>
      <c r="B587" s="770"/>
      <c r="C587" s="71"/>
      <c r="D587" s="359"/>
      <c r="E587" s="44"/>
      <c r="F587" s="359"/>
      <c r="G587" s="62"/>
      <c r="H587" s="359"/>
    </row>
    <row r="588" spans="1:8" x14ac:dyDescent="0.25">
      <c r="A588" s="763"/>
      <c r="B588" s="770"/>
      <c r="C588" s="71"/>
      <c r="D588" s="359"/>
      <c r="E588" s="44"/>
      <c r="F588" s="359"/>
      <c r="G588" s="62"/>
      <c r="H588" s="359"/>
    </row>
    <row r="589" spans="1:8" x14ac:dyDescent="0.25">
      <c r="A589" s="763"/>
      <c r="B589" s="770"/>
      <c r="C589" s="71"/>
      <c r="D589" s="359"/>
      <c r="E589" s="44"/>
      <c r="F589" s="359"/>
      <c r="G589" s="62"/>
      <c r="H589" s="359"/>
    </row>
    <row r="590" spans="1:8" x14ac:dyDescent="0.25">
      <c r="A590" s="763"/>
      <c r="B590" s="770"/>
      <c r="C590" s="71"/>
      <c r="D590" s="359"/>
      <c r="E590" s="44"/>
      <c r="F590" s="359"/>
      <c r="G590" s="62"/>
      <c r="H590" s="359"/>
    </row>
    <row r="591" spans="1:8" x14ac:dyDescent="0.25">
      <c r="A591" s="763"/>
      <c r="B591" s="770"/>
      <c r="C591" s="71"/>
      <c r="D591" s="359"/>
      <c r="E591" s="44"/>
      <c r="F591" s="359"/>
      <c r="G591" s="62"/>
      <c r="H591" s="359"/>
    </row>
    <row r="592" spans="1:8" x14ac:dyDescent="0.25">
      <c r="A592" s="763"/>
      <c r="B592" s="770"/>
      <c r="C592" s="71"/>
      <c r="D592" s="359"/>
      <c r="E592" s="44"/>
      <c r="F592" s="359"/>
      <c r="G592" s="62"/>
      <c r="H592" s="359"/>
    </row>
    <row r="593" spans="1:8" x14ac:dyDescent="0.25">
      <c r="A593" s="763"/>
      <c r="B593" s="770"/>
      <c r="C593" s="71"/>
      <c r="D593" s="359"/>
      <c r="E593" s="44"/>
      <c r="F593" s="359"/>
      <c r="G593" s="62"/>
      <c r="H593" s="359"/>
    </row>
    <row r="594" spans="1:8" x14ac:dyDescent="0.25">
      <c r="A594" s="763"/>
      <c r="B594" s="770"/>
      <c r="C594" s="71"/>
      <c r="D594" s="359"/>
      <c r="E594" s="44"/>
      <c r="F594" s="359"/>
      <c r="G594" s="62"/>
      <c r="H594" s="359"/>
    </row>
    <row r="595" spans="1:8" x14ac:dyDescent="0.25">
      <c r="A595" s="763"/>
      <c r="B595" s="770"/>
      <c r="C595" s="71"/>
      <c r="D595" s="359"/>
      <c r="E595" s="44"/>
      <c r="F595" s="359"/>
      <c r="G595" s="62"/>
      <c r="H595" s="359"/>
    </row>
    <row r="596" spans="1:8" x14ac:dyDescent="0.25">
      <c r="A596" s="763"/>
      <c r="B596" s="770"/>
      <c r="C596" s="71"/>
      <c r="D596" s="359"/>
      <c r="E596" s="44"/>
      <c r="F596" s="359"/>
      <c r="G596" s="62"/>
      <c r="H596" s="359"/>
    </row>
    <row r="597" spans="1:8" x14ac:dyDescent="0.25">
      <c r="A597" s="763"/>
      <c r="B597" s="770"/>
      <c r="C597" s="71"/>
      <c r="D597" s="359"/>
      <c r="E597" s="44"/>
      <c r="F597" s="359"/>
      <c r="G597" s="62"/>
      <c r="H597" s="359"/>
    </row>
    <row r="598" spans="1:8" x14ac:dyDescent="0.25">
      <c r="A598" s="763"/>
      <c r="B598" s="770"/>
      <c r="C598" s="71"/>
      <c r="D598" s="359"/>
      <c r="E598" s="44"/>
      <c r="F598" s="359"/>
      <c r="G598" s="62"/>
      <c r="H598" s="359"/>
    </row>
    <row r="599" spans="1:8" x14ac:dyDescent="0.25">
      <c r="A599" s="763"/>
      <c r="B599" s="770"/>
      <c r="C599" s="71"/>
      <c r="D599" s="359"/>
      <c r="E599" s="44"/>
      <c r="F599" s="359"/>
      <c r="G599" s="62"/>
      <c r="H599" s="359"/>
    </row>
    <row r="600" spans="1:8" x14ac:dyDescent="0.25">
      <c r="A600" s="763"/>
      <c r="B600" s="770"/>
      <c r="C600" s="71"/>
      <c r="D600" s="359"/>
      <c r="E600" s="44"/>
      <c r="F600" s="359"/>
      <c r="G600" s="62"/>
      <c r="H600" s="359"/>
    </row>
    <row r="601" spans="1:8" x14ac:dyDescent="0.25">
      <c r="A601" s="763"/>
      <c r="B601" s="770"/>
      <c r="C601" s="71"/>
      <c r="D601" s="359"/>
      <c r="E601" s="44"/>
      <c r="F601" s="359"/>
      <c r="G601" s="62"/>
      <c r="H601" s="359"/>
    </row>
    <row r="602" spans="1:8" x14ac:dyDescent="0.25">
      <c r="A602" s="763"/>
      <c r="B602" s="770"/>
      <c r="C602" s="71"/>
      <c r="D602" s="359"/>
      <c r="E602" s="44"/>
      <c r="F602" s="359"/>
      <c r="G602" s="62"/>
      <c r="H602" s="359"/>
    </row>
    <row r="603" spans="1:8" x14ac:dyDescent="0.25">
      <c r="A603" s="763"/>
      <c r="B603" s="770"/>
      <c r="C603" s="71"/>
      <c r="D603" s="359"/>
      <c r="E603" s="44"/>
      <c r="F603" s="359"/>
      <c r="G603" s="62"/>
      <c r="H603" s="359"/>
    </row>
    <row r="604" spans="1:8" x14ac:dyDescent="0.25">
      <c r="A604" s="763"/>
      <c r="B604" s="770"/>
      <c r="C604" s="71"/>
      <c r="D604" s="359"/>
      <c r="E604" s="44"/>
      <c r="F604" s="359"/>
      <c r="G604" s="62"/>
      <c r="H604" s="359"/>
    </row>
    <row r="605" spans="1:8" x14ac:dyDescent="0.25">
      <c r="A605" s="763"/>
      <c r="B605" s="770"/>
      <c r="C605" s="71"/>
      <c r="D605" s="359"/>
      <c r="E605" s="44"/>
      <c r="F605" s="359"/>
      <c r="G605" s="62"/>
      <c r="H605" s="359"/>
    </row>
    <row r="606" spans="1:8" x14ac:dyDescent="0.25">
      <c r="A606" s="763"/>
      <c r="B606" s="770"/>
      <c r="C606" s="71"/>
      <c r="D606" s="359"/>
      <c r="E606" s="44"/>
      <c r="F606" s="359"/>
      <c r="G606" s="62"/>
      <c r="H606" s="359"/>
    </row>
    <row r="607" spans="1:8" x14ac:dyDescent="0.25">
      <c r="A607" s="763"/>
      <c r="B607" s="770"/>
      <c r="C607" s="71"/>
      <c r="D607" s="359"/>
      <c r="E607" s="44"/>
      <c r="F607" s="359"/>
      <c r="G607" s="62"/>
      <c r="H607" s="359"/>
    </row>
    <row r="608" spans="1:8" x14ac:dyDescent="0.25">
      <c r="A608" s="763"/>
      <c r="B608" s="770"/>
      <c r="C608" s="71"/>
      <c r="D608" s="359"/>
      <c r="E608" s="44"/>
      <c r="F608" s="359"/>
      <c r="G608" s="62"/>
      <c r="H608" s="359"/>
    </row>
    <row r="609" spans="1:8" x14ac:dyDescent="0.25">
      <c r="A609" s="763"/>
      <c r="B609" s="770"/>
      <c r="C609" s="71"/>
      <c r="D609" s="359"/>
      <c r="E609" s="44"/>
      <c r="F609" s="359"/>
      <c r="G609" s="62"/>
      <c r="H609" s="359"/>
    </row>
    <row r="610" spans="1:8" x14ac:dyDescent="0.25">
      <c r="A610" s="763"/>
      <c r="B610" s="770"/>
      <c r="C610" s="71"/>
      <c r="D610" s="359"/>
      <c r="E610" s="44"/>
      <c r="F610" s="359"/>
      <c r="G610" s="62"/>
      <c r="H610" s="359"/>
    </row>
    <row r="611" spans="1:8" x14ac:dyDescent="0.25">
      <c r="A611" s="763"/>
      <c r="B611" s="770"/>
      <c r="C611" s="71"/>
      <c r="D611" s="359"/>
      <c r="E611" s="44"/>
      <c r="F611" s="359"/>
      <c r="G611" s="62"/>
      <c r="H611" s="359"/>
    </row>
    <row r="612" spans="1:8" x14ac:dyDescent="0.25">
      <c r="A612" s="763"/>
      <c r="B612" s="770"/>
      <c r="C612" s="71"/>
      <c r="D612" s="359"/>
      <c r="E612" s="44"/>
      <c r="F612" s="359"/>
      <c r="G612" s="62"/>
      <c r="H612" s="359"/>
    </row>
    <row r="613" spans="1:8" x14ac:dyDescent="0.25">
      <c r="A613" s="763"/>
      <c r="B613" s="770"/>
      <c r="C613" s="71"/>
      <c r="D613" s="359"/>
      <c r="E613" s="44"/>
      <c r="F613" s="359"/>
      <c r="G613" s="62"/>
      <c r="H613" s="359"/>
    </row>
    <row r="614" spans="1:8" x14ac:dyDescent="0.25">
      <c r="A614" s="763"/>
      <c r="B614" s="770"/>
      <c r="C614" s="71"/>
      <c r="D614" s="359"/>
      <c r="E614" s="44"/>
      <c r="F614" s="359"/>
      <c r="G614" s="62"/>
      <c r="H614" s="359"/>
    </row>
    <row r="615" spans="1:8" x14ac:dyDescent="0.25">
      <c r="A615" s="763"/>
      <c r="B615" s="770"/>
      <c r="C615" s="71"/>
      <c r="D615" s="359"/>
      <c r="E615" s="44"/>
      <c r="F615" s="359"/>
      <c r="G615" s="62"/>
      <c r="H615" s="359"/>
    </row>
    <row r="616" spans="1:8" x14ac:dyDescent="0.25">
      <c r="A616" s="763"/>
      <c r="B616" s="770"/>
      <c r="C616" s="71"/>
      <c r="D616" s="359"/>
      <c r="E616" s="44"/>
      <c r="F616" s="359"/>
      <c r="G616" s="62"/>
      <c r="H616" s="359"/>
    </row>
    <row r="617" spans="1:8" x14ac:dyDescent="0.25">
      <c r="A617" s="763"/>
      <c r="B617" s="770"/>
      <c r="C617" s="71"/>
      <c r="D617" s="359"/>
      <c r="E617" s="44"/>
      <c r="F617" s="359"/>
      <c r="G617" s="62"/>
      <c r="H617" s="359"/>
    </row>
    <row r="618" spans="1:8" x14ac:dyDescent="0.25">
      <c r="A618" s="763"/>
      <c r="B618" s="770"/>
      <c r="C618" s="71"/>
      <c r="D618" s="359"/>
      <c r="E618" s="44"/>
      <c r="F618" s="359"/>
      <c r="G618" s="62"/>
      <c r="H618" s="359"/>
    </row>
    <row r="619" spans="1:8" x14ac:dyDescent="0.25">
      <c r="A619" s="763"/>
      <c r="B619" s="770"/>
      <c r="C619" s="71"/>
      <c r="D619" s="359"/>
      <c r="E619" s="44"/>
      <c r="F619" s="359"/>
      <c r="G619" s="62"/>
      <c r="H619" s="359"/>
    </row>
    <row r="620" spans="1:8" x14ac:dyDescent="0.25">
      <c r="A620" s="763"/>
      <c r="B620" s="770"/>
      <c r="C620" s="71"/>
      <c r="D620" s="359"/>
      <c r="E620" s="44"/>
      <c r="F620" s="359"/>
      <c r="G620" s="62"/>
      <c r="H620" s="359"/>
    </row>
    <row r="621" spans="1:8" x14ac:dyDescent="0.25">
      <c r="A621" s="763"/>
      <c r="B621" s="770"/>
      <c r="C621" s="71"/>
      <c r="D621" s="359"/>
      <c r="E621" s="44"/>
      <c r="F621" s="359"/>
      <c r="G621" s="62"/>
      <c r="H621" s="359"/>
    </row>
    <row r="622" spans="1:8" x14ac:dyDescent="0.25">
      <c r="A622" s="763"/>
      <c r="B622" s="770"/>
      <c r="C622" s="71"/>
      <c r="D622" s="359"/>
      <c r="E622" s="44"/>
      <c r="F622" s="359"/>
      <c r="G622" s="62"/>
      <c r="H622" s="359"/>
    </row>
    <row r="623" spans="1:8" x14ac:dyDescent="0.25">
      <c r="A623" s="763"/>
      <c r="B623" s="770"/>
      <c r="C623" s="71"/>
      <c r="D623" s="359"/>
      <c r="E623" s="44"/>
      <c r="F623" s="359"/>
      <c r="G623" s="62"/>
      <c r="H623" s="359"/>
    </row>
    <row r="624" spans="1:8" x14ac:dyDescent="0.25">
      <c r="A624" s="763"/>
      <c r="B624" s="770"/>
      <c r="C624" s="71"/>
      <c r="D624" s="359"/>
      <c r="E624" s="44"/>
      <c r="F624" s="359"/>
      <c r="G624" s="62"/>
      <c r="H624" s="359"/>
    </row>
    <row r="625" spans="1:8" x14ac:dyDescent="0.25">
      <c r="A625" s="763"/>
      <c r="B625" s="770"/>
      <c r="C625" s="71"/>
      <c r="D625" s="359"/>
      <c r="E625" s="44"/>
      <c r="F625" s="359"/>
      <c r="G625" s="62"/>
      <c r="H625" s="359"/>
    </row>
    <row r="626" spans="1:8" x14ac:dyDescent="0.25">
      <c r="A626" s="763"/>
      <c r="B626" s="770"/>
      <c r="C626" s="71"/>
      <c r="D626" s="359"/>
      <c r="E626" s="44"/>
      <c r="F626" s="359"/>
      <c r="G626" s="62"/>
      <c r="H626" s="359"/>
    </row>
    <row r="627" spans="1:8" x14ac:dyDescent="0.25">
      <c r="A627" s="763"/>
      <c r="B627" s="770"/>
      <c r="C627" s="71"/>
      <c r="D627" s="359"/>
      <c r="E627" s="44"/>
      <c r="F627" s="359"/>
      <c r="G627" s="62"/>
      <c r="H627" s="359"/>
    </row>
    <row r="628" spans="1:8" x14ac:dyDescent="0.25">
      <c r="A628" s="763"/>
      <c r="B628" s="770"/>
      <c r="C628" s="71"/>
      <c r="D628" s="359"/>
      <c r="E628" s="44"/>
      <c r="F628" s="359"/>
      <c r="G628" s="62"/>
      <c r="H628" s="359"/>
    </row>
    <row r="629" spans="1:8" x14ac:dyDescent="0.25">
      <c r="A629" s="763"/>
      <c r="B629" s="770"/>
      <c r="C629" s="71"/>
      <c r="D629" s="359"/>
      <c r="E629" s="44"/>
      <c r="F629" s="359"/>
      <c r="G629" s="62"/>
      <c r="H629" s="359"/>
    </row>
    <row r="630" spans="1:8" x14ac:dyDescent="0.25">
      <c r="A630" s="763"/>
      <c r="B630" s="770"/>
      <c r="C630" s="71"/>
      <c r="D630" s="359"/>
      <c r="E630" s="44"/>
      <c r="F630" s="359"/>
      <c r="G630" s="62"/>
      <c r="H630" s="359"/>
    </row>
    <row r="631" spans="1:8" x14ac:dyDescent="0.25">
      <c r="A631" s="763"/>
      <c r="B631" s="770"/>
      <c r="C631" s="71"/>
      <c r="D631" s="359"/>
      <c r="E631" s="44"/>
      <c r="F631" s="359"/>
      <c r="G631" s="62"/>
      <c r="H631" s="359"/>
    </row>
    <row r="632" spans="1:8" x14ac:dyDescent="0.25">
      <c r="A632" s="763"/>
      <c r="B632" s="770"/>
      <c r="C632" s="71"/>
      <c r="D632" s="359"/>
      <c r="E632" s="44"/>
      <c r="F632" s="359"/>
      <c r="G632" s="62"/>
      <c r="H632" s="359"/>
    </row>
    <row r="633" spans="1:8" x14ac:dyDescent="0.25">
      <c r="A633" s="763"/>
      <c r="B633" s="770"/>
      <c r="C633" s="71"/>
      <c r="D633" s="359"/>
      <c r="E633" s="44"/>
      <c r="F633" s="359"/>
      <c r="G633" s="62"/>
      <c r="H633" s="359"/>
    </row>
    <row r="634" spans="1:8" x14ac:dyDescent="0.25">
      <c r="A634" s="763"/>
      <c r="B634" s="770"/>
      <c r="C634" s="71"/>
      <c r="D634" s="359"/>
      <c r="E634" s="44"/>
      <c r="F634" s="359"/>
      <c r="G634" s="62"/>
      <c r="H634" s="359"/>
    </row>
    <row r="635" spans="1:8" x14ac:dyDescent="0.25">
      <c r="A635" s="763"/>
      <c r="B635" s="770"/>
      <c r="C635" s="71"/>
      <c r="D635" s="359"/>
      <c r="E635" s="44"/>
      <c r="F635" s="359"/>
      <c r="G635" s="62"/>
      <c r="H635" s="359"/>
    </row>
    <row r="636" spans="1:8" x14ac:dyDescent="0.25">
      <c r="A636" s="763"/>
      <c r="B636" s="770"/>
      <c r="C636" s="71"/>
      <c r="D636" s="359"/>
      <c r="E636" s="44"/>
      <c r="F636" s="359"/>
      <c r="G636" s="62"/>
      <c r="H636" s="359"/>
    </row>
    <row r="637" spans="1:8" x14ac:dyDescent="0.25">
      <c r="A637" s="763"/>
      <c r="B637" s="770"/>
      <c r="C637" s="71"/>
      <c r="D637" s="359"/>
      <c r="E637" s="44"/>
      <c r="F637" s="359"/>
      <c r="G637" s="62"/>
      <c r="H637" s="359"/>
    </row>
    <row r="638" spans="1:8" x14ac:dyDescent="0.25">
      <c r="A638" s="763"/>
      <c r="B638" s="770"/>
      <c r="C638" s="71"/>
      <c r="D638" s="359"/>
      <c r="E638" s="44"/>
      <c r="F638" s="359"/>
      <c r="G638" s="62"/>
      <c r="H638" s="359"/>
    </row>
    <row r="639" spans="1:8" x14ac:dyDescent="0.25">
      <c r="A639" s="763"/>
      <c r="B639" s="770"/>
      <c r="C639" s="71"/>
      <c r="D639" s="359"/>
      <c r="E639" s="44"/>
      <c r="F639" s="359"/>
      <c r="G639" s="62"/>
      <c r="H639" s="359"/>
    </row>
    <row r="640" spans="1:8" x14ac:dyDescent="0.25">
      <c r="A640" s="763"/>
      <c r="B640" s="770"/>
      <c r="C640" s="71"/>
      <c r="D640" s="359"/>
      <c r="E640" s="44"/>
      <c r="F640" s="359"/>
      <c r="G640" s="62"/>
      <c r="H640" s="359"/>
    </row>
    <row r="641" spans="1:8" x14ac:dyDescent="0.25">
      <c r="A641" s="763"/>
      <c r="B641" s="770"/>
      <c r="C641" s="71"/>
      <c r="D641" s="359"/>
      <c r="E641" s="44"/>
      <c r="F641" s="359"/>
      <c r="G641" s="62"/>
      <c r="H641" s="359"/>
    </row>
    <row r="642" spans="1:8" x14ac:dyDescent="0.25">
      <c r="A642" s="763"/>
      <c r="B642" s="770"/>
      <c r="C642" s="71"/>
      <c r="D642" s="359"/>
      <c r="E642" s="44"/>
      <c r="F642" s="359"/>
      <c r="G642" s="62"/>
      <c r="H642" s="359"/>
    </row>
    <row r="643" spans="1:8" x14ac:dyDescent="0.25">
      <c r="A643" s="763"/>
      <c r="B643" s="770"/>
      <c r="C643" s="71"/>
      <c r="D643" s="359"/>
      <c r="E643" s="44"/>
      <c r="F643" s="359"/>
      <c r="G643" s="62"/>
      <c r="H643" s="359"/>
    </row>
    <row r="644" spans="1:8" x14ac:dyDescent="0.25">
      <c r="A644" s="763"/>
      <c r="B644" s="770"/>
      <c r="C644" s="71"/>
      <c r="D644" s="359"/>
      <c r="E644" s="44"/>
      <c r="F644" s="359"/>
      <c r="G644" s="62"/>
      <c r="H644" s="359"/>
    </row>
    <row r="645" spans="1:8" x14ac:dyDescent="0.25">
      <c r="A645" s="763"/>
      <c r="B645" s="770"/>
      <c r="C645" s="71"/>
      <c r="D645" s="359"/>
      <c r="E645" s="44"/>
      <c r="F645" s="359"/>
      <c r="G645" s="62"/>
      <c r="H645" s="359"/>
    </row>
    <row r="646" spans="1:8" x14ac:dyDescent="0.25">
      <c r="A646" s="763"/>
      <c r="B646" s="770"/>
      <c r="C646" s="71"/>
      <c r="D646" s="359"/>
      <c r="E646" s="44"/>
      <c r="F646" s="359"/>
      <c r="G646" s="62"/>
      <c r="H646" s="359"/>
    </row>
    <row r="647" spans="1:8" x14ac:dyDescent="0.25">
      <c r="A647" s="763"/>
      <c r="B647" s="770"/>
      <c r="C647" s="71"/>
      <c r="D647" s="359"/>
      <c r="E647" s="44"/>
      <c r="F647" s="359"/>
      <c r="G647" s="62"/>
      <c r="H647" s="359"/>
    </row>
    <row r="648" spans="1:8" x14ac:dyDescent="0.25">
      <c r="A648" s="763"/>
      <c r="B648" s="770"/>
      <c r="C648" s="71"/>
      <c r="D648" s="359"/>
      <c r="E648" s="44"/>
      <c r="F648" s="359"/>
      <c r="G648" s="62"/>
      <c r="H648" s="359"/>
    </row>
    <row r="649" spans="1:8" x14ac:dyDescent="0.25">
      <c r="A649" s="763"/>
      <c r="B649" s="770"/>
      <c r="C649" s="71"/>
      <c r="D649" s="359"/>
      <c r="E649" s="44"/>
      <c r="F649" s="359"/>
      <c r="G649" s="62"/>
      <c r="H649" s="359"/>
    </row>
    <row r="650" spans="1:8" x14ac:dyDescent="0.25">
      <c r="A650" s="763"/>
      <c r="B650" s="770"/>
      <c r="C650" s="71"/>
      <c r="D650" s="359"/>
      <c r="E650" s="44"/>
      <c r="F650" s="359"/>
      <c r="G650" s="62"/>
      <c r="H650" s="359"/>
    </row>
    <row r="651" spans="1:8" x14ac:dyDescent="0.25">
      <c r="A651" s="763"/>
      <c r="B651" s="770"/>
      <c r="C651" s="71"/>
      <c r="D651" s="359"/>
      <c r="E651" s="44"/>
      <c r="F651" s="359"/>
      <c r="G651" s="62"/>
      <c r="H651" s="359"/>
    </row>
    <row r="652" spans="1:8" x14ac:dyDescent="0.25">
      <c r="A652" s="763"/>
      <c r="B652" s="770"/>
      <c r="C652" s="71"/>
      <c r="D652" s="359"/>
      <c r="E652" s="44"/>
      <c r="F652" s="359"/>
      <c r="G652" s="62"/>
      <c r="H652" s="359"/>
    </row>
    <row r="653" spans="1:8" x14ac:dyDescent="0.25">
      <c r="A653" s="763"/>
      <c r="B653" s="770"/>
      <c r="C653" s="71"/>
      <c r="D653" s="359"/>
      <c r="E653" s="44"/>
      <c r="F653" s="359"/>
      <c r="G653" s="62"/>
      <c r="H653" s="359"/>
    </row>
    <row r="654" spans="1:8" x14ac:dyDescent="0.25">
      <c r="A654" s="763"/>
      <c r="B654" s="770"/>
      <c r="C654" s="71"/>
      <c r="D654" s="359"/>
      <c r="E654" s="44"/>
      <c r="F654" s="359"/>
      <c r="G654" s="62"/>
      <c r="H654" s="359"/>
    </row>
    <row r="655" spans="1:8" x14ac:dyDescent="0.25">
      <c r="A655" s="763"/>
      <c r="B655" s="770"/>
      <c r="C655" s="71"/>
      <c r="D655" s="359"/>
      <c r="E655" s="44"/>
      <c r="F655" s="359"/>
      <c r="G655" s="62"/>
      <c r="H655" s="359"/>
    </row>
    <row r="656" spans="1:8" x14ac:dyDescent="0.25">
      <c r="A656" s="763"/>
      <c r="B656" s="770"/>
      <c r="C656" s="71"/>
      <c r="D656" s="359"/>
      <c r="E656" s="44"/>
      <c r="F656" s="359"/>
      <c r="G656" s="62"/>
      <c r="H656" s="359"/>
    </row>
    <row r="657" spans="1:8" x14ac:dyDescent="0.25">
      <c r="A657" s="763"/>
      <c r="B657" s="770"/>
      <c r="C657" s="71"/>
      <c r="D657" s="359"/>
      <c r="E657" s="44"/>
      <c r="F657" s="359"/>
      <c r="G657" s="62"/>
      <c r="H657" s="359"/>
    </row>
    <row r="658" spans="1:8" x14ac:dyDescent="0.25">
      <c r="A658" s="763"/>
      <c r="B658" s="770"/>
      <c r="C658" s="71"/>
      <c r="D658" s="359"/>
      <c r="E658" s="44"/>
      <c r="F658" s="359"/>
      <c r="G658" s="62"/>
      <c r="H658" s="359"/>
    </row>
    <row r="659" spans="1:8" x14ac:dyDescent="0.25">
      <c r="A659" s="763"/>
      <c r="B659" s="770"/>
      <c r="C659" s="71"/>
      <c r="D659" s="359"/>
      <c r="E659" s="44"/>
      <c r="F659" s="359"/>
      <c r="G659" s="62"/>
      <c r="H659" s="359"/>
    </row>
    <row r="660" spans="1:8" x14ac:dyDescent="0.25">
      <c r="A660" s="763"/>
      <c r="B660" s="770"/>
      <c r="C660" s="71"/>
      <c r="D660" s="359"/>
      <c r="E660" s="44"/>
      <c r="F660" s="359"/>
      <c r="G660" s="62"/>
      <c r="H660" s="359"/>
    </row>
    <row r="661" spans="1:8" x14ac:dyDescent="0.25">
      <c r="A661" s="763"/>
      <c r="B661" s="770"/>
      <c r="C661" s="71"/>
      <c r="D661" s="359"/>
      <c r="E661" s="44"/>
      <c r="F661" s="359"/>
      <c r="G661" s="62"/>
      <c r="H661" s="359"/>
    </row>
    <row r="662" spans="1:8" x14ac:dyDescent="0.25">
      <c r="A662" s="763"/>
      <c r="B662" s="770"/>
      <c r="C662" s="71"/>
      <c r="D662" s="359"/>
      <c r="E662" s="44"/>
      <c r="F662" s="359"/>
      <c r="G662" s="62"/>
      <c r="H662" s="359"/>
    </row>
    <row r="663" spans="1:8" x14ac:dyDescent="0.25">
      <c r="A663" s="763"/>
      <c r="B663" s="770"/>
      <c r="C663" s="71"/>
      <c r="D663" s="359"/>
      <c r="E663" s="44"/>
      <c r="F663" s="359"/>
      <c r="G663" s="62"/>
      <c r="H663" s="359"/>
    </row>
    <row r="664" spans="1:8" x14ac:dyDescent="0.25">
      <c r="A664" s="763"/>
      <c r="B664" s="770"/>
      <c r="C664" s="71"/>
      <c r="D664" s="359"/>
      <c r="E664" s="44"/>
      <c r="F664" s="359"/>
      <c r="G664" s="62"/>
      <c r="H664" s="359"/>
    </row>
    <row r="665" spans="1:8" x14ac:dyDescent="0.25">
      <c r="A665" s="763"/>
      <c r="B665" s="770"/>
      <c r="C665" s="71"/>
      <c r="D665" s="359"/>
      <c r="E665" s="44"/>
      <c r="F665" s="359"/>
      <c r="G665" s="62"/>
      <c r="H665" s="359"/>
    </row>
    <row r="666" spans="1:8" x14ac:dyDescent="0.25">
      <c r="A666" s="763"/>
      <c r="B666" s="770"/>
      <c r="C666" s="71"/>
      <c r="D666" s="359"/>
      <c r="E666" s="44"/>
      <c r="F666" s="359"/>
      <c r="G666" s="62"/>
      <c r="H666" s="359"/>
    </row>
    <row r="667" spans="1:8" x14ac:dyDescent="0.25">
      <c r="A667" s="763"/>
      <c r="B667" s="770"/>
      <c r="C667" s="71"/>
      <c r="D667" s="359"/>
      <c r="E667" s="44"/>
      <c r="F667" s="359"/>
      <c r="G667" s="62"/>
      <c r="H667" s="359"/>
    </row>
    <row r="668" spans="1:8" x14ac:dyDescent="0.25">
      <c r="A668" s="763"/>
      <c r="B668" s="770"/>
      <c r="C668" s="71"/>
      <c r="D668" s="359"/>
      <c r="E668" s="44"/>
      <c r="F668" s="359"/>
      <c r="G668" s="62"/>
      <c r="H668" s="359"/>
    </row>
    <row r="669" spans="1:8" x14ac:dyDescent="0.25">
      <c r="A669" s="763"/>
      <c r="B669" s="770"/>
      <c r="C669" s="71"/>
      <c r="D669" s="359"/>
      <c r="E669" s="44"/>
      <c r="F669" s="359"/>
      <c r="G669" s="62"/>
      <c r="H669" s="359"/>
    </row>
    <row r="670" spans="1:8" x14ac:dyDescent="0.25">
      <c r="A670" s="763"/>
      <c r="B670" s="770"/>
      <c r="C670" s="71"/>
      <c r="D670" s="359"/>
      <c r="E670" s="44"/>
      <c r="F670" s="359"/>
      <c r="G670" s="62"/>
      <c r="H670" s="359"/>
    </row>
    <row r="671" spans="1:8" x14ac:dyDescent="0.25">
      <c r="A671" s="763"/>
      <c r="B671" s="770"/>
      <c r="C671" s="71"/>
      <c r="D671" s="359"/>
      <c r="E671" s="44"/>
      <c r="F671" s="359"/>
      <c r="G671" s="62"/>
      <c r="H671" s="359"/>
    </row>
    <row r="672" spans="1:8" x14ac:dyDescent="0.25">
      <c r="A672" s="763"/>
      <c r="B672" s="770"/>
      <c r="C672" s="71"/>
      <c r="D672" s="359"/>
      <c r="E672" s="44"/>
      <c r="F672" s="359"/>
      <c r="G672" s="62"/>
      <c r="H672" s="359"/>
    </row>
    <row r="673" spans="1:8" x14ac:dyDescent="0.25">
      <c r="A673" s="763"/>
      <c r="B673" s="770"/>
      <c r="C673" s="71"/>
      <c r="D673" s="359"/>
      <c r="E673" s="44"/>
      <c r="F673" s="359"/>
      <c r="G673" s="62"/>
      <c r="H673" s="359"/>
    </row>
    <row r="674" spans="1:8" x14ac:dyDescent="0.25">
      <c r="A674" s="763"/>
      <c r="B674" s="770"/>
      <c r="C674" s="71"/>
      <c r="D674" s="359"/>
      <c r="E674" s="44"/>
      <c r="F674" s="359"/>
      <c r="G674" s="62"/>
      <c r="H674" s="359"/>
    </row>
    <row r="675" spans="1:8" x14ac:dyDescent="0.25">
      <c r="A675" s="763"/>
      <c r="B675" s="770"/>
      <c r="C675" s="71"/>
      <c r="D675" s="359"/>
      <c r="E675" s="44"/>
      <c r="F675" s="359"/>
      <c r="G675" s="62"/>
      <c r="H675" s="359"/>
    </row>
    <row r="676" spans="1:8" x14ac:dyDescent="0.25">
      <c r="A676" s="763"/>
      <c r="B676" s="770"/>
      <c r="C676" s="71"/>
      <c r="D676" s="359"/>
      <c r="E676" s="44"/>
      <c r="F676" s="359"/>
      <c r="G676" s="62"/>
      <c r="H676" s="359"/>
    </row>
    <row r="677" spans="1:8" x14ac:dyDescent="0.25">
      <c r="A677" s="763"/>
      <c r="B677" s="770"/>
      <c r="C677" s="71"/>
      <c r="D677" s="359"/>
      <c r="E677" s="44"/>
      <c r="F677" s="359"/>
      <c r="G677" s="62"/>
      <c r="H677" s="359"/>
    </row>
    <row r="678" spans="1:8" x14ac:dyDescent="0.25">
      <c r="A678" s="763"/>
      <c r="B678" s="770"/>
      <c r="C678" s="71"/>
      <c r="D678" s="359"/>
      <c r="E678" s="44"/>
      <c r="F678" s="359"/>
      <c r="G678" s="62"/>
      <c r="H678" s="359"/>
    </row>
    <row r="679" spans="1:8" x14ac:dyDescent="0.25">
      <c r="A679" s="763"/>
      <c r="B679" s="770"/>
      <c r="C679" s="71"/>
      <c r="D679" s="359"/>
      <c r="E679" s="44"/>
      <c r="F679" s="359"/>
      <c r="G679" s="62"/>
      <c r="H679" s="359"/>
    </row>
    <row r="680" spans="1:8" x14ac:dyDescent="0.25">
      <c r="A680" s="763"/>
      <c r="B680" s="770"/>
      <c r="C680" s="71"/>
      <c r="D680" s="359"/>
      <c r="E680" s="44"/>
      <c r="F680" s="359"/>
      <c r="G680" s="62"/>
      <c r="H680" s="359"/>
    </row>
    <row r="681" spans="1:8" x14ac:dyDescent="0.25">
      <c r="A681" s="763"/>
      <c r="B681" s="770"/>
      <c r="C681" s="71"/>
      <c r="D681" s="359"/>
      <c r="E681" s="44"/>
      <c r="F681" s="359"/>
      <c r="G681" s="62"/>
      <c r="H681" s="359"/>
    </row>
    <row r="682" spans="1:8" x14ac:dyDescent="0.25">
      <c r="A682" s="763"/>
      <c r="B682" s="770"/>
      <c r="C682" s="71"/>
      <c r="D682" s="359"/>
      <c r="E682" s="44"/>
      <c r="F682" s="359"/>
      <c r="G682" s="62"/>
      <c r="H682" s="359"/>
    </row>
    <row r="683" spans="1:8" x14ac:dyDescent="0.25">
      <c r="A683" s="763"/>
      <c r="B683" s="770"/>
      <c r="C683" s="71"/>
      <c r="D683" s="359"/>
      <c r="E683" s="44"/>
      <c r="F683" s="359"/>
      <c r="G683" s="62"/>
      <c r="H683" s="359"/>
    </row>
    <row r="684" spans="1:8" x14ac:dyDescent="0.25">
      <c r="A684" s="763"/>
      <c r="B684" s="770"/>
      <c r="C684" s="71"/>
      <c r="D684" s="359"/>
      <c r="E684" s="44"/>
      <c r="F684" s="359"/>
      <c r="G684" s="62"/>
      <c r="H684" s="359"/>
    </row>
    <row r="685" spans="1:8" x14ac:dyDescent="0.25">
      <c r="A685" s="763"/>
      <c r="B685" s="770"/>
      <c r="C685" s="71"/>
      <c r="D685" s="359"/>
      <c r="E685" s="44"/>
      <c r="F685" s="359"/>
      <c r="G685" s="62"/>
      <c r="H685" s="359"/>
    </row>
    <row r="686" spans="1:8" x14ac:dyDescent="0.25">
      <c r="A686" s="763"/>
      <c r="B686" s="770"/>
      <c r="C686" s="71"/>
      <c r="D686" s="359"/>
      <c r="E686" s="44"/>
      <c r="F686" s="359"/>
      <c r="G686" s="62"/>
      <c r="H686" s="359"/>
    </row>
    <row r="687" spans="1:8" x14ac:dyDescent="0.25">
      <c r="A687" s="763"/>
      <c r="B687" s="770"/>
      <c r="C687" s="71"/>
      <c r="D687" s="359"/>
      <c r="E687" s="44"/>
      <c r="F687" s="359"/>
      <c r="G687" s="62"/>
      <c r="H687" s="359"/>
    </row>
    <row r="688" spans="1:8" x14ac:dyDescent="0.25">
      <c r="A688" s="763"/>
      <c r="B688" s="770"/>
      <c r="C688" s="71"/>
      <c r="D688" s="359"/>
      <c r="E688" s="44"/>
      <c r="F688" s="359"/>
      <c r="G688" s="62"/>
      <c r="H688" s="359"/>
    </row>
    <row r="689" spans="1:8" x14ac:dyDescent="0.25">
      <c r="A689" s="763"/>
      <c r="B689" s="770"/>
      <c r="C689" s="71"/>
      <c r="D689" s="359"/>
      <c r="E689" s="44"/>
      <c r="F689" s="359"/>
      <c r="G689" s="62"/>
      <c r="H689" s="359"/>
    </row>
    <row r="690" spans="1:8" x14ac:dyDescent="0.25">
      <c r="A690" s="763"/>
      <c r="B690" s="770"/>
      <c r="C690" s="71"/>
      <c r="D690" s="359"/>
      <c r="E690" s="44"/>
      <c r="F690" s="359"/>
      <c r="G690" s="62"/>
      <c r="H690" s="359"/>
    </row>
    <row r="691" spans="1:8" x14ac:dyDescent="0.25">
      <c r="A691" s="763"/>
      <c r="B691" s="770"/>
      <c r="C691" s="71"/>
      <c r="D691" s="359"/>
      <c r="E691" s="44"/>
      <c r="F691" s="359"/>
      <c r="G691" s="62"/>
      <c r="H691" s="359"/>
    </row>
    <row r="692" spans="1:8" x14ac:dyDescent="0.25">
      <c r="A692" s="763"/>
      <c r="B692" s="770"/>
      <c r="C692" s="71"/>
      <c r="D692" s="359"/>
      <c r="E692" s="44"/>
      <c r="F692" s="359"/>
      <c r="G692" s="62"/>
      <c r="H692" s="359"/>
    </row>
    <row r="693" spans="1:8" x14ac:dyDescent="0.25">
      <c r="A693" s="763"/>
      <c r="B693" s="770"/>
      <c r="C693" s="71"/>
      <c r="D693" s="359"/>
      <c r="E693" s="44"/>
      <c r="F693" s="359"/>
      <c r="G693" s="62"/>
      <c r="H693" s="359"/>
    </row>
    <row r="694" spans="1:8" x14ac:dyDescent="0.25">
      <c r="A694" s="763"/>
      <c r="B694" s="770"/>
      <c r="C694" s="71"/>
      <c r="D694" s="359"/>
      <c r="E694" s="44"/>
      <c r="F694" s="359"/>
      <c r="G694" s="62"/>
      <c r="H694" s="359"/>
    </row>
    <row r="695" spans="1:8" x14ac:dyDescent="0.25">
      <c r="A695" s="763"/>
      <c r="B695" s="770"/>
      <c r="C695" s="71"/>
      <c r="D695" s="359"/>
      <c r="E695" s="44"/>
      <c r="F695" s="359"/>
      <c r="G695" s="62"/>
      <c r="H695" s="359"/>
    </row>
    <row r="696" spans="1:8" x14ac:dyDescent="0.25">
      <c r="A696" s="763"/>
      <c r="B696" s="770"/>
      <c r="C696" s="71"/>
      <c r="D696" s="359"/>
      <c r="E696" s="44"/>
      <c r="F696" s="359"/>
      <c r="G696" s="62"/>
      <c r="H696" s="359"/>
    </row>
    <row r="697" spans="1:8" x14ac:dyDescent="0.25">
      <c r="A697" s="763"/>
      <c r="B697" s="770"/>
      <c r="C697" s="71"/>
      <c r="D697" s="359"/>
      <c r="E697" s="44"/>
      <c r="F697" s="359"/>
      <c r="G697" s="62"/>
      <c r="H697" s="359"/>
    </row>
    <row r="698" spans="1:8" x14ac:dyDescent="0.25">
      <c r="A698" s="763"/>
      <c r="B698" s="770"/>
      <c r="C698" s="71"/>
      <c r="D698" s="359"/>
      <c r="E698" s="44"/>
      <c r="F698" s="359"/>
      <c r="G698" s="62"/>
      <c r="H698" s="359"/>
    </row>
    <row r="699" spans="1:8" x14ac:dyDescent="0.25">
      <c r="A699" s="763"/>
      <c r="B699" s="770"/>
      <c r="C699" s="71"/>
      <c r="D699" s="359"/>
      <c r="E699" s="44"/>
      <c r="F699" s="359"/>
      <c r="G699" s="62"/>
      <c r="H699" s="359"/>
    </row>
    <row r="700" spans="1:8" x14ac:dyDescent="0.25">
      <c r="A700" s="763"/>
      <c r="B700" s="770"/>
      <c r="C700" s="71"/>
      <c r="D700" s="359"/>
      <c r="E700" s="44"/>
      <c r="F700" s="359"/>
      <c r="G700" s="62"/>
      <c r="H700" s="359"/>
    </row>
    <row r="701" spans="1:8" x14ac:dyDescent="0.25">
      <c r="A701" s="763"/>
      <c r="B701" s="770"/>
      <c r="C701" s="71"/>
      <c r="D701" s="359"/>
      <c r="E701" s="44"/>
      <c r="F701" s="359"/>
      <c r="G701" s="62"/>
      <c r="H701" s="359"/>
    </row>
    <row r="702" spans="1:8" x14ac:dyDescent="0.25">
      <c r="A702" s="763"/>
      <c r="B702" s="770"/>
      <c r="C702" s="71"/>
      <c r="D702" s="359"/>
      <c r="E702" s="44"/>
      <c r="F702" s="359"/>
      <c r="G702" s="62"/>
      <c r="H702" s="359"/>
    </row>
    <row r="703" spans="1:8" x14ac:dyDescent="0.25">
      <c r="A703" s="763"/>
      <c r="B703" s="770"/>
      <c r="C703" s="71"/>
      <c r="D703" s="359"/>
      <c r="E703" s="44"/>
      <c r="F703" s="359"/>
      <c r="G703" s="62"/>
      <c r="H703" s="359"/>
    </row>
    <row r="704" spans="1:8" x14ac:dyDescent="0.25">
      <c r="A704" s="763"/>
      <c r="B704" s="770"/>
      <c r="C704" s="71"/>
      <c r="D704" s="359"/>
      <c r="E704" s="44"/>
      <c r="F704" s="359"/>
      <c r="G704" s="62"/>
      <c r="H704" s="359"/>
    </row>
    <row r="705" spans="1:8" x14ac:dyDescent="0.25">
      <c r="A705" s="763"/>
      <c r="B705" s="770"/>
      <c r="C705" s="71"/>
      <c r="D705" s="359"/>
      <c r="E705" s="44"/>
      <c r="F705" s="359"/>
      <c r="G705" s="62"/>
      <c r="H705" s="359"/>
    </row>
    <row r="706" spans="1:8" x14ac:dyDescent="0.25">
      <c r="A706" s="763"/>
      <c r="B706" s="770"/>
      <c r="C706" s="71"/>
      <c r="D706" s="359"/>
      <c r="E706" s="44"/>
      <c r="F706" s="359"/>
      <c r="G706" s="62"/>
      <c r="H706" s="359"/>
    </row>
    <row r="707" spans="1:8" x14ac:dyDescent="0.25">
      <c r="A707" s="763"/>
      <c r="B707" s="770"/>
      <c r="C707" s="71"/>
      <c r="D707" s="359"/>
      <c r="E707" s="44"/>
      <c r="F707" s="359"/>
      <c r="G707" s="62"/>
      <c r="H707" s="359"/>
    </row>
    <row r="708" spans="1:8" x14ac:dyDescent="0.25">
      <c r="A708" s="763"/>
      <c r="B708" s="770"/>
      <c r="C708" s="71"/>
      <c r="D708" s="359"/>
      <c r="E708" s="44"/>
      <c r="F708" s="359"/>
      <c r="G708" s="62"/>
      <c r="H708" s="359"/>
    </row>
    <row r="709" spans="1:8" x14ac:dyDescent="0.25">
      <c r="A709" s="763"/>
      <c r="B709" s="770"/>
      <c r="C709" s="71"/>
      <c r="D709" s="359"/>
      <c r="E709" s="44"/>
      <c r="F709" s="359"/>
      <c r="G709" s="62"/>
      <c r="H709" s="359"/>
    </row>
    <row r="710" spans="1:8" x14ac:dyDescent="0.25">
      <c r="A710" s="763"/>
      <c r="B710" s="770"/>
      <c r="C710" s="71"/>
      <c r="D710" s="359"/>
      <c r="E710" s="44"/>
      <c r="F710" s="359"/>
      <c r="G710" s="62"/>
      <c r="H710" s="359"/>
    </row>
    <row r="711" spans="1:8" x14ac:dyDescent="0.25">
      <c r="A711" s="763"/>
      <c r="B711" s="770"/>
      <c r="C711" s="71"/>
      <c r="D711" s="359"/>
      <c r="E711" s="44"/>
      <c r="F711" s="359"/>
      <c r="G711" s="62"/>
      <c r="H711" s="359"/>
    </row>
    <row r="712" spans="1:8" x14ac:dyDescent="0.25">
      <c r="A712" s="763"/>
      <c r="B712" s="770"/>
      <c r="C712" s="71"/>
      <c r="D712" s="359"/>
      <c r="E712" s="44"/>
      <c r="F712" s="359"/>
      <c r="G712" s="62"/>
      <c r="H712" s="359"/>
    </row>
    <row r="713" spans="1:8" x14ac:dyDescent="0.25">
      <c r="A713" s="763"/>
      <c r="B713" s="770"/>
      <c r="C713" s="71"/>
      <c r="D713" s="359"/>
      <c r="E713" s="44"/>
      <c r="F713" s="359"/>
      <c r="G713" s="62"/>
      <c r="H713" s="359"/>
    </row>
    <row r="714" spans="1:8" x14ac:dyDescent="0.25">
      <c r="A714" s="763"/>
      <c r="B714" s="770"/>
      <c r="C714" s="71"/>
      <c r="D714" s="359"/>
      <c r="E714" s="44"/>
      <c r="F714" s="359"/>
      <c r="G714" s="62"/>
      <c r="H714" s="359"/>
    </row>
    <row r="715" spans="1:8" x14ac:dyDescent="0.25">
      <c r="A715" s="763"/>
      <c r="B715" s="770"/>
      <c r="C715" s="71"/>
      <c r="D715" s="359"/>
      <c r="E715" s="44"/>
      <c r="F715" s="359"/>
      <c r="G715" s="62"/>
      <c r="H715" s="359"/>
    </row>
    <row r="716" spans="1:8" x14ac:dyDescent="0.25">
      <c r="A716" s="763"/>
      <c r="B716" s="770"/>
      <c r="C716" s="71"/>
      <c r="D716" s="359"/>
      <c r="E716" s="44"/>
      <c r="F716" s="359"/>
      <c r="G716" s="62"/>
      <c r="H716" s="359"/>
    </row>
    <row r="717" spans="1:8" x14ac:dyDescent="0.25">
      <c r="A717" s="763"/>
      <c r="B717" s="770"/>
      <c r="C717" s="71"/>
      <c r="D717" s="359"/>
      <c r="E717" s="44"/>
      <c r="F717" s="359"/>
      <c r="G717" s="62"/>
      <c r="H717" s="359"/>
    </row>
    <row r="718" spans="1:8" x14ac:dyDescent="0.25">
      <c r="A718" s="763"/>
      <c r="B718" s="770"/>
      <c r="C718" s="71"/>
      <c r="D718" s="359"/>
      <c r="E718" s="44"/>
      <c r="F718" s="359"/>
      <c r="G718" s="62"/>
      <c r="H718" s="359"/>
    </row>
    <row r="719" spans="1:8" x14ac:dyDescent="0.25">
      <c r="A719" s="763"/>
      <c r="B719" s="770"/>
      <c r="C719" s="71"/>
      <c r="D719" s="359"/>
      <c r="E719" s="44"/>
      <c r="F719" s="359"/>
      <c r="G719" s="62"/>
      <c r="H719" s="359"/>
    </row>
    <row r="720" spans="1:8" x14ac:dyDescent="0.25">
      <c r="A720" s="763"/>
      <c r="B720" s="770"/>
      <c r="C720" s="71"/>
      <c r="D720" s="359"/>
      <c r="E720" s="44"/>
      <c r="F720" s="359"/>
      <c r="G720" s="62"/>
      <c r="H720" s="359"/>
    </row>
    <row r="721" spans="1:8" x14ac:dyDescent="0.25">
      <c r="A721" s="763"/>
      <c r="B721" s="770"/>
      <c r="C721" s="71"/>
      <c r="D721" s="359"/>
      <c r="E721" s="44"/>
      <c r="F721" s="359"/>
      <c r="G721" s="62"/>
      <c r="H721" s="359"/>
    </row>
    <row r="722" spans="1:8" x14ac:dyDescent="0.25">
      <c r="A722" s="763"/>
      <c r="B722" s="770"/>
      <c r="C722" s="71"/>
      <c r="D722" s="359"/>
      <c r="E722" s="44"/>
      <c r="F722" s="359"/>
      <c r="G722" s="62"/>
      <c r="H722" s="359"/>
    </row>
    <row r="723" spans="1:8" x14ac:dyDescent="0.25">
      <c r="A723" s="763"/>
      <c r="B723" s="770"/>
      <c r="C723" s="71"/>
      <c r="D723" s="359"/>
      <c r="E723" s="44"/>
      <c r="F723" s="359"/>
      <c r="G723" s="62"/>
      <c r="H723" s="359"/>
    </row>
    <row r="724" spans="1:8" x14ac:dyDescent="0.25">
      <c r="A724" s="763"/>
      <c r="B724" s="770"/>
      <c r="C724" s="71"/>
      <c r="D724" s="359"/>
      <c r="E724" s="44"/>
      <c r="F724" s="359"/>
      <c r="G724" s="62"/>
      <c r="H724" s="359"/>
    </row>
    <row r="725" spans="1:8" x14ac:dyDescent="0.25">
      <c r="A725" s="763"/>
      <c r="B725" s="770"/>
      <c r="C725" s="71"/>
      <c r="D725" s="359"/>
      <c r="E725" s="44"/>
      <c r="F725" s="359"/>
      <c r="G725" s="62"/>
      <c r="H725" s="359"/>
    </row>
    <row r="726" spans="1:8" x14ac:dyDescent="0.25">
      <c r="A726" s="763"/>
      <c r="B726" s="770"/>
      <c r="C726" s="71"/>
      <c r="D726" s="359"/>
      <c r="E726" s="44"/>
      <c r="F726" s="359"/>
      <c r="G726" s="62"/>
      <c r="H726" s="359"/>
    </row>
    <row r="727" spans="1:8" x14ac:dyDescent="0.25">
      <c r="A727" s="763"/>
      <c r="B727" s="770"/>
      <c r="C727" s="71"/>
      <c r="D727" s="359"/>
      <c r="E727" s="44"/>
      <c r="F727" s="359"/>
      <c r="G727" s="62"/>
      <c r="H727" s="359"/>
    </row>
    <row r="728" spans="1:8" x14ac:dyDescent="0.25">
      <c r="A728" s="763"/>
      <c r="B728" s="770"/>
      <c r="C728" s="71"/>
      <c r="D728" s="359"/>
      <c r="E728" s="44"/>
      <c r="F728" s="359"/>
      <c r="G728" s="62"/>
      <c r="H728" s="359"/>
    </row>
    <row r="729" spans="1:8" x14ac:dyDescent="0.25">
      <c r="A729" s="763"/>
      <c r="B729" s="770"/>
      <c r="C729" s="71"/>
      <c r="D729" s="359"/>
      <c r="E729" s="44"/>
      <c r="F729" s="359"/>
      <c r="G729" s="62"/>
      <c r="H729" s="359"/>
    </row>
    <row r="730" spans="1:8" x14ac:dyDescent="0.25">
      <c r="A730" s="763"/>
      <c r="B730" s="770"/>
      <c r="C730" s="71"/>
      <c r="D730" s="359"/>
      <c r="E730" s="44"/>
      <c r="F730" s="359"/>
      <c r="G730" s="62"/>
      <c r="H730" s="359"/>
    </row>
    <row r="731" spans="1:8" x14ac:dyDescent="0.25">
      <c r="A731" s="763"/>
      <c r="B731" s="770"/>
      <c r="C731" s="71"/>
      <c r="D731" s="359"/>
      <c r="E731" s="44"/>
      <c r="F731" s="359"/>
      <c r="G731" s="62"/>
      <c r="H731" s="359"/>
    </row>
    <row r="732" spans="1:8" x14ac:dyDescent="0.25">
      <c r="A732" s="763"/>
      <c r="B732" s="770"/>
      <c r="C732" s="71"/>
      <c r="D732" s="359"/>
      <c r="E732" s="44"/>
      <c r="F732" s="359"/>
      <c r="G732" s="62"/>
      <c r="H732" s="359"/>
    </row>
    <row r="733" spans="1:8" x14ac:dyDescent="0.25">
      <c r="A733" s="763"/>
      <c r="B733" s="770"/>
      <c r="C733" s="71"/>
      <c r="D733" s="359"/>
      <c r="E733" s="44"/>
      <c r="F733" s="359"/>
      <c r="G733" s="62"/>
      <c r="H733" s="359"/>
    </row>
    <row r="734" spans="1:8" x14ac:dyDescent="0.25">
      <c r="A734" s="763"/>
      <c r="B734" s="770"/>
      <c r="C734" s="71"/>
      <c r="D734" s="359"/>
      <c r="E734" s="44"/>
      <c r="F734" s="359"/>
      <c r="G734" s="62"/>
      <c r="H734" s="359"/>
    </row>
    <row r="735" spans="1:8" x14ac:dyDescent="0.25">
      <c r="A735" s="763"/>
      <c r="B735" s="770"/>
      <c r="C735" s="71"/>
      <c r="D735" s="359"/>
      <c r="E735" s="44"/>
      <c r="F735" s="359"/>
      <c r="G735" s="62"/>
      <c r="H735" s="359"/>
    </row>
    <row r="736" spans="1:8" x14ac:dyDescent="0.25">
      <c r="A736" s="763"/>
      <c r="B736" s="770"/>
      <c r="C736" s="71"/>
      <c r="D736" s="359"/>
      <c r="E736" s="44"/>
      <c r="F736" s="359"/>
      <c r="G736" s="62"/>
      <c r="H736" s="359"/>
    </row>
    <row r="737" spans="1:8" x14ac:dyDescent="0.25">
      <c r="A737" s="763"/>
      <c r="B737" s="770"/>
      <c r="C737" s="71"/>
      <c r="D737" s="359"/>
      <c r="E737" s="44"/>
      <c r="F737" s="359"/>
      <c r="G737" s="62"/>
      <c r="H737" s="359"/>
    </row>
    <row r="738" spans="1:8" x14ac:dyDescent="0.25">
      <c r="A738" s="763"/>
      <c r="B738" s="770"/>
      <c r="C738" s="71"/>
      <c r="D738" s="359"/>
      <c r="E738" s="44"/>
      <c r="F738" s="359"/>
      <c r="G738" s="62"/>
      <c r="H738" s="359"/>
    </row>
    <row r="739" spans="1:8" x14ac:dyDescent="0.25">
      <c r="A739" s="763"/>
      <c r="B739" s="770"/>
      <c r="C739" s="71"/>
      <c r="D739" s="359"/>
      <c r="E739" s="44"/>
      <c r="F739" s="359"/>
      <c r="G739" s="62"/>
      <c r="H739" s="359"/>
    </row>
    <row r="740" spans="1:8" x14ac:dyDescent="0.25">
      <c r="A740" s="763"/>
      <c r="B740" s="770"/>
      <c r="C740" s="71"/>
      <c r="D740" s="359"/>
      <c r="E740" s="44"/>
      <c r="F740" s="359"/>
      <c r="G740" s="62"/>
      <c r="H740" s="359"/>
    </row>
    <row r="741" spans="1:8" x14ac:dyDescent="0.25">
      <c r="A741" s="763"/>
      <c r="B741" s="770"/>
      <c r="C741" s="71"/>
      <c r="D741" s="359"/>
      <c r="E741" s="44"/>
      <c r="F741" s="359"/>
      <c r="G741" s="62"/>
      <c r="H741" s="359"/>
    </row>
    <row r="742" spans="1:8" x14ac:dyDescent="0.25">
      <c r="A742" s="763"/>
      <c r="B742" s="770"/>
      <c r="C742" s="71"/>
      <c r="D742" s="359"/>
      <c r="E742" s="44"/>
      <c r="F742" s="359"/>
      <c r="G742" s="62"/>
      <c r="H742" s="359"/>
    </row>
    <row r="743" spans="1:8" x14ac:dyDescent="0.25">
      <c r="A743" s="763"/>
      <c r="B743" s="770"/>
      <c r="C743" s="71"/>
      <c r="D743" s="359"/>
      <c r="E743" s="44"/>
      <c r="F743" s="359"/>
      <c r="G743" s="62"/>
      <c r="H743" s="359"/>
    </row>
    <row r="744" spans="1:8" x14ac:dyDescent="0.25">
      <c r="A744" s="763"/>
      <c r="B744" s="770"/>
      <c r="C744" s="71"/>
      <c r="D744" s="359"/>
      <c r="E744" s="44"/>
      <c r="F744" s="359"/>
      <c r="G744" s="62"/>
      <c r="H744" s="359"/>
    </row>
    <row r="745" spans="1:8" x14ac:dyDescent="0.25">
      <c r="A745" s="763"/>
      <c r="B745" s="770"/>
      <c r="C745" s="71"/>
      <c r="D745" s="359"/>
      <c r="E745" s="44"/>
      <c r="F745" s="359"/>
      <c r="G745" s="62"/>
      <c r="H745" s="359"/>
    </row>
    <row r="746" spans="1:8" x14ac:dyDescent="0.25">
      <c r="A746" s="763"/>
      <c r="B746" s="770"/>
      <c r="C746" s="71"/>
      <c r="D746" s="359"/>
      <c r="E746" s="44"/>
      <c r="F746" s="359"/>
      <c r="G746" s="62"/>
      <c r="H746" s="359"/>
    </row>
    <row r="747" spans="1:8" x14ac:dyDescent="0.25">
      <c r="A747" s="763"/>
      <c r="B747" s="770"/>
      <c r="C747" s="71"/>
      <c r="D747" s="359"/>
      <c r="E747" s="44"/>
      <c r="F747" s="359"/>
      <c r="G747" s="62"/>
      <c r="H747" s="359"/>
    </row>
    <row r="748" spans="1:8" x14ac:dyDescent="0.25">
      <c r="A748" s="763"/>
      <c r="B748" s="770"/>
      <c r="C748" s="71"/>
      <c r="D748" s="359"/>
      <c r="E748" s="44"/>
      <c r="F748" s="359"/>
      <c r="G748" s="62"/>
      <c r="H748" s="359"/>
    </row>
    <row r="749" spans="1:8" x14ac:dyDescent="0.25">
      <c r="A749" s="763"/>
      <c r="B749" s="770"/>
      <c r="C749" s="71"/>
      <c r="D749" s="359"/>
      <c r="E749" s="44"/>
      <c r="F749" s="359"/>
      <c r="G749" s="62"/>
      <c r="H749" s="359"/>
    </row>
    <row r="750" spans="1:8" x14ac:dyDescent="0.25">
      <c r="A750" s="763"/>
      <c r="B750" s="770"/>
      <c r="C750" s="71"/>
      <c r="D750" s="359"/>
      <c r="E750" s="44"/>
      <c r="F750" s="359"/>
      <c r="G750" s="62"/>
      <c r="H750" s="359"/>
    </row>
    <row r="751" spans="1:8" x14ac:dyDescent="0.25">
      <c r="A751" s="763"/>
      <c r="B751" s="770"/>
      <c r="C751" s="71"/>
      <c r="D751" s="359"/>
      <c r="E751" s="44"/>
      <c r="F751" s="359"/>
      <c r="G751" s="62"/>
      <c r="H751" s="359"/>
    </row>
    <row r="752" spans="1:8" x14ac:dyDescent="0.25">
      <c r="A752" s="763"/>
      <c r="B752" s="770"/>
      <c r="C752" s="71"/>
      <c r="D752" s="359"/>
      <c r="E752" s="44"/>
      <c r="F752" s="359"/>
      <c r="G752" s="62"/>
      <c r="H752" s="359"/>
    </row>
    <row r="753" spans="1:8" x14ac:dyDescent="0.25">
      <c r="A753" s="763"/>
      <c r="B753" s="770"/>
      <c r="C753" s="71"/>
      <c r="D753" s="359"/>
      <c r="E753" s="44"/>
      <c r="F753" s="359"/>
      <c r="G753" s="62"/>
      <c r="H753" s="359"/>
    </row>
    <row r="754" spans="1:8" x14ac:dyDescent="0.25">
      <c r="A754" s="763"/>
      <c r="B754" s="770"/>
      <c r="C754" s="71"/>
      <c r="D754" s="359"/>
      <c r="E754" s="44"/>
      <c r="F754" s="359"/>
      <c r="G754" s="62"/>
      <c r="H754" s="359"/>
    </row>
    <row r="755" spans="1:8" x14ac:dyDescent="0.25">
      <c r="A755" s="763"/>
      <c r="B755" s="770"/>
      <c r="C755" s="71"/>
      <c r="D755" s="359"/>
      <c r="E755" s="44"/>
      <c r="F755" s="359"/>
      <c r="G755" s="62"/>
      <c r="H755" s="359"/>
    </row>
    <row r="756" spans="1:8" x14ac:dyDescent="0.25">
      <c r="A756" s="763"/>
      <c r="B756" s="770"/>
      <c r="C756" s="71"/>
      <c r="D756" s="359"/>
      <c r="E756" s="44"/>
      <c r="F756" s="359"/>
      <c r="G756" s="62"/>
      <c r="H756" s="359"/>
    </row>
    <row r="757" spans="1:8" x14ac:dyDescent="0.25">
      <c r="A757" s="763"/>
      <c r="B757" s="770"/>
      <c r="C757" s="71"/>
      <c r="D757" s="359"/>
      <c r="E757" s="44"/>
      <c r="F757" s="359"/>
      <c r="G757" s="62"/>
      <c r="H757" s="359"/>
    </row>
    <row r="758" spans="1:8" x14ac:dyDescent="0.25">
      <c r="A758" s="763"/>
      <c r="B758" s="770"/>
      <c r="C758" s="71"/>
      <c r="D758" s="359"/>
      <c r="E758" s="44"/>
      <c r="F758" s="359"/>
      <c r="G758" s="62"/>
      <c r="H758" s="359"/>
    </row>
    <row r="759" spans="1:8" x14ac:dyDescent="0.25">
      <c r="A759" s="763"/>
      <c r="B759" s="770"/>
      <c r="C759" s="71"/>
      <c r="D759" s="359"/>
      <c r="E759" s="44"/>
      <c r="F759" s="359"/>
      <c r="G759" s="62"/>
      <c r="H759" s="359"/>
    </row>
    <row r="760" spans="1:8" x14ac:dyDescent="0.25">
      <c r="A760" s="763"/>
      <c r="B760" s="770"/>
      <c r="C760" s="71"/>
      <c r="D760" s="359"/>
      <c r="E760" s="44"/>
      <c r="F760" s="359"/>
      <c r="G760" s="62"/>
      <c r="H760" s="359"/>
    </row>
    <row r="761" spans="1:8" x14ac:dyDescent="0.25">
      <c r="A761" s="763"/>
      <c r="B761" s="770"/>
      <c r="C761" s="71"/>
      <c r="D761" s="359"/>
      <c r="E761" s="44"/>
      <c r="F761" s="359"/>
      <c r="G761" s="62"/>
      <c r="H761" s="359"/>
    </row>
    <row r="762" spans="1:8" x14ac:dyDescent="0.25">
      <c r="A762" s="763"/>
      <c r="B762" s="770"/>
      <c r="C762" s="71"/>
      <c r="D762" s="359"/>
      <c r="E762" s="44"/>
      <c r="F762" s="359"/>
      <c r="G762" s="62"/>
      <c r="H762" s="359"/>
    </row>
    <row r="763" spans="1:8" x14ac:dyDescent="0.25">
      <c r="A763" s="763"/>
      <c r="B763" s="770"/>
      <c r="C763" s="71"/>
      <c r="D763" s="359"/>
      <c r="E763" s="44"/>
      <c r="F763" s="359"/>
      <c r="G763" s="62"/>
      <c r="H763" s="359"/>
    </row>
    <row r="764" spans="1:8" x14ac:dyDescent="0.25">
      <c r="A764" s="763"/>
      <c r="B764" s="770"/>
      <c r="C764" s="71"/>
      <c r="D764" s="359"/>
      <c r="E764" s="44"/>
      <c r="F764" s="359"/>
      <c r="G764" s="62"/>
      <c r="H764" s="359"/>
    </row>
    <row r="765" spans="1:8" x14ac:dyDescent="0.25">
      <c r="A765" s="763"/>
      <c r="B765" s="770"/>
      <c r="C765" s="71"/>
      <c r="D765" s="359"/>
      <c r="E765" s="44"/>
      <c r="F765" s="359"/>
      <c r="G765" s="62"/>
      <c r="H765" s="359"/>
    </row>
    <row r="766" spans="1:8" x14ac:dyDescent="0.25">
      <c r="A766" s="763"/>
      <c r="B766" s="770"/>
      <c r="C766" s="71"/>
      <c r="D766" s="359"/>
      <c r="E766" s="44"/>
      <c r="F766" s="359"/>
      <c r="G766" s="62"/>
      <c r="H766" s="359"/>
    </row>
    <row r="767" spans="1:8" x14ac:dyDescent="0.25">
      <c r="A767" s="763"/>
      <c r="B767" s="770"/>
      <c r="C767" s="71"/>
      <c r="D767" s="359"/>
      <c r="E767" s="44"/>
      <c r="F767" s="359"/>
      <c r="G767" s="62"/>
      <c r="H767" s="359"/>
    </row>
    <row r="768" spans="1:8" x14ac:dyDescent="0.25">
      <c r="A768" s="763"/>
      <c r="B768" s="770"/>
      <c r="C768" s="71"/>
      <c r="D768" s="359"/>
      <c r="E768" s="44"/>
      <c r="F768" s="359"/>
      <c r="G768" s="62"/>
      <c r="H768" s="359"/>
    </row>
    <row r="769" spans="1:8" x14ac:dyDescent="0.25">
      <c r="A769" s="763"/>
      <c r="B769" s="770"/>
      <c r="C769" s="71"/>
      <c r="D769" s="359"/>
      <c r="E769" s="44"/>
      <c r="F769" s="359"/>
      <c r="G769" s="62"/>
      <c r="H769" s="359"/>
    </row>
    <row r="770" spans="1:8" x14ac:dyDescent="0.25">
      <c r="A770" s="763"/>
      <c r="B770" s="770"/>
      <c r="C770" s="71"/>
      <c r="D770" s="359"/>
      <c r="E770" s="44"/>
      <c r="F770" s="359"/>
      <c r="G770" s="62"/>
      <c r="H770" s="359"/>
    </row>
    <row r="771" spans="1:8" x14ac:dyDescent="0.25">
      <c r="A771" s="763"/>
      <c r="B771" s="770"/>
      <c r="C771" s="71"/>
      <c r="D771" s="359"/>
      <c r="E771" s="44"/>
      <c r="F771" s="359"/>
      <c r="G771" s="62"/>
      <c r="H771" s="359"/>
    </row>
    <row r="772" spans="1:8" x14ac:dyDescent="0.25">
      <c r="A772" s="763"/>
      <c r="B772" s="770"/>
      <c r="C772" s="71"/>
      <c r="D772" s="359"/>
      <c r="E772" s="44"/>
      <c r="F772" s="359"/>
      <c r="G772" s="62"/>
      <c r="H772" s="359"/>
    </row>
    <row r="773" spans="1:8" x14ac:dyDescent="0.25">
      <c r="A773" s="763"/>
      <c r="B773" s="770"/>
      <c r="C773" s="71"/>
      <c r="D773" s="359"/>
      <c r="E773" s="44"/>
      <c r="F773" s="359"/>
      <c r="G773" s="62"/>
      <c r="H773" s="359"/>
    </row>
    <row r="774" spans="1:8" x14ac:dyDescent="0.25">
      <c r="A774" s="763"/>
      <c r="B774" s="770"/>
      <c r="C774" s="71"/>
      <c r="D774" s="359"/>
      <c r="E774" s="44"/>
      <c r="F774" s="359"/>
      <c r="G774" s="62"/>
      <c r="H774" s="359"/>
    </row>
    <row r="775" spans="1:8" x14ac:dyDescent="0.25">
      <c r="A775" s="763"/>
      <c r="B775" s="770"/>
      <c r="C775" s="71"/>
      <c r="D775" s="359"/>
      <c r="E775" s="44"/>
      <c r="F775" s="359"/>
      <c r="G775" s="62"/>
      <c r="H775" s="359"/>
    </row>
    <row r="776" spans="1:8" x14ac:dyDescent="0.25">
      <c r="A776" s="763"/>
      <c r="B776" s="770"/>
      <c r="C776" s="71"/>
      <c r="D776" s="359"/>
      <c r="E776" s="44"/>
      <c r="F776" s="359"/>
      <c r="G776" s="62"/>
      <c r="H776" s="359"/>
    </row>
    <row r="777" spans="1:8" x14ac:dyDescent="0.25">
      <c r="A777" s="763"/>
      <c r="B777" s="770"/>
      <c r="C777" s="71"/>
      <c r="D777" s="359"/>
      <c r="E777" s="44"/>
      <c r="F777" s="359"/>
      <c r="G777" s="62"/>
      <c r="H777" s="359"/>
    </row>
    <row r="778" spans="1:8" x14ac:dyDescent="0.25">
      <c r="A778" s="763"/>
      <c r="B778" s="770"/>
      <c r="C778" s="71"/>
      <c r="D778" s="359"/>
      <c r="E778" s="44"/>
      <c r="F778" s="359"/>
      <c r="G778" s="62"/>
      <c r="H778" s="359"/>
    </row>
    <row r="779" spans="1:8" x14ac:dyDescent="0.25">
      <c r="A779" s="763"/>
      <c r="B779" s="770"/>
      <c r="C779" s="71"/>
      <c r="D779" s="359"/>
      <c r="E779" s="44"/>
      <c r="F779" s="359"/>
      <c r="G779" s="62"/>
      <c r="H779" s="359"/>
    </row>
    <row r="780" spans="1:8" x14ac:dyDescent="0.25">
      <c r="A780" s="763"/>
      <c r="B780" s="770"/>
      <c r="C780" s="71"/>
      <c r="D780" s="359"/>
      <c r="E780" s="44"/>
      <c r="F780" s="359"/>
      <c r="G780" s="62"/>
      <c r="H780" s="359"/>
    </row>
    <row r="781" spans="1:8" x14ac:dyDescent="0.25">
      <c r="A781" s="763"/>
      <c r="B781" s="770"/>
      <c r="C781" s="71"/>
      <c r="D781" s="359"/>
      <c r="E781" s="44"/>
      <c r="F781" s="359"/>
      <c r="G781" s="62"/>
      <c r="H781" s="359"/>
    </row>
    <row r="782" spans="1:8" x14ac:dyDescent="0.25">
      <c r="A782" s="763"/>
      <c r="B782" s="770"/>
      <c r="C782" s="71"/>
      <c r="D782" s="359"/>
      <c r="E782" s="44"/>
      <c r="F782" s="359"/>
      <c r="G782" s="62"/>
      <c r="H782" s="359"/>
    </row>
    <row r="783" spans="1:8" x14ac:dyDescent="0.25">
      <c r="A783" s="763"/>
      <c r="B783" s="770"/>
      <c r="C783" s="71"/>
      <c r="D783" s="359"/>
      <c r="E783" s="44"/>
      <c r="F783" s="359"/>
      <c r="G783" s="62"/>
      <c r="H783" s="359"/>
    </row>
    <row r="784" spans="1:8" x14ac:dyDescent="0.25">
      <c r="A784" s="763"/>
      <c r="B784" s="770"/>
      <c r="C784" s="71"/>
      <c r="D784" s="359"/>
      <c r="E784" s="44"/>
      <c r="F784" s="359"/>
      <c r="G784" s="62"/>
      <c r="H784" s="359"/>
    </row>
    <row r="785" spans="1:8" x14ac:dyDescent="0.25">
      <c r="A785" s="763"/>
      <c r="B785" s="770"/>
      <c r="C785" s="71"/>
      <c r="D785" s="359"/>
      <c r="E785" s="44"/>
      <c r="F785" s="359"/>
      <c r="G785" s="62"/>
      <c r="H785" s="359"/>
    </row>
    <row r="786" spans="1:8" x14ac:dyDescent="0.25">
      <c r="A786" s="763"/>
      <c r="B786" s="770"/>
      <c r="C786" s="71"/>
      <c r="D786" s="359"/>
      <c r="E786" s="44"/>
      <c r="F786" s="359"/>
      <c r="G786" s="62"/>
      <c r="H786" s="359"/>
    </row>
    <row r="787" spans="1:8" x14ac:dyDescent="0.25">
      <c r="A787" s="763"/>
      <c r="B787" s="770"/>
      <c r="C787" s="71"/>
      <c r="D787" s="359"/>
      <c r="E787" s="44"/>
      <c r="F787" s="359"/>
      <c r="G787" s="62"/>
      <c r="H787" s="359"/>
    </row>
    <row r="788" spans="1:8" x14ac:dyDescent="0.25">
      <c r="A788" s="763"/>
      <c r="B788" s="770"/>
      <c r="C788" s="71"/>
      <c r="D788" s="359"/>
      <c r="E788" s="44"/>
      <c r="F788" s="359"/>
      <c r="G788" s="62"/>
      <c r="H788" s="359"/>
    </row>
    <row r="789" spans="1:8" x14ac:dyDescent="0.25">
      <c r="A789" s="763"/>
      <c r="B789" s="770"/>
      <c r="C789" s="71"/>
      <c r="D789" s="359"/>
      <c r="E789" s="44"/>
      <c r="F789" s="359"/>
      <c r="G789" s="62"/>
      <c r="H789" s="359"/>
    </row>
    <row r="790" spans="1:8" x14ac:dyDescent="0.25">
      <c r="A790" s="763"/>
      <c r="B790" s="770"/>
      <c r="C790" s="71"/>
      <c r="D790" s="359"/>
      <c r="E790" s="44"/>
      <c r="F790" s="359"/>
      <c r="G790" s="62"/>
      <c r="H790" s="359"/>
    </row>
    <row r="791" spans="1:8" x14ac:dyDescent="0.25">
      <c r="A791" s="763"/>
      <c r="B791" s="770"/>
      <c r="C791" s="71"/>
      <c r="D791" s="359"/>
      <c r="E791" s="44"/>
      <c r="F791" s="359"/>
      <c r="G791" s="62"/>
      <c r="H791" s="359"/>
    </row>
    <row r="792" spans="1:8" x14ac:dyDescent="0.25">
      <c r="A792" s="763"/>
      <c r="B792" s="770"/>
      <c r="C792" s="71"/>
      <c r="D792" s="359"/>
      <c r="E792" s="44"/>
      <c r="F792" s="359"/>
      <c r="G792" s="62"/>
      <c r="H792" s="359"/>
    </row>
    <row r="793" spans="1:8" x14ac:dyDescent="0.25">
      <c r="A793" s="763"/>
      <c r="B793" s="770"/>
      <c r="C793" s="71"/>
      <c r="D793" s="359"/>
      <c r="E793" s="44"/>
      <c r="F793" s="359"/>
      <c r="G793" s="62"/>
      <c r="H793" s="359"/>
    </row>
    <row r="794" spans="1:8" x14ac:dyDescent="0.25">
      <c r="A794" s="763"/>
      <c r="B794" s="770"/>
      <c r="C794" s="71"/>
      <c r="D794" s="359"/>
      <c r="E794" s="44"/>
      <c r="F794" s="359"/>
      <c r="G794" s="62"/>
      <c r="H794" s="359"/>
    </row>
    <row r="795" spans="1:8" x14ac:dyDescent="0.25">
      <c r="A795" s="763"/>
      <c r="B795" s="770"/>
      <c r="C795" s="71"/>
      <c r="D795" s="359"/>
      <c r="E795" s="44"/>
      <c r="F795" s="359"/>
      <c r="G795" s="62"/>
      <c r="H795" s="359"/>
    </row>
    <row r="796" spans="1:8" x14ac:dyDescent="0.25">
      <c r="A796" s="763"/>
      <c r="B796" s="770"/>
      <c r="C796" s="71"/>
      <c r="D796" s="359"/>
      <c r="E796" s="44"/>
      <c r="F796" s="359"/>
      <c r="G796" s="62"/>
      <c r="H796" s="359"/>
    </row>
    <row r="797" spans="1:8" x14ac:dyDescent="0.25">
      <c r="A797" s="763"/>
      <c r="B797" s="770"/>
      <c r="C797" s="71"/>
      <c r="D797" s="359"/>
      <c r="E797" s="44"/>
      <c r="F797" s="359"/>
      <c r="G797" s="62"/>
      <c r="H797" s="359"/>
    </row>
    <row r="798" spans="1:8" x14ac:dyDescent="0.25">
      <c r="A798" s="763"/>
      <c r="B798" s="770"/>
      <c r="C798" s="71"/>
      <c r="D798" s="359"/>
      <c r="E798" s="44"/>
      <c r="F798" s="359"/>
      <c r="G798" s="62"/>
      <c r="H798" s="359"/>
    </row>
    <row r="799" spans="1:8" x14ac:dyDescent="0.25">
      <c r="A799" s="763"/>
      <c r="B799" s="770"/>
      <c r="C799" s="71"/>
      <c r="D799" s="359"/>
      <c r="E799" s="44"/>
      <c r="F799" s="359"/>
      <c r="G799" s="62"/>
      <c r="H799" s="359"/>
    </row>
    <row r="800" spans="1:8" x14ac:dyDescent="0.25">
      <c r="A800" s="763"/>
      <c r="B800" s="770"/>
      <c r="C800" s="71"/>
      <c r="D800" s="359"/>
      <c r="E800" s="44"/>
      <c r="F800" s="359"/>
      <c r="G800" s="62"/>
      <c r="H800" s="359"/>
    </row>
    <row r="801" spans="1:8" x14ac:dyDescent="0.25">
      <c r="A801" s="763"/>
      <c r="B801" s="770"/>
      <c r="C801" s="71"/>
      <c r="D801" s="359"/>
      <c r="E801" s="44"/>
      <c r="F801" s="359"/>
      <c r="G801" s="62"/>
      <c r="H801" s="359"/>
    </row>
    <row r="802" spans="1:8" x14ac:dyDescent="0.25">
      <c r="A802" s="763"/>
      <c r="B802" s="770"/>
      <c r="C802" s="71"/>
      <c r="D802" s="359"/>
      <c r="E802" s="44"/>
      <c r="F802" s="359"/>
      <c r="G802" s="62"/>
      <c r="H802" s="359"/>
    </row>
    <row r="803" spans="1:8" x14ac:dyDescent="0.25">
      <c r="A803" s="763"/>
      <c r="B803" s="770"/>
      <c r="C803" s="71"/>
      <c r="D803" s="359"/>
      <c r="E803" s="44"/>
      <c r="F803" s="359"/>
      <c r="G803" s="62"/>
      <c r="H803" s="359"/>
    </row>
    <row r="804" spans="1:8" x14ac:dyDescent="0.25">
      <c r="A804" s="763"/>
      <c r="B804" s="770"/>
      <c r="C804" s="71"/>
      <c r="D804" s="359"/>
      <c r="E804" s="44"/>
      <c r="F804" s="359"/>
      <c r="G804" s="62"/>
      <c r="H804" s="359"/>
    </row>
    <row r="805" spans="1:8" x14ac:dyDescent="0.25">
      <c r="A805" s="763"/>
      <c r="B805" s="770"/>
      <c r="C805" s="71"/>
      <c r="D805" s="359"/>
      <c r="E805" s="44"/>
      <c r="F805" s="359"/>
      <c r="G805" s="62"/>
      <c r="H805" s="359"/>
    </row>
    <row r="806" spans="1:8" x14ac:dyDescent="0.25">
      <c r="A806" s="763"/>
      <c r="B806" s="770"/>
      <c r="C806" s="71"/>
      <c r="D806" s="359"/>
      <c r="E806" s="44"/>
      <c r="F806" s="359"/>
      <c r="G806" s="62"/>
      <c r="H806" s="359"/>
    </row>
    <row r="807" spans="1:8" x14ac:dyDescent="0.25">
      <c r="A807" s="763"/>
      <c r="B807" s="770"/>
      <c r="C807" s="71"/>
      <c r="D807" s="359"/>
      <c r="E807" s="44"/>
      <c r="F807" s="359"/>
      <c r="G807" s="62"/>
      <c r="H807" s="359"/>
    </row>
    <row r="808" spans="1:8" x14ac:dyDescent="0.25">
      <c r="A808" s="763"/>
      <c r="B808" s="770"/>
      <c r="C808" s="71"/>
      <c r="D808" s="359"/>
      <c r="E808" s="44"/>
      <c r="F808" s="359"/>
      <c r="G808" s="62"/>
      <c r="H808" s="359"/>
    </row>
    <row r="809" spans="1:8" x14ac:dyDescent="0.25">
      <c r="A809" s="763"/>
      <c r="B809" s="770"/>
      <c r="C809" s="71"/>
      <c r="D809" s="359"/>
      <c r="E809" s="44"/>
      <c r="F809" s="359"/>
      <c r="G809" s="62"/>
      <c r="H809" s="359"/>
    </row>
    <row r="810" spans="1:8" x14ac:dyDescent="0.25">
      <c r="A810" s="763"/>
      <c r="B810" s="770"/>
      <c r="C810" s="71"/>
      <c r="D810" s="359"/>
      <c r="E810" s="44"/>
      <c r="F810" s="359"/>
      <c r="G810" s="62"/>
      <c r="H810" s="359"/>
    </row>
    <row r="811" spans="1:8" x14ac:dyDescent="0.25">
      <c r="A811" s="763"/>
      <c r="B811" s="770"/>
      <c r="C811" s="71"/>
      <c r="D811" s="359"/>
      <c r="E811" s="44"/>
      <c r="F811" s="359"/>
      <c r="G811" s="62"/>
      <c r="H811" s="359"/>
    </row>
    <row r="812" spans="1:8" x14ac:dyDescent="0.25">
      <c r="A812" s="763"/>
      <c r="B812" s="770"/>
      <c r="C812" s="71"/>
      <c r="D812" s="359"/>
      <c r="E812" s="44"/>
      <c r="F812" s="359"/>
      <c r="G812" s="62"/>
      <c r="H812" s="359"/>
    </row>
    <row r="813" spans="1:8" x14ac:dyDescent="0.25">
      <c r="A813" s="763"/>
      <c r="B813" s="770"/>
      <c r="C813" s="71"/>
      <c r="D813" s="359"/>
      <c r="E813" s="44"/>
      <c r="F813" s="359"/>
      <c r="G813" s="62"/>
      <c r="H813" s="359"/>
    </row>
    <row r="814" spans="1:8" x14ac:dyDescent="0.25">
      <c r="A814" s="763"/>
      <c r="B814" s="770"/>
      <c r="C814" s="71"/>
      <c r="D814" s="359"/>
      <c r="E814" s="44"/>
      <c r="F814" s="359"/>
      <c r="G814" s="62"/>
      <c r="H814" s="359"/>
    </row>
    <row r="815" spans="1:8" x14ac:dyDescent="0.25">
      <c r="A815" s="763"/>
      <c r="B815" s="770"/>
      <c r="C815" s="71"/>
      <c r="D815" s="359"/>
      <c r="E815" s="44"/>
      <c r="F815" s="359"/>
      <c r="G815" s="62"/>
      <c r="H815" s="359"/>
    </row>
    <row r="816" spans="1:8" x14ac:dyDescent="0.25">
      <c r="A816" s="763"/>
      <c r="B816" s="770"/>
      <c r="C816" s="71"/>
      <c r="D816" s="359"/>
      <c r="E816" s="44"/>
      <c r="F816" s="359"/>
      <c r="G816" s="62"/>
      <c r="H816" s="359"/>
    </row>
    <row r="817" spans="1:8" x14ac:dyDescent="0.25">
      <c r="A817" s="763"/>
      <c r="B817" s="770"/>
      <c r="C817" s="71"/>
      <c r="D817" s="359"/>
      <c r="E817" s="44"/>
      <c r="F817" s="359"/>
      <c r="G817" s="62"/>
      <c r="H817" s="359"/>
    </row>
    <row r="818" spans="1:8" x14ac:dyDescent="0.25">
      <c r="A818" s="763"/>
      <c r="B818" s="770"/>
      <c r="C818" s="71"/>
      <c r="D818" s="359"/>
      <c r="E818" s="44"/>
      <c r="F818" s="359"/>
      <c r="G818" s="62"/>
      <c r="H818" s="359"/>
    </row>
    <row r="819" spans="1:8" x14ac:dyDescent="0.25">
      <c r="A819" s="763"/>
      <c r="B819" s="770"/>
      <c r="C819" s="71"/>
      <c r="D819" s="359"/>
      <c r="E819" s="44"/>
      <c r="F819" s="359"/>
      <c r="G819" s="62"/>
      <c r="H819" s="359"/>
    </row>
    <row r="820" spans="1:8" x14ac:dyDescent="0.25">
      <c r="A820" s="763"/>
      <c r="B820" s="770"/>
      <c r="C820" s="71"/>
      <c r="D820" s="359"/>
      <c r="E820" s="44"/>
      <c r="F820" s="359"/>
      <c r="G820" s="62"/>
      <c r="H820" s="359"/>
    </row>
    <row r="821" spans="1:8" x14ac:dyDescent="0.25">
      <c r="A821" s="763"/>
      <c r="B821" s="770"/>
      <c r="C821" s="71"/>
      <c r="D821" s="359"/>
      <c r="E821" s="44"/>
      <c r="F821" s="359"/>
      <c r="G821" s="62"/>
      <c r="H821" s="359"/>
    </row>
    <row r="822" spans="1:8" x14ac:dyDescent="0.25">
      <c r="A822" s="763"/>
      <c r="B822" s="770"/>
      <c r="C822" s="71"/>
      <c r="D822" s="359"/>
      <c r="E822" s="44"/>
      <c r="F822" s="359"/>
      <c r="G822" s="62"/>
      <c r="H822" s="359"/>
    </row>
    <row r="823" spans="1:8" x14ac:dyDescent="0.25">
      <c r="A823" s="763"/>
      <c r="B823" s="770"/>
      <c r="C823" s="71"/>
      <c r="D823" s="359"/>
      <c r="E823" s="44"/>
      <c r="F823" s="359"/>
      <c r="G823" s="62"/>
      <c r="H823" s="359"/>
    </row>
    <row r="824" spans="1:8" x14ac:dyDescent="0.25">
      <c r="A824" s="763"/>
      <c r="B824" s="770"/>
      <c r="C824" s="71"/>
      <c r="D824" s="359"/>
      <c r="E824" s="44"/>
      <c r="F824" s="359"/>
      <c r="G824" s="62"/>
      <c r="H824" s="359"/>
    </row>
    <row r="825" spans="1:8" x14ac:dyDescent="0.25">
      <c r="A825" s="763"/>
      <c r="B825" s="770"/>
      <c r="C825" s="71"/>
      <c r="D825" s="359"/>
      <c r="E825" s="44"/>
      <c r="F825" s="359"/>
      <c r="G825" s="62"/>
      <c r="H825" s="359"/>
    </row>
    <row r="826" spans="1:8" x14ac:dyDescent="0.25">
      <c r="A826" s="763"/>
      <c r="B826" s="770"/>
      <c r="C826" s="71"/>
      <c r="D826" s="359"/>
      <c r="E826" s="44"/>
      <c r="F826" s="359"/>
      <c r="G826" s="62"/>
      <c r="H826" s="359"/>
    </row>
    <row r="827" spans="1:8" x14ac:dyDescent="0.25">
      <c r="A827" s="763"/>
      <c r="B827" s="770"/>
      <c r="C827" s="71"/>
      <c r="D827" s="359"/>
      <c r="E827" s="44"/>
      <c r="F827" s="359"/>
      <c r="G827" s="62"/>
      <c r="H827" s="359"/>
    </row>
    <row r="828" spans="1:8" x14ac:dyDescent="0.25">
      <c r="A828" s="763"/>
      <c r="B828" s="770"/>
      <c r="C828" s="71"/>
      <c r="D828" s="359"/>
      <c r="E828" s="44"/>
      <c r="F828" s="359"/>
      <c r="G828" s="62"/>
      <c r="H828" s="359"/>
    </row>
    <row r="829" spans="1:8" x14ac:dyDescent="0.25">
      <c r="A829" s="763"/>
      <c r="B829" s="770"/>
      <c r="C829" s="71"/>
      <c r="D829" s="359"/>
      <c r="E829" s="44"/>
      <c r="F829" s="359"/>
      <c r="G829" s="62"/>
      <c r="H829" s="359"/>
    </row>
    <row r="830" spans="1:8" x14ac:dyDescent="0.25">
      <c r="A830" s="763"/>
      <c r="B830" s="770"/>
      <c r="C830" s="71"/>
      <c r="D830" s="359"/>
      <c r="E830" s="44"/>
      <c r="F830" s="359"/>
      <c r="G830" s="62"/>
      <c r="H830" s="359"/>
    </row>
    <row r="831" spans="1:8" x14ac:dyDescent="0.25">
      <c r="A831" s="763"/>
      <c r="B831" s="770"/>
      <c r="C831" s="71"/>
      <c r="D831" s="359"/>
      <c r="E831" s="44"/>
      <c r="F831" s="359"/>
      <c r="G831" s="62"/>
      <c r="H831" s="359"/>
    </row>
    <row r="832" spans="1:8" x14ac:dyDescent="0.25">
      <c r="A832" s="763"/>
      <c r="B832" s="770"/>
      <c r="C832" s="71"/>
      <c r="D832" s="359"/>
      <c r="E832" s="44"/>
      <c r="F832" s="359"/>
      <c r="G832" s="62"/>
      <c r="H832" s="359"/>
    </row>
    <row r="833" spans="1:8" x14ac:dyDescent="0.25">
      <c r="A833" s="763"/>
      <c r="B833" s="770"/>
      <c r="C833" s="71"/>
      <c r="D833" s="359"/>
      <c r="E833" s="44"/>
      <c r="F833" s="359"/>
      <c r="G833" s="62"/>
      <c r="H833" s="359"/>
    </row>
    <row r="834" spans="1:8" x14ac:dyDescent="0.25">
      <c r="A834" s="763"/>
      <c r="B834" s="770"/>
      <c r="C834" s="71"/>
      <c r="D834" s="359"/>
      <c r="E834" s="44"/>
      <c r="F834" s="359"/>
      <c r="G834" s="62"/>
      <c r="H834" s="359"/>
    </row>
    <row r="835" spans="1:8" x14ac:dyDescent="0.25">
      <c r="A835" s="763"/>
      <c r="B835" s="770"/>
      <c r="C835" s="71"/>
      <c r="D835" s="359"/>
      <c r="E835" s="44"/>
      <c r="F835" s="359"/>
      <c r="G835" s="62"/>
      <c r="H835" s="359"/>
    </row>
    <row r="836" spans="1:8" x14ac:dyDescent="0.25">
      <c r="A836" s="763"/>
      <c r="B836" s="770"/>
      <c r="C836" s="71"/>
      <c r="D836" s="359"/>
      <c r="E836" s="44"/>
      <c r="F836" s="359"/>
      <c r="G836" s="62"/>
      <c r="H836" s="359"/>
    </row>
    <row r="837" spans="1:8" x14ac:dyDescent="0.25">
      <c r="A837" s="763"/>
      <c r="B837" s="770"/>
      <c r="C837" s="71"/>
      <c r="D837" s="359"/>
      <c r="E837" s="44"/>
      <c r="F837" s="359"/>
      <c r="G837" s="62"/>
      <c r="H837" s="359"/>
    </row>
    <row r="838" spans="1:8" x14ac:dyDescent="0.25">
      <c r="A838" s="763"/>
      <c r="B838" s="770"/>
      <c r="C838" s="71"/>
      <c r="D838" s="359"/>
      <c r="E838" s="44"/>
      <c r="F838" s="359"/>
      <c r="G838" s="62"/>
      <c r="H838" s="359"/>
    </row>
    <row r="839" spans="1:8" x14ac:dyDescent="0.25">
      <c r="A839" s="763"/>
      <c r="B839" s="770"/>
      <c r="C839" s="71"/>
      <c r="D839" s="359"/>
      <c r="E839" s="44"/>
      <c r="F839" s="359"/>
      <c r="G839" s="62"/>
      <c r="H839" s="359"/>
    </row>
    <row r="840" spans="1:8" x14ac:dyDescent="0.25">
      <c r="A840" s="763"/>
      <c r="B840" s="770"/>
      <c r="C840" s="71"/>
      <c r="D840" s="359"/>
      <c r="E840" s="44"/>
      <c r="F840" s="359"/>
      <c r="G840" s="62"/>
      <c r="H840" s="359"/>
    </row>
    <row r="841" spans="1:8" x14ac:dyDescent="0.25">
      <c r="A841" s="763"/>
      <c r="B841" s="770"/>
      <c r="C841" s="71"/>
      <c r="D841" s="359"/>
      <c r="E841" s="44"/>
      <c r="F841" s="359"/>
      <c r="G841" s="62"/>
      <c r="H841" s="359"/>
    </row>
    <row r="842" spans="1:8" x14ac:dyDescent="0.25">
      <c r="A842" s="763"/>
      <c r="B842" s="770"/>
      <c r="C842" s="71"/>
      <c r="D842" s="359"/>
      <c r="E842" s="44"/>
      <c r="F842" s="359"/>
      <c r="G842" s="62"/>
      <c r="H842" s="359"/>
    </row>
    <row r="843" spans="1:8" x14ac:dyDescent="0.25">
      <c r="A843" s="763"/>
      <c r="B843" s="770"/>
      <c r="C843" s="71"/>
      <c r="D843" s="359"/>
      <c r="E843" s="44"/>
      <c r="F843" s="359"/>
      <c r="G843" s="62"/>
      <c r="H843" s="359"/>
    </row>
    <row r="844" spans="1:8" x14ac:dyDescent="0.25">
      <c r="A844" s="763"/>
      <c r="B844" s="770"/>
      <c r="C844" s="71"/>
      <c r="D844" s="359"/>
      <c r="E844" s="44"/>
      <c r="F844" s="359"/>
      <c r="G844" s="62"/>
      <c r="H844" s="359"/>
    </row>
    <row r="845" spans="1:8" x14ac:dyDescent="0.25">
      <c r="A845" s="763"/>
      <c r="B845" s="770"/>
      <c r="C845" s="71"/>
      <c r="D845" s="359"/>
      <c r="E845" s="44"/>
      <c r="F845" s="359"/>
      <c r="G845" s="62"/>
      <c r="H845" s="359"/>
    </row>
    <row r="846" spans="1:8" x14ac:dyDescent="0.25">
      <c r="A846" s="763"/>
      <c r="B846" s="770"/>
      <c r="C846" s="71"/>
      <c r="D846" s="359"/>
      <c r="E846" s="44"/>
      <c r="F846" s="359"/>
      <c r="G846" s="62"/>
      <c r="H846" s="359"/>
    </row>
    <row r="847" spans="1:8" x14ac:dyDescent="0.25">
      <c r="A847" s="763"/>
      <c r="B847" s="770"/>
      <c r="C847" s="71"/>
      <c r="D847" s="359"/>
      <c r="E847" s="44"/>
      <c r="F847" s="359"/>
      <c r="G847" s="62"/>
      <c r="H847" s="359"/>
    </row>
    <row r="848" spans="1:8" x14ac:dyDescent="0.25">
      <c r="A848" s="763"/>
      <c r="B848" s="770"/>
      <c r="C848" s="71"/>
      <c r="D848" s="359"/>
      <c r="E848" s="44"/>
      <c r="F848" s="359"/>
      <c r="G848" s="62"/>
      <c r="H848" s="359"/>
    </row>
    <row r="849" spans="1:8" x14ac:dyDescent="0.25">
      <c r="A849" s="763"/>
      <c r="B849" s="770"/>
      <c r="C849" s="71"/>
      <c r="D849" s="359"/>
      <c r="E849" s="44"/>
      <c r="F849" s="359"/>
      <c r="G849" s="62"/>
      <c r="H849" s="359"/>
    </row>
    <row r="850" spans="1:8" x14ac:dyDescent="0.25">
      <c r="A850" s="763"/>
      <c r="B850" s="770"/>
      <c r="C850" s="71"/>
      <c r="D850" s="359"/>
      <c r="E850" s="44"/>
      <c r="F850" s="359"/>
      <c r="G850" s="62"/>
      <c r="H850" s="359"/>
    </row>
    <row r="851" spans="1:8" x14ac:dyDescent="0.25">
      <c r="A851" s="763"/>
      <c r="B851" s="770"/>
      <c r="C851" s="71"/>
      <c r="D851" s="359"/>
      <c r="E851" s="44"/>
      <c r="F851" s="359"/>
      <c r="G851" s="62"/>
      <c r="H851" s="359"/>
    </row>
    <row r="852" spans="1:8" x14ac:dyDescent="0.25">
      <c r="A852" s="763"/>
      <c r="B852" s="770"/>
      <c r="C852" s="71"/>
      <c r="D852" s="359"/>
      <c r="E852" s="44"/>
      <c r="F852" s="359"/>
      <c r="G852" s="62"/>
      <c r="H852" s="359"/>
    </row>
    <row r="853" spans="1:8" x14ac:dyDescent="0.25">
      <c r="A853" s="763"/>
      <c r="B853" s="770"/>
      <c r="C853" s="71"/>
      <c r="D853" s="359"/>
      <c r="E853" s="44"/>
      <c r="F853" s="359"/>
      <c r="G853" s="62"/>
      <c r="H853" s="359"/>
    </row>
    <row r="854" spans="1:8" x14ac:dyDescent="0.25">
      <c r="A854" s="763"/>
      <c r="B854" s="770"/>
      <c r="C854" s="71"/>
      <c r="D854" s="359"/>
      <c r="E854" s="44"/>
      <c r="F854" s="359"/>
      <c r="G854" s="62"/>
      <c r="H854" s="359"/>
    </row>
    <row r="855" spans="1:8" x14ac:dyDescent="0.25">
      <c r="A855" s="763"/>
      <c r="B855" s="770"/>
      <c r="C855" s="71"/>
      <c r="D855" s="359"/>
      <c r="E855" s="44"/>
      <c r="F855" s="359"/>
      <c r="G855" s="62"/>
      <c r="H855" s="359"/>
    </row>
    <row r="856" spans="1:8" x14ac:dyDescent="0.25">
      <c r="A856" s="763"/>
      <c r="B856" s="770"/>
      <c r="C856" s="71"/>
      <c r="D856" s="359"/>
      <c r="E856" s="44"/>
      <c r="F856" s="359"/>
      <c r="G856" s="62"/>
      <c r="H856" s="359"/>
    </row>
    <row r="857" spans="1:8" x14ac:dyDescent="0.25">
      <c r="A857" s="763"/>
      <c r="B857" s="770"/>
      <c r="C857" s="71"/>
      <c r="D857" s="359"/>
      <c r="E857" s="44"/>
      <c r="F857" s="359"/>
      <c r="G857" s="62"/>
      <c r="H857" s="359"/>
    </row>
    <row r="858" spans="1:8" x14ac:dyDescent="0.25">
      <c r="A858" s="763"/>
      <c r="B858" s="770"/>
      <c r="C858" s="71"/>
      <c r="D858" s="359"/>
      <c r="E858" s="44"/>
      <c r="F858" s="359"/>
      <c r="G858" s="62"/>
      <c r="H858" s="359"/>
    </row>
    <row r="859" spans="1:8" x14ac:dyDescent="0.25">
      <c r="A859" s="763"/>
      <c r="B859" s="770"/>
      <c r="C859" s="71"/>
      <c r="D859" s="359"/>
      <c r="E859" s="44"/>
      <c r="F859" s="359"/>
      <c r="G859" s="62"/>
      <c r="H859" s="359"/>
    </row>
    <row r="860" spans="1:8" x14ac:dyDescent="0.25">
      <c r="A860" s="763"/>
      <c r="B860" s="770"/>
      <c r="C860" s="71"/>
      <c r="D860" s="359"/>
      <c r="E860" s="44"/>
      <c r="F860" s="359"/>
      <c r="G860" s="62"/>
      <c r="H860" s="359"/>
    </row>
    <row r="861" spans="1:8" x14ac:dyDescent="0.25">
      <c r="A861" s="763"/>
      <c r="B861" s="770"/>
      <c r="C861" s="71"/>
      <c r="D861" s="359"/>
      <c r="E861" s="44"/>
      <c r="F861" s="359"/>
      <c r="G861" s="62"/>
      <c r="H861" s="359"/>
    </row>
    <row r="862" spans="1:8" x14ac:dyDescent="0.25">
      <c r="A862" s="763"/>
      <c r="B862" s="770"/>
      <c r="C862" s="71"/>
      <c r="D862" s="359"/>
      <c r="E862" s="44"/>
      <c r="F862" s="359"/>
      <c r="G862" s="62"/>
      <c r="H862" s="359"/>
    </row>
    <row r="863" spans="1:8" x14ac:dyDescent="0.25">
      <c r="A863" s="763"/>
      <c r="B863" s="770"/>
      <c r="C863" s="71"/>
      <c r="D863" s="359"/>
      <c r="E863" s="44"/>
      <c r="F863" s="359"/>
      <c r="G863" s="62"/>
      <c r="H863" s="359"/>
    </row>
    <row r="864" spans="1:8" x14ac:dyDescent="0.25">
      <c r="A864" s="763"/>
      <c r="B864" s="770"/>
      <c r="C864" s="71"/>
      <c r="D864" s="359"/>
      <c r="E864" s="44"/>
      <c r="F864" s="359"/>
      <c r="G864" s="62"/>
      <c r="H864" s="359"/>
    </row>
    <row r="865" spans="1:8" x14ac:dyDescent="0.25">
      <c r="A865" s="763"/>
      <c r="B865" s="770"/>
      <c r="C865" s="71"/>
      <c r="D865" s="359"/>
      <c r="E865" s="44"/>
      <c r="F865" s="359"/>
      <c r="G865" s="62"/>
      <c r="H865" s="359"/>
    </row>
    <row r="866" spans="1:8" x14ac:dyDescent="0.25">
      <c r="A866" s="763"/>
      <c r="B866" s="770"/>
      <c r="C866" s="71"/>
      <c r="D866" s="359"/>
      <c r="E866" s="44"/>
      <c r="F866" s="359"/>
      <c r="G866" s="62"/>
      <c r="H866" s="359"/>
    </row>
    <row r="867" spans="1:8" x14ac:dyDescent="0.25">
      <c r="A867" s="763"/>
      <c r="B867" s="770"/>
      <c r="C867" s="71"/>
      <c r="D867" s="359"/>
      <c r="E867" s="44"/>
      <c r="F867" s="359"/>
      <c r="G867" s="62"/>
      <c r="H867" s="359"/>
    </row>
    <row r="868" spans="1:8" x14ac:dyDescent="0.25">
      <c r="A868" s="763"/>
      <c r="B868" s="770"/>
      <c r="C868" s="71"/>
      <c r="D868" s="359"/>
      <c r="E868" s="44"/>
      <c r="F868" s="359"/>
      <c r="G868" s="62"/>
      <c r="H868" s="359"/>
    </row>
    <row r="869" spans="1:8" x14ac:dyDescent="0.25">
      <c r="A869" s="763"/>
      <c r="B869" s="770"/>
      <c r="C869" s="71"/>
      <c r="D869" s="359"/>
      <c r="E869" s="44"/>
      <c r="F869" s="359"/>
      <c r="G869" s="62"/>
      <c r="H869" s="359"/>
    </row>
    <row r="870" spans="1:8" x14ac:dyDescent="0.25">
      <c r="A870" s="763"/>
      <c r="B870" s="770"/>
      <c r="C870" s="71"/>
      <c r="D870" s="359"/>
      <c r="E870" s="44"/>
      <c r="F870" s="359"/>
      <c r="G870" s="62"/>
      <c r="H870" s="359"/>
    </row>
    <row r="871" spans="1:8" x14ac:dyDescent="0.25">
      <c r="A871" s="763"/>
      <c r="B871" s="770"/>
      <c r="C871" s="71"/>
      <c r="D871" s="359"/>
      <c r="E871" s="44"/>
      <c r="F871" s="359"/>
      <c r="G871" s="62"/>
      <c r="H871" s="359"/>
    </row>
    <row r="872" spans="1:8" x14ac:dyDescent="0.25">
      <c r="A872" s="763"/>
      <c r="B872" s="770"/>
      <c r="C872" s="71"/>
      <c r="D872" s="359"/>
      <c r="E872" s="44"/>
      <c r="F872" s="359"/>
      <c r="G872" s="62"/>
      <c r="H872" s="359"/>
    </row>
    <row r="873" spans="1:8" x14ac:dyDescent="0.25">
      <c r="A873" s="763"/>
      <c r="B873" s="770"/>
      <c r="C873" s="71"/>
      <c r="D873" s="359"/>
      <c r="E873" s="44"/>
      <c r="F873" s="359"/>
      <c r="G873" s="62"/>
      <c r="H873" s="359"/>
    </row>
    <row r="874" spans="1:8" x14ac:dyDescent="0.25">
      <c r="A874" s="763"/>
      <c r="B874" s="770"/>
      <c r="C874" s="71"/>
      <c r="D874" s="359"/>
      <c r="E874" s="44"/>
      <c r="F874" s="359"/>
      <c r="G874" s="62"/>
      <c r="H874" s="359"/>
    </row>
    <row r="875" spans="1:8" x14ac:dyDescent="0.25">
      <c r="A875" s="763"/>
      <c r="B875" s="770"/>
      <c r="C875" s="71"/>
      <c r="D875" s="359"/>
      <c r="E875" s="44"/>
      <c r="F875" s="359"/>
      <c r="G875" s="62"/>
      <c r="H875" s="359"/>
    </row>
    <row r="876" spans="1:8" x14ac:dyDescent="0.25">
      <c r="A876" s="763"/>
      <c r="B876" s="770"/>
      <c r="C876" s="71"/>
      <c r="D876" s="359"/>
      <c r="E876" s="44"/>
      <c r="F876" s="359"/>
      <c r="G876" s="62"/>
      <c r="H876" s="359"/>
    </row>
    <row r="877" spans="1:8" x14ac:dyDescent="0.25">
      <c r="A877" s="763"/>
      <c r="B877" s="770"/>
      <c r="C877" s="71"/>
      <c r="D877" s="359"/>
      <c r="E877" s="44"/>
      <c r="F877" s="359"/>
      <c r="G877" s="62"/>
      <c r="H877" s="359"/>
    </row>
    <row r="878" spans="1:8" x14ac:dyDescent="0.25">
      <c r="A878" s="763"/>
      <c r="B878" s="770"/>
      <c r="C878" s="71"/>
      <c r="D878" s="359"/>
      <c r="E878" s="44"/>
      <c r="F878" s="359"/>
      <c r="G878" s="62"/>
      <c r="H878" s="359"/>
    </row>
    <row r="879" spans="1:8" x14ac:dyDescent="0.25">
      <c r="A879" s="763"/>
      <c r="B879" s="770"/>
      <c r="C879" s="71"/>
      <c r="D879" s="359"/>
      <c r="E879" s="44"/>
      <c r="F879" s="359"/>
      <c r="G879" s="62"/>
      <c r="H879" s="359"/>
    </row>
    <row r="880" spans="1:8" x14ac:dyDescent="0.25">
      <c r="A880" s="763"/>
      <c r="B880" s="770"/>
      <c r="C880" s="71"/>
      <c r="D880" s="359"/>
      <c r="E880" s="44"/>
      <c r="F880" s="359"/>
      <c r="G880" s="62"/>
      <c r="H880" s="359"/>
    </row>
    <row r="881" spans="1:8" x14ac:dyDescent="0.25">
      <c r="A881" s="763"/>
      <c r="B881" s="770"/>
      <c r="C881" s="71"/>
      <c r="D881" s="359"/>
      <c r="E881" s="44"/>
      <c r="F881" s="359"/>
      <c r="G881" s="62"/>
      <c r="H881" s="359"/>
    </row>
    <row r="882" spans="1:8" x14ac:dyDescent="0.25">
      <c r="A882" s="763"/>
      <c r="B882" s="770"/>
      <c r="C882" s="71"/>
      <c r="D882" s="359"/>
      <c r="E882" s="44"/>
      <c r="F882" s="359"/>
      <c r="G882" s="62"/>
      <c r="H882" s="359"/>
    </row>
    <row r="883" spans="1:8" x14ac:dyDescent="0.25">
      <c r="A883" s="763"/>
      <c r="B883" s="770"/>
      <c r="C883" s="71"/>
      <c r="D883" s="359"/>
      <c r="E883" s="44"/>
      <c r="F883" s="359"/>
      <c r="G883" s="62"/>
      <c r="H883" s="359"/>
    </row>
    <row r="884" spans="1:8" x14ac:dyDescent="0.25">
      <c r="A884" s="763"/>
      <c r="B884" s="770"/>
      <c r="C884" s="71"/>
      <c r="D884" s="359"/>
      <c r="E884" s="44"/>
      <c r="F884" s="359"/>
      <c r="G884" s="62"/>
      <c r="H884" s="359"/>
    </row>
    <row r="885" spans="1:8" x14ac:dyDescent="0.25">
      <c r="A885" s="763"/>
      <c r="B885" s="770"/>
      <c r="C885" s="71"/>
      <c r="D885" s="359"/>
      <c r="E885" s="44"/>
      <c r="F885" s="359"/>
      <c r="G885" s="62"/>
      <c r="H885" s="359"/>
    </row>
    <row r="886" spans="1:8" x14ac:dyDescent="0.25">
      <c r="A886" s="763"/>
      <c r="B886" s="770"/>
      <c r="C886" s="71"/>
      <c r="D886" s="359"/>
      <c r="E886" s="44"/>
      <c r="F886" s="359"/>
      <c r="G886" s="62"/>
      <c r="H886" s="359"/>
    </row>
    <row r="887" spans="1:8" x14ac:dyDescent="0.25">
      <c r="A887" s="763"/>
      <c r="B887" s="770"/>
      <c r="C887" s="71"/>
      <c r="D887" s="359"/>
      <c r="E887" s="44"/>
      <c r="F887" s="359"/>
      <c r="G887" s="62"/>
      <c r="H887" s="359"/>
    </row>
    <row r="888" spans="1:8" x14ac:dyDescent="0.25">
      <c r="A888" s="763"/>
      <c r="B888" s="770"/>
      <c r="C888" s="71"/>
      <c r="D888" s="359"/>
      <c r="E888" s="44"/>
      <c r="F888" s="359"/>
      <c r="G888" s="62"/>
      <c r="H888" s="359"/>
    </row>
    <row r="889" spans="1:8" x14ac:dyDescent="0.25">
      <c r="A889" s="763"/>
      <c r="B889" s="770"/>
      <c r="C889" s="71"/>
      <c r="D889" s="359"/>
      <c r="E889" s="44"/>
      <c r="F889" s="359"/>
      <c r="G889" s="62"/>
      <c r="H889" s="359"/>
    </row>
    <row r="890" spans="1:8" x14ac:dyDescent="0.25">
      <c r="A890" s="763"/>
      <c r="B890" s="770"/>
      <c r="C890" s="71"/>
      <c r="D890" s="359"/>
      <c r="E890" s="44"/>
      <c r="F890" s="359"/>
      <c r="G890" s="62"/>
      <c r="H890" s="359"/>
    </row>
    <row r="891" spans="1:8" x14ac:dyDescent="0.25">
      <c r="A891" s="763"/>
      <c r="B891" s="770"/>
      <c r="C891" s="71"/>
      <c r="D891" s="359"/>
      <c r="E891" s="44"/>
      <c r="F891" s="359"/>
      <c r="G891" s="62"/>
      <c r="H891" s="359"/>
    </row>
    <row r="892" spans="1:8" x14ac:dyDescent="0.25">
      <c r="A892" s="763"/>
      <c r="B892" s="770"/>
      <c r="C892" s="71"/>
      <c r="D892" s="359"/>
      <c r="E892" s="44"/>
      <c r="F892" s="359"/>
      <c r="G892" s="62"/>
      <c r="H892" s="359"/>
    </row>
    <row r="893" spans="1:8" x14ac:dyDescent="0.25">
      <c r="A893" s="763"/>
      <c r="B893" s="770"/>
      <c r="C893" s="71"/>
      <c r="D893" s="359"/>
      <c r="E893" s="44"/>
      <c r="F893" s="359"/>
      <c r="G893" s="62"/>
      <c r="H893" s="359"/>
    </row>
    <row r="894" spans="1:8" x14ac:dyDescent="0.25">
      <c r="A894" s="763"/>
      <c r="B894" s="770"/>
      <c r="C894" s="71"/>
      <c r="D894" s="359"/>
      <c r="E894" s="44"/>
      <c r="F894" s="359"/>
      <c r="G894" s="62"/>
      <c r="H894" s="359"/>
    </row>
    <row r="895" spans="1:8" x14ac:dyDescent="0.25">
      <c r="A895" s="763"/>
      <c r="B895" s="770"/>
      <c r="C895" s="71"/>
      <c r="D895" s="359"/>
      <c r="E895" s="44"/>
      <c r="F895" s="359"/>
      <c r="G895" s="62"/>
      <c r="H895" s="359"/>
    </row>
    <row r="896" spans="1:8" x14ac:dyDescent="0.25">
      <c r="A896" s="763"/>
      <c r="B896" s="770"/>
      <c r="C896" s="71"/>
      <c r="D896" s="359"/>
      <c r="E896" s="44"/>
      <c r="F896" s="359"/>
      <c r="G896" s="62"/>
      <c r="H896" s="359"/>
    </row>
    <row r="897" spans="1:8" x14ac:dyDescent="0.25">
      <c r="A897" s="763"/>
      <c r="B897" s="770"/>
      <c r="C897" s="71"/>
      <c r="D897" s="359"/>
      <c r="E897" s="44"/>
      <c r="F897" s="359"/>
      <c r="G897" s="62"/>
      <c r="H897" s="359"/>
    </row>
    <row r="898" spans="1:8" x14ac:dyDescent="0.25">
      <c r="A898" s="763">
        <v>897</v>
      </c>
      <c r="B898" s="770"/>
      <c r="C898" s="71"/>
      <c r="D898" s="359"/>
      <c r="E898" s="44"/>
      <c r="F898" s="359"/>
      <c r="G898" s="62"/>
      <c r="H898" s="359"/>
    </row>
    <row r="899" spans="1:8" x14ac:dyDescent="0.25">
      <c r="A899" s="763">
        <v>898</v>
      </c>
      <c r="B899" s="770"/>
      <c r="C899" s="71"/>
      <c r="D899" s="359"/>
      <c r="E899" s="44"/>
      <c r="F899" s="359"/>
      <c r="G899" s="62"/>
      <c r="H899" s="359"/>
    </row>
    <row r="900" spans="1:8" x14ac:dyDescent="0.25">
      <c r="A900" s="763">
        <v>899</v>
      </c>
      <c r="B900" s="770"/>
      <c r="C900" s="71"/>
      <c r="D900" s="359"/>
      <c r="E900" s="44"/>
      <c r="F900" s="359"/>
      <c r="G900" s="62"/>
      <c r="H900" s="359"/>
    </row>
    <row r="901" spans="1:8" x14ac:dyDescent="0.25">
      <c r="A901" s="763">
        <v>900</v>
      </c>
      <c r="B901" s="770"/>
      <c r="C901" s="71"/>
      <c r="D901" s="359"/>
      <c r="E901" s="44"/>
      <c r="F901" s="359"/>
      <c r="G901" s="62"/>
      <c r="H901" s="359"/>
    </row>
    <row r="902" spans="1:8" x14ac:dyDescent="0.25">
      <c r="A902" s="763">
        <v>901</v>
      </c>
      <c r="B902" s="770"/>
      <c r="C902" s="71"/>
      <c r="D902" s="359"/>
      <c r="E902" s="44"/>
      <c r="F902" s="359"/>
      <c r="G902" s="62"/>
      <c r="H902" s="359"/>
    </row>
    <row r="903" spans="1:8" x14ac:dyDescent="0.25">
      <c r="A903" s="763">
        <v>902</v>
      </c>
      <c r="B903" s="770"/>
      <c r="C903" s="71"/>
      <c r="D903" s="359"/>
      <c r="E903" s="44"/>
      <c r="F903" s="359"/>
      <c r="G903" s="62"/>
      <c r="H903" s="359"/>
    </row>
    <row r="904" spans="1:8" x14ac:dyDescent="0.25">
      <c r="A904" s="763">
        <v>903</v>
      </c>
      <c r="B904" s="770"/>
      <c r="C904" s="71"/>
      <c r="D904" s="359"/>
      <c r="E904" s="44"/>
      <c r="F904" s="359"/>
      <c r="G904" s="62"/>
      <c r="H904" s="359"/>
    </row>
    <row r="905" spans="1:8" x14ac:dyDescent="0.25">
      <c r="A905" s="763">
        <v>904</v>
      </c>
      <c r="B905" s="770"/>
      <c r="C905" s="71"/>
      <c r="D905" s="359"/>
      <c r="E905" s="44"/>
      <c r="F905" s="359"/>
      <c r="G905" s="62"/>
      <c r="H905" s="359"/>
    </row>
    <row r="906" spans="1:8" x14ac:dyDescent="0.25">
      <c r="A906" s="763">
        <v>905</v>
      </c>
      <c r="B906" s="770"/>
      <c r="C906" s="71"/>
      <c r="D906" s="359"/>
      <c r="E906" s="44"/>
      <c r="F906" s="359"/>
      <c r="G906" s="62"/>
      <c r="H906" s="359"/>
    </row>
    <row r="907" spans="1:8" x14ac:dyDescent="0.25">
      <c r="A907" s="763">
        <v>906</v>
      </c>
      <c r="B907" s="770"/>
      <c r="C907" s="71"/>
      <c r="D907" s="359"/>
      <c r="E907" s="44"/>
      <c r="F907" s="359"/>
      <c r="G907" s="62"/>
      <c r="H907" s="359"/>
    </row>
    <row r="908" spans="1:8" x14ac:dyDescent="0.25">
      <c r="A908" s="763">
        <v>907</v>
      </c>
      <c r="B908" s="770"/>
      <c r="C908" s="71"/>
      <c r="D908" s="359"/>
      <c r="E908" s="44"/>
      <c r="F908" s="359"/>
      <c r="G908" s="62"/>
      <c r="H908" s="359"/>
    </row>
    <row r="909" spans="1:8" x14ac:dyDescent="0.25">
      <c r="A909" s="763">
        <v>908</v>
      </c>
      <c r="B909" s="770"/>
      <c r="C909" s="71"/>
      <c r="D909" s="359"/>
      <c r="E909" s="44"/>
      <c r="F909" s="359"/>
      <c r="G909" s="62"/>
      <c r="H909" s="359"/>
    </row>
    <row r="910" spans="1:8" x14ac:dyDescent="0.25">
      <c r="A910" s="763">
        <v>909</v>
      </c>
      <c r="B910" s="770"/>
      <c r="C910" s="71"/>
      <c r="D910" s="359"/>
      <c r="E910" s="44"/>
      <c r="F910" s="359"/>
      <c r="G910" s="62"/>
      <c r="H910" s="359"/>
    </row>
    <row r="911" spans="1:8" x14ac:dyDescent="0.25">
      <c r="A911" s="763">
        <v>910</v>
      </c>
      <c r="B911" s="770"/>
      <c r="C911" s="71"/>
      <c r="D911" s="359"/>
      <c r="E911" s="44"/>
      <c r="F911" s="359"/>
      <c r="G911" s="62"/>
      <c r="H911" s="359"/>
    </row>
    <row r="912" spans="1:8" x14ac:dyDescent="0.25">
      <c r="A912" s="763">
        <v>911</v>
      </c>
      <c r="B912" s="770"/>
      <c r="C912" s="71"/>
      <c r="D912" s="359"/>
      <c r="E912" s="44"/>
      <c r="F912" s="359"/>
      <c r="G912" s="62"/>
      <c r="H912" s="359"/>
    </row>
    <row r="913" spans="1:8" x14ac:dyDescent="0.25">
      <c r="A913" s="763">
        <v>912</v>
      </c>
      <c r="B913" s="770"/>
      <c r="C913" s="71"/>
      <c r="D913" s="359"/>
      <c r="E913" s="44"/>
      <c r="F913" s="359"/>
      <c r="G913" s="62"/>
      <c r="H913" s="359"/>
    </row>
    <row r="914" spans="1:8" x14ac:dyDescent="0.25">
      <c r="A914" s="763">
        <v>913</v>
      </c>
      <c r="B914" s="770"/>
      <c r="C914" s="71"/>
      <c r="D914" s="359"/>
      <c r="E914" s="44"/>
      <c r="F914" s="359"/>
      <c r="G914" s="62"/>
      <c r="H914" s="359"/>
    </row>
    <row r="915" spans="1:8" x14ac:dyDescent="0.25">
      <c r="A915" s="763">
        <v>914</v>
      </c>
      <c r="B915" s="770"/>
      <c r="C915" s="71"/>
      <c r="D915" s="359"/>
      <c r="E915" s="44"/>
      <c r="F915" s="359"/>
      <c r="G915" s="62"/>
      <c r="H915" s="359"/>
    </row>
    <row r="916" spans="1:8" x14ac:dyDescent="0.25">
      <c r="A916" s="763">
        <v>915</v>
      </c>
      <c r="B916" s="770"/>
      <c r="C916" s="71"/>
      <c r="D916" s="359"/>
      <c r="E916" s="44"/>
      <c r="F916" s="359"/>
      <c r="G916" s="62"/>
      <c r="H916" s="359"/>
    </row>
    <row r="917" spans="1:8" x14ac:dyDescent="0.25">
      <c r="A917" s="763">
        <v>916</v>
      </c>
      <c r="B917" s="770"/>
      <c r="C917" s="71"/>
      <c r="D917" s="359"/>
      <c r="E917" s="44"/>
      <c r="F917" s="359"/>
      <c r="G917" s="62"/>
      <c r="H917" s="359"/>
    </row>
    <row r="918" spans="1:8" x14ac:dyDescent="0.25">
      <c r="A918" s="763">
        <v>917</v>
      </c>
      <c r="B918" s="770"/>
      <c r="C918" s="71"/>
      <c r="D918" s="359"/>
      <c r="E918" s="44"/>
      <c r="F918" s="359"/>
      <c r="G918" s="62"/>
      <c r="H918" s="359"/>
    </row>
    <row r="919" spans="1:8" x14ac:dyDescent="0.25">
      <c r="A919" s="763">
        <v>918</v>
      </c>
      <c r="B919" s="770"/>
      <c r="C919" s="71"/>
      <c r="D919" s="359"/>
      <c r="E919" s="44"/>
      <c r="F919" s="359"/>
      <c r="G919" s="62"/>
      <c r="H919" s="359"/>
    </row>
    <row r="920" spans="1:8" x14ac:dyDescent="0.25">
      <c r="A920" s="763">
        <v>919</v>
      </c>
      <c r="B920" s="770"/>
      <c r="C920" s="71"/>
      <c r="D920" s="359"/>
      <c r="E920" s="44"/>
      <c r="F920" s="359"/>
      <c r="G920" s="62"/>
      <c r="H920" s="359"/>
    </row>
    <row r="921" spans="1:8" x14ac:dyDescent="0.25">
      <c r="A921" s="763">
        <v>920</v>
      </c>
      <c r="B921" s="770"/>
      <c r="C921" s="71"/>
      <c r="D921" s="359"/>
      <c r="E921" s="44"/>
      <c r="F921" s="359"/>
      <c r="G921" s="62"/>
      <c r="H921" s="359"/>
    </row>
    <row r="922" spans="1:8" x14ac:dyDescent="0.25">
      <c r="A922" s="763">
        <v>921</v>
      </c>
      <c r="B922" s="770"/>
      <c r="C922" s="71"/>
      <c r="D922" s="359"/>
      <c r="E922" s="44"/>
      <c r="F922" s="359"/>
      <c r="G922" s="62"/>
      <c r="H922" s="359"/>
    </row>
    <row r="923" spans="1:8" x14ac:dyDescent="0.25">
      <c r="A923" s="763">
        <v>922</v>
      </c>
      <c r="B923" s="770"/>
      <c r="C923" s="71"/>
      <c r="D923" s="359"/>
      <c r="E923" s="44"/>
      <c r="F923" s="359"/>
      <c r="G923" s="62"/>
      <c r="H923" s="359"/>
    </row>
    <row r="924" spans="1:8" x14ac:dyDescent="0.25">
      <c r="A924" s="763">
        <v>923</v>
      </c>
      <c r="B924" s="770"/>
      <c r="C924" s="71"/>
      <c r="D924" s="359"/>
      <c r="E924" s="44"/>
      <c r="F924" s="359"/>
      <c r="G924" s="62"/>
      <c r="H924" s="359"/>
    </row>
    <row r="925" spans="1:8" x14ac:dyDescent="0.25">
      <c r="A925" s="763">
        <v>924</v>
      </c>
      <c r="B925" s="770"/>
      <c r="C925" s="71"/>
      <c r="D925" s="359"/>
      <c r="E925" s="44"/>
      <c r="F925" s="359"/>
      <c r="G925" s="62"/>
      <c r="H925" s="359"/>
    </row>
    <row r="926" spans="1:8" x14ac:dyDescent="0.25">
      <c r="A926" s="763">
        <v>925</v>
      </c>
      <c r="B926" s="770"/>
      <c r="C926" s="71"/>
      <c r="D926" s="359"/>
      <c r="E926" s="44"/>
      <c r="F926" s="359"/>
      <c r="G926" s="62"/>
      <c r="H926" s="359"/>
    </row>
    <row r="927" spans="1:8" x14ac:dyDescent="0.25">
      <c r="A927" s="763">
        <v>926</v>
      </c>
      <c r="B927" s="770"/>
      <c r="C927" s="71"/>
      <c r="D927" s="359"/>
      <c r="E927" s="44"/>
      <c r="F927" s="359"/>
      <c r="G927" s="62"/>
      <c r="H927" s="359"/>
    </row>
    <row r="928" spans="1:8" x14ac:dyDescent="0.25">
      <c r="A928" s="763">
        <v>927</v>
      </c>
      <c r="B928" s="770"/>
      <c r="C928" s="71"/>
      <c r="D928" s="359"/>
      <c r="E928" s="44"/>
      <c r="F928" s="359"/>
      <c r="G928" s="62"/>
      <c r="H928" s="359"/>
    </row>
    <row r="929" spans="1:8" x14ac:dyDescent="0.25">
      <c r="A929" s="763">
        <v>928</v>
      </c>
      <c r="B929" s="770"/>
      <c r="C929" s="71"/>
      <c r="D929" s="359"/>
      <c r="E929" s="44"/>
      <c r="F929" s="359"/>
      <c r="G929" s="62"/>
      <c r="H929" s="359"/>
    </row>
    <row r="930" spans="1:8" x14ac:dyDescent="0.25">
      <c r="A930" s="763">
        <v>929</v>
      </c>
      <c r="B930" s="770"/>
      <c r="C930" s="71"/>
      <c r="D930" s="359"/>
      <c r="E930" s="44"/>
      <c r="F930" s="359"/>
      <c r="G930" s="62"/>
      <c r="H930" s="359"/>
    </row>
    <row r="931" spans="1:8" x14ac:dyDescent="0.25">
      <c r="A931" s="763">
        <v>930</v>
      </c>
      <c r="B931" s="770"/>
      <c r="C931" s="71"/>
      <c r="D931" s="359"/>
      <c r="E931" s="44"/>
      <c r="F931" s="359"/>
      <c r="G931" s="62"/>
      <c r="H931" s="359"/>
    </row>
    <row r="932" spans="1:8" x14ac:dyDescent="0.25">
      <c r="A932" s="763">
        <v>931</v>
      </c>
      <c r="B932" s="770"/>
      <c r="C932" s="71"/>
      <c r="D932" s="359"/>
      <c r="E932" s="44"/>
      <c r="F932" s="359"/>
      <c r="G932" s="62"/>
      <c r="H932" s="359"/>
    </row>
    <row r="933" spans="1:8" x14ac:dyDescent="0.25">
      <c r="A933" s="763">
        <v>932</v>
      </c>
      <c r="B933" s="770"/>
      <c r="C933" s="71"/>
      <c r="D933" s="359"/>
      <c r="E933" s="44"/>
      <c r="F933" s="359"/>
      <c r="G933" s="62"/>
      <c r="H933" s="359"/>
    </row>
    <row r="934" spans="1:8" x14ac:dyDescent="0.25">
      <c r="A934" s="763">
        <v>933</v>
      </c>
      <c r="B934" s="770"/>
      <c r="C934" s="71"/>
      <c r="D934" s="359"/>
      <c r="E934" s="44"/>
      <c r="F934" s="359"/>
      <c r="G934" s="62"/>
      <c r="H934" s="359"/>
    </row>
    <row r="935" spans="1:8" x14ac:dyDescent="0.25">
      <c r="A935" s="763">
        <v>934</v>
      </c>
      <c r="B935" s="770"/>
      <c r="C935" s="71"/>
      <c r="D935" s="359"/>
      <c r="E935" s="44"/>
      <c r="F935" s="359"/>
      <c r="G935" s="62"/>
      <c r="H935" s="359"/>
    </row>
    <row r="936" spans="1:8" x14ac:dyDescent="0.25">
      <c r="A936" s="763">
        <v>935</v>
      </c>
      <c r="B936" s="770"/>
      <c r="C936" s="71"/>
      <c r="D936" s="359"/>
      <c r="E936" s="44"/>
      <c r="F936" s="359"/>
      <c r="G936" s="62"/>
      <c r="H936" s="359"/>
    </row>
    <row r="937" spans="1:8" x14ac:dyDescent="0.25">
      <c r="A937" s="763">
        <v>936</v>
      </c>
      <c r="B937" s="770"/>
      <c r="C937" s="71"/>
      <c r="D937" s="359"/>
      <c r="E937" s="44"/>
      <c r="F937" s="359"/>
      <c r="G937" s="62"/>
      <c r="H937" s="359"/>
    </row>
    <row r="938" spans="1:8" x14ac:dyDescent="0.25">
      <c r="A938" s="763">
        <v>937</v>
      </c>
      <c r="B938" s="770"/>
      <c r="C938" s="71"/>
      <c r="D938" s="359"/>
      <c r="E938" s="44"/>
      <c r="F938" s="359"/>
      <c r="G938" s="62"/>
      <c r="H938" s="359"/>
    </row>
    <row r="939" spans="1:8" x14ac:dyDescent="0.25">
      <c r="A939" s="763">
        <v>938</v>
      </c>
      <c r="B939" s="770"/>
      <c r="C939" s="71"/>
      <c r="D939" s="359"/>
      <c r="E939" s="44"/>
      <c r="F939" s="359"/>
      <c r="G939" s="62"/>
      <c r="H939" s="359"/>
    </row>
    <row r="940" spans="1:8" x14ac:dyDescent="0.25">
      <c r="A940" s="763">
        <v>939</v>
      </c>
      <c r="B940" s="770"/>
      <c r="C940" s="71"/>
      <c r="D940" s="359"/>
      <c r="E940" s="44"/>
      <c r="F940" s="359"/>
      <c r="G940" s="62"/>
      <c r="H940" s="359"/>
    </row>
    <row r="941" spans="1:8" x14ac:dyDescent="0.25">
      <c r="A941" s="763">
        <v>940</v>
      </c>
      <c r="B941" s="770"/>
      <c r="C941" s="71"/>
      <c r="D941" s="359"/>
      <c r="E941" s="44"/>
      <c r="F941" s="359"/>
      <c r="G941" s="62"/>
      <c r="H941" s="359"/>
    </row>
    <row r="942" spans="1:8" x14ac:dyDescent="0.25">
      <c r="A942" s="763">
        <v>941</v>
      </c>
      <c r="B942" s="770"/>
      <c r="C942" s="71"/>
      <c r="D942" s="359"/>
      <c r="E942" s="44"/>
      <c r="F942" s="359"/>
      <c r="G942" s="62"/>
      <c r="H942" s="359"/>
    </row>
    <row r="943" spans="1:8" x14ac:dyDescent="0.25">
      <c r="A943" s="763">
        <v>942</v>
      </c>
      <c r="B943" s="770"/>
      <c r="C943" s="71"/>
      <c r="D943" s="359"/>
      <c r="E943" s="44"/>
      <c r="F943" s="359"/>
      <c r="G943" s="62"/>
      <c r="H943" s="359"/>
    </row>
    <row r="944" spans="1:8" x14ac:dyDescent="0.25">
      <c r="A944" s="763">
        <v>943</v>
      </c>
      <c r="B944" s="770"/>
      <c r="C944" s="71"/>
      <c r="D944" s="359"/>
      <c r="E944" s="44"/>
      <c r="F944" s="359"/>
      <c r="G944" s="62"/>
      <c r="H944" s="359"/>
    </row>
    <row r="945" spans="1:8" x14ac:dyDescent="0.25">
      <c r="A945" s="763">
        <v>944</v>
      </c>
      <c r="B945" s="770"/>
      <c r="C945" s="71"/>
      <c r="D945" s="359"/>
      <c r="E945" s="44"/>
      <c r="F945" s="359"/>
      <c r="G945" s="62"/>
      <c r="H945" s="359"/>
    </row>
    <row r="946" spans="1:8" x14ac:dyDescent="0.25">
      <c r="A946" s="763">
        <v>945</v>
      </c>
      <c r="B946" s="770"/>
      <c r="C946" s="71"/>
      <c r="D946" s="359"/>
      <c r="E946" s="44"/>
      <c r="F946" s="359"/>
      <c r="G946" s="62"/>
      <c r="H946" s="359"/>
    </row>
    <row r="947" spans="1:8" x14ac:dyDescent="0.25">
      <c r="A947" s="763">
        <v>946</v>
      </c>
      <c r="B947" s="770"/>
      <c r="C947" s="71"/>
      <c r="D947" s="359"/>
      <c r="E947" s="44"/>
      <c r="F947" s="359"/>
      <c r="G947" s="62"/>
      <c r="H947" s="359"/>
    </row>
    <row r="948" spans="1:8" x14ac:dyDescent="0.25">
      <c r="A948" s="763">
        <v>947</v>
      </c>
      <c r="B948" s="770"/>
      <c r="C948" s="71"/>
      <c r="D948" s="359"/>
      <c r="E948" s="44"/>
      <c r="F948" s="359"/>
      <c r="G948" s="62"/>
      <c r="H948" s="359"/>
    </row>
    <row r="949" spans="1:8" x14ac:dyDescent="0.25">
      <c r="A949" s="763">
        <v>948</v>
      </c>
      <c r="B949" s="770"/>
      <c r="C949" s="71"/>
      <c r="D949" s="359"/>
      <c r="E949" s="44"/>
      <c r="F949" s="359"/>
      <c r="G949" s="62"/>
      <c r="H949" s="359"/>
    </row>
    <row r="950" spans="1:8" x14ac:dyDescent="0.25">
      <c r="A950" s="763">
        <v>949</v>
      </c>
      <c r="B950" s="770"/>
      <c r="C950" s="71"/>
      <c r="D950" s="359"/>
      <c r="E950" s="44"/>
      <c r="F950" s="359"/>
      <c r="G950" s="62"/>
      <c r="H950" s="359"/>
    </row>
    <row r="951" spans="1:8" x14ac:dyDescent="0.25">
      <c r="A951" s="763">
        <v>950</v>
      </c>
      <c r="B951" s="770"/>
      <c r="C951" s="71"/>
      <c r="D951" s="359"/>
      <c r="E951" s="44"/>
      <c r="F951" s="359"/>
      <c r="G951" s="62"/>
      <c r="H951" s="359"/>
    </row>
    <row r="952" spans="1:8" x14ac:dyDescent="0.25">
      <c r="A952" s="763">
        <v>951</v>
      </c>
      <c r="B952" s="770"/>
      <c r="C952" s="71"/>
      <c r="D952" s="359"/>
      <c r="E952" s="44"/>
      <c r="F952" s="359"/>
      <c r="G952" s="62"/>
      <c r="H952" s="359"/>
    </row>
    <row r="953" spans="1:8" x14ac:dyDescent="0.25">
      <c r="A953" s="763">
        <v>952</v>
      </c>
      <c r="B953" s="770"/>
      <c r="C953" s="71"/>
      <c r="D953" s="359"/>
      <c r="E953" s="44"/>
      <c r="F953" s="359"/>
      <c r="G953" s="62"/>
      <c r="H953" s="359"/>
    </row>
    <row r="954" spans="1:8" x14ac:dyDescent="0.25">
      <c r="A954" s="763">
        <v>953</v>
      </c>
      <c r="B954" s="770"/>
      <c r="C954" s="71"/>
      <c r="D954" s="359"/>
      <c r="E954" s="44"/>
      <c r="F954" s="359"/>
      <c r="G954" s="62"/>
      <c r="H954" s="359"/>
    </row>
    <row r="955" spans="1:8" x14ac:dyDescent="0.25">
      <c r="A955" s="763">
        <v>954</v>
      </c>
      <c r="B955" s="770"/>
      <c r="C955" s="71"/>
      <c r="D955" s="359"/>
      <c r="E955" s="44"/>
      <c r="F955" s="359"/>
      <c r="G955" s="62"/>
      <c r="H955" s="359"/>
    </row>
    <row r="956" spans="1:8" x14ac:dyDescent="0.25">
      <c r="A956" s="763">
        <v>955</v>
      </c>
      <c r="B956" s="770"/>
      <c r="C956" s="71"/>
      <c r="D956" s="359"/>
      <c r="E956" s="44"/>
      <c r="F956" s="359"/>
      <c r="G956" s="62"/>
      <c r="H956" s="359"/>
    </row>
    <row r="957" spans="1:8" x14ac:dyDescent="0.25">
      <c r="A957" s="763">
        <v>956</v>
      </c>
      <c r="B957" s="770"/>
      <c r="C957" s="71"/>
      <c r="D957" s="359"/>
      <c r="E957" s="44"/>
      <c r="F957" s="359"/>
      <c r="G957" s="62"/>
      <c r="H957" s="359"/>
    </row>
    <row r="958" spans="1:8" x14ac:dyDescent="0.25">
      <c r="A958" s="763">
        <v>957</v>
      </c>
      <c r="B958" s="770"/>
      <c r="C958" s="71"/>
      <c r="D958" s="359"/>
      <c r="E958" s="44"/>
      <c r="F958" s="359"/>
      <c r="G958" s="62"/>
      <c r="H958" s="359"/>
    </row>
    <row r="959" spans="1:8" x14ac:dyDescent="0.25">
      <c r="A959" s="763">
        <v>958</v>
      </c>
      <c r="B959" s="770"/>
      <c r="C959" s="71"/>
      <c r="D959" s="359"/>
      <c r="E959" s="44"/>
      <c r="F959" s="359"/>
      <c r="G959" s="62"/>
      <c r="H959" s="359"/>
    </row>
    <row r="960" spans="1:8" x14ac:dyDescent="0.25">
      <c r="A960" s="763">
        <v>959</v>
      </c>
      <c r="B960" s="770"/>
      <c r="C960" s="71"/>
      <c r="D960" s="359"/>
      <c r="E960" s="44"/>
      <c r="F960" s="359"/>
      <c r="G960" s="62"/>
      <c r="H960" s="359"/>
    </row>
    <row r="961" spans="1:8" x14ac:dyDescent="0.25">
      <c r="A961" s="763">
        <v>960</v>
      </c>
      <c r="B961" s="770"/>
      <c r="C961" s="71"/>
      <c r="D961" s="359"/>
      <c r="E961" s="44"/>
      <c r="F961" s="359"/>
      <c r="G961" s="62"/>
      <c r="H961" s="359"/>
    </row>
    <row r="962" spans="1:8" x14ac:dyDescent="0.25">
      <c r="A962" s="763">
        <v>961</v>
      </c>
      <c r="B962" s="770"/>
      <c r="C962" s="71"/>
      <c r="D962" s="359"/>
      <c r="E962" s="44"/>
      <c r="F962" s="359"/>
      <c r="G962" s="62"/>
      <c r="H962" s="359"/>
    </row>
    <row r="963" spans="1:8" x14ac:dyDescent="0.25">
      <c r="A963" s="763">
        <v>962</v>
      </c>
      <c r="B963" s="770"/>
      <c r="C963" s="71"/>
      <c r="D963" s="359"/>
      <c r="E963" s="44"/>
      <c r="F963" s="359"/>
      <c r="G963" s="62"/>
      <c r="H963" s="359"/>
    </row>
    <row r="964" spans="1:8" x14ac:dyDescent="0.25">
      <c r="A964" s="763">
        <v>963</v>
      </c>
      <c r="B964" s="770"/>
      <c r="C964" s="71"/>
      <c r="D964" s="359"/>
      <c r="E964" s="44"/>
      <c r="F964" s="359"/>
      <c r="G964" s="62"/>
      <c r="H964" s="359"/>
    </row>
    <row r="965" spans="1:8" x14ac:dyDescent="0.25">
      <c r="A965" s="763">
        <v>964</v>
      </c>
      <c r="B965" s="770"/>
      <c r="C965" s="71"/>
      <c r="D965" s="359"/>
      <c r="E965" s="44"/>
      <c r="F965" s="359"/>
      <c r="G965" s="62"/>
      <c r="H965" s="359"/>
    </row>
    <row r="966" spans="1:8" x14ac:dyDescent="0.25">
      <c r="A966" s="763">
        <v>965</v>
      </c>
      <c r="B966" s="770"/>
      <c r="C966" s="71"/>
      <c r="D966" s="359"/>
      <c r="E966" s="44"/>
      <c r="F966" s="359"/>
      <c r="G966" s="62"/>
      <c r="H966" s="359"/>
    </row>
    <row r="967" spans="1:8" x14ac:dyDescent="0.25">
      <c r="A967" s="763">
        <v>966</v>
      </c>
      <c r="B967" s="770"/>
      <c r="C967" s="71"/>
      <c r="D967" s="359"/>
      <c r="E967" s="44"/>
      <c r="F967" s="359"/>
      <c r="G967" s="62"/>
      <c r="H967" s="359"/>
    </row>
    <row r="968" spans="1:8" x14ac:dyDescent="0.25">
      <c r="A968" s="763">
        <v>967</v>
      </c>
      <c r="B968" s="770"/>
      <c r="C968" s="71"/>
      <c r="D968" s="359"/>
      <c r="E968" s="44"/>
      <c r="F968" s="359"/>
      <c r="G968" s="62"/>
      <c r="H968" s="359"/>
    </row>
    <row r="969" spans="1:8" x14ac:dyDescent="0.25">
      <c r="A969" s="763">
        <v>968</v>
      </c>
      <c r="B969" s="770"/>
      <c r="C969" s="71"/>
      <c r="D969" s="359"/>
      <c r="E969" s="44"/>
      <c r="F969" s="359"/>
      <c r="G969" s="62"/>
      <c r="H969" s="359"/>
    </row>
    <row r="970" spans="1:8" x14ac:dyDescent="0.25">
      <c r="A970" s="763">
        <v>969</v>
      </c>
      <c r="B970" s="770"/>
      <c r="C970" s="71"/>
      <c r="D970" s="359"/>
      <c r="E970" s="44"/>
      <c r="F970" s="359"/>
      <c r="G970" s="62"/>
      <c r="H970" s="359"/>
    </row>
    <row r="971" spans="1:8" x14ac:dyDescent="0.25">
      <c r="A971" s="763">
        <v>970</v>
      </c>
      <c r="B971" s="770"/>
      <c r="C971" s="71"/>
      <c r="D971" s="359"/>
      <c r="E971" s="44"/>
      <c r="F971" s="359"/>
      <c r="G971" s="62"/>
      <c r="H971" s="359"/>
    </row>
    <row r="972" spans="1:8" x14ac:dyDescent="0.25">
      <c r="A972" s="763">
        <v>971</v>
      </c>
      <c r="B972" s="770"/>
      <c r="C972" s="71"/>
      <c r="D972" s="359"/>
      <c r="E972" s="44"/>
      <c r="F972" s="359"/>
      <c r="G972" s="62"/>
      <c r="H972" s="359"/>
    </row>
    <row r="973" spans="1:8" x14ac:dyDescent="0.25">
      <c r="A973" s="763">
        <v>972</v>
      </c>
      <c r="B973" s="770"/>
      <c r="C973" s="71"/>
      <c r="D973" s="359"/>
      <c r="E973" s="44"/>
      <c r="F973" s="359"/>
      <c r="G973" s="62"/>
      <c r="H973" s="359"/>
    </row>
    <row r="974" spans="1:8" x14ac:dyDescent="0.25">
      <c r="A974" s="763">
        <v>973</v>
      </c>
      <c r="B974" s="770"/>
      <c r="C974" s="71"/>
      <c r="D974" s="359"/>
      <c r="E974" s="44"/>
      <c r="F974" s="359"/>
      <c r="G974" s="62"/>
      <c r="H974" s="359"/>
    </row>
    <row r="975" spans="1:8" x14ac:dyDescent="0.25">
      <c r="A975" s="763">
        <v>974</v>
      </c>
      <c r="B975" s="770"/>
      <c r="C975" s="71"/>
      <c r="D975" s="359"/>
      <c r="E975" s="44"/>
      <c r="F975" s="359"/>
      <c r="G975" s="62"/>
      <c r="H975" s="359"/>
    </row>
    <row r="976" spans="1:8" x14ac:dyDescent="0.25">
      <c r="A976" s="763">
        <v>975</v>
      </c>
      <c r="B976" s="770"/>
      <c r="C976" s="71"/>
      <c r="D976" s="359"/>
      <c r="E976" s="44"/>
      <c r="F976" s="359"/>
      <c r="G976" s="62"/>
      <c r="H976" s="359"/>
    </row>
    <row r="977" spans="1:8" x14ac:dyDescent="0.25">
      <c r="A977" s="763">
        <v>976</v>
      </c>
      <c r="B977" s="770"/>
      <c r="C977" s="71"/>
      <c r="D977" s="359"/>
      <c r="E977" s="44"/>
      <c r="F977" s="359"/>
      <c r="G977" s="62"/>
      <c r="H977" s="359"/>
    </row>
    <row r="978" spans="1:8" x14ac:dyDescent="0.25">
      <c r="A978" s="763">
        <v>977</v>
      </c>
      <c r="B978" s="770"/>
      <c r="C978" s="71"/>
      <c r="D978" s="359"/>
      <c r="E978" s="44"/>
      <c r="F978" s="359"/>
      <c r="G978" s="62"/>
      <c r="H978" s="359"/>
    </row>
    <row r="979" spans="1:8" x14ac:dyDescent="0.25">
      <c r="A979" s="763">
        <v>978</v>
      </c>
      <c r="B979" s="770"/>
      <c r="C979" s="71"/>
      <c r="D979" s="359"/>
      <c r="E979" s="44"/>
      <c r="F979" s="359"/>
      <c r="G979" s="62"/>
      <c r="H979" s="359"/>
    </row>
    <row r="980" spans="1:8" x14ac:dyDescent="0.25">
      <c r="A980" s="763">
        <v>979</v>
      </c>
      <c r="B980" s="770"/>
      <c r="C980" s="71"/>
      <c r="D980" s="359"/>
      <c r="E980" s="44"/>
      <c r="F980" s="359"/>
      <c r="G980" s="62"/>
      <c r="H980" s="359"/>
    </row>
    <row r="981" spans="1:8" x14ac:dyDescent="0.25">
      <c r="A981" s="763">
        <v>980</v>
      </c>
      <c r="B981" s="770"/>
      <c r="C981" s="71"/>
      <c r="D981" s="359"/>
      <c r="E981" s="44"/>
      <c r="F981" s="359"/>
      <c r="G981" s="62"/>
      <c r="H981" s="359"/>
    </row>
    <row r="982" spans="1:8" x14ac:dyDescent="0.25">
      <c r="A982" s="763">
        <v>981</v>
      </c>
      <c r="B982" s="770"/>
      <c r="C982" s="71"/>
      <c r="D982" s="359"/>
      <c r="E982" s="44"/>
      <c r="F982" s="359"/>
      <c r="G982" s="62"/>
      <c r="H982" s="359"/>
    </row>
    <row r="983" spans="1:8" x14ac:dyDescent="0.25">
      <c r="A983" s="763">
        <v>982</v>
      </c>
      <c r="B983" s="770"/>
      <c r="C983" s="71"/>
      <c r="D983" s="359"/>
      <c r="E983" s="44"/>
      <c r="F983" s="359"/>
      <c r="G983" s="62"/>
      <c r="H983" s="359"/>
    </row>
    <row r="984" spans="1:8" x14ac:dyDescent="0.25">
      <c r="A984" s="763">
        <v>983</v>
      </c>
      <c r="B984" s="770"/>
      <c r="C984" s="71"/>
      <c r="D984" s="359"/>
      <c r="E984" s="44"/>
      <c r="F984" s="359"/>
      <c r="G984" s="62"/>
      <c r="H984" s="359"/>
    </row>
    <row r="985" spans="1:8" x14ac:dyDescent="0.25">
      <c r="A985" s="763">
        <v>984</v>
      </c>
      <c r="B985" s="770"/>
      <c r="C985" s="71"/>
      <c r="D985" s="359"/>
      <c r="E985" s="44"/>
      <c r="F985" s="359"/>
      <c r="G985" s="62"/>
      <c r="H985" s="359"/>
    </row>
    <row r="986" spans="1:8" x14ac:dyDescent="0.25">
      <c r="A986" s="763">
        <v>985</v>
      </c>
      <c r="B986" s="770"/>
      <c r="C986" s="71"/>
      <c r="D986" s="359"/>
      <c r="E986" s="44"/>
      <c r="F986" s="359"/>
      <c r="G986" s="62"/>
      <c r="H986" s="359"/>
    </row>
    <row r="987" spans="1:8" x14ac:dyDescent="0.25">
      <c r="A987" s="763">
        <v>986</v>
      </c>
      <c r="B987" s="770"/>
      <c r="C987" s="71"/>
      <c r="D987" s="359"/>
      <c r="E987" s="44"/>
      <c r="F987" s="359"/>
      <c r="G987" s="62"/>
      <c r="H987" s="359"/>
    </row>
    <row r="988" spans="1:8" ht="12.75" customHeight="1" x14ac:dyDescent="0.25">
      <c r="A988" s="763">
        <v>987</v>
      </c>
      <c r="C988" s="71"/>
      <c r="D988" s="359"/>
      <c r="E988" s="44"/>
      <c r="F988" s="359"/>
      <c r="G988" s="62"/>
      <c r="H988" s="359"/>
    </row>
    <row r="989" spans="1:8" x14ac:dyDescent="0.25">
      <c r="A989" s="763">
        <v>988</v>
      </c>
      <c r="B989" s="770"/>
      <c r="C989" s="71"/>
      <c r="D989" s="359"/>
      <c r="E989" s="44"/>
      <c r="F989" s="359"/>
      <c r="G989" s="62"/>
      <c r="H989" s="359"/>
    </row>
    <row r="990" spans="1:8" x14ac:dyDescent="0.25">
      <c r="A990" s="763">
        <v>989</v>
      </c>
      <c r="B990" s="770"/>
      <c r="C990" s="71"/>
      <c r="D990" s="359"/>
      <c r="E990" s="44"/>
      <c r="F990" s="359"/>
      <c r="G990" s="62"/>
      <c r="H990" s="359"/>
    </row>
    <row r="991" spans="1:8" x14ac:dyDescent="0.25">
      <c r="A991" s="763">
        <v>990</v>
      </c>
      <c r="B991" s="770"/>
      <c r="C991" s="71"/>
      <c r="D991" s="359"/>
      <c r="E991" s="44"/>
      <c r="F991" s="359"/>
      <c r="G991" s="62"/>
      <c r="H991" s="359"/>
    </row>
    <row r="992" spans="1:8" x14ac:dyDescent="0.25">
      <c r="A992" s="763">
        <v>991</v>
      </c>
      <c r="B992" s="770"/>
      <c r="C992" s="71"/>
      <c r="D992" s="359"/>
      <c r="E992" s="44"/>
      <c r="F992" s="359"/>
      <c r="G992" s="62"/>
      <c r="H992" s="359"/>
    </row>
    <row r="993" spans="1:8" x14ac:dyDescent="0.25">
      <c r="A993" s="763">
        <v>992</v>
      </c>
      <c r="B993" s="770"/>
      <c r="C993" s="71"/>
      <c r="D993" s="359"/>
      <c r="E993" s="44"/>
      <c r="F993" s="359"/>
      <c r="G993" s="62"/>
      <c r="H993" s="359"/>
    </row>
    <row r="994" spans="1:8" x14ac:dyDescent="0.25">
      <c r="A994" s="763">
        <v>993</v>
      </c>
      <c r="B994" s="771"/>
      <c r="C994" s="71"/>
      <c r="D994" s="359"/>
      <c r="E994" s="44"/>
      <c r="F994" s="359"/>
      <c r="G994" s="62"/>
      <c r="H994" s="359"/>
    </row>
    <row r="995" spans="1:8" x14ac:dyDescent="0.25">
      <c r="A995" s="763">
        <v>994</v>
      </c>
      <c r="B995" s="771"/>
      <c r="C995" s="71"/>
      <c r="D995" s="359"/>
      <c r="E995" s="44"/>
      <c r="F995" s="359"/>
      <c r="G995" s="62"/>
      <c r="H995" s="359"/>
    </row>
    <row r="996" spans="1:8" x14ac:dyDescent="0.25">
      <c r="A996" s="763">
        <v>995</v>
      </c>
      <c r="B996" s="771"/>
      <c r="C996" s="71"/>
      <c r="D996" s="359"/>
      <c r="E996" s="44"/>
      <c r="F996" s="359"/>
      <c r="G996" s="62"/>
      <c r="H996" s="359"/>
    </row>
    <row r="997" spans="1:8" x14ac:dyDescent="0.25">
      <c r="A997" s="763">
        <v>996</v>
      </c>
      <c r="B997" s="771"/>
      <c r="C997" s="359"/>
      <c r="D997" s="359"/>
      <c r="E997" s="56"/>
      <c r="F997" s="359"/>
      <c r="G997" s="62"/>
      <c r="H997" s="44"/>
    </row>
    <row r="998" spans="1:8" x14ac:dyDescent="0.25">
      <c r="A998" s="763">
        <v>997</v>
      </c>
      <c r="B998" s="771"/>
      <c r="C998" s="359"/>
      <c r="D998" s="359"/>
      <c r="E998" s="56"/>
      <c r="F998" s="359"/>
      <c r="G998" s="62"/>
      <c r="H998" s="44"/>
    </row>
    <row r="999" spans="1:8" x14ac:dyDescent="0.25">
      <c r="A999" s="763">
        <v>998</v>
      </c>
      <c r="B999" s="771"/>
      <c r="C999" s="359"/>
      <c r="D999" s="359"/>
      <c r="E999" s="56"/>
      <c r="F999" s="359"/>
      <c r="G999" s="62"/>
      <c r="H999" s="44"/>
    </row>
    <row r="1000" spans="1:8" x14ac:dyDescent="0.25">
      <c r="A1000" s="763">
        <v>999</v>
      </c>
      <c r="B1000" s="771"/>
      <c r="C1000" s="359"/>
      <c r="D1000" s="359"/>
      <c r="E1000" s="56"/>
      <c r="F1000" s="359"/>
      <c r="G1000" s="62"/>
      <c r="H1000" s="44"/>
    </row>
    <row r="1001" spans="1:8" x14ac:dyDescent="0.25">
      <c r="A1001" s="763">
        <v>1000</v>
      </c>
      <c r="B1001" s="771"/>
      <c r="C1001" s="359"/>
      <c r="D1001" s="359"/>
      <c r="E1001" s="56"/>
      <c r="F1001" s="359"/>
      <c r="G1001" s="62"/>
      <c r="H1001" s="44"/>
    </row>
    <row r="1002" spans="1:8" x14ac:dyDescent="0.25">
      <c r="A1002" s="763">
        <v>1001</v>
      </c>
      <c r="B1002" s="771"/>
      <c r="C1002" s="359"/>
      <c r="D1002" s="359"/>
      <c r="E1002" s="56"/>
      <c r="F1002" s="359"/>
      <c r="G1002" s="62"/>
      <c r="H1002" s="44"/>
    </row>
    <row r="1003" spans="1:8" x14ac:dyDescent="0.25">
      <c r="A1003" s="763">
        <v>1002</v>
      </c>
      <c r="B1003" s="771"/>
      <c r="C1003" s="359"/>
      <c r="D1003" s="359"/>
      <c r="E1003" s="56"/>
      <c r="F1003" s="359"/>
      <c r="G1003" s="62"/>
      <c r="H1003" s="44"/>
    </row>
    <row r="1004" spans="1:8" x14ac:dyDescent="0.25">
      <c r="A1004" s="763">
        <v>1003</v>
      </c>
      <c r="B1004" s="771"/>
      <c r="C1004" s="359"/>
      <c r="D1004" s="359"/>
      <c r="E1004" s="56"/>
      <c r="F1004" s="359"/>
      <c r="G1004" s="62"/>
      <c r="H1004" s="44"/>
    </row>
    <row r="1005" spans="1:8" x14ac:dyDescent="0.25">
      <c r="A1005" s="763">
        <v>1004</v>
      </c>
      <c r="B1005" s="771"/>
      <c r="C1005" s="359"/>
      <c r="D1005" s="359"/>
      <c r="E1005" s="56"/>
      <c r="F1005" s="359"/>
      <c r="G1005" s="62"/>
      <c r="H1005" s="44"/>
    </row>
    <row r="1006" spans="1:8" x14ac:dyDescent="0.25">
      <c r="A1006" s="763">
        <v>1005</v>
      </c>
      <c r="B1006" s="771"/>
      <c r="C1006" s="359"/>
      <c r="D1006" s="359"/>
      <c r="E1006" s="56"/>
      <c r="F1006" s="359"/>
      <c r="G1006" s="62"/>
      <c r="H1006" s="44"/>
    </row>
    <row r="1007" spans="1:8" x14ac:dyDescent="0.25">
      <c r="A1007" s="763">
        <v>1006</v>
      </c>
      <c r="B1007" s="771"/>
      <c r="C1007" s="359"/>
      <c r="D1007" s="359"/>
      <c r="E1007" s="56"/>
      <c r="F1007" s="359"/>
      <c r="G1007" s="62"/>
      <c r="H1007" s="44"/>
    </row>
    <row r="1008" spans="1:8" x14ac:dyDescent="0.25">
      <c r="A1008" s="763">
        <v>1007</v>
      </c>
      <c r="B1008" s="771"/>
      <c r="C1008" s="359"/>
      <c r="D1008" s="359"/>
      <c r="E1008" s="56"/>
      <c r="F1008" s="359"/>
      <c r="G1008" s="62"/>
      <c r="H1008" s="44"/>
    </row>
    <row r="1009" spans="1:8" x14ac:dyDescent="0.25">
      <c r="A1009" s="763">
        <v>1008</v>
      </c>
      <c r="B1009" s="771"/>
      <c r="C1009" s="359"/>
      <c r="D1009" s="359"/>
      <c r="E1009" s="56"/>
      <c r="F1009" s="359"/>
      <c r="G1009" s="62"/>
      <c r="H1009" s="44"/>
    </row>
    <row r="1010" spans="1:8" x14ac:dyDescent="0.25">
      <c r="A1010" s="763">
        <v>1009</v>
      </c>
      <c r="B1010" s="771"/>
      <c r="C1010" s="359"/>
      <c r="D1010" s="359"/>
      <c r="E1010" s="56"/>
      <c r="F1010" s="359"/>
      <c r="G1010" s="62"/>
      <c r="H1010" s="44"/>
    </row>
    <row r="1011" spans="1:8" x14ac:dyDescent="0.25">
      <c r="A1011" s="763">
        <v>1010</v>
      </c>
      <c r="B1011" s="771"/>
      <c r="C1011" s="359"/>
      <c r="D1011" s="359"/>
      <c r="E1011" s="56"/>
      <c r="F1011" s="359"/>
      <c r="G1011" s="62"/>
      <c r="H1011" s="44"/>
    </row>
    <row r="1012" spans="1:8" x14ac:dyDescent="0.25">
      <c r="A1012" s="763">
        <v>1011</v>
      </c>
      <c r="B1012" s="771"/>
      <c r="C1012" s="359"/>
      <c r="D1012" s="359"/>
      <c r="E1012" s="56"/>
      <c r="F1012" s="359"/>
      <c r="G1012" s="62"/>
      <c r="H1012" s="44"/>
    </row>
    <row r="1013" spans="1:8" x14ac:dyDescent="0.25">
      <c r="A1013" s="763">
        <v>1012</v>
      </c>
      <c r="B1013" s="771"/>
      <c r="C1013" s="359"/>
      <c r="D1013" s="359"/>
      <c r="E1013" s="56"/>
      <c r="F1013" s="359"/>
      <c r="G1013" s="62"/>
      <c r="H1013" s="44"/>
    </row>
    <row r="1014" spans="1:8" x14ac:dyDescent="0.25">
      <c r="A1014" s="763">
        <v>1013</v>
      </c>
      <c r="B1014" s="771"/>
      <c r="C1014" s="359"/>
      <c r="D1014" s="359"/>
      <c r="E1014" s="56"/>
      <c r="F1014" s="359"/>
      <c r="G1014" s="62"/>
      <c r="H1014" s="44"/>
    </row>
    <row r="1015" spans="1:8" x14ac:dyDescent="0.25">
      <c r="A1015" s="763">
        <v>1014</v>
      </c>
      <c r="B1015" s="771"/>
      <c r="C1015" s="359"/>
      <c r="D1015" s="359"/>
      <c r="E1015" s="56"/>
      <c r="F1015" s="359"/>
      <c r="G1015" s="62"/>
      <c r="H1015" s="44"/>
    </row>
    <row r="1016" spans="1:8" x14ac:dyDescent="0.25">
      <c r="A1016" s="763">
        <v>1015</v>
      </c>
      <c r="B1016" s="771"/>
      <c r="C1016" s="359"/>
      <c r="D1016" s="359"/>
      <c r="E1016" s="56"/>
      <c r="F1016" s="359"/>
      <c r="G1016" s="62"/>
      <c r="H1016" s="44"/>
    </row>
    <row r="1017" spans="1:8" x14ac:dyDescent="0.25">
      <c r="A1017" s="763">
        <v>1016</v>
      </c>
      <c r="B1017" s="771"/>
      <c r="C1017" s="359"/>
      <c r="D1017" s="359"/>
      <c r="E1017" s="56"/>
      <c r="F1017" s="359"/>
      <c r="G1017" s="62"/>
      <c r="H1017" s="44"/>
    </row>
    <row r="1018" spans="1:8" x14ac:dyDescent="0.25">
      <c r="A1018" s="763">
        <v>1017</v>
      </c>
      <c r="B1018" s="771"/>
      <c r="C1018" s="359"/>
      <c r="D1018" s="359"/>
      <c r="E1018" s="56"/>
      <c r="F1018" s="359"/>
      <c r="G1018" s="62"/>
      <c r="H1018" s="44"/>
    </row>
    <row r="1019" spans="1:8" x14ac:dyDescent="0.25">
      <c r="A1019" s="763">
        <v>1018</v>
      </c>
      <c r="B1019" s="771"/>
      <c r="C1019" s="359"/>
      <c r="D1019" s="359"/>
      <c r="E1019" s="56"/>
      <c r="F1019" s="359"/>
      <c r="G1019" s="62"/>
      <c r="H1019" s="44"/>
    </row>
    <row r="1020" spans="1:8" x14ac:dyDescent="0.25">
      <c r="A1020" s="763">
        <v>1019</v>
      </c>
      <c r="B1020" s="771"/>
      <c r="C1020" s="359"/>
      <c r="D1020" s="359"/>
      <c r="E1020" s="56"/>
      <c r="F1020" s="359"/>
      <c r="G1020" s="62"/>
      <c r="H1020" s="44"/>
    </row>
    <row r="1021" spans="1:8" x14ac:dyDescent="0.25">
      <c r="A1021" s="763">
        <v>1020</v>
      </c>
      <c r="B1021" s="771"/>
      <c r="C1021" s="359"/>
      <c r="D1021" s="359"/>
      <c r="E1021" s="56"/>
      <c r="F1021" s="359"/>
      <c r="G1021" s="62"/>
      <c r="H1021" s="44"/>
    </row>
    <row r="1022" spans="1:8" x14ac:dyDescent="0.25">
      <c r="A1022" s="763">
        <v>1021</v>
      </c>
      <c r="C1022" s="359"/>
      <c r="D1022" s="359"/>
      <c r="E1022" s="56"/>
      <c r="F1022" s="359"/>
      <c r="G1022" s="62"/>
      <c r="H1022" s="44"/>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AD33"/>
  <sheetViews>
    <sheetView workbookViewId="0">
      <selection activeCell="B10" sqref="B10"/>
    </sheetView>
  </sheetViews>
  <sheetFormatPr defaultRowHeight="15" x14ac:dyDescent="0.25"/>
  <cols>
    <col min="1" max="1" width="9.140625" style="1"/>
    <col min="2" max="2" width="89.28515625" bestFit="1" customWidth="1"/>
    <col min="3" max="3" width="15.5703125" customWidth="1"/>
    <col min="16" max="16" width="15.28515625" customWidth="1"/>
    <col min="17" max="17" width="11.5703125" customWidth="1"/>
    <col min="22" max="22" width="36.42578125" customWidth="1"/>
    <col min="28" max="28" width="12.28515625" bestFit="1" customWidth="1"/>
    <col min="29" max="29" width="40.5703125" bestFit="1" customWidth="1"/>
    <col min="30" max="30" width="9.7109375" bestFit="1" customWidth="1"/>
  </cols>
  <sheetData>
    <row r="1" spans="1:30" ht="35.25" customHeight="1" thickBot="1" x14ac:dyDescent="0.3">
      <c r="A1" s="5" t="s">
        <v>0</v>
      </c>
      <c r="B1" s="6" t="s">
        <v>1</v>
      </c>
      <c r="C1" s="5" t="s">
        <v>2</v>
      </c>
      <c r="D1" s="5" t="s">
        <v>3</v>
      </c>
      <c r="E1" s="6" t="s">
        <v>4</v>
      </c>
      <c r="F1" s="6" t="s">
        <v>5</v>
      </c>
      <c r="G1" s="6" t="s">
        <v>6</v>
      </c>
      <c r="H1" s="6" t="s">
        <v>7</v>
      </c>
      <c r="I1" s="6" t="s">
        <v>8</v>
      </c>
      <c r="J1" s="6" t="s">
        <v>9</v>
      </c>
      <c r="K1" s="6" t="s">
        <v>10</v>
      </c>
      <c r="L1" s="6" t="s">
        <v>11</v>
      </c>
      <c r="M1" s="6" t="s">
        <v>12</v>
      </c>
      <c r="N1" s="6" t="s">
        <v>13</v>
      </c>
      <c r="O1" s="6" t="s">
        <v>14</v>
      </c>
      <c r="P1" s="14" t="s">
        <v>19</v>
      </c>
      <c r="Q1" s="15" t="s">
        <v>20</v>
      </c>
      <c r="R1" s="16" t="s">
        <v>17</v>
      </c>
      <c r="S1" s="16" t="s">
        <v>2316</v>
      </c>
      <c r="T1" s="16" t="s">
        <v>18</v>
      </c>
      <c r="U1" s="17" t="s">
        <v>25</v>
      </c>
      <c r="V1" s="2" t="s">
        <v>22</v>
      </c>
      <c r="W1" s="16" t="s">
        <v>23</v>
      </c>
      <c r="X1" s="16" t="s">
        <v>24</v>
      </c>
      <c r="Y1" s="2" t="s">
        <v>21</v>
      </c>
      <c r="Z1" s="2" t="s">
        <v>15</v>
      </c>
      <c r="AA1" s="2" t="s">
        <v>16</v>
      </c>
      <c r="AB1" s="107" t="s">
        <v>372</v>
      </c>
      <c r="AC1" s="108" t="s">
        <v>373</v>
      </c>
      <c r="AD1" s="108" t="s">
        <v>374</v>
      </c>
    </row>
    <row r="2" spans="1:30" x14ac:dyDescent="0.25">
      <c r="A2" s="8">
        <v>1</v>
      </c>
      <c r="B2" s="284" t="s">
        <v>5158</v>
      </c>
      <c r="C2" s="232" t="s">
        <v>4712</v>
      </c>
      <c r="D2" s="284"/>
      <c r="E2" s="284"/>
      <c r="F2" s="284"/>
      <c r="G2" s="284"/>
      <c r="H2" s="284"/>
      <c r="I2" s="284"/>
      <c r="J2" s="284"/>
      <c r="K2" s="284"/>
      <c r="L2" s="284"/>
      <c r="M2" s="284"/>
      <c r="N2" s="284"/>
      <c r="O2" s="284"/>
      <c r="P2" s="235"/>
      <c r="Q2" s="235"/>
      <c r="R2" s="284"/>
      <c r="S2" s="284"/>
      <c r="T2" s="284"/>
      <c r="U2" s="284"/>
      <c r="V2" s="190"/>
      <c r="W2" s="284"/>
      <c r="X2" s="284"/>
      <c r="Y2" s="284"/>
      <c r="Z2" s="284">
        <v>1</v>
      </c>
      <c r="AA2" s="883">
        <v>0</v>
      </c>
      <c r="AB2" s="284" t="s">
        <v>4625</v>
      </c>
      <c r="AC2" s="284" t="s">
        <v>4505</v>
      </c>
      <c r="AD2" s="284" t="s">
        <v>4550</v>
      </c>
    </row>
    <row r="3" spans="1:30" x14ac:dyDescent="0.25">
      <c r="A3" s="9">
        <v>2</v>
      </c>
      <c r="B3" s="250" t="s">
        <v>5240</v>
      </c>
      <c r="C3" s="233" t="s">
        <v>4744</v>
      </c>
      <c r="D3" s="250"/>
      <c r="E3" s="250"/>
      <c r="F3" s="250"/>
      <c r="G3" s="250"/>
      <c r="H3" s="250"/>
      <c r="I3" s="250"/>
      <c r="J3" s="250"/>
      <c r="K3" s="250"/>
      <c r="L3" s="250"/>
      <c r="M3" s="250"/>
      <c r="N3" s="250"/>
      <c r="O3" s="250"/>
      <c r="P3" s="235"/>
      <c r="Q3" s="235"/>
      <c r="R3" s="250"/>
      <c r="S3" s="250"/>
      <c r="T3" s="250"/>
      <c r="U3" s="250"/>
      <c r="V3" s="660"/>
      <c r="W3" s="250"/>
      <c r="X3" s="250"/>
      <c r="Y3" s="250"/>
      <c r="Z3" s="250">
        <v>2</v>
      </c>
      <c r="AA3" s="866">
        <v>0</v>
      </c>
      <c r="AB3" s="250" t="s">
        <v>4626</v>
      </c>
      <c r="AC3" s="250" t="s">
        <v>4505</v>
      </c>
      <c r="AD3" s="250" t="s">
        <v>4404</v>
      </c>
    </row>
    <row r="4" spans="1:30" x14ac:dyDescent="0.25">
      <c r="A4" s="9">
        <v>3</v>
      </c>
      <c r="B4" s="250" t="s">
        <v>5291</v>
      </c>
      <c r="C4" s="250" t="s">
        <v>4762</v>
      </c>
      <c r="D4" s="250"/>
      <c r="E4" s="250"/>
      <c r="F4" s="250"/>
      <c r="G4" s="250"/>
      <c r="H4" s="250"/>
      <c r="I4" s="250"/>
      <c r="J4" s="250"/>
      <c r="K4" s="250"/>
      <c r="L4" s="250"/>
      <c r="M4" s="250"/>
      <c r="N4" s="250"/>
      <c r="O4" s="250"/>
      <c r="P4" s="250"/>
      <c r="Q4" s="250"/>
      <c r="R4" s="250"/>
      <c r="S4" s="250"/>
      <c r="T4" s="250"/>
      <c r="U4" s="250"/>
      <c r="V4" s="190"/>
      <c r="W4" s="250"/>
      <c r="X4" s="250"/>
      <c r="Y4" s="250"/>
      <c r="Z4" s="250">
        <v>3</v>
      </c>
      <c r="AA4" s="866">
        <v>0</v>
      </c>
      <c r="AB4" s="250" t="s">
        <v>4626</v>
      </c>
      <c r="AC4" s="250" t="s">
        <v>4505</v>
      </c>
      <c r="AD4" s="250" t="s">
        <v>4413</v>
      </c>
    </row>
    <row r="5" spans="1:30" x14ac:dyDescent="0.25">
      <c r="A5" s="233">
        <v>4</v>
      </c>
      <c r="B5" s="250" t="s">
        <v>5342</v>
      </c>
      <c r="C5" s="250" t="s">
        <v>4780</v>
      </c>
      <c r="D5" s="250"/>
      <c r="E5" s="250"/>
      <c r="F5" s="250"/>
      <c r="G5" s="250"/>
      <c r="H5" s="250"/>
      <c r="I5" s="250"/>
      <c r="J5" s="250"/>
      <c r="K5" s="250"/>
      <c r="L5" s="250"/>
      <c r="M5" s="250"/>
      <c r="N5" s="250"/>
      <c r="O5" s="250"/>
      <c r="P5" s="250"/>
      <c r="Q5" s="250"/>
      <c r="R5" s="250"/>
      <c r="S5" s="250"/>
      <c r="T5" s="250"/>
      <c r="U5" s="250"/>
      <c r="V5" s="190"/>
      <c r="W5" s="250"/>
      <c r="X5" s="250"/>
      <c r="Y5" s="250"/>
      <c r="Z5" s="250">
        <v>4</v>
      </c>
      <c r="AA5" s="866">
        <v>0</v>
      </c>
      <c r="AB5" s="250" t="s">
        <v>4627</v>
      </c>
      <c r="AC5" s="250" t="s">
        <v>4505</v>
      </c>
      <c r="AD5" s="250" t="s">
        <v>4404</v>
      </c>
    </row>
    <row r="6" spans="1:30" x14ac:dyDescent="0.25">
      <c r="A6" s="9">
        <v>5</v>
      </c>
      <c r="B6" s="250" t="s">
        <v>5393</v>
      </c>
      <c r="C6" s="250" t="s">
        <v>4798</v>
      </c>
      <c r="D6" s="250"/>
      <c r="E6" s="250"/>
      <c r="F6" s="250"/>
      <c r="G6" s="250"/>
      <c r="H6" s="250"/>
      <c r="I6" s="250"/>
      <c r="J6" s="250"/>
      <c r="K6" s="250"/>
      <c r="L6" s="250"/>
      <c r="M6" s="250"/>
      <c r="N6" s="250"/>
      <c r="O6" s="250"/>
      <c r="P6" s="250"/>
      <c r="Q6" s="250"/>
      <c r="R6" s="250"/>
      <c r="S6" s="250"/>
      <c r="T6" s="250"/>
      <c r="U6" s="250"/>
      <c r="V6" s="250"/>
      <c r="W6" s="250"/>
      <c r="X6" s="250"/>
      <c r="Y6" s="250"/>
      <c r="Z6" s="250">
        <v>5</v>
      </c>
      <c r="AA6" s="866">
        <v>0</v>
      </c>
      <c r="AB6" s="250" t="s">
        <v>4627</v>
      </c>
      <c r="AC6" s="250" t="s">
        <v>4505</v>
      </c>
      <c r="AD6" s="250" t="s">
        <v>4413</v>
      </c>
    </row>
    <row r="7" spans="1:30" x14ac:dyDescent="0.25">
      <c r="A7" s="9"/>
      <c r="B7" s="250"/>
      <c r="C7" s="250"/>
      <c r="D7" s="250"/>
      <c r="E7" s="250"/>
      <c r="F7" s="250"/>
      <c r="G7" s="250"/>
      <c r="H7" s="250"/>
      <c r="I7" s="250"/>
      <c r="J7" s="250"/>
      <c r="K7" s="250"/>
      <c r="L7" s="250"/>
      <c r="M7" s="250"/>
      <c r="N7" s="250"/>
      <c r="O7" s="250"/>
      <c r="P7" s="250"/>
      <c r="Q7" s="250"/>
      <c r="R7" s="250"/>
      <c r="S7" s="250"/>
      <c r="T7" s="250"/>
      <c r="U7" s="250"/>
      <c r="V7" s="250"/>
      <c r="W7" s="250"/>
      <c r="X7" s="250"/>
      <c r="Y7" s="250"/>
      <c r="Z7" s="250"/>
      <c r="AA7" s="866"/>
      <c r="AB7" s="250"/>
      <c r="AC7" s="250"/>
      <c r="AD7" s="250"/>
    </row>
    <row r="8" spans="1:30" x14ac:dyDescent="0.25">
      <c r="A8" s="9"/>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866"/>
      <c r="AB8" s="250"/>
      <c r="AC8" s="250"/>
      <c r="AD8" s="250"/>
    </row>
    <row r="9" spans="1:30" x14ac:dyDescent="0.25">
      <c r="A9" s="9"/>
      <c r="B9" s="250"/>
      <c r="C9" s="250"/>
      <c r="D9" s="250"/>
      <c r="E9" s="250"/>
      <c r="F9" s="250"/>
      <c r="G9" s="250"/>
      <c r="H9" s="250"/>
      <c r="I9" s="250"/>
      <c r="J9" s="250"/>
      <c r="K9" s="250"/>
      <c r="L9" s="250"/>
      <c r="M9" s="250"/>
      <c r="N9" s="250"/>
      <c r="O9" s="250"/>
      <c r="P9" s="250"/>
      <c r="Q9" s="250"/>
      <c r="R9" s="250"/>
      <c r="S9" s="250"/>
      <c r="T9" s="250"/>
      <c r="U9" s="250"/>
      <c r="V9" s="250"/>
      <c r="W9" s="250"/>
      <c r="X9" s="250"/>
      <c r="Y9" s="250"/>
      <c r="Z9" s="250"/>
      <c r="AA9" s="866"/>
      <c r="AB9" s="250"/>
      <c r="AC9" s="250"/>
      <c r="AD9" s="250"/>
    </row>
    <row r="10" spans="1:30" x14ac:dyDescent="0.25">
      <c r="A10" s="9"/>
      <c r="B10" s="250"/>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866"/>
      <c r="AB10" s="250"/>
      <c r="AC10" s="250"/>
      <c r="AD10" s="250"/>
    </row>
    <row r="11" spans="1:30" x14ac:dyDescent="0.25">
      <c r="A11" s="9"/>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866"/>
      <c r="AB11" s="250"/>
      <c r="AC11" s="250"/>
      <c r="AD11" s="250"/>
    </row>
    <row r="12" spans="1:30" x14ac:dyDescent="0.25">
      <c r="A12" s="9"/>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884"/>
      <c r="AB12" s="12"/>
      <c r="AC12" s="12"/>
      <c r="AD12" s="12"/>
    </row>
    <row r="13" spans="1:30" x14ac:dyDescent="0.25">
      <c r="A13" s="9"/>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884"/>
      <c r="AB13" s="12"/>
      <c r="AC13" s="12"/>
      <c r="AD13" s="12"/>
    </row>
    <row r="14" spans="1:30" x14ac:dyDescent="0.25">
      <c r="A14" s="9"/>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884"/>
      <c r="AB14" s="12"/>
      <c r="AC14" s="12"/>
      <c r="AD14" s="12"/>
    </row>
    <row r="15" spans="1:30" x14ac:dyDescent="0.25">
      <c r="A15" s="9"/>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884"/>
      <c r="AB15" s="12"/>
      <c r="AC15" s="12"/>
      <c r="AD15" s="12"/>
    </row>
    <row r="16" spans="1:30" x14ac:dyDescent="0.25">
      <c r="A16" s="9"/>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row>
    <row r="17" spans="1:30" x14ac:dyDescent="0.25">
      <c r="A17" s="9"/>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row>
    <row r="18" spans="1:30" x14ac:dyDescent="0.25">
      <c r="A18" s="9"/>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row>
    <row r="19" spans="1:30" x14ac:dyDescent="0.25">
      <c r="A19" s="9"/>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row>
    <row r="20" spans="1:30" x14ac:dyDescent="0.25">
      <c r="A20" s="9"/>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row>
    <row r="21" spans="1:30" x14ac:dyDescent="0.25">
      <c r="A21" s="9"/>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row>
    <row r="22" spans="1:30" x14ac:dyDescent="0.25">
      <c r="A22" s="9"/>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row>
    <row r="23" spans="1:30" x14ac:dyDescent="0.25">
      <c r="A23" s="9"/>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row>
    <row r="24" spans="1:30" x14ac:dyDescent="0.25">
      <c r="A24" s="9"/>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row>
    <row r="25" spans="1:30" x14ac:dyDescent="0.25">
      <c r="A25" s="9"/>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row>
    <row r="26" spans="1:30" x14ac:dyDescent="0.25">
      <c r="A26" s="9"/>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row>
    <row r="27" spans="1:30" x14ac:dyDescent="0.25">
      <c r="A27" s="9"/>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row>
    <row r="28" spans="1:30" x14ac:dyDescent="0.25">
      <c r="A28" s="9"/>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row>
    <row r="29" spans="1:30" x14ac:dyDescent="0.25">
      <c r="A29" s="9"/>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row>
    <row r="30" spans="1:30" x14ac:dyDescent="0.25">
      <c r="A30" s="9"/>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row>
    <row r="31" spans="1:30" x14ac:dyDescent="0.25">
      <c r="A31" s="9"/>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row>
    <row r="32" spans="1:30" x14ac:dyDescent="0.25">
      <c r="A32" s="9"/>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row>
    <row r="33" spans="1:30" ht="15.75" thickBot="1" x14ac:dyDescent="0.3">
      <c r="A33" s="10"/>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row>
  </sheetData>
  <dataValidations count="1">
    <dataValidation type="list" allowBlank="1" showInputMessage="1" showErrorMessage="1" sqref="V2:V5">
      <formula1>НазваниеДиап</formula1>
    </dataValidation>
  </dataValidation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5">
    <tabColor rgb="FF00B050"/>
  </sheetPr>
  <dimension ref="A1:B14"/>
  <sheetViews>
    <sheetView workbookViewId="0">
      <selection activeCell="B10" sqref="B10"/>
    </sheetView>
  </sheetViews>
  <sheetFormatPr defaultColWidth="9.140625" defaultRowHeight="15" x14ac:dyDescent="0.25"/>
  <cols>
    <col min="1" max="1" width="9.140625" style="3"/>
    <col min="2" max="2" width="67.5703125" style="41" customWidth="1"/>
    <col min="3" max="16384" width="9.140625" style="304"/>
  </cols>
  <sheetData>
    <row r="1" spans="1:2" ht="36" customHeight="1" thickBot="1" x14ac:dyDescent="0.3"/>
    <row r="2" spans="1:2" ht="45.75" customHeight="1" thickBot="1" x14ac:dyDescent="0.3">
      <c r="A2" s="448" t="s">
        <v>0</v>
      </c>
      <c r="B2" s="449" t="s">
        <v>42</v>
      </c>
    </row>
    <row r="3" spans="1:2" ht="15" customHeight="1" x14ac:dyDescent="0.25">
      <c r="A3" s="38">
        <v>1</v>
      </c>
      <c r="B3" s="364" t="s">
        <v>6933</v>
      </c>
    </row>
    <row r="4" spans="1:2" x14ac:dyDescent="0.25">
      <c r="A4" s="39">
        <v>2</v>
      </c>
      <c r="B4" s="365"/>
    </row>
    <row r="5" spans="1:2" x14ac:dyDescent="0.25">
      <c r="A5" s="39">
        <v>3</v>
      </c>
      <c r="B5" s="365"/>
    </row>
    <row r="6" spans="1:2" x14ac:dyDescent="0.25">
      <c r="A6" s="39">
        <v>4</v>
      </c>
      <c r="B6" s="365"/>
    </row>
    <row r="7" spans="1:2" x14ac:dyDescent="0.25">
      <c r="A7" s="39">
        <v>5</v>
      </c>
      <c r="B7" s="365"/>
    </row>
    <row r="8" spans="1:2" x14ac:dyDescent="0.25">
      <c r="A8" s="39">
        <v>6</v>
      </c>
      <c r="B8" s="365"/>
    </row>
    <row r="9" spans="1:2" x14ac:dyDescent="0.25">
      <c r="A9" s="39">
        <v>7</v>
      </c>
      <c r="B9" s="365"/>
    </row>
    <row r="10" spans="1:2" x14ac:dyDescent="0.25">
      <c r="A10" s="39">
        <v>8</v>
      </c>
      <c r="B10" s="365"/>
    </row>
    <row r="11" spans="1:2" x14ac:dyDescent="0.25">
      <c r="A11" s="39">
        <v>9</v>
      </c>
      <c r="B11" s="365"/>
    </row>
    <row r="12" spans="1:2" x14ac:dyDescent="0.25">
      <c r="A12" s="39">
        <v>10</v>
      </c>
      <c r="B12" s="365"/>
    </row>
    <row r="13" spans="1:2" x14ac:dyDescent="0.25">
      <c r="A13" s="39">
        <v>11</v>
      </c>
      <c r="B13" s="365"/>
    </row>
    <row r="14" spans="1:2" ht="15.75" thickBot="1" x14ac:dyDescent="0.3">
      <c r="A14" s="40">
        <v>12</v>
      </c>
      <c r="B14" s="450"/>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dimension ref="A1:M67"/>
  <sheetViews>
    <sheetView zoomScale="85" zoomScaleNormal="85" workbookViewId="0">
      <pane xSplit="2" ySplit="3" topLeftCell="C4" activePane="bottomRight" state="frozen"/>
      <selection activeCell="D41" sqref="D41"/>
      <selection pane="topRight" activeCell="D41" sqref="D41"/>
      <selection pane="bottomLeft" activeCell="D41" sqref="D41"/>
      <selection pane="bottomRight" activeCell="A9" sqref="A9"/>
    </sheetView>
  </sheetViews>
  <sheetFormatPr defaultColWidth="9.28515625" defaultRowHeight="15" outlineLevelCol="1" x14ac:dyDescent="0.25"/>
  <cols>
    <col min="1" max="1" width="9.28515625" style="3"/>
    <col min="2" max="2" width="85.42578125" style="41" customWidth="1"/>
    <col min="3" max="4" width="12.42578125" style="20" customWidth="1"/>
    <col min="5" max="5" width="12" style="304" customWidth="1" outlineLevel="1"/>
    <col min="6" max="6" width="10.7109375" style="304" customWidth="1" outlineLevel="1"/>
    <col min="7" max="12" width="9.28515625" style="304" customWidth="1" outlineLevel="1"/>
    <col min="13" max="14" width="9.28515625" style="304"/>
    <col min="15" max="15" width="43.7109375" style="304" bestFit="1" customWidth="1"/>
    <col min="16" max="17" width="9.28515625" style="304"/>
    <col min="18" max="18" width="27.7109375" style="304" bestFit="1" customWidth="1"/>
    <col min="19" max="16384" width="9.28515625" style="304"/>
  </cols>
  <sheetData>
    <row r="1" spans="1:13" ht="36" customHeight="1" thickBot="1" x14ac:dyDescent="0.3">
      <c r="A1" s="55"/>
      <c r="B1" s="56"/>
      <c r="C1" s="396"/>
      <c r="D1" s="396"/>
      <c r="E1" s="64"/>
      <c r="F1" s="65"/>
      <c r="G1" s="65"/>
      <c r="H1" s="65"/>
      <c r="I1" s="65"/>
      <c r="J1" s="65"/>
      <c r="K1" s="65"/>
      <c r="L1" s="65"/>
      <c r="M1" s="982" t="s">
        <v>123</v>
      </c>
    </row>
    <row r="2" spans="1:13" ht="45.75" customHeight="1" thickBot="1" x14ac:dyDescent="0.3">
      <c r="A2" s="975" t="s">
        <v>0</v>
      </c>
      <c r="B2" s="985" t="s">
        <v>42</v>
      </c>
      <c r="C2" s="987" t="s">
        <v>3970</v>
      </c>
      <c r="D2" s="987" t="s">
        <v>3971</v>
      </c>
      <c r="E2" s="989" t="s">
        <v>123</v>
      </c>
      <c r="F2" s="990"/>
      <c r="G2" s="990"/>
      <c r="H2" s="990"/>
      <c r="I2" s="990"/>
      <c r="J2" s="990"/>
      <c r="K2" s="990"/>
      <c r="L2" s="990"/>
      <c r="M2" s="983"/>
    </row>
    <row r="3" spans="1:13" ht="81.75" customHeight="1" thickBot="1" x14ac:dyDescent="0.3">
      <c r="A3" s="977"/>
      <c r="B3" s="986"/>
      <c r="C3" s="988"/>
      <c r="D3" s="988"/>
      <c r="E3" s="61" t="s">
        <v>3972</v>
      </c>
      <c r="F3" s="61" t="s">
        <v>3973</v>
      </c>
      <c r="G3" s="394" t="s">
        <v>3974</v>
      </c>
      <c r="H3" s="394" t="s">
        <v>110</v>
      </c>
      <c r="I3" s="394" t="s">
        <v>111</v>
      </c>
      <c r="J3" s="394" t="s">
        <v>112</v>
      </c>
      <c r="K3" s="394" t="s">
        <v>113</v>
      </c>
      <c r="L3" s="394" t="s">
        <v>114</v>
      </c>
      <c r="M3" s="983"/>
    </row>
    <row r="4" spans="1:13" ht="15" customHeight="1" x14ac:dyDescent="0.25">
      <c r="A4" s="272">
        <v>1</v>
      </c>
      <c r="B4" s="190"/>
      <c r="C4" s="21"/>
      <c r="D4" s="21"/>
      <c r="E4" s="198"/>
      <c r="F4" s="198"/>
      <c r="G4" s="198"/>
      <c r="H4" s="198"/>
      <c r="I4" s="198"/>
      <c r="J4" s="198"/>
      <c r="K4" s="198"/>
      <c r="L4" s="198"/>
      <c r="M4" s="983"/>
    </row>
    <row r="5" spans="1:13" x14ac:dyDescent="0.25">
      <c r="A5" s="272">
        <v>2</v>
      </c>
      <c r="B5" s="190"/>
      <c r="C5" s="21"/>
      <c r="D5" s="21"/>
      <c r="E5" s="12"/>
      <c r="F5" s="12"/>
      <c r="G5" s="12"/>
      <c r="H5" s="12"/>
      <c r="I5" s="12"/>
      <c r="J5" s="12"/>
      <c r="K5" s="12"/>
      <c r="L5" s="12"/>
      <c r="M5" s="983"/>
    </row>
    <row r="6" spans="1:13" x14ac:dyDescent="0.25">
      <c r="A6" s="272">
        <v>3</v>
      </c>
      <c r="B6" s="190"/>
      <c r="C6" s="21"/>
      <c r="D6" s="21"/>
      <c r="E6" s="12"/>
      <c r="F6" s="12"/>
      <c r="G6" s="12"/>
      <c r="H6" s="12"/>
      <c r="I6" s="12"/>
      <c r="J6" s="12"/>
      <c r="K6" s="12"/>
      <c r="L6" s="12"/>
      <c r="M6" s="983"/>
    </row>
    <row r="7" spans="1:13" x14ac:dyDescent="0.25">
      <c r="A7" s="272">
        <v>4</v>
      </c>
      <c r="B7" s="190"/>
      <c r="C7" s="21"/>
      <c r="D7" s="21"/>
      <c r="E7" s="12"/>
      <c r="F7" s="12"/>
      <c r="G7" s="12"/>
      <c r="H7" s="12"/>
      <c r="I7" s="12"/>
      <c r="J7" s="12"/>
      <c r="K7" s="12"/>
      <c r="L7" s="12"/>
      <c r="M7" s="983"/>
    </row>
    <row r="8" spans="1:13" x14ac:dyDescent="0.25">
      <c r="A8" s="272">
        <v>5</v>
      </c>
      <c r="B8" s="190"/>
      <c r="C8" s="21"/>
      <c r="D8" s="21"/>
      <c r="E8" s="12"/>
      <c r="F8" s="12"/>
      <c r="G8" s="12"/>
      <c r="H8" s="12"/>
      <c r="I8" s="12"/>
      <c r="J8" s="12"/>
      <c r="K8" s="12"/>
      <c r="L8" s="12"/>
      <c r="M8" s="983"/>
    </row>
    <row r="9" spans="1:13" x14ac:dyDescent="0.25">
      <c r="A9" s="272">
        <v>6</v>
      </c>
      <c r="B9" s="190"/>
      <c r="C9" s="21"/>
      <c r="D9" s="21"/>
      <c r="E9" s="12"/>
      <c r="F9" s="12"/>
      <c r="G9" s="12"/>
      <c r="H9" s="12"/>
      <c r="I9" s="12"/>
      <c r="J9" s="12"/>
      <c r="K9" s="12"/>
      <c r="L9" s="12"/>
      <c r="M9" s="983"/>
    </row>
    <row r="10" spans="1:13" x14ac:dyDescent="0.25">
      <c r="A10" s="272">
        <v>7</v>
      </c>
      <c r="B10" s="190"/>
      <c r="C10" s="21"/>
      <c r="D10" s="21"/>
      <c r="E10" s="12"/>
      <c r="F10" s="12"/>
      <c r="G10" s="12"/>
      <c r="H10" s="12"/>
      <c r="I10" s="12"/>
      <c r="J10" s="12"/>
      <c r="K10" s="12"/>
      <c r="L10" s="12"/>
      <c r="M10" s="983"/>
    </row>
    <row r="11" spans="1:13" x14ac:dyDescent="0.25">
      <c r="A11" s="272">
        <v>8</v>
      </c>
      <c r="B11" s="190"/>
      <c r="C11" s="21"/>
      <c r="D11" s="21"/>
      <c r="E11" s="12"/>
      <c r="F11" s="12"/>
      <c r="G11" s="12"/>
      <c r="H11" s="12"/>
      <c r="I11" s="12"/>
      <c r="J11" s="12"/>
      <c r="K11" s="12"/>
      <c r="L11" s="12"/>
      <c r="M11" s="983"/>
    </row>
    <row r="12" spans="1:13" x14ac:dyDescent="0.25">
      <c r="A12" s="272">
        <v>9</v>
      </c>
      <c r="B12" s="190"/>
      <c r="C12" s="21"/>
      <c r="D12" s="21"/>
      <c r="E12" s="12"/>
      <c r="F12" s="12"/>
      <c r="G12" s="12"/>
      <c r="H12" s="12"/>
      <c r="I12" s="12"/>
      <c r="J12" s="12"/>
      <c r="K12" s="12"/>
      <c r="L12" s="12"/>
      <c r="M12" s="983"/>
    </row>
    <row r="13" spans="1:13" x14ac:dyDescent="0.25">
      <c r="A13" s="272">
        <v>10</v>
      </c>
      <c r="B13" s="190"/>
      <c r="C13" s="21"/>
      <c r="D13" s="21"/>
      <c r="E13" s="12"/>
      <c r="F13" s="12"/>
      <c r="G13" s="12"/>
      <c r="H13" s="12"/>
      <c r="I13" s="12"/>
      <c r="J13" s="12"/>
      <c r="K13" s="12"/>
      <c r="L13" s="12"/>
      <c r="M13" s="983"/>
    </row>
    <row r="14" spans="1:13" x14ac:dyDescent="0.25">
      <c r="A14" s="272">
        <v>11</v>
      </c>
      <c r="B14" s="190"/>
      <c r="C14" s="21"/>
      <c r="D14" s="21"/>
      <c r="E14" s="12"/>
      <c r="F14" s="12"/>
      <c r="G14" s="12"/>
      <c r="H14" s="12"/>
      <c r="I14" s="12"/>
      <c r="J14" s="12"/>
      <c r="K14" s="12"/>
      <c r="L14" s="12"/>
      <c r="M14" s="983"/>
    </row>
    <row r="15" spans="1:13" x14ac:dyDescent="0.25">
      <c r="A15" s="272">
        <v>12</v>
      </c>
      <c r="B15" s="397"/>
      <c r="C15" s="21"/>
      <c r="D15" s="21"/>
      <c r="E15" s="12"/>
      <c r="F15" s="12"/>
      <c r="G15" s="12"/>
      <c r="H15" s="12"/>
      <c r="I15" s="12"/>
      <c r="J15" s="12"/>
      <c r="K15" s="12"/>
      <c r="L15" s="12"/>
      <c r="M15" s="983"/>
    </row>
    <row r="16" spans="1:13" x14ac:dyDescent="0.25">
      <c r="A16" s="62">
        <v>13</v>
      </c>
      <c r="B16" s="21"/>
      <c r="C16" s="21"/>
      <c r="D16" s="21"/>
      <c r="E16" s="12"/>
      <c r="F16" s="12"/>
      <c r="G16" s="12"/>
      <c r="H16" s="12"/>
      <c r="I16" s="12"/>
      <c r="J16" s="12"/>
      <c r="K16" s="12"/>
      <c r="L16" s="12"/>
      <c r="M16" s="983"/>
    </row>
    <row r="17" spans="1:13" x14ac:dyDescent="0.25">
      <c r="A17" s="62">
        <v>14</v>
      </c>
      <c r="B17" s="21"/>
      <c r="C17" s="21"/>
      <c r="D17" s="21"/>
      <c r="E17" s="12"/>
      <c r="F17" s="12"/>
      <c r="G17" s="12"/>
      <c r="H17" s="12"/>
      <c r="I17" s="12"/>
      <c r="J17" s="12"/>
      <c r="K17" s="12"/>
      <c r="L17" s="12"/>
      <c r="M17" s="983"/>
    </row>
    <row r="18" spans="1:13" x14ac:dyDescent="0.25">
      <c r="A18" s="62">
        <v>15</v>
      </c>
      <c r="B18" s="21"/>
      <c r="C18" s="21"/>
      <c r="D18" s="21"/>
      <c r="E18" s="12"/>
      <c r="F18" s="12"/>
      <c r="G18" s="12"/>
      <c r="H18" s="12"/>
      <c r="I18" s="12"/>
      <c r="J18" s="12"/>
      <c r="K18" s="12"/>
      <c r="L18" s="12"/>
      <c r="M18" s="983"/>
    </row>
    <row r="19" spans="1:13" x14ac:dyDescent="0.25">
      <c r="A19" s="62">
        <v>16</v>
      </c>
      <c r="B19" s="21"/>
      <c r="C19" s="21"/>
      <c r="D19" s="21"/>
      <c r="E19" s="12"/>
      <c r="F19" s="12"/>
      <c r="G19" s="12"/>
      <c r="H19" s="12"/>
      <c r="I19" s="12"/>
      <c r="J19" s="12"/>
      <c r="K19" s="12"/>
      <c r="L19" s="12"/>
      <c r="M19" s="983"/>
    </row>
    <row r="20" spans="1:13" x14ac:dyDescent="0.25">
      <c r="A20" s="62">
        <v>17</v>
      </c>
      <c r="B20" s="21"/>
      <c r="C20" s="21"/>
      <c r="D20" s="21"/>
      <c r="E20" s="12"/>
      <c r="F20" s="12"/>
      <c r="G20" s="12"/>
      <c r="H20" s="12"/>
      <c r="I20" s="12"/>
      <c r="J20" s="12"/>
      <c r="K20" s="12"/>
      <c r="L20" s="12"/>
      <c r="M20" s="983"/>
    </row>
    <row r="21" spans="1:13" x14ac:dyDescent="0.25">
      <c r="A21" s="62">
        <v>18</v>
      </c>
      <c r="B21" s="21"/>
      <c r="C21" s="21"/>
      <c r="D21" s="21"/>
      <c r="E21" s="12"/>
      <c r="F21" s="12"/>
      <c r="G21" s="12"/>
      <c r="H21" s="12"/>
      <c r="I21" s="12"/>
      <c r="J21" s="12"/>
      <c r="K21" s="12"/>
      <c r="L21" s="12"/>
      <c r="M21" s="983"/>
    </row>
    <row r="22" spans="1:13" x14ac:dyDescent="0.25">
      <c r="A22" s="62">
        <v>19</v>
      </c>
      <c r="B22" s="21"/>
      <c r="C22" s="21"/>
      <c r="D22" s="21"/>
      <c r="E22" s="12"/>
      <c r="F22" s="12"/>
      <c r="G22" s="12"/>
      <c r="H22" s="12"/>
      <c r="I22" s="12"/>
      <c r="J22" s="12"/>
      <c r="K22" s="12"/>
      <c r="L22" s="12"/>
      <c r="M22" s="983"/>
    </row>
    <row r="23" spans="1:13" x14ac:dyDescent="0.25">
      <c r="A23" s="62">
        <v>20</v>
      </c>
      <c r="B23" s="21"/>
      <c r="C23" s="21"/>
      <c r="D23" s="21"/>
      <c r="E23" s="12"/>
      <c r="F23" s="12"/>
      <c r="G23" s="12"/>
      <c r="H23" s="12"/>
      <c r="I23" s="12"/>
      <c r="J23" s="12"/>
      <c r="K23" s="12"/>
      <c r="L23" s="12"/>
      <c r="M23" s="983"/>
    </row>
    <row r="24" spans="1:13" x14ac:dyDescent="0.25">
      <c r="A24" s="62">
        <v>21</v>
      </c>
      <c r="B24" s="21"/>
      <c r="C24" s="21"/>
      <c r="D24" s="21"/>
      <c r="E24" s="12"/>
      <c r="F24" s="12"/>
      <c r="G24" s="12"/>
      <c r="H24" s="12"/>
      <c r="I24" s="12"/>
      <c r="J24" s="12"/>
      <c r="K24" s="12"/>
      <c r="L24" s="12"/>
      <c r="M24" s="983"/>
    </row>
    <row r="25" spans="1:13" x14ac:dyDescent="0.25">
      <c r="A25" s="62">
        <v>22</v>
      </c>
      <c r="B25" s="30"/>
      <c r="C25" s="21"/>
      <c r="D25" s="21"/>
      <c r="E25" s="12"/>
      <c r="F25" s="12"/>
      <c r="G25" s="12"/>
      <c r="H25" s="12"/>
      <c r="I25" s="12"/>
      <c r="J25" s="12"/>
      <c r="K25" s="12"/>
      <c r="L25" s="12"/>
      <c r="M25" s="983"/>
    </row>
    <row r="26" spans="1:13" x14ac:dyDescent="0.25">
      <c r="A26" s="62">
        <v>23</v>
      </c>
      <c r="B26" s="30"/>
      <c r="C26" s="21"/>
      <c r="D26" s="21"/>
      <c r="E26" s="12"/>
      <c r="F26" s="12"/>
      <c r="G26" s="12"/>
      <c r="H26" s="12"/>
      <c r="I26" s="12"/>
      <c r="J26" s="12"/>
      <c r="K26" s="12"/>
      <c r="L26" s="12"/>
      <c r="M26" s="983"/>
    </row>
    <row r="27" spans="1:13" x14ac:dyDescent="0.25">
      <c r="A27" s="62">
        <v>24</v>
      </c>
      <c r="B27" s="30"/>
      <c r="C27" s="21"/>
      <c r="D27" s="21"/>
      <c r="E27" s="12"/>
      <c r="F27" s="12"/>
      <c r="G27" s="12"/>
      <c r="H27" s="12"/>
      <c r="I27" s="12"/>
      <c r="J27" s="12"/>
      <c r="K27" s="12"/>
      <c r="L27" s="12"/>
      <c r="M27" s="983"/>
    </row>
    <row r="28" spans="1:13" x14ac:dyDescent="0.25">
      <c r="A28" s="62">
        <v>25</v>
      </c>
      <c r="B28" s="30"/>
      <c r="C28" s="21"/>
      <c r="D28" s="21"/>
      <c r="E28" s="12"/>
      <c r="F28" s="12"/>
      <c r="G28" s="12"/>
      <c r="H28" s="12"/>
      <c r="I28" s="12"/>
      <c r="J28" s="12"/>
      <c r="K28" s="12"/>
      <c r="L28" s="12"/>
      <c r="M28" s="983"/>
    </row>
    <row r="29" spans="1:13" x14ac:dyDescent="0.25">
      <c r="A29" s="62">
        <v>26</v>
      </c>
      <c r="B29" s="30"/>
      <c r="C29" s="21"/>
      <c r="D29" s="21"/>
      <c r="E29" s="12"/>
      <c r="F29" s="12"/>
      <c r="G29" s="12"/>
      <c r="H29" s="12"/>
      <c r="I29" s="12"/>
      <c r="J29" s="12"/>
      <c r="K29" s="12"/>
      <c r="L29" s="12"/>
      <c r="M29" s="983"/>
    </row>
    <row r="30" spans="1:13" x14ac:dyDescent="0.25">
      <c r="A30" s="62">
        <v>27</v>
      </c>
      <c r="B30" s="30"/>
      <c r="C30" s="21"/>
      <c r="D30" s="21"/>
      <c r="E30" s="12"/>
      <c r="F30" s="12"/>
      <c r="G30" s="12"/>
      <c r="H30" s="12"/>
      <c r="I30" s="12"/>
      <c r="J30" s="12"/>
      <c r="K30" s="12"/>
      <c r="L30" s="12"/>
      <c r="M30" s="983"/>
    </row>
    <row r="31" spans="1:13" x14ac:dyDescent="0.25">
      <c r="A31" s="62">
        <v>28</v>
      </c>
      <c r="B31" s="30"/>
      <c r="C31" s="21"/>
      <c r="D31" s="21"/>
      <c r="E31" s="12"/>
      <c r="F31" s="12"/>
      <c r="G31" s="12"/>
      <c r="H31" s="12"/>
      <c r="I31" s="12"/>
      <c r="J31" s="12"/>
      <c r="K31" s="12"/>
      <c r="L31" s="12"/>
      <c r="M31" s="983"/>
    </row>
    <row r="32" spans="1:13" x14ac:dyDescent="0.25">
      <c r="A32" s="62">
        <v>29</v>
      </c>
      <c r="B32" s="30"/>
      <c r="C32" s="21"/>
      <c r="D32" s="21"/>
      <c r="E32" s="12"/>
      <c r="F32" s="12"/>
      <c r="G32" s="12"/>
      <c r="H32" s="12"/>
      <c r="I32" s="12"/>
      <c r="J32" s="12"/>
      <c r="K32" s="12"/>
      <c r="L32" s="12"/>
      <c r="M32" s="983"/>
    </row>
    <row r="33" spans="1:13" x14ac:dyDescent="0.25">
      <c r="A33" s="62">
        <v>30</v>
      </c>
      <c r="B33" s="30"/>
      <c r="C33" s="21"/>
      <c r="D33" s="21"/>
      <c r="E33" s="12"/>
      <c r="F33" s="12"/>
      <c r="G33" s="12"/>
      <c r="H33" s="12"/>
      <c r="I33" s="12"/>
      <c r="J33" s="12"/>
      <c r="K33" s="12"/>
      <c r="L33" s="12"/>
      <c r="M33" s="983"/>
    </row>
    <row r="34" spans="1:13" x14ac:dyDescent="0.25">
      <c r="A34" s="62">
        <v>31</v>
      </c>
      <c r="B34" s="30"/>
      <c r="C34" s="21"/>
      <c r="D34" s="21"/>
      <c r="E34" s="12"/>
      <c r="F34" s="12"/>
      <c r="G34" s="12"/>
      <c r="H34" s="12"/>
      <c r="I34" s="12"/>
      <c r="J34" s="12"/>
      <c r="K34" s="12"/>
      <c r="L34" s="12"/>
      <c r="M34" s="983"/>
    </row>
    <row r="35" spans="1:13" x14ac:dyDescent="0.25">
      <c r="A35" s="62">
        <v>32</v>
      </c>
      <c r="B35" s="30"/>
      <c r="C35" s="21"/>
      <c r="D35" s="21"/>
      <c r="E35" s="12"/>
      <c r="F35" s="12"/>
      <c r="G35" s="12"/>
      <c r="H35" s="12"/>
      <c r="I35" s="12"/>
      <c r="J35" s="12"/>
      <c r="K35" s="12"/>
      <c r="L35" s="12"/>
      <c r="M35" s="983"/>
    </row>
    <row r="36" spans="1:13" x14ac:dyDescent="0.25">
      <c r="A36" s="62">
        <v>33</v>
      </c>
      <c r="B36" s="30"/>
      <c r="C36" s="21"/>
      <c r="D36" s="21"/>
      <c r="E36" s="12"/>
      <c r="F36" s="12"/>
      <c r="G36" s="12"/>
      <c r="H36" s="12"/>
      <c r="I36" s="12"/>
      <c r="J36" s="12"/>
      <c r="K36" s="12"/>
      <c r="L36" s="12"/>
      <c r="M36" s="983"/>
    </row>
    <row r="37" spans="1:13" x14ac:dyDescent="0.25">
      <c r="A37" s="62">
        <v>34</v>
      </c>
      <c r="B37" s="30"/>
      <c r="C37" s="21"/>
      <c r="D37" s="21"/>
      <c r="E37" s="12"/>
      <c r="F37" s="12"/>
      <c r="G37" s="12"/>
      <c r="H37" s="12"/>
      <c r="I37" s="12"/>
      <c r="J37" s="12"/>
      <c r="K37" s="12"/>
      <c r="L37" s="12"/>
      <c r="M37" s="983"/>
    </row>
    <row r="38" spans="1:13" x14ac:dyDescent="0.25">
      <c r="A38" s="62">
        <v>35</v>
      </c>
      <c r="B38" s="30"/>
      <c r="C38" s="21"/>
      <c r="D38" s="21"/>
      <c r="E38" s="12"/>
      <c r="F38" s="12"/>
      <c r="G38" s="12"/>
      <c r="H38" s="12"/>
      <c r="I38" s="12"/>
      <c r="J38" s="12"/>
      <c r="K38" s="12"/>
      <c r="L38" s="12"/>
      <c r="M38" s="983"/>
    </row>
    <row r="39" spans="1:13" x14ac:dyDescent="0.25">
      <c r="A39" s="62">
        <v>36</v>
      </c>
      <c r="B39" s="30"/>
      <c r="C39" s="21"/>
      <c r="D39" s="21"/>
      <c r="E39" s="12"/>
      <c r="F39" s="12"/>
      <c r="G39" s="12"/>
      <c r="H39" s="12"/>
      <c r="I39" s="12"/>
      <c r="J39" s="12"/>
      <c r="K39" s="12"/>
      <c r="L39" s="12"/>
      <c r="M39" s="983"/>
    </row>
    <row r="40" spans="1:13" x14ac:dyDescent="0.25">
      <c r="A40" s="62">
        <v>37</v>
      </c>
      <c r="B40" s="30"/>
      <c r="C40" s="21"/>
      <c r="D40" s="21"/>
      <c r="E40" s="12"/>
      <c r="F40" s="12"/>
      <c r="G40" s="12"/>
      <c r="H40" s="12"/>
      <c r="I40" s="12"/>
      <c r="J40" s="12"/>
      <c r="K40" s="12"/>
      <c r="L40" s="12"/>
      <c r="M40" s="983"/>
    </row>
    <row r="41" spans="1:13" x14ac:dyDescent="0.25">
      <c r="A41" s="62">
        <v>38</v>
      </c>
      <c r="B41" s="30"/>
      <c r="C41" s="21"/>
      <c r="D41" s="21"/>
      <c r="E41" s="12"/>
      <c r="F41" s="12"/>
      <c r="G41" s="12"/>
      <c r="H41" s="12"/>
      <c r="I41" s="12"/>
      <c r="J41" s="12"/>
      <c r="K41" s="12"/>
      <c r="L41" s="12"/>
      <c r="M41" s="983"/>
    </row>
    <row r="42" spans="1:13" x14ac:dyDescent="0.25">
      <c r="A42" s="62">
        <v>39</v>
      </c>
      <c r="B42" s="30"/>
      <c r="C42" s="21"/>
      <c r="D42" s="21"/>
      <c r="E42" s="12"/>
      <c r="F42" s="12"/>
      <c r="G42" s="12"/>
      <c r="H42" s="12"/>
      <c r="I42" s="12"/>
      <c r="J42" s="12"/>
      <c r="K42" s="12"/>
      <c r="L42" s="12"/>
      <c r="M42" s="983"/>
    </row>
    <row r="43" spans="1:13" x14ac:dyDescent="0.25">
      <c r="A43" s="62">
        <v>40</v>
      </c>
      <c r="B43" s="30"/>
      <c r="C43" s="21"/>
      <c r="D43" s="21"/>
      <c r="E43" s="12"/>
      <c r="F43" s="12"/>
      <c r="G43" s="12"/>
      <c r="H43" s="12"/>
      <c r="I43" s="12"/>
      <c r="J43" s="12"/>
      <c r="K43" s="12"/>
      <c r="L43" s="12"/>
      <c r="M43" s="983"/>
    </row>
    <row r="44" spans="1:13" x14ac:dyDescent="0.25">
      <c r="A44" s="62">
        <v>41</v>
      </c>
      <c r="B44" s="32"/>
      <c r="C44" s="21"/>
      <c r="D44" s="21"/>
      <c r="E44" s="12"/>
      <c r="F44" s="12"/>
      <c r="G44" s="12"/>
      <c r="H44" s="12"/>
      <c r="I44" s="12"/>
      <c r="J44" s="12"/>
      <c r="K44" s="12"/>
      <c r="L44" s="12"/>
      <c r="M44" s="983"/>
    </row>
    <row r="45" spans="1:13" x14ac:dyDescent="0.25">
      <c r="A45" s="62">
        <v>42</v>
      </c>
      <c r="B45" s="56"/>
      <c r="C45" s="21"/>
      <c r="D45" s="21"/>
      <c r="E45" s="12"/>
      <c r="F45" s="12"/>
      <c r="G45" s="12"/>
      <c r="H45" s="12"/>
      <c r="I45" s="12"/>
      <c r="J45" s="12"/>
      <c r="K45" s="12"/>
      <c r="L45" s="12"/>
      <c r="M45" s="983"/>
    </row>
    <row r="46" spans="1:13" x14ac:dyDescent="0.25">
      <c r="A46" s="62">
        <v>43</v>
      </c>
      <c r="B46" s="56"/>
      <c r="C46" s="21"/>
      <c r="D46" s="21"/>
      <c r="E46" s="12"/>
      <c r="F46" s="12"/>
      <c r="G46" s="12"/>
      <c r="H46" s="12"/>
      <c r="I46" s="12"/>
      <c r="J46" s="12"/>
      <c r="K46" s="12"/>
      <c r="L46" s="12"/>
      <c r="M46" s="983"/>
    </row>
    <row r="47" spans="1:13" x14ac:dyDescent="0.25">
      <c r="A47" s="62">
        <v>44</v>
      </c>
      <c r="B47" s="56"/>
      <c r="C47" s="21"/>
      <c r="D47" s="21"/>
      <c r="E47" s="12"/>
      <c r="F47" s="12"/>
      <c r="G47" s="12"/>
      <c r="H47" s="12"/>
      <c r="I47" s="12"/>
      <c r="J47" s="12"/>
      <c r="K47" s="12"/>
      <c r="L47" s="12"/>
      <c r="M47" s="983"/>
    </row>
    <row r="48" spans="1:13" x14ac:dyDescent="0.25">
      <c r="A48" s="62">
        <v>45</v>
      </c>
      <c r="B48" s="30"/>
      <c r="C48" s="21"/>
      <c r="D48" s="21"/>
      <c r="E48" s="12"/>
      <c r="F48" s="12"/>
      <c r="G48" s="12"/>
      <c r="H48" s="12"/>
      <c r="I48" s="12"/>
      <c r="J48" s="12"/>
      <c r="K48" s="12"/>
      <c r="L48" s="12"/>
      <c r="M48" s="983"/>
    </row>
    <row r="49" spans="1:13" x14ac:dyDescent="0.25">
      <c r="A49" s="62">
        <v>46</v>
      </c>
      <c r="B49" s="30"/>
      <c r="C49" s="21"/>
      <c r="D49" s="21"/>
      <c r="E49" s="12"/>
      <c r="F49" s="12"/>
      <c r="G49" s="12"/>
      <c r="H49" s="12"/>
      <c r="I49" s="12"/>
      <c r="J49" s="12"/>
      <c r="K49" s="12"/>
      <c r="L49" s="12"/>
      <c r="M49" s="983"/>
    </row>
    <row r="50" spans="1:13" x14ac:dyDescent="0.25">
      <c r="A50" s="62">
        <v>47</v>
      </c>
      <c r="B50" s="56"/>
      <c r="C50" s="21"/>
      <c r="D50" s="21"/>
      <c r="E50" s="12"/>
      <c r="F50" s="12"/>
      <c r="G50" s="12"/>
      <c r="H50" s="12"/>
      <c r="I50" s="12"/>
      <c r="J50" s="12"/>
      <c r="K50" s="12"/>
      <c r="L50" s="12"/>
      <c r="M50" s="983"/>
    </row>
    <row r="51" spans="1:13" x14ac:dyDescent="0.25">
      <c r="A51" s="62">
        <v>48</v>
      </c>
      <c r="B51" s="56"/>
      <c r="C51" s="21"/>
      <c r="D51" s="21"/>
      <c r="E51" s="12"/>
      <c r="F51" s="12"/>
      <c r="G51" s="12"/>
      <c r="H51" s="12"/>
      <c r="I51" s="12"/>
      <c r="J51" s="12"/>
      <c r="K51" s="12"/>
      <c r="L51" s="12"/>
      <c r="M51" s="983"/>
    </row>
    <row r="52" spans="1:13" x14ac:dyDescent="0.25">
      <c r="A52" s="62">
        <v>49</v>
      </c>
      <c r="B52" s="56"/>
      <c r="C52" s="21"/>
      <c r="D52" s="21"/>
      <c r="E52" s="12"/>
      <c r="F52" s="12"/>
      <c r="G52" s="12"/>
      <c r="H52" s="12"/>
      <c r="I52" s="12"/>
      <c r="J52" s="12"/>
      <c r="K52" s="12"/>
      <c r="L52" s="12"/>
      <c r="M52" s="983"/>
    </row>
    <row r="53" spans="1:13" x14ac:dyDescent="0.25">
      <c r="A53" s="62">
        <v>50</v>
      </c>
      <c r="B53" s="56"/>
      <c r="C53" s="21"/>
      <c r="D53" s="21"/>
      <c r="E53" s="12"/>
      <c r="F53" s="12"/>
      <c r="G53" s="12"/>
      <c r="H53" s="12"/>
      <c r="I53" s="12"/>
      <c r="J53" s="12"/>
      <c r="K53" s="12"/>
      <c r="L53" s="12"/>
      <c r="M53" s="983"/>
    </row>
    <row r="54" spans="1:13" x14ac:dyDescent="0.25">
      <c r="A54" s="62">
        <v>51</v>
      </c>
      <c r="B54" s="56"/>
      <c r="C54" s="21"/>
      <c r="D54" s="21"/>
      <c r="E54" s="12"/>
      <c r="F54" s="12"/>
      <c r="G54" s="12"/>
      <c r="H54" s="12"/>
      <c r="I54" s="12"/>
      <c r="J54" s="12"/>
      <c r="K54" s="12"/>
      <c r="L54" s="12"/>
      <c r="M54" s="983"/>
    </row>
    <row r="55" spans="1:13" x14ac:dyDescent="0.25">
      <c r="A55" s="62">
        <v>52</v>
      </c>
      <c r="B55" s="56"/>
      <c r="C55" s="21"/>
      <c r="D55" s="21"/>
      <c r="E55" s="12"/>
      <c r="F55" s="12"/>
      <c r="G55" s="12"/>
      <c r="H55" s="12"/>
      <c r="I55" s="12"/>
      <c r="J55" s="12"/>
      <c r="K55" s="12"/>
      <c r="L55" s="12"/>
      <c r="M55" s="983"/>
    </row>
    <row r="56" spans="1:13" x14ac:dyDescent="0.25">
      <c r="A56" s="62">
        <v>53</v>
      </c>
      <c r="B56" s="56"/>
      <c r="C56" s="21"/>
      <c r="D56" s="21"/>
      <c r="E56" s="12"/>
      <c r="F56" s="12"/>
      <c r="G56" s="12"/>
      <c r="H56" s="12"/>
      <c r="I56" s="12"/>
      <c r="J56" s="12"/>
      <c r="K56" s="12"/>
      <c r="L56" s="12"/>
      <c r="M56" s="983"/>
    </row>
    <row r="57" spans="1:13" x14ac:dyDescent="0.25">
      <c r="A57" s="62">
        <v>54</v>
      </c>
      <c r="B57" s="56"/>
      <c r="C57" s="21"/>
      <c r="D57" s="21"/>
      <c r="E57" s="12"/>
      <c r="F57" s="12"/>
      <c r="G57" s="12"/>
      <c r="H57" s="12"/>
      <c r="I57" s="12"/>
      <c r="J57" s="12"/>
      <c r="K57" s="12"/>
      <c r="L57" s="12"/>
      <c r="M57" s="983"/>
    </row>
    <row r="58" spans="1:13" x14ac:dyDescent="0.25">
      <c r="A58" s="62">
        <v>55</v>
      </c>
      <c r="B58" s="56"/>
      <c r="C58" s="21"/>
      <c r="D58" s="21"/>
      <c r="E58" s="12"/>
      <c r="F58" s="12"/>
      <c r="G58" s="12"/>
      <c r="H58" s="12"/>
      <c r="I58" s="12"/>
      <c r="J58" s="12"/>
      <c r="K58" s="12"/>
      <c r="L58" s="12"/>
      <c r="M58" s="983"/>
    </row>
    <row r="59" spans="1:13" x14ac:dyDescent="0.25">
      <c r="A59" s="62">
        <v>56</v>
      </c>
      <c r="B59" s="56"/>
      <c r="C59" s="21"/>
      <c r="D59" s="21"/>
      <c r="E59" s="12"/>
      <c r="F59" s="12"/>
      <c r="G59" s="12"/>
      <c r="H59" s="12"/>
      <c r="I59" s="12"/>
      <c r="J59" s="12"/>
      <c r="K59" s="12"/>
      <c r="L59" s="12"/>
      <c r="M59" s="983"/>
    </row>
    <row r="60" spans="1:13" x14ac:dyDescent="0.25">
      <c r="A60" s="62">
        <v>57</v>
      </c>
      <c r="B60" s="56"/>
      <c r="C60" s="21"/>
      <c r="D60" s="21"/>
      <c r="E60" s="12"/>
      <c r="F60" s="12"/>
      <c r="G60" s="12"/>
      <c r="H60" s="12"/>
      <c r="I60" s="12"/>
      <c r="J60" s="12"/>
      <c r="K60" s="12"/>
      <c r="L60" s="12"/>
      <c r="M60" s="983"/>
    </row>
    <row r="61" spans="1:13" x14ac:dyDescent="0.25">
      <c r="A61" s="62">
        <v>58</v>
      </c>
      <c r="B61" s="56"/>
      <c r="C61" s="21"/>
      <c r="D61" s="21"/>
      <c r="E61" s="12"/>
      <c r="F61" s="12"/>
      <c r="G61" s="12"/>
      <c r="H61" s="12"/>
      <c r="I61" s="12"/>
      <c r="J61" s="12"/>
      <c r="K61" s="12"/>
      <c r="L61" s="12"/>
      <c r="M61" s="983"/>
    </row>
    <row r="62" spans="1:13" x14ac:dyDescent="0.25">
      <c r="A62" s="62">
        <v>59</v>
      </c>
      <c r="B62" s="56"/>
      <c r="C62" s="21"/>
      <c r="D62" s="21"/>
      <c r="E62" s="12"/>
      <c r="F62" s="12"/>
      <c r="G62" s="12"/>
      <c r="H62" s="12"/>
      <c r="I62" s="12"/>
      <c r="J62" s="12"/>
      <c r="K62" s="12"/>
      <c r="L62" s="12"/>
      <c r="M62" s="983"/>
    </row>
    <row r="63" spans="1:13" x14ac:dyDescent="0.25">
      <c r="A63" s="62">
        <v>60</v>
      </c>
      <c r="B63" s="56"/>
      <c r="C63" s="21"/>
      <c r="D63" s="21"/>
      <c r="E63" s="12"/>
      <c r="F63" s="12"/>
      <c r="G63" s="12"/>
      <c r="H63" s="12"/>
      <c r="I63" s="12"/>
      <c r="J63" s="12"/>
      <c r="K63" s="12"/>
      <c r="L63" s="12"/>
      <c r="M63" s="983"/>
    </row>
    <row r="64" spans="1:13" x14ac:dyDescent="0.25">
      <c r="A64" s="62">
        <v>61</v>
      </c>
      <c r="B64" s="56"/>
      <c r="C64" s="21"/>
      <c r="D64" s="21"/>
      <c r="E64" s="12"/>
      <c r="F64" s="12"/>
      <c r="G64" s="12"/>
      <c r="H64" s="12"/>
      <c r="I64" s="12"/>
      <c r="J64" s="12"/>
      <c r="K64" s="12"/>
      <c r="L64" s="12"/>
      <c r="M64" s="983"/>
    </row>
    <row r="65" spans="1:13" x14ac:dyDescent="0.25">
      <c r="A65" s="62">
        <v>62</v>
      </c>
      <c r="B65" s="30"/>
      <c r="C65" s="21"/>
      <c r="D65" s="21"/>
      <c r="E65" s="12"/>
      <c r="F65" s="12"/>
      <c r="G65" s="12"/>
      <c r="H65" s="12"/>
      <c r="I65" s="12"/>
      <c r="J65" s="12"/>
      <c r="K65" s="12"/>
      <c r="L65" s="12"/>
      <c r="M65" s="983"/>
    </row>
    <row r="66" spans="1:13" x14ac:dyDescent="0.25">
      <c r="A66" s="62">
        <v>63</v>
      </c>
      <c r="B66" s="30"/>
      <c r="C66" s="21"/>
      <c r="D66" s="21"/>
      <c r="E66" s="12"/>
      <c r="F66" s="12"/>
      <c r="G66" s="12"/>
      <c r="H66" s="12"/>
      <c r="I66" s="12"/>
      <c r="J66" s="12"/>
      <c r="K66" s="12"/>
      <c r="L66" s="12"/>
      <c r="M66" s="983"/>
    </row>
    <row r="67" spans="1:13" ht="15.75" thickBot="1" x14ac:dyDescent="0.3">
      <c r="A67" s="63">
        <v>64</v>
      </c>
      <c r="B67" s="398"/>
      <c r="C67" s="22"/>
      <c r="D67" s="22"/>
      <c r="E67" s="13"/>
      <c r="F67" s="13"/>
      <c r="G67" s="13"/>
      <c r="H67" s="13"/>
      <c r="I67" s="13"/>
      <c r="J67" s="13"/>
      <c r="K67" s="13"/>
      <c r="L67" s="13"/>
      <c r="M67" s="984"/>
    </row>
  </sheetData>
  <mergeCells count="6">
    <mergeCell ref="M1:M67"/>
    <mergeCell ref="A2:A3"/>
    <mergeCell ref="B2:B3"/>
    <mergeCell ref="C2:C3"/>
    <mergeCell ref="D2:D3"/>
    <mergeCell ref="E2:L2"/>
  </mergeCells>
  <dataValidations count="1">
    <dataValidation type="list" allowBlank="1" showInputMessage="1" showErrorMessage="1" sqref="G4">
      <formula1>" "</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rgb="FF74B5FC"/>
  </sheetPr>
  <dimension ref="A1:O257"/>
  <sheetViews>
    <sheetView zoomScaleNormal="100" workbookViewId="0">
      <pane ySplit="2" topLeftCell="A3" activePane="bottomLeft" state="frozen"/>
      <selection activeCell="D41" sqref="D41"/>
      <selection pane="bottomLeft" activeCell="A25" sqref="A25"/>
    </sheetView>
  </sheetViews>
  <sheetFormatPr defaultColWidth="9.140625" defaultRowHeight="15" x14ac:dyDescent="0.25"/>
  <cols>
    <col min="1" max="1" width="8.85546875" style="3" customWidth="1"/>
    <col min="2" max="2" width="117.140625" style="122" bestFit="1" customWidth="1"/>
    <col min="3" max="3" width="15.5703125" style="41" bestFit="1" customWidth="1"/>
    <col min="4" max="4" width="14" style="41" customWidth="1"/>
    <col min="5" max="5" width="25" style="41" customWidth="1"/>
    <col min="6" max="6" width="41.42578125" style="41" bestFit="1" customWidth="1"/>
    <col min="7" max="8" width="14" style="41" customWidth="1"/>
    <col min="9" max="9" width="15.5703125" style="41" bestFit="1" customWidth="1"/>
    <col min="10" max="10" width="14" style="41" customWidth="1"/>
    <col min="11" max="11" width="25" style="41" customWidth="1"/>
    <col min="12" max="12" width="51.7109375" style="41" customWidth="1"/>
    <col min="13" max="13" width="14" style="41" customWidth="1"/>
    <col min="14" max="14" width="9.140625" style="304"/>
    <col min="15" max="15" width="15.5703125" style="3" customWidth="1"/>
    <col min="16" max="16384" width="9.140625" style="304"/>
  </cols>
  <sheetData>
    <row r="1" spans="1:15" x14ac:dyDescent="0.25">
      <c r="A1" s="993" t="s">
        <v>0</v>
      </c>
      <c r="B1" s="991" t="s">
        <v>2429</v>
      </c>
      <c r="C1" s="995" t="s">
        <v>2427</v>
      </c>
      <c r="D1" s="995"/>
      <c r="E1" s="995"/>
      <c r="F1" s="995"/>
      <c r="G1" s="996"/>
      <c r="H1" s="999" t="s">
        <v>44</v>
      </c>
      <c r="I1" s="997" t="s">
        <v>2428</v>
      </c>
      <c r="J1" s="997"/>
      <c r="K1" s="997"/>
      <c r="L1" s="997"/>
      <c r="M1" s="998"/>
    </row>
    <row r="2" spans="1:15" x14ac:dyDescent="0.25">
      <c r="A2" s="994"/>
      <c r="B2" s="992"/>
      <c r="C2" s="469" t="s">
        <v>2</v>
      </c>
      <c r="D2" s="469" t="s">
        <v>49</v>
      </c>
      <c r="E2" s="469" t="s">
        <v>50</v>
      </c>
      <c r="F2" s="469" t="s">
        <v>74</v>
      </c>
      <c r="G2" s="472" t="s">
        <v>0</v>
      </c>
      <c r="H2" s="1000"/>
      <c r="I2" s="470" t="s">
        <v>2</v>
      </c>
      <c r="J2" s="470" t="s">
        <v>49</v>
      </c>
      <c r="K2" s="470" t="s">
        <v>50</v>
      </c>
      <c r="L2" s="470" t="s">
        <v>74</v>
      </c>
      <c r="M2" s="471" t="s">
        <v>0</v>
      </c>
    </row>
    <row r="3" spans="1:15" s="661" customFormat="1" x14ac:dyDescent="0.25">
      <c r="A3" s="665">
        <v>1</v>
      </c>
      <c r="B3" s="935" t="s">
        <v>4138</v>
      </c>
      <c r="C3" s="659"/>
      <c r="D3" s="307"/>
      <c r="E3" s="307"/>
      <c r="F3" s="307"/>
      <c r="G3" s="645"/>
      <c r="H3" s="416"/>
      <c r="I3" s="659"/>
      <c r="J3" s="307"/>
      <c r="K3" s="307"/>
      <c r="L3" s="307"/>
      <c r="M3" s="645"/>
      <c r="O3" s="666"/>
    </row>
    <row r="4" spans="1:15" s="661" customFormat="1" x14ac:dyDescent="0.25">
      <c r="A4" s="665">
        <v>2</v>
      </c>
      <c r="B4" s="935" t="s">
        <v>4140</v>
      </c>
      <c r="C4" s="646"/>
      <c r="D4" s="307"/>
      <c r="E4" s="307"/>
      <c r="F4" s="307"/>
      <c r="G4" s="645"/>
      <c r="H4" s="416"/>
      <c r="I4" s="646"/>
      <c r="J4" s="307"/>
      <c r="K4" s="307"/>
      <c r="L4" s="307"/>
      <c r="M4" s="645"/>
      <c r="O4" s="666"/>
    </row>
    <row r="5" spans="1:15" s="661" customFormat="1" x14ac:dyDescent="0.25">
      <c r="A5" s="665">
        <v>3</v>
      </c>
      <c r="B5" s="936" t="s">
        <v>4313</v>
      </c>
      <c r="C5" s="646"/>
      <c r="D5" s="307"/>
      <c r="E5" s="307"/>
      <c r="F5" s="307"/>
      <c r="G5" s="645"/>
      <c r="H5" s="416"/>
      <c r="I5" s="646"/>
      <c r="J5" s="307"/>
      <c r="K5" s="307"/>
      <c r="L5" s="307"/>
      <c r="M5" s="645"/>
      <c r="O5" s="666"/>
    </row>
    <row r="6" spans="1:15" s="661" customFormat="1" x14ac:dyDescent="0.25">
      <c r="A6" s="665">
        <v>4</v>
      </c>
      <c r="B6" s="808" t="s">
        <v>5154</v>
      </c>
      <c r="C6" s="646" t="s">
        <v>4708</v>
      </c>
      <c r="D6" s="307" t="s">
        <v>72</v>
      </c>
      <c r="E6" s="307" t="s">
        <v>69</v>
      </c>
      <c r="F6" s="307" t="s">
        <v>73</v>
      </c>
      <c r="G6" s="645">
        <v>345</v>
      </c>
      <c r="H6" s="416" t="s">
        <v>4141</v>
      </c>
      <c r="I6" s="646" t="s">
        <v>6402</v>
      </c>
      <c r="J6" s="307" t="s">
        <v>72</v>
      </c>
      <c r="K6" s="307" t="s">
        <v>69</v>
      </c>
      <c r="L6" s="307" t="s">
        <v>73</v>
      </c>
      <c r="M6" s="645">
        <v>293</v>
      </c>
      <c r="O6" s="666"/>
    </row>
    <row r="7" spans="1:15" s="661" customFormat="1" x14ac:dyDescent="0.25">
      <c r="A7" s="665">
        <v>5</v>
      </c>
      <c r="B7" s="808" t="s">
        <v>5155</v>
      </c>
      <c r="C7" s="646" t="s">
        <v>4709</v>
      </c>
      <c r="D7" s="307" t="s">
        <v>72</v>
      </c>
      <c r="E7" s="307" t="s">
        <v>69</v>
      </c>
      <c r="F7" s="307" t="s">
        <v>73</v>
      </c>
      <c r="G7" s="645">
        <v>346</v>
      </c>
      <c r="H7" s="416" t="s">
        <v>4141</v>
      </c>
      <c r="I7" s="646" t="s">
        <v>6403</v>
      </c>
      <c r="J7" s="307" t="s">
        <v>72</v>
      </c>
      <c r="K7" s="307" t="s">
        <v>69</v>
      </c>
      <c r="L7" s="307" t="s">
        <v>73</v>
      </c>
      <c r="M7" s="645">
        <v>294</v>
      </c>
      <c r="O7" s="666"/>
    </row>
    <row r="8" spans="1:15" s="661" customFormat="1" x14ac:dyDescent="0.25">
      <c r="A8" s="665">
        <v>6</v>
      </c>
      <c r="B8" s="808" t="s">
        <v>5156</v>
      </c>
      <c r="C8" s="646" t="s">
        <v>4710</v>
      </c>
      <c r="D8" s="307" t="s">
        <v>72</v>
      </c>
      <c r="E8" s="307" t="s">
        <v>69</v>
      </c>
      <c r="F8" s="307" t="s">
        <v>73</v>
      </c>
      <c r="G8" s="645">
        <v>347</v>
      </c>
      <c r="H8" s="416" t="s">
        <v>4141</v>
      </c>
      <c r="I8" s="646" t="s">
        <v>6404</v>
      </c>
      <c r="J8" s="307" t="s">
        <v>72</v>
      </c>
      <c r="K8" s="307" t="s">
        <v>69</v>
      </c>
      <c r="L8" s="307" t="s">
        <v>73</v>
      </c>
      <c r="M8" s="645">
        <v>295</v>
      </c>
      <c r="O8" s="666"/>
    </row>
    <row r="9" spans="1:15" s="661" customFormat="1" x14ac:dyDescent="0.25">
      <c r="A9" s="665">
        <v>7</v>
      </c>
      <c r="B9" s="808" t="s">
        <v>5157</v>
      </c>
      <c r="C9" s="646" t="s">
        <v>4711</v>
      </c>
      <c r="D9" s="307" t="s">
        <v>72</v>
      </c>
      <c r="E9" s="307" t="s">
        <v>69</v>
      </c>
      <c r="F9" s="307" t="s">
        <v>73</v>
      </c>
      <c r="G9" s="645">
        <v>348</v>
      </c>
      <c r="H9" s="416" t="s">
        <v>4141</v>
      </c>
      <c r="I9" s="646" t="s">
        <v>6405</v>
      </c>
      <c r="J9" s="307" t="s">
        <v>72</v>
      </c>
      <c r="K9" s="307" t="s">
        <v>69</v>
      </c>
      <c r="L9" s="307" t="s">
        <v>73</v>
      </c>
      <c r="M9" s="645">
        <v>296</v>
      </c>
      <c r="O9" s="666"/>
    </row>
    <row r="10" spans="1:15" s="661" customFormat="1" x14ac:dyDescent="0.25">
      <c r="A10" s="665">
        <v>8</v>
      </c>
      <c r="B10" s="808" t="s">
        <v>5176</v>
      </c>
      <c r="C10" s="646" t="s">
        <v>4723</v>
      </c>
      <c r="D10" s="307" t="s">
        <v>72</v>
      </c>
      <c r="E10" s="307" t="s">
        <v>69</v>
      </c>
      <c r="F10" s="307" t="s">
        <v>73</v>
      </c>
      <c r="G10" s="645">
        <v>349</v>
      </c>
      <c r="H10" s="416" t="s">
        <v>4141</v>
      </c>
      <c r="I10" s="646" t="s">
        <v>6406</v>
      </c>
      <c r="J10" s="307" t="s">
        <v>72</v>
      </c>
      <c r="K10" s="307" t="s">
        <v>69</v>
      </c>
      <c r="L10" s="307" t="s">
        <v>73</v>
      </c>
      <c r="M10" s="645">
        <v>297</v>
      </c>
      <c r="O10" s="666"/>
    </row>
    <row r="11" spans="1:15" s="661" customFormat="1" x14ac:dyDescent="0.25">
      <c r="A11" s="665">
        <v>9</v>
      </c>
      <c r="B11" s="808" t="s">
        <v>5177</v>
      </c>
      <c r="C11" s="646" t="s">
        <v>4724</v>
      </c>
      <c r="D11" s="307" t="s">
        <v>72</v>
      </c>
      <c r="E11" s="307" t="s">
        <v>69</v>
      </c>
      <c r="F11" s="307" t="s">
        <v>73</v>
      </c>
      <c r="G11" s="645">
        <v>350</v>
      </c>
      <c r="H11" s="416" t="s">
        <v>4141</v>
      </c>
      <c r="I11" s="646" t="s">
        <v>6407</v>
      </c>
      <c r="J11" s="307" t="s">
        <v>72</v>
      </c>
      <c r="K11" s="307" t="s">
        <v>69</v>
      </c>
      <c r="L11" s="307" t="s">
        <v>73</v>
      </c>
      <c r="M11" s="645">
        <v>298</v>
      </c>
      <c r="O11" s="666"/>
    </row>
    <row r="12" spans="1:15" s="661" customFormat="1" x14ac:dyDescent="0.25">
      <c r="A12" s="665">
        <v>10</v>
      </c>
      <c r="B12" s="808" t="s">
        <v>5178</v>
      </c>
      <c r="C12" s="646" t="s">
        <v>4725</v>
      </c>
      <c r="D12" s="307" t="s">
        <v>72</v>
      </c>
      <c r="E12" s="307" t="s">
        <v>69</v>
      </c>
      <c r="F12" s="307" t="s">
        <v>73</v>
      </c>
      <c r="G12" s="645">
        <v>351</v>
      </c>
      <c r="H12" s="416" t="s">
        <v>4141</v>
      </c>
      <c r="I12" s="646" t="s">
        <v>6408</v>
      </c>
      <c r="J12" s="307" t="s">
        <v>72</v>
      </c>
      <c r="K12" s="307" t="s">
        <v>69</v>
      </c>
      <c r="L12" s="307" t="s">
        <v>73</v>
      </c>
      <c r="M12" s="645">
        <v>299</v>
      </c>
      <c r="O12" s="666"/>
    </row>
    <row r="13" spans="1:15" s="661" customFormat="1" x14ac:dyDescent="0.25">
      <c r="A13" s="665">
        <v>11</v>
      </c>
      <c r="B13" s="808" t="s">
        <v>5179</v>
      </c>
      <c r="C13" s="646" t="s">
        <v>4726</v>
      </c>
      <c r="D13" s="307" t="s">
        <v>72</v>
      </c>
      <c r="E13" s="307" t="s">
        <v>69</v>
      </c>
      <c r="F13" s="307" t="s">
        <v>73</v>
      </c>
      <c r="G13" s="645">
        <v>352</v>
      </c>
      <c r="H13" s="416" t="s">
        <v>4141</v>
      </c>
      <c r="I13" s="646" t="s">
        <v>6409</v>
      </c>
      <c r="J13" s="307" t="s">
        <v>72</v>
      </c>
      <c r="K13" s="307" t="s">
        <v>69</v>
      </c>
      <c r="L13" s="307" t="s">
        <v>73</v>
      </c>
      <c r="M13" s="645">
        <v>300</v>
      </c>
      <c r="O13" s="666"/>
    </row>
    <row r="14" spans="1:15" s="661" customFormat="1" x14ac:dyDescent="0.25">
      <c r="A14" s="665">
        <v>12</v>
      </c>
      <c r="B14" s="936" t="s">
        <v>4398</v>
      </c>
      <c r="C14" s="646"/>
      <c r="D14" s="307"/>
      <c r="E14" s="307"/>
      <c r="F14" s="307"/>
      <c r="G14" s="645"/>
      <c r="H14" s="416"/>
      <c r="I14" s="646"/>
      <c r="J14" s="307"/>
      <c r="K14" s="307"/>
      <c r="L14" s="307"/>
      <c r="M14" s="645"/>
      <c r="O14" s="666"/>
    </row>
    <row r="15" spans="1:15" s="661" customFormat="1" ht="14.25" customHeight="1" x14ac:dyDescent="0.25">
      <c r="A15" s="665">
        <v>13</v>
      </c>
      <c r="B15" s="936" t="s">
        <v>4398</v>
      </c>
      <c r="C15" s="646"/>
      <c r="D15" s="307"/>
      <c r="E15" s="307"/>
      <c r="F15" s="307"/>
      <c r="G15" s="645"/>
      <c r="H15" s="659"/>
      <c r="I15" s="646"/>
      <c r="J15" s="307"/>
      <c r="K15" s="307"/>
      <c r="L15" s="307"/>
      <c r="M15" s="645"/>
      <c r="O15" s="666"/>
    </row>
    <row r="16" spans="1:15" s="661" customFormat="1" x14ac:dyDescent="0.25">
      <c r="A16" s="665">
        <v>14</v>
      </c>
      <c r="B16" s="936" t="s">
        <v>4398</v>
      </c>
      <c r="C16" s="646"/>
      <c r="D16" s="307"/>
      <c r="E16" s="307"/>
      <c r="F16" s="307"/>
      <c r="G16" s="645"/>
      <c r="H16" s="416"/>
      <c r="I16" s="368"/>
      <c r="J16" s="307"/>
      <c r="K16" s="307"/>
      <c r="L16" s="307"/>
      <c r="M16" s="645"/>
      <c r="O16" s="666"/>
    </row>
    <row r="17" spans="1:15" s="661" customFormat="1" x14ac:dyDescent="0.25">
      <c r="A17" s="665">
        <v>15</v>
      </c>
      <c r="B17" s="936"/>
      <c r="C17" s="646"/>
      <c r="D17" s="307"/>
      <c r="E17" s="307"/>
      <c r="F17" s="307"/>
      <c r="G17" s="645"/>
      <c r="H17" s="416"/>
      <c r="I17" s="646"/>
      <c r="J17" s="307"/>
      <c r="K17" s="307"/>
      <c r="L17" s="307"/>
      <c r="M17" s="645"/>
      <c r="O17" s="666"/>
    </row>
    <row r="18" spans="1:15" s="661" customFormat="1" x14ac:dyDescent="0.25">
      <c r="A18" s="665">
        <v>16</v>
      </c>
      <c r="B18" s="808" t="s">
        <v>7264</v>
      </c>
      <c r="C18" s="646"/>
      <c r="D18" s="307" t="s">
        <v>71</v>
      </c>
      <c r="E18" s="307" t="s">
        <v>65</v>
      </c>
      <c r="F18" s="307" t="s">
        <v>2503</v>
      </c>
      <c r="G18" s="645">
        <v>2</v>
      </c>
      <c r="H18" s="416" t="s">
        <v>4141</v>
      </c>
      <c r="I18" s="646"/>
      <c r="J18" s="307" t="s">
        <v>72</v>
      </c>
      <c r="K18" s="307" t="s">
        <v>65</v>
      </c>
      <c r="L18" s="307" t="s">
        <v>2338</v>
      </c>
      <c r="M18" s="645">
        <v>2</v>
      </c>
      <c r="O18" s="666"/>
    </row>
    <row r="19" spans="1:15" s="661" customFormat="1" x14ac:dyDescent="0.25">
      <c r="A19" s="665">
        <v>17</v>
      </c>
      <c r="B19" s="808" t="s">
        <v>7265</v>
      </c>
      <c r="C19" s="646"/>
      <c r="D19" s="307" t="s">
        <v>71</v>
      </c>
      <c r="E19" s="307" t="s">
        <v>65</v>
      </c>
      <c r="F19" s="307" t="s">
        <v>2503</v>
      </c>
      <c r="G19" s="645">
        <v>4</v>
      </c>
      <c r="H19" s="416" t="s">
        <v>4141</v>
      </c>
      <c r="I19" s="646"/>
      <c r="J19" s="307" t="s">
        <v>72</v>
      </c>
      <c r="K19" s="307" t="s">
        <v>65</v>
      </c>
      <c r="L19" s="307" t="s">
        <v>2338</v>
      </c>
      <c r="M19" s="645">
        <v>4</v>
      </c>
      <c r="O19" s="666"/>
    </row>
    <row r="20" spans="1:15" s="661" customFormat="1" x14ac:dyDescent="0.25">
      <c r="A20" s="665">
        <v>18</v>
      </c>
      <c r="B20" s="808" t="s">
        <v>7266</v>
      </c>
      <c r="C20" s="646"/>
      <c r="D20" s="307" t="s">
        <v>71</v>
      </c>
      <c r="E20" s="307" t="s">
        <v>65</v>
      </c>
      <c r="F20" s="307" t="s">
        <v>2503</v>
      </c>
      <c r="G20" s="645">
        <v>6</v>
      </c>
      <c r="H20" s="416" t="s">
        <v>4141</v>
      </c>
      <c r="I20" s="646"/>
      <c r="J20" s="307" t="s">
        <v>72</v>
      </c>
      <c r="K20" s="307" t="s">
        <v>65</v>
      </c>
      <c r="L20" s="307" t="s">
        <v>2338</v>
      </c>
      <c r="M20" s="645">
        <v>6</v>
      </c>
      <c r="O20" s="666"/>
    </row>
    <row r="21" spans="1:15" s="661" customFormat="1" x14ac:dyDescent="0.25">
      <c r="A21" s="665">
        <v>19</v>
      </c>
      <c r="B21" s="808" t="s">
        <v>7267</v>
      </c>
      <c r="C21" s="646"/>
      <c r="D21" s="307" t="s">
        <v>71</v>
      </c>
      <c r="E21" s="307" t="s">
        <v>65</v>
      </c>
      <c r="F21" s="307" t="s">
        <v>2503</v>
      </c>
      <c r="G21" s="645">
        <v>8</v>
      </c>
      <c r="H21" s="416" t="s">
        <v>4141</v>
      </c>
      <c r="I21" s="646"/>
      <c r="J21" s="307" t="s">
        <v>72</v>
      </c>
      <c r="K21" s="307" t="s">
        <v>65</v>
      </c>
      <c r="L21" s="307" t="s">
        <v>2338</v>
      </c>
      <c r="M21" s="645">
        <v>8</v>
      </c>
      <c r="O21" s="666"/>
    </row>
    <row r="22" spans="1:15" s="661" customFormat="1" x14ac:dyDescent="0.25">
      <c r="A22" s="665">
        <v>20</v>
      </c>
      <c r="B22" s="936"/>
      <c r="C22" s="657"/>
      <c r="D22" s="307"/>
      <c r="E22" s="307"/>
      <c r="F22" s="307"/>
      <c r="G22" s="645"/>
      <c r="H22" s="416"/>
      <c r="I22" s="420"/>
      <c r="J22" s="307"/>
      <c r="K22" s="307"/>
      <c r="L22" s="307"/>
      <c r="M22" s="658"/>
      <c r="O22" s="666"/>
    </row>
    <row r="23" spans="1:15" s="661" customFormat="1" x14ac:dyDescent="0.25">
      <c r="A23" s="665">
        <v>21</v>
      </c>
      <c r="B23" s="808" t="s">
        <v>7312</v>
      </c>
      <c r="C23" s="657"/>
      <c r="D23" s="307"/>
      <c r="E23" s="307"/>
      <c r="F23" s="307"/>
      <c r="G23" s="645"/>
      <c r="H23" s="416"/>
      <c r="I23" s="420"/>
      <c r="J23" s="307"/>
      <c r="K23" s="307"/>
      <c r="L23" s="307"/>
      <c r="M23" s="658"/>
      <c r="O23" s="666"/>
    </row>
    <row r="24" spans="1:15" s="661" customFormat="1" x14ac:dyDescent="0.25">
      <c r="A24" s="665">
        <v>22</v>
      </c>
      <c r="B24" s="808" t="s">
        <v>7313</v>
      </c>
      <c r="C24" s="657"/>
      <c r="D24" s="307"/>
      <c r="E24" s="307"/>
      <c r="F24" s="307"/>
      <c r="G24" s="645"/>
      <c r="H24" s="416"/>
      <c r="I24" s="420"/>
      <c r="J24" s="307"/>
      <c r="K24" s="307"/>
      <c r="L24" s="307"/>
      <c r="M24" s="658"/>
      <c r="O24" s="666"/>
    </row>
    <row r="25" spans="1:15" s="661" customFormat="1" x14ac:dyDescent="0.25">
      <c r="A25" s="665">
        <v>23</v>
      </c>
      <c r="B25" s="808" t="s">
        <v>7314</v>
      </c>
      <c r="C25" s="657"/>
      <c r="D25" s="307"/>
      <c r="E25" s="307"/>
      <c r="F25" s="307"/>
      <c r="G25" s="645"/>
      <c r="H25" s="416"/>
      <c r="I25" s="420"/>
      <c r="J25" s="307"/>
      <c r="K25" s="307"/>
      <c r="L25" s="307"/>
      <c r="M25" s="658"/>
      <c r="O25" s="666"/>
    </row>
    <row r="26" spans="1:15" s="661" customFormat="1" x14ac:dyDescent="0.25">
      <c r="A26" s="665">
        <v>24</v>
      </c>
      <c r="B26" s="808" t="s">
        <v>7315</v>
      </c>
      <c r="C26" s="657"/>
      <c r="D26" s="307"/>
      <c r="E26" s="307"/>
      <c r="F26" s="307"/>
      <c r="G26" s="645"/>
      <c r="H26" s="416"/>
      <c r="I26" s="420"/>
      <c r="J26" s="307"/>
      <c r="K26" s="307"/>
      <c r="L26" s="307"/>
      <c r="M26" s="658"/>
      <c r="O26" s="666"/>
    </row>
    <row r="27" spans="1:15" s="661" customFormat="1" x14ac:dyDescent="0.25">
      <c r="A27" s="665">
        <v>25</v>
      </c>
      <c r="B27" s="936"/>
      <c r="C27" s="657"/>
      <c r="D27" s="307"/>
      <c r="E27" s="307"/>
      <c r="F27" s="307"/>
      <c r="G27" s="645"/>
      <c r="H27" s="416"/>
      <c r="I27" s="420"/>
      <c r="J27" s="307"/>
      <c r="K27" s="307"/>
      <c r="L27" s="307"/>
      <c r="M27" s="658"/>
      <c r="O27" s="666"/>
    </row>
    <row r="28" spans="1:15" s="661" customFormat="1" x14ac:dyDescent="0.25">
      <c r="A28" s="665">
        <v>26</v>
      </c>
      <c r="B28" s="936"/>
      <c r="C28" s="657"/>
      <c r="D28" s="307"/>
      <c r="E28" s="307"/>
      <c r="F28" s="307"/>
      <c r="G28" s="645"/>
      <c r="H28" s="416"/>
      <c r="I28" s="420"/>
      <c r="J28" s="307"/>
      <c r="K28" s="307"/>
      <c r="L28" s="307"/>
      <c r="M28" s="658"/>
      <c r="O28" s="666"/>
    </row>
    <row r="29" spans="1:15" s="661" customFormat="1" x14ac:dyDescent="0.25">
      <c r="A29" s="665">
        <v>27</v>
      </c>
      <c r="B29" s="936"/>
      <c r="C29" s="657"/>
      <c r="D29" s="307"/>
      <c r="E29" s="307"/>
      <c r="F29" s="307"/>
      <c r="G29" s="645"/>
      <c r="H29" s="416"/>
      <c r="I29" s="420"/>
      <c r="J29" s="307"/>
      <c r="K29" s="307"/>
      <c r="L29" s="307"/>
      <c r="M29" s="658"/>
      <c r="O29" s="666"/>
    </row>
    <row r="30" spans="1:15" s="661" customFormat="1" x14ac:dyDescent="0.25">
      <c r="A30" s="665">
        <v>28</v>
      </c>
      <c r="B30" s="936"/>
      <c r="C30" s="657"/>
      <c r="D30" s="307"/>
      <c r="E30" s="307"/>
      <c r="F30" s="307"/>
      <c r="G30" s="645"/>
      <c r="H30" s="416"/>
      <c r="I30" s="420"/>
      <c r="J30" s="307"/>
      <c r="K30" s="307"/>
      <c r="L30" s="307"/>
      <c r="M30" s="658"/>
      <c r="O30" s="666"/>
    </row>
    <row r="31" spans="1:15" s="661" customFormat="1" x14ac:dyDescent="0.25">
      <c r="A31" s="665">
        <v>29</v>
      </c>
      <c r="B31" s="936" t="s">
        <v>4397</v>
      </c>
      <c r="C31" s="657"/>
      <c r="D31" s="307"/>
      <c r="E31" s="307"/>
      <c r="F31" s="307"/>
      <c r="G31" s="645"/>
      <c r="H31" s="416"/>
      <c r="I31" s="420"/>
      <c r="J31" s="307"/>
      <c r="K31" s="307"/>
      <c r="L31" s="307"/>
      <c r="M31" s="658"/>
      <c r="O31" s="666"/>
    </row>
    <row r="32" spans="1:15" s="661" customFormat="1" x14ac:dyDescent="0.25">
      <c r="A32" s="665">
        <v>30</v>
      </c>
      <c r="B32" s="808" t="s">
        <v>7307</v>
      </c>
      <c r="C32" s="657"/>
      <c r="D32" s="307" t="s">
        <v>72</v>
      </c>
      <c r="E32" s="307" t="s">
        <v>54</v>
      </c>
      <c r="F32" s="307" t="s">
        <v>73</v>
      </c>
      <c r="G32" s="645">
        <v>16</v>
      </c>
      <c r="H32" s="416" t="s">
        <v>4139</v>
      </c>
      <c r="I32" s="420" t="s">
        <v>4736</v>
      </c>
      <c r="J32" s="307" t="s">
        <v>72</v>
      </c>
      <c r="K32" s="307" t="s">
        <v>51</v>
      </c>
      <c r="L32" s="307" t="s">
        <v>2318</v>
      </c>
      <c r="M32" s="669">
        <v>38</v>
      </c>
      <c r="O32" s="666"/>
    </row>
    <row r="33" spans="1:15" s="661" customFormat="1" x14ac:dyDescent="0.25">
      <c r="A33" s="665">
        <v>31</v>
      </c>
      <c r="B33" s="808" t="s">
        <v>7308</v>
      </c>
      <c r="C33" s="657"/>
      <c r="D33" s="307" t="s">
        <v>72</v>
      </c>
      <c r="E33" s="307" t="s">
        <v>54</v>
      </c>
      <c r="F33" s="307" t="s">
        <v>73</v>
      </c>
      <c r="G33" s="645">
        <v>17</v>
      </c>
      <c r="H33" s="416" t="s">
        <v>4139</v>
      </c>
      <c r="I33" s="420" t="s">
        <v>4772</v>
      </c>
      <c r="J33" s="307" t="s">
        <v>72</v>
      </c>
      <c r="K33" s="307" t="s">
        <v>51</v>
      </c>
      <c r="L33" s="307" t="s">
        <v>2318</v>
      </c>
      <c r="M33" s="645">
        <v>69</v>
      </c>
      <c r="O33" s="666"/>
    </row>
    <row r="34" spans="1:15" s="661" customFormat="1" x14ac:dyDescent="0.25">
      <c r="A34" s="665">
        <v>32</v>
      </c>
      <c r="B34" s="808" t="s">
        <v>7309</v>
      </c>
      <c r="C34" s="657"/>
      <c r="D34" s="307" t="s">
        <v>72</v>
      </c>
      <c r="E34" s="307" t="s">
        <v>54</v>
      </c>
      <c r="F34" s="307" t="s">
        <v>73</v>
      </c>
      <c r="G34" s="645">
        <v>18</v>
      </c>
      <c r="H34" s="416" t="s">
        <v>4139</v>
      </c>
      <c r="I34" s="657" t="s">
        <v>4754</v>
      </c>
      <c r="J34" s="307" t="s">
        <v>72</v>
      </c>
      <c r="K34" s="307" t="s">
        <v>51</v>
      </c>
      <c r="L34" s="307" t="s">
        <v>2318</v>
      </c>
      <c r="M34" s="669">
        <v>53</v>
      </c>
      <c r="O34" s="666"/>
    </row>
    <row r="35" spans="1:15" s="661" customFormat="1" x14ac:dyDescent="0.25">
      <c r="A35" s="665">
        <v>33</v>
      </c>
      <c r="B35" s="808" t="s">
        <v>7310</v>
      </c>
      <c r="C35" s="657"/>
      <c r="D35" s="307" t="s">
        <v>72</v>
      </c>
      <c r="E35" s="307" t="s">
        <v>54</v>
      </c>
      <c r="F35" s="307" t="s">
        <v>73</v>
      </c>
      <c r="G35" s="645">
        <v>19</v>
      </c>
      <c r="H35" s="416" t="s">
        <v>4139</v>
      </c>
      <c r="I35" s="420" t="s">
        <v>4790</v>
      </c>
      <c r="J35" s="307" t="s">
        <v>72</v>
      </c>
      <c r="K35" s="307" t="s">
        <v>51</v>
      </c>
      <c r="L35" s="307" t="s">
        <v>2318</v>
      </c>
      <c r="M35" s="669">
        <v>84</v>
      </c>
      <c r="O35" s="666"/>
    </row>
    <row r="36" spans="1:15" s="661" customFormat="1" x14ac:dyDescent="0.25">
      <c r="A36" s="665">
        <v>34</v>
      </c>
      <c r="B36" s="936"/>
      <c r="C36" s="657"/>
      <c r="D36" s="307"/>
      <c r="E36" s="307"/>
      <c r="F36" s="307"/>
      <c r="G36" s="645"/>
      <c r="H36" s="416"/>
      <c r="I36" s="420"/>
      <c r="J36" s="307"/>
      <c r="K36" s="307"/>
      <c r="L36" s="307"/>
      <c r="M36" s="669"/>
      <c r="O36" s="666"/>
    </row>
    <row r="37" spans="1:15" s="661" customFormat="1" x14ac:dyDescent="0.25">
      <c r="A37" s="665">
        <v>35</v>
      </c>
      <c r="B37" s="936" t="s">
        <v>4210</v>
      </c>
      <c r="C37" s="657"/>
      <c r="D37" s="307"/>
      <c r="E37" s="307"/>
      <c r="F37" s="307"/>
      <c r="G37" s="645"/>
      <c r="H37" s="416"/>
      <c r="I37" s="420"/>
      <c r="J37" s="307"/>
      <c r="K37" s="307"/>
      <c r="L37" s="307"/>
      <c r="M37" s="669"/>
      <c r="O37" s="666"/>
    </row>
    <row r="38" spans="1:15" s="661" customFormat="1" x14ac:dyDescent="0.25">
      <c r="A38" s="665">
        <v>36</v>
      </c>
      <c r="B38" s="936" t="s">
        <v>4211</v>
      </c>
      <c r="C38" s="657"/>
      <c r="D38" s="307"/>
      <c r="E38" s="307"/>
      <c r="F38" s="307"/>
      <c r="G38" s="645"/>
      <c r="H38" s="416"/>
      <c r="I38" s="420"/>
      <c r="J38" s="307"/>
      <c r="K38" s="307"/>
      <c r="L38" s="307"/>
      <c r="M38" s="669"/>
      <c r="O38" s="666"/>
    </row>
    <row r="39" spans="1:15" s="661" customFormat="1" x14ac:dyDescent="0.25">
      <c r="A39" s="665">
        <v>37</v>
      </c>
      <c r="B39" s="936" t="s">
        <v>4212</v>
      </c>
      <c r="C39" s="657"/>
      <c r="D39" s="307"/>
      <c r="E39" s="307"/>
      <c r="F39" s="307"/>
      <c r="G39" s="645"/>
      <c r="H39" s="416"/>
      <c r="I39" s="420"/>
      <c r="J39" s="307"/>
      <c r="K39" s="307"/>
      <c r="L39" s="307"/>
      <c r="M39" s="669"/>
      <c r="O39" s="666"/>
    </row>
    <row r="40" spans="1:15" s="661" customFormat="1" x14ac:dyDescent="0.25">
      <c r="A40" s="665">
        <v>38</v>
      </c>
      <c r="B40" s="936" t="s">
        <v>4213</v>
      </c>
      <c r="C40" s="657"/>
      <c r="D40" s="307"/>
      <c r="E40" s="307"/>
      <c r="F40" s="307"/>
      <c r="G40" s="645"/>
      <c r="H40" s="416"/>
      <c r="I40" s="420"/>
      <c r="J40" s="307"/>
      <c r="K40" s="307"/>
      <c r="L40" s="307"/>
      <c r="M40" s="669"/>
      <c r="O40" s="666"/>
    </row>
    <row r="41" spans="1:15" s="661" customFormat="1" x14ac:dyDescent="0.25">
      <c r="A41" s="665">
        <v>39</v>
      </c>
      <c r="B41" s="936" t="s">
        <v>4214</v>
      </c>
      <c r="C41" s="657"/>
      <c r="D41" s="307"/>
      <c r="E41" s="307"/>
      <c r="F41" s="307"/>
      <c r="G41" s="645"/>
      <c r="H41" s="416"/>
      <c r="I41" s="420"/>
      <c r="J41" s="307"/>
      <c r="K41" s="307"/>
      <c r="L41" s="307"/>
      <c r="M41" s="669"/>
      <c r="O41" s="666"/>
    </row>
    <row r="42" spans="1:15" s="661" customFormat="1" x14ac:dyDescent="0.25">
      <c r="A42" s="665">
        <v>40</v>
      </c>
      <c r="B42" s="936" t="s">
        <v>4215</v>
      </c>
      <c r="C42" s="657"/>
      <c r="D42" s="307"/>
      <c r="E42" s="307"/>
      <c r="F42" s="307"/>
      <c r="G42" s="645"/>
      <c r="H42" s="416"/>
      <c r="I42" s="420"/>
      <c r="J42" s="307"/>
      <c r="K42" s="307"/>
      <c r="L42" s="307"/>
      <c r="M42" s="669"/>
      <c r="O42" s="666"/>
    </row>
    <row r="43" spans="1:15" s="661" customFormat="1" x14ac:dyDescent="0.25">
      <c r="A43" s="665">
        <v>41</v>
      </c>
      <c r="B43" s="936" t="s">
        <v>4216</v>
      </c>
      <c r="C43" s="657"/>
      <c r="D43" s="307"/>
      <c r="E43" s="307"/>
      <c r="F43" s="307"/>
      <c r="G43" s="645"/>
      <c r="H43" s="416"/>
      <c r="I43" s="420"/>
      <c r="J43" s="307"/>
      <c r="K43" s="307"/>
      <c r="L43" s="307"/>
      <c r="M43" s="669"/>
      <c r="O43" s="666"/>
    </row>
    <row r="44" spans="1:15" s="661" customFormat="1" x14ac:dyDescent="0.25">
      <c r="A44" s="665">
        <v>42</v>
      </c>
      <c r="B44" s="936" t="s">
        <v>4217</v>
      </c>
      <c r="C44" s="657"/>
      <c r="D44" s="307"/>
      <c r="E44" s="307"/>
      <c r="F44" s="307"/>
      <c r="G44" s="645"/>
      <c r="H44" s="416"/>
      <c r="I44" s="420"/>
      <c r="J44" s="307"/>
      <c r="K44" s="307"/>
      <c r="L44" s="307"/>
      <c r="M44" s="669"/>
      <c r="O44" s="666"/>
    </row>
    <row r="45" spans="1:15" s="661" customFormat="1" x14ac:dyDescent="0.25">
      <c r="A45" s="665">
        <v>43</v>
      </c>
      <c r="B45" s="936" t="s">
        <v>4395</v>
      </c>
      <c r="C45" s="657"/>
      <c r="D45" s="307"/>
      <c r="E45" s="307"/>
      <c r="F45" s="307"/>
      <c r="G45" s="645"/>
      <c r="H45" s="416"/>
      <c r="I45" s="420"/>
      <c r="J45" s="307"/>
      <c r="K45" s="307"/>
      <c r="L45" s="307"/>
      <c r="M45" s="669"/>
      <c r="O45" s="666"/>
    </row>
    <row r="46" spans="1:15" s="661" customFormat="1" x14ac:dyDescent="0.25">
      <c r="A46" s="665">
        <v>44</v>
      </c>
      <c r="B46" s="936" t="s">
        <v>4396</v>
      </c>
      <c r="C46" s="657"/>
      <c r="D46" s="307"/>
      <c r="E46" s="307"/>
      <c r="F46" s="307"/>
      <c r="G46" s="645"/>
      <c r="H46" s="416"/>
      <c r="I46" s="420"/>
      <c r="J46" s="307"/>
      <c r="K46" s="307"/>
      <c r="L46" s="307"/>
      <c r="M46" s="669"/>
      <c r="O46" s="666"/>
    </row>
    <row r="47" spans="1:15" s="661" customFormat="1" x14ac:dyDescent="0.25">
      <c r="A47" s="665">
        <v>45</v>
      </c>
      <c r="B47" s="936" t="s">
        <v>4221</v>
      </c>
      <c r="C47" s="657"/>
      <c r="D47" s="307"/>
      <c r="E47" s="307"/>
      <c r="F47" s="307"/>
      <c r="G47" s="645"/>
      <c r="H47" s="416"/>
      <c r="I47" s="420"/>
      <c r="J47" s="307"/>
      <c r="K47" s="307"/>
      <c r="L47" s="307"/>
      <c r="M47" s="669"/>
      <c r="O47" s="666"/>
    </row>
    <row r="48" spans="1:15" s="661" customFormat="1" x14ac:dyDescent="0.25">
      <c r="A48" s="665">
        <v>46</v>
      </c>
      <c r="B48" s="936" t="s">
        <v>4394</v>
      </c>
      <c r="C48" s="657"/>
      <c r="D48" s="307"/>
      <c r="E48" s="307"/>
      <c r="F48" s="307"/>
      <c r="G48" s="645"/>
      <c r="H48" s="416"/>
      <c r="I48" s="420"/>
      <c r="J48" s="307"/>
      <c r="K48" s="307"/>
      <c r="L48" s="307"/>
      <c r="M48" s="669"/>
      <c r="O48" s="666"/>
    </row>
    <row r="49" spans="1:15" s="661" customFormat="1" x14ac:dyDescent="0.25">
      <c r="A49" s="665">
        <v>47</v>
      </c>
      <c r="B49" s="936" t="s">
        <v>4309</v>
      </c>
      <c r="C49" s="657"/>
      <c r="D49" s="307"/>
      <c r="E49" s="307"/>
      <c r="F49" s="307"/>
      <c r="G49" s="645"/>
      <c r="H49" s="416"/>
      <c r="I49" s="420"/>
      <c r="J49" s="307"/>
      <c r="K49" s="307"/>
      <c r="L49" s="307"/>
      <c r="M49" s="669"/>
      <c r="O49" s="666"/>
    </row>
    <row r="50" spans="1:15" s="661" customFormat="1" x14ac:dyDescent="0.25">
      <c r="A50" s="665">
        <v>48</v>
      </c>
      <c r="B50" s="936" t="s">
        <v>4310</v>
      </c>
      <c r="C50" s="657"/>
      <c r="D50" s="307"/>
      <c r="E50" s="307"/>
      <c r="F50" s="307"/>
      <c r="G50" s="645"/>
      <c r="H50" s="416"/>
      <c r="I50" s="420"/>
      <c r="J50" s="307"/>
      <c r="K50" s="307"/>
      <c r="L50" s="307"/>
      <c r="M50" s="669"/>
      <c r="O50" s="666"/>
    </row>
    <row r="51" spans="1:15" s="661" customFormat="1" x14ac:dyDescent="0.25">
      <c r="A51" s="665">
        <v>49</v>
      </c>
      <c r="B51" s="808" t="s">
        <v>7398</v>
      </c>
      <c r="C51" s="657"/>
      <c r="D51" s="307"/>
      <c r="E51" s="307"/>
      <c r="F51" s="307"/>
      <c r="G51" s="645"/>
      <c r="H51" s="416"/>
      <c r="I51" s="420"/>
      <c r="J51" s="307"/>
      <c r="K51" s="307"/>
      <c r="L51" s="307"/>
      <c r="M51" s="669"/>
      <c r="O51" s="666"/>
    </row>
    <row r="52" spans="1:15" s="661" customFormat="1" x14ac:dyDescent="0.25">
      <c r="A52" s="665">
        <v>50</v>
      </c>
      <c r="B52" s="808" t="s">
        <v>7399</v>
      </c>
      <c r="C52" s="657"/>
      <c r="D52" s="307"/>
      <c r="E52" s="307"/>
      <c r="F52" s="307"/>
      <c r="G52" s="645"/>
      <c r="H52" s="416"/>
      <c r="I52" s="420"/>
      <c r="J52" s="307"/>
      <c r="K52" s="307"/>
      <c r="L52" s="307"/>
      <c r="M52" s="669"/>
      <c r="O52" s="666"/>
    </row>
    <row r="53" spans="1:15" s="661" customFormat="1" x14ac:dyDescent="0.25">
      <c r="A53" s="665">
        <v>51</v>
      </c>
      <c r="B53" s="808" t="s">
        <v>5171</v>
      </c>
      <c r="C53" s="657"/>
      <c r="D53" s="307"/>
      <c r="E53" s="307"/>
      <c r="F53" s="307"/>
      <c r="G53" s="645"/>
      <c r="H53" s="416"/>
      <c r="I53" s="420"/>
      <c r="J53" s="307"/>
      <c r="K53" s="307"/>
      <c r="L53" s="307"/>
      <c r="M53" s="669"/>
      <c r="O53" s="666"/>
    </row>
    <row r="54" spans="1:15" x14ac:dyDescent="0.25">
      <c r="A54" s="665">
        <v>52</v>
      </c>
      <c r="B54" s="808" t="s">
        <v>7397</v>
      </c>
      <c r="C54" s="657"/>
      <c r="D54" s="307"/>
      <c r="E54" s="307"/>
      <c r="F54" s="307"/>
      <c r="G54" s="645"/>
      <c r="H54" s="416"/>
      <c r="I54" s="420"/>
      <c r="J54" s="307"/>
      <c r="K54" s="307"/>
      <c r="L54" s="307"/>
      <c r="M54" s="669"/>
    </row>
    <row r="55" spans="1:15" x14ac:dyDescent="0.25">
      <c r="A55" s="665">
        <v>53</v>
      </c>
      <c r="B55" s="936"/>
      <c r="C55" s="657"/>
      <c r="D55" s="307"/>
      <c r="E55" s="307"/>
      <c r="F55" s="307"/>
      <c r="G55" s="645"/>
      <c r="H55" s="416"/>
      <c r="I55" s="420"/>
      <c r="J55" s="307"/>
      <c r="K55" s="307"/>
      <c r="L55" s="307"/>
      <c r="M55" s="669"/>
      <c r="N55" s="668"/>
    </row>
    <row r="56" spans="1:15" x14ac:dyDescent="0.25">
      <c r="A56" s="665">
        <v>54</v>
      </c>
      <c r="B56" s="936"/>
      <c r="C56" s="657"/>
      <c r="D56" s="307"/>
      <c r="E56" s="307"/>
      <c r="F56" s="307"/>
      <c r="G56" s="645"/>
      <c r="H56" s="416"/>
      <c r="I56" s="420"/>
      <c r="J56" s="307"/>
      <c r="K56" s="307"/>
      <c r="L56" s="307"/>
      <c r="M56" s="669"/>
    </row>
    <row r="57" spans="1:15" x14ac:dyDescent="0.25">
      <c r="A57" s="665">
        <v>55</v>
      </c>
      <c r="B57" s="936"/>
      <c r="C57" s="657"/>
      <c r="D57" s="307"/>
      <c r="E57" s="307"/>
      <c r="F57" s="307"/>
      <c r="G57" s="645"/>
      <c r="H57" s="416"/>
      <c r="I57" s="420"/>
      <c r="J57" s="307"/>
      <c r="K57" s="307"/>
      <c r="L57" s="307"/>
      <c r="M57" s="669"/>
    </row>
    <row r="58" spans="1:15" x14ac:dyDescent="0.25">
      <c r="A58" s="665">
        <v>56</v>
      </c>
      <c r="B58" s="936"/>
      <c r="C58" s="657"/>
      <c r="D58" s="307"/>
      <c r="E58" s="307"/>
      <c r="F58" s="307"/>
      <c r="G58" s="645"/>
      <c r="H58" s="416"/>
      <c r="I58" s="420"/>
      <c r="J58" s="307"/>
      <c r="K58" s="307"/>
      <c r="L58" s="307"/>
      <c r="M58" s="669"/>
    </row>
    <row r="59" spans="1:15" x14ac:dyDescent="0.25">
      <c r="A59" s="665">
        <v>57</v>
      </c>
      <c r="B59" s="936"/>
      <c r="C59" s="657"/>
      <c r="D59" s="307"/>
      <c r="E59" s="307"/>
      <c r="F59" s="307"/>
      <c r="G59" s="645"/>
      <c r="H59" s="416"/>
      <c r="I59" s="420"/>
      <c r="J59" s="307"/>
      <c r="K59" s="307"/>
      <c r="L59" s="307"/>
      <c r="M59" s="669"/>
    </row>
    <row r="60" spans="1:15" ht="16.5" customHeight="1" x14ac:dyDescent="0.25">
      <c r="A60" s="665">
        <v>58</v>
      </c>
      <c r="B60" s="936"/>
      <c r="C60" s="657"/>
      <c r="D60" s="307"/>
      <c r="E60" s="307"/>
      <c r="F60" s="307"/>
      <c r="G60" s="645"/>
      <c r="H60" s="416"/>
      <c r="I60" s="420"/>
      <c r="J60" s="307"/>
      <c r="K60" s="307"/>
      <c r="L60" s="307"/>
      <c r="M60" s="669"/>
    </row>
    <row r="61" spans="1:15" x14ac:dyDescent="0.25">
      <c r="A61" s="665">
        <v>59</v>
      </c>
      <c r="B61" s="936"/>
      <c r="C61" s="657"/>
      <c r="D61" s="307"/>
      <c r="E61" s="307"/>
      <c r="F61" s="307"/>
      <c r="G61" s="645"/>
      <c r="H61" s="416"/>
      <c r="I61" s="420"/>
      <c r="J61" s="307"/>
      <c r="K61" s="307"/>
      <c r="L61" s="307"/>
      <c r="M61" s="669"/>
    </row>
    <row r="62" spans="1:15" x14ac:dyDescent="0.25">
      <c r="A62" s="665">
        <v>60</v>
      </c>
      <c r="B62" s="936"/>
      <c r="C62" s="657"/>
      <c r="D62" s="307"/>
      <c r="E62" s="307"/>
      <c r="F62" s="307"/>
      <c r="G62" s="645"/>
      <c r="H62" s="416"/>
      <c r="I62" s="420"/>
      <c r="J62" s="307"/>
      <c r="K62" s="307"/>
      <c r="L62" s="307"/>
      <c r="M62" s="669"/>
    </row>
    <row r="63" spans="1:15" x14ac:dyDescent="0.25">
      <c r="A63" s="665">
        <v>61</v>
      </c>
      <c r="B63" s="936"/>
      <c r="C63" s="657"/>
      <c r="D63" s="307"/>
      <c r="E63" s="307"/>
      <c r="F63" s="307"/>
      <c r="G63" s="645"/>
      <c r="H63" s="416"/>
      <c r="I63" s="420"/>
      <c r="J63" s="307"/>
      <c r="K63" s="307"/>
      <c r="L63" s="307"/>
      <c r="M63" s="669"/>
    </row>
    <row r="64" spans="1:15" x14ac:dyDescent="0.25">
      <c r="A64" s="665">
        <v>62</v>
      </c>
      <c r="B64" s="936"/>
      <c r="C64" s="657"/>
      <c r="D64" s="307"/>
      <c r="E64" s="307"/>
      <c r="F64" s="307"/>
      <c r="G64" s="645"/>
      <c r="H64" s="416"/>
      <c r="I64" s="420"/>
      <c r="J64" s="307"/>
      <c r="K64" s="307"/>
      <c r="L64" s="307"/>
      <c r="M64" s="669"/>
    </row>
    <row r="65" spans="1:13" x14ac:dyDescent="0.25">
      <c r="A65" s="665">
        <v>63</v>
      </c>
      <c r="B65" s="936"/>
      <c r="C65" s="657"/>
      <c r="D65" s="307"/>
      <c r="E65" s="307"/>
      <c r="F65" s="307"/>
      <c r="G65" s="645"/>
      <c r="H65" s="416"/>
      <c r="I65" s="420"/>
      <c r="J65" s="307"/>
      <c r="K65" s="307"/>
      <c r="L65" s="307"/>
      <c r="M65" s="669"/>
    </row>
    <row r="66" spans="1:13" x14ac:dyDescent="0.25">
      <c r="A66" s="665">
        <v>64</v>
      </c>
      <c r="B66" s="936"/>
      <c r="C66" s="657"/>
      <c r="D66" s="307"/>
      <c r="E66" s="307"/>
      <c r="F66" s="307"/>
      <c r="G66" s="645"/>
      <c r="H66" s="416"/>
      <c r="I66" s="420"/>
      <c r="J66" s="307"/>
      <c r="K66" s="307"/>
      <c r="L66" s="307"/>
      <c r="M66" s="669"/>
    </row>
    <row r="67" spans="1:13" x14ac:dyDescent="0.25">
      <c r="A67" s="665">
        <v>65</v>
      </c>
      <c r="B67" s="936"/>
      <c r="C67" s="657"/>
      <c r="D67" s="307"/>
      <c r="E67" s="307"/>
      <c r="F67" s="307"/>
      <c r="G67" s="645"/>
      <c r="H67" s="416"/>
      <c r="I67" s="420"/>
      <c r="J67" s="307"/>
      <c r="K67" s="307"/>
      <c r="L67" s="307"/>
      <c r="M67" s="669"/>
    </row>
    <row r="68" spans="1:13" x14ac:dyDescent="0.25">
      <c r="A68" s="665">
        <v>66</v>
      </c>
      <c r="B68" s="936"/>
      <c r="C68" s="657"/>
      <c r="D68" s="307"/>
      <c r="E68" s="307"/>
      <c r="F68" s="307"/>
      <c r="G68" s="645"/>
      <c r="H68" s="416"/>
      <c r="I68" s="420"/>
      <c r="J68" s="307"/>
      <c r="K68" s="307"/>
      <c r="L68" s="307"/>
      <c r="M68" s="669"/>
    </row>
    <row r="69" spans="1:13" x14ac:dyDescent="0.25">
      <c r="A69" s="665">
        <v>67</v>
      </c>
      <c r="B69" s="936"/>
      <c r="C69" s="657"/>
      <c r="D69" s="307"/>
      <c r="E69" s="307"/>
      <c r="F69" s="307"/>
      <c r="G69" s="645"/>
      <c r="H69" s="416"/>
      <c r="I69" s="420"/>
      <c r="J69" s="307"/>
      <c r="K69" s="307"/>
      <c r="L69" s="307"/>
      <c r="M69" s="669"/>
    </row>
    <row r="70" spans="1:13" x14ac:dyDescent="0.25">
      <c r="A70" s="665">
        <v>68</v>
      </c>
      <c r="B70" s="936"/>
      <c r="C70" s="657"/>
      <c r="D70" s="307"/>
      <c r="E70" s="307"/>
      <c r="F70" s="307"/>
      <c r="G70" s="645"/>
      <c r="H70" s="416"/>
      <c r="I70" s="420"/>
      <c r="J70" s="307"/>
      <c r="K70" s="307"/>
      <c r="L70" s="307"/>
      <c r="M70" s="669"/>
    </row>
    <row r="71" spans="1:13" x14ac:dyDescent="0.25">
      <c r="A71" s="665">
        <v>69</v>
      </c>
      <c r="B71" s="936"/>
      <c r="C71" s="657"/>
      <c r="D71" s="307"/>
      <c r="E71" s="307"/>
      <c r="F71" s="307"/>
      <c r="G71" s="645"/>
      <c r="H71" s="416"/>
      <c r="I71" s="657"/>
      <c r="J71" s="307"/>
      <c r="K71" s="307"/>
      <c r="L71" s="307"/>
      <c r="M71" s="669"/>
    </row>
    <row r="72" spans="1:13" x14ac:dyDescent="0.25">
      <c r="A72" s="665">
        <v>70</v>
      </c>
      <c r="B72" s="936"/>
      <c r="C72" s="657"/>
      <c r="D72" s="307"/>
      <c r="E72" s="307"/>
      <c r="F72" s="307"/>
      <c r="G72" s="645"/>
      <c r="H72" s="416"/>
      <c r="I72" s="657"/>
      <c r="J72" s="307"/>
      <c r="K72" s="307"/>
      <c r="L72" s="307"/>
      <c r="M72" s="669"/>
    </row>
    <row r="73" spans="1:13" x14ac:dyDescent="0.25">
      <c r="A73" s="665">
        <v>71</v>
      </c>
      <c r="B73" s="936"/>
      <c r="C73" s="657"/>
      <c r="D73" s="307"/>
      <c r="E73" s="307"/>
      <c r="F73" s="307"/>
      <c r="G73" s="645"/>
      <c r="H73" s="416"/>
      <c r="I73" s="657"/>
      <c r="J73" s="307"/>
      <c r="K73" s="307"/>
      <c r="L73" s="307"/>
      <c r="M73" s="669"/>
    </row>
    <row r="74" spans="1:13" x14ac:dyDescent="0.25">
      <c r="A74" s="665">
        <v>72</v>
      </c>
      <c r="B74" s="936"/>
      <c r="C74" s="657"/>
      <c r="D74" s="307"/>
      <c r="E74" s="307"/>
      <c r="F74" s="307"/>
      <c r="G74" s="645"/>
      <c r="H74" s="416"/>
      <c r="I74" s="657"/>
      <c r="J74" s="307"/>
      <c r="K74" s="307"/>
      <c r="L74" s="307"/>
      <c r="M74" s="669"/>
    </row>
    <row r="75" spans="1:13" x14ac:dyDescent="0.25">
      <c r="A75" s="665">
        <v>73</v>
      </c>
      <c r="B75" s="936"/>
      <c r="C75" s="258"/>
      <c r="D75" s="668"/>
      <c r="E75" s="668"/>
      <c r="F75" s="668"/>
      <c r="G75" s="663"/>
      <c r="H75" s="668"/>
      <c r="I75" s="258"/>
      <c r="J75" s="668"/>
      <c r="K75" s="668"/>
      <c r="L75" s="668"/>
      <c r="M75" s="663"/>
    </row>
    <row r="76" spans="1:13" x14ac:dyDescent="0.25">
      <c r="A76" s="665">
        <v>74</v>
      </c>
      <c r="B76" s="936"/>
      <c r="D76" s="668"/>
      <c r="E76" s="668"/>
      <c r="F76" s="668"/>
      <c r="G76" s="663"/>
      <c r="H76" s="668"/>
      <c r="I76" s="258"/>
      <c r="J76" s="668"/>
      <c r="K76" s="668"/>
      <c r="L76" s="668"/>
      <c r="M76" s="663"/>
    </row>
    <row r="77" spans="1:13" x14ac:dyDescent="0.25">
      <c r="A77" s="665">
        <v>75</v>
      </c>
      <c r="B77" s="936"/>
      <c r="D77" s="668"/>
      <c r="E77" s="668"/>
      <c r="F77" s="668"/>
      <c r="G77" s="663"/>
      <c r="H77" s="668"/>
      <c r="I77" s="258"/>
      <c r="J77" s="668"/>
      <c r="K77" s="668"/>
      <c r="L77" s="668"/>
      <c r="M77" s="663"/>
    </row>
    <row r="78" spans="1:13" x14ac:dyDescent="0.25">
      <c r="A78" s="665">
        <v>76</v>
      </c>
      <c r="B78" s="936"/>
      <c r="D78" s="668"/>
      <c r="E78" s="668"/>
      <c r="F78" s="668"/>
      <c r="G78" s="663"/>
      <c r="H78" s="668"/>
      <c r="I78" s="258"/>
      <c r="J78" s="668"/>
      <c r="K78" s="668"/>
      <c r="L78" s="668"/>
      <c r="M78" s="663"/>
    </row>
    <row r="79" spans="1:13" x14ac:dyDescent="0.25">
      <c r="A79" s="665">
        <v>77</v>
      </c>
      <c r="B79" s="936"/>
      <c r="D79" s="668"/>
      <c r="E79" s="668"/>
      <c r="F79" s="668"/>
      <c r="G79" s="663"/>
      <c r="H79" s="668"/>
      <c r="I79" s="258"/>
      <c r="J79" s="668"/>
      <c r="K79" s="668"/>
      <c r="L79" s="668"/>
      <c r="M79" s="663"/>
    </row>
    <row r="80" spans="1:13" x14ac:dyDescent="0.25">
      <c r="A80" s="665">
        <v>78</v>
      </c>
      <c r="B80" s="936"/>
      <c r="C80" s="258"/>
      <c r="D80" s="668"/>
      <c r="E80" s="668"/>
      <c r="F80" s="668"/>
      <c r="G80" s="663"/>
      <c r="H80" s="668"/>
      <c r="I80" s="258"/>
      <c r="J80" s="668"/>
      <c r="K80" s="668"/>
      <c r="L80" s="668"/>
      <c r="M80" s="663"/>
    </row>
    <row r="81" spans="1:13" x14ac:dyDescent="0.25">
      <c r="A81" s="266">
        <v>79</v>
      </c>
      <c r="B81" s="936"/>
      <c r="C81" s="258"/>
      <c r="D81" s="668"/>
      <c r="E81" s="668"/>
      <c r="F81" s="668"/>
      <c r="G81" s="663"/>
      <c r="H81" s="668"/>
      <c r="I81" s="258"/>
      <c r="J81" s="668"/>
      <c r="K81" s="668"/>
      <c r="L81" s="668"/>
      <c r="M81" s="663"/>
    </row>
    <row r="82" spans="1:13" x14ac:dyDescent="0.25">
      <c r="A82" s="266">
        <v>80</v>
      </c>
      <c r="B82" s="936"/>
      <c r="C82" s="258"/>
      <c r="D82" s="668"/>
      <c r="E82" s="668"/>
      <c r="F82" s="668"/>
      <c r="G82" s="663"/>
      <c r="H82" s="668"/>
      <c r="I82" s="258"/>
      <c r="J82" s="668"/>
      <c r="K82" s="668"/>
      <c r="L82" s="668"/>
      <c r="M82" s="663"/>
    </row>
    <row r="83" spans="1:13" x14ac:dyDescent="0.25">
      <c r="A83" s="266">
        <v>81</v>
      </c>
      <c r="B83" s="936"/>
      <c r="C83" s="258"/>
      <c r="D83" s="668"/>
      <c r="E83" s="668"/>
      <c r="F83" s="668"/>
      <c r="G83" s="663"/>
      <c r="H83" s="668"/>
      <c r="I83" s="258"/>
      <c r="J83" s="668"/>
      <c r="K83" s="668"/>
      <c r="L83" s="668"/>
      <c r="M83" s="663"/>
    </row>
    <row r="84" spans="1:13" x14ac:dyDescent="0.25">
      <c r="A84" s="266">
        <v>82</v>
      </c>
      <c r="B84" s="936"/>
      <c r="C84" s="258"/>
      <c r="D84" s="668"/>
      <c r="E84" s="668"/>
      <c r="F84" s="668"/>
      <c r="G84" s="663"/>
      <c r="H84" s="668"/>
      <c r="I84" s="258"/>
      <c r="J84" s="668"/>
      <c r="K84" s="668"/>
      <c r="L84" s="668"/>
      <c r="M84" s="663"/>
    </row>
    <row r="85" spans="1:13" x14ac:dyDescent="0.25">
      <c r="A85" s="266">
        <v>83</v>
      </c>
      <c r="B85" s="936"/>
      <c r="C85" s="258"/>
      <c r="D85" s="668"/>
      <c r="E85" s="668"/>
      <c r="F85" s="668"/>
      <c r="G85" s="663"/>
      <c r="H85" s="668"/>
      <c r="I85" s="258"/>
      <c r="J85" s="668"/>
      <c r="K85" s="668"/>
      <c r="L85" s="668"/>
      <c r="M85" s="663"/>
    </row>
    <row r="86" spans="1:13" x14ac:dyDescent="0.25">
      <c r="A86" s="266">
        <v>84</v>
      </c>
      <c r="B86" s="936"/>
      <c r="C86" s="258"/>
      <c r="D86" s="668"/>
      <c r="E86" s="668"/>
      <c r="F86" s="668"/>
      <c r="G86" s="663"/>
      <c r="H86" s="668"/>
      <c r="I86" s="258"/>
      <c r="J86" s="668"/>
      <c r="K86" s="668"/>
      <c r="L86" s="668"/>
      <c r="M86" s="663"/>
    </row>
    <row r="87" spans="1:13" x14ac:dyDescent="0.25">
      <c r="A87" s="266">
        <v>85</v>
      </c>
      <c r="B87" s="936"/>
      <c r="C87" s="258"/>
      <c r="D87" s="668"/>
      <c r="E87" s="668"/>
      <c r="F87" s="668"/>
      <c r="G87" s="663"/>
      <c r="H87" s="668"/>
      <c r="I87" s="258"/>
      <c r="J87" s="668"/>
      <c r="K87" s="668"/>
      <c r="L87" s="668"/>
      <c r="M87" s="663"/>
    </row>
    <row r="88" spans="1:13" x14ac:dyDescent="0.25">
      <c r="A88" s="266">
        <v>86</v>
      </c>
      <c r="B88" s="936"/>
      <c r="C88" s="258"/>
      <c r="D88" s="668"/>
      <c r="E88" s="668"/>
      <c r="F88" s="668"/>
      <c r="G88" s="663"/>
      <c r="H88" s="668"/>
      <c r="I88" s="258"/>
      <c r="J88" s="668"/>
      <c r="K88" s="668"/>
      <c r="L88" s="668"/>
      <c r="M88" s="663"/>
    </row>
    <row r="89" spans="1:13" x14ac:dyDescent="0.25">
      <c r="A89" s="266">
        <v>87</v>
      </c>
      <c r="B89" s="936"/>
      <c r="C89" s="422"/>
      <c r="D89" s="668"/>
      <c r="E89" s="668"/>
      <c r="F89" s="668"/>
      <c r="G89" s="663"/>
      <c r="H89" s="668"/>
      <c r="I89" s="473"/>
      <c r="J89" s="668"/>
      <c r="K89" s="668"/>
      <c r="L89" s="668"/>
      <c r="M89" s="663"/>
    </row>
    <row r="90" spans="1:13" x14ac:dyDescent="0.25">
      <c r="A90" s="266">
        <v>88</v>
      </c>
      <c r="B90" s="936"/>
      <c r="C90" s="422"/>
      <c r="D90" s="668"/>
      <c r="E90" s="668"/>
      <c r="F90" s="668"/>
      <c r="G90" s="663"/>
      <c r="H90" s="668"/>
      <c r="I90" s="473"/>
      <c r="J90" s="668"/>
      <c r="K90" s="668"/>
      <c r="L90" s="668"/>
      <c r="M90" s="663"/>
    </row>
    <row r="91" spans="1:13" x14ac:dyDescent="0.25">
      <c r="A91" s="266">
        <v>89</v>
      </c>
      <c r="B91" s="936"/>
      <c r="C91" s="422"/>
      <c r="D91" s="668"/>
      <c r="E91" s="668"/>
      <c r="F91" s="668"/>
      <c r="G91" s="663"/>
      <c r="H91" s="668"/>
      <c r="I91" s="473"/>
      <c r="J91" s="668"/>
      <c r="K91" s="668"/>
      <c r="L91" s="668"/>
      <c r="M91" s="663"/>
    </row>
    <row r="92" spans="1:13" x14ac:dyDescent="0.25">
      <c r="A92" s="266">
        <v>90</v>
      </c>
      <c r="B92" s="936"/>
      <c r="C92" s="422"/>
      <c r="D92" s="668"/>
      <c r="E92" s="668"/>
      <c r="F92" s="668"/>
      <c r="G92" s="663"/>
      <c r="H92" s="668"/>
      <c r="I92" s="473"/>
      <c r="J92" s="668"/>
      <c r="K92" s="668"/>
      <c r="L92" s="668"/>
      <c r="M92" s="663"/>
    </row>
    <row r="93" spans="1:13" x14ac:dyDescent="0.25">
      <c r="A93" s="266">
        <v>91</v>
      </c>
      <c r="B93" s="936"/>
      <c r="C93" s="258"/>
      <c r="D93" s="668"/>
      <c r="E93" s="668"/>
      <c r="F93" s="668"/>
      <c r="G93" s="663"/>
      <c r="H93" s="668"/>
      <c r="I93" s="258"/>
      <c r="J93" s="668"/>
      <c r="K93" s="668"/>
      <c r="L93" s="668"/>
      <c r="M93" s="663"/>
    </row>
    <row r="94" spans="1:13" x14ac:dyDescent="0.25">
      <c r="A94" s="266">
        <v>92</v>
      </c>
      <c r="B94" s="936"/>
      <c r="C94" s="258"/>
      <c r="D94" s="668"/>
      <c r="E94" s="668"/>
      <c r="F94" s="668"/>
      <c r="G94" s="663"/>
      <c r="H94" s="668"/>
      <c r="I94" s="258"/>
      <c r="J94" s="668"/>
      <c r="K94" s="668"/>
      <c r="L94" s="668"/>
      <c r="M94" s="663"/>
    </row>
    <row r="95" spans="1:13" x14ac:dyDescent="0.25">
      <c r="A95" s="266">
        <v>93</v>
      </c>
      <c r="B95" s="936"/>
      <c r="C95" s="258"/>
      <c r="D95" s="668"/>
      <c r="E95" s="668"/>
      <c r="F95" s="668"/>
      <c r="G95" s="663"/>
      <c r="H95" s="668"/>
      <c r="I95" s="258"/>
      <c r="J95" s="668"/>
      <c r="K95" s="668"/>
      <c r="L95" s="668"/>
      <c r="M95" s="663"/>
    </row>
    <row r="96" spans="1:13" x14ac:dyDescent="0.25">
      <c r="A96" s="266">
        <v>94</v>
      </c>
      <c r="B96" s="936"/>
      <c r="C96" s="422"/>
      <c r="D96" s="668"/>
      <c r="E96" s="668"/>
      <c r="F96" s="668"/>
      <c r="G96" s="663"/>
      <c r="H96" s="668"/>
      <c r="I96" s="258"/>
      <c r="J96" s="668"/>
      <c r="K96" s="668"/>
      <c r="L96" s="668"/>
      <c r="M96" s="663"/>
    </row>
    <row r="97" spans="1:13" x14ac:dyDescent="0.25">
      <c r="A97" s="266">
        <v>95</v>
      </c>
      <c r="B97" s="936"/>
      <c r="C97" s="422"/>
      <c r="D97" s="668"/>
      <c r="E97" s="668"/>
      <c r="F97" s="668"/>
      <c r="G97" s="663"/>
      <c r="H97" s="668"/>
      <c r="I97" s="258"/>
      <c r="J97" s="668"/>
      <c r="K97" s="668"/>
      <c r="L97" s="668"/>
      <c r="M97" s="663"/>
    </row>
    <row r="98" spans="1:13" x14ac:dyDescent="0.25">
      <c r="A98" s="266">
        <v>96</v>
      </c>
      <c r="B98" s="936"/>
      <c r="C98" s="422"/>
      <c r="D98" s="668"/>
      <c r="E98" s="668"/>
      <c r="F98" s="668"/>
      <c r="G98" s="663"/>
      <c r="H98" s="668"/>
      <c r="I98" s="258"/>
      <c r="J98" s="668"/>
      <c r="K98" s="668"/>
      <c r="L98" s="668"/>
      <c r="M98" s="663"/>
    </row>
    <row r="99" spans="1:13" x14ac:dyDescent="0.25">
      <c r="A99" s="266">
        <v>97</v>
      </c>
      <c r="B99" s="936"/>
      <c r="C99" s="422"/>
      <c r="D99" s="668"/>
      <c r="E99" s="668"/>
      <c r="F99" s="668"/>
      <c r="G99" s="663"/>
      <c r="H99" s="668"/>
      <c r="I99" s="258"/>
      <c r="J99" s="668"/>
      <c r="K99" s="668"/>
      <c r="L99" s="668"/>
      <c r="M99" s="663"/>
    </row>
    <row r="100" spans="1:13" ht="38.25" customHeight="1" x14ac:dyDescent="0.25">
      <c r="A100" s="266">
        <v>98</v>
      </c>
      <c r="B100" s="936"/>
      <c r="C100" s="258"/>
      <c r="D100" s="668"/>
      <c r="E100" s="668"/>
      <c r="F100" s="668"/>
      <c r="G100" s="663"/>
      <c r="H100" s="668"/>
      <c r="I100" s="258"/>
      <c r="J100" s="668"/>
      <c r="K100" s="668"/>
      <c r="L100" s="668"/>
      <c r="M100" s="663"/>
    </row>
    <row r="101" spans="1:13" x14ac:dyDescent="0.25">
      <c r="A101" s="266">
        <v>99</v>
      </c>
      <c r="B101" s="936"/>
      <c r="C101" s="473"/>
      <c r="D101" s="668"/>
      <c r="E101" s="668"/>
      <c r="F101" s="668"/>
      <c r="G101" s="663"/>
      <c r="H101" s="668"/>
      <c r="I101" s="258"/>
      <c r="J101" s="668"/>
      <c r="K101" s="668"/>
      <c r="L101" s="668"/>
      <c r="M101" s="663"/>
    </row>
    <row r="102" spans="1:13" x14ac:dyDescent="0.25">
      <c r="A102" s="266">
        <v>100</v>
      </c>
      <c r="B102" s="936"/>
      <c r="C102" s="473"/>
      <c r="D102" s="668"/>
      <c r="E102" s="668"/>
      <c r="F102" s="668"/>
      <c r="G102" s="663"/>
      <c r="H102" s="668"/>
      <c r="I102" s="258"/>
      <c r="J102" s="668"/>
      <c r="K102" s="668"/>
      <c r="L102" s="668"/>
      <c r="M102" s="663"/>
    </row>
    <row r="103" spans="1:13" x14ac:dyDescent="0.25">
      <c r="A103" s="266">
        <v>101</v>
      </c>
      <c r="B103" s="936"/>
      <c r="C103" s="473"/>
      <c r="D103" s="668"/>
      <c r="E103" s="668"/>
      <c r="F103" s="668"/>
      <c r="G103" s="663"/>
      <c r="H103" s="668"/>
      <c r="I103" s="258"/>
      <c r="J103" s="668"/>
      <c r="K103" s="668"/>
      <c r="L103" s="668"/>
      <c r="M103" s="663"/>
    </row>
    <row r="104" spans="1:13" x14ac:dyDescent="0.25">
      <c r="A104" s="266">
        <v>102</v>
      </c>
      <c r="B104" s="936"/>
      <c r="C104" s="473"/>
      <c r="D104" s="668"/>
      <c r="E104" s="668"/>
      <c r="F104" s="668"/>
      <c r="G104" s="663"/>
      <c r="H104" s="668"/>
      <c r="I104" s="258"/>
      <c r="J104" s="668"/>
      <c r="K104" s="668"/>
      <c r="L104" s="668"/>
      <c r="M104" s="663"/>
    </row>
    <row r="105" spans="1:13" x14ac:dyDescent="0.25">
      <c r="A105" s="266">
        <v>103</v>
      </c>
      <c r="B105" s="936"/>
      <c r="C105" s="258"/>
      <c r="D105" s="668"/>
      <c r="E105" s="668"/>
      <c r="F105" s="668"/>
      <c r="G105" s="663"/>
      <c r="H105" s="668"/>
      <c r="I105" s="258"/>
      <c r="J105" s="668"/>
      <c r="K105" s="668"/>
      <c r="L105" s="668"/>
      <c r="M105" s="663"/>
    </row>
    <row r="106" spans="1:13" x14ac:dyDescent="0.25">
      <c r="A106" s="266">
        <v>104</v>
      </c>
      <c r="B106" s="936"/>
      <c r="C106" s="258"/>
      <c r="D106" s="668"/>
      <c r="E106" s="668"/>
      <c r="F106" s="668"/>
      <c r="G106" s="663"/>
      <c r="H106" s="668"/>
      <c r="I106" s="258"/>
      <c r="J106" s="668"/>
      <c r="K106" s="668"/>
      <c r="L106" s="668"/>
      <c r="M106" s="663"/>
    </row>
    <row r="107" spans="1:13" x14ac:dyDescent="0.25">
      <c r="A107" s="266">
        <v>105</v>
      </c>
      <c r="B107" s="936"/>
      <c r="C107" s="258"/>
      <c r="D107" s="668"/>
      <c r="E107" s="668"/>
      <c r="F107" s="668"/>
      <c r="G107" s="663"/>
      <c r="H107" s="668"/>
      <c r="I107" s="258"/>
      <c r="J107" s="668"/>
      <c r="K107" s="668"/>
      <c r="L107" s="668"/>
      <c r="M107" s="663"/>
    </row>
    <row r="108" spans="1:13" x14ac:dyDescent="0.25">
      <c r="A108" s="266">
        <v>106</v>
      </c>
      <c r="B108" s="936"/>
      <c r="C108" s="258"/>
      <c r="D108" s="668"/>
      <c r="E108" s="668"/>
      <c r="F108" s="668"/>
      <c r="G108" s="663"/>
      <c r="H108" s="668"/>
      <c r="I108" s="258"/>
      <c r="J108" s="668"/>
      <c r="K108" s="668"/>
      <c r="L108" s="668"/>
      <c r="M108" s="663"/>
    </row>
    <row r="109" spans="1:13" x14ac:dyDescent="0.25">
      <c r="A109" s="266">
        <v>107</v>
      </c>
      <c r="B109" s="936"/>
      <c r="C109" s="258"/>
      <c r="D109" s="668"/>
      <c r="E109" s="668"/>
      <c r="F109" s="668"/>
      <c r="G109" s="663"/>
      <c r="H109" s="668"/>
      <c r="I109" s="258"/>
      <c r="J109" s="668"/>
      <c r="K109" s="668"/>
      <c r="L109" s="668"/>
      <c r="M109" s="663"/>
    </row>
    <row r="110" spans="1:13" x14ac:dyDescent="0.25">
      <c r="A110" s="266">
        <v>108</v>
      </c>
      <c r="B110" s="936"/>
      <c r="C110" s="258"/>
      <c r="D110" s="668"/>
      <c r="E110" s="668"/>
      <c r="F110" s="668"/>
      <c r="G110" s="663"/>
      <c r="H110" s="668"/>
      <c r="I110" s="258"/>
      <c r="J110" s="668"/>
      <c r="K110" s="668"/>
      <c r="L110" s="668"/>
      <c r="M110" s="663"/>
    </row>
    <row r="111" spans="1:13" x14ac:dyDescent="0.25">
      <c r="A111" s="266">
        <v>109</v>
      </c>
      <c r="B111" s="936"/>
      <c r="C111" s="258"/>
      <c r="D111" s="668"/>
      <c r="E111" s="668"/>
      <c r="F111" s="668"/>
      <c r="G111" s="663"/>
      <c r="H111" s="668"/>
      <c r="I111" s="258"/>
      <c r="J111" s="668"/>
      <c r="K111" s="668"/>
      <c r="L111" s="668"/>
      <c r="M111" s="663"/>
    </row>
    <row r="112" spans="1:13" x14ac:dyDescent="0.25">
      <c r="A112" s="266">
        <v>110</v>
      </c>
      <c r="B112" s="936"/>
      <c r="C112" s="258"/>
      <c r="D112" s="668"/>
      <c r="E112" s="668"/>
      <c r="F112" s="668"/>
      <c r="G112" s="663"/>
      <c r="H112" s="668"/>
      <c r="I112" s="258"/>
      <c r="J112" s="668"/>
      <c r="K112" s="668"/>
      <c r="L112" s="668"/>
      <c r="M112" s="663"/>
    </row>
    <row r="113" spans="1:13" x14ac:dyDescent="0.25">
      <c r="A113" s="266">
        <v>111</v>
      </c>
      <c r="B113" s="936"/>
      <c r="C113" s="258"/>
      <c r="D113" s="668"/>
      <c r="E113" s="668"/>
      <c r="F113" s="668"/>
      <c r="G113" s="663"/>
      <c r="H113" s="668"/>
      <c r="I113" s="258"/>
      <c r="J113" s="668"/>
      <c r="K113" s="668"/>
      <c r="L113" s="668"/>
      <c r="M113" s="663"/>
    </row>
    <row r="114" spans="1:13" x14ac:dyDescent="0.25">
      <c r="A114" s="266">
        <v>112</v>
      </c>
      <c r="B114" s="936"/>
      <c r="C114" s="258"/>
      <c r="D114" s="668"/>
      <c r="E114" s="668"/>
      <c r="F114" s="668"/>
      <c r="G114" s="663"/>
      <c r="H114" s="668"/>
      <c r="I114" s="258"/>
      <c r="J114" s="668"/>
      <c r="K114" s="668"/>
      <c r="L114" s="668"/>
      <c r="M114" s="663"/>
    </row>
    <row r="115" spans="1:13" x14ac:dyDescent="0.25">
      <c r="A115" s="266">
        <v>113</v>
      </c>
      <c r="B115" s="936"/>
      <c r="C115" s="258"/>
      <c r="D115" s="668"/>
      <c r="E115" s="668"/>
      <c r="F115" s="668"/>
      <c r="G115" s="663"/>
      <c r="H115" s="668"/>
      <c r="I115" s="258"/>
      <c r="J115" s="668"/>
      <c r="K115" s="668"/>
      <c r="L115" s="668"/>
      <c r="M115" s="663"/>
    </row>
    <row r="116" spans="1:13" x14ac:dyDescent="0.25">
      <c r="A116" s="266">
        <v>114</v>
      </c>
      <c r="B116" s="936"/>
      <c r="C116" s="258"/>
      <c r="D116" s="668"/>
      <c r="E116" s="668"/>
      <c r="F116" s="668"/>
      <c r="G116" s="663"/>
      <c r="H116" s="668"/>
      <c r="I116" s="258"/>
      <c r="J116" s="668"/>
      <c r="K116" s="668"/>
      <c r="L116" s="668"/>
      <c r="M116" s="663"/>
    </row>
    <row r="117" spans="1:13" x14ac:dyDescent="0.25">
      <c r="A117" s="266">
        <v>115</v>
      </c>
      <c r="B117" s="936"/>
      <c r="C117" s="258"/>
      <c r="D117" s="668"/>
      <c r="E117" s="668"/>
      <c r="F117" s="668"/>
      <c r="G117" s="663"/>
      <c r="H117" s="668"/>
      <c r="I117" s="258"/>
      <c r="J117" s="668"/>
      <c r="K117" s="668"/>
      <c r="L117" s="668"/>
      <c r="M117" s="663"/>
    </row>
    <row r="118" spans="1:13" x14ac:dyDescent="0.25">
      <c r="A118" s="266">
        <v>116</v>
      </c>
      <c r="B118" s="936"/>
      <c r="C118" s="258"/>
      <c r="D118" s="668"/>
      <c r="E118" s="668"/>
      <c r="F118" s="668"/>
      <c r="G118" s="663"/>
      <c r="H118" s="668"/>
      <c r="I118" s="258"/>
      <c r="J118" s="668"/>
      <c r="K118" s="668"/>
      <c r="L118" s="668"/>
      <c r="M118" s="663"/>
    </row>
    <row r="119" spans="1:13" x14ac:dyDescent="0.25">
      <c r="A119" s="266">
        <v>117</v>
      </c>
      <c r="B119" s="936"/>
      <c r="C119" s="258"/>
      <c r="D119" s="668"/>
      <c r="E119" s="668"/>
      <c r="F119" s="668"/>
      <c r="G119" s="663"/>
      <c r="H119" s="668"/>
      <c r="I119" s="258"/>
      <c r="J119" s="668"/>
      <c r="K119" s="668"/>
      <c r="L119" s="668"/>
      <c r="M119" s="663"/>
    </row>
    <row r="120" spans="1:13" x14ac:dyDescent="0.25">
      <c r="A120" s="266">
        <v>118</v>
      </c>
      <c r="B120" s="936"/>
      <c r="C120" s="258"/>
      <c r="D120" s="668"/>
      <c r="E120" s="668"/>
      <c r="F120" s="668"/>
      <c r="G120" s="663"/>
      <c r="H120" s="668"/>
      <c r="I120" s="258"/>
      <c r="J120" s="668"/>
      <c r="K120" s="668"/>
      <c r="L120" s="668"/>
      <c r="M120" s="663"/>
    </row>
    <row r="121" spans="1:13" x14ac:dyDescent="0.25">
      <c r="A121" s="266">
        <v>119</v>
      </c>
      <c r="B121" s="936"/>
      <c r="C121" s="258"/>
      <c r="D121" s="668"/>
      <c r="E121" s="668"/>
      <c r="F121" s="668"/>
      <c r="G121" s="663"/>
      <c r="H121" s="668"/>
      <c r="I121" s="258"/>
      <c r="J121" s="668"/>
      <c r="K121" s="668"/>
      <c r="L121" s="668"/>
      <c r="M121" s="663"/>
    </row>
    <row r="122" spans="1:13" x14ac:dyDescent="0.25">
      <c r="A122" s="266">
        <v>120</v>
      </c>
      <c r="B122" s="936"/>
      <c r="C122" s="258"/>
      <c r="D122" s="668"/>
      <c r="E122" s="668"/>
      <c r="F122" s="668"/>
      <c r="G122" s="663"/>
      <c r="H122" s="668"/>
      <c r="I122" s="258"/>
      <c r="J122" s="668"/>
      <c r="K122" s="668"/>
      <c r="L122" s="668"/>
      <c r="M122" s="663"/>
    </row>
    <row r="123" spans="1:13" x14ac:dyDescent="0.25">
      <c r="A123" s="266">
        <v>121</v>
      </c>
      <c r="B123" s="936"/>
      <c r="C123" s="258"/>
      <c r="D123" s="668"/>
      <c r="E123" s="668"/>
      <c r="F123" s="668"/>
      <c r="G123" s="663"/>
      <c r="H123" s="668"/>
      <c r="I123" s="258"/>
      <c r="J123" s="668"/>
      <c r="K123" s="668"/>
      <c r="L123" s="668"/>
      <c r="M123" s="663"/>
    </row>
    <row r="124" spans="1:13" x14ac:dyDescent="0.25">
      <c r="A124" s="266">
        <v>122</v>
      </c>
      <c r="B124" s="936"/>
      <c r="C124" s="258"/>
      <c r="D124" s="668"/>
      <c r="E124" s="668"/>
      <c r="F124" s="668"/>
      <c r="G124" s="663"/>
      <c r="H124" s="668"/>
      <c r="I124" s="258"/>
      <c r="J124" s="668"/>
      <c r="K124" s="668"/>
      <c r="L124" s="668"/>
      <c r="M124" s="663"/>
    </row>
    <row r="125" spans="1:13" x14ac:dyDescent="0.25">
      <c r="A125" s="266">
        <v>123</v>
      </c>
      <c r="B125" s="936"/>
      <c r="C125" s="258"/>
      <c r="D125" s="668"/>
      <c r="E125" s="668"/>
      <c r="F125" s="668"/>
      <c r="G125" s="663"/>
      <c r="H125" s="668"/>
      <c r="I125" s="258"/>
      <c r="J125" s="668"/>
      <c r="K125" s="668"/>
      <c r="L125" s="668"/>
      <c r="M125" s="663"/>
    </row>
    <row r="126" spans="1:13" x14ac:dyDescent="0.25">
      <c r="A126" s="266">
        <v>124</v>
      </c>
      <c r="B126" s="936"/>
      <c r="C126" s="258"/>
      <c r="D126" s="668"/>
      <c r="E126" s="668"/>
      <c r="F126" s="668"/>
      <c r="G126" s="663"/>
      <c r="H126" s="668"/>
      <c r="I126" s="258"/>
      <c r="J126" s="668"/>
      <c r="K126" s="668"/>
      <c r="L126" s="668"/>
      <c r="M126" s="663"/>
    </row>
    <row r="127" spans="1:13" x14ac:dyDescent="0.25">
      <c r="A127" s="266">
        <v>125</v>
      </c>
      <c r="B127" s="936"/>
      <c r="C127" s="258"/>
      <c r="D127" s="668"/>
      <c r="E127" s="668"/>
      <c r="F127" s="668"/>
      <c r="G127" s="663"/>
      <c r="H127" s="668"/>
      <c r="I127" s="258"/>
      <c r="J127" s="668"/>
      <c r="K127" s="668"/>
      <c r="L127" s="668"/>
      <c r="M127" s="663"/>
    </row>
    <row r="128" spans="1:13" x14ac:dyDescent="0.25">
      <c r="A128" s="266">
        <v>126</v>
      </c>
      <c r="B128" s="936"/>
      <c r="C128" s="258"/>
      <c r="D128" s="668"/>
      <c r="E128" s="668"/>
      <c r="F128" s="668"/>
      <c r="G128" s="663"/>
      <c r="H128" s="668"/>
      <c r="I128" s="258"/>
      <c r="J128" s="668"/>
      <c r="K128" s="668"/>
      <c r="L128" s="668"/>
      <c r="M128" s="663"/>
    </row>
    <row r="129" spans="1:13" x14ac:dyDescent="0.25">
      <c r="A129" s="266">
        <v>127</v>
      </c>
      <c r="B129" s="936"/>
      <c r="C129" s="258"/>
      <c r="D129" s="668"/>
      <c r="E129" s="668"/>
      <c r="F129" s="668"/>
      <c r="G129" s="663"/>
      <c r="H129" s="668"/>
      <c r="I129" s="258"/>
      <c r="J129" s="668"/>
      <c r="K129" s="668"/>
      <c r="L129" s="668"/>
      <c r="M129" s="663"/>
    </row>
    <row r="130" spans="1:13" x14ac:dyDescent="0.25">
      <c r="A130" s="266">
        <v>128</v>
      </c>
      <c r="B130" s="936"/>
      <c r="C130" s="258"/>
      <c r="D130" s="668"/>
      <c r="E130" s="668"/>
      <c r="F130" s="668"/>
      <c r="G130" s="663"/>
      <c r="H130" s="668"/>
      <c r="I130" s="258"/>
      <c r="J130" s="668"/>
      <c r="K130" s="668"/>
      <c r="L130" s="668"/>
      <c r="M130" s="663"/>
    </row>
    <row r="131" spans="1:13" x14ac:dyDescent="0.25">
      <c r="A131" s="266">
        <v>129</v>
      </c>
      <c r="B131" s="936"/>
      <c r="C131" s="258"/>
      <c r="D131" s="668"/>
      <c r="E131" s="668"/>
      <c r="F131" s="668"/>
      <c r="G131" s="663"/>
      <c r="H131" s="668"/>
      <c r="I131" s="258"/>
      <c r="J131" s="668"/>
      <c r="K131" s="668"/>
      <c r="L131" s="668"/>
      <c r="M131" s="663"/>
    </row>
    <row r="132" spans="1:13" x14ac:dyDescent="0.25">
      <c r="A132" s="266">
        <v>130</v>
      </c>
      <c r="B132" s="936"/>
      <c r="C132" s="258"/>
      <c r="D132" s="668"/>
      <c r="E132" s="668"/>
      <c r="F132" s="668"/>
      <c r="G132" s="663"/>
      <c r="H132" s="668"/>
      <c r="I132" s="258"/>
      <c r="J132" s="668"/>
      <c r="K132" s="668"/>
      <c r="L132" s="668"/>
      <c r="M132" s="663"/>
    </row>
    <row r="133" spans="1:13" x14ac:dyDescent="0.25">
      <c r="A133" s="266">
        <v>131</v>
      </c>
      <c r="B133" s="936"/>
      <c r="C133" s="258"/>
      <c r="D133" s="668"/>
      <c r="E133" s="668"/>
      <c r="F133" s="668"/>
      <c r="G133" s="663"/>
      <c r="H133" s="668"/>
      <c r="I133" s="258"/>
      <c r="J133" s="668"/>
      <c r="K133" s="668"/>
      <c r="L133" s="668"/>
      <c r="M133" s="663"/>
    </row>
    <row r="134" spans="1:13" x14ac:dyDescent="0.25">
      <c r="A134" s="266">
        <v>132</v>
      </c>
      <c r="B134" s="936"/>
      <c r="C134" s="258"/>
      <c r="D134" s="668"/>
      <c r="E134" s="668"/>
      <c r="F134" s="668"/>
      <c r="G134" s="663"/>
      <c r="H134" s="668"/>
      <c r="I134" s="258"/>
      <c r="J134" s="668"/>
      <c r="K134" s="668"/>
      <c r="L134" s="668"/>
      <c r="M134" s="663"/>
    </row>
    <row r="135" spans="1:13" x14ac:dyDescent="0.25">
      <c r="A135" s="266">
        <v>133</v>
      </c>
      <c r="B135" s="936"/>
      <c r="C135" s="258"/>
      <c r="D135" s="668"/>
      <c r="E135" s="668"/>
      <c r="F135" s="668"/>
      <c r="G135" s="663"/>
      <c r="H135" s="668"/>
      <c r="I135" s="258"/>
      <c r="J135" s="668"/>
      <c r="K135" s="668"/>
      <c r="L135" s="668"/>
      <c r="M135" s="663"/>
    </row>
    <row r="136" spans="1:13" x14ac:dyDescent="0.25">
      <c r="A136" s="266">
        <v>134</v>
      </c>
      <c r="B136" s="936"/>
      <c r="C136" s="258"/>
      <c r="D136" s="668"/>
      <c r="E136" s="668"/>
      <c r="F136" s="668"/>
      <c r="G136" s="663"/>
      <c r="H136" s="668"/>
      <c r="I136" s="258"/>
      <c r="J136" s="668"/>
      <c r="K136" s="668"/>
      <c r="L136" s="668"/>
      <c r="M136" s="663"/>
    </row>
    <row r="137" spans="1:13" x14ac:dyDescent="0.25">
      <c r="A137" s="266">
        <v>135</v>
      </c>
      <c r="B137" s="936"/>
      <c r="C137" s="258"/>
      <c r="D137" s="668"/>
      <c r="E137" s="668"/>
      <c r="F137" s="668"/>
      <c r="G137" s="663"/>
      <c r="H137" s="668"/>
      <c r="I137" s="258"/>
      <c r="J137" s="668"/>
      <c r="K137" s="668"/>
      <c r="L137" s="668"/>
      <c r="M137" s="663"/>
    </row>
    <row r="138" spans="1:13" x14ac:dyDescent="0.25">
      <c r="A138" s="266">
        <v>136</v>
      </c>
      <c r="B138" s="936"/>
      <c r="C138" s="258"/>
      <c r="D138" s="668"/>
      <c r="E138" s="668"/>
      <c r="F138" s="668"/>
      <c r="G138" s="663"/>
      <c r="H138" s="668"/>
      <c r="I138" s="258"/>
      <c r="J138" s="668"/>
      <c r="K138" s="668"/>
      <c r="L138" s="668"/>
      <c r="M138" s="663"/>
    </row>
    <row r="139" spans="1:13" x14ac:dyDescent="0.25">
      <c r="A139" s="266">
        <v>137</v>
      </c>
      <c r="B139" s="936"/>
      <c r="C139" s="258"/>
      <c r="D139" s="668"/>
      <c r="E139" s="668"/>
      <c r="F139" s="668"/>
      <c r="G139" s="663"/>
      <c r="H139" s="668"/>
      <c r="I139" s="258"/>
      <c r="J139" s="668"/>
      <c r="K139" s="668"/>
      <c r="L139" s="668"/>
      <c r="M139" s="663"/>
    </row>
    <row r="140" spans="1:13" x14ac:dyDescent="0.25">
      <c r="A140" s="266">
        <v>138</v>
      </c>
      <c r="B140" s="936"/>
      <c r="C140" s="258"/>
      <c r="D140" s="668"/>
      <c r="E140" s="668"/>
      <c r="F140" s="668"/>
      <c r="G140" s="663"/>
      <c r="H140" s="668"/>
      <c r="I140" s="258"/>
      <c r="J140" s="668"/>
      <c r="K140" s="668"/>
      <c r="L140" s="668"/>
      <c r="M140" s="663"/>
    </row>
    <row r="141" spans="1:13" x14ac:dyDescent="0.25">
      <c r="A141" s="266">
        <v>139</v>
      </c>
      <c r="B141" s="936"/>
      <c r="C141" s="258"/>
      <c r="D141" s="668"/>
      <c r="E141" s="668"/>
      <c r="F141" s="162"/>
      <c r="G141" s="663"/>
      <c r="H141" s="668"/>
      <c r="I141" s="258"/>
      <c r="J141" s="668"/>
      <c r="K141" s="668"/>
      <c r="L141" s="159"/>
      <c r="M141" s="663"/>
    </row>
    <row r="142" spans="1:13" x14ac:dyDescent="0.25">
      <c r="A142" s="266">
        <v>140</v>
      </c>
      <c r="B142" s="936"/>
      <c r="C142" s="258"/>
      <c r="D142" s="668"/>
      <c r="E142" s="668"/>
      <c r="F142" s="162"/>
      <c r="G142" s="663"/>
      <c r="H142" s="668"/>
      <c r="I142" s="258"/>
      <c r="J142" s="668"/>
      <c r="K142" s="668"/>
      <c r="L142" s="159"/>
      <c r="M142" s="663"/>
    </row>
    <row r="143" spans="1:13" x14ac:dyDescent="0.25">
      <c r="A143" s="266">
        <v>141</v>
      </c>
      <c r="B143" s="936"/>
      <c r="C143" s="258"/>
      <c r="D143" s="668"/>
      <c r="E143" s="668"/>
      <c r="F143" s="162"/>
      <c r="G143" s="663"/>
      <c r="H143" s="668"/>
      <c r="I143" s="258"/>
      <c r="J143" s="668"/>
      <c r="K143" s="668"/>
      <c r="L143" s="159"/>
      <c r="M143" s="663"/>
    </row>
    <row r="144" spans="1:13" x14ac:dyDescent="0.25">
      <c r="A144" s="266">
        <v>142</v>
      </c>
      <c r="B144" s="936"/>
      <c r="C144" s="258"/>
      <c r="D144" s="668"/>
      <c r="E144" s="668"/>
      <c r="F144" s="162"/>
      <c r="G144" s="663"/>
      <c r="H144" s="668"/>
      <c r="I144" s="258"/>
      <c r="J144" s="668"/>
      <c r="K144" s="668"/>
      <c r="L144" s="159"/>
      <c r="M144" s="663"/>
    </row>
    <row r="145" spans="1:13" x14ac:dyDescent="0.25">
      <c r="A145" s="266">
        <v>143</v>
      </c>
      <c r="B145" s="936"/>
      <c r="C145" s="258"/>
      <c r="D145" s="668"/>
      <c r="E145" s="668"/>
      <c r="F145" s="162"/>
      <c r="G145" s="663"/>
      <c r="H145" s="668"/>
      <c r="I145" s="258"/>
      <c r="J145" s="668"/>
      <c r="K145" s="668"/>
      <c r="L145" s="159"/>
      <c r="M145" s="663"/>
    </row>
    <row r="146" spans="1:13" x14ac:dyDescent="0.25">
      <c r="A146" s="266">
        <v>144</v>
      </c>
      <c r="B146" s="936"/>
      <c r="C146" s="258"/>
      <c r="D146" s="668"/>
      <c r="E146" s="668"/>
      <c r="F146" s="162"/>
      <c r="G146" s="663"/>
      <c r="H146" s="668"/>
      <c r="I146" s="258"/>
      <c r="J146" s="668"/>
      <c r="K146" s="668"/>
      <c r="L146" s="159"/>
      <c r="M146" s="663"/>
    </row>
    <row r="147" spans="1:13" x14ac:dyDescent="0.25">
      <c r="A147" s="266">
        <v>145</v>
      </c>
      <c r="B147" s="936"/>
      <c r="C147" s="258"/>
      <c r="D147" s="668"/>
      <c r="E147" s="668"/>
      <c r="F147" s="162"/>
      <c r="G147" s="663"/>
      <c r="H147" s="668"/>
      <c r="I147" s="258"/>
      <c r="J147" s="668"/>
      <c r="K147" s="668"/>
      <c r="L147" s="159"/>
      <c r="M147" s="663"/>
    </row>
    <row r="148" spans="1:13" x14ac:dyDescent="0.25">
      <c r="A148" s="39">
        <v>146</v>
      </c>
      <c r="B148" s="936"/>
      <c r="C148" s="258"/>
      <c r="D148" s="668"/>
      <c r="E148" s="668"/>
      <c r="F148" s="162"/>
      <c r="G148" s="663"/>
      <c r="H148" s="668"/>
      <c r="I148" s="258"/>
      <c r="J148" s="668"/>
      <c r="K148" s="668"/>
      <c r="L148" s="159"/>
      <c r="M148" s="663"/>
    </row>
    <row r="149" spans="1:13" x14ac:dyDescent="0.25">
      <c r="A149" s="39">
        <v>147</v>
      </c>
      <c r="B149" s="936"/>
      <c r="C149" s="258"/>
      <c r="D149" s="668"/>
      <c r="E149" s="668"/>
      <c r="F149" s="162"/>
      <c r="G149" s="663"/>
      <c r="H149" s="668"/>
      <c r="I149" s="258"/>
      <c r="J149" s="668"/>
      <c r="K149" s="668"/>
      <c r="L149" s="159"/>
      <c r="M149" s="663"/>
    </row>
    <row r="150" spans="1:13" x14ac:dyDescent="0.25">
      <c r="A150" s="39">
        <v>148</v>
      </c>
      <c r="B150" s="936"/>
      <c r="C150" s="258"/>
      <c r="D150" s="668"/>
      <c r="E150" s="668"/>
      <c r="F150" s="162"/>
      <c r="G150" s="663"/>
      <c r="H150" s="668"/>
      <c r="I150" s="258"/>
      <c r="J150" s="668"/>
      <c r="K150" s="668"/>
      <c r="L150" s="159"/>
      <c r="M150" s="663"/>
    </row>
    <row r="151" spans="1:13" x14ac:dyDescent="0.25">
      <c r="A151" s="39">
        <v>149</v>
      </c>
      <c r="B151" s="936"/>
      <c r="C151" s="258"/>
      <c r="D151" s="668"/>
      <c r="E151" s="668"/>
      <c r="F151" s="162"/>
      <c r="G151" s="663"/>
      <c r="H151" s="668"/>
      <c r="I151" s="258"/>
      <c r="J151" s="668"/>
      <c r="K151" s="668"/>
      <c r="L151" s="159"/>
      <c r="M151" s="663"/>
    </row>
    <row r="152" spans="1:13" x14ac:dyDescent="0.25">
      <c r="A152" s="39">
        <v>150</v>
      </c>
      <c r="B152" s="936"/>
      <c r="C152" s="258"/>
      <c r="D152" s="668"/>
      <c r="E152" s="668"/>
      <c r="F152" s="668"/>
      <c r="G152" s="663"/>
      <c r="H152" s="668"/>
      <c r="I152" s="258"/>
      <c r="J152" s="668"/>
      <c r="K152" s="668"/>
      <c r="L152" s="668"/>
      <c r="M152" s="663"/>
    </row>
    <row r="153" spans="1:13" x14ac:dyDescent="0.25">
      <c r="A153" s="39">
        <v>151</v>
      </c>
      <c r="B153" s="936"/>
      <c r="C153" s="258"/>
      <c r="D153" s="668"/>
      <c r="E153" s="668"/>
      <c r="F153" s="668"/>
      <c r="G153" s="663"/>
      <c r="H153" s="668"/>
      <c r="I153" s="258"/>
      <c r="J153" s="668"/>
      <c r="K153" s="668"/>
      <c r="L153" s="668"/>
      <c r="M153" s="663"/>
    </row>
    <row r="154" spans="1:13" x14ac:dyDescent="0.25">
      <c r="A154" s="39">
        <v>152</v>
      </c>
      <c r="B154" s="936"/>
      <c r="C154" s="258"/>
      <c r="D154" s="668"/>
      <c r="E154" s="668"/>
      <c r="F154" s="668"/>
      <c r="G154" s="663"/>
      <c r="H154" s="668"/>
      <c r="I154" s="258"/>
      <c r="J154" s="668"/>
      <c r="K154" s="668"/>
      <c r="L154" s="668"/>
      <c r="M154" s="663"/>
    </row>
    <row r="155" spans="1:13" x14ac:dyDescent="0.25">
      <c r="A155" s="39">
        <v>153</v>
      </c>
      <c r="B155" s="936"/>
      <c r="C155" s="258"/>
      <c r="D155" s="668"/>
      <c r="E155" s="668"/>
      <c r="F155" s="668"/>
      <c r="G155" s="663"/>
      <c r="H155" s="668"/>
      <c r="I155" s="258"/>
      <c r="J155" s="668"/>
      <c r="K155" s="668"/>
      <c r="L155" s="668"/>
      <c r="M155" s="663"/>
    </row>
    <row r="156" spans="1:13" x14ac:dyDescent="0.25">
      <c r="A156" s="39">
        <v>154</v>
      </c>
      <c r="B156" s="936"/>
      <c r="C156" s="258"/>
      <c r="D156" s="668"/>
      <c r="E156" s="668"/>
      <c r="F156" s="668"/>
      <c r="G156" s="663"/>
      <c r="H156" s="668"/>
      <c r="I156" s="258"/>
      <c r="J156" s="668"/>
      <c r="K156" s="668"/>
      <c r="L156" s="668"/>
      <c r="M156" s="663"/>
    </row>
    <row r="157" spans="1:13" x14ac:dyDescent="0.25">
      <c r="A157" s="39">
        <v>155</v>
      </c>
      <c r="B157" s="936"/>
      <c r="C157" s="258"/>
      <c r="D157" s="668"/>
      <c r="E157" s="668"/>
      <c r="F157" s="668"/>
      <c r="G157" s="663"/>
      <c r="H157" s="668"/>
      <c r="I157" s="258"/>
      <c r="J157" s="668"/>
      <c r="K157" s="668"/>
      <c r="L157" s="668"/>
      <c r="M157" s="663"/>
    </row>
    <row r="158" spans="1:13" x14ac:dyDescent="0.25">
      <c r="A158" s="39">
        <v>156</v>
      </c>
      <c r="B158" s="936"/>
      <c r="C158" s="258"/>
      <c r="D158" s="668"/>
      <c r="E158" s="668"/>
      <c r="F158" s="668"/>
      <c r="G158" s="663"/>
      <c r="H158" s="668"/>
      <c r="I158" s="258"/>
      <c r="J158" s="668"/>
      <c r="K158" s="668"/>
      <c r="L158" s="668"/>
      <c r="M158" s="663"/>
    </row>
    <row r="159" spans="1:13" x14ac:dyDescent="0.25">
      <c r="A159" s="39">
        <v>157</v>
      </c>
      <c r="B159" s="936"/>
      <c r="C159" s="258"/>
      <c r="D159" s="668"/>
      <c r="E159" s="668"/>
      <c r="F159" s="668"/>
      <c r="G159" s="663"/>
      <c r="H159" s="668"/>
      <c r="I159" s="258"/>
      <c r="J159" s="668"/>
      <c r="K159" s="668"/>
      <c r="L159" s="668"/>
      <c r="M159" s="663"/>
    </row>
    <row r="160" spans="1:13" x14ac:dyDescent="0.25">
      <c r="A160" s="39">
        <v>158</v>
      </c>
      <c r="B160" s="936"/>
      <c r="C160" s="258"/>
      <c r="D160" s="668"/>
      <c r="E160" s="668"/>
      <c r="F160" s="668"/>
      <c r="G160" s="663"/>
      <c r="H160" s="668"/>
      <c r="I160" s="258"/>
      <c r="J160" s="668"/>
      <c r="K160" s="668"/>
      <c r="L160" s="668"/>
      <c r="M160" s="663"/>
    </row>
    <row r="161" spans="1:13" x14ac:dyDescent="0.25">
      <c r="A161" s="39">
        <v>159</v>
      </c>
      <c r="B161" s="936"/>
      <c r="C161" s="258"/>
      <c r="D161" s="668"/>
      <c r="E161" s="668"/>
      <c r="F161" s="668"/>
      <c r="G161" s="663"/>
      <c r="H161" s="668"/>
      <c r="I161" s="258"/>
      <c r="J161" s="668"/>
      <c r="K161" s="668"/>
      <c r="L161" s="668"/>
      <c r="M161" s="663"/>
    </row>
    <row r="162" spans="1:13" x14ac:dyDescent="0.25">
      <c r="A162" s="39">
        <v>160</v>
      </c>
      <c r="B162" s="936"/>
      <c r="C162" s="258"/>
      <c r="D162" s="668"/>
      <c r="E162" s="668"/>
      <c r="F162" s="668"/>
      <c r="G162" s="663"/>
      <c r="H162" s="668"/>
      <c r="I162" s="258"/>
      <c r="J162" s="668"/>
      <c r="K162" s="668"/>
      <c r="L162" s="668"/>
      <c r="M162" s="663"/>
    </row>
    <row r="163" spans="1:13" x14ac:dyDescent="0.25">
      <c r="A163" s="39">
        <v>161</v>
      </c>
      <c r="B163" s="936"/>
      <c r="C163" s="258"/>
      <c r="D163" s="668"/>
      <c r="E163" s="668"/>
      <c r="F163" s="668"/>
      <c r="G163" s="663"/>
      <c r="H163" s="668"/>
      <c r="I163" s="258"/>
      <c r="J163" s="668"/>
      <c r="K163" s="668"/>
      <c r="L163" s="668"/>
      <c r="M163" s="663"/>
    </row>
    <row r="164" spans="1:13" x14ac:dyDescent="0.25">
      <c r="A164" s="39">
        <v>162</v>
      </c>
      <c r="B164" s="936"/>
      <c r="C164" s="258"/>
      <c r="D164" s="668"/>
      <c r="E164" s="668"/>
      <c r="F164" s="668"/>
      <c r="G164" s="663"/>
      <c r="H164" s="668"/>
      <c r="I164" s="258"/>
      <c r="J164" s="668"/>
      <c r="K164" s="668"/>
      <c r="L164" s="668"/>
      <c r="M164" s="663"/>
    </row>
    <row r="165" spans="1:13" x14ac:dyDescent="0.25">
      <c r="A165" s="39">
        <v>163</v>
      </c>
      <c r="B165" s="936"/>
      <c r="C165" s="258"/>
      <c r="D165" s="668"/>
      <c r="E165" s="668"/>
      <c r="F165" s="668"/>
      <c r="G165" s="663"/>
      <c r="H165" s="668"/>
      <c r="I165" s="258"/>
      <c r="J165" s="668"/>
      <c r="K165" s="668"/>
      <c r="L165" s="668"/>
      <c r="M165" s="663"/>
    </row>
    <row r="166" spans="1:13" x14ac:dyDescent="0.25">
      <c r="A166" s="39">
        <v>164</v>
      </c>
      <c r="B166" s="936"/>
      <c r="C166" s="258"/>
      <c r="D166" s="668"/>
      <c r="E166" s="668"/>
      <c r="F166" s="668"/>
      <c r="G166" s="663"/>
      <c r="H166" s="668"/>
      <c r="I166" s="258"/>
      <c r="J166" s="668"/>
      <c r="K166" s="668"/>
      <c r="L166" s="668"/>
      <c r="M166" s="663"/>
    </row>
    <row r="167" spans="1:13" x14ac:dyDescent="0.25">
      <c r="A167" s="39">
        <v>165</v>
      </c>
      <c r="B167" s="936"/>
      <c r="C167" s="258"/>
      <c r="D167" s="668"/>
      <c r="E167" s="668"/>
      <c r="F167" s="668"/>
      <c r="G167" s="663"/>
      <c r="H167" s="668"/>
      <c r="I167" s="258"/>
      <c r="J167" s="668"/>
      <c r="K167" s="668"/>
      <c r="L167" s="668"/>
      <c r="M167" s="663"/>
    </row>
    <row r="168" spans="1:13" x14ac:dyDescent="0.25">
      <c r="A168" s="39">
        <v>166</v>
      </c>
      <c r="B168" s="936"/>
      <c r="C168" s="258"/>
      <c r="D168" s="668"/>
      <c r="E168" s="668"/>
      <c r="F168" s="668"/>
      <c r="G168" s="663"/>
      <c r="H168" s="668"/>
      <c r="I168" s="258"/>
      <c r="J168" s="668"/>
      <c r="K168" s="668"/>
      <c r="L168" s="668"/>
      <c r="M168" s="663"/>
    </row>
    <row r="169" spans="1:13" x14ac:dyDescent="0.25">
      <c r="A169" s="39">
        <v>167</v>
      </c>
      <c r="B169" s="936"/>
      <c r="C169" s="258"/>
      <c r="D169" s="668"/>
      <c r="E169" s="668"/>
      <c r="F169" s="668"/>
      <c r="G169" s="663"/>
      <c r="H169" s="668"/>
      <c r="I169" s="258"/>
      <c r="J169" s="668"/>
      <c r="K169" s="668"/>
      <c r="L169" s="668"/>
      <c r="M169" s="663"/>
    </row>
    <row r="170" spans="1:13" x14ac:dyDescent="0.25">
      <c r="A170" s="39">
        <v>168</v>
      </c>
      <c r="B170" s="936"/>
      <c r="C170" s="258"/>
      <c r="D170" s="668"/>
      <c r="E170" s="668"/>
      <c r="F170" s="668"/>
      <c r="G170" s="663"/>
      <c r="H170" s="668"/>
      <c r="I170" s="258"/>
      <c r="J170" s="668"/>
      <c r="K170" s="668"/>
      <c r="L170" s="668"/>
      <c r="M170" s="663"/>
    </row>
    <row r="171" spans="1:13" x14ac:dyDescent="0.25">
      <c r="A171" s="39">
        <v>169</v>
      </c>
      <c r="B171" s="936"/>
      <c r="C171" s="258"/>
      <c r="D171" s="668"/>
      <c r="E171" s="668"/>
      <c r="F171" s="668"/>
      <c r="G171" s="663"/>
      <c r="H171" s="668"/>
      <c r="I171" s="258"/>
      <c r="J171" s="668"/>
      <c r="K171" s="668"/>
      <c r="L171" s="668"/>
      <c r="M171" s="663"/>
    </row>
    <row r="172" spans="1:13" x14ac:dyDescent="0.25">
      <c r="A172" s="39">
        <v>170</v>
      </c>
      <c r="B172" s="936"/>
      <c r="C172" s="258"/>
      <c r="D172" s="668"/>
      <c r="E172" s="668"/>
      <c r="F172" s="668"/>
      <c r="G172" s="663"/>
      <c r="H172" s="668"/>
      <c r="I172" s="258"/>
      <c r="J172" s="668"/>
      <c r="K172" s="668"/>
      <c r="L172" s="668"/>
      <c r="M172" s="663"/>
    </row>
    <row r="173" spans="1:13" x14ac:dyDescent="0.25">
      <c r="A173" s="39">
        <v>171</v>
      </c>
      <c r="B173" s="936"/>
      <c r="C173" s="258"/>
      <c r="D173" s="668"/>
      <c r="E173" s="668"/>
      <c r="F173" s="668"/>
      <c r="G173" s="663"/>
      <c r="H173" s="668"/>
      <c r="I173" s="258"/>
      <c r="J173" s="668"/>
      <c r="K173" s="668"/>
      <c r="L173" s="668"/>
      <c r="M173" s="663"/>
    </row>
    <row r="174" spans="1:13" x14ac:dyDescent="0.25">
      <c r="A174" s="39">
        <v>172</v>
      </c>
      <c r="B174" s="936"/>
      <c r="C174" s="258"/>
      <c r="D174" s="668"/>
      <c r="E174" s="668"/>
      <c r="F174" s="668"/>
      <c r="G174" s="663"/>
      <c r="H174" s="668"/>
      <c r="I174" s="258"/>
      <c r="J174" s="668"/>
      <c r="K174" s="668"/>
      <c r="L174" s="668"/>
      <c r="M174" s="663"/>
    </row>
    <row r="175" spans="1:13" x14ac:dyDescent="0.25">
      <c r="A175" s="39">
        <v>173</v>
      </c>
      <c r="B175" s="936"/>
      <c r="C175" s="258"/>
      <c r="D175" s="668"/>
      <c r="E175" s="668"/>
      <c r="F175" s="668"/>
      <c r="G175" s="663"/>
      <c r="H175" s="668"/>
      <c r="I175" s="258"/>
      <c r="J175" s="668"/>
      <c r="K175" s="668"/>
      <c r="L175" s="668"/>
      <c r="M175" s="663"/>
    </row>
    <row r="176" spans="1:13" x14ac:dyDescent="0.25">
      <c r="A176" s="39">
        <v>174</v>
      </c>
      <c r="B176" s="936"/>
      <c r="C176" s="258"/>
      <c r="D176" s="668"/>
      <c r="E176" s="668"/>
      <c r="F176" s="668"/>
      <c r="G176" s="663"/>
      <c r="H176" s="668"/>
      <c r="I176" s="258"/>
      <c r="J176" s="668"/>
      <c r="K176" s="668"/>
      <c r="L176" s="668"/>
      <c r="M176" s="663"/>
    </row>
    <row r="177" spans="1:13" x14ac:dyDescent="0.25">
      <c r="A177" s="39">
        <v>175</v>
      </c>
      <c r="B177" s="936"/>
      <c r="C177" s="258"/>
      <c r="D177" s="668"/>
      <c r="E177" s="668"/>
      <c r="F177" s="668"/>
      <c r="G177" s="663"/>
      <c r="H177" s="668"/>
      <c r="I177" s="258"/>
      <c r="J177" s="668"/>
      <c r="K177" s="668"/>
      <c r="L177" s="668"/>
      <c r="M177" s="663"/>
    </row>
    <row r="178" spans="1:13" x14ac:dyDescent="0.25">
      <c r="A178" s="39">
        <v>176</v>
      </c>
      <c r="B178" s="936"/>
      <c r="C178" s="258"/>
      <c r="D178" s="668"/>
      <c r="E178" s="668"/>
      <c r="F178" s="668"/>
      <c r="G178" s="663"/>
      <c r="H178" s="668"/>
      <c r="I178" s="258"/>
      <c r="J178" s="668"/>
      <c r="K178" s="668"/>
      <c r="L178" s="668"/>
      <c r="M178" s="663"/>
    </row>
    <row r="179" spans="1:13" x14ac:dyDescent="0.25">
      <c r="A179" s="39">
        <v>177</v>
      </c>
      <c r="B179" s="936"/>
      <c r="C179" s="258"/>
      <c r="D179" s="668"/>
      <c r="E179" s="668"/>
      <c r="F179" s="668"/>
      <c r="G179" s="663"/>
      <c r="H179" s="668"/>
      <c r="I179" s="258"/>
      <c r="J179" s="668"/>
      <c r="K179" s="668"/>
      <c r="L179" s="668"/>
      <c r="M179" s="663"/>
    </row>
    <row r="180" spans="1:13" x14ac:dyDescent="0.25">
      <c r="A180" s="39">
        <v>178</v>
      </c>
      <c r="B180" s="936"/>
      <c r="C180" s="258"/>
      <c r="D180" s="668"/>
      <c r="E180" s="668"/>
      <c r="F180" s="668"/>
      <c r="G180" s="663"/>
      <c r="H180" s="668"/>
      <c r="I180" s="258"/>
      <c r="J180" s="668"/>
      <c r="K180" s="668"/>
      <c r="L180" s="668"/>
      <c r="M180" s="663"/>
    </row>
    <row r="181" spans="1:13" x14ac:dyDescent="0.25">
      <c r="A181" s="39">
        <v>179</v>
      </c>
      <c r="B181" s="936"/>
      <c r="C181" s="258"/>
      <c r="D181" s="668"/>
      <c r="E181" s="668"/>
      <c r="F181" s="668"/>
      <c r="G181" s="663"/>
      <c r="H181" s="668"/>
      <c r="I181" s="258"/>
      <c r="J181" s="668"/>
      <c r="K181" s="668"/>
      <c r="L181" s="668"/>
      <c r="M181" s="663"/>
    </row>
    <row r="182" spans="1:13" x14ac:dyDescent="0.25">
      <c r="A182" s="39">
        <v>180</v>
      </c>
      <c r="B182" s="936"/>
      <c r="C182" s="258"/>
      <c r="D182" s="668"/>
      <c r="E182" s="668"/>
      <c r="F182" s="668"/>
      <c r="G182" s="663"/>
      <c r="H182" s="668"/>
      <c r="I182" s="258"/>
      <c r="J182" s="668"/>
      <c r="K182" s="668"/>
      <c r="L182" s="668"/>
      <c r="M182" s="663"/>
    </row>
    <row r="183" spans="1:13" x14ac:dyDescent="0.25">
      <c r="A183" s="39">
        <v>181</v>
      </c>
      <c r="B183" s="936"/>
      <c r="C183" s="258"/>
      <c r="D183" s="668"/>
      <c r="E183" s="668"/>
      <c r="F183" s="668"/>
      <c r="G183" s="663"/>
      <c r="H183" s="668"/>
      <c r="I183" s="258"/>
      <c r="J183" s="668"/>
      <c r="K183" s="668"/>
      <c r="L183" s="668"/>
      <c r="M183" s="663"/>
    </row>
    <row r="184" spans="1:13" x14ac:dyDescent="0.25">
      <c r="A184" s="39">
        <v>182</v>
      </c>
      <c r="B184" s="936"/>
      <c r="C184" s="258"/>
      <c r="D184" s="668"/>
      <c r="E184" s="668"/>
      <c r="F184" s="668"/>
      <c r="G184" s="663"/>
      <c r="H184" s="668"/>
      <c r="I184" s="258"/>
      <c r="J184" s="668"/>
      <c r="K184" s="668"/>
      <c r="L184" s="668"/>
      <c r="M184" s="663"/>
    </row>
    <row r="185" spans="1:13" x14ac:dyDescent="0.25">
      <c r="A185" s="39">
        <v>183</v>
      </c>
      <c r="B185" s="936"/>
      <c r="C185" s="258"/>
      <c r="D185" s="668"/>
      <c r="E185" s="668"/>
      <c r="F185" s="668"/>
      <c r="G185" s="663"/>
      <c r="H185" s="668"/>
      <c r="I185" s="258"/>
      <c r="J185" s="668"/>
      <c r="K185" s="668"/>
      <c r="L185" s="668"/>
      <c r="M185" s="663"/>
    </row>
    <row r="186" spans="1:13" x14ac:dyDescent="0.25">
      <c r="A186" s="39">
        <v>184</v>
      </c>
      <c r="B186" s="936"/>
      <c r="C186" s="258"/>
      <c r="D186" s="668"/>
      <c r="E186" s="668"/>
      <c r="F186" s="668"/>
      <c r="G186" s="663"/>
      <c r="H186" s="668"/>
      <c r="I186" s="258"/>
      <c r="J186" s="668"/>
      <c r="K186" s="668"/>
      <c r="L186" s="668"/>
      <c r="M186" s="663"/>
    </row>
    <row r="187" spans="1:13" x14ac:dyDescent="0.25">
      <c r="A187" s="39">
        <v>185</v>
      </c>
      <c r="B187" s="936"/>
      <c r="C187" s="258"/>
      <c r="D187" s="668"/>
      <c r="E187" s="668"/>
      <c r="F187" s="668"/>
      <c r="G187" s="663"/>
      <c r="H187" s="668"/>
      <c r="I187" s="258"/>
      <c r="J187" s="668"/>
      <c r="K187" s="668"/>
      <c r="L187" s="668"/>
      <c r="M187" s="663"/>
    </row>
    <row r="188" spans="1:13" x14ac:dyDescent="0.25">
      <c r="A188" s="39">
        <v>186</v>
      </c>
      <c r="B188" s="936"/>
      <c r="C188" s="258"/>
      <c r="D188" s="668"/>
      <c r="E188" s="668"/>
      <c r="F188" s="668"/>
      <c r="G188" s="663"/>
      <c r="H188" s="668"/>
      <c r="I188" s="258"/>
      <c r="J188" s="668"/>
      <c r="K188" s="668"/>
      <c r="L188" s="668"/>
      <c r="M188" s="663"/>
    </row>
    <row r="189" spans="1:13" x14ac:dyDescent="0.25">
      <c r="A189" s="39">
        <v>187</v>
      </c>
      <c r="B189" s="936"/>
      <c r="C189" s="258"/>
      <c r="D189" s="668"/>
      <c r="E189" s="668"/>
      <c r="F189" s="668"/>
      <c r="G189" s="663"/>
      <c r="H189" s="668"/>
      <c r="I189" s="258"/>
      <c r="J189" s="668"/>
      <c r="K189" s="668"/>
      <c r="L189" s="668"/>
      <c r="M189" s="663"/>
    </row>
    <row r="190" spans="1:13" x14ac:dyDescent="0.25">
      <c r="A190" s="39">
        <v>188</v>
      </c>
      <c r="B190" s="936"/>
      <c r="C190" s="258"/>
      <c r="D190" s="668"/>
      <c r="E190" s="668"/>
      <c r="F190" s="668"/>
      <c r="G190" s="663"/>
      <c r="H190" s="668"/>
      <c r="I190" s="258"/>
      <c r="J190" s="668"/>
      <c r="K190" s="668"/>
      <c r="L190" s="668"/>
      <c r="M190" s="663"/>
    </row>
    <row r="191" spans="1:13" x14ac:dyDescent="0.25">
      <c r="A191" s="39">
        <v>189</v>
      </c>
      <c r="B191" s="936"/>
      <c r="C191" s="258"/>
      <c r="D191" s="668"/>
      <c r="E191" s="668"/>
      <c r="F191" s="668"/>
      <c r="G191" s="663"/>
      <c r="H191" s="668"/>
      <c r="I191" s="258"/>
      <c r="J191" s="668"/>
      <c r="K191" s="668"/>
      <c r="L191" s="668"/>
      <c r="M191" s="663"/>
    </row>
    <row r="192" spans="1:13" x14ac:dyDescent="0.25">
      <c r="A192" s="39">
        <v>190</v>
      </c>
      <c r="B192" s="936"/>
      <c r="C192" s="258"/>
      <c r="D192" s="668"/>
      <c r="E192" s="668"/>
      <c r="F192" s="668"/>
      <c r="G192" s="663"/>
      <c r="H192" s="668"/>
      <c r="I192" s="258"/>
      <c r="J192" s="668"/>
      <c r="K192" s="668"/>
      <c r="L192" s="668"/>
      <c r="M192" s="663"/>
    </row>
    <row r="193" spans="1:13" x14ac:dyDescent="0.25">
      <c r="A193" s="39">
        <v>191</v>
      </c>
      <c r="B193" s="936"/>
      <c r="C193" s="258"/>
      <c r="D193" s="668"/>
      <c r="E193" s="668"/>
      <c r="F193" s="668"/>
      <c r="G193" s="663"/>
      <c r="H193" s="668"/>
      <c r="I193" s="258"/>
      <c r="J193" s="668"/>
      <c r="K193" s="668"/>
      <c r="L193" s="668"/>
      <c r="M193" s="663"/>
    </row>
    <row r="194" spans="1:13" x14ac:dyDescent="0.25">
      <c r="A194" s="39">
        <v>192</v>
      </c>
      <c r="B194" s="936"/>
      <c r="C194" s="258"/>
      <c r="D194" s="668"/>
      <c r="E194" s="668"/>
      <c r="F194" s="668"/>
      <c r="G194" s="663"/>
      <c r="H194" s="668"/>
      <c r="I194" s="258"/>
      <c r="J194" s="668"/>
      <c r="K194" s="668"/>
      <c r="L194" s="668"/>
      <c r="M194" s="663"/>
    </row>
    <row r="195" spans="1:13" x14ac:dyDescent="0.25">
      <c r="A195" s="39">
        <v>193</v>
      </c>
      <c r="B195" s="936"/>
      <c r="C195" s="258"/>
      <c r="D195" s="668"/>
      <c r="E195" s="668"/>
      <c r="F195" s="668"/>
      <c r="G195" s="663"/>
      <c r="H195" s="668"/>
      <c r="I195" s="258"/>
      <c r="J195" s="668"/>
      <c r="K195" s="668"/>
      <c r="L195" s="668"/>
      <c r="M195" s="663"/>
    </row>
    <row r="196" spans="1:13" x14ac:dyDescent="0.25">
      <c r="A196" s="39">
        <v>194</v>
      </c>
      <c r="B196" s="936"/>
      <c r="C196" s="71"/>
      <c r="D196" s="56"/>
      <c r="E196" s="56"/>
      <c r="F196" s="56"/>
      <c r="G196" s="44"/>
      <c r="H196" s="56"/>
      <c r="I196" s="71"/>
      <c r="J196" s="56"/>
      <c r="K196" s="56"/>
      <c r="L196" s="56"/>
      <c r="M196" s="44"/>
    </row>
    <row r="197" spans="1:13" x14ac:dyDescent="0.25">
      <c r="A197" s="39">
        <v>195</v>
      </c>
      <c r="B197" s="936"/>
      <c r="C197" s="71"/>
      <c r="D197" s="56"/>
      <c r="E197" s="56"/>
      <c r="F197" s="56"/>
      <c r="G197" s="44"/>
      <c r="H197" s="56"/>
      <c r="I197" s="71"/>
      <c r="J197" s="56"/>
      <c r="K197" s="56"/>
      <c r="L197" s="56"/>
      <c r="M197" s="44"/>
    </row>
    <row r="198" spans="1:13" x14ac:dyDescent="0.25">
      <c r="A198" s="39">
        <v>196</v>
      </c>
      <c r="B198" s="936"/>
      <c r="C198" s="71"/>
      <c r="D198" s="56"/>
      <c r="E198" s="56"/>
      <c r="F198" s="56"/>
      <c r="G198" s="44"/>
      <c r="H198" s="56"/>
      <c r="I198" s="71"/>
      <c r="J198" s="56"/>
      <c r="K198" s="56"/>
      <c r="L198" s="56"/>
      <c r="M198" s="44"/>
    </row>
    <row r="199" spans="1:13" x14ac:dyDescent="0.25">
      <c r="A199" s="39">
        <v>197</v>
      </c>
      <c r="B199" s="936"/>
      <c r="C199" s="71"/>
      <c r="D199" s="56"/>
      <c r="E199" s="56"/>
      <c r="F199" s="56"/>
      <c r="G199" s="44"/>
      <c r="H199" s="56"/>
      <c r="I199" s="71"/>
      <c r="J199" s="56"/>
      <c r="K199" s="56"/>
      <c r="L199" s="56"/>
      <c r="M199" s="44"/>
    </row>
    <row r="200" spans="1:13" x14ac:dyDescent="0.25">
      <c r="A200" s="39">
        <v>198</v>
      </c>
      <c r="B200" s="936"/>
      <c r="C200" s="71"/>
      <c r="D200" s="56"/>
      <c r="E200" s="56"/>
      <c r="F200" s="56"/>
      <c r="G200" s="44"/>
      <c r="H200" s="56"/>
      <c r="I200" s="71"/>
      <c r="J200" s="56"/>
      <c r="K200" s="56"/>
      <c r="L200" s="56"/>
      <c r="M200" s="44"/>
    </row>
    <row r="201" spans="1:13" x14ac:dyDescent="0.25">
      <c r="A201" s="39">
        <v>199</v>
      </c>
      <c r="B201" s="936"/>
      <c r="C201" s="71"/>
      <c r="D201" s="56"/>
      <c r="E201" s="56"/>
      <c r="F201" s="56"/>
      <c r="G201" s="44"/>
      <c r="H201" s="56"/>
      <c r="I201" s="71"/>
      <c r="J201" s="56"/>
      <c r="K201" s="56"/>
      <c r="L201" s="56"/>
      <c r="M201" s="44"/>
    </row>
    <row r="202" spans="1:13" x14ac:dyDescent="0.25">
      <c r="A202" s="39">
        <v>200</v>
      </c>
      <c r="B202" s="936"/>
      <c r="C202" s="71"/>
      <c r="D202" s="56"/>
      <c r="E202" s="56"/>
      <c r="F202" s="56"/>
      <c r="G202" s="44"/>
      <c r="H202" s="56"/>
      <c r="I202" s="71"/>
      <c r="J202" s="56"/>
      <c r="K202" s="56"/>
      <c r="L202" s="56"/>
      <c r="M202" s="44"/>
    </row>
    <row r="203" spans="1:13" x14ac:dyDescent="0.25">
      <c r="A203" s="39">
        <v>201</v>
      </c>
      <c r="B203" s="936"/>
      <c r="C203" s="71"/>
      <c r="D203" s="56"/>
      <c r="E203" s="56"/>
      <c r="F203" s="56"/>
      <c r="G203" s="44"/>
      <c r="H203" s="56"/>
      <c r="I203" s="71"/>
      <c r="J203" s="56"/>
      <c r="K203" s="56"/>
      <c r="L203" s="56"/>
      <c r="M203" s="44"/>
    </row>
    <row r="204" spans="1:13" x14ac:dyDescent="0.25">
      <c r="A204" s="39">
        <v>202</v>
      </c>
      <c r="B204" s="936"/>
      <c r="C204" s="71"/>
      <c r="D204" s="56"/>
      <c r="E204" s="56"/>
      <c r="F204" s="56"/>
      <c r="G204" s="44"/>
      <c r="H204" s="56"/>
      <c r="I204" s="71"/>
      <c r="J204" s="56"/>
      <c r="K204" s="56"/>
      <c r="L204" s="56"/>
      <c r="M204" s="44"/>
    </row>
    <row r="205" spans="1:13" x14ac:dyDescent="0.25">
      <c r="A205" s="39">
        <v>203</v>
      </c>
      <c r="B205" s="936"/>
      <c r="C205" s="71"/>
      <c r="D205" s="56"/>
      <c r="E205" s="56"/>
      <c r="F205" s="56"/>
      <c r="G205" s="44"/>
      <c r="H205" s="56"/>
      <c r="I205" s="71"/>
      <c r="J205" s="56"/>
      <c r="K205" s="56"/>
      <c r="L205" s="56"/>
      <c r="M205" s="44"/>
    </row>
    <row r="206" spans="1:13" x14ac:dyDescent="0.25">
      <c r="A206" s="39">
        <v>204</v>
      </c>
      <c r="B206" s="936"/>
      <c r="C206" s="71"/>
      <c r="D206" s="56"/>
      <c r="E206" s="56"/>
      <c r="F206" s="56"/>
      <c r="G206" s="44"/>
      <c r="H206" s="56"/>
      <c r="I206" s="71"/>
      <c r="J206" s="56"/>
      <c r="K206" s="56"/>
      <c r="L206" s="56"/>
      <c r="M206" s="44"/>
    </row>
    <row r="207" spans="1:13" x14ac:dyDescent="0.25">
      <c r="A207" s="39">
        <v>205</v>
      </c>
      <c r="B207" s="936"/>
      <c r="C207" s="71"/>
      <c r="D207" s="56"/>
      <c r="E207" s="56"/>
      <c r="F207" s="56"/>
      <c r="G207" s="44"/>
      <c r="H207" s="56"/>
      <c r="I207" s="71"/>
      <c r="J207" s="56"/>
      <c r="K207" s="56"/>
      <c r="L207" s="56"/>
      <c r="M207" s="44"/>
    </row>
    <row r="208" spans="1:13" x14ac:dyDescent="0.25">
      <c r="A208" s="39">
        <v>206</v>
      </c>
      <c r="B208" s="936"/>
      <c r="C208" s="71"/>
      <c r="D208" s="56"/>
      <c r="E208" s="56"/>
      <c r="F208" s="56"/>
      <c r="G208" s="44"/>
      <c r="H208" s="56"/>
      <c r="I208" s="71"/>
      <c r="J208" s="56"/>
      <c r="K208" s="56"/>
      <c r="L208" s="56"/>
      <c r="M208" s="44"/>
    </row>
    <row r="209" spans="1:13" x14ac:dyDescent="0.25">
      <c r="A209" s="39">
        <v>207</v>
      </c>
      <c r="B209" s="936"/>
      <c r="C209" s="71"/>
      <c r="D209" s="56"/>
      <c r="E209" s="56"/>
      <c r="F209" s="56"/>
      <c r="G209" s="44"/>
      <c r="H209" s="56"/>
      <c r="I209" s="71"/>
      <c r="J209" s="56"/>
      <c r="K209" s="56"/>
      <c r="L209" s="56"/>
      <c r="M209" s="44"/>
    </row>
    <row r="210" spans="1:13" x14ac:dyDescent="0.25">
      <c r="A210" s="39">
        <v>208</v>
      </c>
      <c r="B210" s="936"/>
      <c r="C210" s="71"/>
      <c r="D210" s="56"/>
      <c r="E210" s="56"/>
      <c r="F210" s="56"/>
      <c r="G210" s="44"/>
      <c r="H210" s="56"/>
      <c r="I210" s="71"/>
      <c r="J210" s="56"/>
      <c r="K210" s="56"/>
      <c r="L210" s="56"/>
      <c r="M210" s="44"/>
    </row>
    <row r="211" spans="1:13" x14ac:dyDescent="0.25">
      <c r="A211" s="39">
        <v>209</v>
      </c>
      <c r="B211" s="936"/>
      <c r="C211" s="71"/>
      <c r="D211" s="56"/>
      <c r="E211" s="56"/>
      <c r="F211" s="56"/>
      <c r="G211" s="44"/>
      <c r="H211" s="56"/>
      <c r="I211" s="71"/>
      <c r="J211" s="56"/>
      <c r="K211" s="56"/>
      <c r="L211" s="56"/>
      <c r="M211" s="44"/>
    </row>
    <row r="212" spans="1:13" x14ac:dyDescent="0.25">
      <c r="A212" s="39">
        <v>210</v>
      </c>
      <c r="B212" s="936"/>
      <c r="C212" s="71"/>
      <c r="D212" s="56"/>
      <c r="E212" s="56"/>
      <c r="F212" s="56"/>
      <c r="G212" s="44"/>
      <c r="H212" s="56"/>
      <c r="I212" s="71"/>
      <c r="J212" s="56"/>
      <c r="K212" s="56"/>
      <c r="L212" s="56"/>
      <c r="M212" s="44"/>
    </row>
    <row r="213" spans="1:13" x14ac:dyDescent="0.25">
      <c r="A213" s="39">
        <v>211</v>
      </c>
      <c r="B213" s="936"/>
      <c r="C213" s="71"/>
      <c r="D213" s="56"/>
      <c r="E213" s="56"/>
      <c r="F213" s="56"/>
      <c r="G213" s="44"/>
      <c r="H213" s="56"/>
      <c r="I213" s="71"/>
      <c r="J213" s="56"/>
      <c r="K213" s="56"/>
      <c r="L213" s="56"/>
      <c r="M213" s="44"/>
    </row>
    <row r="214" spans="1:13" x14ac:dyDescent="0.25">
      <c r="A214" s="39">
        <v>212</v>
      </c>
      <c r="B214" s="936"/>
      <c r="C214" s="71"/>
      <c r="D214" s="56"/>
      <c r="E214" s="56"/>
      <c r="F214" s="56"/>
      <c r="G214" s="44"/>
      <c r="H214" s="56"/>
      <c r="I214" s="71"/>
      <c r="J214" s="56"/>
      <c r="K214" s="56"/>
      <c r="L214" s="56"/>
      <c r="M214" s="44"/>
    </row>
    <row r="215" spans="1:13" x14ac:dyDescent="0.25">
      <c r="A215" s="39">
        <v>213</v>
      </c>
      <c r="B215" s="936"/>
      <c r="C215" s="71"/>
      <c r="D215" s="56"/>
      <c r="E215" s="56"/>
      <c r="F215" s="56"/>
      <c r="G215" s="44"/>
      <c r="H215" s="56"/>
      <c r="I215" s="71"/>
      <c r="J215" s="56"/>
      <c r="K215" s="56"/>
      <c r="L215" s="56"/>
      <c r="M215" s="44"/>
    </row>
    <row r="216" spans="1:13" x14ac:dyDescent="0.25">
      <c r="A216" s="39">
        <v>214</v>
      </c>
      <c r="B216" s="936"/>
      <c r="C216" s="71"/>
      <c r="D216" s="56"/>
      <c r="E216" s="56"/>
      <c r="F216" s="56"/>
      <c r="G216" s="44"/>
      <c r="H216" s="56"/>
      <c r="I216" s="71"/>
      <c r="J216" s="56"/>
      <c r="K216" s="56"/>
      <c r="L216" s="56"/>
      <c r="M216" s="44"/>
    </row>
    <row r="217" spans="1:13" x14ac:dyDescent="0.25">
      <c r="A217" s="39">
        <v>215</v>
      </c>
      <c r="B217" s="936"/>
      <c r="C217" s="71"/>
      <c r="D217" s="56"/>
      <c r="E217" s="56"/>
      <c r="F217" s="56"/>
      <c r="G217" s="44"/>
      <c r="H217" s="56"/>
      <c r="I217" s="71"/>
      <c r="J217" s="56"/>
      <c r="K217" s="56"/>
      <c r="L217" s="56"/>
      <c r="M217" s="44"/>
    </row>
    <row r="218" spans="1:13" x14ac:dyDescent="0.25">
      <c r="A218" s="39">
        <v>216</v>
      </c>
      <c r="B218" s="936"/>
      <c r="C218" s="71"/>
      <c r="D218" s="56"/>
      <c r="E218" s="56"/>
      <c r="F218" s="56"/>
      <c r="G218" s="44"/>
      <c r="H218" s="56"/>
      <c r="I218" s="71"/>
      <c r="J218" s="56"/>
      <c r="K218" s="56"/>
      <c r="L218" s="56"/>
      <c r="M218" s="44"/>
    </row>
    <row r="219" spans="1:13" x14ac:dyDescent="0.25">
      <c r="A219" s="39">
        <v>217</v>
      </c>
      <c r="B219" s="936"/>
      <c r="C219" s="71"/>
      <c r="D219" s="56"/>
      <c r="E219" s="56"/>
      <c r="F219" s="56"/>
      <c r="G219" s="44"/>
      <c r="H219" s="56"/>
      <c r="I219" s="71"/>
      <c r="J219" s="56"/>
      <c r="K219" s="56"/>
      <c r="L219" s="56"/>
      <c r="M219" s="44"/>
    </row>
    <row r="220" spans="1:13" x14ac:dyDescent="0.25">
      <c r="A220" s="39">
        <v>218</v>
      </c>
      <c r="B220" s="936"/>
      <c r="C220" s="71"/>
      <c r="D220" s="56"/>
      <c r="E220" s="56"/>
      <c r="F220" s="56"/>
      <c r="G220" s="44"/>
      <c r="H220" s="56"/>
      <c r="I220" s="71"/>
      <c r="J220" s="56"/>
      <c r="K220" s="56"/>
      <c r="L220" s="56"/>
      <c r="M220" s="44"/>
    </row>
    <row r="221" spans="1:13" x14ac:dyDescent="0.25">
      <c r="A221" s="39">
        <v>219</v>
      </c>
      <c r="B221" s="936"/>
      <c r="C221" s="71"/>
      <c r="D221" s="56"/>
      <c r="E221" s="56"/>
      <c r="F221" s="56"/>
      <c r="G221" s="44"/>
      <c r="H221" s="56"/>
      <c r="I221" s="71"/>
      <c r="J221" s="56"/>
      <c r="K221" s="56"/>
      <c r="L221" s="56"/>
      <c r="M221" s="44"/>
    </row>
    <row r="222" spans="1:13" x14ac:dyDescent="0.25">
      <c r="A222" s="39">
        <v>220</v>
      </c>
      <c r="B222" s="936"/>
      <c r="C222" s="71"/>
      <c r="D222" s="56"/>
      <c r="E222" s="56"/>
      <c r="F222" s="56"/>
      <c r="G222" s="44"/>
      <c r="H222" s="56"/>
      <c r="I222" s="71"/>
      <c r="J222" s="56"/>
      <c r="K222" s="56"/>
      <c r="L222" s="56"/>
      <c r="M222" s="44"/>
    </row>
    <row r="223" spans="1:13" x14ac:dyDescent="0.25">
      <c r="A223" s="39">
        <v>221</v>
      </c>
      <c r="B223" s="936"/>
      <c r="C223" s="71"/>
      <c r="D223" s="56"/>
      <c r="E223" s="56"/>
      <c r="F223" s="56"/>
      <c r="G223" s="44"/>
      <c r="H223" s="56"/>
      <c r="I223" s="71"/>
      <c r="J223" s="56"/>
      <c r="K223" s="56"/>
      <c r="L223" s="56"/>
      <c r="M223" s="44"/>
    </row>
    <row r="224" spans="1:13" x14ac:dyDescent="0.25">
      <c r="A224" s="39">
        <v>222</v>
      </c>
      <c r="B224" s="936"/>
      <c r="C224" s="71"/>
      <c r="D224" s="56"/>
      <c r="E224" s="56"/>
      <c r="F224" s="56"/>
      <c r="G224" s="44"/>
      <c r="H224" s="56"/>
      <c r="I224" s="71"/>
      <c r="J224" s="56"/>
      <c r="K224" s="56"/>
      <c r="L224" s="56"/>
      <c r="M224" s="44"/>
    </row>
    <row r="225" spans="1:13" x14ac:dyDescent="0.25">
      <c r="A225" s="39">
        <v>223</v>
      </c>
      <c r="B225" s="936"/>
      <c r="C225" s="71"/>
      <c r="D225" s="56"/>
      <c r="E225" s="56"/>
      <c r="F225" s="56"/>
      <c r="G225" s="44"/>
      <c r="H225" s="56"/>
      <c r="I225" s="71"/>
      <c r="J225" s="56"/>
      <c r="K225" s="56"/>
      <c r="L225" s="56"/>
      <c r="M225" s="44"/>
    </row>
    <row r="226" spans="1:13" x14ac:dyDescent="0.25">
      <c r="A226" s="39">
        <v>224</v>
      </c>
      <c r="B226" s="936"/>
      <c r="C226" s="71"/>
      <c r="D226" s="56"/>
      <c r="E226" s="56"/>
      <c r="F226" s="56"/>
      <c r="G226" s="44"/>
      <c r="H226" s="56"/>
      <c r="I226" s="71"/>
      <c r="J226" s="56"/>
      <c r="K226" s="56"/>
      <c r="L226" s="56"/>
      <c r="M226" s="44"/>
    </row>
    <row r="227" spans="1:13" x14ac:dyDescent="0.25">
      <c r="A227" s="39">
        <v>225</v>
      </c>
      <c r="B227" s="936"/>
      <c r="C227" s="71"/>
      <c r="D227" s="56"/>
      <c r="E227" s="56"/>
      <c r="F227" s="56"/>
      <c r="G227" s="44"/>
      <c r="H227" s="56"/>
      <c r="I227" s="71"/>
      <c r="J227" s="56"/>
      <c r="K227" s="56"/>
      <c r="L227" s="56"/>
      <c r="M227" s="44"/>
    </row>
    <row r="228" spans="1:13" x14ac:dyDescent="0.25">
      <c r="A228" s="39">
        <v>226</v>
      </c>
      <c r="B228" s="936"/>
      <c r="C228" s="71"/>
      <c r="D228" s="56"/>
      <c r="E228" s="56"/>
      <c r="F228" s="56"/>
      <c r="G228" s="44"/>
      <c r="H228" s="56"/>
      <c r="I228" s="71"/>
      <c r="J228" s="56"/>
      <c r="K228" s="56"/>
      <c r="L228" s="56"/>
      <c r="M228" s="44"/>
    </row>
    <row r="229" spans="1:13" x14ac:dyDescent="0.25">
      <c r="A229" s="39">
        <v>227</v>
      </c>
      <c r="B229" s="936"/>
      <c r="C229" s="71"/>
      <c r="D229" s="56"/>
      <c r="E229" s="56"/>
      <c r="F229" s="56"/>
      <c r="G229" s="44"/>
      <c r="H229" s="56"/>
      <c r="I229" s="71"/>
      <c r="J229" s="56"/>
      <c r="K229" s="56"/>
      <c r="L229" s="56"/>
      <c r="M229" s="44"/>
    </row>
    <row r="230" spans="1:13" x14ac:dyDescent="0.25">
      <c r="A230" s="39">
        <v>228</v>
      </c>
      <c r="B230" s="936"/>
      <c r="C230" s="71"/>
      <c r="D230" s="56"/>
      <c r="E230" s="56"/>
      <c r="F230" s="56"/>
      <c r="G230" s="44"/>
      <c r="H230" s="56"/>
      <c r="I230" s="71"/>
      <c r="J230" s="56"/>
      <c r="K230" s="56"/>
      <c r="L230" s="56"/>
      <c r="M230" s="44"/>
    </row>
    <row r="231" spans="1:13" x14ac:dyDescent="0.25">
      <c r="A231" s="39">
        <v>229</v>
      </c>
      <c r="B231" s="936"/>
      <c r="C231" s="71"/>
      <c r="D231" s="56"/>
      <c r="E231" s="56"/>
      <c r="F231" s="56"/>
      <c r="G231" s="44"/>
      <c r="H231" s="56"/>
      <c r="I231" s="71"/>
      <c r="J231" s="56"/>
      <c r="K231" s="56"/>
      <c r="L231" s="56"/>
      <c r="M231" s="44"/>
    </row>
    <row r="232" spans="1:13" x14ac:dyDescent="0.25">
      <c r="A232" s="39">
        <v>230</v>
      </c>
      <c r="B232" s="936"/>
      <c r="C232" s="71"/>
      <c r="D232" s="56"/>
      <c r="E232" s="56"/>
      <c r="F232" s="56"/>
      <c r="G232" s="44"/>
      <c r="H232" s="56"/>
      <c r="I232" s="71"/>
      <c r="J232" s="56"/>
      <c r="K232" s="56"/>
      <c r="L232" s="56"/>
      <c r="M232" s="44"/>
    </row>
    <row r="233" spans="1:13" x14ac:dyDescent="0.25">
      <c r="A233" s="39">
        <v>231</v>
      </c>
      <c r="B233" s="936"/>
      <c r="C233" s="71"/>
      <c r="D233" s="56"/>
      <c r="E233" s="56"/>
      <c r="F233" s="56"/>
      <c r="G233" s="44"/>
      <c r="H233" s="56"/>
      <c r="I233" s="71"/>
      <c r="J233" s="56"/>
      <c r="K233" s="56"/>
      <c r="L233" s="56"/>
      <c r="M233" s="44"/>
    </row>
    <row r="234" spans="1:13" x14ac:dyDescent="0.25">
      <c r="A234" s="39">
        <v>232</v>
      </c>
      <c r="B234" s="936"/>
      <c r="C234" s="71"/>
      <c r="D234" s="56"/>
      <c r="E234" s="56"/>
      <c r="F234" s="56"/>
      <c r="G234" s="44"/>
      <c r="H234" s="56"/>
      <c r="I234" s="71"/>
      <c r="J234" s="56"/>
      <c r="K234" s="56"/>
      <c r="L234" s="56"/>
      <c r="M234" s="44"/>
    </row>
    <row r="235" spans="1:13" x14ac:dyDescent="0.25">
      <c r="A235" s="39">
        <v>233</v>
      </c>
      <c r="B235" s="936"/>
      <c r="C235" s="71"/>
      <c r="D235" s="56"/>
      <c r="E235" s="56"/>
      <c r="F235" s="56"/>
      <c r="G235" s="44"/>
      <c r="H235" s="56"/>
      <c r="I235" s="71"/>
      <c r="J235" s="56"/>
      <c r="K235" s="56"/>
      <c r="L235" s="56"/>
      <c r="M235" s="44"/>
    </row>
    <row r="236" spans="1:13" x14ac:dyDescent="0.25">
      <c r="A236" s="39">
        <v>234</v>
      </c>
      <c r="B236" s="936"/>
      <c r="C236" s="71"/>
      <c r="D236" s="56"/>
      <c r="E236" s="56"/>
      <c r="F236" s="56"/>
      <c r="G236" s="44"/>
      <c r="H236" s="56"/>
      <c r="I236" s="71"/>
      <c r="J236" s="56"/>
      <c r="K236" s="56"/>
      <c r="L236" s="56"/>
      <c r="M236" s="44"/>
    </row>
    <row r="237" spans="1:13" x14ac:dyDescent="0.25">
      <c r="A237" s="39">
        <v>235</v>
      </c>
      <c r="B237" s="936"/>
      <c r="C237" s="71"/>
      <c r="D237" s="56"/>
      <c r="E237" s="56"/>
      <c r="F237" s="56"/>
      <c r="G237" s="44"/>
      <c r="H237" s="56"/>
      <c r="I237" s="71"/>
      <c r="J237" s="56"/>
      <c r="K237" s="56"/>
      <c r="L237" s="56"/>
      <c r="M237" s="44"/>
    </row>
    <row r="238" spans="1:13" x14ac:dyDescent="0.25">
      <c r="A238" s="39">
        <v>236</v>
      </c>
      <c r="B238" s="936"/>
      <c r="C238" s="71"/>
      <c r="D238" s="56"/>
      <c r="E238" s="56"/>
      <c r="F238" s="56"/>
      <c r="G238" s="44"/>
      <c r="H238" s="56"/>
      <c r="I238" s="71"/>
      <c r="J238" s="56"/>
      <c r="K238" s="56"/>
      <c r="L238" s="56"/>
      <c r="M238" s="44"/>
    </row>
    <row r="239" spans="1:13" x14ac:dyDescent="0.25">
      <c r="A239" s="39">
        <v>237</v>
      </c>
      <c r="B239" s="936"/>
      <c r="C239" s="71"/>
      <c r="D239" s="56"/>
      <c r="E239" s="56"/>
      <c r="F239" s="56"/>
      <c r="G239" s="44"/>
      <c r="H239" s="56"/>
      <c r="I239" s="71"/>
      <c r="J239" s="56"/>
      <c r="K239" s="56"/>
      <c r="L239" s="56"/>
      <c r="M239" s="44"/>
    </row>
    <row r="240" spans="1:13" x14ac:dyDescent="0.25">
      <c r="A240" s="39">
        <v>238</v>
      </c>
      <c r="B240" s="936"/>
      <c r="C240" s="71"/>
      <c r="D240" s="56"/>
      <c r="E240" s="56"/>
      <c r="F240" s="56"/>
      <c r="G240" s="44"/>
      <c r="H240" s="56"/>
      <c r="I240" s="71"/>
      <c r="J240" s="56"/>
      <c r="K240" s="56"/>
      <c r="L240" s="56"/>
      <c r="M240" s="44"/>
    </row>
    <row r="241" spans="1:13" x14ac:dyDescent="0.25">
      <c r="A241" s="39">
        <v>239</v>
      </c>
      <c r="B241" s="936"/>
      <c r="C241" s="71"/>
      <c r="D241" s="56"/>
      <c r="E241" s="56"/>
      <c r="F241" s="56"/>
      <c r="G241" s="44"/>
      <c r="H241" s="56"/>
      <c r="I241" s="71"/>
      <c r="J241" s="56"/>
      <c r="K241" s="56"/>
      <c r="L241" s="56"/>
      <c r="M241" s="44"/>
    </row>
    <row r="242" spans="1:13" x14ac:dyDescent="0.25">
      <c r="A242" s="39">
        <v>240</v>
      </c>
      <c r="B242" s="936"/>
      <c r="C242" s="71"/>
      <c r="D242" s="56"/>
      <c r="E242" s="56"/>
      <c r="F242" s="56"/>
      <c r="G242" s="44"/>
      <c r="H242" s="56"/>
      <c r="I242" s="71"/>
      <c r="J242" s="56"/>
      <c r="K242" s="56"/>
      <c r="L242" s="56"/>
      <c r="M242" s="44"/>
    </row>
    <row r="243" spans="1:13" x14ac:dyDescent="0.25">
      <c r="A243" s="39">
        <v>241</v>
      </c>
      <c r="B243" s="936"/>
      <c r="C243" s="71"/>
      <c r="D243" s="56"/>
      <c r="E243" s="56"/>
      <c r="F243" s="56"/>
      <c r="G243" s="44"/>
      <c r="H243" s="56"/>
      <c r="I243" s="71"/>
      <c r="J243" s="56"/>
      <c r="K243" s="56"/>
      <c r="L243" s="56"/>
      <c r="M243" s="44"/>
    </row>
    <row r="244" spans="1:13" x14ac:dyDescent="0.25">
      <c r="A244" s="39">
        <v>242</v>
      </c>
      <c r="B244" s="936"/>
      <c r="C244" s="71"/>
      <c r="D244" s="56"/>
      <c r="E244" s="56"/>
      <c r="F244" s="56"/>
      <c r="G244" s="44"/>
      <c r="H244" s="56"/>
      <c r="I244" s="71"/>
      <c r="J244" s="56"/>
      <c r="K244" s="56"/>
      <c r="L244" s="56"/>
      <c r="M244" s="44"/>
    </row>
    <row r="245" spans="1:13" x14ac:dyDescent="0.25">
      <c r="A245" s="39">
        <v>243</v>
      </c>
      <c r="B245" s="936"/>
      <c r="C245" s="71"/>
      <c r="D245" s="56"/>
      <c r="E245" s="56"/>
      <c r="F245" s="56"/>
      <c r="G245" s="44"/>
      <c r="H245" s="56"/>
      <c r="I245" s="71"/>
      <c r="J245" s="56"/>
      <c r="K245" s="56"/>
      <c r="L245" s="56"/>
      <c r="M245" s="44"/>
    </row>
    <row r="246" spans="1:13" x14ac:dyDescent="0.25">
      <c r="A246" s="39">
        <v>244</v>
      </c>
      <c r="B246" s="120"/>
      <c r="C246" s="71"/>
      <c r="D246" s="56"/>
      <c r="E246" s="56"/>
      <c r="F246" s="56"/>
      <c r="G246" s="44"/>
      <c r="H246" s="56"/>
      <c r="I246" s="71"/>
      <c r="J246" s="56"/>
      <c r="K246" s="56"/>
      <c r="L246" s="56"/>
      <c r="M246" s="44"/>
    </row>
    <row r="247" spans="1:13" x14ac:dyDescent="0.25">
      <c r="A247" s="39">
        <v>245</v>
      </c>
      <c r="B247" s="120"/>
      <c r="C247" s="71"/>
      <c r="D247" s="56"/>
      <c r="E247" s="56"/>
      <c r="F247" s="56"/>
      <c r="G247" s="44"/>
      <c r="H247" s="56"/>
      <c r="I247" s="71"/>
      <c r="J247" s="56"/>
      <c r="K247" s="56"/>
      <c r="L247" s="56"/>
      <c r="M247" s="44"/>
    </row>
    <row r="248" spans="1:13" x14ac:dyDescent="0.25">
      <c r="A248" s="39">
        <v>246</v>
      </c>
      <c r="B248" s="120"/>
      <c r="C248" s="71"/>
      <c r="D248" s="56"/>
      <c r="E248" s="56"/>
      <c r="F248" s="56"/>
      <c r="G248" s="44"/>
      <c r="H248" s="56"/>
      <c r="I248" s="71"/>
      <c r="J248" s="56"/>
      <c r="K248" s="56"/>
      <c r="L248" s="56"/>
      <c r="M248" s="44"/>
    </row>
    <row r="249" spans="1:13" x14ac:dyDescent="0.25">
      <c r="A249" s="39">
        <v>247</v>
      </c>
      <c r="B249" s="120"/>
      <c r="C249" s="71"/>
      <c r="D249" s="56"/>
      <c r="E249" s="56"/>
      <c r="F249" s="56"/>
      <c r="G249" s="44"/>
      <c r="H249" s="56"/>
      <c r="I249" s="71"/>
      <c r="J249" s="56"/>
      <c r="K249" s="56"/>
      <c r="L249" s="56"/>
      <c r="M249" s="44"/>
    </row>
    <row r="250" spans="1:13" x14ac:dyDescent="0.25">
      <c r="A250" s="39">
        <v>248</v>
      </c>
      <c r="B250" s="120"/>
      <c r="C250" s="71"/>
      <c r="D250" s="56"/>
      <c r="E250" s="56"/>
      <c r="F250" s="56"/>
      <c r="G250" s="44"/>
      <c r="H250" s="56"/>
      <c r="I250" s="71"/>
      <c r="J250" s="56"/>
      <c r="K250" s="56"/>
      <c r="L250" s="56"/>
      <c r="M250" s="44"/>
    </row>
    <row r="251" spans="1:13" x14ac:dyDescent="0.25">
      <c r="A251" s="39">
        <v>249</v>
      </c>
      <c r="B251" s="120"/>
      <c r="C251" s="71"/>
      <c r="D251" s="56"/>
      <c r="E251" s="56"/>
      <c r="F251" s="56"/>
      <c r="G251" s="44"/>
      <c r="H251" s="56"/>
      <c r="I251" s="71"/>
      <c r="J251" s="56"/>
      <c r="K251" s="56"/>
      <c r="L251" s="56"/>
      <c r="M251" s="44"/>
    </row>
    <row r="252" spans="1:13" x14ac:dyDescent="0.25">
      <c r="A252" s="39">
        <v>250</v>
      </c>
      <c r="B252" s="120"/>
      <c r="C252" s="71"/>
      <c r="D252" s="56"/>
      <c r="E252" s="56"/>
      <c r="F252" s="56"/>
      <c r="G252" s="44"/>
      <c r="H252" s="56"/>
      <c r="I252" s="71"/>
      <c r="J252" s="56"/>
      <c r="K252" s="56"/>
      <c r="L252" s="56"/>
      <c r="M252" s="44"/>
    </row>
    <row r="253" spans="1:13" x14ac:dyDescent="0.25">
      <c r="A253" s="39">
        <v>251</v>
      </c>
      <c r="B253" s="120"/>
      <c r="C253" s="71"/>
      <c r="D253" s="56"/>
      <c r="E253" s="56"/>
      <c r="F253" s="56"/>
      <c r="G253" s="44"/>
      <c r="H253" s="56"/>
      <c r="I253" s="71"/>
      <c r="J253" s="56"/>
      <c r="K253" s="56"/>
      <c r="L253" s="56"/>
      <c r="M253" s="44"/>
    </row>
    <row r="254" spans="1:13" x14ac:dyDescent="0.25">
      <c r="A254" s="39">
        <v>252</v>
      </c>
      <c r="B254" s="120"/>
      <c r="C254" s="71"/>
      <c r="D254" s="56"/>
      <c r="E254" s="56"/>
      <c r="F254" s="56"/>
      <c r="G254" s="44"/>
      <c r="H254" s="56"/>
      <c r="I254" s="71"/>
      <c r="J254" s="56"/>
      <c r="K254" s="56"/>
      <c r="L254" s="56"/>
      <c r="M254" s="44"/>
    </row>
    <row r="255" spans="1:13" x14ac:dyDescent="0.25">
      <c r="A255" s="39">
        <v>253</v>
      </c>
      <c r="B255" s="120"/>
      <c r="C255" s="71"/>
      <c r="D255" s="56"/>
      <c r="E255" s="56"/>
      <c r="F255" s="56"/>
      <c r="G255" s="44"/>
      <c r="H255" s="56"/>
      <c r="I255" s="71"/>
      <c r="J255" s="56"/>
      <c r="K255" s="56"/>
      <c r="L255" s="56"/>
      <c r="M255" s="44"/>
    </row>
    <row r="256" spans="1:13" x14ac:dyDescent="0.25">
      <c r="A256" s="39">
        <v>254</v>
      </c>
      <c r="B256" s="120"/>
      <c r="C256" s="71"/>
      <c r="D256" s="56"/>
      <c r="E256" s="56"/>
      <c r="F256" s="56"/>
      <c r="G256" s="44"/>
      <c r="H256" s="56"/>
      <c r="I256" s="71"/>
      <c r="J256" s="56"/>
      <c r="K256" s="56"/>
      <c r="L256" s="56"/>
      <c r="M256" s="44"/>
    </row>
    <row r="257" spans="1:13" ht="15.75" thickBot="1" x14ac:dyDescent="0.3">
      <c r="A257" s="40">
        <v>255</v>
      </c>
      <c r="B257" s="125"/>
      <c r="C257" s="72"/>
      <c r="D257" s="807"/>
      <c r="E257" s="807"/>
      <c r="F257" s="807"/>
      <c r="G257" s="46"/>
      <c r="H257" s="807"/>
      <c r="I257" s="72"/>
      <c r="J257" s="807"/>
      <c r="K257" s="807"/>
      <c r="L257" s="807"/>
      <c r="M257" s="46"/>
    </row>
  </sheetData>
  <autoFilter ref="A1:M257">
    <filterColumn colId="2" showButton="0"/>
    <filterColumn colId="3" showButton="0"/>
    <filterColumn colId="4" showButton="0"/>
    <filterColumn colId="5" showButton="0"/>
    <filterColumn colId="8" showButton="0"/>
    <filterColumn colId="9" showButton="0"/>
    <filterColumn colId="10" showButton="0"/>
    <filterColumn colId="11" showButton="0"/>
  </autoFilter>
  <mergeCells count="5">
    <mergeCell ref="B1:B2"/>
    <mergeCell ref="A1:A2"/>
    <mergeCell ref="C1:G1"/>
    <mergeCell ref="I1:M1"/>
    <mergeCell ref="H1:H2"/>
  </mergeCells>
  <dataValidations count="9">
    <dataValidation type="whole" operator="greaterThanOrEqual" allowBlank="1" showInputMessage="1" showErrorMessage="1" sqref="G15 M35">
      <formula1>1</formula1>
    </dataValidation>
    <dataValidation type="whole" operator="greaterThan" allowBlank="1" showInputMessage="1" showErrorMessage="1" sqref="G75:G221 A3:A257 G4:G5">
      <formula1>1</formula1>
    </dataValidation>
    <dataValidation type="whole" operator="greaterThan" showInputMessage="1" showErrorMessage="1" sqref="M212:M221">
      <formula1>1</formula1>
    </dataValidation>
    <dataValidation type="list" allowBlank="1" showInputMessage="1" showErrorMessage="1" sqref="D32:D35 J32:J35 J30 D18:D21 D63:D74 J93:J221 J63:J74 J3:J16 D3:D16 J18:J21">
      <formula1>INV</formula1>
    </dataValidation>
    <dataValidation type="list" allowBlank="1" showInputMessage="1" showErrorMessage="1" sqref="N55 K3:K221 E3:E221">
      <formula1>Type</formula1>
    </dataValidation>
    <dataValidation type="whole" operator="greaterThan" allowBlank="1" showInputMessage="1" showErrorMessage="1" sqref="G36:G74 G22:G31">
      <formula1>0</formula1>
    </dataValidation>
    <dataValidation type="list" allowBlank="1" showInputMessage="1" showErrorMessage="1" sqref="H3:H221">
      <formula1>"1 - ИЛИ, 2 - И"</formula1>
    </dataValidation>
    <dataValidation allowBlank="1" showDropDown="1" showInputMessage="1" showErrorMessage="1" sqref="C15 I15"/>
    <dataValidation type="list" allowBlank="1" showInputMessage="1" showErrorMessage="1" sqref="L61 F75">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Системный!#REF!</xm:f>
          </x14:formula1>
          <xm:sqref>C30:C32 D75:D444 C18:C21 J31 D30:D31 J36:J62 D36:D62 J75:J92 L31 F31 L4:L5 F64:F66 L71:L92 L62:L66 F36:F62 L36:L60 F71:F73 F76:F92</xm:sqref>
        </x14:dataValidation>
        <x14:dataValidation type="list" allowBlank="1" showInputMessage="1" showErrorMessage="1">
          <x14:formula1>
            <xm:f>'[!УСО_имит.xlsm]Системный'!#REF!</xm:f>
          </x14:formula1>
          <xm:sqref>C22:D26 J28:J29 C28:D29 I22:J27 D27 F29 F27 F22 L22 L27:L29</xm:sqref>
        </x14:dataValidation>
        <x14:dataValidation type="list" allowBlank="1" showInputMessage="1" showErrorMessage="1">
          <x14:formula1>
            <xm:f>'C:\Work\Рязань\svn\ПО\trunk\2МНС\ИО\[Рязань МНС.XLSM]Системный'!#REF!</xm:f>
          </x14:formula1>
          <xm:sqref>L18:L21 F32:F35 F19:F21</xm:sqref>
        </x14:dataValidation>
        <x14:dataValidation type="list" allowBlank="1" showInputMessage="1" showErrorMessage="1">
          <x14:formula1>
            <xm:f>'C:\shared\Староликеево-20181122T093400Z-001\Староликеево\ИО\[starolikeevolpds_mns1.XLSM]Системный'!#REF!</xm:f>
          </x14:formula1>
          <xm:sqref>F3:F16 L67:L70 L32:L35 F67:F70 L3 L6:L16</xm:sqref>
        </x14:dataValidation>
        <x14:dataValidation type="list" allowBlank="1" showInputMessage="1" showErrorMessage="1">
          <x14:formula1>
            <xm:f>'D:\Work\Project7 (ВСТО2)\НПС2\ПО\trunk\МНС\ИО\[ВСТО II НПС-2 МНС.XLSM]Системный'!#REF!</xm:f>
          </x14:formula1>
          <xm:sqref>L17 F17 J17 D17</xm:sqref>
        </x14:dataValidation>
        <x14:dataValidation type="list" allowBlank="1" showInputMessage="1" showErrorMessage="1">
          <x14:formula1>
            <xm:f>Системный!Y3:Y24</xm:f>
          </x14:formula1>
          <xm:sqref>F18</xm:sqref>
        </x14:dataValidation>
        <x14:dataValidation type="list" allowBlank="1" showInputMessage="1" showErrorMessage="1">
          <x14:formula1>
            <xm:f>Системный!L3:L30</xm:f>
          </x14:formula1>
          <xm:sqref>F63</xm:sqref>
        </x14:dataValidation>
        <x14:dataValidation type="list" allowBlank="1" showInputMessage="1" showErrorMessage="1">
          <x14:formula1>
            <xm:f>Системный!L3:L30</xm:f>
          </x14:formula1>
          <xm:sqref>F23:F26</xm:sqref>
        </x14:dataValidation>
        <x14:dataValidation type="list" allowBlank="1" showInputMessage="1" showErrorMessage="1">
          <x14:formula1>
            <xm:f>Системный!W3:W67</xm:f>
          </x14:formula1>
          <xm:sqref>L23:L26</xm:sqref>
        </x14:dataValidation>
        <x14:dataValidation type="list" allowBlank="1" showInputMessage="1" showErrorMessage="1">
          <x14:formula1>
            <xm:f>Системный!L3:L30</xm:f>
          </x14:formula1>
          <xm:sqref>F74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J1027"/>
  <sheetViews>
    <sheetView workbookViewId="0">
      <pane xSplit="3" ySplit="2" topLeftCell="D655" activePane="bottomRight" state="frozen"/>
      <selection activeCell="D41" sqref="D41"/>
      <selection pane="topRight" activeCell="D41" sqref="D41"/>
      <selection pane="bottomLeft" activeCell="D41" sqref="D41"/>
      <selection pane="bottomRight" activeCell="A673" sqref="A673"/>
    </sheetView>
  </sheetViews>
  <sheetFormatPr defaultRowHeight="15" x14ac:dyDescent="0.25"/>
  <cols>
    <col min="1" max="1" width="12.28515625" style="3" customWidth="1"/>
    <col min="2" max="2" width="110.7109375" style="149" customWidth="1"/>
    <col min="3" max="3" width="15.5703125" style="41" bestFit="1" customWidth="1"/>
    <col min="4" max="4" width="22.28515625" style="41" customWidth="1"/>
    <col min="5" max="5" width="21.85546875" style="41" customWidth="1"/>
    <col min="6" max="6" width="11" style="41" customWidth="1"/>
    <col min="7" max="7" width="17.5703125" style="41" customWidth="1"/>
    <col min="8" max="8" width="23.5703125" style="41" customWidth="1"/>
    <col min="9" max="9" width="11" style="41" customWidth="1"/>
    <col min="10" max="10" width="13.28515625" customWidth="1"/>
  </cols>
  <sheetData>
    <row r="1" spans="1:10" ht="15.75" thickBot="1" x14ac:dyDescent="0.3">
      <c r="F1" s="1001" t="s">
        <v>75</v>
      </c>
      <c r="G1" s="1001"/>
      <c r="H1" s="1001"/>
      <c r="I1" s="1001"/>
    </row>
    <row r="2" spans="1:10" ht="15.75" thickBot="1" x14ac:dyDescent="0.3">
      <c r="A2" s="474" t="s">
        <v>0</v>
      </c>
      <c r="B2" s="390" t="s">
        <v>26</v>
      </c>
      <c r="C2" s="393" t="s">
        <v>2</v>
      </c>
      <c r="D2" s="393" t="s">
        <v>47</v>
      </c>
      <c r="E2" s="393" t="s">
        <v>48</v>
      </c>
      <c r="F2" s="48" t="s">
        <v>49</v>
      </c>
      <c r="G2" s="48" t="s">
        <v>50</v>
      </c>
      <c r="H2" s="48" t="s">
        <v>74</v>
      </c>
      <c r="I2" s="48" t="s">
        <v>0</v>
      </c>
      <c r="J2" s="47" t="s">
        <v>3465</v>
      </c>
    </row>
    <row r="3" spans="1:10" ht="15.75" thickBot="1" x14ac:dyDescent="0.3">
      <c r="A3" s="38">
        <v>1</v>
      </c>
      <c r="B3" s="227"/>
      <c r="C3" s="405"/>
      <c r="D3" s="228"/>
      <c r="E3" s="228"/>
      <c r="F3" s="228"/>
      <c r="G3" s="228"/>
      <c r="H3" s="228"/>
      <c r="I3" s="228"/>
      <c r="J3" s="475"/>
    </row>
    <row r="4" spans="1:10" x14ac:dyDescent="0.25">
      <c r="A4" s="39">
        <v>2</v>
      </c>
      <c r="B4" s="191"/>
      <c r="C4" s="184"/>
      <c r="D4" s="153"/>
      <c r="E4" s="153"/>
      <c r="F4" s="228"/>
      <c r="G4" s="228"/>
      <c r="H4" s="228"/>
      <c r="I4" s="153"/>
      <c r="J4" s="476"/>
    </row>
    <row r="5" spans="1:10" x14ac:dyDescent="0.25">
      <c r="A5" s="39">
        <v>3</v>
      </c>
      <c r="B5" s="191"/>
      <c r="C5" s="153"/>
      <c r="D5" s="153"/>
      <c r="E5" s="153"/>
      <c r="F5" s="153"/>
      <c r="G5" s="153"/>
      <c r="H5" s="153"/>
      <c r="I5" s="153"/>
      <c r="J5" s="476"/>
    </row>
    <row r="6" spans="1:10" x14ac:dyDescent="0.25">
      <c r="A6" s="39">
        <v>4</v>
      </c>
      <c r="B6" s="191"/>
      <c r="C6" s="153"/>
      <c r="D6" s="153"/>
      <c r="E6" s="153"/>
      <c r="F6" s="153"/>
      <c r="G6" s="153"/>
      <c r="H6" s="153"/>
      <c r="I6" s="153"/>
      <c r="J6" s="476"/>
    </row>
    <row r="7" spans="1:10" x14ac:dyDescent="0.25">
      <c r="A7" s="39">
        <v>5</v>
      </c>
      <c r="B7" s="191"/>
      <c r="C7" s="153"/>
      <c r="D7" s="153"/>
      <c r="E7" s="153"/>
      <c r="F7" s="153"/>
      <c r="G7" s="153"/>
      <c r="H7" s="153"/>
      <c r="I7" s="153"/>
      <c r="J7" s="476"/>
    </row>
    <row r="8" spans="1:10" x14ac:dyDescent="0.25">
      <c r="A8" s="39">
        <v>6</v>
      </c>
      <c r="B8" s="191"/>
      <c r="C8" s="153"/>
      <c r="D8" s="153"/>
      <c r="E8" s="153"/>
      <c r="F8" s="153"/>
      <c r="G8" s="153"/>
      <c r="H8" s="153"/>
      <c r="I8" s="153"/>
      <c r="J8" s="476"/>
    </row>
    <row r="9" spans="1:10" x14ac:dyDescent="0.25">
      <c r="A9" s="39">
        <v>7</v>
      </c>
      <c r="B9" s="191"/>
      <c r="C9" s="153"/>
      <c r="D9" s="153"/>
      <c r="E9" s="153"/>
      <c r="F9" s="153"/>
      <c r="G9" s="153"/>
      <c r="H9" s="153"/>
      <c r="I9" s="153"/>
      <c r="J9" s="476"/>
    </row>
    <row r="10" spans="1:10" x14ac:dyDescent="0.25">
      <c r="A10" s="39">
        <v>8</v>
      </c>
      <c r="B10" s="191"/>
      <c r="C10" s="153"/>
      <c r="D10" s="153"/>
      <c r="E10" s="153"/>
      <c r="F10" s="153"/>
      <c r="G10" s="153"/>
      <c r="H10" s="153"/>
      <c r="I10" s="153"/>
      <c r="J10" s="476"/>
    </row>
    <row r="11" spans="1:10" x14ac:dyDescent="0.25">
      <c r="A11" s="39">
        <v>9</v>
      </c>
      <c r="B11" s="191"/>
      <c r="C11" s="153"/>
      <c r="D11" s="153"/>
      <c r="E11" s="153"/>
      <c r="F11" s="153"/>
      <c r="G11" s="153"/>
      <c r="H11" s="153"/>
      <c r="I11" s="153"/>
      <c r="J11" s="476"/>
    </row>
    <row r="12" spans="1:10" x14ac:dyDescent="0.25">
      <c r="A12" s="39">
        <v>10</v>
      </c>
      <c r="B12" s="191"/>
      <c r="C12" s="153"/>
      <c r="D12" s="153"/>
      <c r="E12" s="153"/>
      <c r="F12" s="153"/>
      <c r="G12" s="153"/>
      <c r="H12" s="153"/>
      <c r="I12" s="153"/>
      <c r="J12" s="476"/>
    </row>
    <row r="13" spans="1:10" x14ac:dyDescent="0.25">
      <c r="A13" s="39">
        <v>11</v>
      </c>
      <c r="B13" s="191"/>
      <c r="C13" s="153"/>
      <c r="D13" s="153"/>
      <c r="E13" s="153"/>
      <c r="F13" s="153"/>
      <c r="G13" s="153"/>
      <c r="H13" s="153"/>
      <c r="I13" s="153"/>
      <c r="J13" s="476"/>
    </row>
    <row r="14" spans="1:10" x14ac:dyDescent="0.25">
      <c r="A14" s="39">
        <v>12</v>
      </c>
      <c r="B14" s="191"/>
      <c r="C14" s="153"/>
      <c r="D14" s="153"/>
      <c r="E14" s="153"/>
      <c r="F14" s="153"/>
      <c r="G14" s="153"/>
      <c r="H14" s="153"/>
      <c r="I14" s="153"/>
      <c r="J14" s="476"/>
    </row>
    <row r="15" spans="1:10" x14ac:dyDescent="0.25">
      <c r="A15" s="39">
        <v>13</v>
      </c>
      <c r="B15" s="191"/>
      <c r="C15" s="153"/>
      <c r="D15" s="153"/>
      <c r="E15" s="153"/>
      <c r="F15" s="153"/>
      <c r="G15" s="153"/>
      <c r="H15" s="153"/>
      <c r="I15" s="153"/>
      <c r="J15" s="476"/>
    </row>
    <row r="16" spans="1:10" x14ac:dyDescent="0.25">
      <c r="A16" s="39">
        <v>14</v>
      </c>
      <c r="B16" s="191"/>
      <c r="C16" s="153"/>
      <c r="D16" s="153"/>
      <c r="E16" s="153"/>
      <c r="F16" s="153"/>
      <c r="G16" s="153"/>
      <c r="H16" s="153"/>
      <c r="I16" s="153"/>
      <c r="J16" s="476"/>
    </row>
    <row r="17" spans="1:10" x14ac:dyDescent="0.25">
      <c r="A17" s="39">
        <v>15</v>
      </c>
      <c r="B17" s="191"/>
      <c r="C17" s="153"/>
      <c r="D17" s="153"/>
      <c r="E17" s="153"/>
      <c r="F17" s="153"/>
      <c r="G17" s="153"/>
      <c r="H17" s="153"/>
      <c r="I17" s="153"/>
      <c r="J17" s="476"/>
    </row>
    <row r="18" spans="1:10" x14ac:dyDescent="0.25">
      <c r="A18" s="39">
        <v>16</v>
      </c>
      <c r="B18" s="191"/>
      <c r="C18" s="153"/>
      <c r="D18" s="153"/>
      <c r="E18" s="153"/>
      <c r="F18" s="153"/>
      <c r="G18" s="153"/>
      <c r="H18" s="153"/>
      <c r="I18" s="153"/>
      <c r="J18" s="476"/>
    </row>
    <row r="19" spans="1:10" x14ac:dyDescent="0.25">
      <c r="A19" s="39">
        <v>17</v>
      </c>
      <c r="B19" s="191"/>
      <c r="C19" s="153"/>
      <c r="D19" s="153"/>
      <c r="E19" s="153"/>
      <c r="F19" s="153"/>
      <c r="G19" s="153"/>
      <c r="H19" s="153"/>
      <c r="I19" s="153"/>
      <c r="J19" s="476"/>
    </row>
    <row r="20" spans="1:10" x14ac:dyDescent="0.25">
      <c r="A20" s="39">
        <v>18</v>
      </c>
      <c r="B20" s="191"/>
      <c r="C20" s="153"/>
      <c r="D20" s="153"/>
      <c r="E20" s="153"/>
      <c r="F20" s="153"/>
      <c r="G20" s="153"/>
      <c r="H20" s="153"/>
      <c r="I20" s="153"/>
      <c r="J20" s="476"/>
    </row>
    <row r="21" spans="1:10" x14ac:dyDescent="0.25">
      <c r="A21" s="39">
        <v>19</v>
      </c>
      <c r="B21" s="191"/>
      <c r="C21" s="153"/>
      <c r="D21" s="153"/>
      <c r="E21" s="153"/>
      <c r="F21" s="153"/>
      <c r="G21" s="153"/>
      <c r="H21" s="153"/>
      <c r="I21" s="153"/>
      <c r="J21" s="476"/>
    </row>
    <row r="22" spans="1:10" x14ac:dyDescent="0.25">
      <c r="A22" s="39">
        <v>20</v>
      </c>
      <c r="B22" s="191"/>
      <c r="C22" s="153"/>
      <c r="D22" s="153"/>
      <c r="E22" s="153"/>
      <c r="F22" s="153"/>
      <c r="G22" s="153"/>
      <c r="H22" s="153"/>
      <c r="I22" s="153"/>
      <c r="J22" s="476"/>
    </row>
    <row r="23" spans="1:10" x14ac:dyDescent="0.25">
      <c r="A23" s="39">
        <v>21</v>
      </c>
      <c r="B23" s="191"/>
      <c r="C23" s="153"/>
      <c r="D23" s="153"/>
      <c r="E23" s="153"/>
      <c r="F23" s="153"/>
      <c r="G23" s="153"/>
      <c r="H23" s="153"/>
      <c r="I23" s="153"/>
      <c r="J23" s="476"/>
    </row>
    <row r="24" spans="1:10" x14ac:dyDescent="0.25">
      <c r="A24" s="39">
        <v>22</v>
      </c>
      <c r="B24" s="191"/>
      <c r="C24" s="153"/>
      <c r="D24" s="153"/>
      <c r="E24" s="153"/>
      <c r="F24" s="153"/>
      <c r="G24" s="153"/>
      <c r="H24" s="153"/>
      <c r="I24" s="153"/>
      <c r="J24" s="476"/>
    </row>
    <row r="25" spans="1:10" x14ac:dyDescent="0.25">
      <c r="A25" s="39">
        <v>23</v>
      </c>
      <c r="B25" s="191"/>
      <c r="C25" s="153"/>
      <c r="D25" s="153"/>
      <c r="E25" s="153"/>
      <c r="F25" s="153"/>
      <c r="G25" s="153"/>
      <c r="H25" s="153"/>
      <c r="I25" s="153"/>
      <c r="J25" s="476"/>
    </row>
    <row r="26" spans="1:10" x14ac:dyDescent="0.25">
      <c r="A26" s="39">
        <v>24</v>
      </c>
      <c r="B26" s="191"/>
      <c r="C26" s="153"/>
      <c r="D26" s="153"/>
      <c r="E26" s="153"/>
      <c r="F26" s="153"/>
      <c r="G26" s="153"/>
      <c r="H26" s="153"/>
      <c r="I26" s="153"/>
      <c r="J26" s="476"/>
    </row>
    <row r="27" spans="1:10" x14ac:dyDescent="0.25">
      <c r="A27" s="39">
        <v>25</v>
      </c>
      <c r="B27" s="191"/>
      <c r="C27" s="153"/>
      <c r="D27" s="153"/>
      <c r="E27" s="153"/>
      <c r="F27" s="153"/>
      <c r="G27" s="153"/>
      <c r="H27" s="153"/>
      <c r="I27" s="153"/>
      <c r="J27" s="476"/>
    </row>
    <row r="28" spans="1:10" x14ac:dyDescent="0.25">
      <c r="A28" s="39">
        <v>26</v>
      </c>
      <c r="B28" s="191"/>
      <c r="C28" s="153"/>
      <c r="D28" s="153"/>
      <c r="E28" s="153"/>
      <c r="F28" s="153"/>
      <c r="G28" s="153"/>
      <c r="H28" s="153"/>
      <c r="I28" s="153"/>
      <c r="J28" s="476"/>
    </row>
    <row r="29" spans="1:10" x14ac:dyDescent="0.25">
      <c r="A29" s="39">
        <v>27</v>
      </c>
      <c r="B29" s="191"/>
      <c r="C29" s="153"/>
      <c r="D29" s="153"/>
      <c r="E29" s="153"/>
      <c r="F29" s="153"/>
      <c r="G29" s="153"/>
      <c r="H29" s="153"/>
      <c r="I29" s="153"/>
      <c r="J29" s="476"/>
    </row>
    <row r="30" spans="1:10" x14ac:dyDescent="0.25">
      <c r="A30" s="39">
        <v>28</v>
      </c>
      <c r="B30" s="191"/>
      <c r="C30" s="153"/>
      <c r="D30" s="153"/>
      <c r="E30" s="153"/>
      <c r="F30" s="153"/>
      <c r="G30" s="153"/>
      <c r="H30" s="153"/>
      <c r="I30" s="153"/>
      <c r="J30" s="476"/>
    </row>
    <row r="31" spans="1:10" x14ac:dyDescent="0.25">
      <c r="A31" s="39">
        <v>29</v>
      </c>
      <c r="B31" s="191"/>
      <c r="C31" s="153"/>
      <c r="D31" s="153"/>
      <c r="E31" s="153"/>
      <c r="F31" s="153"/>
      <c r="G31" s="153"/>
      <c r="H31" s="153"/>
      <c r="I31" s="153"/>
      <c r="J31" s="476"/>
    </row>
    <row r="32" spans="1:10" x14ac:dyDescent="0.25">
      <c r="A32" s="39">
        <v>30</v>
      </c>
      <c r="B32" s="191"/>
      <c r="C32" s="153"/>
      <c r="D32" s="153"/>
      <c r="E32" s="153"/>
      <c r="F32" s="153"/>
      <c r="G32" s="153"/>
      <c r="H32" s="153"/>
      <c r="I32" s="153"/>
      <c r="J32" s="476"/>
    </row>
    <row r="33" spans="1:10" x14ac:dyDescent="0.25">
      <c r="A33" s="39">
        <v>31</v>
      </c>
      <c r="B33" s="191"/>
      <c r="C33" s="153"/>
      <c r="D33" s="153"/>
      <c r="E33" s="153"/>
      <c r="F33" s="153"/>
      <c r="G33" s="153"/>
      <c r="H33" s="153"/>
      <c r="I33" s="153"/>
      <c r="J33" s="476"/>
    </row>
    <row r="34" spans="1:10" x14ac:dyDescent="0.25">
      <c r="A34" s="39">
        <v>32</v>
      </c>
      <c r="B34" s="191"/>
      <c r="C34" s="153"/>
      <c r="D34" s="153"/>
      <c r="E34" s="153"/>
      <c r="F34" s="153"/>
      <c r="G34" s="153"/>
      <c r="H34" s="153"/>
      <c r="I34" s="153"/>
      <c r="J34" s="476"/>
    </row>
    <row r="35" spans="1:10" x14ac:dyDescent="0.25">
      <c r="A35" s="39">
        <v>33</v>
      </c>
      <c r="B35" s="191"/>
      <c r="C35" s="153"/>
      <c r="D35" s="153"/>
      <c r="E35" s="153"/>
      <c r="F35" s="153"/>
      <c r="G35" s="153"/>
      <c r="H35" s="153"/>
      <c r="I35" s="153"/>
      <c r="J35" s="476"/>
    </row>
    <row r="36" spans="1:10" x14ac:dyDescent="0.25">
      <c r="A36" s="39">
        <v>34</v>
      </c>
      <c r="B36" s="191"/>
      <c r="C36" s="153"/>
      <c r="D36" s="153"/>
      <c r="E36" s="153"/>
      <c r="F36" s="153"/>
      <c r="G36" s="153"/>
      <c r="H36" s="153"/>
      <c r="I36" s="153"/>
      <c r="J36" s="476"/>
    </row>
    <row r="37" spans="1:10" x14ac:dyDescent="0.25">
      <c r="A37" s="39">
        <v>35</v>
      </c>
      <c r="B37" s="224"/>
      <c r="C37" s="184"/>
      <c r="D37" s="153"/>
      <c r="E37" s="153"/>
      <c r="F37" s="153"/>
      <c r="G37" s="153"/>
      <c r="H37" s="153"/>
      <c r="I37" s="153"/>
      <c r="J37" s="476"/>
    </row>
    <row r="38" spans="1:10" x14ac:dyDescent="0.25">
      <c r="A38" s="266">
        <v>36</v>
      </c>
      <c r="B38" s="224"/>
      <c r="C38" s="184"/>
      <c r="D38" s="153"/>
      <c r="E38" s="153"/>
      <c r="F38" s="153"/>
      <c r="G38" s="153"/>
      <c r="H38" s="153"/>
      <c r="I38" s="153"/>
      <c r="J38" s="476"/>
    </row>
    <row r="39" spans="1:10" x14ac:dyDescent="0.25">
      <c r="A39" s="266">
        <v>37</v>
      </c>
      <c r="B39" s="191"/>
      <c r="C39" s="153"/>
      <c r="D39" s="153"/>
      <c r="E39" s="153"/>
      <c r="F39" s="153"/>
      <c r="G39" s="153"/>
      <c r="H39" s="153"/>
      <c r="I39" s="153"/>
      <c r="J39" s="476"/>
    </row>
    <row r="40" spans="1:10" x14ac:dyDescent="0.25">
      <c r="A40" s="266">
        <v>38</v>
      </c>
      <c r="B40" s="191"/>
      <c r="C40" s="153"/>
      <c r="D40" s="153"/>
      <c r="E40" s="153"/>
      <c r="F40" s="153"/>
      <c r="G40" s="153"/>
      <c r="H40" s="153"/>
      <c r="I40" s="153"/>
      <c r="J40" s="476"/>
    </row>
    <row r="41" spans="1:10" x14ac:dyDescent="0.25">
      <c r="A41" s="266">
        <v>39</v>
      </c>
      <c r="B41" s="191"/>
      <c r="C41" s="153"/>
      <c r="D41" s="153"/>
      <c r="E41" s="153"/>
      <c r="F41" s="153"/>
      <c r="G41" s="153"/>
      <c r="H41" s="153"/>
      <c r="I41" s="153"/>
      <c r="J41" s="476"/>
    </row>
    <row r="42" spans="1:10" x14ac:dyDescent="0.25">
      <c r="A42" s="266">
        <v>40</v>
      </c>
      <c r="B42" s="191"/>
      <c r="C42" s="153"/>
      <c r="D42" s="153"/>
      <c r="E42" s="153"/>
      <c r="F42" s="153"/>
      <c r="G42" s="153"/>
      <c r="H42" s="153"/>
      <c r="I42" s="153"/>
      <c r="J42" s="476"/>
    </row>
    <row r="43" spans="1:10" x14ac:dyDescent="0.25">
      <c r="A43" s="266">
        <v>41</v>
      </c>
      <c r="B43" s="191"/>
      <c r="C43" s="153"/>
      <c r="D43" s="153"/>
      <c r="E43" s="153"/>
      <c r="F43" s="153"/>
      <c r="G43" s="153"/>
      <c r="H43" s="153"/>
      <c r="I43" s="153"/>
      <c r="J43" s="476"/>
    </row>
    <row r="44" spans="1:10" x14ac:dyDescent="0.25">
      <c r="A44" s="266">
        <v>42</v>
      </c>
      <c r="B44" s="191"/>
      <c r="C44" s="153"/>
      <c r="D44" s="153"/>
      <c r="E44" s="153"/>
      <c r="F44" s="153"/>
      <c r="G44" s="153"/>
      <c r="H44" s="153"/>
      <c r="I44" s="153"/>
      <c r="J44" s="476"/>
    </row>
    <row r="45" spans="1:10" x14ac:dyDescent="0.25">
      <c r="A45" s="266">
        <v>43</v>
      </c>
      <c r="B45" s="191"/>
      <c r="C45" s="153"/>
      <c r="D45" s="153"/>
      <c r="E45" s="153"/>
      <c r="F45" s="153"/>
      <c r="G45" s="153"/>
      <c r="H45" s="153"/>
      <c r="I45" s="153"/>
      <c r="J45" s="476"/>
    </row>
    <row r="46" spans="1:10" x14ac:dyDescent="0.25">
      <c r="A46" s="266">
        <v>44</v>
      </c>
      <c r="B46" s="191"/>
      <c r="C46" s="153"/>
      <c r="D46" s="153"/>
      <c r="E46" s="153"/>
      <c r="F46" s="153"/>
      <c r="G46" s="153"/>
      <c r="H46" s="153"/>
      <c r="I46" s="153"/>
      <c r="J46" s="476"/>
    </row>
    <row r="47" spans="1:10" x14ac:dyDescent="0.25">
      <c r="A47" s="266">
        <v>45</v>
      </c>
      <c r="B47" s="191"/>
      <c r="C47" s="153"/>
      <c r="D47" s="153"/>
      <c r="E47" s="153"/>
      <c r="F47" s="153"/>
      <c r="G47" s="153"/>
      <c r="H47" s="153"/>
      <c r="I47" s="153"/>
      <c r="J47" s="476"/>
    </row>
    <row r="48" spans="1:10" x14ac:dyDescent="0.25">
      <c r="A48" s="266">
        <v>46</v>
      </c>
      <c r="B48" s="191"/>
      <c r="C48" s="153"/>
      <c r="D48" s="153"/>
      <c r="E48" s="153"/>
      <c r="F48" s="153"/>
      <c r="G48" s="153"/>
      <c r="H48" s="153"/>
      <c r="I48" s="153"/>
      <c r="J48" s="476"/>
    </row>
    <row r="49" spans="1:10" x14ac:dyDescent="0.25">
      <c r="A49" s="266">
        <v>47</v>
      </c>
      <c r="B49" s="191"/>
      <c r="C49" s="153"/>
      <c r="D49" s="153"/>
      <c r="E49" s="153"/>
      <c r="F49" s="153"/>
      <c r="G49" s="153"/>
      <c r="H49" s="153"/>
      <c r="I49" s="153"/>
      <c r="J49" s="476"/>
    </row>
    <row r="50" spans="1:10" x14ac:dyDescent="0.25">
      <c r="A50" s="266">
        <v>48</v>
      </c>
      <c r="B50" s="191"/>
      <c r="C50" s="153"/>
      <c r="D50" s="153"/>
      <c r="E50" s="153"/>
      <c r="F50" s="153"/>
      <c r="G50" s="153"/>
      <c r="H50" s="153"/>
      <c r="I50" s="153"/>
      <c r="J50" s="476"/>
    </row>
    <row r="51" spans="1:10" x14ac:dyDescent="0.25">
      <c r="A51" s="266">
        <v>49</v>
      </c>
      <c r="B51" s="191"/>
      <c r="C51" s="153"/>
      <c r="D51" s="153"/>
      <c r="E51" s="153"/>
      <c r="F51" s="153"/>
      <c r="G51" s="153"/>
      <c r="H51" s="153"/>
      <c r="I51" s="153"/>
      <c r="J51" s="476"/>
    </row>
    <row r="52" spans="1:10" x14ac:dyDescent="0.25">
      <c r="A52" s="266">
        <v>50</v>
      </c>
      <c r="B52" s="191"/>
      <c r="C52" s="153"/>
      <c r="D52" s="153"/>
      <c r="E52" s="153"/>
      <c r="F52" s="153"/>
      <c r="G52" s="153"/>
      <c r="H52" s="153"/>
      <c r="I52" s="153"/>
      <c r="J52" s="476"/>
    </row>
    <row r="53" spans="1:10" x14ac:dyDescent="0.25">
      <c r="A53" s="266">
        <v>51</v>
      </c>
      <c r="B53" s="191"/>
      <c r="C53" s="153"/>
      <c r="D53" s="153"/>
      <c r="E53" s="153"/>
      <c r="F53" s="153"/>
      <c r="G53" s="153"/>
      <c r="H53" s="153"/>
      <c r="I53" s="153"/>
      <c r="J53" s="476"/>
    </row>
    <row r="54" spans="1:10" x14ac:dyDescent="0.25">
      <c r="A54" s="266">
        <v>52</v>
      </c>
      <c r="B54" s="191"/>
      <c r="C54" s="153"/>
      <c r="D54" s="153"/>
      <c r="E54" s="153"/>
      <c r="F54" s="153"/>
      <c r="G54" s="153"/>
      <c r="H54" s="153"/>
      <c r="I54" s="153"/>
      <c r="J54" s="476"/>
    </row>
    <row r="55" spans="1:10" x14ac:dyDescent="0.25">
      <c r="A55" s="266">
        <v>53</v>
      </c>
      <c r="B55" s="191"/>
      <c r="C55" s="153"/>
      <c r="D55" s="153"/>
      <c r="E55" s="153"/>
      <c r="F55" s="153"/>
      <c r="G55" s="153"/>
      <c r="H55" s="153"/>
      <c r="I55" s="153"/>
      <c r="J55" s="476"/>
    </row>
    <row r="56" spans="1:10" x14ac:dyDescent="0.25">
      <c r="A56" s="266">
        <v>54</v>
      </c>
      <c r="B56" s="191"/>
      <c r="C56" s="153"/>
      <c r="D56" s="153"/>
      <c r="E56" s="153"/>
      <c r="F56" s="153"/>
      <c r="G56" s="153"/>
      <c r="H56" s="153"/>
      <c r="I56" s="153"/>
      <c r="J56" s="476"/>
    </row>
    <row r="57" spans="1:10" x14ac:dyDescent="0.25">
      <c r="A57" s="266">
        <v>55</v>
      </c>
      <c r="B57" s="191"/>
      <c r="C57" s="153"/>
      <c r="D57" s="153"/>
      <c r="E57" s="153"/>
      <c r="F57" s="153"/>
      <c r="G57" s="153"/>
      <c r="H57" s="153"/>
      <c r="I57" s="153"/>
      <c r="J57" s="476"/>
    </row>
    <row r="58" spans="1:10" x14ac:dyDescent="0.25">
      <c r="A58" s="266">
        <v>56</v>
      </c>
      <c r="B58" s="191"/>
      <c r="C58" s="153"/>
      <c r="D58" s="153"/>
      <c r="E58" s="153"/>
      <c r="F58" s="153"/>
      <c r="G58" s="153"/>
      <c r="H58" s="153"/>
      <c r="I58" s="153"/>
      <c r="J58" s="476"/>
    </row>
    <row r="59" spans="1:10" x14ac:dyDescent="0.25">
      <c r="A59" s="266">
        <v>57</v>
      </c>
      <c r="B59" s="191"/>
      <c r="C59" s="153"/>
      <c r="D59" s="153"/>
      <c r="E59" s="153"/>
      <c r="F59" s="153"/>
      <c r="G59" s="153"/>
      <c r="H59" s="153"/>
      <c r="I59" s="153"/>
      <c r="J59" s="476"/>
    </row>
    <row r="60" spans="1:10" x14ac:dyDescent="0.25">
      <c r="A60" s="266">
        <v>58</v>
      </c>
      <c r="B60" s="191"/>
      <c r="C60" s="153"/>
      <c r="D60" s="153"/>
      <c r="E60" s="153"/>
      <c r="F60" s="153"/>
      <c r="G60" s="153"/>
      <c r="H60" s="153"/>
      <c r="I60" s="153"/>
      <c r="J60" s="476"/>
    </row>
    <row r="61" spans="1:10" x14ac:dyDescent="0.25">
      <c r="A61" s="266">
        <v>59</v>
      </c>
      <c r="B61" s="191"/>
      <c r="C61" s="153"/>
      <c r="D61" s="153"/>
      <c r="E61" s="153"/>
      <c r="F61" s="153"/>
      <c r="G61" s="153"/>
      <c r="H61" s="153"/>
      <c r="I61" s="153"/>
      <c r="J61" s="476"/>
    </row>
    <row r="62" spans="1:10" x14ac:dyDescent="0.25">
      <c r="A62" s="266">
        <v>60</v>
      </c>
      <c r="B62" s="224"/>
      <c r="C62" s="184"/>
      <c r="D62" s="153"/>
      <c r="E62" s="153"/>
      <c r="F62" s="153"/>
      <c r="G62" s="153"/>
      <c r="H62" s="153"/>
      <c r="I62" s="229"/>
      <c r="J62" s="476"/>
    </row>
    <row r="63" spans="1:10" x14ac:dyDescent="0.25">
      <c r="A63" s="266">
        <v>61</v>
      </c>
      <c r="B63" s="224"/>
      <c r="C63" s="184"/>
      <c r="D63" s="153"/>
      <c r="E63" s="153"/>
      <c r="F63" s="153"/>
      <c r="G63" s="153"/>
      <c r="H63" s="153"/>
      <c r="I63" s="229"/>
      <c r="J63" s="476"/>
    </row>
    <row r="64" spans="1:10" x14ac:dyDescent="0.25">
      <c r="A64" s="266">
        <v>62</v>
      </c>
      <c r="B64" s="224"/>
      <c r="C64" s="184"/>
      <c r="D64" s="153"/>
      <c r="E64" s="153"/>
      <c r="F64" s="153"/>
      <c r="G64" s="153"/>
      <c r="H64" s="153"/>
      <c r="I64" s="229"/>
      <c r="J64" s="476"/>
    </row>
    <row r="65" spans="1:10" x14ac:dyDescent="0.25">
      <c r="A65" s="266">
        <v>63</v>
      </c>
      <c r="B65" s="191"/>
      <c r="C65" s="153"/>
      <c r="D65" s="153"/>
      <c r="E65" s="153"/>
      <c r="F65" s="153"/>
      <c r="G65" s="153"/>
      <c r="H65" s="153"/>
      <c r="I65" s="153"/>
      <c r="J65" s="476"/>
    </row>
    <row r="66" spans="1:10" x14ac:dyDescent="0.25">
      <c r="A66" s="266">
        <v>64</v>
      </c>
      <c r="B66" s="191"/>
      <c r="C66" s="153"/>
      <c r="D66" s="153"/>
      <c r="E66" s="153"/>
      <c r="F66" s="153"/>
      <c r="G66" s="153"/>
      <c r="H66" s="153"/>
      <c r="I66" s="153"/>
      <c r="J66" s="476"/>
    </row>
    <row r="67" spans="1:10" x14ac:dyDescent="0.25">
      <c r="A67" s="39">
        <v>65</v>
      </c>
      <c r="B67" s="191"/>
      <c r="C67" s="153"/>
      <c r="D67" s="153"/>
      <c r="E67" s="153"/>
      <c r="F67" s="153"/>
      <c r="G67" s="153"/>
      <c r="H67" s="153"/>
      <c r="I67" s="153"/>
      <c r="J67" s="476"/>
    </row>
    <row r="68" spans="1:10" x14ac:dyDescent="0.25">
      <c r="A68" s="39">
        <v>66</v>
      </c>
      <c r="B68" s="191"/>
      <c r="C68" s="153"/>
      <c r="D68" s="153"/>
      <c r="E68" s="153"/>
      <c r="F68" s="153"/>
      <c r="G68" s="153"/>
      <c r="H68" s="153"/>
      <c r="I68" s="153"/>
      <c r="J68" s="476"/>
    </row>
    <row r="69" spans="1:10" x14ac:dyDescent="0.25">
      <c r="A69" s="39">
        <v>67</v>
      </c>
      <c r="B69" s="191"/>
      <c r="C69" s="153"/>
      <c r="D69" s="153"/>
      <c r="E69" s="153"/>
      <c r="F69" s="153"/>
      <c r="G69" s="153"/>
      <c r="H69" s="153"/>
      <c r="I69" s="153"/>
      <c r="J69" s="476"/>
    </row>
    <row r="70" spans="1:10" x14ac:dyDescent="0.25">
      <c r="A70" s="39">
        <v>68</v>
      </c>
      <c r="B70" s="191"/>
      <c r="C70" s="153"/>
      <c r="D70" s="153"/>
      <c r="E70" s="153"/>
      <c r="F70" s="153"/>
      <c r="G70" s="153"/>
      <c r="H70" s="153"/>
      <c r="I70" s="153"/>
      <c r="J70" s="476"/>
    </row>
    <row r="71" spans="1:10" x14ac:dyDescent="0.25">
      <c r="A71" s="39">
        <v>69</v>
      </c>
      <c r="B71" s="191"/>
      <c r="C71" s="153"/>
      <c r="D71" s="153"/>
      <c r="E71" s="153"/>
      <c r="F71" s="153"/>
      <c r="G71" s="153"/>
      <c r="H71" s="153"/>
      <c r="I71" s="153"/>
      <c r="J71" s="476"/>
    </row>
    <row r="72" spans="1:10" x14ac:dyDescent="0.25">
      <c r="A72" s="39">
        <v>70</v>
      </c>
      <c r="B72" s="191"/>
      <c r="C72" s="153"/>
      <c r="D72" s="153"/>
      <c r="E72" s="153"/>
      <c r="F72" s="153"/>
      <c r="G72" s="153"/>
      <c r="H72" s="153"/>
      <c r="I72" s="153"/>
      <c r="J72" s="476"/>
    </row>
    <row r="73" spans="1:10" x14ac:dyDescent="0.25">
      <c r="A73" s="39">
        <v>71</v>
      </c>
      <c r="B73" s="191"/>
      <c r="C73" s="153"/>
      <c r="D73" s="153"/>
      <c r="E73" s="153"/>
      <c r="F73" s="153"/>
      <c r="G73" s="153"/>
      <c r="H73" s="153"/>
      <c r="I73" s="153"/>
      <c r="J73" s="476"/>
    </row>
    <row r="74" spans="1:10" x14ac:dyDescent="0.25">
      <c r="A74" s="39">
        <v>72</v>
      </c>
      <c r="B74" s="191"/>
      <c r="C74" s="153"/>
      <c r="D74" s="153"/>
      <c r="E74" s="153"/>
      <c r="F74" s="153"/>
      <c r="G74" s="153"/>
      <c r="H74" s="153"/>
      <c r="I74" s="153"/>
      <c r="J74" s="476"/>
    </row>
    <row r="75" spans="1:10" x14ac:dyDescent="0.25">
      <c r="A75" s="39">
        <v>73</v>
      </c>
      <c r="B75" s="191"/>
      <c r="C75" s="153"/>
      <c r="D75" s="153"/>
      <c r="E75" s="153"/>
      <c r="F75" s="153"/>
      <c r="G75" s="153"/>
      <c r="H75" s="153"/>
      <c r="I75" s="153"/>
      <c r="J75" s="476"/>
    </row>
    <row r="76" spans="1:10" x14ac:dyDescent="0.25">
      <c r="A76" s="39">
        <v>74</v>
      </c>
      <c r="B76" s="191"/>
      <c r="C76" s="153"/>
      <c r="D76" s="153"/>
      <c r="E76" s="153"/>
      <c r="F76" s="153"/>
      <c r="G76" s="153"/>
      <c r="H76" s="153"/>
      <c r="I76" s="153"/>
      <c r="J76" s="476"/>
    </row>
    <row r="77" spans="1:10" x14ac:dyDescent="0.25">
      <c r="A77" s="39">
        <v>75</v>
      </c>
      <c r="B77" s="191"/>
      <c r="C77" s="153"/>
      <c r="D77" s="153"/>
      <c r="E77" s="153"/>
      <c r="F77" s="153"/>
      <c r="G77" s="153"/>
      <c r="H77" s="153"/>
      <c r="I77" s="153"/>
      <c r="J77" s="476"/>
    </row>
    <row r="78" spans="1:10" x14ac:dyDescent="0.25">
      <c r="A78" s="39">
        <v>76</v>
      </c>
      <c r="B78" s="191"/>
      <c r="C78" s="153"/>
      <c r="D78" s="153"/>
      <c r="E78" s="153"/>
      <c r="F78" s="153"/>
      <c r="G78" s="153"/>
      <c r="H78" s="153"/>
      <c r="I78" s="153"/>
      <c r="J78" s="476"/>
    </row>
    <row r="79" spans="1:10" x14ac:dyDescent="0.25">
      <c r="A79" s="39">
        <v>77</v>
      </c>
      <c r="B79" s="191"/>
      <c r="C79" s="153"/>
      <c r="D79" s="153"/>
      <c r="E79" s="153"/>
      <c r="F79" s="153"/>
      <c r="G79" s="153"/>
      <c r="H79" s="153"/>
      <c r="I79" s="153"/>
      <c r="J79" s="476"/>
    </row>
    <row r="80" spans="1:10" x14ac:dyDescent="0.25">
      <c r="A80" s="39">
        <v>78</v>
      </c>
      <c r="B80" s="191"/>
      <c r="C80" s="153"/>
      <c r="D80" s="153"/>
      <c r="E80" s="153"/>
      <c r="F80" s="153"/>
      <c r="G80" s="153"/>
      <c r="H80" s="153"/>
      <c r="I80" s="153"/>
      <c r="J80" s="476"/>
    </row>
    <row r="81" spans="1:10" x14ac:dyDescent="0.25">
      <c r="A81" s="39">
        <v>79</v>
      </c>
      <c r="B81" s="191"/>
      <c r="C81" s="153"/>
      <c r="D81" s="153"/>
      <c r="E81" s="153"/>
      <c r="F81" s="153"/>
      <c r="G81" s="153"/>
      <c r="H81" s="153"/>
      <c r="I81" s="153"/>
      <c r="J81" s="476"/>
    </row>
    <row r="82" spans="1:10" x14ac:dyDescent="0.25">
      <c r="A82" s="39">
        <v>80</v>
      </c>
      <c r="B82" s="191"/>
      <c r="C82" s="153"/>
      <c r="D82" s="153"/>
      <c r="E82" s="153"/>
      <c r="F82" s="153"/>
      <c r="G82" s="153"/>
      <c r="H82" s="153"/>
      <c r="I82" s="153"/>
      <c r="J82" s="476"/>
    </row>
    <row r="83" spans="1:10" x14ac:dyDescent="0.25">
      <c r="A83" s="39">
        <v>81</v>
      </c>
      <c r="B83" s="191"/>
      <c r="C83" s="153"/>
      <c r="D83" s="153"/>
      <c r="E83" s="153"/>
      <c r="F83" s="153"/>
      <c r="G83" s="153"/>
      <c r="H83" s="153"/>
      <c r="I83" s="153"/>
      <c r="J83" s="476"/>
    </row>
    <row r="84" spans="1:10" x14ac:dyDescent="0.25">
      <c r="A84" s="39">
        <v>82</v>
      </c>
      <c r="B84" s="191"/>
      <c r="C84" s="153"/>
      <c r="D84" s="153"/>
      <c r="E84" s="153"/>
      <c r="F84" s="153"/>
      <c r="G84" s="153"/>
      <c r="H84" s="153"/>
      <c r="I84" s="153"/>
      <c r="J84" s="476"/>
    </row>
    <row r="85" spans="1:10" x14ac:dyDescent="0.25">
      <c r="A85" s="39">
        <v>83</v>
      </c>
      <c r="B85" s="191"/>
      <c r="C85" s="153"/>
      <c r="D85" s="153"/>
      <c r="E85" s="153"/>
      <c r="F85" s="153"/>
      <c r="G85" s="153"/>
      <c r="H85" s="153"/>
      <c r="I85" s="153"/>
      <c r="J85" s="476"/>
    </row>
    <row r="86" spans="1:10" x14ac:dyDescent="0.25">
      <c r="A86" s="39">
        <v>84</v>
      </c>
      <c r="B86" s="191"/>
      <c r="C86" s="153"/>
      <c r="D86" s="153"/>
      <c r="E86" s="153"/>
      <c r="F86" s="153"/>
      <c r="G86" s="153"/>
      <c r="H86" s="153"/>
      <c r="I86" s="153"/>
      <c r="J86" s="476"/>
    </row>
    <row r="87" spans="1:10" x14ac:dyDescent="0.25">
      <c r="A87" s="39">
        <v>85</v>
      </c>
      <c r="B87" s="191"/>
      <c r="C87" s="153"/>
      <c r="D87" s="153"/>
      <c r="E87" s="153"/>
      <c r="F87" s="153"/>
      <c r="G87" s="153"/>
      <c r="H87" s="153"/>
      <c r="I87" s="153"/>
      <c r="J87" s="476"/>
    </row>
    <row r="88" spans="1:10" x14ac:dyDescent="0.25">
      <c r="A88" s="39">
        <v>86</v>
      </c>
      <c r="B88" s="191"/>
      <c r="C88" s="153"/>
      <c r="D88" s="153"/>
      <c r="E88" s="153"/>
      <c r="F88" s="153"/>
      <c r="G88" s="153"/>
      <c r="H88" s="153"/>
      <c r="I88" s="153"/>
      <c r="J88" s="476"/>
    </row>
    <row r="89" spans="1:10" x14ac:dyDescent="0.25">
      <c r="A89" s="39">
        <v>87</v>
      </c>
      <c r="B89" s="191"/>
      <c r="C89" s="153"/>
      <c r="D89" s="153"/>
      <c r="E89" s="153"/>
      <c r="F89" s="153"/>
      <c r="G89" s="153"/>
      <c r="H89" s="153"/>
      <c r="I89" s="153"/>
      <c r="J89" s="476"/>
    </row>
    <row r="90" spans="1:10" x14ac:dyDescent="0.25">
      <c r="A90" s="39">
        <v>88</v>
      </c>
      <c r="B90" s="191"/>
      <c r="C90" s="153"/>
      <c r="D90" s="153"/>
      <c r="E90" s="153"/>
      <c r="F90" s="153"/>
      <c r="G90" s="153"/>
      <c r="H90" s="153"/>
      <c r="I90" s="153"/>
      <c r="J90" s="476"/>
    </row>
    <row r="91" spans="1:10" x14ac:dyDescent="0.25">
      <c r="A91" s="39">
        <v>89</v>
      </c>
      <c r="B91" s="191"/>
      <c r="C91" s="153"/>
      <c r="D91" s="153"/>
      <c r="E91" s="153"/>
      <c r="F91" s="153"/>
      <c r="G91" s="153"/>
      <c r="H91" s="153"/>
      <c r="I91" s="153"/>
      <c r="J91" s="476"/>
    </row>
    <row r="92" spans="1:10" x14ac:dyDescent="0.25">
      <c r="A92" s="39">
        <v>90</v>
      </c>
      <c r="B92" s="191"/>
      <c r="C92" s="153"/>
      <c r="D92" s="153"/>
      <c r="E92" s="153"/>
      <c r="F92" s="153"/>
      <c r="G92" s="153"/>
      <c r="H92" s="153"/>
      <c r="I92" s="153"/>
      <c r="J92" s="476"/>
    </row>
    <row r="93" spans="1:10" x14ac:dyDescent="0.25">
      <c r="A93" s="39">
        <v>91</v>
      </c>
      <c r="B93" s="191"/>
      <c r="C93" s="153"/>
      <c r="D93" s="153"/>
      <c r="E93" s="153"/>
      <c r="F93" s="153"/>
      <c r="G93" s="153"/>
      <c r="H93" s="153"/>
      <c r="I93" s="153"/>
      <c r="J93" s="476"/>
    </row>
    <row r="94" spans="1:10" x14ac:dyDescent="0.25">
      <c r="A94" s="39">
        <v>92</v>
      </c>
      <c r="B94" s="191"/>
      <c r="C94" s="153"/>
      <c r="D94" s="153"/>
      <c r="E94" s="153"/>
      <c r="F94" s="153"/>
      <c r="G94" s="153"/>
      <c r="H94" s="153"/>
      <c r="I94" s="153"/>
      <c r="J94" s="476"/>
    </row>
    <row r="95" spans="1:10" x14ac:dyDescent="0.25">
      <c r="A95" s="39">
        <v>93</v>
      </c>
      <c r="B95" s="191"/>
      <c r="C95" s="153"/>
      <c r="D95" s="153"/>
      <c r="E95" s="153"/>
      <c r="F95" s="153"/>
      <c r="G95" s="153"/>
      <c r="H95" s="153"/>
      <c r="I95" s="153"/>
      <c r="J95" s="476"/>
    </row>
    <row r="96" spans="1:10" x14ac:dyDescent="0.25">
      <c r="A96" s="39">
        <v>94</v>
      </c>
      <c r="B96" s="191"/>
      <c r="C96" s="153"/>
      <c r="D96" s="153"/>
      <c r="E96" s="153"/>
      <c r="F96" s="153"/>
      <c r="G96" s="153"/>
      <c r="H96" s="153"/>
      <c r="I96" s="153"/>
      <c r="J96" s="476"/>
    </row>
    <row r="97" spans="1:10" x14ac:dyDescent="0.25">
      <c r="A97" s="39">
        <v>95</v>
      </c>
      <c r="B97" s="191"/>
      <c r="C97" s="153"/>
      <c r="D97" s="153"/>
      <c r="E97" s="153"/>
      <c r="F97" s="153"/>
      <c r="G97" s="153"/>
      <c r="H97" s="230"/>
      <c r="I97" s="230"/>
      <c r="J97" s="476"/>
    </row>
    <row r="98" spans="1:10" x14ac:dyDescent="0.25">
      <c r="A98" s="39">
        <v>96</v>
      </c>
      <c r="B98" s="191"/>
      <c r="C98" s="153"/>
      <c r="D98" s="153"/>
      <c r="E98" s="153"/>
      <c r="F98" s="153"/>
      <c r="G98" s="153"/>
      <c r="H98" s="230"/>
      <c r="I98" s="230"/>
      <c r="J98" s="476"/>
    </row>
    <row r="99" spans="1:10" x14ac:dyDescent="0.25">
      <c r="A99" s="39">
        <v>97</v>
      </c>
      <c r="B99" s="191"/>
      <c r="C99" s="153"/>
      <c r="D99" s="153"/>
      <c r="E99" s="153"/>
      <c r="F99" s="153"/>
      <c r="G99" s="153"/>
      <c r="H99" s="230"/>
      <c r="I99" s="230"/>
      <c r="J99" s="476"/>
    </row>
    <row r="100" spans="1:10" x14ac:dyDescent="0.25">
      <c r="A100" s="39">
        <v>98</v>
      </c>
      <c r="B100" s="191"/>
      <c r="C100" s="153"/>
      <c r="D100" s="153"/>
      <c r="E100" s="153"/>
      <c r="F100" s="153"/>
      <c r="G100" s="153"/>
      <c r="H100" s="230"/>
      <c r="I100" s="230"/>
      <c r="J100" s="476"/>
    </row>
    <row r="101" spans="1:10" x14ac:dyDescent="0.25">
      <c r="A101" s="39">
        <v>99</v>
      </c>
      <c r="B101" s="191"/>
      <c r="C101" s="153"/>
      <c r="D101" s="153"/>
      <c r="E101" s="153"/>
      <c r="F101" s="153"/>
      <c r="G101" s="153"/>
      <c r="H101" s="230"/>
      <c r="I101" s="230"/>
      <c r="J101" s="476"/>
    </row>
    <row r="102" spans="1:10" x14ac:dyDescent="0.25">
      <c r="A102" s="39">
        <v>100</v>
      </c>
      <c r="B102" s="191"/>
      <c r="C102" s="153"/>
      <c r="D102" s="153"/>
      <c r="E102" s="153"/>
      <c r="F102" s="153"/>
      <c r="G102" s="153"/>
      <c r="H102" s="230"/>
      <c r="I102" s="230"/>
      <c r="J102" s="476"/>
    </row>
    <row r="103" spans="1:10" x14ac:dyDescent="0.25">
      <c r="A103" s="39">
        <v>101</v>
      </c>
      <c r="B103" s="191"/>
      <c r="C103" s="153"/>
      <c r="D103" s="153"/>
      <c r="E103" s="153"/>
      <c r="F103" s="153"/>
      <c r="G103" s="153"/>
      <c r="H103" s="230"/>
      <c r="I103" s="230"/>
      <c r="J103" s="476"/>
    </row>
    <row r="104" spans="1:10" x14ac:dyDescent="0.25">
      <c r="A104" s="39">
        <v>102</v>
      </c>
      <c r="B104" s="191"/>
      <c r="C104" s="153"/>
      <c r="D104" s="153"/>
      <c r="E104" s="153"/>
      <c r="F104" s="153"/>
      <c r="G104" s="153"/>
      <c r="H104" s="230"/>
      <c r="I104" s="230"/>
      <c r="J104" s="476"/>
    </row>
    <row r="105" spans="1:10" x14ac:dyDescent="0.25">
      <c r="A105" s="39">
        <v>103</v>
      </c>
      <c r="B105" s="191"/>
      <c r="C105" s="153"/>
      <c r="D105" s="153"/>
      <c r="E105" s="153"/>
      <c r="F105" s="153"/>
      <c r="G105" s="153"/>
      <c r="H105" s="230"/>
      <c r="I105" s="230"/>
      <c r="J105" s="476"/>
    </row>
    <row r="106" spans="1:10" x14ac:dyDescent="0.25">
      <c r="A106" s="39">
        <v>104</v>
      </c>
      <c r="B106" s="191"/>
      <c r="C106" s="153"/>
      <c r="D106" s="153"/>
      <c r="E106" s="153"/>
      <c r="F106" s="153"/>
      <c r="G106" s="153"/>
      <c r="H106" s="230"/>
      <c r="I106" s="230"/>
      <c r="J106" s="476"/>
    </row>
    <row r="107" spans="1:10" x14ac:dyDescent="0.25">
      <c r="A107" s="39">
        <v>105</v>
      </c>
      <c r="B107" s="191"/>
      <c r="C107" s="153"/>
      <c r="D107" s="153"/>
      <c r="E107" s="153"/>
      <c r="F107" s="153"/>
      <c r="G107" s="153"/>
      <c r="H107" s="230"/>
      <c r="I107" s="230"/>
      <c r="J107" s="476"/>
    </row>
    <row r="108" spans="1:10" x14ac:dyDescent="0.25">
      <c r="A108" s="39">
        <v>106</v>
      </c>
      <c r="B108" s="191"/>
      <c r="C108" s="153"/>
      <c r="D108" s="153"/>
      <c r="E108" s="153"/>
      <c r="F108" s="153"/>
      <c r="G108" s="153"/>
      <c r="H108" s="230"/>
      <c r="I108" s="230"/>
      <c r="J108" s="476"/>
    </row>
    <row r="109" spans="1:10" x14ac:dyDescent="0.25">
      <c r="A109" s="39">
        <v>107</v>
      </c>
      <c r="B109" s="191"/>
      <c r="C109" s="153"/>
      <c r="D109" s="153"/>
      <c r="E109" s="153"/>
      <c r="F109" s="153"/>
      <c r="G109" s="153"/>
      <c r="H109" s="230"/>
      <c r="I109" s="230"/>
      <c r="J109" s="476"/>
    </row>
    <row r="110" spans="1:10" x14ac:dyDescent="0.25">
      <c r="A110" s="39">
        <v>108</v>
      </c>
      <c r="B110" s="191"/>
      <c r="C110" s="153"/>
      <c r="D110" s="153"/>
      <c r="E110" s="153"/>
      <c r="F110" s="153"/>
      <c r="G110" s="153"/>
      <c r="H110" s="230"/>
      <c r="I110" s="230"/>
      <c r="J110" s="476"/>
    </row>
    <row r="111" spans="1:10" x14ac:dyDescent="0.25">
      <c r="A111" s="39">
        <v>109</v>
      </c>
      <c r="B111" s="191"/>
      <c r="C111" s="153"/>
      <c r="D111" s="153"/>
      <c r="E111" s="153"/>
      <c r="F111" s="153"/>
      <c r="G111" s="153"/>
      <c r="H111" s="230"/>
      <c r="I111" s="230"/>
      <c r="J111" s="476"/>
    </row>
    <row r="112" spans="1:10" x14ac:dyDescent="0.25">
      <c r="A112" s="39">
        <v>110</v>
      </c>
      <c r="B112" s="191"/>
      <c r="C112" s="153"/>
      <c r="D112" s="153"/>
      <c r="E112" s="153"/>
      <c r="F112" s="153"/>
      <c r="G112" s="153"/>
      <c r="H112" s="230"/>
      <c r="I112" s="230"/>
      <c r="J112" s="476"/>
    </row>
    <row r="113" spans="1:10" x14ac:dyDescent="0.25">
      <c r="A113" s="39">
        <v>111</v>
      </c>
      <c r="B113" s="191"/>
      <c r="C113" s="153"/>
      <c r="D113" s="153"/>
      <c r="E113" s="153"/>
      <c r="F113" s="153"/>
      <c r="G113" s="153"/>
      <c r="H113" s="230"/>
      <c r="I113" s="230"/>
      <c r="J113" s="476"/>
    </row>
    <row r="114" spans="1:10" x14ac:dyDescent="0.25">
      <c r="A114" s="39">
        <v>112</v>
      </c>
      <c r="B114" s="191"/>
      <c r="C114" s="153"/>
      <c r="D114" s="153"/>
      <c r="E114" s="153"/>
      <c r="F114" s="153"/>
      <c r="G114" s="153"/>
      <c r="H114" s="230"/>
      <c r="I114" s="230"/>
      <c r="J114" s="476"/>
    </row>
    <row r="115" spans="1:10" x14ac:dyDescent="0.25">
      <c r="A115" s="39">
        <v>113</v>
      </c>
      <c r="B115" s="191"/>
      <c r="C115" s="153"/>
      <c r="D115" s="153"/>
      <c r="E115" s="153"/>
      <c r="F115" s="153"/>
      <c r="G115" s="153"/>
      <c r="H115" s="230"/>
      <c r="I115" s="230"/>
      <c r="J115" s="476"/>
    </row>
    <row r="116" spans="1:10" x14ac:dyDescent="0.25">
      <c r="A116" s="39">
        <v>114</v>
      </c>
      <c r="B116" s="191"/>
      <c r="C116" s="153"/>
      <c r="D116" s="153"/>
      <c r="E116" s="153"/>
      <c r="F116" s="153"/>
      <c r="G116" s="153"/>
      <c r="H116" s="230"/>
      <c r="I116" s="230"/>
      <c r="J116" s="476"/>
    </row>
    <row r="117" spans="1:10" x14ac:dyDescent="0.25">
      <c r="A117" s="39">
        <v>115</v>
      </c>
      <c r="B117" s="191"/>
      <c r="C117" s="153"/>
      <c r="D117" s="153"/>
      <c r="E117" s="153"/>
      <c r="F117" s="153"/>
      <c r="G117" s="153"/>
      <c r="H117" s="230"/>
      <c r="I117" s="230"/>
      <c r="J117" s="476"/>
    </row>
    <row r="118" spans="1:10" x14ac:dyDescent="0.25">
      <c r="A118" s="39">
        <v>116</v>
      </c>
      <c r="B118" s="191"/>
      <c r="C118" s="153"/>
      <c r="D118" s="153"/>
      <c r="E118" s="153"/>
      <c r="F118" s="153"/>
      <c r="G118" s="153"/>
      <c r="H118" s="230"/>
      <c r="I118" s="230"/>
      <c r="J118" s="476"/>
    </row>
    <row r="119" spans="1:10" x14ac:dyDescent="0.25">
      <c r="A119" s="39">
        <v>117</v>
      </c>
      <c r="B119" s="191"/>
      <c r="C119" s="153"/>
      <c r="D119" s="153"/>
      <c r="E119" s="153"/>
      <c r="F119" s="153"/>
      <c r="G119" s="153"/>
      <c r="H119" s="230"/>
      <c r="I119" s="230"/>
      <c r="J119" s="476"/>
    </row>
    <row r="120" spans="1:10" x14ac:dyDescent="0.25">
      <c r="A120" s="39">
        <v>118</v>
      </c>
      <c r="B120" s="191"/>
      <c r="C120" s="153"/>
      <c r="D120" s="153"/>
      <c r="E120" s="153"/>
      <c r="F120" s="153"/>
      <c r="G120" s="153"/>
      <c r="H120" s="230"/>
      <c r="I120" s="230"/>
      <c r="J120" s="476"/>
    </row>
    <row r="121" spans="1:10" x14ac:dyDescent="0.25">
      <c r="A121" s="39">
        <v>119</v>
      </c>
      <c r="B121" s="224"/>
      <c r="C121" s="153"/>
      <c r="D121" s="153"/>
      <c r="E121" s="153"/>
      <c r="F121" s="153"/>
      <c r="G121" s="153"/>
      <c r="H121" s="230"/>
      <c r="I121" s="230"/>
      <c r="J121" s="476"/>
    </row>
    <row r="122" spans="1:10" x14ac:dyDescent="0.25">
      <c r="A122" s="39">
        <v>120</v>
      </c>
      <c r="B122" s="191"/>
      <c r="C122" s="153"/>
      <c r="D122" s="153"/>
      <c r="E122" s="153"/>
      <c r="F122" s="153"/>
      <c r="G122" s="153"/>
      <c r="H122" s="230"/>
      <c r="I122" s="230"/>
      <c r="J122" s="476"/>
    </row>
    <row r="123" spans="1:10" x14ac:dyDescent="0.25">
      <c r="A123" s="39">
        <v>121</v>
      </c>
      <c r="B123" s="191"/>
      <c r="C123" s="153"/>
      <c r="D123" s="153"/>
      <c r="E123" s="153"/>
      <c r="F123" s="153"/>
      <c r="G123" s="153"/>
      <c r="H123" s="230"/>
      <c r="I123" s="230"/>
      <c r="J123" s="476"/>
    </row>
    <row r="124" spans="1:10" x14ac:dyDescent="0.25">
      <c r="A124" s="39">
        <v>122</v>
      </c>
      <c r="B124" s="191"/>
      <c r="C124" s="153"/>
      <c r="D124" s="153"/>
      <c r="E124" s="153"/>
      <c r="F124" s="153"/>
      <c r="G124" s="153"/>
      <c r="H124" s="230"/>
      <c r="I124" s="230"/>
      <c r="J124" s="476"/>
    </row>
    <row r="125" spans="1:10" x14ac:dyDescent="0.25">
      <c r="A125" s="39">
        <v>123</v>
      </c>
      <c r="B125" s="191"/>
      <c r="C125" s="153"/>
      <c r="D125" s="153"/>
      <c r="E125" s="153"/>
      <c r="F125" s="153"/>
      <c r="G125" s="153"/>
      <c r="H125" s="230"/>
      <c r="I125" s="230"/>
      <c r="J125" s="476"/>
    </row>
    <row r="126" spans="1:10" x14ac:dyDescent="0.25">
      <c r="A126" s="39">
        <v>124</v>
      </c>
      <c r="B126" s="191"/>
      <c r="C126" s="153"/>
      <c r="D126" s="153"/>
      <c r="E126" s="153"/>
      <c r="F126" s="153"/>
      <c r="G126" s="153"/>
      <c r="H126" s="230"/>
      <c r="I126" s="230"/>
      <c r="J126" s="476"/>
    </row>
    <row r="127" spans="1:10" x14ac:dyDescent="0.25">
      <c r="A127" s="39">
        <v>125</v>
      </c>
      <c r="B127" s="191"/>
      <c r="C127" s="153"/>
      <c r="D127" s="153"/>
      <c r="E127" s="153"/>
      <c r="F127" s="153"/>
      <c r="G127" s="153"/>
      <c r="H127" s="230"/>
      <c r="I127" s="230"/>
      <c r="J127" s="476"/>
    </row>
    <row r="128" spans="1:10" x14ac:dyDescent="0.25">
      <c r="A128" s="39">
        <v>126</v>
      </c>
      <c r="B128" s="191"/>
      <c r="C128" s="153"/>
      <c r="D128" s="153"/>
      <c r="E128" s="153"/>
      <c r="F128" s="153"/>
      <c r="G128" s="153"/>
      <c r="H128" s="230"/>
      <c r="I128" s="230"/>
      <c r="J128" s="476"/>
    </row>
    <row r="129" spans="1:10" x14ac:dyDescent="0.25">
      <c r="A129" s="39">
        <v>127</v>
      </c>
      <c r="B129" s="191"/>
      <c r="C129" s="153"/>
      <c r="D129" s="153"/>
      <c r="E129" s="153"/>
      <c r="F129" s="153"/>
      <c r="G129" s="153"/>
      <c r="H129" s="230"/>
      <c r="I129" s="230"/>
      <c r="J129" s="476"/>
    </row>
    <row r="130" spans="1:10" x14ac:dyDescent="0.25">
      <c r="A130" s="39">
        <v>128</v>
      </c>
      <c r="B130" s="191"/>
      <c r="C130" s="153"/>
      <c r="D130" s="153"/>
      <c r="E130" s="153"/>
      <c r="F130" s="153"/>
      <c r="G130" s="153"/>
      <c r="H130" s="230"/>
      <c r="I130" s="230"/>
      <c r="J130" s="476"/>
    </row>
    <row r="131" spans="1:10" x14ac:dyDescent="0.25">
      <c r="A131" s="39">
        <v>129</v>
      </c>
      <c r="B131" s="191"/>
      <c r="C131" s="153"/>
      <c r="D131" s="153"/>
      <c r="E131" s="153"/>
      <c r="F131" s="153"/>
      <c r="G131" s="153"/>
      <c r="H131" s="230"/>
      <c r="I131" s="230"/>
      <c r="J131" s="476"/>
    </row>
    <row r="132" spans="1:10" x14ac:dyDescent="0.25">
      <c r="A132" s="39">
        <v>130</v>
      </c>
      <c r="B132" s="191"/>
      <c r="C132" s="153"/>
      <c r="D132" s="153"/>
      <c r="E132" s="153"/>
      <c r="F132" s="153"/>
      <c r="G132" s="153"/>
      <c r="H132" s="230"/>
      <c r="I132" s="230"/>
      <c r="J132" s="476"/>
    </row>
    <row r="133" spans="1:10" x14ac:dyDescent="0.25">
      <c r="A133" s="39">
        <v>131</v>
      </c>
      <c r="B133" s="191"/>
      <c r="C133" s="153"/>
      <c r="D133" s="153"/>
      <c r="E133" s="153"/>
      <c r="F133" s="153"/>
      <c r="G133" s="153"/>
      <c r="H133" s="230"/>
      <c r="I133" s="230"/>
      <c r="J133" s="476"/>
    </row>
    <row r="134" spans="1:10" x14ac:dyDescent="0.25">
      <c r="A134" s="39">
        <v>132</v>
      </c>
      <c r="B134" s="191"/>
      <c r="C134" s="153"/>
      <c r="D134" s="153"/>
      <c r="E134" s="153"/>
      <c r="F134" s="153"/>
      <c r="G134" s="153"/>
      <c r="H134" s="230"/>
      <c r="I134" s="230"/>
      <c r="J134" s="476"/>
    </row>
    <row r="135" spans="1:10" x14ac:dyDescent="0.25">
      <c r="A135" s="39">
        <v>133</v>
      </c>
      <c r="B135" s="191"/>
      <c r="C135" s="153"/>
      <c r="D135" s="153"/>
      <c r="E135" s="153"/>
      <c r="F135" s="153"/>
      <c r="G135" s="153"/>
      <c r="H135" s="230"/>
      <c r="I135" s="230"/>
      <c r="J135" s="476"/>
    </row>
    <row r="136" spans="1:10" x14ac:dyDescent="0.25">
      <c r="A136" s="39">
        <v>134</v>
      </c>
      <c r="B136" s="191"/>
      <c r="C136" s="153"/>
      <c r="D136" s="153"/>
      <c r="E136" s="153"/>
      <c r="F136" s="153"/>
      <c r="G136" s="153"/>
      <c r="H136" s="230"/>
      <c r="I136" s="230"/>
      <c r="J136" s="476"/>
    </row>
    <row r="137" spans="1:10" x14ac:dyDescent="0.25">
      <c r="A137" s="39">
        <v>135</v>
      </c>
      <c r="B137" s="191"/>
      <c r="C137" s="153"/>
      <c r="D137" s="153"/>
      <c r="E137" s="153"/>
      <c r="F137" s="153"/>
      <c r="G137" s="153"/>
      <c r="H137" s="230"/>
      <c r="I137" s="230"/>
      <c r="J137" s="476"/>
    </row>
    <row r="138" spans="1:10" x14ac:dyDescent="0.25">
      <c r="A138" s="39">
        <v>136</v>
      </c>
      <c r="B138" s="191"/>
      <c r="C138" s="153"/>
      <c r="D138" s="153"/>
      <c r="E138" s="153"/>
      <c r="F138" s="153"/>
      <c r="G138" s="153"/>
      <c r="H138" s="230"/>
      <c r="I138" s="230"/>
      <c r="J138" s="476"/>
    </row>
    <row r="139" spans="1:10" x14ac:dyDescent="0.25">
      <c r="A139" s="39">
        <v>137</v>
      </c>
      <c r="B139" s="191"/>
      <c r="C139" s="153"/>
      <c r="D139" s="153"/>
      <c r="E139" s="153"/>
      <c r="F139" s="153"/>
      <c r="G139" s="153"/>
      <c r="H139" s="230"/>
      <c r="I139" s="230"/>
      <c r="J139" s="476"/>
    </row>
    <row r="140" spans="1:10" x14ac:dyDescent="0.25">
      <c r="A140" s="39">
        <v>138</v>
      </c>
      <c r="B140" s="191"/>
      <c r="C140" s="153"/>
      <c r="D140" s="153"/>
      <c r="E140" s="153"/>
      <c r="F140" s="153"/>
      <c r="G140" s="153"/>
      <c r="H140" s="230"/>
      <c r="I140" s="230"/>
      <c r="J140" s="476"/>
    </row>
    <row r="141" spans="1:10" x14ac:dyDescent="0.25">
      <c r="A141" s="39">
        <v>139</v>
      </c>
      <c r="B141" s="191"/>
      <c r="C141" s="153"/>
      <c r="D141" s="153"/>
      <c r="E141" s="153"/>
      <c r="F141" s="153"/>
      <c r="G141" s="153"/>
      <c r="H141" s="230"/>
      <c r="I141" s="230"/>
      <c r="J141" s="476"/>
    </row>
    <row r="142" spans="1:10" x14ac:dyDescent="0.25">
      <c r="A142" s="39">
        <v>140</v>
      </c>
      <c r="B142" s="191"/>
      <c r="C142" s="153"/>
      <c r="D142" s="153"/>
      <c r="E142" s="153"/>
      <c r="F142" s="153"/>
      <c r="G142" s="153"/>
      <c r="H142" s="230"/>
      <c r="I142" s="230"/>
      <c r="J142" s="476"/>
    </row>
    <row r="143" spans="1:10" x14ac:dyDescent="0.25">
      <c r="A143" s="39">
        <v>141</v>
      </c>
      <c r="B143" s="191"/>
      <c r="C143" s="153"/>
      <c r="D143" s="153"/>
      <c r="E143" s="153"/>
      <c r="F143" s="153"/>
      <c r="G143" s="153"/>
      <c r="H143" s="230"/>
      <c r="I143" s="230"/>
      <c r="J143" s="476"/>
    </row>
    <row r="144" spans="1:10" x14ac:dyDescent="0.25">
      <c r="A144" s="39">
        <v>142</v>
      </c>
      <c r="B144" s="191"/>
      <c r="C144" s="153"/>
      <c r="D144" s="153"/>
      <c r="E144" s="153"/>
      <c r="F144" s="153"/>
      <c r="G144" s="153"/>
      <c r="H144" s="230"/>
      <c r="I144" s="230"/>
      <c r="J144" s="476"/>
    </row>
    <row r="145" spans="1:10" x14ac:dyDescent="0.25">
      <c r="A145" s="39">
        <v>143</v>
      </c>
      <c r="B145" s="191"/>
      <c r="C145" s="153"/>
      <c r="D145" s="153"/>
      <c r="E145" s="153"/>
      <c r="F145" s="153"/>
      <c r="G145" s="153"/>
      <c r="H145" s="230"/>
      <c r="I145" s="230"/>
      <c r="J145" s="476"/>
    </row>
    <row r="146" spans="1:10" x14ac:dyDescent="0.25">
      <c r="A146" s="39">
        <v>144</v>
      </c>
      <c r="B146" s="191"/>
      <c r="C146" s="153"/>
      <c r="D146" s="153"/>
      <c r="E146" s="153"/>
      <c r="F146" s="153"/>
      <c r="G146" s="153"/>
      <c r="H146" s="230"/>
      <c r="I146" s="230"/>
      <c r="J146" s="476"/>
    </row>
    <row r="147" spans="1:10" x14ac:dyDescent="0.25">
      <c r="A147" s="39">
        <v>145</v>
      </c>
      <c r="B147" s="191"/>
      <c r="C147" s="153"/>
      <c r="D147" s="153"/>
      <c r="E147" s="153"/>
      <c r="F147" s="153"/>
      <c r="G147" s="153"/>
      <c r="H147" s="230"/>
      <c r="I147" s="230"/>
      <c r="J147" s="476"/>
    </row>
    <row r="148" spans="1:10" x14ac:dyDescent="0.25">
      <c r="A148" s="39">
        <v>146</v>
      </c>
      <c r="B148" s="191"/>
      <c r="C148" s="153"/>
      <c r="D148" s="153"/>
      <c r="E148" s="153"/>
      <c r="F148" s="153"/>
      <c r="G148" s="153"/>
      <c r="H148" s="230"/>
      <c r="I148" s="230"/>
      <c r="J148" s="476"/>
    </row>
    <row r="149" spans="1:10" x14ac:dyDescent="0.25">
      <c r="A149" s="39">
        <v>147</v>
      </c>
      <c r="B149" s="191"/>
      <c r="C149" s="153"/>
      <c r="D149" s="153"/>
      <c r="E149" s="153"/>
      <c r="F149" s="153"/>
      <c r="G149" s="153"/>
      <c r="H149" s="230"/>
      <c r="I149" s="230"/>
      <c r="J149" s="476"/>
    </row>
    <row r="150" spans="1:10" x14ac:dyDescent="0.25">
      <c r="A150" s="39">
        <v>148</v>
      </c>
      <c r="B150" s="191"/>
      <c r="C150" s="153"/>
      <c r="D150" s="153"/>
      <c r="E150" s="153"/>
      <c r="F150" s="153"/>
      <c r="G150" s="153"/>
      <c r="H150" s="230"/>
      <c r="I150" s="230"/>
      <c r="J150" s="476"/>
    </row>
    <row r="151" spans="1:10" x14ac:dyDescent="0.25">
      <c r="A151" s="39">
        <v>149</v>
      </c>
      <c r="B151" s="191"/>
      <c r="C151" s="153"/>
      <c r="D151" s="153"/>
      <c r="E151" s="153"/>
      <c r="F151" s="153"/>
      <c r="G151" s="153"/>
      <c r="H151" s="230"/>
      <c r="I151" s="230"/>
      <c r="J151" s="476"/>
    </row>
    <row r="152" spans="1:10" x14ac:dyDescent="0.25">
      <c r="A152" s="39">
        <v>150</v>
      </c>
      <c r="B152" s="191"/>
      <c r="C152" s="153"/>
      <c r="D152" s="153"/>
      <c r="E152" s="153"/>
      <c r="F152" s="153"/>
      <c r="G152" s="153"/>
      <c r="H152" s="230"/>
      <c r="I152" s="230"/>
      <c r="J152" s="476"/>
    </row>
    <row r="153" spans="1:10" x14ac:dyDescent="0.25">
      <c r="A153" s="39">
        <v>151</v>
      </c>
      <c r="B153" s="191"/>
      <c r="C153" s="153"/>
      <c r="D153" s="153"/>
      <c r="E153" s="153"/>
      <c r="F153" s="153"/>
      <c r="G153" s="153"/>
      <c r="H153" s="230"/>
      <c r="I153" s="230"/>
      <c r="J153" s="476"/>
    </row>
    <row r="154" spans="1:10" x14ac:dyDescent="0.25">
      <c r="A154" s="39">
        <v>152</v>
      </c>
      <c r="B154" s="191"/>
      <c r="C154" s="153"/>
      <c r="D154" s="153"/>
      <c r="E154" s="153"/>
      <c r="F154" s="153"/>
      <c r="G154" s="153"/>
      <c r="H154" s="230"/>
      <c r="I154" s="230"/>
      <c r="J154" s="476"/>
    </row>
    <row r="155" spans="1:10" x14ac:dyDescent="0.25">
      <c r="A155" s="39">
        <v>153</v>
      </c>
      <c r="B155" s="191"/>
      <c r="C155" s="153"/>
      <c r="D155" s="153"/>
      <c r="E155" s="153"/>
      <c r="F155" s="153"/>
      <c r="G155" s="153"/>
      <c r="H155" s="230"/>
      <c r="I155" s="230"/>
      <c r="J155" s="476"/>
    </row>
    <row r="156" spans="1:10" x14ac:dyDescent="0.25">
      <c r="A156" s="39">
        <v>154</v>
      </c>
      <c r="B156" s="191"/>
      <c r="C156" s="153"/>
      <c r="D156" s="153"/>
      <c r="E156" s="153"/>
      <c r="F156" s="153"/>
      <c r="G156" s="153"/>
      <c r="H156" s="230"/>
      <c r="I156" s="230"/>
      <c r="J156" s="476"/>
    </row>
    <row r="157" spans="1:10" x14ac:dyDescent="0.25">
      <c r="A157" s="39">
        <v>155</v>
      </c>
      <c r="B157" s="191"/>
      <c r="C157" s="153"/>
      <c r="D157" s="153"/>
      <c r="E157" s="153"/>
      <c r="F157" s="153"/>
      <c r="G157" s="153"/>
      <c r="H157" s="230"/>
      <c r="I157" s="230"/>
      <c r="J157" s="476"/>
    </row>
    <row r="158" spans="1:10" x14ac:dyDescent="0.25">
      <c r="A158" s="39">
        <v>156</v>
      </c>
      <c r="B158" s="191"/>
      <c r="C158" s="153"/>
      <c r="D158" s="153"/>
      <c r="E158" s="153"/>
      <c r="F158" s="153"/>
      <c r="G158" s="153"/>
      <c r="H158" s="230"/>
      <c r="I158" s="230"/>
      <c r="J158" s="476"/>
    </row>
    <row r="159" spans="1:10" x14ac:dyDescent="0.25">
      <c r="A159" s="39">
        <v>157</v>
      </c>
      <c r="B159" s="191"/>
      <c r="C159" s="153"/>
      <c r="D159" s="153"/>
      <c r="E159" s="153"/>
      <c r="F159" s="153"/>
      <c r="G159" s="153"/>
      <c r="H159" s="230"/>
      <c r="I159" s="230"/>
      <c r="J159" s="476"/>
    </row>
    <row r="160" spans="1:10" x14ac:dyDescent="0.25">
      <c r="A160" s="39">
        <v>158</v>
      </c>
      <c r="B160" s="191"/>
      <c r="C160" s="153"/>
      <c r="D160" s="153"/>
      <c r="E160" s="153"/>
      <c r="F160" s="153"/>
      <c r="G160" s="153"/>
      <c r="H160" s="230"/>
      <c r="I160" s="230"/>
      <c r="J160" s="476"/>
    </row>
    <row r="161" spans="1:10" x14ac:dyDescent="0.25">
      <c r="A161" s="39">
        <v>159</v>
      </c>
      <c r="B161" s="191"/>
      <c r="C161" s="153"/>
      <c r="D161" s="153"/>
      <c r="E161" s="153"/>
      <c r="F161" s="153"/>
      <c r="G161" s="153"/>
      <c r="H161" s="230"/>
      <c r="I161" s="230"/>
      <c r="J161" s="476"/>
    </row>
    <row r="162" spans="1:10" x14ac:dyDescent="0.25">
      <c r="A162" s="39">
        <v>160</v>
      </c>
      <c r="B162" s="191"/>
      <c r="C162" s="153"/>
      <c r="D162" s="153"/>
      <c r="E162" s="153"/>
      <c r="F162" s="153"/>
      <c r="G162" s="153"/>
      <c r="H162" s="230"/>
      <c r="I162" s="230"/>
      <c r="J162" s="476"/>
    </row>
    <row r="163" spans="1:10" x14ac:dyDescent="0.25">
      <c r="A163" s="39">
        <v>161</v>
      </c>
      <c r="B163" s="191"/>
      <c r="C163" s="153"/>
      <c r="D163" s="153"/>
      <c r="E163" s="153"/>
      <c r="F163" s="153"/>
      <c r="G163" s="153"/>
      <c r="H163" s="230"/>
      <c r="I163" s="230"/>
      <c r="J163" s="476"/>
    </row>
    <row r="164" spans="1:10" x14ac:dyDescent="0.25">
      <c r="A164" s="39">
        <v>162</v>
      </c>
      <c r="B164" s="191"/>
      <c r="C164" s="153"/>
      <c r="D164" s="153"/>
      <c r="E164" s="153"/>
      <c r="F164" s="153"/>
      <c r="G164" s="153"/>
      <c r="H164" s="230"/>
      <c r="I164" s="230"/>
      <c r="J164" s="476"/>
    </row>
    <row r="165" spans="1:10" x14ac:dyDescent="0.25">
      <c r="A165" s="39">
        <v>163</v>
      </c>
      <c r="B165" s="191"/>
      <c r="C165" s="153"/>
      <c r="D165" s="153"/>
      <c r="E165" s="153"/>
      <c r="F165" s="153"/>
      <c r="G165" s="153"/>
      <c r="H165" s="230"/>
      <c r="I165" s="230"/>
      <c r="J165" s="476"/>
    </row>
    <row r="166" spans="1:10" x14ac:dyDescent="0.25">
      <c r="A166" s="39">
        <v>164</v>
      </c>
      <c r="B166" s="191"/>
      <c r="C166" s="153"/>
      <c r="D166" s="153"/>
      <c r="E166" s="153"/>
      <c r="F166" s="153"/>
      <c r="G166" s="153"/>
      <c r="H166" s="230"/>
      <c r="I166" s="230"/>
      <c r="J166" s="476"/>
    </row>
    <row r="167" spans="1:10" x14ac:dyDescent="0.25">
      <c r="A167" s="39">
        <v>165</v>
      </c>
      <c r="B167" s="191"/>
      <c r="C167" s="153"/>
      <c r="D167" s="153"/>
      <c r="E167" s="153"/>
      <c r="F167" s="153"/>
      <c r="G167" s="153"/>
      <c r="H167" s="230"/>
      <c r="I167" s="230"/>
      <c r="J167" s="476"/>
    </row>
    <row r="168" spans="1:10" x14ac:dyDescent="0.25">
      <c r="A168" s="39">
        <v>166</v>
      </c>
      <c r="B168" s="191"/>
      <c r="C168" s="153"/>
      <c r="D168" s="153"/>
      <c r="E168" s="153"/>
      <c r="F168" s="153"/>
      <c r="G168" s="153"/>
      <c r="H168" s="230"/>
      <c r="I168" s="230"/>
      <c r="J168" s="476"/>
    </row>
    <row r="169" spans="1:10" x14ac:dyDescent="0.25">
      <c r="A169" s="39">
        <v>167</v>
      </c>
      <c r="B169" s="191"/>
      <c r="C169" s="153"/>
      <c r="D169" s="153"/>
      <c r="E169" s="153"/>
      <c r="F169" s="153"/>
      <c r="G169" s="153"/>
      <c r="H169" s="230"/>
      <c r="I169" s="230"/>
      <c r="J169" s="476"/>
    </row>
    <row r="170" spans="1:10" x14ac:dyDescent="0.25">
      <c r="A170" s="39">
        <v>168</v>
      </c>
      <c r="B170" s="191"/>
      <c r="C170" s="153"/>
      <c r="D170" s="153"/>
      <c r="E170" s="153"/>
      <c r="F170" s="153"/>
      <c r="G170" s="153"/>
      <c r="H170" s="230"/>
      <c r="I170" s="230"/>
      <c r="J170" s="476"/>
    </row>
    <row r="171" spans="1:10" x14ac:dyDescent="0.25">
      <c r="A171" s="39">
        <v>169</v>
      </c>
      <c r="B171" s="191"/>
      <c r="C171" s="153"/>
      <c r="D171" s="153"/>
      <c r="E171" s="153"/>
      <c r="F171" s="153"/>
      <c r="G171" s="153"/>
      <c r="H171" s="230"/>
      <c r="I171" s="230"/>
      <c r="J171" s="476"/>
    </row>
    <row r="172" spans="1:10" x14ac:dyDescent="0.25">
      <c r="A172" s="39">
        <v>170</v>
      </c>
      <c r="B172" s="191"/>
      <c r="C172" s="153"/>
      <c r="D172" s="153"/>
      <c r="E172" s="153"/>
      <c r="F172" s="153"/>
      <c r="G172" s="153"/>
      <c r="H172" s="230"/>
      <c r="I172" s="230"/>
      <c r="J172" s="476"/>
    </row>
    <row r="173" spans="1:10" x14ac:dyDescent="0.25">
      <c r="A173" s="39">
        <v>171</v>
      </c>
      <c r="B173" s="191"/>
      <c r="C173" s="153"/>
      <c r="D173" s="153"/>
      <c r="E173" s="153"/>
      <c r="F173" s="153"/>
      <c r="G173" s="153"/>
      <c r="H173" s="230"/>
      <c r="I173" s="230"/>
      <c r="J173" s="476"/>
    </row>
    <row r="174" spans="1:10" x14ac:dyDescent="0.25">
      <c r="A174" s="39">
        <v>172</v>
      </c>
      <c r="B174" s="191"/>
      <c r="C174" s="153"/>
      <c r="D174" s="153"/>
      <c r="E174" s="153"/>
      <c r="F174" s="153"/>
      <c r="G174" s="153"/>
      <c r="H174" s="230"/>
      <c r="I174" s="230"/>
      <c r="J174" s="476"/>
    </row>
    <row r="175" spans="1:10" x14ac:dyDescent="0.25">
      <c r="A175" s="39">
        <v>173</v>
      </c>
      <c r="B175" s="191"/>
      <c r="C175" s="153"/>
      <c r="D175" s="153"/>
      <c r="E175" s="153"/>
      <c r="F175" s="153"/>
      <c r="G175" s="153"/>
      <c r="H175" s="230"/>
      <c r="I175" s="230"/>
      <c r="J175" s="476"/>
    </row>
    <row r="176" spans="1:10" x14ac:dyDescent="0.25">
      <c r="A176" s="39">
        <v>174</v>
      </c>
      <c r="B176" s="191"/>
      <c r="C176" s="153"/>
      <c r="D176" s="153"/>
      <c r="E176" s="153"/>
      <c r="F176" s="153"/>
      <c r="G176" s="153"/>
      <c r="H176" s="230"/>
      <c r="I176" s="230"/>
      <c r="J176" s="476"/>
    </row>
    <row r="177" spans="1:10" x14ac:dyDescent="0.25">
      <c r="A177" s="39">
        <v>175</v>
      </c>
      <c r="B177" s="191"/>
      <c r="C177" s="153"/>
      <c r="D177" s="153"/>
      <c r="E177" s="153"/>
      <c r="F177" s="153"/>
      <c r="G177" s="153"/>
      <c r="H177" s="230"/>
      <c r="I177" s="230"/>
      <c r="J177" s="476"/>
    </row>
    <row r="178" spans="1:10" x14ac:dyDescent="0.25">
      <c r="A178" s="39">
        <v>176</v>
      </c>
      <c r="B178" s="191"/>
      <c r="C178" s="153"/>
      <c r="D178" s="153"/>
      <c r="E178" s="153"/>
      <c r="F178" s="153"/>
      <c r="G178" s="153"/>
      <c r="H178" s="230"/>
      <c r="I178" s="230"/>
      <c r="J178" s="476"/>
    </row>
    <row r="179" spans="1:10" x14ac:dyDescent="0.25">
      <c r="A179" s="39">
        <v>177</v>
      </c>
      <c r="B179" s="191"/>
      <c r="C179" s="153"/>
      <c r="D179" s="153"/>
      <c r="E179" s="153"/>
      <c r="F179" s="153"/>
      <c r="G179" s="153"/>
      <c r="H179" s="230"/>
      <c r="I179" s="230"/>
      <c r="J179" s="476"/>
    </row>
    <row r="180" spans="1:10" x14ac:dyDescent="0.25">
      <c r="A180" s="39">
        <v>178</v>
      </c>
      <c r="B180" s="191"/>
      <c r="C180" s="153"/>
      <c r="D180" s="153"/>
      <c r="E180" s="153"/>
      <c r="F180" s="153"/>
      <c r="G180" s="153"/>
      <c r="H180" s="230"/>
      <c r="I180" s="230"/>
      <c r="J180" s="476"/>
    </row>
    <row r="181" spans="1:10" x14ac:dyDescent="0.25">
      <c r="A181" s="39">
        <v>179</v>
      </c>
      <c r="B181" s="191"/>
      <c r="C181" s="153"/>
      <c r="D181" s="153"/>
      <c r="E181" s="153"/>
      <c r="F181" s="153"/>
      <c r="G181" s="153"/>
      <c r="H181" s="230"/>
      <c r="I181" s="230"/>
      <c r="J181" s="476"/>
    </row>
    <row r="182" spans="1:10" x14ac:dyDescent="0.25">
      <c r="A182" s="39">
        <v>180</v>
      </c>
      <c r="B182" s="191"/>
      <c r="C182" s="153"/>
      <c r="D182" s="153"/>
      <c r="E182" s="153"/>
      <c r="F182" s="153"/>
      <c r="G182" s="153"/>
      <c r="H182" s="230"/>
      <c r="I182" s="230"/>
      <c r="J182" s="476"/>
    </row>
    <row r="183" spans="1:10" x14ac:dyDescent="0.25">
      <c r="A183" s="39">
        <v>181</v>
      </c>
      <c r="B183" s="191"/>
      <c r="C183" s="153"/>
      <c r="D183" s="153"/>
      <c r="E183" s="153"/>
      <c r="F183" s="153"/>
      <c r="G183" s="153"/>
      <c r="H183" s="230"/>
      <c r="I183" s="230"/>
      <c r="J183" s="476"/>
    </row>
    <row r="184" spans="1:10" x14ac:dyDescent="0.25">
      <c r="A184" s="39">
        <v>182</v>
      </c>
      <c r="B184" s="191"/>
      <c r="C184" s="153"/>
      <c r="D184" s="153"/>
      <c r="E184" s="153"/>
      <c r="F184" s="153"/>
      <c r="G184" s="153"/>
      <c r="H184" s="230"/>
      <c r="I184" s="230"/>
      <c r="J184" s="476"/>
    </row>
    <row r="185" spans="1:10" x14ac:dyDescent="0.25">
      <c r="A185" s="39">
        <v>183</v>
      </c>
      <c r="B185" s="191"/>
      <c r="C185" s="153"/>
      <c r="D185" s="153"/>
      <c r="E185" s="153"/>
      <c r="F185" s="153"/>
      <c r="G185" s="153"/>
      <c r="H185" s="230"/>
      <c r="I185" s="230"/>
      <c r="J185" s="476"/>
    </row>
    <row r="186" spans="1:10" x14ac:dyDescent="0.25">
      <c r="A186" s="39">
        <v>184</v>
      </c>
      <c r="B186" s="191"/>
      <c r="C186" s="153"/>
      <c r="D186" s="153"/>
      <c r="E186" s="153"/>
      <c r="F186" s="153"/>
      <c r="G186" s="153"/>
      <c r="H186" s="230"/>
      <c r="I186" s="230"/>
      <c r="J186" s="476"/>
    </row>
    <row r="187" spans="1:10" x14ac:dyDescent="0.25">
      <c r="A187" s="39">
        <v>185</v>
      </c>
      <c r="B187" s="191"/>
      <c r="C187" s="153"/>
      <c r="D187" s="153"/>
      <c r="E187" s="153"/>
      <c r="F187" s="153"/>
      <c r="G187" s="153"/>
      <c r="H187" s="230"/>
      <c r="I187" s="230"/>
      <c r="J187" s="476"/>
    </row>
    <row r="188" spans="1:10" x14ac:dyDescent="0.25">
      <c r="A188" s="39">
        <v>186</v>
      </c>
      <c r="B188" s="191"/>
      <c r="C188" s="153"/>
      <c r="D188" s="153"/>
      <c r="E188" s="153"/>
      <c r="F188" s="153"/>
      <c r="G188" s="153"/>
      <c r="H188" s="230"/>
      <c r="I188" s="230"/>
      <c r="J188" s="476"/>
    </row>
    <row r="189" spans="1:10" x14ac:dyDescent="0.25">
      <c r="A189" s="39">
        <v>187</v>
      </c>
      <c r="B189" s="191"/>
      <c r="C189" s="153"/>
      <c r="D189" s="153"/>
      <c r="E189" s="153"/>
      <c r="F189" s="153"/>
      <c r="G189" s="153"/>
      <c r="H189" s="230"/>
      <c r="I189" s="230"/>
      <c r="J189" s="476"/>
    </row>
    <row r="190" spans="1:10" x14ac:dyDescent="0.25">
      <c r="A190" s="39">
        <v>188</v>
      </c>
      <c r="B190" s="191"/>
      <c r="C190" s="153"/>
      <c r="D190" s="153"/>
      <c r="E190" s="153"/>
      <c r="F190" s="153"/>
      <c r="G190" s="153"/>
      <c r="H190" s="230"/>
      <c r="I190" s="230"/>
      <c r="J190" s="476"/>
    </row>
    <row r="191" spans="1:10" x14ac:dyDescent="0.25">
      <c r="A191" s="39">
        <v>189</v>
      </c>
      <c r="B191" s="191"/>
      <c r="C191" s="153"/>
      <c r="D191" s="153"/>
      <c r="E191" s="153"/>
      <c r="F191" s="153"/>
      <c r="G191" s="153"/>
      <c r="H191" s="230"/>
      <c r="I191" s="230"/>
      <c r="J191" s="476"/>
    </row>
    <row r="192" spans="1:10" x14ac:dyDescent="0.25">
      <c r="A192" s="39">
        <v>190</v>
      </c>
      <c r="B192" s="191"/>
      <c r="C192" s="153"/>
      <c r="D192" s="153"/>
      <c r="E192" s="153"/>
      <c r="F192" s="153"/>
      <c r="G192" s="153"/>
      <c r="H192" s="230"/>
      <c r="I192" s="230"/>
      <c r="J192" s="476"/>
    </row>
    <row r="193" spans="1:10" x14ac:dyDescent="0.25">
      <c r="A193" s="39">
        <v>191</v>
      </c>
      <c r="B193" s="191"/>
      <c r="C193" s="153"/>
      <c r="D193" s="153"/>
      <c r="E193" s="153"/>
      <c r="F193" s="153"/>
      <c r="G193" s="153"/>
      <c r="H193" s="230"/>
      <c r="I193" s="230"/>
      <c r="J193" s="476"/>
    </row>
    <row r="194" spans="1:10" x14ac:dyDescent="0.25">
      <c r="A194" s="39">
        <v>192</v>
      </c>
      <c r="B194" s="191"/>
      <c r="C194" s="153"/>
      <c r="D194" s="153"/>
      <c r="E194" s="153"/>
      <c r="F194" s="153"/>
      <c r="G194" s="153"/>
      <c r="H194" s="230"/>
      <c r="I194" s="230"/>
      <c r="J194" s="476"/>
    </row>
    <row r="195" spans="1:10" x14ac:dyDescent="0.25">
      <c r="A195" s="39">
        <v>193</v>
      </c>
      <c r="B195" s="191"/>
      <c r="C195" s="153"/>
      <c r="D195" s="153"/>
      <c r="E195" s="153"/>
      <c r="F195" s="153"/>
      <c r="G195" s="153"/>
      <c r="H195" s="230"/>
      <c r="I195" s="230"/>
      <c r="J195" s="476"/>
    </row>
    <row r="196" spans="1:10" x14ac:dyDescent="0.25">
      <c r="A196" s="39">
        <v>194</v>
      </c>
      <c r="B196" s="191"/>
      <c r="C196" s="153"/>
      <c r="D196" s="153"/>
      <c r="E196" s="153"/>
      <c r="F196" s="153"/>
      <c r="G196" s="153"/>
      <c r="H196" s="230"/>
      <c r="I196" s="230"/>
      <c r="J196" s="476"/>
    </row>
    <row r="197" spans="1:10" x14ac:dyDescent="0.25">
      <c r="A197" s="39">
        <v>195</v>
      </c>
      <c r="B197" s="191"/>
      <c r="C197" s="153"/>
      <c r="D197" s="153"/>
      <c r="E197" s="153"/>
      <c r="F197" s="153"/>
      <c r="G197" s="153"/>
      <c r="H197" s="230"/>
      <c r="I197" s="230"/>
      <c r="J197" s="476"/>
    </row>
    <row r="198" spans="1:10" x14ac:dyDescent="0.25">
      <c r="A198" s="39">
        <v>196</v>
      </c>
      <c r="B198" s="191"/>
      <c r="C198" s="153"/>
      <c r="D198" s="153"/>
      <c r="E198" s="153"/>
      <c r="F198" s="153"/>
      <c r="G198" s="153"/>
      <c r="H198" s="230"/>
      <c r="I198" s="230"/>
      <c r="J198" s="476"/>
    </row>
    <row r="199" spans="1:10" x14ac:dyDescent="0.25">
      <c r="A199" s="39">
        <v>197</v>
      </c>
      <c r="B199" s="191"/>
      <c r="C199" s="153"/>
      <c r="D199" s="153"/>
      <c r="E199" s="153"/>
      <c r="F199" s="153"/>
      <c r="G199" s="153"/>
      <c r="H199" s="230"/>
      <c r="I199" s="230"/>
      <c r="J199" s="476"/>
    </row>
    <row r="200" spans="1:10" x14ac:dyDescent="0.25">
      <c r="A200" s="39">
        <v>198</v>
      </c>
      <c r="B200" s="191"/>
      <c r="C200" s="153"/>
      <c r="D200" s="153"/>
      <c r="E200" s="153"/>
      <c r="F200" s="153"/>
      <c r="G200" s="153"/>
      <c r="H200" s="230"/>
      <c r="I200" s="230"/>
      <c r="J200" s="476"/>
    </row>
    <row r="201" spans="1:10" x14ac:dyDescent="0.25">
      <c r="A201" s="39">
        <v>199</v>
      </c>
      <c r="B201" s="191"/>
      <c r="C201" s="153"/>
      <c r="D201" s="153"/>
      <c r="E201" s="153"/>
      <c r="F201" s="153"/>
      <c r="G201" s="153"/>
      <c r="H201" s="230"/>
      <c r="I201" s="230"/>
      <c r="J201" s="476"/>
    </row>
    <row r="202" spans="1:10" x14ac:dyDescent="0.25">
      <c r="A202" s="39">
        <v>200</v>
      </c>
      <c r="B202" s="191"/>
      <c r="C202" s="153"/>
      <c r="D202" s="153"/>
      <c r="E202" s="153"/>
      <c r="F202" s="153"/>
      <c r="G202" s="153"/>
      <c r="H202" s="230"/>
      <c r="I202" s="230"/>
      <c r="J202" s="476"/>
    </row>
    <row r="203" spans="1:10" x14ac:dyDescent="0.25">
      <c r="A203" s="39">
        <v>201</v>
      </c>
      <c r="B203" s="191"/>
      <c r="C203" s="153"/>
      <c r="D203" s="153"/>
      <c r="E203" s="153"/>
      <c r="F203" s="153"/>
      <c r="G203" s="153"/>
      <c r="H203" s="230"/>
      <c r="I203" s="230"/>
      <c r="J203" s="476"/>
    </row>
    <row r="204" spans="1:10" x14ac:dyDescent="0.25">
      <c r="A204" s="39">
        <v>202</v>
      </c>
      <c r="B204" s="191"/>
      <c r="C204" s="153"/>
      <c r="D204" s="153"/>
      <c r="E204" s="153"/>
      <c r="F204" s="153"/>
      <c r="G204" s="153"/>
      <c r="H204" s="230"/>
      <c r="I204" s="230"/>
      <c r="J204" s="476"/>
    </row>
    <row r="205" spans="1:10" x14ac:dyDescent="0.25">
      <c r="A205" s="39">
        <v>203</v>
      </c>
      <c r="B205" s="191"/>
      <c r="C205" s="153"/>
      <c r="D205" s="153"/>
      <c r="E205" s="153"/>
      <c r="F205" s="153"/>
      <c r="G205" s="153"/>
      <c r="H205" s="230"/>
      <c r="I205" s="230"/>
      <c r="J205" s="476"/>
    </row>
    <row r="206" spans="1:10" x14ac:dyDescent="0.25">
      <c r="A206" s="39">
        <v>204</v>
      </c>
      <c r="B206" s="191"/>
      <c r="C206" s="153"/>
      <c r="D206" s="153"/>
      <c r="E206" s="153"/>
      <c r="F206" s="153"/>
      <c r="G206" s="153"/>
      <c r="H206" s="230"/>
      <c r="I206" s="230"/>
      <c r="J206" s="476"/>
    </row>
    <row r="207" spans="1:10" x14ac:dyDescent="0.25">
      <c r="A207" s="39">
        <v>205</v>
      </c>
      <c r="B207" s="191"/>
      <c r="C207" s="153"/>
      <c r="D207" s="153"/>
      <c r="E207" s="153"/>
      <c r="F207" s="153"/>
      <c r="G207" s="153"/>
      <c r="H207" s="230"/>
      <c r="I207" s="230"/>
      <c r="J207" s="476"/>
    </row>
    <row r="208" spans="1:10" x14ac:dyDescent="0.25">
      <c r="A208" s="39">
        <v>206</v>
      </c>
      <c r="B208" s="191"/>
      <c r="C208" s="153"/>
      <c r="D208" s="153"/>
      <c r="E208" s="153"/>
      <c r="F208" s="153"/>
      <c r="G208" s="153"/>
      <c r="H208" s="230"/>
      <c r="I208" s="230"/>
      <c r="J208" s="476"/>
    </row>
    <row r="209" spans="1:10" x14ac:dyDescent="0.25">
      <c r="A209" s="39">
        <v>207</v>
      </c>
      <c r="B209" s="191"/>
      <c r="C209" s="153"/>
      <c r="D209" s="153"/>
      <c r="E209" s="153"/>
      <c r="F209" s="153"/>
      <c r="G209" s="153"/>
      <c r="H209" s="230"/>
      <c r="I209" s="230"/>
      <c r="J209" s="476"/>
    </row>
    <row r="210" spans="1:10" x14ac:dyDescent="0.25">
      <c r="A210" s="39">
        <v>208</v>
      </c>
      <c r="B210" s="191"/>
      <c r="C210" s="153"/>
      <c r="D210" s="153"/>
      <c r="E210" s="153"/>
      <c r="F210" s="153"/>
      <c r="G210" s="153"/>
      <c r="H210" s="230"/>
      <c r="I210" s="230"/>
      <c r="J210" s="476"/>
    </row>
    <row r="211" spans="1:10" x14ac:dyDescent="0.25">
      <c r="A211" s="39">
        <v>209</v>
      </c>
      <c r="B211" s="191"/>
      <c r="C211" s="153"/>
      <c r="D211" s="153"/>
      <c r="E211" s="153"/>
      <c r="F211" s="153"/>
      <c r="G211" s="153"/>
      <c r="H211" s="230"/>
      <c r="I211" s="230"/>
      <c r="J211" s="476"/>
    </row>
    <row r="212" spans="1:10" x14ac:dyDescent="0.25">
      <c r="A212" s="39">
        <v>210</v>
      </c>
      <c r="B212" s="191"/>
      <c r="C212" s="153"/>
      <c r="D212" s="153"/>
      <c r="E212" s="153"/>
      <c r="F212" s="153"/>
      <c r="G212" s="153"/>
      <c r="H212" s="230"/>
      <c r="I212" s="230"/>
      <c r="J212" s="476"/>
    </row>
    <row r="213" spans="1:10" x14ac:dyDescent="0.25">
      <c r="A213" s="39">
        <v>211</v>
      </c>
      <c r="B213" s="191"/>
      <c r="C213" s="153"/>
      <c r="D213" s="153"/>
      <c r="E213" s="153"/>
      <c r="F213" s="153"/>
      <c r="G213" s="153"/>
      <c r="H213" s="230"/>
      <c r="I213" s="230"/>
      <c r="J213" s="476"/>
    </row>
    <row r="214" spans="1:10" x14ac:dyDescent="0.25">
      <c r="A214" s="39">
        <v>212</v>
      </c>
      <c r="B214" s="191"/>
      <c r="C214" s="153"/>
      <c r="D214" s="153"/>
      <c r="E214" s="153"/>
      <c r="F214" s="153"/>
      <c r="G214" s="153"/>
      <c r="H214" s="230"/>
      <c r="I214" s="230"/>
      <c r="J214" s="476"/>
    </row>
    <row r="215" spans="1:10" x14ac:dyDescent="0.25">
      <c r="A215" s="39">
        <v>213</v>
      </c>
      <c r="B215" s="191"/>
      <c r="C215" s="153"/>
      <c r="D215" s="153"/>
      <c r="E215" s="153"/>
      <c r="F215" s="153"/>
      <c r="G215" s="153"/>
      <c r="H215" s="230"/>
      <c r="I215" s="230"/>
      <c r="J215" s="476"/>
    </row>
    <row r="216" spans="1:10" x14ac:dyDescent="0.25">
      <c r="A216" s="39">
        <v>214</v>
      </c>
      <c r="B216" s="191"/>
      <c r="C216" s="153"/>
      <c r="D216" s="153"/>
      <c r="E216" s="153"/>
      <c r="F216" s="153"/>
      <c r="G216" s="153"/>
      <c r="H216" s="230"/>
      <c r="I216" s="230"/>
      <c r="J216" s="476"/>
    </row>
    <row r="217" spans="1:10" x14ac:dyDescent="0.25">
      <c r="A217" s="39">
        <v>215</v>
      </c>
      <c r="B217" s="191"/>
      <c r="C217" s="153"/>
      <c r="D217" s="153"/>
      <c r="E217" s="153"/>
      <c r="F217" s="153"/>
      <c r="G217" s="153"/>
      <c r="H217" s="230"/>
      <c r="I217" s="230"/>
      <c r="J217" s="476"/>
    </row>
    <row r="218" spans="1:10" x14ac:dyDescent="0.25">
      <c r="A218" s="39">
        <v>216</v>
      </c>
      <c r="B218" s="191"/>
      <c r="C218" s="153"/>
      <c r="D218" s="153"/>
      <c r="E218" s="153"/>
      <c r="F218" s="153"/>
      <c r="G218" s="153"/>
      <c r="H218" s="230"/>
      <c r="I218" s="230"/>
      <c r="J218" s="476"/>
    </row>
    <row r="219" spans="1:10" x14ac:dyDescent="0.25">
      <c r="A219" s="39">
        <v>217</v>
      </c>
      <c r="B219" s="191"/>
      <c r="C219" s="153"/>
      <c r="D219" s="153"/>
      <c r="E219" s="153"/>
      <c r="F219" s="153"/>
      <c r="G219" s="153"/>
      <c r="H219" s="230"/>
      <c r="I219" s="230"/>
      <c r="J219" s="476"/>
    </row>
    <row r="220" spans="1:10" x14ac:dyDescent="0.25">
      <c r="A220" s="39">
        <v>218</v>
      </c>
      <c r="B220" s="191"/>
      <c r="C220" s="153"/>
      <c r="D220" s="153"/>
      <c r="E220" s="153"/>
      <c r="F220" s="153"/>
      <c r="G220" s="153"/>
      <c r="H220" s="230"/>
      <c r="I220" s="230"/>
      <c r="J220" s="476"/>
    </row>
    <row r="221" spans="1:10" x14ac:dyDescent="0.25">
      <c r="A221" s="39">
        <v>219</v>
      </c>
      <c r="B221" s="191"/>
      <c r="C221" s="153"/>
      <c r="D221" s="153"/>
      <c r="E221" s="153"/>
      <c r="F221" s="153"/>
      <c r="G221" s="153"/>
      <c r="H221" s="230"/>
      <c r="I221" s="230"/>
      <c r="J221" s="476"/>
    </row>
    <row r="222" spans="1:10" x14ac:dyDescent="0.25">
      <c r="A222" s="39">
        <v>220</v>
      </c>
      <c r="B222" s="191"/>
      <c r="C222" s="153"/>
      <c r="D222" s="153"/>
      <c r="E222" s="153"/>
      <c r="F222" s="153"/>
      <c r="G222" s="153"/>
      <c r="H222" s="230"/>
      <c r="I222" s="230"/>
      <c r="J222" s="476"/>
    </row>
    <row r="223" spans="1:10" x14ac:dyDescent="0.25">
      <c r="A223" s="39">
        <v>221</v>
      </c>
      <c r="B223" s="191"/>
      <c r="C223" s="153"/>
      <c r="D223" s="153"/>
      <c r="E223" s="153"/>
      <c r="F223" s="153"/>
      <c r="G223" s="153"/>
      <c r="H223" s="230"/>
      <c r="I223" s="230"/>
      <c r="J223" s="476"/>
    </row>
    <row r="224" spans="1:10" x14ac:dyDescent="0.25">
      <c r="A224" s="39">
        <v>222</v>
      </c>
      <c r="B224" s="191"/>
      <c r="C224" s="153"/>
      <c r="D224" s="153"/>
      <c r="E224" s="153"/>
      <c r="F224" s="153"/>
      <c r="G224" s="153"/>
      <c r="H224" s="230"/>
      <c r="I224" s="230"/>
      <c r="J224" s="476"/>
    </row>
    <row r="225" spans="1:10" x14ac:dyDescent="0.25">
      <c r="A225" s="39">
        <v>223</v>
      </c>
      <c r="B225" s="191"/>
      <c r="C225" s="153"/>
      <c r="D225" s="153"/>
      <c r="E225" s="153"/>
      <c r="F225" s="153"/>
      <c r="G225" s="153"/>
      <c r="H225" s="230"/>
      <c r="I225" s="230"/>
      <c r="J225" s="476"/>
    </row>
    <row r="226" spans="1:10" x14ac:dyDescent="0.25">
      <c r="A226" s="39">
        <v>224</v>
      </c>
      <c r="B226" s="191"/>
      <c r="C226" s="153"/>
      <c r="D226" s="153"/>
      <c r="E226" s="153"/>
      <c r="F226" s="153"/>
      <c r="G226" s="153"/>
      <c r="H226" s="230"/>
      <c r="I226" s="230"/>
      <c r="J226" s="476"/>
    </row>
    <row r="227" spans="1:10" x14ac:dyDescent="0.25">
      <c r="A227" s="39">
        <v>225</v>
      </c>
      <c r="B227" s="191"/>
      <c r="C227" s="153"/>
      <c r="D227" s="153"/>
      <c r="E227" s="153"/>
      <c r="F227" s="153"/>
      <c r="G227" s="153"/>
      <c r="H227" s="230"/>
      <c r="I227" s="230"/>
      <c r="J227" s="476"/>
    </row>
    <row r="228" spans="1:10" x14ac:dyDescent="0.25">
      <c r="A228" s="39">
        <v>226</v>
      </c>
      <c r="B228" s="191"/>
      <c r="C228" s="153"/>
      <c r="D228" s="153"/>
      <c r="E228" s="153"/>
      <c r="F228" s="153"/>
      <c r="G228" s="153"/>
      <c r="H228" s="230"/>
      <c r="I228" s="230"/>
      <c r="J228" s="476"/>
    </row>
    <row r="229" spans="1:10" x14ac:dyDescent="0.25">
      <c r="A229" s="39">
        <v>227</v>
      </c>
      <c r="B229" s="191"/>
      <c r="C229" s="153"/>
      <c r="D229" s="153"/>
      <c r="E229" s="153"/>
      <c r="F229" s="153"/>
      <c r="G229" s="153"/>
      <c r="H229" s="230"/>
      <c r="I229" s="230"/>
      <c r="J229" s="476"/>
    </row>
    <row r="230" spans="1:10" x14ac:dyDescent="0.25">
      <c r="A230" s="39">
        <v>228</v>
      </c>
      <c r="B230" s="191"/>
      <c r="C230" s="153"/>
      <c r="D230" s="153"/>
      <c r="E230" s="153"/>
      <c r="F230" s="153"/>
      <c r="G230" s="153"/>
      <c r="H230" s="230"/>
      <c r="I230" s="230"/>
      <c r="J230" s="476"/>
    </row>
    <row r="231" spans="1:10" x14ac:dyDescent="0.25">
      <c r="A231" s="39">
        <v>229</v>
      </c>
      <c r="B231" s="191"/>
      <c r="C231" s="153"/>
      <c r="D231" s="153"/>
      <c r="E231" s="153"/>
      <c r="F231" s="153"/>
      <c r="G231" s="153"/>
      <c r="H231" s="230"/>
      <c r="I231" s="230"/>
      <c r="J231" s="476"/>
    </row>
    <row r="232" spans="1:10" x14ac:dyDescent="0.25">
      <c r="A232" s="39">
        <v>230</v>
      </c>
      <c r="B232" s="191"/>
      <c r="C232" s="153"/>
      <c r="D232" s="153"/>
      <c r="E232" s="153"/>
      <c r="F232" s="153"/>
      <c r="G232" s="153"/>
      <c r="H232" s="230"/>
      <c r="I232" s="230"/>
      <c r="J232" s="476"/>
    </row>
    <row r="233" spans="1:10" x14ac:dyDescent="0.25">
      <c r="A233" s="39">
        <v>231</v>
      </c>
      <c r="B233" s="191"/>
      <c r="C233" s="153"/>
      <c r="D233" s="153"/>
      <c r="E233" s="153"/>
      <c r="F233" s="153"/>
      <c r="G233" s="153"/>
      <c r="H233" s="230"/>
      <c r="I233" s="230"/>
      <c r="J233" s="476"/>
    </row>
    <row r="234" spans="1:10" x14ac:dyDescent="0.25">
      <c r="A234" s="39">
        <v>232</v>
      </c>
      <c r="B234" s="191"/>
      <c r="C234" s="153"/>
      <c r="D234" s="153"/>
      <c r="E234" s="153"/>
      <c r="F234" s="153"/>
      <c r="G234" s="153"/>
      <c r="H234" s="230"/>
      <c r="I234" s="230"/>
      <c r="J234" s="476"/>
    </row>
    <row r="235" spans="1:10" x14ac:dyDescent="0.25">
      <c r="A235" s="39">
        <v>233</v>
      </c>
      <c r="B235" s="191"/>
      <c r="C235" s="153"/>
      <c r="D235" s="153"/>
      <c r="E235" s="153"/>
      <c r="F235" s="153"/>
      <c r="G235" s="153"/>
      <c r="H235" s="230"/>
      <c r="I235" s="230"/>
      <c r="J235" s="476"/>
    </row>
    <row r="236" spans="1:10" x14ac:dyDescent="0.25">
      <c r="A236" s="39">
        <v>234</v>
      </c>
      <c r="B236" s="191"/>
      <c r="C236" s="153"/>
      <c r="D236" s="153"/>
      <c r="E236" s="153"/>
      <c r="F236" s="153"/>
      <c r="G236" s="153"/>
      <c r="H236" s="230"/>
      <c r="I236" s="230"/>
      <c r="J236" s="476"/>
    </row>
    <row r="237" spans="1:10" x14ac:dyDescent="0.25">
      <c r="A237" s="39">
        <v>235</v>
      </c>
      <c r="B237" s="191"/>
      <c r="C237" s="153"/>
      <c r="D237" s="153"/>
      <c r="E237" s="153"/>
      <c r="F237" s="153"/>
      <c r="G237" s="153"/>
      <c r="H237" s="230"/>
      <c r="I237" s="230"/>
      <c r="J237" s="476"/>
    </row>
    <row r="238" spans="1:10" x14ac:dyDescent="0.25">
      <c r="A238" s="39">
        <v>236</v>
      </c>
      <c r="B238" s="191"/>
      <c r="C238" s="153"/>
      <c r="D238" s="153"/>
      <c r="E238" s="153"/>
      <c r="F238" s="153"/>
      <c r="G238" s="153"/>
      <c r="H238" s="230"/>
      <c r="I238" s="230"/>
      <c r="J238" s="476"/>
    </row>
    <row r="239" spans="1:10" x14ac:dyDescent="0.25">
      <c r="A239" s="62">
        <v>237</v>
      </c>
      <c r="B239" s="480"/>
      <c r="C239" s="153"/>
      <c r="D239" s="153"/>
      <c r="E239" s="153"/>
      <c r="F239" s="153"/>
      <c r="G239" s="153"/>
      <c r="H239" s="230"/>
      <c r="I239" s="230"/>
      <c r="J239" s="476"/>
    </row>
    <row r="240" spans="1:10" x14ac:dyDescent="0.25">
      <c r="A240" s="62">
        <v>238</v>
      </c>
      <c r="B240" s="191"/>
      <c r="C240" s="153"/>
      <c r="D240" s="153"/>
      <c r="E240" s="153"/>
      <c r="F240" s="153"/>
      <c r="G240" s="153"/>
      <c r="H240" s="230"/>
      <c r="I240" s="230"/>
      <c r="J240" s="476"/>
    </row>
    <row r="241" spans="1:10" x14ac:dyDescent="0.25">
      <c r="A241" s="39">
        <v>239</v>
      </c>
      <c r="B241" s="191"/>
      <c r="C241" s="153"/>
      <c r="D241" s="153"/>
      <c r="E241" s="153"/>
      <c r="F241" s="153"/>
      <c r="G241" s="153"/>
      <c r="H241" s="230"/>
      <c r="I241" s="230"/>
      <c r="J241" s="476"/>
    </row>
    <row r="242" spans="1:10" x14ac:dyDescent="0.25">
      <c r="A242" s="39">
        <v>240</v>
      </c>
      <c r="B242" s="191"/>
      <c r="C242" s="153"/>
      <c r="D242" s="153"/>
      <c r="E242" s="153"/>
      <c r="F242" s="153"/>
      <c r="G242" s="153"/>
      <c r="H242" s="230"/>
      <c r="I242" s="230"/>
      <c r="J242" s="476"/>
    </row>
    <row r="243" spans="1:10" x14ac:dyDescent="0.25">
      <c r="A243" s="39">
        <v>241</v>
      </c>
      <c r="B243" s="191"/>
      <c r="C243" s="153"/>
      <c r="D243" s="153"/>
      <c r="E243" s="153"/>
      <c r="F243" s="153"/>
      <c r="G243" s="153"/>
      <c r="H243" s="230"/>
      <c r="I243" s="230"/>
      <c r="J243" s="476"/>
    </row>
    <row r="244" spans="1:10" x14ac:dyDescent="0.25">
      <c r="A244" s="39">
        <v>242</v>
      </c>
      <c r="B244" s="191"/>
      <c r="C244" s="153"/>
      <c r="D244" s="153"/>
      <c r="E244" s="153"/>
      <c r="F244" s="153"/>
      <c r="G244" s="153"/>
      <c r="H244" s="230"/>
      <c r="I244" s="230"/>
      <c r="J244" s="476"/>
    </row>
    <row r="245" spans="1:10" x14ac:dyDescent="0.25">
      <c r="A245" s="39">
        <v>243</v>
      </c>
      <c r="B245" s="191"/>
      <c r="C245" s="153"/>
      <c r="D245" s="153"/>
      <c r="E245" s="153"/>
      <c r="F245" s="153"/>
      <c r="G245" s="153"/>
      <c r="H245" s="230"/>
      <c r="I245" s="230"/>
      <c r="J245" s="476"/>
    </row>
    <row r="246" spans="1:10" x14ac:dyDescent="0.25">
      <c r="A246" s="39">
        <v>244</v>
      </c>
      <c r="B246" s="191"/>
      <c r="C246" s="153"/>
      <c r="D246" s="153"/>
      <c r="E246" s="153"/>
      <c r="F246" s="153"/>
      <c r="G246" s="153"/>
      <c r="H246" s="230"/>
      <c r="I246" s="230"/>
      <c r="J246" s="477"/>
    </row>
    <row r="247" spans="1:10" x14ac:dyDescent="0.25">
      <c r="A247" s="39">
        <v>245</v>
      </c>
      <c r="B247" s="191"/>
      <c r="C247" s="153"/>
      <c r="D247" s="153"/>
      <c r="E247" s="153"/>
      <c r="F247" s="153"/>
      <c r="G247" s="153"/>
      <c r="H247" s="230"/>
      <c r="I247" s="230"/>
      <c r="J247" s="476"/>
    </row>
    <row r="248" spans="1:10" x14ac:dyDescent="0.25">
      <c r="A248" s="39">
        <v>246</v>
      </c>
      <c r="B248" s="191"/>
      <c r="C248" s="153"/>
      <c r="D248" s="153"/>
      <c r="E248" s="153"/>
      <c r="F248" s="153"/>
      <c r="G248" s="153"/>
      <c r="H248" s="230"/>
      <c r="I248" s="230"/>
      <c r="J248" s="476"/>
    </row>
    <row r="249" spans="1:10" x14ac:dyDescent="0.25">
      <c r="A249" s="39">
        <v>247</v>
      </c>
      <c r="B249" s="191"/>
      <c r="C249" s="153"/>
      <c r="D249" s="153"/>
      <c r="E249" s="153"/>
      <c r="F249" s="153"/>
      <c r="G249" s="153"/>
      <c r="H249" s="230"/>
      <c r="I249" s="230"/>
      <c r="J249" s="476"/>
    </row>
    <row r="250" spans="1:10" x14ac:dyDescent="0.25">
      <c r="A250" s="39">
        <v>248</v>
      </c>
      <c r="B250" s="191"/>
      <c r="C250" s="153"/>
      <c r="D250" s="153"/>
      <c r="E250" s="153"/>
      <c r="F250" s="153"/>
      <c r="G250" s="153"/>
      <c r="H250" s="230"/>
      <c r="I250" s="230"/>
      <c r="J250" s="476"/>
    </row>
    <row r="251" spans="1:10" x14ac:dyDescent="0.25">
      <c r="A251" s="39">
        <v>249</v>
      </c>
      <c r="B251" s="191"/>
      <c r="C251" s="153"/>
      <c r="D251" s="153"/>
      <c r="E251" s="153"/>
      <c r="F251" s="153"/>
      <c r="G251" s="153"/>
      <c r="H251" s="230"/>
      <c r="I251" s="230"/>
      <c r="J251" s="476"/>
    </row>
    <row r="252" spans="1:10" x14ac:dyDescent="0.25">
      <c r="A252" s="39">
        <v>250</v>
      </c>
      <c r="B252" s="191"/>
      <c r="C252" s="153"/>
      <c r="D252" s="153"/>
      <c r="E252" s="153"/>
      <c r="F252" s="153"/>
      <c r="G252" s="153"/>
      <c r="H252" s="230"/>
      <c r="I252" s="230"/>
      <c r="J252" s="476"/>
    </row>
    <row r="253" spans="1:10" x14ac:dyDescent="0.25">
      <c r="A253" s="39">
        <v>251</v>
      </c>
      <c r="B253" s="191"/>
      <c r="C253" s="153"/>
      <c r="D253" s="153"/>
      <c r="E253" s="153"/>
      <c r="F253" s="153"/>
      <c r="G253" s="153"/>
      <c r="H253" s="230"/>
      <c r="I253" s="230"/>
      <c r="J253" s="476"/>
    </row>
    <row r="254" spans="1:10" x14ac:dyDescent="0.25">
      <c r="A254" s="39">
        <v>252</v>
      </c>
      <c r="B254" s="191"/>
      <c r="C254" s="153"/>
      <c r="D254" s="153"/>
      <c r="E254" s="153"/>
      <c r="F254" s="153"/>
      <c r="G254" s="153"/>
      <c r="H254" s="230"/>
      <c r="I254" s="230"/>
      <c r="J254" s="476"/>
    </row>
    <row r="255" spans="1:10" x14ac:dyDescent="0.25">
      <c r="A255" s="39">
        <v>253</v>
      </c>
      <c r="B255" s="191"/>
      <c r="C255" s="153"/>
      <c r="D255" s="153"/>
      <c r="E255" s="153"/>
      <c r="F255" s="153"/>
      <c r="G255" s="153"/>
      <c r="H255" s="230"/>
      <c r="I255" s="230"/>
      <c r="J255" s="476"/>
    </row>
    <row r="256" spans="1:10" x14ac:dyDescent="0.25">
      <c r="A256" s="39">
        <v>254</v>
      </c>
      <c r="B256" s="191"/>
      <c r="C256" s="153"/>
      <c r="D256" s="153"/>
      <c r="E256" s="153"/>
      <c r="F256" s="153"/>
      <c r="G256" s="153"/>
      <c r="H256" s="230"/>
      <c r="I256" s="230"/>
      <c r="J256" s="476"/>
    </row>
    <row r="257" spans="1:10" x14ac:dyDescent="0.25">
      <c r="A257" s="39">
        <v>255</v>
      </c>
      <c r="B257" s="191"/>
      <c r="C257" s="153"/>
      <c r="D257" s="153"/>
      <c r="E257" s="153"/>
      <c r="F257" s="153"/>
      <c r="G257" s="153"/>
      <c r="H257" s="230"/>
      <c r="I257" s="230"/>
      <c r="J257" s="476"/>
    </row>
    <row r="258" spans="1:10" x14ac:dyDescent="0.25">
      <c r="A258" s="39">
        <v>256</v>
      </c>
      <c r="B258" s="191"/>
      <c r="C258" s="153"/>
      <c r="D258" s="153"/>
      <c r="E258" s="153"/>
      <c r="F258" s="153"/>
      <c r="G258" s="153"/>
      <c r="H258" s="230"/>
      <c r="I258" s="230"/>
      <c r="J258" s="476"/>
    </row>
    <row r="259" spans="1:10" x14ac:dyDescent="0.25">
      <c r="A259" s="39">
        <v>257</v>
      </c>
      <c r="B259" s="191"/>
      <c r="C259" s="153"/>
      <c r="D259" s="153"/>
      <c r="E259" s="153"/>
      <c r="F259" s="153"/>
      <c r="G259" s="153"/>
      <c r="H259" s="230"/>
      <c r="I259" s="230"/>
      <c r="J259" s="476"/>
    </row>
    <row r="260" spans="1:10" x14ac:dyDescent="0.25">
      <c r="A260" s="39">
        <v>258</v>
      </c>
      <c r="B260" s="191"/>
      <c r="C260" s="153"/>
      <c r="D260" s="153"/>
      <c r="E260" s="153"/>
      <c r="F260" s="153"/>
      <c r="G260" s="153"/>
      <c r="H260" s="230"/>
      <c r="I260" s="230"/>
      <c r="J260" s="476"/>
    </row>
    <row r="261" spans="1:10" x14ac:dyDescent="0.25">
      <c r="A261" s="39">
        <v>259</v>
      </c>
      <c r="B261" s="191"/>
      <c r="C261" s="153"/>
      <c r="D261" s="153"/>
      <c r="E261" s="153"/>
      <c r="F261" s="153"/>
      <c r="G261" s="153"/>
      <c r="H261" s="230"/>
      <c r="I261" s="230"/>
      <c r="J261" s="476"/>
    </row>
    <row r="262" spans="1:10" x14ac:dyDescent="0.25">
      <c r="A262" s="39">
        <v>260</v>
      </c>
      <c r="B262" s="191"/>
      <c r="C262" s="153"/>
      <c r="D262" s="153"/>
      <c r="E262" s="153"/>
      <c r="F262" s="153"/>
      <c r="G262" s="153"/>
      <c r="H262" s="230"/>
      <c r="I262" s="230"/>
      <c r="J262" s="476"/>
    </row>
    <row r="263" spans="1:10" x14ac:dyDescent="0.25">
      <c r="A263" s="39">
        <v>261</v>
      </c>
      <c r="B263" s="191"/>
      <c r="C263" s="153"/>
      <c r="D263" s="153"/>
      <c r="E263" s="153"/>
      <c r="F263" s="153"/>
      <c r="G263" s="153"/>
      <c r="H263" s="230"/>
      <c r="I263" s="230"/>
      <c r="J263" s="476"/>
    </row>
    <row r="264" spans="1:10" x14ac:dyDescent="0.25">
      <c r="A264" s="39">
        <v>262</v>
      </c>
      <c r="B264" s="191"/>
      <c r="C264" s="153"/>
      <c r="D264" s="153"/>
      <c r="E264" s="153"/>
      <c r="F264" s="153"/>
      <c r="G264" s="153"/>
      <c r="H264" s="230"/>
      <c r="I264" s="230"/>
      <c r="J264" s="476"/>
    </row>
    <row r="265" spans="1:10" x14ac:dyDescent="0.25">
      <c r="A265" s="39">
        <v>263</v>
      </c>
      <c r="B265" s="191"/>
      <c r="C265" s="153"/>
      <c r="D265" s="153"/>
      <c r="E265" s="153"/>
      <c r="F265" s="153"/>
      <c r="G265" s="153"/>
      <c r="H265" s="230"/>
      <c r="I265" s="230"/>
      <c r="J265" s="476"/>
    </row>
    <row r="266" spans="1:10" x14ac:dyDescent="0.25">
      <c r="A266" s="39">
        <v>264</v>
      </c>
      <c r="B266" s="191"/>
      <c r="C266" s="153"/>
      <c r="D266" s="153"/>
      <c r="E266" s="153"/>
      <c r="F266" s="153"/>
      <c r="G266" s="153"/>
      <c r="H266" s="230"/>
      <c r="I266" s="230"/>
      <c r="J266" s="476"/>
    </row>
    <row r="267" spans="1:10" x14ac:dyDescent="0.25">
      <c r="A267" s="39">
        <v>265</v>
      </c>
      <c r="B267" s="191"/>
      <c r="C267" s="153"/>
      <c r="D267" s="153"/>
      <c r="E267" s="153"/>
      <c r="F267" s="153"/>
      <c r="G267" s="153"/>
      <c r="H267" s="230"/>
      <c r="I267" s="230"/>
      <c r="J267" s="476"/>
    </row>
    <row r="268" spans="1:10" x14ac:dyDescent="0.25">
      <c r="A268" s="39">
        <v>266</v>
      </c>
      <c r="B268" s="191"/>
      <c r="C268" s="153"/>
      <c r="D268" s="153"/>
      <c r="E268" s="153"/>
      <c r="F268" s="153"/>
      <c r="G268" s="153"/>
      <c r="H268" s="230"/>
      <c r="I268" s="230"/>
      <c r="J268" s="476"/>
    </row>
    <row r="269" spans="1:10" x14ac:dyDescent="0.25">
      <c r="A269" s="39">
        <v>267</v>
      </c>
      <c r="B269" s="191"/>
      <c r="C269" s="153"/>
      <c r="D269" s="153"/>
      <c r="E269" s="153"/>
      <c r="F269" s="153"/>
      <c r="G269" s="153"/>
      <c r="H269" s="230"/>
      <c r="I269" s="230"/>
      <c r="J269" s="476"/>
    </row>
    <row r="270" spans="1:10" x14ac:dyDescent="0.25">
      <c r="A270" s="39">
        <v>268</v>
      </c>
      <c r="B270" s="191"/>
      <c r="C270" s="153"/>
      <c r="D270" s="153"/>
      <c r="E270" s="153"/>
      <c r="F270" s="153"/>
      <c r="G270" s="153"/>
      <c r="H270" s="230"/>
      <c r="I270" s="230"/>
      <c r="J270" s="476"/>
    </row>
    <row r="271" spans="1:10" x14ac:dyDescent="0.25">
      <c r="A271" s="39">
        <v>269</v>
      </c>
      <c r="B271" s="191"/>
      <c r="C271" s="153"/>
      <c r="D271" s="153"/>
      <c r="E271" s="153"/>
      <c r="F271" s="153"/>
      <c r="G271" s="153"/>
      <c r="H271" s="230"/>
      <c r="I271" s="230"/>
      <c r="J271" s="476"/>
    </row>
    <row r="272" spans="1:10" x14ac:dyDescent="0.25">
      <c r="A272" s="39">
        <v>270</v>
      </c>
      <c r="B272" s="191"/>
      <c r="C272" s="153"/>
      <c r="D272" s="153"/>
      <c r="E272" s="153"/>
      <c r="F272" s="153"/>
      <c r="G272" s="153"/>
      <c r="H272" s="230"/>
      <c r="I272" s="230"/>
      <c r="J272" s="476"/>
    </row>
    <row r="273" spans="1:10" x14ac:dyDescent="0.25">
      <c r="A273" s="39">
        <v>271</v>
      </c>
      <c r="B273" s="191"/>
      <c r="C273" s="153"/>
      <c r="D273" s="153"/>
      <c r="E273" s="153"/>
      <c r="F273" s="153"/>
      <c r="G273" s="153"/>
      <c r="H273" s="230"/>
      <c r="I273" s="230"/>
      <c r="J273" s="476"/>
    </row>
    <row r="274" spans="1:10" x14ac:dyDescent="0.25">
      <c r="A274" s="39">
        <v>272</v>
      </c>
      <c r="B274" s="191"/>
      <c r="C274" s="153"/>
      <c r="D274" s="153"/>
      <c r="E274" s="153"/>
      <c r="F274" s="153"/>
      <c r="G274" s="153"/>
      <c r="H274" s="230"/>
      <c r="I274" s="230"/>
      <c r="J274" s="476"/>
    </row>
    <row r="275" spans="1:10" x14ac:dyDescent="0.25">
      <c r="A275" s="39">
        <v>273</v>
      </c>
      <c r="B275" s="191"/>
      <c r="C275" s="153"/>
      <c r="D275" s="153"/>
      <c r="E275" s="153"/>
      <c r="F275" s="153"/>
      <c r="G275" s="153"/>
      <c r="H275" s="230"/>
      <c r="I275" s="230"/>
      <c r="J275" s="476"/>
    </row>
    <row r="276" spans="1:10" x14ac:dyDescent="0.25">
      <c r="A276" s="39">
        <v>274</v>
      </c>
      <c r="B276" s="191"/>
      <c r="C276" s="153"/>
      <c r="D276" s="153"/>
      <c r="E276" s="153"/>
      <c r="F276" s="153"/>
      <c r="G276" s="153"/>
      <c r="H276" s="230"/>
      <c r="I276" s="230"/>
      <c r="J276" s="476"/>
    </row>
    <row r="277" spans="1:10" x14ac:dyDescent="0.25">
      <c r="A277" s="39">
        <v>275</v>
      </c>
      <c r="B277" s="191"/>
      <c r="C277" s="153"/>
      <c r="D277" s="153"/>
      <c r="E277" s="153"/>
      <c r="F277" s="153"/>
      <c r="G277" s="153"/>
      <c r="H277" s="230"/>
      <c r="I277" s="230"/>
      <c r="J277" s="476"/>
    </row>
    <row r="278" spans="1:10" x14ac:dyDescent="0.25">
      <c r="A278" s="39">
        <v>276</v>
      </c>
      <c r="B278" s="191"/>
      <c r="C278" s="153"/>
      <c r="D278" s="153"/>
      <c r="E278" s="153"/>
      <c r="F278" s="153"/>
      <c r="G278" s="153"/>
      <c r="H278" s="230"/>
      <c r="I278" s="230"/>
      <c r="J278" s="476"/>
    </row>
    <row r="279" spans="1:10" x14ac:dyDescent="0.25">
      <c r="A279" s="39">
        <v>277</v>
      </c>
      <c r="B279" s="191"/>
      <c r="C279" s="153"/>
      <c r="D279" s="153"/>
      <c r="E279" s="153"/>
      <c r="F279" s="153"/>
      <c r="G279" s="153"/>
      <c r="H279" s="230"/>
      <c r="I279" s="230"/>
      <c r="J279" s="476"/>
    </row>
    <row r="280" spans="1:10" x14ac:dyDescent="0.25">
      <c r="A280" s="39">
        <v>278</v>
      </c>
      <c r="B280" s="191"/>
      <c r="C280" s="153"/>
      <c r="D280" s="153"/>
      <c r="E280" s="153"/>
      <c r="F280" s="153"/>
      <c r="G280" s="153"/>
      <c r="H280" s="230"/>
      <c r="I280" s="230"/>
      <c r="J280" s="476"/>
    </row>
    <row r="281" spans="1:10" x14ac:dyDescent="0.25">
      <c r="A281" s="39">
        <v>279</v>
      </c>
      <c r="B281" s="191"/>
      <c r="C281" s="153"/>
      <c r="D281" s="153"/>
      <c r="E281" s="153"/>
      <c r="F281" s="153"/>
      <c r="G281" s="153"/>
      <c r="H281" s="230"/>
      <c r="I281" s="230"/>
      <c r="J281" s="476"/>
    </row>
    <row r="282" spans="1:10" x14ac:dyDescent="0.25">
      <c r="A282" s="39">
        <v>280</v>
      </c>
      <c r="B282" s="191"/>
      <c r="C282" s="153"/>
      <c r="D282" s="153"/>
      <c r="E282" s="153"/>
      <c r="F282" s="153"/>
      <c r="G282" s="153"/>
      <c r="H282" s="230"/>
      <c r="I282" s="230"/>
      <c r="J282" s="476"/>
    </row>
    <row r="283" spans="1:10" x14ac:dyDescent="0.25">
      <c r="A283" s="39">
        <v>281</v>
      </c>
      <c r="B283" s="191"/>
      <c r="C283" s="153"/>
      <c r="D283" s="153"/>
      <c r="E283" s="153"/>
      <c r="F283" s="153"/>
      <c r="G283" s="153"/>
      <c r="H283" s="230"/>
      <c r="I283" s="230"/>
      <c r="J283" s="476"/>
    </row>
    <row r="284" spans="1:10" x14ac:dyDescent="0.25">
      <c r="A284" s="39">
        <v>282</v>
      </c>
      <c r="B284" s="191"/>
      <c r="C284" s="153"/>
      <c r="D284" s="153"/>
      <c r="E284" s="153"/>
      <c r="F284" s="153"/>
      <c r="G284" s="153"/>
      <c r="H284" s="230"/>
      <c r="I284" s="230"/>
      <c r="J284" s="476"/>
    </row>
    <row r="285" spans="1:10" x14ac:dyDescent="0.25">
      <c r="A285" s="39">
        <v>283</v>
      </c>
      <c r="B285" s="191"/>
      <c r="C285" s="153"/>
      <c r="D285" s="153"/>
      <c r="E285" s="153"/>
      <c r="F285" s="153"/>
      <c r="G285" s="153"/>
      <c r="H285" s="230"/>
      <c r="I285" s="230"/>
      <c r="J285" s="476"/>
    </row>
    <row r="286" spans="1:10" x14ac:dyDescent="0.25">
      <c r="A286" s="39">
        <v>284</v>
      </c>
      <c r="B286" s="191"/>
      <c r="C286" s="153"/>
      <c r="D286" s="153"/>
      <c r="E286" s="153"/>
      <c r="F286" s="153"/>
      <c r="G286" s="153"/>
      <c r="H286" s="230"/>
      <c r="I286" s="230"/>
      <c r="J286" s="476"/>
    </row>
    <row r="287" spans="1:10" x14ac:dyDescent="0.25">
      <c r="A287" s="39">
        <v>285</v>
      </c>
      <c r="B287" s="191"/>
      <c r="C287" s="153"/>
      <c r="D287" s="153"/>
      <c r="E287" s="153"/>
      <c r="F287" s="153"/>
      <c r="G287" s="153"/>
      <c r="H287" s="230"/>
      <c r="I287" s="230"/>
      <c r="J287" s="476"/>
    </row>
    <row r="288" spans="1:10" x14ac:dyDescent="0.25">
      <c r="A288" s="39">
        <v>286</v>
      </c>
      <c r="B288" s="191"/>
      <c r="C288" s="153"/>
      <c r="D288" s="153"/>
      <c r="E288" s="153"/>
      <c r="F288" s="153"/>
      <c r="G288" s="153"/>
      <c r="H288" s="230"/>
      <c r="I288" s="230"/>
      <c r="J288" s="476"/>
    </row>
    <row r="289" spans="1:10" x14ac:dyDescent="0.25">
      <c r="A289" s="39">
        <v>287</v>
      </c>
      <c r="B289" s="191"/>
      <c r="C289" s="153"/>
      <c r="D289" s="153"/>
      <c r="E289" s="153"/>
      <c r="F289" s="153"/>
      <c r="G289" s="153"/>
      <c r="H289" s="230"/>
      <c r="I289" s="230"/>
      <c r="J289" s="476"/>
    </row>
    <row r="290" spans="1:10" x14ac:dyDescent="0.25">
      <c r="A290" s="62">
        <v>288</v>
      </c>
      <c r="B290" s="481"/>
      <c r="C290" s="153"/>
      <c r="D290" s="153"/>
      <c r="E290" s="153"/>
      <c r="F290" s="153"/>
      <c r="G290" s="153"/>
      <c r="H290" s="230"/>
      <c r="I290" s="230"/>
      <c r="J290" s="476"/>
    </row>
    <row r="291" spans="1:10" x14ac:dyDescent="0.25">
      <c r="A291" s="39">
        <v>289</v>
      </c>
      <c r="B291" s="191"/>
      <c r="C291" s="153"/>
      <c r="D291" s="153"/>
      <c r="E291" s="153"/>
      <c r="F291" s="153"/>
      <c r="G291" s="153"/>
      <c r="H291" s="230"/>
      <c r="I291" s="230"/>
      <c r="J291" s="476"/>
    </row>
    <row r="292" spans="1:10" x14ac:dyDescent="0.25">
      <c r="A292" s="39">
        <v>290</v>
      </c>
      <c r="B292" s="191"/>
      <c r="C292" s="153"/>
      <c r="D292" s="153"/>
      <c r="E292" s="153"/>
      <c r="F292" s="153"/>
      <c r="G292" s="153"/>
      <c r="H292" s="230"/>
      <c r="I292" s="230"/>
      <c r="J292" s="476"/>
    </row>
    <row r="293" spans="1:10" x14ac:dyDescent="0.25">
      <c r="A293" s="39">
        <v>291</v>
      </c>
      <c r="B293" s="191"/>
      <c r="C293" s="153"/>
      <c r="D293" s="153"/>
      <c r="E293" s="153"/>
      <c r="F293" s="153"/>
      <c r="G293" s="153"/>
      <c r="H293" s="230"/>
      <c r="I293" s="230"/>
      <c r="J293" s="476"/>
    </row>
    <row r="294" spans="1:10" x14ac:dyDescent="0.25">
      <c r="A294" s="39">
        <v>292</v>
      </c>
      <c r="B294" s="191"/>
      <c r="C294" s="153"/>
      <c r="D294" s="153"/>
      <c r="E294" s="153"/>
      <c r="F294" s="153"/>
      <c r="G294" s="153"/>
      <c r="H294" s="230"/>
      <c r="I294" s="230"/>
      <c r="J294" s="476"/>
    </row>
    <row r="295" spans="1:10" x14ac:dyDescent="0.25">
      <c r="A295" s="39">
        <v>293</v>
      </c>
      <c r="B295" s="191"/>
      <c r="C295" s="153"/>
      <c r="D295" s="153"/>
      <c r="E295" s="153"/>
      <c r="F295" s="153"/>
      <c r="G295" s="153"/>
      <c r="H295" s="230"/>
      <c r="I295" s="230"/>
      <c r="J295" s="476"/>
    </row>
    <row r="296" spans="1:10" x14ac:dyDescent="0.25">
      <c r="A296" s="39">
        <v>294</v>
      </c>
      <c r="B296" s="191"/>
      <c r="C296" s="153"/>
      <c r="D296" s="153"/>
      <c r="E296" s="153"/>
      <c r="F296" s="153"/>
      <c r="G296" s="153"/>
      <c r="H296" s="230"/>
      <c r="I296" s="230"/>
      <c r="J296" s="476"/>
    </row>
    <row r="297" spans="1:10" x14ac:dyDescent="0.25">
      <c r="A297" s="39">
        <v>295</v>
      </c>
      <c r="B297" s="191"/>
      <c r="C297" s="153"/>
      <c r="D297" s="153"/>
      <c r="E297" s="153"/>
      <c r="F297" s="153"/>
      <c r="G297" s="153"/>
      <c r="H297" s="230"/>
      <c r="I297" s="230"/>
      <c r="J297" s="476"/>
    </row>
    <row r="298" spans="1:10" x14ac:dyDescent="0.25">
      <c r="A298" s="39">
        <v>296</v>
      </c>
      <c r="B298" s="191"/>
      <c r="C298" s="153"/>
      <c r="D298" s="153"/>
      <c r="E298" s="153"/>
      <c r="F298" s="153"/>
      <c r="G298" s="153"/>
      <c r="H298" s="230"/>
      <c r="I298" s="230"/>
      <c r="J298" s="476"/>
    </row>
    <row r="299" spans="1:10" x14ac:dyDescent="0.25">
      <c r="A299" s="39">
        <v>297</v>
      </c>
      <c r="B299" s="191"/>
      <c r="C299" s="153"/>
      <c r="D299" s="153"/>
      <c r="E299" s="153"/>
      <c r="F299" s="153"/>
      <c r="G299" s="153"/>
      <c r="H299" s="230"/>
      <c r="I299" s="230"/>
      <c r="J299" s="476"/>
    </row>
    <row r="300" spans="1:10" x14ac:dyDescent="0.25">
      <c r="A300" s="39">
        <v>298</v>
      </c>
      <c r="B300" s="191"/>
      <c r="C300" s="153"/>
      <c r="D300" s="153"/>
      <c r="E300" s="153"/>
      <c r="F300" s="153"/>
      <c r="G300" s="153"/>
      <c r="H300" s="230"/>
      <c r="I300" s="230"/>
      <c r="J300" s="476"/>
    </row>
    <row r="301" spans="1:10" x14ac:dyDescent="0.25">
      <c r="A301" s="39">
        <v>299</v>
      </c>
      <c r="B301" s="191"/>
      <c r="C301" s="153"/>
      <c r="D301" s="153"/>
      <c r="E301" s="153"/>
      <c r="F301" s="153"/>
      <c r="G301" s="153"/>
      <c r="H301" s="230"/>
      <c r="I301" s="230"/>
      <c r="J301" s="476"/>
    </row>
    <row r="302" spans="1:10" x14ac:dyDescent="0.25">
      <c r="A302" s="39">
        <v>300</v>
      </c>
      <c r="B302" s="191"/>
      <c r="C302" s="153"/>
      <c r="D302" s="153"/>
      <c r="E302" s="153"/>
      <c r="F302" s="153"/>
      <c r="G302" s="153"/>
      <c r="H302" s="230"/>
      <c r="I302" s="230"/>
      <c r="J302" s="476"/>
    </row>
    <row r="303" spans="1:10" x14ac:dyDescent="0.25">
      <c r="A303" s="39">
        <v>301</v>
      </c>
      <c r="B303" s="191"/>
      <c r="C303" s="153"/>
      <c r="D303" s="153"/>
      <c r="E303" s="153"/>
      <c r="F303" s="153"/>
      <c r="G303" s="153"/>
      <c r="H303" s="230"/>
      <c r="I303" s="230"/>
      <c r="J303" s="476"/>
    </row>
    <row r="304" spans="1:10" x14ac:dyDescent="0.25">
      <c r="A304" s="39">
        <v>302</v>
      </c>
      <c r="B304" s="191"/>
      <c r="C304" s="153"/>
      <c r="D304" s="153"/>
      <c r="E304" s="153"/>
      <c r="F304" s="153"/>
      <c r="G304" s="153"/>
      <c r="H304" s="230"/>
      <c r="I304" s="230"/>
      <c r="J304" s="476"/>
    </row>
    <row r="305" spans="1:10" x14ac:dyDescent="0.25">
      <c r="A305" s="39">
        <v>303</v>
      </c>
      <c r="B305" s="191"/>
      <c r="C305" s="153"/>
      <c r="D305" s="153"/>
      <c r="E305" s="153"/>
      <c r="F305" s="153"/>
      <c r="G305" s="153"/>
      <c r="H305" s="230"/>
      <c r="I305" s="230"/>
      <c r="J305" s="476"/>
    </row>
    <row r="306" spans="1:10" x14ac:dyDescent="0.25">
      <c r="A306" s="39">
        <v>304</v>
      </c>
      <c r="B306" s="191"/>
      <c r="C306" s="153"/>
      <c r="D306" s="153"/>
      <c r="E306" s="153"/>
      <c r="F306" s="153"/>
      <c r="G306" s="153"/>
      <c r="H306" s="230"/>
      <c r="I306" s="230"/>
      <c r="J306" s="476"/>
    </row>
    <row r="307" spans="1:10" x14ac:dyDescent="0.25">
      <c r="A307" s="39">
        <v>305</v>
      </c>
      <c r="B307" s="191"/>
      <c r="C307" s="153"/>
      <c r="D307" s="153"/>
      <c r="E307" s="153"/>
      <c r="F307" s="153"/>
      <c r="G307" s="153"/>
      <c r="H307" s="230"/>
      <c r="I307" s="230"/>
      <c r="J307" s="476"/>
    </row>
    <row r="308" spans="1:10" x14ac:dyDescent="0.25">
      <c r="A308" s="39">
        <v>306</v>
      </c>
      <c r="B308" s="191"/>
      <c r="C308" s="153"/>
      <c r="D308" s="153"/>
      <c r="E308" s="153"/>
      <c r="F308" s="153"/>
      <c r="G308" s="153"/>
      <c r="H308" s="230"/>
      <c r="I308" s="230"/>
      <c r="J308" s="476"/>
    </row>
    <row r="309" spans="1:10" x14ac:dyDescent="0.25">
      <c r="A309" s="39">
        <v>307</v>
      </c>
      <c r="B309" s="191"/>
      <c r="C309" s="153"/>
      <c r="D309" s="153"/>
      <c r="E309" s="153"/>
      <c r="F309" s="153"/>
      <c r="G309" s="153"/>
      <c r="H309" s="230"/>
      <c r="I309" s="230"/>
      <c r="J309" s="476"/>
    </row>
    <row r="310" spans="1:10" x14ac:dyDescent="0.25">
      <c r="A310" s="39">
        <v>308</v>
      </c>
      <c r="B310" s="191"/>
      <c r="C310" s="153"/>
      <c r="D310" s="153"/>
      <c r="E310" s="153"/>
      <c r="F310" s="153"/>
      <c r="G310" s="153"/>
      <c r="H310" s="230"/>
      <c r="I310" s="230"/>
      <c r="J310" s="476"/>
    </row>
    <row r="311" spans="1:10" x14ac:dyDescent="0.25">
      <c r="A311" s="39">
        <v>309</v>
      </c>
      <c r="B311" s="191"/>
      <c r="C311" s="153"/>
      <c r="D311" s="153"/>
      <c r="E311" s="153"/>
      <c r="F311" s="153"/>
      <c r="G311" s="153"/>
      <c r="H311" s="230"/>
      <c r="I311" s="230"/>
      <c r="J311" s="476"/>
    </row>
    <row r="312" spans="1:10" x14ac:dyDescent="0.25">
      <c r="A312" s="39">
        <v>310</v>
      </c>
      <c r="B312" s="191"/>
      <c r="C312" s="153"/>
      <c r="D312" s="153"/>
      <c r="E312" s="153"/>
      <c r="F312" s="153"/>
      <c r="G312" s="153"/>
      <c r="H312" s="230"/>
      <c r="I312" s="230"/>
      <c r="J312" s="476"/>
    </row>
    <row r="313" spans="1:10" x14ac:dyDescent="0.25">
      <c r="A313" s="39">
        <v>311</v>
      </c>
      <c r="B313" s="191"/>
      <c r="C313" s="153"/>
      <c r="D313" s="153"/>
      <c r="E313" s="153"/>
      <c r="F313" s="153"/>
      <c r="G313" s="153"/>
      <c r="H313" s="230"/>
      <c r="I313" s="230"/>
      <c r="J313" s="476"/>
    </row>
    <row r="314" spans="1:10" x14ac:dyDescent="0.25">
      <c r="A314" s="39">
        <v>312</v>
      </c>
      <c r="B314" s="191"/>
      <c r="C314" s="153"/>
      <c r="D314" s="153"/>
      <c r="E314" s="153"/>
      <c r="F314" s="153"/>
      <c r="G314" s="153"/>
      <c r="H314" s="230"/>
      <c r="I314" s="230"/>
      <c r="J314" s="476"/>
    </row>
    <row r="315" spans="1:10" x14ac:dyDescent="0.25">
      <c r="A315" s="39">
        <v>313</v>
      </c>
      <c r="B315" s="191"/>
      <c r="C315" s="153"/>
      <c r="D315" s="153"/>
      <c r="E315" s="153"/>
      <c r="F315" s="153"/>
      <c r="G315" s="153"/>
      <c r="H315" s="230"/>
      <c r="I315" s="230"/>
      <c r="J315" s="476"/>
    </row>
    <row r="316" spans="1:10" x14ac:dyDescent="0.25">
      <c r="A316" s="39">
        <v>314</v>
      </c>
      <c r="B316" s="191"/>
      <c r="C316" s="153"/>
      <c r="D316" s="153"/>
      <c r="E316" s="153"/>
      <c r="F316" s="153"/>
      <c r="G316" s="153"/>
      <c r="H316" s="230"/>
      <c r="I316" s="230"/>
      <c r="J316" s="476"/>
    </row>
    <row r="317" spans="1:10" x14ac:dyDescent="0.25">
      <c r="A317" s="39">
        <v>315</v>
      </c>
      <c r="B317" s="191"/>
      <c r="C317" s="153"/>
      <c r="D317" s="153"/>
      <c r="E317" s="153"/>
      <c r="F317" s="153"/>
      <c r="G317" s="153"/>
      <c r="H317" s="230"/>
      <c r="I317" s="230"/>
      <c r="J317" s="476"/>
    </row>
    <row r="318" spans="1:10" x14ac:dyDescent="0.25">
      <c r="A318" s="39">
        <v>316</v>
      </c>
      <c r="B318" s="191"/>
      <c r="C318" s="153"/>
      <c r="D318" s="153"/>
      <c r="E318" s="153"/>
      <c r="F318" s="153"/>
      <c r="G318" s="153"/>
      <c r="H318" s="230"/>
      <c r="I318" s="230"/>
      <c r="J318" s="476"/>
    </row>
    <row r="319" spans="1:10" x14ac:dyDescent="0.25">
      <c r="A319" s="39">
        <v>317</v>
      </c>
      <c r="B319" s="191"/>
      <c r="C319" s="153"/>
      <c r="D319" s="153"/>
      <c r="E319" s="153"/>
      <c r="F319" s="153"/>
      <c r="G319" s="153"/>
      <c r="H319" s="230"/>
      <c r="I319" s="230"/>
      <c r="J319" s="476"/>
    </row>
    <row r="320" spans="1:10" x14ac:dyDescent="0.25">
      <c r="A320" s="39">
        <v>318</v>
      </c>
      <c r="B320" s="191"/>
      <c r="C320" s="153"/>
      <c r="D320" s="153"/>
      <c r="E320" s="153"/>
      <c r="F320" s="153"/>
      <c r="G320" s="153"/>
      <c r="H320" s="230"/>
      <c r="I320" s="230"/>
      <c r="J320" s="476"/>
    </row>
    <row r="321" spans="1:10" x14ac:dyDescent="0.25">
      <c r="A321" s="39">
        <v>319</v>
      </c>
      <c r="B321" s="191"/>
      <c r="C321" s="153"/>
      <c r="D321" s="153"/>
      <c r="E321" s="153"/>
      <c r="F321" s="153"/>
      <c r="G321" s="153"/>
      <c r="H321" s="230"/>
      <c r="I321" s="230"/>
      <c r="J321" s="476"/>
    </row>
    <row r="322" spans="1:10" x14ac:dyDescent="0.25">
      <c r="A322" s="39">
        <v>320</v>
      </c>
      <c r="B322" s="191"/>
      <c r="C322" s="153"/>
      <c r="D322" s="153"/>
      <c r="E322" s="153"/>
      <c r="F322" s="153"/>
      <c r="G322" s="153"/>
      <c r="H322" s="230"/>
      <c r="I322" s="230"/>
      <c r="J322" s="476"/>
    </row>
    <row r="323" spans="1:10" x14ac:dyDescent="0.25">
      <c r="A323" s="39">
        <v>321</v>
      </c>
      <c r="B323" s="191"/>
      <c r="C323" s="153"/>
      <c r="D323" s="153"/>
      <c r="E323" s="153"/>
      <c r="F323" s="153"/>
      <c r="G323" s="153"/>
      <c r="H323" s="230"/>
      <c r="I323" s="230"/>
      <c r="J323" s="476"/>
    </row>
    <row r="324" spans="1:10" x14ac:dyDescent="0.25">
      <c r="A324" s="39">
        <v>322</v>
      </c>
      <c r="B324" s="191"/>
      <c r="C324" s="153"/>
      <c r="D324" s="153"/>
      <c r="E324" s="153"/>
      <c r="F324" s="153"/>
      <c r="G324" s="153"/>
      <c r="H324" s="230"/>
      <c r="I324" s="230"/>
      <c r="J324" s="476"/>
    </row>
    <row r="325" spans="1:10" x14ac:dyDescent="0.25">
      <c r="A325" s="39">
        <v>323</v>
      </c>
      <c r="B325" s="191"/>
      <c r="C325" s="153"/>
      <c r="D325" s="153"/>
      <c r="E325" s="153"/>
      <c r="F325" s="153"/>
      <c r="G325" s="153"/>
      <c r="H325" s="230"/>
      <c r="I325" s="230"/>
      <c r="J325" s="476"/>
    </row>
    <row r="326" spans="1:10" x14ac:dyDescent="0.25">
      <c r="A326" s="39">
        <v>324</v>
      </c>
      <c r="B326" s="191"/>
      <c r="C326" s="153"/>
      <c r="D326" s="153"/>
      <c r="E326" s="153"/>
      <c r="F326" s="153"/>
      <c r="G326" s="153"/>
      <c r="H326" s="230"/>
      <c r="I326" s="230"/>
      <c r="J326" s="476"/>
    </row>
    <row r="327" spans="1:10" x14ac:dyDescent="0.25">
      <c r="A327" s="39">
        <v>325</v>
      </c>
      <c r="B327" s="191"/>
      <c r="C327" s="153"/>
      <c r="D327" s="153"/>
      <c r="E327" s="153"/>
      <c r="F327" s="153"/>
      <c r="G327" s="153"/>
      <c r="H327" s="230"/>
      <c r="I327" s="230"/>
      <c r="J327" s="476"/>
    </row>
    <row r="328" spans="1:10" x14ac:dyDescent="0.25">
      <c r="A328" s="39">
        <v>326</v>
      </c>
      <c r="B328" s="191"/>
      <c r="C328" s="153"/>
      <c r="D328" s="153"/>
      <c r="E328" s="153"/>
      <c r="F328" s="153"/>
      <c r="G328" s="153"/>
      <c r="H328" s="230"/>
      <c r="I328" s="230"/>
      <c r="J328" s="476"/>
    </row>
    <row r="329" spans="1:10" x14ac:dyDescent="0.25">
      <c r="A329" s="39">
        <v>327</v>
      </c>
      <c r="B329" s="191"/>
      <c r="C329" s="153"/>
      <c r="D329" s="153"/>
      <c r="E329" s="153"/>
      <c r="F329" s="153"/>
      <c r="G329" s="153"/>
      <c r="H329" s="230"/>
      <c r="I329" s="230"/>
      <c r="J329" s="476"/>
    </row>
    <row r="330" spans="1:10" x14ac:dyDescent="0.25">
      <c r="A330" s="39">
        <v>328</v>
      </c>
      <c r="B330" s="191"/>
      <c r="C330" s="153"/>
      <c r="D330" s="153"/>
      <c r="E330" s="153"/>
      <c r="F330" s="153"/>
      <c r="G330" s="153"/>
      <c r="H330" s="230"/>
      <c r="I330" s="230"/>
      <c r="J330" s="476"/>
    </row>
    <row r="331" spans="1:10" x14ac:dyDescent="0.25">
      <c r="A331" s="39">
        <v>329</v>
      </c>
      <c r="B331" s="191"/>
      <c r="C331" s="153"/>
      <c r="D331" s="153"/>
      <c r="E331" s="153"/>
      <c r="F331" s="153"/>
      <c r="G331" s="153"/>
      <c r="H331" s="230"/>
      <c r="I331" s="230"/>
      <c r="J331" s="476"/>
    </row>
    <row r="332" spans="1:10" x14ac:dyDescent="0.25">
      <c r="A332" s="39">
        <v>330</v>
      </c>
      <c r="B332" s="191"/>
      <c r="C332" s="153"/>
      <c r="D332" s="153"/>
      <c r="E332" s="153"/>
      <c r="F332" s="153"/>
      <c r="G332" s="153"/>
      <c r="H332" s="230"/>
      <c r="I332" s="230"/>
      <c r="J332" s="476"/>
    </row>
    <row r="333" spans="1:10" x14ac:dyDescent="0.25">
      <c r="A333" s="39">
        <v>331</v>
      </c>
      <c r="B333" s="191"/>
      <c r="C333" s="153"/>
      <c r="D333" s="153"/>
      <c r="E333" s="153"/>
      <c r="F333" s="153"/>
      <c r="G333" s="153"/>
      <c r="H333" s="230"/>
      <c r="I333" s="230"/>
      <c r="J333" s="476"/>
    </row>
    <row r="334" spans="1:10" x14ac:dyDescent="0.25">
      <c r="A334" s="62">
        <v>332</v>
      </c>
      <c r="B334" s="480"/>
      <c r="C334" s="153"/>
      <c r="D334" s="153"/>
      <c r="E334" s="153"/>
      <c r="F334" s="153"/>
      <c r="G334" s="153"/>
      <c r="H334" s="230"/>
      <c r="I334" s="230"/>
      <c r="J334" s="476"/>
    </row>
    <row r="335" spans="1:10" x14ac:dyDescent="0.25">
      <c r="A335" s="62">
        <v>333</v>
      </c>
      <c r="B335" s="191"/>
      <c r="C335" s="153"/>
      <c r="D335" s="153"/>
      <c r="E335" s="153"/>
      <c r="F335" s="153"/>
      <c r="G335" s="153"/>
      <c r="H335" s="230"/>
      <c r="I335" s="230"/>
      <c r="J335" s="476"/>
    </row>
    <row r="336" spans="1:10" x14ac:dyDescent="0.25">
      <c r="A336" s="39">
        <v>334</v>
      </c>
      <c r="B336" s="191"/>
      <c r="C336" s="153"/>
      <c r="D336" s="153"/>
      <c r="E336" s="153"/>
      <c r="F336" s="153"/>
      <c r="G336" s="153"/>
      <c r="H336" s="230"/>
      <c r="I336" s="230"/>
      <c r="J336" s="476"/>
    </row>
    <row r="337" spans="1:10" x14ac:dyDescent="0.25">
      <c r="A337" s="39">
        <v>335</v>
      </c>
      <c r="B337" s="191"/>
      <c r="C337" s="153"/>
      <c r="D337" s="153"/>
      <c r="E337" s="153"/>
      <c r="F337" s="153"/>
      <c r="G337" s="153"/>
      <c r="H337" s="230"/>
      <c r="I337" s="230"/>
      <c r="J337" s="476"/>
    </row>
    <row r="338" spans="1:10" x14ac:dyDescent="0.25">
      <c r="A338" s="39">
        <v>336</v>
      </c>
      <c r="B338" s="191"/>
      <c r="C338" s="153"/>
      <c r="D338" s="153"/>
      <c r="E338" s="153"/>
      <c r="F338" s="153"/>
      <c r="G338" s="153"/>
      <c r="H338" s="230"/>
      <c r="I338" s="230"/>
      <c r="J338" s="476"/>
    </row>
    <row r="339" spans="1:10" x14ac:dyDescent="0.25">
      <c r="A339" s="39">
        <v>337</v>
      </c>
      <c r="B339" s="191"/>
      <c r="C339" s="153"/>
      <c r="D339" s="153"/>
      <c r="E339" s="153"/>
      <c r="F339" s="153"/>
      <c r="G339" s="153"/>
      <c r="H339" s="230"/>
      <c r="I339" s="230"/>
      <c r="J339" s="476"/>
    </row>
    <row r="340" spans="1:10" x14ac:dyDescent="0.25">
      <c r="A340" s="39">
        <v>338</v>
      </c>
      <c r="B340" s="191"/>
      <c r="C340" s="153"/>
      <c r="D340" s="153"/>
      <c r="E340" s="153"/>
      <c r="F340" s="153"/>
      <c r="G340" s="153"/>
      <c r="H340" s="230"/>
      <c r="I340" s="230"/>
      <c r="J340" s="476"/>
    </row>
    <row r="341" spans="1:10" x14ac:dyDescent="0.25">
      <c r="A341" s="39">
        <v>339</v>
      </c>
      <c r="B341" s="191"/>
      <c r="C341" s="153"/>
      <c r="D341" s="153"/>
      <c r="E341" s="153"/>
      <c r="F341" s="153"/>
      <c r="G341" s="153"/>
      <c r="H341" s="230"/>
      <c r="I341" s="230"/>
      <c r="J341" s="476"/>
    </row>
    <row r="342" spans="1:10" x14ac:dyDescent="0.25">
      <c r="A342" s="39">
        <v>340</v>
      </c>
      <c r="B342" s="191"/>
      <c r="C342" s="153"/>
      <c r="D342" s="153"/>
      <c r="E342" s="153"/>
      <c r="F342" s="153"/>
      <c r="G342" s="153"/>
      <c r="H342" s="230"/>
      <c r="I342" s="230"/>
      <c r="J342" s="476"/>
    </row>
    <row r="343" spans="1:10" x14ac:dyDescent="0.25">
      <c r="A343" s="39">
        <v>341</v>
      </c>
      <c r="B343" s="191"/>
      <c r="C343" s="153"/>
      <c r="D343" s="153"/>
      <c r="E343" s="153"/>
      <c r="F343" s="153"/>
      <c r="G343" s="153"/>
      <c r="H343" s="230"/>
      <c r="I343" s="230"/>
      <c r="J343" s="476"/>
    </row>
    <row r="344" spans="1:10" x14ac:dyDescent="0.25">
      <c r="A344" s="39">
        <v>342</v>
      </c>
      <c r="B344" s="191"/>
      <c r="C344" s="153"/>
      <c r="D344" s="153"/>
      <c r="E344" s="153"/>
      <c r="F344" s="153"/>
      <c r="G344" s="153"/>
      <c r="H344" s="230"/>
      <c r="I344" s="230"/>
      <c r="J344" s="476"/>
    </row>
    <row r="345" spans="1:10" x14ac:dyDescent="0.25">
      <c r="A345" s="39">
        <v>343</v>
      </c>
      <c r="B345" s="191"/>
      <c r="C345" s="153"/>
      <c r="D345" s="153"/>
      <c r="E345" s="153"/>
      <c r="F345" s="153"/>
      <c r="G345" s="153"/>
      <c r="H345" s="230"/>
      <c r="I345" s="230"/>
      <c r="J345" s="476"/>
    </row>
    <row r="346" spans="1:10" x14ac:dyDescent="0.25">
      <c r="A346" s="39">
        <v>344</v>
      </c>
      <c r="B346" s="191"/>
      <c r="C346" s="153"/>
      <c r="D346" s="153"/>
      <c r="E346" s="153"/>
      <c r="F346" s="153"/>
      <c r="G346" s="153"/>
      <c r="H346" s="230"/>
      <c r="I346" s="230"/>
      <c r="J346" s="476"/>
    </row>
    <row r="347" spans="1:10" x14ac:dyDescent="0.25">
      <c r="A347" s="39">
        <v>345</v>
      </c>
      <c r="B347" s="191"/>
      <c r="C347" s="153"/>
      <c r="D347" s="153"/>
      <c r="E347" s="153"/>
      <c r="F347" s="153"/>
      <c r="G347" s="153"/>
      <c r="H347" s="230"/>
      <c r="I347" s="230"/>
      <c r="J347" s="476"/>
    </row>
    <row r="348" spans="1:10" x14ac:dyDescent="0.25">
      <c r="A348" s="39">
        <v>346</v>
      </c>
      <c r="B348" s="191"/>
      <c r="C348" s="153"/>
      <c r="D348" s="153"/>
      <c r="E348" s="153"/>
      <c r="F348" s="153"/>
      <c r="G348" s="153"/>
      <c r="H348" s="230"/>
      <c r="I348" s="230"/>
      <c r="J348" s="476"/>
    </row>
    <row r="349" spans="1:10" x14ac:dyDescent="0.25">
      <c r="A349" s="39">
        <v>347</v>
      </c>
      <c r="B349" s="191"/>
      <c r="C349" s="153"/>
      <c r="D349" s="153"/>
      <c r="E349" s="153"/>
      <c r="F349" s="153"/>
      <c r="G349" s="153"/>
      <c r="H349" s="230"/>
      <c r="I349" s="230"/>
      <c r="J349" s="476"/>
    </row>
    <row r="350" spans="1:10" x14ac:dyDescent="0.25">
      <c r="A350" s="39">
        <v>348</v>
      </c>
      <c r="B350" s="191"/>
      <c r="C350" s="153"/>
      <c r="D350" s="153"/>
      <c r="E350" s="153"/>
      <c r="F350" s="153"/>
      <c r="G350" s="153"/>
      <c r="H350" s="230"/>
      <c r="I350" s="230"/>
      <c r="J350" s="476"/>
    </row>
    <row r="351" spans="1:10" x14ac:dyDescent="0.25">
      <c r="A351" s="39">
        <v>349</v>
      </c>
      <c r="B351" s="191"/>
      <c r="C351" s="153"/>
      <c r="D351" s="153"/>
      <c r="E351" s="153"/>
      <c r="F351" s="153"/>
      <c r="G351" s="153"/>
      <c r="H351" s="230"/>
      <c r="I351" s="230"/>
      <c r="J351" s="476"/>
    </row>
    <row r="352" spans="1:10" x14ac:dyDescent="0.25">
      <c r="A352" s="39">
        <v>350</v>
      </c>
      <c r="B352" s="191"/>
      <c r="C352" s="153"/>
      <c r="D352" s="153"/>
      <c r="E352" s="153"/>
      <c r="F352" s="153"/>
      <c r="G352" s="153"/>
      <c r="H352" s="230"/>
      <c r="I352" s="230"/>
      <c r="J352" s="476"/>
    </row>
    <row r="353" spans="1:10" x14ac:dyDescent="0.25">
      <c r="A353" s="39">
        <v>351</v>
      </c>
      <c r="B353" s="191"/>
      <c r="C353" s="153"/>
      <c r="D353" s="153"/>
      <c r="E353" s="153"/>
      <c r="F353" s="153"/>
      <c r="G353" s="153"/>
      <c r="H353" s="230"/>
      <c r="I353" s="230"/>
      <c r="J353" s="476"/>
    </row>
    <row r="354" spans="1:10" x14ac:dyDescent="0.25">
      <c r="A354" s="39">
        <v>352</v>
      </c>
      <c r="B354" s="191"/>
      <c r="C354" s="153"/>
      <c r="D354" s="153"/>
      <c r="E354" s="153"/>
      <c r="F354" s="153"/>
      <c r="G354" s="153"/>
      <c r="H354" s="230"/>
      <c r="I354" s="230"/>
      <c r="J354" s="476"/>
    </row>
    <row r="355" spans="1:10" x14ac:dyDescent="0.25">
      <c r="A355" s="39">
        <v>353</v>
      </c>
      <c r="B355" s="191"/>
      <c r="C355" s="153"/>
      <c r="D355" s="153"/>
      <c r="E355" s="153"/>
      <c r="F355" s="153"/>
      <c r="G355" s="153"/>
      <c r="H355" s="230"/>
      <c r="I355" s="230"/>
      <c r="J355" s="476"/>
    </row>
    <row r="356" spans="1:10" x14ac:dyDescent="0.25">
      <c r="A356" s="39">
        <v>354</v>
      </c>
      <c r="B356" s="191"/>
      <c r="C356" s="153"/>
      <c r="D356" s="153"/>
      <c r="E356" s="153"/>
      <c r="F356" s="153"/>
      <c r="G356" s="153"/>
      <c r="H356" s="230"/>
      <c r="I356" s="230"/>
      <c r="J356" s="476"/>
    </row>
    <row r="357" spans="1:10" x14ac:dyDescent="0.25">
      <c r="A357" s="39">
        <v>355</v>
      </c>
      <c r="B357" s="191"/>
      <c r="C357" s="153"/>
      <c r="D357" s="153"/>
      <c r="E357" s="153"/>
      <c r="F357" s="153"/>
      <c r="G357" s="153"/>
      <c r="H357" s="230"/>
      <c r="I357" s="230"/>
      <c r="J357" s="476"/>
    </row>
    <row r="358" spans="1:10" x14ac:dyDescent="0.25">
      <c r="A358" s="39">
        <v>356</v>
      </c>
      <c r="B358" s="191"/>
      <c r="C358" s="153"/>
      <c r="D358" s="153"/>
      <c r="E358" s="153"/>
      <c r="F358" s="153"/>
      <c r="G358" s="153"/>
      <c r="H358" s="230"/>
      <c r="I358" s="230"/>
      <c r="J358" s="476"/>
    </row>
    <row r="359" spans="1:10" x14ac:dyDescent="0.25">
      <c r="A359" s="39">
        <v>357</v>
      </c>
      <c r="B359" s="191"/>
      <c r="C359" s="153"/>
      <c r="D359" s="153"/>
      <c r="E359" s="153"/>
      <c r="F359" s="153"/>
      <c r="G359" s="153"/>
      <c r="H359" s="230"/>
      <c r="I359" s="230"/>
      <c r="J359" s="476"/>
    </row>
    <row r="360" spans="1:10" x14ac:dyDescent="0.25">
      <c r="A360" s="39">
        <v>358</v>
      </c>
      <c r="B360" s="191"/>
      <c r="C360" s="153"/>
      <c r="D360" s="153"/>
      <c r="E360" s="153"/>
      <c r="F360" s="153"/>
      <c r="G360" s="153"/>
      <c r="H360" s="230"/>
      <c r="I360" s="230"/>
      <c r="J360" s="476"/>
    </row>
    <row r="361" spans="1:10" x14ac:dyDescent="0.25">
      <c r="A361" s="39">
        <v>359</v>
      </c>
      <c r="B361" s="191"/>
      <c r="C361" s="153"/>
      <c r="D361" s="153"/>
      <c r="E361" s="153"/>
      <c r="F361" s="153"/>
      <c r="G361" s="153"/>
      <c r="H361" s="230"/>
      <c r="I361" s="230"/>
      <c r="J361" s="476"/>
    </row>
    <row r="362" spans="1:10" x14ac:dyDescent="0.25">
      <c r="A362" s="39">
        <v>360</v>
      </c>
      <c r="B362" s="191"/>
      <c r="C362" s="153"/>
      <c r="D362" s="153"/>
      <c r="E362" s="153"/>
      <c r="F362" s="153"/>
      <c r="G362" s="153"/>
      <c r="H362" s="230"/>
      <c r="I362" s="230"/>
      <c r="J362" s="476"/>
    </row>
    <row r="363" spans="1:10" x14ac:dyDescent="0.25">
      <c r="A363" s="39">
        <v>361</v>
      </c>
      <c r="B363" s="191"/>
      <c r="C363" s="153"/>
      <c r="D363" s="153"/>
      <c r="E363" s="153"/>
      <c r="F363" s="153"/>
      <c r="G363" s="153"/>
      <c r="H363" s="230"/>
      <c r="I363" s="230"/>
      <c r="J363" s="476"/>
    </row>
    <row r="364" spans="1:10" x14ac:dyDescent="0.25">
      <c r="A364" s="39">
        <v>362</v>
      </c>
      <c r="B364" s="191"/>
      <c r="C364" s="153"/>
      <c r="D364" s="153"/>
      <c r="E364" s="153"/>
      <c r="F364" s="153"/>
      <c r="G364" s="153"/>
      <c r="H364" s="230"/>
      <c r="I364" s="230"/>
      <c r="J364" s="476"/>
    </row>
    <row r="365" spans="1:10" x14ac:dyDescent="0.25">
      <c r="A365" s="39">
        <v>363</v>
      </c>
      <c r="B365" s="191"/>
      <c r="C365" s="153"/>
      <c r="D365" s="153"/>
      <c r="E365" s="153"/>
      <c r="F365" s="153"/>
      <c r="G365" s="153"/>
      <c r="H365" s="230"/>
      <c r="I365" s="230"/>
      <c r="J365" s="476"/>
    </row>
    <row r="366" spans="1:10" x14ac:dyDescent="0.25">
      <c r="A366" s="39">
        <v>364</v>
      </c>
      <c r="B366" s="191"/>
      <c r="C366" s="153"/>
      <c r="D366" s="153"/>
      <c r="E366" s="153"/>
      <c r="F366" s="153"/>
      <c r="G366" s="153"/>
      <c r="H366" s="230"/>
      <c r="I366" s="230"/>
      <c r="J366" s="476"/>
    </row>
    <row r="367" spans="1:10" x14ac:dyDescent="0.25">
      <c r="A367" s="39">
        <v>365</v>
      </c>
      <c r="B367" s="191"/>
      <c r="C367" s="153"/>
      <c r="D367" s="153"/>
      <c r="E367" s="153"/>
      <c r="F367" s="153"/>
      <c r="G367" s="153"/>
      <c r="H367" s="230"/>
      <c r="I367" s="230"/>
      <c r="J367" s="476"/>
    </row>
    <row r="368" spans="1:10" x14ac:dyDescent="0.25">
      <c r="A368" s="39">
        <v>366</v>
      </c>
      <c r="B368" s="191"/>
      <c r="C368" s="153"/>
      <c r="D368" s="153"/>
      <c r="E368" s="153"/>
      <c r="F368" s="153"/>
      <c r="G368" s="153"/>
      <c r="H368" s="230"/>
      <c r="I368" s="230"/>
      <c r="J368" s="476"/>
    </row>
    <row r="369" spans="1:10" x14ac:dyDescent="0.25">
      <c r="A369" s="39">
        <v>367</v>
      </c>
      <c r="B369" s="191"/>
      <c r="C369" s="153"/>
      <c r="D369" s="153"/>
      <c r="E369" s="153"/>
      <c r="F369" s="153"/>
      <c r="G369" s="153"/>
      <c r="H369" s="230"/>
      <c r="I369" s="230"/>
      <c r="J369" s="476"/>
    </row>
    <row r="370" spans="1:10" x14ac:dyDescent="0.25">
      <c r="A370" s="39">
        <v>368</v>
      </c>
      <c r="B370" s="191"/>
      <c r="C370" s="153"/>
      <c r="D370" s="153"/>
      <c r="E370" s="153"/>
      <c r="F370" s="153"/>
      <c r="G370" s="153"/>
      <c r="H370" s="230"/>
      <c r="I370" s="230"/>
      <c r="J370" s="476"/>
    </row>
    <row r="371" spans="1:10" x14ac:dyDescent="0.25">
      <c r="A371" s="39">
        <v>369</v>
      </c>
      <c r="B371" s="191"/>
      <c r="C371" s="153"/>
      <c r="D371" s="153"/>
      <c r="E371" s="153"/>
      <c r="F371" s="153"/>
      <c r="G371" s="153"/>
      <c r="H371" s="230"/>
      <c r="I371" s="230"/>
      <c r="J371" s="476"/>
    </row>
    <row r="372" spans="1:10" x14ac:dyDescent="0.25">
      <c r="A372" s="39">
        <v>370</v>
      </c>
      <c r="B372" s="191"/>
      <c r="C372" s="153"/>
      <c r="D372" s="153"/>
      <c r="E372" s="153"/>
      <c r="F372" s="153"/>
      <c r="G372" s="153"/>
      <c r="H372" s="230"/>
      <c r="I372" s="230"/>
      <c r="J372" s="476"/>
    </row>
    <row r="373" spans="1:10" x14ac:dyDescent="0.25">
      <c r="A373" s="39">
        <v>371</v>
      </c>
      <c r="B373" s="191"/>
      <c r="C373" s="153"/>
      <c r="D373" s="153"/>
      <c r="E373" s="153"/>
      <c r="F373" s="153"/>
      <c r="G373" s="153"/>
      <c r="H373" s="230"/>
      <c r="I373" s="230"/>
      <c r="J373" s="476"/>
    </row>
    <row r="374" spans="1:10" x14ac:dyDescent="0.25">
      <c r="A374" s="39">
        <v>372</v>
      </c>
      <c r="B374" s="191"/>
      <c r="C374" s="153"/>
      <c r="D374" s="153"/>
      <c r="E374" s="153"/>
      <c r="F374" s="153"/>
      <c r="G374" s="153"/>
      <c r="H374" s="230"/>
      <c r="I374" s="230"/>
      <c r="J374" s="476"/>
    </row>
    <row r="375" spans="1:10" x14ac:dyDescent="0.25">
      <c r="A375" s="39">
        <v>373</v>
      </c>
      <c r="B375" s="191"/>
      <c r="C375" s="153"/>
      <c r="D375" s="153"/>
      <c r="E375" s="153"/>
      <c r="F375" s="153"/>
      <c r="G375" s="153"/>
      <c r="H375" s="230"/>
      <c r="I375" s="230"/>
      <c r="J375" s="476"/>
    </row>
    <row r="376" spans="1:10" x14ac:dyDescent="0.25">
      <c r="A376" s="39">
        <v>374</v>
      </c>
      <c r="B376" s="191"/>
      <c r="C376" s="153"/>
      <c r="D376" s="153"/>
      <c r="E376" s="153"/>
      <c r="F376" s="153"/>
      <c r="G376" s="153"/>
      <c r="H376" s="230"/>
      <c r="I376" s="230"/>
      <c r="J376" s="476"/>
    </row>
    <row r="377" spans="1:10" x14ac:dyDescent="0.25">
      <c r="A377" s="39">
        <v>375</v>
      </c>
      <c r="B377" s="191"/>
      <c r="C377" s="153"/>
      <c r="D377" s="153"/>
      <c r="E377" s="153"/>
      <c r="F377" s="153"/>
      <c r="G377" s="153"/>
      <c r="H377" s="230"/>
      <c r="I377" s="230"/>
      <c r="J377" s="476"/>
    </row>
    <row r="378" spans="1:10" x14ac:dyDescent="0.25">
      <c r="A378" s="62">
        <v>376</v>
      </c>
      <c r="B378" s="480"/>
      <c r="C378" s="153"/>
      <c r="D378" s="153"/>
      <c r="E378" s="153"/>
      <c r="F378" s="153"/>
      <c r="G378" s="153"/>
      <c r="H378" s="230"/>
      <c r="I378" s="230"/>
      <c r="J378" s="476"/>
    </row>
    <row r="379" spans="1:10" x14ac:dyDescent="0.25">
      <c r="A379" s="39">
        <v>377</v>
      </c>
      <c r="B379" s="191"/>
      <c r="C379" s="153"/>
      <c r="D379" s="153"/>
      <c r="E379" s="153"/>
      <c r="F379" s="153"/>
      <c r="G379" s="153"/>
      <c r="H379" s="230"/>
      <c r="I379" s="230"/>
      <c r="J379" s="476"/>
    </row>
    <row r="380" spans="1:10" x14ac:dyDescent="0.25">
      <c r="A380" s="39">
        <v>378</v>
      </c>
      <c r="B380" s="191"/>
      <c r="C380" s="153"/>
      <c r="D380" s="153"/>
      <c r="E380" s="153"/>
      <c r="F380" s="153"/>
      <c r="G380" s="153"/>
      <c r="H380" s="230"/>
      <c r="I380" s="230"/>
      <c r="J380" s="476"/>
    </row>
    <row r="381" spans="1:10" x14ac:dyDescent="0.25">
      <c r="A381" s="39">
        <v>379</v>
      </c>
      <c r="B381" s="191"/>
      <c r="C381" s="153"/>
      <c r="D381" s="153"/>
      <c r="E381" s="153"/>
      <c r="F381" s="153"/>
      <c r="G381" s="153"/>
      <c r="H381" s="230"/>
      <c r="I381" s="230"/>
      <c r="J381" s="476"/>
    </row>
    <row r="382" spans="1:10" x14ac:dyDescent="0.25">
      <c r="A382" s="39">
        <v>380</v>
      </c>
      <c r="B382" s="191"/>
      <c r="C382" s="153"/>
      <c r="D382" s="153"/>
      <c r="E382" s="153"/>
      <c r="F382" s="153"/>
      <c r="G382" s="153"/>
      <c r="H382" s="230"/>
      <c r="I382" s="230"/>
      <c r="J382" s="476"/>
    </row>
    <row r="383" spans="1:10" x14ac:dyDescent="0.25">
      <c r="A383" s="39">
        <v>381</v>
      </c>
      <c r="B383" s="191"/>
      <c r="C383" s="153"/>
      <c r="D383" s="153"/>
      <c r="E383" s="153"/>
      <c r="F383" s="153"/>
      <c r="G383" s="153"/>
      <c r="H383" s="230"/>
      <c r="I383" s="230"/>
      <c r="J383" s="476"/>
    </row>
    <row r="384" spans="1:10" x14ac:dyDescent="0.25">
      <c r="A384" s="39">
        <v>382</v>
      </c>
      <c r="B384" s="191"/>
      <c r="C384" s="153"/>
      <c r="D384" s="153"/>
      <c r="E384" s="153"/>
      <c r="F384" s="153"/>
      <c r="G384" s="153"/>
      <c r="H384" s="230"/>
      <c r="I384" s="230"/>
      <c r="J384" s="476"/>
    </row>
    <row r="385" spans="1:10" x14ac:dyDescent="0.25">
      <c r="A385" s="39">
        <v>383</v>
      </c>
      <c r="B385" s="191"/>
      <c r="C385" s="153"/>
      <c r="D385" s="153"/>
      <c r="E385" s="153"/>
      <c r="F385" s="153"/>
      <c r="G385" s="153"/>
      <c r="H385" s="230"/>
      <c r="I385" s="230"/>
      <c r="J385" s="476"/>
    </row>
    <row r="386" spans="1:10" x14ac:dyDescent="0.25">
      <c r="A386" s="39">
        <v>384</v>
      </c>
      <c r="B386" s="191"/>
      <c r="C386" s="153"/>
      <c r="D386" s="153"/>
      <c r="E386" s="153"/>
      <c r="F386" s="153"/>
      <c r="G386" s="153"/>
      <c r="H386" s="230"/>
      <c r="I386" s="230"/>
      <c r="J386" s="476"/>
    </row>
    <row r="387" spans="1:10" x14ac:dyDescent="0.25">
      <c r="A387" s="39">
        <v>385</v>
      </c>
      <c r="B387" s="191"/>
      <c r="C387" s="153"/>
      <c r="D387" s="153"/>
      <c r="E387" s="153"/>
      <c r="F387" s="153"/>
      <c r="G387" s="153"/>
      <c r="H387" s="230"/>
      <c r="I387" s="230"/>
      <c r="J387" s="476"/>
    </row>
    <row r="388" spans="1:10" x14ac:dyDescent="0.25">
      <c r="A388" s="39">
        <v>386</v>
      </c>
      <c r="B388" s="191"/>
      <c r="C388" s="153"/>
      <c r="D388" s="153"/>
      <c r="E388" s="153"/>
      <c r="F388" s="153"/>
      <c r="G388" s="153"/>
      <c r="H388" s="230"/>
      <c r="I388" s="230"/>
      <c r="J388" s="476"/>
    </row>
    <row r="389" spans="1:10" x14ac:dyDescent="0.25">
      <c r="A389" s="39">
        <v>387</v>
      </c>
      <c r="B389" s="191"/>
      <c r="C389" s="153"/>
      <c r="D389" s="153"/>
      <c r="E389" s="153"/>
      <c r="F389" s="153"/>
      <c r="G389" s="153"/>
      <c r="H389" s="230"/>
      <c r="I389" s="230"/>
      <c r="J389" s="476"/>
    </row>
    <row r="390" spans="1:10" x14ac:dyDescent="0.25">
      <c r="A390" s="39">
        <v>388</v>
      </c>
      <c r="B390" s="191"/>
      <c r="C390" s="153"/>
      <c r="D390" s="153"/>
      <c r="E390" s="153"/>
      <c r="F390" s="153"/>
      <c r="G390" s="153"/>
      <c r="H390" s="230"/>
      <c r="I390" s="230"/>
      <c r="J390" s="476"/>
    </row>
    <row r="391" spans="1:10" x14ac:dyDescent="0.25">
      <c r="A391" s="39">
        <v>389</v>
      </c>
      <c r="B391" s="191"/>
      <c r="C391" s="153"/>
      <c r="D391" s="153"/>
      <c r="E391" s="153"/>
      <c r="F391" s="153"/>
      <c r="G391" s="153"/>
      <c r="H391" s="230"/>
      <c r="I391" s="230"/>
      <c r="J391" s="476"/>
    </row>
    <row r="392" spans="1:10" x14ac:dyDescent="0.25">
      <c r="A392" s="39">
        <v>390</v>
      </c>
      <c r="B392" s="191"/>
      <c r="C392" s="153"/>
      <c r="D392" s="153"/>
      <c r="E392" s="153"/>
      <c r="F392" s="153"/>
      <c r="G392" s="153"/>
      <c r="H392" s="230"/>
      <c r="I392" s="230"/>
      <c r="J392" s="476"/>
    </row>
    <row r="393" spans="1:10" x14ac:dyDescent="0.25">
      <c r="A393" s="39">
        <v>391</v>
      </c>
      <c r="B393" s="191"/>
      <c r="C393" s="153"/>
      <c r="D393" s="153"/>
      <c r="E393" s="153"/>
      <c r="F393" s="153"/>
      <c r="G393" s="153"/>
      <c r="H393" s="230"/>
      <c r="I393" s="230"/>
      <c r="J393" s="476"/>
    </row>
    <row r="394" spans="1:10" x14ac:dyDescent="0.25">
      <c r="A394" s="39">
        <v>392</v>
      </c>
      <c r="B394" s="191"/>
      <c r="C394" s="153"/>
      <c r="D394" s="153"/>
      <c r="E394" s="153"/>
      <c r="F394" s="153"/>
      <c r="G394" s="153"/>
      <c r="H394" s="230"/>
      <c r="I394" s="230"/>
      <c r="J394" s="476"/>
    </row>
    <row r="395" spans="1:10" x14ac:dyDescent="0.25">
      <c r="A395" s="39">
        <v>393</v>
      </c>
      <c r="B395" s="191"/>
      <c r="C395" s="153"/>
      <c r="D395" s="153"/>
      <c r="E395" s="153"/>
      <c r="F395" s="153"/>
      <c r="G395" s="153"/>
      <c r="H395" s="230"/>
      <c r="I395" s="230"/>
      <c r="J395" s="476"/>
    </row>
    <row r="396" spans="1:10" x14ac:dyDescent="0.25">
      <c r="A396" s="39">
        <v>394</v>
      </c>
      <c r="B396" s="191"/>
      <c r="C396" s="153"/>
      <c r="D396" s="153"/>
      <c r="E396" s="153"/>
      <c r="F396" s="153"/>
      <c r="G396" s="153"/>
      <c r="H396" s="230"/>
      <c r="I396" s="230"/>
      <c r="J396" s="476"/>
    </row>
    <row r="397" spans="1:10" x14ac:dyDescent="0.25">
      <c r="A397" s="39">
        <v>395</v>
      </c>
      <c r="B397" s="191"/>
      <c r="C397" s="153"/>
      <c r="D397" s="153"/>
      <c r="E397" s="153"/>
      <c r="F397" s="153"/>
      <c r="G397" s="153"/>
      <c r="H397" s="230"/>
      <c r="I397" s="230"/>
      <c r="J397" s="476"/>
    </row>
    <row r="398" spans="1:10" x14ac:dyDescent="0.25">
      <c r="A398" s="39">
        <v>396</v>
      </c>
      <c r="B398" s="191"/>
      <c r="C398" s="153"/>
      <c r="D398" s="153"/>
      <c r="E398" s="153"/>
      <c r="F398" s="153"/>
      <c r="G398" s="153"/>
      <c r="H398" s="230"/>
      <c r="I398" s="230"/>
      <c r="J398" s="476"/>
    </row>
    <row r="399" spans="1:10" x14ac:dyDescent="0.25">
      <c r="A399" s="39">
        <v>397</v>
      </c>
      <c r="B399" s="191"/>
      <c r="C399" s="153"/>
      <c r="D399" s="153"/>
      <c r="E399" s="153"/>
      <c r="F399" s="153"/>
      <c r="G399" s="153"/>
      <c r="H399" s="230"/>
      <c r="I399" s="230"/>
      <c r="J399" s="476"/>
    </row>
    <row r="400" spans="1:10" x14ac:dyDescent="0.25">
      <c r="A400" s="39">
        <v>398</v>
      </c>
      <c r="B400" s="191"/>
      <c r="C400" s="153"/>
      <c r="D400" s="153"/>
      <c r="E400" s="153"/>
      <c r="F400" s="153"/>
      <c r="G400" s="153"/>
      <c r="H400" s="230"/>
      <c r="I400" s="230"/>
      <c r="J400" s="476"/>
    </row>
    <row r="401" spans="1:10" x14ac:dyDescent="0.25">
      <c r="A401" s="39">
        <v>399</v>
      </c>
      <c r="B401" s="191"/>
      <c r="C401" s="153"/>
      <c r="D401" s="153"/>
      <c r="E401" s="153"/>
      <c r="F401" s="153"/>
      <c r="G401" s="153"/>
      <c r="H401" s="230"/>
      <c r="I401" s="230"/>
      <c r="J401" s="476"/>
    </row>
    <row r="402" spans="1:10" x14ac:dyDescent="0.25">
      <c r="A402" s="39">
        <v>400</v>
      </c>
      <c r="B402" s="191"/>
      <c r="C402" s="153"/>
      <c r="D402" s="153"/>
      <c r="E402" s="153"/>
      <c r="F402" s="153"/>
      <c r="G402" s="153"/>
      <c r="H402" s="230"/>
      <c r="I402" s="230"/>
      <c r="J402" s="476"/>
    </row>
    <row r="403" spans="1:10" x14ac:dyDescent="0.25">
      <c r="A403" s="39">
        <v>401</v>
      </c>
      <c r="B403" s="191"/>
      <c r="C403" s="153"/>
      <c r="D403" s="153"/>
      <c r="E403" s="153"/>
      <c r="F403" s="153"/>
      <c r="G403" s="153"/>
      <c r="H403" s="230"/>
      <c r="I403" s="230"/>
      <c r="J403" s="476"/>
    </row>
    <row r="404" spans="1:10" x14ac:dyDescent="0.25">
      <c r="A404" s="39">
        <v>402</v>
      </c>
      <c r="B404" s="191"/>
      <c r="C404" s="153"/>
      <c r="D404" s="153"/>
      <c r="E404" s="153"/>
      <c r="F404" s="153"/>
      <c r="G404" s="153"/>
      <c r="H404" s="230"/>
      <c r="I404" s="230"/>
      <c r="J404" s="476"/>
    </row>
    <row r="405" spans="1:10" x14ac:dyDescent="0.25">
      <c r="A405" s="39">
        <v>403</v>
      </c>
      <c r="B405" s="191"/>
      <c r="C405" s="153"/>
      <c r="D405" s="153"/>
      <c r="E405" s="153"/>
      <c r="F405" s="153"/>
      <c r="G405" s="153"/>
      <c r="H405" s="230"/>
      <c r="I405" s="230"/>
      <c r="J405" s="476"/>
    </row>
    <row r="406" spans="1:10" x14ac:dyDescent="0.25">
      <c r="A406" s="39">
        <v>404</v>
      </c>
      <c r="B406" s="191"/>
      <c r="C406" s="153"/>
      <c r="D406" s="153"/>
      <c r="E406" s="153"/>
      <c r="F406" s="153"/>
      <c r="G406" s="153"/>
      <c r="H406" s="230"/>
      <c r="I406" s="230"/>
      <c r="J406" s="476"/>
    </row>
    <row r="407" spans="1:10" x14ac:dyDescent="0.25">
      <c r="A407" s="39">
        <v>405</v>
      </c>
      <c r="B407" s="191"/>
      <c r="C407" s="153"/>
      <c r="D407" s="153"/>
      <c r="E407" s="153"/>
      <c r="F407" s="153"/>
      <c r="G407" s="153"/>
      <c r="H407" s="230"/>
      <c r="I407" s="230"/>
      <c r="J407" s="476"/>
    </row>
    <row r="408" spans="1:10" x14ac:dyDescent="0.25">
      <c r="A408" s="39">
        <v>406</v>
      </c>
      <c r="B408" s="191"/>
      <c r="C408" s="153"/>
      <c r="D408" s="153"/>
      <c r="E408" s="153"/>
      <c r="F408" s="153"/>
      <c r="G408" s="153"/>
      <c r="H408" s="230"/>
      <c r="I408" s="230"/>
      <c r="J408" s="476"/>
    </row>
    <row r="409" spans="1:10" x14ac:dyDescent="0.25">
      <c r="A409" s="39">
        <v>407</v>
      </c>
      <c r="B409" s="191"/>
      <c r="C409" s="153"/>
      <c r="D409" s="153"/>
      <c r="E409" s="153"/>
      <c r="F409" s="153"/>
      <c r="G409" s="153"/>
      <c r="H409" s="230"/>
      <c r="I409" s="230"/>
      <c r="J409" s="476"/>
    </row>
    <row r="410" spans="1:10" x14ac:dyDescent="0.25">
      <c r="A410" s="39">
        <v>408</v>
      </c>
      <c r="B410" s="191"/>
      <c r="C410" s="153"/>
      <c r="D410" s="153"/>
      <c r="E410" s="153"/>
      <c r="F410" s="153"/>
      <c r="G410" s="153"/>
      <c r="H410" s="230"/>
      <c r="I410" s="230"/>
      <c r="J410" s="476"/>
    </row>
    <row r="411" spans="1:10" x14ac:dyDescent="0.25">
      <c r="A411" s="39">
        <v>409</v>
      </c>
      <c r="B411" s="191"/>
      <c r="C411" s="153"/>
      <c r="D411" s="153"/>
      <c r="E411" s="153"/>
      <c r="F411" s="153"/>
      <c r="G411" s="153"/>
      <c r="H411" s="230"/>
      <c r="I411" s="230"/>
      <c r="J411" s="476"/>
    </row>
    <row r="412" spans="1:10" x14ac:dyDescent="0.25">
      <c r="A412" s="39">
        <v>410</v>
      </c>
      <c r="B412" s="191"/>
      <c r="C412" s="153"/>
      <c r="D412" s="153"/>
      <c r="E412" s="153"/>
      <c r="F412" s="153"/>
      <c r="G412" s="153"/>
      <c r="H412" s="230"/>
      <c r="I412" s="230"/>
      <c r="J412" s="476"/>
    </row>
    <row r="413" spans="1:10" x14ac:dyDescent="0.25">
      <c r="A413" s="39">
        <v>411</v>
      </c>
      <c r="B413" s="191"/>
      <c r="C413" s="153"/>
      <c r="D413" s="153"/>
      <c r="E413" s="153"/>
      <c r="F413" s="153"/>
      <c r="G413" s="153"/>
      <c r="H413" s="230"/>
      <c r="I413" s="230"/>
      <c r="J413" s="476"/>
    </row>
    <row r="414" spans="1:10" x14ac:dyDescent="0.25">
      <c r="A414" s="39">
        <v>412</v>
      </c>
      <c r="B414" s="191"/>
      <c r="C414" s="153"/>
      <c r="D414" s="153"/>
      <c r="E414" s="153"/>
      <c r="F414" s="153"/>
      <c r="G414" s="153"/>
      <c r="H414" s="230"/>
      <c r="I414" s="230"/>
      <c r="J414" s="476"/>
    </row>
    <row r="415" spans="1:10" x14ac:dyDescent="0.25">
      <c r="A415" s="39">
        <v>413</v>
      </c>
      <c r="B415" s="191"/>
      <c r="C415" s="153"/>
      <c r="D415" s="153"/>
      <c r="E415" s="153"/>
      <c r="F415" s="153"/>
      <c r="G415" s="153"/>
      <c r="H415" s="230"/>
      <c r="I415" s="230"/>
      <c r="J415" s="476"/>
    </row>
    <row r="416" spans="1:10" x14ac:dyDescent="0.25">
      <c r="A416" s="39">
        <v>414</v>
      </c>
      <c r="B416" s="191"/>
      <c r="C416" s="153"/>
      <c r="D416" s="153"/>
      <c r="E416" s="153"/>
      <c r="F416" s="153"/>
      <c r="G416" s="153"/>
      <c r="H416" s="230"/>
      <c r="I416" s="230"/>
      <c r="J416" s="476"/>
    </row>
    <row r="417" spans="1:10" x14ac:dyDescent="0.25">
      <c r="A417" s="39">
        <v>415</v>
      </c>
      <c r="B417" s="191"/>
      <c r="C417" s="153"/>
      <c r="D417" s="153"/>
      <c r="E417" s="153"/>
      <c r="F417" s="153"/>
      <c r="G417" s="153"/>
      <c r="H417" s="230"/>
      <c r="I417" s="230"/>
      <c r="J417" s="476"/>
    </row>
    <row r="418" spans="1:10" x14ac:dyDescent="0.25">
      <c r="A418" s="39">
        <v>416</v>
      </c>
      <c r="B418" s="191"/>
      <c r="C418" s="153"/>
      <c r="D418" s="153"/>
      <c r="E418" s="153"/>
      <c r="F418" s="153"/>
      <c r="G418" s="153"/>
      <c r="H418" s="230"/>
      <c r="I418" s="230"/>
      <c r="J418" s="476"/>
    </row>
    <row r="419" spans="1:10" x14ac:dyDescent="0.25">
      <c r="A419" s="39">
        <v>417</v>
      </c>
      <c r="B419" s="191"/>
      <c r="C419" s="153"/>
      <c r="D419" s="153"/>
      <c r="E419" s="153"/>
      <c r="F419" s="153"/>
      <c r="G419" s="153"/>
      <c r="H419" s="230"/>
      <c r="I419" s="230"/>
      <c r="J419" s="476"/>
    </row>
    <row r="420" spans="1:10" x14ac:dyDescent="0.25">
      <c r="A420" s="39">
        <v>418</v>
      </c>
      <c r="B420" s="191"/>
      <c r="C420" s="153"/>
      <c r="D420" s="153"/>
      <c r="E420" s="153"/>
      <c r="F420" s="153"/>
      <c r="G420" s="153"/>
      <c r="H420" s="230"/>
      <c r="I420" s="230"/>
      <c r="J420" s="476"/>
    </row>
    <row r="421" spans="1:10" x14ac:dyDescent="0.25">
      <c r="A421" s="39">
        <v>419</v>
      </c>
      <c r="B421" s="191"/>
      <c r="C421" s="153"/>
      <c r="D421" s="153"/>
      <c r="E421" s="153"/>
      <c r="F421" s="153"/>
      <c r="G421" s="153"/>
      <c r="H421" s="230"/>
      <c r="I421" s="230"/>
      <c r="J421" s="476"/>
    </row>
    <row r="422" spans="1:10" x14ac:dyDescent="0.25">
      <c r="A422" s="39">
        <v>420</v>
      </c>
      <c r="B422" s="191"/>
      <c r="C422" s="153"/>
      <c r="D422" s="153"/>
      <c r="E422" s="153"/>
      <c r="F422" s="153"/>
      <c r="G422" s="153"/>
      <c r="H422" s="230"/>
      <c r="I422" s="230"/>
      <c r="J422" s="476"/>
    </row>
    <row r="423" spans="1:10" x14ac:dyDescent="0.25">
      <c r="A423" s="39">
        <v>421</v>
      </c>
      <c r="B423" s="191"/>
      <c r="C423" s="153"/>
      <c r="D423" s="153"/>
      <c r="E423" s="153"/>
      <c r="F423" s="153"/>
      <c r="G423" s="153"/>
      <c r="H423" s="230"/>
      <c r="I423" s="230"/>
      <c r="J423" s="476"/>
    </row>
    <row r="424" spans="1:10" x14ac:dyDescent="0.25">
      <c r="A424" s="39">
        <v>422</v>
      </c>
      <c r="B424" s="191"/>
      <c r="C424" s="153"/>
      <c r="D424" s="153"/>
      <c r="E424" s="153"/>
      <c r="F424" s="153"/>
      <c r="G424" s="153"/>
      <c r="H424" s="230"/>
      <c r="I424" s="230"/>
      <c r="J424" s="476"/>
    </row>
    <row r="425" spans="1:10" x14ac:dyDescent="0.25">
      <c r="A425" s="39">
        <v>423</v>
      </c>
      <c r="B425" s="191"/>
      <c r="C425" s="153"/>
      <c r="D425" s="153"/>
      <c r="E425" s="153"/>
      <c r="F425" s="153"/>
      <c r="G425" s="153"/>
      <c r="H425" s="230"/>
      <c r="I425" s="230"/>
      <c r="J425" s="476"/>
    </row>
    <row r="426" spans="1:10" x14ac:dyDescent="0.25">
      <c r="A426" s="39">
        <v>424</v>
      </c>
      <c r="B426" s="191"/>
      <c r="C426" s="153"/>
      <c r="D426" s="153"/>
      <c r="E426" s="153"/>
      <c r="F426" s="153"/>
      <c r="G426" s="153"/>
      <c r="H426" s="230"/>
      <c r="I426" s="230"/>
      <c r="J426" s="476"/>
    </row>
    <row r="427" spans="1:10" x14ac:dyDescent="0.25">
      <c r="A427" s="39">
        <v>425</v>
      </c>
      <c r="B427" s="191"/>
      <c r="C427" s="153"/>
      <c r="D427" s="153"/>
      <c r="E427" s="153"/>
      <c r="F427" s="153"/>
      <c r="G427" s="153"/>
      <c r="H427" s="230"/>
      <c r="I427" s="230"/>
      <c r="J427" s="476"/>
    </row>
    <row r="428" spans="1:10" x14ac:dyDescent="0.25">
      <c r="A428" s="39">
        <v>426</v>
      </c>
      <c r="B428" s="191"/>
      <c r="C428" s="153"/>
      <c r="D428" s="153"/>
      <c r="E428" s="153"/>
      <c r="F428" s="153"/>
      <c r="G428" s="153"/>
      <c r="H428" s="230"/>
      <c r="I428" s="230"/>
      <c r="J428" s="476"/>
    </row>
    <row r="429" spans="1:10" x14ac:dyDescent="0.25">
      <c r="A429" s="39">
        <v>427</v>
      </c>
      <c r="B429" s="191"/>
      <c r="C429" s="153"/>
      <c r="D429" s="153"/>
      <c r="E429" s="153"/>
      <c r="F429" s="153"/>
      <c r="G429" s="153"/>
      <c r="H429" s="230"/>
      <c r="I429" s="230"/>
      <c r="J429" s="476"/>
    </row>
    <row r="430" spans="1:10" x14ac:dyDescent="0.25">
      <c r="A430" s="39">
        <v>428</v>
      </c>
      <c r="B430" s="191"/>
      <c r="C430" s="153"/>
      <c r="D430" s="153"/>
      <c r="E430" s="153"/>
      <c r="F430" s="153"/>
      <c r="G430" s="153"/>
      <c r="H430" s="230"/>
      <c r="I430" s="230"/>
      <c r="J430" s="476"/>
    </row>
    <row r="431" spans="1:10" x14ac:dyDescent="0.25">
      <c r="A431" s="39">
        <v>429</v>
      </c>
      <c r="B431" s="191"/>
      <c r="C431" s="153"/>
      <c r="D431" s="153"/>
      <c r="E431" s="153"/>
      <c r="F431" s="153"/>
      <c r="G431" s="153"/>
      <c r="H431" s="230"/>
      <c r="I431" s="230"/>
      <c r="J431" s="476"/>
    </row>
    <row r="432" spans="1:10" x14ac:dyDescent="0.25">
      <c r="A432" s="39">
        <v>430</v>
      </c>
      <c r="B432" s="191"/>
      <c r="C432" s="153"/>
      <c r="D432" s="153"/>
      <c r="E432" s="153"/>
      <c r="F432" s="153"/>
      <c r="G432" s="153"/>
      <c r="H432" s="230"/>
      <c r="I432" s="230"/>
      <c r="J432" s="476"/>
    </row>
    <row r="433" spans="1:10" x14ac:dyDescent="0.25">
      <c r="A433" s="39">
        <v>431</v>
      </c>
      <c r="B433" s="191"/>
      <c r="C433" s="153"/>
      <c r="D433" s="153"/>
      <c r="E433" s="153"/>
      <c r="F433" s="153"/>
      <c r="G433" s="153"/>
      <c r="H433" s="230"/>
      <c r="I433" s="230"/>
      <c r="J433" s="476"/>
    </row>
    <row r="434" spans="1:10" x14ac:dyDescent="0.25">
      <c r="A434" s="39">
        <v>432</v>
      </c>
      <c r="B434" s="191"/>
      <c r="C434" s="153"/>
      <c r="D434" s="153"/>
      <c r="E434" s="153"/>
      <c r="F434" s="153"/>
      <c r="G434" s="153"/>
      <c r="H434" s="230"/>
      <c r="I434" s="230"/>
      <c r="J434" s="476"/>
    </row>
    <row r="435" spans="1:10" x14ac:dyDescent="0.25">
      <c r="A435" s="39">
        <v>433</v>
      </c>
      <c r="B435" s="191"/>
      <c r="C435" s="153"/>
      <c r="D435" s="153"/>
      <c r="E435" s="153"/>
      <c r="F435" s="153"/>
      <c r="G435" s="153"/>
      <c r="H435" s="230"/>
      <c r="I435" s="230"/>
      <c r="J435" s="476"/>
    </row>
    <row r="436" spans="1:10" x14ac:dyDescent="0.25">
      <c r="A436" s="39">
        <v>434</v>
      </c>
      <c r="B436" s="191"/>
      <c r="C436" s="153"/>
      <c r="D436" s="153"/>
      <c r="E436" s="153"/>
      <c r="F436" s="153"/>
      <c r="G436" s="153"/>
      <c r="H436" s="230"/>
      <c r="I436" s="230"/>
      <c r="J436" s="476"/>
    </row>
    <row r="437" spans="1:10" x14ac:dyDescent="0.25">
      <c r="A437" s="39">
        <v>435</v>
      </c>
      <c r="B437" s="191"/>
      <c r="C437" s="153"/>
      <c r="D437" s="153"/>
      <c r="E437" s="153"/>
      <c r="F437" s="153"/>
      <c r="G437" s="153"/>
      <c r="H437" s="230"/>
      <c r="I437" s="230"/>
      <c r="J437" s="477"/>
    </row>
    <row r="438" spans="1:10" x14ac:dyDescent="0.25">
      <c r="A438" s="39">
        <v>436</v>
      </c>
      <c r="B438" s="191"/>
      <c r="C438" s="153"/>
      <c r="D438" s="153"/>
      <c r="E438" s="153"/>
      <c r="F438" s="153"/>
      <c r="G438" s="153"/>
      <c r="H438" s="230"/>
      <c r="I438" s="230"/>
      <c r="J438" s="477"/>
    </row>
    <row r="439" spans="1:10" x14ac:dyDescent="0.25">
      <c r="A439" s="39">
        <v>437</v>
      </c>
      <c r="B439" s="191"/>
      <c r="C439" s="153"/>
      <c r="D439" s="153"/>
      <c r="E439" s="153"/>
      <c r="F439" s="153"/>
      <c r="G439" s="153"/>
      <c r="H439" s="230"/>
      <c r="I439" s="230"/>
      <c r="J439" s="476"/>
    </row>
    <row r="440" spans="1:10" x14ac:dyDescent="0.25">
      <c r="A440" s="39">
        <v>438</v>
      </c>
      <c r="B440" s="191"/>
      <c r="C440" s="153"/>
      <c r="D440" s="153"/>
      <c r="E440" s="153"/>
      <c r="F440" s="153"/>
      <c r="G440" s="153"/>
      <c r="H440" s="230"/>
      <c r="I440" s="230"/>
      <c r="J440" s="476"/>
    </row>
    <row r="441" spans="1:10" x14ac:dyDescent="0.25">
      <c r="A441" s="39">
        <v>439</v>
      </c>
      <c r="B441" s="191"/>
      <c r="C441" s="153"/>
      <c r="D441" s="153"/>
      <c r="E441" s="153"/>
      <c r="F441" s="153"/>
      <c r="G441" s="153"/>
      <c r="H441" s="230"/>
      <c r="I441" s="230"/>
      <c r="J441" s="476"/>
    </row>
    <row r="442" spans="1:10" x14ac:dyDescent="0.25">
      <c r="A442" s="39">
        <v>440</v>
      </c>
      <c r="B442" s="191"/>
      <c r="C442" s="153"/>
      <c r="D442" s="153"/>
      <c r="E442" s="153"/>
      <c r="F442" s="153"/>
      <c r="G442" s="153"/>
      <c r="H442" s="230"/>
      <c r="I442" s="230"/>
      <c r="J442" s="476"/>
    </row>
    <row r="443" spans="1:10" x14ac:dyDescent="0.25">
      <c r="A443" s="39">
        <v>441</v>
      </c>
      <c r="B443" s="191"/>
      <c r="C443" s="153"/>
      <c r="D443" s="153"/>
      <c r="E443" s="153"/>
      <c r="F443" s="153"/>
      <c r="G443" s="153"/>
      <c r="H443" s="230"/>
      <c r="I443" s="230"/>
      <c r="J443" s="476"/>
    </row>
    <row r="444" spans="1:10" x14ac:dyDescent="0.25">
      <c r="A444" s="39">
        <v>442</v>
      </c>
      <c r="B444" s="191"/>
      <c r="C444" s="153"/>
      <c r="D444" s="153"/>
      <c r="E444" s="153"/>
      <c r="F444" s="153"/>
      <c r="G444" s="153"/>
      <c r="H444" s="230"/>
      <c r="I444" s="230"/>
      <c r="J444" s="476"/>
    </row>
    <row r="445" spans="1:10" x14ac:dyDescent="0.25">
      <c r="A445" s="39">
        <v>443</v>
      </c>
      <c r="B445" s="191"/>
      <c r="C445" s="153"/>
      <c r="D445" s="153"/>
      <c r="E445" s="153"/>
      <c r="F445" s="153"/>
      <c r="G445" s="153"/>
      <c r="H445" s="230"/>
      <c r="I445" s="230"/>
      <c r="J445" s="476"/>
    </row>
    <row r="446" spans="1:10" x14ac:dyDescent="0.25">
      <c r="A446" s="39">
        <v>444</v>
      </c>
      <c r="B446" s="191"/>
      <c r="C446" s="153"/>
      <c r="D446" s="153"/>
      <c r="E446" s="153"/>
      <c r="F446" s="153"/>
      <c r="G446" s="153"/>
      <c r="H446" s="230"/>
      <c r="I446" s="230"/>
      <c r="J446" s="476"/>
    </row>
    <row r="447" spans="1:10" x14ac:dyDescent="0.25">
      <c r="A447" s="39">
        <v>445</v>
      </c>
      <c r="B447" s="191"/>
      <c r="C447" s="153"/>
      <c r="D447" s="153"/>
      <c r="E447" s="153"/>
      <c r="F447" s="153"/>
      <c r="G447" s="153"/>
      <c r="H447" s="230"/>
      <c r="I447" s="230"/>
      <c r="J447" s="476"/>
    </row>
    <row r="448" spans="1:10" x14ac:dyDescent="0.25">
      <c r="A448" s="39">
        <v>446</v>
      </c>
      <c r="B448" s="191"/>
      <c r="C448" s="153"/>
      <c r="D448" s="153"/>
      <c r="E448" s="153"/>
      <c r="F448" s="153"/>
      <c r="G448" s="153"/>
      <c r="H448" s="230"/>
      <c r="I448" s="230"/>
      <c r="J448" s="476"/>
    </row>
    <row r="449" spans="1:10" x14ac:dyDescent="0.25">
      <c r="A449" s="39">
        <v>447</v>
      </c>
      <c r="B449" s="191"/>
      <c r="C449" s="153"/>
      <c r="D449" s="153"/>
      <c r="E449" s="153"/>
      <c r="F449" s="153"/>
      <c r="G449" s="153"/>
      <c r="H449" s="230"/>
      <c r="I449" s="230"/>
      <c r="J449" s="476"/>
    </row>
    <row r="450" spans="1:10" x14ac:dyDescent="0.25">
      <c r="A450" s="39">
        <v>448</v>
      </c>
      <c r="B450" s="191"/>
      <c r="C450" s="153"/>
      <c r="D450" s="153"/>
      <c r="E450" s="153"/>
      <c r="F450" s="153"/>
      <c r="G450" s="153"/>
      <c r="H450" s="230"/>
      <c r="I450" s="230"/>
      <c r="J450" s="476"/>
    </row>
    <row r="451" spans="1:10" x14ac:dyDescent="0.25">
      <c r="A451" s="39">
        <v>449</v>
      </c>
      <c r="B451" s="191"/>
      <c r="C451" s="153"/>
      <c r="D451" s="153"/>
      <c r="E451" s="153"/>
      <c r="F451" s="153"/>
      <c r="G451" s="153"/>
      <c r="H451" s="230"/>
      <c r="I451" s="230"/>
      <c r="J451" s="476"/>
    </row>
    <row r="452" spans="1:10" x14ac:dyDescent="0.25">
      <c r="A452" s="39">
        <v>450</v>
      </c>
      <c r="B452" s="191"/>
      <c r="C452" s="153"/>
      <c r="D452" s="153"/>
      <c r="E452" s="153"/>
      <c r="F452" s="153"/>
      <c r="G452" s="153"/>
      <c r="H452" s="230"/>
      <c r="I452" s="230"/>
      <c r="J452" s="476"/>
    </row>
    <row r="453" spans="1:10" x14ac:dyDescent="0.25">
      <c r="A453" s="39">
        <v>451</v>
      </c>
      <c r="B453" s="191"/>
      <c r="C453" s="230"/>
      <c r="D453" s="153"/>
      <c r="E453" s="153"/>
      <c r="F453" s="153"/>
      <c r="G453" s="153"/>
      <c r="H453" s="230"/>
      <c r="I453" s="230"/>
      <c r="J453" s="476"/>
    </row>
    <row r="454" spans="1:10" x14ac:dyDescent="0.25">
      <c r="A454" s="62">
        <v>452</v>
      </c>
      <c r="B454" s="249"/>
      <c r="C454" s="483"/>
      <c r="D454" s="153"/>
      <c r="E454" s="153"/>
      <c r="F454" s="153"/>
      <c r="G454" s="153"/>
      <c r="H454" s="230"/>
      <c r="I454" s="230"/>
      <c r="J454" s="476"/>
    </row>
    <row r="455" spans="1:10" x14ac:dyDescent="0.25">
      <c r="A455" s="62">
        <v>453</v>
      </c>
      <c r="B455" s="265"/>
      <c r="C455" s="184"/>
      <c r="D455" s="153"/>
      <c r="E455" s="153"/>
      <c r="F455" s="153"/>
      <c r="G455" s="153"/>
      <c r="H455" s="230"/>
      <c r="I455" s="231"/>
      <c r="J455" s="476"/>
    </row>
    <row r="456" spans="1:10" x14ac:dyDescent="0.25">
      <c r="A456" s="62">
        <v>454</v>
      </c>
      <c r="B456" s="174"/>
      <c r="C456" s="184"/>
      <c r="D456" s="153"/>
      <c r="E456" s="153"/>
      <c r="F456" s="153"/>
      <c r="G456" s="153"/>
      <c r="H456" s="230"/>
      <c r="I456" s="231"/>
      <c r="J456" s="476"/>
    </row>
    <row r="457" spans="1:10" x14ac:dyDescent="0.25">
      <c r="A457" s="62">
        <v>455</v>
      </c>
      <c r="B457" s="174"/>
      <c r="C457" s="184"/>
      <c r="D457" s="153"/>
      <c r="E457" s="153"/>
      <c r="F457" s="153"/>
      <c r="G457" s="153"/>
      <c r="H457" s="230"/>
      <c r="I457" s="231"/>
      <c r="J457" s="476"/>
    </row>
    <row r="458" spans="1:10" x14ac:dyDescent="0.25">
      <c r="A458" s="62">
        <v>456</v>
      </c>
      <c r="B458" s="482"/>
      <c r="C458" s="184"/>
      <c r="D458" s="153"/>
      <c r="E458" s="153"/>
      <c r="F458" s="153"/>
      <c r="G458" s="153"/>
      <c r="H458" s="230"/>
      <c r="I458" s="231"/>
      <c r="J458" s="476"/>
    </row>
    <row r="459" spans="1:10" x14ac:dyDescent="0.25">
      <c r="A459" s="62">
        <v>457</v>
      </c>
      <c r="B459" s="482"/>
      <c r="C459" s="184"/>
      <c r="D459" s="153"/>
      <c r="E459" s="153"/>
      <c r="F459" s="153"/>
      <c r="G459" s="153"/>
      <c r="H459" s="230"/>
      <c r="I459" s="231"/>
      <c r="J459" s="476"/>
    </row>
    <row r="460" spans="1:10" x14ac:dyDescent="0.25">
      <c r="A460" s="62">
        <v>458</v>
      </c>
      <c r="B460" s="482"/>
      <c r="C460" s="184"/>
      <c r="D460" s="153"/>
      <c r="E460" s="153"/>
      <c r="F460" s="153"/>
      <c r="G460" s="153"/>
      <c r="H460" s="230"/>
      <c r="I460" s="231"/>
      <c r="J460" s="476"/>
    </row>
    <row r="461" spans="1:10" x14ac:dyDescent="0.25">
      <c r="A461" s="62">
        <v>459</v>
      </c>
      <c r="B461" s="482"/>
      <c r="C461" s="184"/>
      <c r="D461" s="153"/>
      <c r="E461" s="153"/>
      <c r="F461" s="153"/>
      <c r="G461" s="153"/>
      <c r="H461" s="230"/>
      <c r="I461" s="231"/>
      <c r="J461" s="476"/>
    </row>
    <row r="462" spans="1:10" x14ac:dyDescent="0.25">
      <c r="A462" s="62">
        <v>460</v>
      </c>
      <c r="B462" s="482"/>
      <c r="C462" s="184"/>
      <c r="D462" s="153"/>
      <c r="E462" s="153"/>
      <c r="F462" s="153"/>
      <c r="G462" s="153"/>
      <c r="H462" s="230"/>
      <c r="I462" s="231"/>
      <c r="J462" s="476"/>
    </row>
    <row r="463" spans="1:10" x14ac:dyDescent="0.25">
      <c r="A463" s="62">
        <v>461</v>
      </c>
      <c r="B463" s="482"/>
      <c r="C463" s="184"/>
      <c r="D463" s="153"/>
      <c r="E463" s="153"/>
      <c r="F463" s="153"/>
      <c r="G463" s="153"/>
      <c r="H463" s="230"/>
      <c r="I463" s="231"/>
      <c r="J463" s="476"/>
    </row>
    <row r="464" spans="1:10" x14ac:dyDescent="0.25">
      <c r="A464" s="62">
        <v>462</v>
      </c>
      <c r="B464" s="482"/>
      <c r="C464" s="184"/>
      <c r="D464" s="153"/>
      <c r="E464" s="153"/>
      <c r="F464" s="153"/>
      <c r="G464" s="153"/>
      <c r="H464" s="230"/>
      <c r="I464" s="231"/>
      <c r="J464" s="476"/>
    </row>
    <row r="465" spans="1:10" x14ac:dyDescent="0.25">
      <c r="A465" s="62">
        <v>463</v>
      </c>
      <c r="B465" s="482"/>
      <c r="C465" s="184"/>
      <c r="D465" s="153"/>
      <c r="E465" s="153"/>
      <c r="F465" s="153"/>
      <c r="G465" s="153"/>
      <c r="H465" s="230"/>
      <c r="I465" s="231"/>
      <c r="J465" s="476"/>
    </row>
    <row r="466" spans="1:10" x14ac:dyDescent="0.25">
      <c r="A466" s="62">
        <v>464</v>
      </c>
      <c r="B466" s="482"/>
      <c r="C466" s="184"/>
      <c r="D466" s="153"/>
      <c r="E466" s="153"/>
      <c r="F466" s="153"/>
      <c r="G466" s="153"/>
      <c r="H466" s="230"/>
      <c r="I466" s="231"/>
      <c r="J466" s="476"/>
    </row>
    <row r="467" spans="1:10" x14ac:dyDescent="0.25">
      <c r="A467" s="62">
        <v>465</v>
      </c>
      <c r="B467" s="482"/>
      <c r="C467" s="184"/>
      <c r="D467" s="153"/>
      <c r="E467" s="153"/>
      <c r="F467" s="153"/>
      <c r="G467" s="153"/>
      <c r="H467" s="230"/>
      <c r="I467" s="231"/>
      <c r="J467" s="476"/>
    </row>
    <row r="468" spans="1:10" x14ac:dyDescent="0.25">
      <c r="A468" s="62">
        <v>466</v>
      </c>
      <c r="B468" s="482"/>
      <c r="C468" s="184"/>
      <c r="D468" s="153"/>
      <c r="E468" s="153"/>
      <c r="F468" s="153"/>
      <c r="G468" s="153"/>
      <c r="H468" s="230"/>
      <c r="I468" s="231"/>
      <c r="J468" s="476"/>
    </row>
    <row r="469" spans="1:10" x14ac:dyDescent="0.25">
      <c r="A469" s="62">
        <v>467</v>
      </c>
      <c r="B469" s="482"/>
      <c r="C469" s="184"/>
      <c r="D469" s="153"/>
      <c r="E469" s="153"/>
      <c r="F469" s="153"/>
      <c r="G469" s="153"/>
      <c r="H469" s="230"/>
      <c r="I469" s="231"/>
      <c r="J469" s="476"/>
    </row>
    <row r="470" spans="1:10" x14ac:dyDescent="0.25">
      <c r="A470" s="62">
        <v>468</v>
      </c>
      <c r="B470" s="482"/>
      <c r="C470" s="184"/>
      <c r="D470" s="153"/>
      <c r="E470" s="153"/>
      <c r="F470" s="153"/>
      <c r="G470" s="153"/>
      <c r="H470" s="230"/>
      <c r="I470" s="231"/>
      <c r="J470" s="476"/>
    </row>
    <row r="471" spans="1:10" x14ac:dyDescent="0.25">
      <c r="A471" s="62">
        <v>469</v>
      </c>
      <c r="B471" s="482"/>
      <c r="C471" s="184"/>
      <c r="D471" s="153"/>
      <c r="E471" s="153"/>
      <c r="F471" s="153"/>
      <c r="G471" s="153"/>
      <c r="H471" s="230"/>
      <c r="I471" s="231"/>
      <c r="J471" s="476"/>
    </row>
    <row r="472" spans="1:10" x14ac:dyDescent="0.25">
      <c r="A472" s="62">
        <v>470</v>
      </c>
      <c r="B472" s="482"/>
      <c r="C472" s="184"/>
      <c r="D472" s="153"/>
      <c r="E472" s="153"/>
      <c r="F472" s="153"/>
      <c r="G472" s="153"/>
      <c r="H472" s="230"/>
      <c r="I472" s="231"/>
      <c r="J472" s="476"/>
    </row>
    <row r="473" spans="1:10" x14ac:dyDescent="0.25">
      <c r="A473" s="62">
        <v>471</v>
      </c>
      <c r="B473" s="482"/>
      <c r="C473" s="184"/>
      <c r="D473" s="153"/>
      <c r="E473" s="153"/>
      <c r="F473" s="153"/>
      <c r="G473" s="153"/>
      <c r="H473" s="230"/>
      <c r="I473" s="231"/>
      <c r="J473" s="476"/>
    </row>
    <row r="474" spans="1:10" x14ac:dyDescent="0.25">
      <c r="A474" s="62">
        <v>472</v>
      </c>
      <c r="B474" s="480"/>
      <c r="C474" s="184"/>
      <c r="D474" s="153"/>
      <c r="E474" s="153"/>
      <c r="F474" s="153"/>
      <c r="G474" s="153"/>
      <c r="H474" s="230"/>
      <c r="I474" s="231"/>
      <c r="J474" s="476"/>
    </row>
    <row r="475" spans="1:10" x14ac:dyDescent="0.25">
      <c r="A475" s="62">
        <v>473</v>
      </c>
      <c r="B475" s="224"/>
      <c r="C475" s="184"/>
      <c r="D475" s="153"/>
      <c r="E475" s="153"/>
      <c r="F475" s="153"/>
      <c r="G475" s="153"/>
      <c r="H475" s="230"/>
      <c r="I475" s="231"/>
      <c r="J475" s="476"/>
    </row>
    <row r="476" spans="1:10" x14ac:dyDescent="0.25">
      <c r="A476" s="62">
        <v>474</v>
      </c>
      <c r="B476" s="402"/>
      <c r="C476" s="184"/>
      <c r="D476" s="153"/>
      <c r="E476" s="153"/>
      <c r="F476" s="153"/>
      <c r="G476" s="153"/>
      <c r="H476" s="230"/>
      <c r="I476" s="231"/>
      <c r="J476" s="476"/>
    </row>
    <row r="477" spans="1:10" x14ac:dyDescent="0.25">
      <c r="A477" s="62">
        <v>475</v>
      </c>
      <c r="B477" s="482"/>
      <c r="C477" s="184"/>
      <c r="D477" s="153"/>
      <c r="E477" s="153"/>
      <c r="F477" s="153"/>
      <c r="G477" s="153"/>
      <c r="H477" s="230"/>
      <c r="I477" s="231"/>
      <c r="J477" s="476"/>
    </row>
    <row r="478" spans="1:10" x14ac:dyDescent="0.25">
      <c r="A478" s="62">
        <v>476</v>
      </c>
      <c r="B478" s="482"/>
      <c r="C478" s="184"/>
      <c r="D478" s="153"/>
      <c r="E478" s="153"/>
      <c r="F478" s="153"/>
      <c r="G478" s="153"/>
      <c r="H478" s="230"/>
      <c r="I478" s="231"/>
      <c r="J478" s="476"/>
    </row>
    <row r="479" spans="1:10" x14ac:dyDescent="0.25">
      <c r="A479" s="62">
        <v>477</v>
      </c>
      <c r="B479" s="479"/>
      <c r="C479" s="184"/>
      <c r="D479" s="153"/>
      <c r="E479" s="153"/>
      <c r="F479" s="153"/>
      <c r="G479" s="153"/>
      <c r="H479" s="230"/>
      <c r="I479" s="231"/>
      <c r="J479" s="476"/>
    </row>
    <row r="480" spans="1:10" x14ac:dyDescent="0.25">
      <c r="A480" s="62">
        <v>478</v>
      </c>
      <c r="B480" s="191"/>
      <c r="C480" s="184"/>
      <c r="D480" s="153"/>
      <c r="E480" s="153"/>
      <c r="F480" s="153"/>
      <c r="G480" s="153"/>
      <c r="H480" s="230"/>
      <c r="I480" s="231"/>
      <c r="J480" s="476"/>
    </row>
    <row r="481" spans="1:10" x14ac:dyDescent="0.25">
      <c r="A481" s="62">
        <v>479</v>
      </c>
      <c r="B481" s="224"/>
      <c r="C481" s="184"/>
      <c r="D481" s="153"/>
      <c r="E481" s="153"/>
      <c r="F481" s="153"/>
      <c r="G481" s="153"/>
      <c r="H481" s="230"/>
      <c r="I481" s="231"/>
      <c r="J481" s="476"/>
    </row>
    <row r="482" spans="1:10" x14ac:dyDescent="0.25">
      <c r="A482" s="62">
        <v>480</v>
      </c>
      <c r="B482" s="482"/>
      <c r="C482" s="184"/>
      <c r="D482" s="153"/>
      <c r="E482" s="153"/>
      <c r="F482" s="153"/>
      <c r="G482" s="153"/>
      <c r="H482" s="230"/>
      <c r="I482" s="231"/>
      <c r="J482" s="476"/>
    </row>
    <row r="483" spans="1:10" x14ac:dyDescent="0.25">
      <c r="A483" s="62">
        <v>481</v>
      </c>
      <c r="B483" s="265"/>
      <c r="C483" s="184"/>
      <c r="D483" s="153"/>
      <c r="E483" s="153"/>
      <c r="F483" s="153"/>
      <c r="G483" s="153"/>
      <c r="H483" s="230"/>
      <c r="I483" s="231"/>
      <c r="J483" s="476"/>
    </row>
    <row r="484" spans="1:10" x14ac:dyDescent="0.25">
      <c r="A484" s="39">
        <v>482</v>
      </c>
      <c r="B484" s="224"/>
      <c r="C484" s="184"/>
      <c r="D484" s="153"/>
      <c r="E484" s="153"/>
      <c r="F484" s="153"/>
      <c r="G484" s="153"/>
      <c r="H484" s="230"/>
      <c r="I484" s="231"/>
      <c r="J484" s="476"/>
    </row>
    <row r="485" spans="1:10" x14ac:dyDescent="0.25">
      <c r="A485" s="39">
        <v>483</v>
      </c>
      <c r="B485" s="224"/>
      <c r="C485" s="184"/>
      <c r="D485" s="153"/>
      <c r="E485" s="153"/>
      <c r="F485" s="153"/>
      <c r="G485" s="153"/>
      <c r="H485" s="230"/>
      <c r="I485" s="231"/>
      <c r="J485" s="476"/>
    </row>
    <row r="486" spans="1:10" x14ac:dyDescent="0.25">
      <c r="A486" s="39">
        <v>484</v>
      </c>
      <c r="B486" s="224"/>
      <c r="C486" s="184"/>
      <c r="D486" s="153"/>
      <c r="E486" s="153"/>
      <c r="F486" s="153"/>
      <c r="G486" s="153"/>
      <c r="H486" s="230"/>
      <c r="I486" s="231"/>
      <c r="J486" s="476"/>
    </row>
    <row r="487" spans="1:10" x14ac:dyDescent="0.25">
      <c r="A487" s="39">
        <v>485</v>
      </c>
      <c r="B487" s="224"/>
      <c r="C487" s="184"/>
      <c r="D487" s="153"/>
      <c r="E487" s="153"/>
      <c r="F487" s="153"/>
      <c r="G487" s="153"/>
      <c r="H487" s="230"/>
      <c r="I487" s="231"/>
      <c r="J487" s="476"/>
    </row>
    <row r="488" spans="1:10" x14ac:dyDescent="0.25">
      <c r="A488" s="39">
        <v>486</v>
      </c>
      <c r="B488" s="224"/>
      <c r="C488" s="184"/>
      <c r="D488" s="153"/>
      <c r="E488" s="153"/>
      <c r="F488" s="153"/>
      <c r="G488" s="153"/>
      <c r="H488" s="230"/>
      <c r="I488" s="231"/>
      <c r="J488" s="476"/>
    </row>
    <row r="489" spans="1:10" x14ac:dyDescent="0.25">
      <c r="A489" s="39">
        <v>487</v>
      </c>
      <c r="B489" s="224"/>
      <c r="C489" s="184"/>
      <c r="D489" s="153"/>
      <c r="E489" s="153"/>
      <c r="F489" s="153"/>
      <c r="G489" s="153"/>
      <c r="H489" s="230"/>
      <c r="I489" s="231"/>
      <c r="J489" s="476"/>
    </row>
    <row r="490" spans="1:10" x14ac:dyDescent="0.25">
      <c r="A490" s="39">
        <v>488</v>
      </c>
      <c r="B490" s="276"/>
      <c r="C490" s="184"/>
      <c r="D490" s="153"/>
      <c r="E490" s="153"/>
      <c r="F490" s="153"/>
      <c r="G490" s="153"/>
      <c r="H490" s="230"/>
      <c r="I490" s="231"/>
      <c r="J490" s="476"/>
    </row>
    <row r="491" spans="1:10" x14ac:dyDescent="0.25">
      <c r="A491" s="39">
        <v>489</v>
      </c>
      <c r="B491" s="174"/>
      <c r="C491" s="184"/>
      <c r="D491" s="153"/>
      <c r="E491" s="153"/>
      <c r="F491" s="153"/>
      <c r="G491" s="153"/>
      <c r="H491" s="230"/>
      <c r="I491" s="231"/>
      <c r="J491" s="476"/>
    </row>
    <row r="492" spans="1:10" x14ac:dyDescent="0.25">
      <c r="A492" s="39">
        <v>490</v>
      </c>
      <c r="B492" s="224"/>
      <c r="C492" s="184"/>
      <c r="D492" s="153"/>
      <c r="E492" s="153"/>
      <c r="F492" s="153"/>
      <c r="G492" s="153"/>
      <c r="H492" s="230"/>
      <c r="I492" s="231"/>
      <c r="J492" s="476"/>
    </row>
    <row r="493" spans="1:10" x14ac:dyDescent="0.25">
      <c r="A493" s="62">
        <v>491</v>
      </c>
      <c r="B493" s="484"/>
      <c r="C493" s="184"/>
      <c r="D493" s="153"/>
      <c r="E493" s="153"/>
      <c r="F493" s="153"/>
      <c r="G493" s="153"/>
      <c r="H493" s="230"/>
      <c r="I493" s="231"/>
      <c r="J493" s="476"/>
    </row>
    <row r="494" spans="1:10" x14ac:dyDescent="0.25">
      <c r="A494" s="62">
        <v>492</v>
      </c>
      <c r="B494" s="265"/>
      <c r="C494" s="184"/>
      <c r="D494" s="153"/>
      <c r="E494" s="153"/>
      <c r="F494" s="153"/>
      <c r="G494" s="153"/>
      <c r="H494" s="230"/>
      <c r="I494" s="231"/>
      <c r="J494" s="476"/>
    </row>
    <row r="495" spans="1:10" x14ac:dyDescent="0.25">
      <c r="A495" s="62">
        <v>493</v>
      </c>
      <c r="B495" s="265"/>
      <c r="C495" s="184"/>
      <c r="D495" s="153"/>
      <c r="E495" s="153"/>
      <c r="F495" s="153"/>
      <c r="G495" s="153"/>
      <c r="H495" s="230"/>
      <c r="I495" s="231"/>
      <c r="J495" s="476"/>
    </row>
    <row r="496" spans="1:10" x14ac:dyDescent="0.25">
      <c r="A496" s="62">
        <v>494</v>
      </c>
      <c r="B496" s="265"/>
      <c r="C496" s="184"/>
      <c r="D496" s="153"/>
      <c r="E496" s="153"/>
      <c r="F496" s="153"/>
      <c r="G496" s="153"/>
      <c r="H496" s="230"/>
      <c r="I496" s="231"/>
      <c r="J496" s="476"/>
    </row>
    <row r="497" spans="1:10" x14ac:dyDescent="0.25">
      <c r="A497" s="62">
        <v>495</v>
      </c>
      <c r="B497" s="482"/>
      <c r="C497" s="184"/>
      <c r="D497" s="153"/>
      <c r="E497" s="153"/>
      <c r="F497" s="153"/>
      <c r="G497" s="153"/>
      <c r="H497" s="230"/>
      <c r="I497" s="231"/>
      <c r="J497" s="476"/>
    </row>
    <row r="498" spans="1:10" x14ac:dyDescent="0.25">
      <c r="A498" s="62">
        <v>496</v>
      </c>
      <c r="B498" s="265"/>
      <c r="C498" s="184"/>
      <c r="D498" s="153"/>
      <c r="E498" s="153"/>
      <c r="F498" s="153"/>
      <c r="G498" s="153"/>
      <c r="H498" s="230"/>
      <c r="I498" s="231"/>
      <c r="J498" s="476"/>
    </row>
    <row r="499" spans="1:10" x14ac:dyDescent="0.25">
      <c r="A499" s="62">
        <v>497</v>
      </c>
      <c r="B499" s="277"/>
      <c r="C499" s="184"/>
      <c r="D499" s="153"/>
      <c r="E499" s="153"/>
      <c r="F499" s="153"/>
      <c r="G499" s="153"/>
      <c r="H499" s="230"/>
      <c r="I499" s="231"/>
      <c r="J499" s="476"/>
    </row>
    <row r="500" spans="1:10" x14ac:dyDescent="0.25">
      <c r="A500" s="62">
        <v>498</v>
      </c>
      <c r="B500" s="265"/>
      <c r="C500" s="184"/>
      <c r="D500" s="153"/>
      <c r="E500" s="153"/>
      <c r="F500" s="153"/>
      <c r="G500" s="153"/>
      <c r="H500" s="230"/>
      <c r="I500" s="231"/>
      <c r="J500" s="476"/>
    </row>
    <row r="501" spans="1:10" x14ac:dyDescent="0.25">
      <c r="A501" s="39">
        <v>499</v>
      </c>
      <c r="B501" s="224"/>
      <c r="C501" s="184"/>
      <c r="D501" s="153"/>
      <c r="E501" s="153"/>
      <c r="F501" s="153"/>
      <c r="G501" s="153"/>
      <c r="H501" s="230"/>
      <c r="I501" s="231"/>
      <c r="J501" s="476"/>
    </row>
    <row r="502" spans="1:10" x14ac:dyDescent="0.25">
      <c r="A502" s="39">
        <v>500</v>
      </c>
      <c r="B502" s="224"/>
      <c r="C502" s="184"/>
      <c r="D502" s="153"/>
      <c r="E502" s="153"/>
      <c r="F502" s="153"/>
      <c r="G502" s="153"/>
      <c r="H502" s="230"/>
      <c r="I502" s="231"/>
      <c r="J502" s="476"/>
    </row>
    <row r="503" spans="1:10" x14ac:dyDescent="0.25">
      <c r="A503" s="39">
        <v>501</v>
      </c>
      <c r="B503" s="419"/>
      <c r="C503" s="184"/>
      <c r="D503" s="153"/>
      <c r="E503" s="153"/>
      <c r="F503" s="153"/>
      <c r="G503" s="153"/>
      <c r="H503" s="230"/>
      <c r="I503" s="231"/>
      <c r="J503" s="476"/>
    </row>
    <row r="504" spans="1:10" x14ac:dyDescent="0.25">
      <c r="A504" s="39">
        <v>502</v>
      </c>
      <c r="B504" s="224"/>
      <c r="C504" s="184"/>
      <c r="D504" s="153"/>
      <c r="E504" s="153"/>
      <c r="F504" s="153"/>
      <c r="G504" s="153"/>
      <c r="H504" s="230"/>
      <c r="I504" s="231"/>
      <c r="J504" s="476"/>
    </row>
    <row r="505" spans="1:10" x14ac:dyDescent="0.25">
      <c r="A505" s="39">
        <v>503</v>
      </c>
      <c r="B505" s="419"/>
      <c r="C505" s="184"/>
      <c r="D505" s="153"/>
      <c r="E505" s="153"/>
      <c r="F505" s="153"/>
      <c r="G505" s="153"/>
      <c r="H505" s="230"/>
      <c r="I505" s="231"/>
      <c r="J505" s="476"/>
    </row>
    <row r="506" spans="1:10" x14ac:dyDescent="0.25">
      <c r="A506" s="39">
        <v>504</v>
      </c>
      <c r="B506" s="419"/>
      <c r="C506" s="184"/>
      <c r="D506" s="153"/>
      <c r="E506" s="153"/>
      <c r="F506" s="153"/>
      <c r="G506" s="153"/>
      <c r="H506" s="230"/>
      <c r="I506" s="231"/>
      <c r="J506" s="476"/>
    </row>
    <row r="507" spans="1:10" x14ac:dyDescent="0.25">
      <c r="A507" s="39">
        <v>505</v>
      </c>
      <c r="B507" s="224"/>
      <c r="C507" s="184"/>
      <c r="D507" s="153"/>
      <c r="E507" s="153"/>
      <c r="F507" s="153"/>
      <c r="G507" s="153"/>
      <c r="H507" s="230"/>
      <c r="I507" s="231"/>
      <c r="J507" s="476"/>
    </row>
    <row r="508" spans="1:10" x14ac:dyDescent="0.25">
      <c r="A508" s="39">
        <v>506</v>
      </c>
      <c r="B508" s="224"/>
      <c r="C508" s="184"/>
      <c r="D508" s="153"/>
      <c r="E508" s="153"/>
      <c r="F508" s="153"/>
      <c r="G508" s="153"/>
      <c r="H508" s="230"/>
      <c r="I508" s="231"/>
      <c r="J508" s="476"/>
    </row>
    <row r="509" spans="1:10" x14ac:dyDescent="0.25">
      <c r="A509" s="39">
        <v>507</v>
      </c>
      <c r="B509" s="191"/>
      <c r="C509" s="153"/>
      <c r="D509" s="153"/>
      <c r="E509" s="153"/>
      <c r="F509" s="153"/>
      <c r="G509" s="153"/>
      <c r="H509" s="230"/>
      <c r="I509" s="230"/>
      <c r="J509" s="476"/>
    </row>
    <row r="510" spans="1:10" x14ac:dyDescent="0.25">
      <c r="A510" s="39">
        <v>508</v>
      </c>
      <c r="B510" s="191"/>
      <c r="C510" s="153"/>
      <c r="D510" s="153"/>
      <c r="E510" s="153"/>
      <c r="F510" s="153"/>
      <c r="G510" s="153"/>
      <c r="H510" s="230"/>
      <c r="I510" s="230"/>
      <c r="J510" s="476"/>
    </row>
    <row r="511" spans="1:10" x14ac:dyDescent="0.25">
      <c r="A511" s="39">
        <v>509</v>
      </c>
      <c r="B511" s="224"/>
      <c r="C511" s="184"/>
      <c r="D511" s="153"/>
      <c r="E511" s="153"/>
      <c r="F511" s="153"/>
      <c r="G511" s="153"/>
      <c r="H511" s="230"/>
      <c r="I511" s="231"/>
      <c r="J511" s="476"/>
    </row>
    <row r="512" spans="1:10" x14ac:dyDescent="0.25">
      <c r="A512" s="39">
        <v>510</v>
      </c>
      <c r="B512" s="224"/>
      <c r="C512" s="184"/>
      <c r="D512" s="153"/>
      <c r="E512" s="153"/>
      <c r="F512" s="153"/>
      <c r="G512" s="153"/>
      <c r="H512" s="230"/>
      <c r="I512" s="231"/>
      <c r="J512" s="476"/>
    </row>
    <row r="513" spans="1:10" x14ac:dyDescent="0.25">
      <c r="A513" s="39">
        <v>511</v>
      </c>
      <c r="B513" s="224"/>
      <c r="C513" s="184"/>
      <c r="D513" s="153"/>
      <c r="E513" s="153"/>
      <c r="F513" s="153"/>
      <c r="G513" s="153"/>
      <c r="H513" s="230"/>
      <c r="I513" s="231"/>
      <c r="J513" s="476"/>
    </row>
    <row r="514" spans="1:10" x14ac:dyDescent="0.25">
      <c r="A514" s="39">
        <v>512</v>
      </c>
      <c r="B514" s="224"/>
      <c r="C514" s="184"/>
      <c r="D514" s="153"/>
      <c r="E514" s="153"/>
      <c r="F514" s="153"/>
      <c r="G514" s="153"/>
      <c r="H514" s="230"/>
      <c r="I514" s="231"/>
      <c r="J514" s="476"/>
    </row>
    <row r="515" spans="1:10" x14ac:dyDescent="0.25">
      <c r="A515" s="39">
        <v>513</v>
      </c>
      <c r="B515" s="213"/>
      <c r="C515" s="190"/>
      <c r="D515" s="153"/>
      <c r="E515" s="153"/>
      <c r="F515" s="153"/>
      <c r="G515" s="153"/>
      <c r="H515" s="230"/>
      <c r="I515" s="230"/>
      <c r="J515" s="476"/>
    </row>
    <row r="516" spans="1:10" x14ac:dyDescent="0.25">
      <c r="A516" s="39">
        <v>514</v>
      </c>
      <c r="B516" s="213"/>
      <c r="C516" s="190"/>
      <c r="D516" s="153"/>
      <c r="E516" s="153"/>
      <c r="F516" s="153"/>
      <c r="G516" s="153"/>
      <c r="H516" s="230"/>
      <c r="I516" s="230"/>
      <c r="J516" s="476"/>
    </row>
    <row r="517" spans="1:10" x14ac:dyDescent="0.25">
      <c r="A517" s="39">
        <v>515</v>
      </c>
      <c r="B517" s="213"/>
      <c r="C517" s="190"/>
      <c r="D517" s="153"/>
      <c r="E517" s="153"/>
      <c r="F517" s="153"/>
      <c r="G517" s="153"/>
      <c r="H517" s="230"/>
      <c r="I517" s="230"/>
      <c r="J517" s="476"/>
    </row>
    <row r="518" spans="1:10" x14ac:dyDescent="0.25">
      <c r="A518" s="39">
        <v>516</v>
      </c>
      <c r="B518" s="213"/>
      <c r="C518" s="190"/>
      <c r="D518" s="153"/>
      <c r="E518" s="153"/>
      <c r="F518" s="153"/>
      <c r="G518" s="153"/>
      <c r="H518" s="230"/>
      <c r="I518" s="230"/>
      <c r="J518" s="476"/>
    </row>
    <row r="519" spans="1:10" x14ac:dyDescent="0.25">
      <c r="A519" s="39">
        <v>517</v>
      </c>
      <c r="B519" s="224"/>
      <c r="C519" s="330"/>
      <c r="D519" s="153"/>
      <c r="E519" s="153"/>
      <c r="F519" s="153"/>
      <c r="G519" s="153"/>
      <c r="H519" s="230"/>
      <c r="I519" s="230"/>
      <c r="J519" s="476"/>
    </row>
    <row r="520" spans="1:10" x14ac:dyDescent="0.25">
      <c r="A520" s="39">
        <v>518</v>
      </c>
      <c r="B520" s="224"/>
      <c r="C520" s="184"/>
      <c r="D520" s="153"/>
      <c r="E520" s="153"/>
      <c r="F520" s="153"/>
      <c r="G520" s="153"/>
      <c r="H520" s="230"/>
      <c r="I520" s="230"/>
      <c r="J520" s="476"/>
    </row>
    <row r="521" spans="1:10" x14ac:dyDescent="0.25">
      <c r="A521" s="39">
        <v>519</v>
      </c>
      <c r="B521" s="224"/>
      <c r="C521" s="184"/>
      <c r="D521" s="153"/>
      <c r="E521" s="153"/>
      <c r="F521" s="153"/>
      <c r="G521" s="153"/>
      <c r="H521" s="230"/>
      <c r="I521" s="230"/>
      <c r="J521" s="476"/>
    </row>
    <row r="522" spans="1:10" x14ac:dyDescent="0.25">
      <c r="A522" s="39">
        <v>520</v>
      </c>
      <c r="B522" s="224"/>
      <c r="C522" s="184"/>
      <c r="D522" s="153"/>
      <c r="E522" s="153"/>
      <c r="F522" s="153"/>
      <c r="G522" s="153"/>
      <c r="H522" s="230"/>
      <c r="I522" s="230"/>
      <c r="J522" s="476"/>
    </row>
    <row r="523" spans="1:10" x14ac:dyDescent="0.25">
      <c r="A523" s="39">
        <v>521</v>
      </c>
      <c r="B523" s="224"/>
      <c r="C523" s="184"/>
      <c r="D523" s="153"/>
      <c r="E523" s="153"/>
      <c r="F523" s="153"/>
      <c r="G523" s="153"/>
      <c r="H523" s="230"/>
      <c r="I523" s="230"/>
      <c r="J523" s="476"/>
    </row>
    <row r="524" spans="1:10" x14ac:dyDescent="0.25">
      <c r="A524" s="39">
        <v>522</v>
      </c>
      <c r="B524" s="224"/>
      <c r="C524" s="184"/>
      <c r="D524" s="153"/>
      <c r="E524" s="153"/>
      <c r="F524" s="153"/>
      <c r="G524" s="153"/>
      <c r="H524" s="230"/>
      <c r="I524" s="230"/>
      <c r="J524" s="476"/>
    </row>
    <row r="525" spans="1:10" x14ac:dyDescent="0.25">
      <c r="A525" s="39">
        <v>523</v>
      </c>
      <c r="B525" s="276"/>
      <c r="C525" s="184"/>
      <c r="D525" s="153"/>
      <c r="E525" s="153"/>
      <c r="F525" s="153"/>
      <c r="G525" s="153"/>
      <c r="H525" s="230"/>
      <c r="I525" s="230"/>
      <c r="J525" s="476"/>
    </row>
    <row r="526" spans="1:10" x14ac:dyDescent="0.25">
      <c r="A526" s="62">
        <v>524</v>
      </c>
      <c r="B526" s="482"/>
      <c r="C526" s="184"/>
      <c r="D526" s="153"/>
      <c r="E526" s="153"/>
      <c r="F526" s="153"/>
      <c r="G526" s="153"/>
      <c r="H526" s="230"/>
      <c r="I526" s="230"/>
      <c r="J526" s="476"/>
    </row>
    <row r="527" spans="1:10" x14ac:dyDescent="0.25">
      <c r="A527" s="62">
        <v>525</v>
      </c>
      <c r="B527" s="265"/>
      <c r="C527" s="184"/>
      <c r="D527" s="153"/>
      <c r="E527" s="153"/>
      <c r="F527" s="153"/>
      <c r="G527" s="153"/>
      <c r="H527" s="230"/>
      <c r="I527" s="230"/>
      <c r="J527" s="476"/>
    </row>
    <row r="528" spans="1:10" x14ac:dyDescent="0.25">
      <c r="A528" s="62">
        <v>526</v>
      </c>
      <c r="B528" s="265"/>
      <c r="C528" s="184"/>
      <c r="D528" s="153"/>
      <c r="E528" s="153"/>
      <c r="F528" s="153"/>
      <c r="G528" s="153"/>
      <c r="H528" s="230"/>
      <c r="I528" s="230"/>
      <c r="J528" s="476"/>
    </row>
    <row r="529" spans="1:10" x14ac:dyDescent="0.25">
      <c r="A529" s="62">
        <v>527</v>
      </c>
      <c r="B529" s="484"/>
      <c r="C529" s="184"/>
      <c r="D529" s="153"/>
      <c r="E529" s="153"/>
      <c r="F529" s="153"/>
      <c r="G529" s="153"/>
      <c r="H529" s="230"/>
      <c r="I529" s="230"/>
      <c r="J529" s="476"/>
    </row>
    <row r="530" spans="1:10" x14ac:dyDescent="0.25">
      <c r="A530" s="62">
        <v>528</v>
      </c>
      <c r="B530" s="484"/>
      <c r="C530" s="184"/>
      <c r="D530" s="153"/>
      <c r="E530" s="153"/>
      <c r="F530" s="153"/>
      <c r="G530" s="153"/>
      <c r="H530" s="230"/>
      <c r="I530" s="230"/>
      <c r="J530" s="476"/>
    </row>
    <row r="531" spans="1:10" x14ac:dyDescent="0.25">
      <c r="A531" s="62">
        <v>529</v>
      </c>
      <c r="B531" s="484"/>
      <c r="C531" s="184"/>
      <c r="D531" s="153"/>
      <c r="E531" s="153"/>
      <c r="F531" s="153"/>
      <c r="G531" s="153"/>
      <c r="H531" s="230"/>
      <c r="I531" s="230"/>
      <c r="J531" s="476"/>
    </row>
    <row r="532" spans="1:10" x14ac:dyDescent="0.25">
      <c r="A532" s="62">
        <v>530</v>
      </c>
      <c r="B532" s="484"/>
      <c r="C532" s="184"/>
      <c r="D532" s="153"/>
      <c r="E532" s="153"/>
      <c r="F532" s="153"/>
      <c r="G532" s="153"/>
      <c r="H532" s="230"/>
      <c r="I532" s="230"/>
      <c r="J532" s="476"/>
    </row>
    <row r="533" spans="1:10" x14ac:dyDescent="0.25">
      <c r="A533" s="62">
        <v>531</v>
      </c>
      <c r="B533" s="484"/>
      <c r="C533" s="184"/>
      <c r="D533" s="153"/>
      <c r="E533" s="153"/>
      <c r="F533" s="153"/>
      <c r="G533" s="153"/>
      <c r="H533" s="230"/>
      <c r="I533" s="230"/>
      <c r="J533" s="476"/>
    </row>
    <row r="534" spans="1:10" x14ac:dyDescent="0.25">
      <c r="A534" s="62">
        <v>532</v>
      </c>
      <c r="B534" s="484"/>
      <c r="C534" s="184"/>
      <c r="D534" s="153"/>
      <c r="E534" s="153"/>
      <c r="F534" s="153"/>
      <c r="G534" s="153"/>
      <c r="H534" s="230"/>
      <c r="I534" s="230"/>
      <c r="J534" s="476"/>
    </row>
    <row r="535" spans="1:10" x14ac:dyDescent="0.25">
      <c r="A535" s="62">
        <v>533</v>
      </c>
      <c r="B535" s="484"/>
      <c r="C535" s="184"/>
      <c r="D535" s="153"/>
      <c r="E535" s="153"/>
      <c r="F535" s="153"/>
      <c r="G535" s="153"/>
      <c r="H535" s="230"/>
      <c r="I535" s="230"/>
      <c r="J535" s="476"/>
    </row>
    <row r="536" spans="1:10" x14ac:dyDescent="0.25">
      <c r="A536" s="62">
        <v>534</v>
      </c>
      <c r="B536" s="484"/>
      <c r="C536" s="330"/>
      <c r="D536" s="153"/>
      <c r="E536" s="153"/>
      <c r="F536" s="153"/>
      <c r="G536" s="153"/>
      <c r="H536" s="230"/>
      <c r="I536" s="231"/>
      <c r="J536" s="476"/>
    </row>
    <row r="537" spans="1:10" x14ac:dyDescent="0.25">
      <c r="A537" s="62">
        <v>535</v>
      </c>
      <c r="B537" s="484"/>
      <c r="C537" s="330"/>
      <c r="D537" s="153"/>
      <c r="E537" s="153"/>
      <c r="F537" s="153"/>
      <c r="G537" s="153"/>
      <c r="H537" s="230"/>
      <c r="I537" s="231"/>
      <c r="J537" s="476"/>
    </row>
    <row r="538" spans="1:10" x14ac:dyDescent="0.25">
      <c r="A538" s="62">
        <v>536</v>
      </c>
      <c r="B538" s="482"/>
      <c r="C538" s="286"/>
      <c r="D538" s="153"/>
      <c r="E538" s="153"/>
      <c r="F538" s="153"/>
      <c r="G538" s="153"/>
      <c r="H538" s="230"/>
      <c r="I538" s="230"/>
      <c r="J538" s="476"/>
    </row>
    <row r="539" spans="1:10" x14ac:dyDescent="0.25">
      <c r="A539" s="62">
        <v>537</v>
      </c>
      <c r="B539" s="481"/>
      <c r="C539" s="403"/>
      <c r="D539" s="153"/>
      <c r="E539" s="153"/>
      <c r="F539" s="153"/>
      <c r="G539" s="153"/>
      <c r="H539" s="230"/>
      <c r="I539" s="230"/>
      <c r="J539" s="476"/>
    </row>
    <row r="540" spans="1:10" x14ac:dyDescent="0.25">
      <c r="A540" s="39">
        <v>538</v>
      </c>
      <c r="B540" s="213"/>
      <c r="C540" s="477"/>
      <c r="D540" s="153"/>
      <c r="E540" s="153"/>
      <c r="F540" s="153"/>
      <c r="G540" s="153"/>
      <c r="H540" s="230"/>
      <c r="I540" s="231"/>
      <c r="J540" s="476"/>
    </row>
    <row r="541" spans="1:10" x14ac:dyDescent="0.25">
      <c r="A541" s="39">
        <v>539</v>
      </c>
      <c r="B541" s="213"/>
      <c r="C541" s="190"/>
      <c r="D541" s="153"/>
      <c r="E541" s="153"/>
      <c r="F541" s="153"/>
      <c r="G541" s="153"/>
      <c r="H541" s="230"/>
      <c r="I541" s="231"/>
      <c r="J541" s="476"/>
    </row>
    <row r="542" spans="1:10" x14ac:dyDescent="0.25">
      <c r="A542" s="39">
        <v>540</v>
      </c>
      <c r="B542" s="213"/>
      <c r="C542" s="190"/>
      <c r="D542" s="153"/>
      <c r="E542" s="153"/>
      <c r="F542" s="153"/>
      <c r="G542" s="153"/>
      <c r="H542" s="230"/>
      <c r="I542" s="231"/>
      <c r="J542" s="476"/>
    </row>
    <row r="543" spans="1:10" x14ac:dyDescent="0.25">
      <c r="A543" s="39">
        <v>541</v>
      </c>
      <c r="B543" s="213"/>
      <c r="C543" s="190"/>
      <c r="D543" s="153"/>
      <c r="E543" s="153"/>
      <c r="F543" s="153"/>
      <c r="G543" s="153"/>
      <c r="H543" s="230"/>
      <c r="I543" s="231"/>
      <c r="J543" s="476"/>
    </row>
    <row r="544" spans="1:10" x14ac:dyDescent="0.25">
      <c r="A544" s="39">
        <v>542</v>
      </c>
      <c r="B544" s="213"/>
      <c r="C544" s="190"/>
      <c r="D544" s="153"/>
      <c r="E544" s="153"/>
      <c r="F544" s="153"/>
      <c r="G544" s="153"/>
      <c r="H544" s="230"/>
      <c r="I544" s="231"/>
      <c r="J544" s="476"/>
    </row>
    <row r="545" spans="1:10" x14ac:dyDescent="0.25">
      <c r="A545" s="39">
        <v>543</v>
      </c>
      <c r="B545" s="213"/>
      <c r="C545" s="190"/>
      <c r="D545" s="153"/>
      <c r="E545" s="153"/>
      <c r="F545" s="153"/>
      <c r="G545" s="153"/>
      <c r="H545" s="230"/>
      <c r="I545" s="231"/>
      <c r="J545" s="476"/>
    </row>
    <row r="546" spans="1:10" x14ac:dyDescent="0.25">
      <c r="A546" s="39">
        <v>544</v>
      </c>
      <c r="B546" s="213"/>
      <c r="C546" s="190"/>
      <c r="D546" s="153"/>
      <c r="E546" s="153"/>
      <c r="F546" s="153"/>
      <c r="G546" s="153"/>
      <c r="H546" s="230"/>
      <c r="I546" s="231"/>
      <c r="J546" s="476"/>
    </row>
    <row r="547" spans="1:10" x14ac:dyDescent="0.25">
      <c r="A547" s="39">
        <v>545</v>
      </c>
      <c r="B547" s="213"/>
      <c r="C547" s="190"/>
      <c r="D547" s="153"/>
      <c r="E547" s="153"/>
      <c r="F547" s="153"/>
      <c r="G547" s="153"/>
      <c r="H547" s="230"/>
      <c r="I547" s="231"/>
      <c r="J547" s="476"/>
    </row>
    <row r="548" spans="1:10" x14ac:dyDescent="0.25">
      <c r="A548" s="39">
        <v>546</v>
      </c>
      <c r="B548" s="191"/>
      <c r="C548" s="184"/>
      <c r="D548" s="153"/>
      <c r="E548" s="153"/>
      <c r="F548" s="153"/>
      <c r="G548" s="153"/>
      <c r="H548" s="230"/>
      <c r="I548" s="231"/>
      <c r="J548" s="476"/>
    </row>
    <row r="549" spans="1:10" x14ac:dyDescent="0.25">
      <c r="A549" s="39">
        <v>547</v>
      </c>
      <c r="B549" s="191"/>
      <c r="C549" s="184"/>
      <c r="D549" s="153"/>
      <c r="E549" s="153"/>
      <c r="F549" s="153"/>
      <c r="G549" s="153"/>
      <c r="H549" s="230"/>
      <c r="I549" s="231"/>
      <c r="J549" s="476"/>
    </row>
    <row r="550" spans="1:10" x14ac:dyDescent="0.25">
      <c r="A550" s="39">
        <v>548</v>
      </c>
      <c r="B550" s="191"/>
      <c r="C550" s="184"/>
      <c r="D550" s="153"/>
      <c r="E550" s="153"/>
      <c r="F550" s="153"/>
      <c r="G550" s="153"/>
      <c r="H550" s="230"/>
      <c r="I550" s="231"/>
      <c r="J550" s="476"/>
    </row>
    <row r="551" spans="1:10" x14ac:dyDescent="0.25">
      <c r="A551" s="39">
        <v>549</v>
      </c>
      <c r="B551" s="191"/>
      <c r="C551" s="184"/>
      <c r="D551" s="153"/>
      <c r="E551" s="153"/>
      <c r="F551" s="153"/>
      <c r="G551" s="153"/>
      <c r="H551" s="230"/>
      <c r="I551" s="231"/>
      <c r="J551" s="476"/>
    </row>
    <row r="552" spans="1:10" x14ac:dyDescent="0.25">
      <c r="A552" s="39">
        <v>550</v>
      </c>
      <c r="B552" s="191"/>
      <c r="C552" s="184"/>
      <c r="D552" s="153"/>
      <c r="E552" s="153"/>
      <c r="F552" s="153"/>
      <c r="G552" s="153"/>
      <c r="H552" s="230"/>
      <c r="I552" s="230"/>
      <c r="J552" s="476"/>
    </row>
    <row r="553" spans="1:10" x14ac:dyDescent="0.25">
      <c r="A553" s="39">
        <v>551</v>
      </c>
      <c r="B553" s="276"/>
      <c r="C553" s="483"/>
      <c r="D553" s="153"/>
      <c r="E553" s="153"/>
      <c r="F553" s="153"/>
      <c r="G553" s="153"/>
      <c r="H553" s="230"/>
      <c r="I553" s="230"/>
      <c r="J553" s="476"/>
    </row>
    <row r="554" spans="1:10" x14ac:dyDescent="0.25">
      <c r="A554" s="62">
        <v>552</v>
      </c>
      <c r="B554" s="276"/>
      <c r="C554" s="286"/>
      <c r="D554" s="153"/>
      <c r="E554" s="153"/>
      <c r="F554" s="153"/>
      <c r="G554" s="153"/>
      <c r="H554" s="230"/>
      <c r="I554" s="231"/>
      <c r="J554" s="476"/>
    </row>
    <row r="555" spans="1:10" x14ac:dyDescent="0.25">
      <c r="A555" s="62">
        <v>553</v>
      </c>
      <c r="B555" s="276"/>
      <c r="C555" s="286"/>
      <c r="D555" s="153"/>
      <c r="E555" s="153"/>
      <c r="F555" s="153"/>
      <c r="G555" s="153"/>
      <c r="H555" s="230"/>
      <c r="I555" s="231"/>
      <c r="J555" s="476"/>
    </row>
    <row r="556" spans="1:10" x14ac:dyDescent="0.25">
      <c r="A556" s="62">
        <v>554</v>
      </c>
      <c r="B556" s="276"/>
      <c r="C556" s="286"/>
      <c r="D556" s="153"/>
      <c r="E556" s="153"/>
      <c r="F556" s="153"/>
      <c r="G556" s="153"/>
      <c r="H556" s="230"/>
      <c r="I556" s="231"/>
      <c r="J556" s="476"/>
    </row>
    <row r="557" spans="1:10" x14ac:dyDescent="0.25">
      <c r="A557" s="62">
        <v>555</v>
      </c>
      <c r="B557" s="276"/>
      <c r="C557" s="286"/>
      <c r="D557" s="153"/>
      <c r="E557" s="153"/>
      <c r="F557" s="153"/>
      <c r="G557" s="153"/>
      <c r="H557" s="230"/>
      <c r="I557" s="231"/>
      <c r="J557" s="476"/>
    </row>
    <row r="558" spans="1:10" x14ac:dyDescent="0.25">
      <c r="A558" s="62">
        <v>556</v>
      </c>
      <c r="B558" s="224"/>
      <c r="C558" s="286"/>
      <c r="D558" s="153"/>
      <c r="E558" s="153"/>
      <c r="F558" s="153"/>
      <c r="G558" s="153"/>
      <c r="H558" s="230"/>
      <c r="I558" s="231"/>
      <c r="J558" s="476"/>
    </row>
    <row r="559" spans="1:10" x14ac:dyDescent="0.25">
      <c r="A559" s="62">
        <v>557</v>
      </c>
      <c r="B559" s="224"/>
      <c r="C559" s="286"/>
      <c r="D559" s="153"/>
      <c r="E559" s="153"/>
      <c r="F559" s="153"/>
      <c r="G559" s="153"/>
      <c r="H559" s="230"/>
      <c r="I559" s="231"/>
      <c r="J559" s="476"/>
    </row>
    <row r="560" spans="1:10" x14ac:dyDescent="0.25">
      <c r="A560" s="39">
        <v>558</v>
      </c>
      <c r="B560" s="191"/>
      <c r="C560" s="153"/>
      <c r="D560" s="153"/>
      <c r="E560" s="153"/>
      <c r="F560" s="153"/>
      <c r="G560" s="153"/>
      <c r="H560" s="230"/>
      <c r="I560" s="230"/>
      <c r="J560" s="478"/>
    </row>
    <row r="561" spans="1:10" x14ac:dyDescent="0.25">
      <c r="A561" s="39">
        <v>559</v>
      </c>
      <c r="B561" s="191"/>
      <c r="C561" s="153"/>
      <c r="D561" s="153"/>
      <c r="E561" s="153"/>
      <c r="F561" s="153"/>
      <c r="G561" s="153"/>
      <c r="H561" s="230"/>
      <c r="I561" s="230"/>
      <c r="J561" s="478"/>
    </row>
    <row r="562" spans="1:10" x14ac:dyDescent="0.25">
      <c r="A562" s="39">
        <v>560</v>
      </c>
      <c r="B562" s="191"/>
      <c r="C562" s="153"/>
      <c r="D562" s="153"/>
      <c r="E562" s="153"/>
      <c r="F562" s="153"/>
      <c r="G562" s="153"/>
      <c r="H562" s="230"/>
      <c r="I562" s="230"/>
      <c r="J562" s="478"/>
    </row>
    <row r="563" spans="1:10" x14ac:dyDescent="0.25">
      <c r="A563" s="39">
        <v>561</v>
      </c>
      <c r="B563" s="191"/>
      <c r="C563" s="153"/>
      <c r="D563" s="153"/>
      <c r="E563" s="153"/>
      <c r="F563" s="153"/>
      <c r="G563" s="153"/>
      <c r="H563" s="230"/>
      <c r="I563" s="230"/>
      <c r="J563" s="478"/>
    </row>
    <row r="564" spans="1:10" x14ac:dyDescent="0.25">
      <c r="A564" s="39">
        <v>562</v>
      </c>
      <c r="B564" s="191"/>
      <c r="C564" s="153"/>
      <c r="D564" s="153"/>
      <c r="E564" s="153"/>
      <c r="F564" s="153"/>
      <c r="G564" s="153"/>
      <c r="H564" s="230"/>
      <c r="I564" s="230"/>
      <c r="J564" s="478"/>
    </row>
    <row r="565" spans="1:10" x14ac:dyDescent="0.25">
      <c r="A565" s="39">
        <v>563</v>
      </c>
      <c r="B565" s="191"/>
      <c r="C565" s="153"/>
      <c r="D565" s="153"/>
      <c r="E565" s="153"/>
      <c r="F565" s="153"/>
      <c r="G565" s="153"/>
      <c r="H565" s="230"/>
      <c r="I565" s="230"/>
      <c r="J565" s="478"/>
    </row>
    <row r="566" spans="1:10" x14ac:dyDescent="0.25">
      <c r="A566" s="39">
        <v>564</v>
      </c>
      <c r="B566" s="191"/>
      <c r="C566" s="153"/>
      <c r="D566" s="153"/>
      <c r="E566" s="153"/>
      <c r="F566" s="153"/>
      <c r="G566" s="153"/>
      <c r="H566" s="230"/>
      <c r="I566" s="230"/>
      <c r="J566" s="478"/>
    </row>
    <row r="567" spans="1:10" x14ac:dyDescent="0.25">
      <c r="A567" s="39">
        <v>565</v>
      </c>
      <c r="B567" s="191"/>
      <c r="C567" s="153"/>
      <c r="D567" s="153"/>
      <c r="E567" s="153"/>
      <c r="F567" s="153"/>
      <c r="G567" s="153"/>
      <c r="H567" s="230"/>
      <c r="I567" s="230"/>
      <c r="J567" s="478"/>
    </row>
    <row r="568" spans="1:10" x14ac:dyDescent="0.25">
      <c r="A568" s="39">
        <v>566</v>
      </c>
      <c r="B568" s="191"/>
      <c r="C568" s="153"/>
      <c r="D568" s="153"/>
      <c r="E568" s="153"/>
      <c r="F568" s="153"/>
      <c r="G568" s="153"/>
      <c r="H568" s="230"/>
      <c r="I568" s="230"/>
      <c r="J568" s="478"/>
    </row>
    <row r="569" spans="1:10" x14ac:dyDescent="0.25">
      <c r="A569" s="39">
        <v>567</v>
      </c>
      <c r="B569" s="191"/>
      <c r="C569" s="153"/>
      <c r="D569" s="153"/>
      <c r="E569" s="153"/>
      <c r="F569" s="153"/>
      <c r="G569" s="153"/>
      <c r="H569" s="230"/>
      <c r="I569" s="230"/>
      <c r="J569" s="478"/>
    </row>
    <row r="570" spans="1:10" x14ac:dyDescent="0.25">
      <c r="A570" s="39">
        <v>568</v>
      </c>
      <c r="B570" s="191"/>
      <c r="C570" s="153"/>
      <c r="D570" s="153"/>
      <c r="E570" s="153"/>
      <c r="F570" s="153"/>
      <c r="G570" s="153"/>
      <c r="H570" s="230"/>
      <c r="I570" s="230"/>
      <c r="J570" s="478"/>
    </row>
    <row r="571" spans="1:10" x14ac:dyDescent="0.25">
      <c r="A571" s="39">
        <v>569</v>
      </c>
      <c r="B571" s="191"/>
      <c r="C571" s="153"/>
      <c r="D571" s="153"/>
      <c r="E571" s="153"/>
      <c r="F571" s="153"/>
      <c r="G571" s="153"/>
      <c r="H571" s="230"/>
      <c r="I571" s="230"/>
      <c r="J571" s="478"/>
    </row>
    <row r="572" spans="1:10" x14ac:dyDescent="0.25">
      <c r="A572" s="39">
        <v>570</v>
      </c>
      <c r="B572" s="191"/>
      <c r="C572" s="153"/>
      <c r="D572" s="153"/>
      <c r="E572" s="153"/>
      <c r="F572" s="153"/>
      <c r="G572" s="153"/>
      <c r="H572" s="230"/>
      <c r="I572" s="230"/>
      <c r="J572" s="478"/>
    </row>
    <row r="573" spans="1:10" x14ac:dyDescent="0.25">
      <c r="A573" s="39">
        <v>571</v>
      </c>
      <c r="B573" s="191"/>
      <c r="C573" s="153"/>
      <c r="D573" s="153"/>
      <c r="E573" s="153"/>
      <c r="F573" s="153"/>
      <c r="G573" s="153"/>
      <c r="H573" s="230"/>
      <c r="I573" s="230"/>
      <c r="J573" s="478"/>
    </row>
    <row r="574" spans="1:10" x14ac:dyDescent="0.25">
      <c r="A574" s="39">
        <v>572</v>
      </c>
      <c r="B574" s="191"/>
      <c r="C574" s="153"/>
      <c r="D574" s="153"/>
      <c r="E574" s="153"/>
      <c r="F574" s="153"/>
      <c r="G574" s="153"/>
      <c r="H574" s="230"/>
      <c r="I574" s="230"/>
      <c r="J574" s="478"/>
    </row>
    <row r="575" spans="1:10" x14ac:dyDescent="0.25">
      <c r="A575" s="62">
        <v>573</v>
      </c>
      <c r="B575" s="479"/>
      <c r="C575" s="153"/>
      <c r="D575" s="153"/>
      <c r="E575" s="153"/>
      <c r="F575" s="153"/>
      <c r="G575" s="153"/>
      <c r="H575" s="230"/>
      <c r="I575" s="230"/>
      <c r="J575" s="478"/>
    </row>
    <row r="576" spans="1:10" x14ac:dyDescent="0.25">
      <c r="A576" s="62">
        <v>574</v>
      </c>
      <c r="B576" s="159"/>
      <c r="C576" s="184"/>
      <c r="D576" s="153"/>
      <c r="E576" s="153"/>
      <c r="F576" s="153"/>
      <c r="G576" s="153"/>
      <c r="H576" s="230"/>
      <c r="I576" s="231"/>
      <c r="J576" s="478"/>
    </row>
    <row r="577" spans="1:10" x14ac:dyDescent="0.25">
      <c r="A577" s="62">
        <v>575</v>
      </c>
      <c r="B577" s="159"/>
      <c r="C577" s="184"/>
      <c r="D577" s="153"/>
      <c r="E577" s="153"/>
      <c r="F577" s="153"/>
      <c r="G577" s="153"/>
      <c r="H577" s="230"/>
      <c r="I577" s="231"/>
      <c r="J577" s="478"/>
    </row>
    <row r="578" spans="1:10" x14ac:dyDescent="0.25">
      <c r="A578" s="62">
        <v>576</v>
      </c>
      <c r="B578" s="159"/>
      <c r="C578" s="184"/>
      <c r="D578" s="153"/>
      <c r="E578" s="153"/>
      <c r="F578" s="153"/>
      <c r="G578" s="153"/>
      <c r="H578" s="230"/>
      <c r="I578" s="231"/>
      <c r="J578" s="478"/>
    </row>
    <row r="579" spans="1:10" x14ac:dyDescent="0.25">
      <c r="A579" s="62">
        <v>577</v>
      </c>
      <c r="B579" s="159"/>
      <c r="C579" s="184"/>
      <c r="D579" s="153"/>
      <c r="E579" s="153"/>
      <c r="F579" s="153"/>
      <c r="G579" s="153"/>
      <c r="H579" s="230"/>
      <c r="I579" s="231"/>
      <c r="J579" s="478"/>
    </row>
    <row r="580" spans="1:10" x14ac:dyDescent="0.25">
      <c r="A580" s="62">
        <v>578</v>
      </c>
      <c r="B580" s="159"/>
      <c r="C580" s="184"/>
      <c r="D580" s="153"/>
      <c r="E580" s="153"/>
      <c r="F580" s="153"/>
      <c r="G580" s="153"/>
      <c r="H580" s="230"/>
      <c r="I580" s="231"/>
      <c r="J580" s="478"/>
    </row>
    <row r="581" spans="1:10" x14ac:dyDescent="0.25">
      <c r="A581" s="62">
        <v>579</v>
      </c>
      <c r="B581" s="159"/>
      <c r="C581" s="184"/>
      <c r="D581" s="153"/>
      <c r="E581" s="153"/>
      <c r="F581" s="153"/>
      <c r="G581" s="153"/>
      <c r="H581" s="230"/>
      <c r="I581" s="231"/>
      <c r="J581" s="478"/>
    </row>
    <row r="582" spans="1:10" x14ac:dyDescent="0.25">
      <c r="A582" s="62">
        <v>580</v>
      </c>
      <c r="B582" s="159"/>
      <c r="C582" s="184"/>
      <c r="D582" s="153"/>
      <c r="E582" s="153"/>
      <c r="F582" s="153"/>
      <c r="G582" s="153"/>
      <c r="H582" s="230"/>
      <c r="I582" s="231"/>
      <c r="J582" s="478"/>
    </row>
    <row r="583" spans="1:10" x14ac:dyDescent="0.25">
      <c r="A583" s="62">
        <v>581</v>
      </c>
      <c r="B583" s="159"/>
      <c r="C583" s="184"/>
      <c r="D583" s="153"/>
      <c r="E583" s="153"/>
      <c r="F583" s="153"/>
      <c r="G583" s="153"/>
      <c r="H583" s="230"/>
      <c r="I583" s="231"/>
      <c r="J583" s="478"/>
    </row>
    <row r="584" spans="1:10" x14ac:dyDescent="0.25">
      <c r="A584" s="62">
        <v>582</v>
      </c>
      <c r="B584" s="159"/>
      <c r="C584" s="184"/>
      <c r="D584" s="153"/>
      <c r="E584" s="153"/>
      <c r="F584" s="153"/>
      <c r="G584" s="153"/>
      <c r="H584" s="230"/>
      <c r="I584" s="231"/>
      <c r="J584" s="478"/>
    </row>
    <row r="585" spans="1:10" x14ac:dyDescent="0.25">
      <c r="A585" s="62">
        <v>583</v>
      </c>
      <c r="B585" s="159"/>
      <c r="C585" s="184"/>
      <c r="D585" s="153"/>
      <c r="E585" s="153"/>
      <c r="F585" s="153"/>
      <c r="G585" s="153"/>
      <c r="H585" s="230"/>
      <c r="I585" s="231"/>
      <c r="J585" s="478"/>
    </row>
    <row r="586" spans="1:10" x14ac:dyDescent="0.25">
      <c r="A586" s="62">
        <v>584</v>
      </c>
      <c r="B586" s="159"/>
      <c r="C586" s="184"/>
      <c r="D586" s="153"/>
      <c r="E586" s="153"/>
      <c r="F586" s="153"/>
      <c r="G586" s="153"/>
      <c r="H586" s="230"/>
      <c r="I586" s="231"/>
      <c r="J586" s="478"/>
    </row>
    <row r="587" spans="1:10" x14ac:dyDescent="0.25">
      <c r="A587" s="62">
        <v>585</v>
      </c>
      <c r="B587" s="159"/>
      <c r="C587" s="184"/>
      <c r="D587" s="153"/>
      <c r="E587" s="153"/>
      <c r="F587" s="153"/>
      <c r="G587" s="153"/>
      <c r="H587" s="230"/>
      <c r="I587" s="231"/>
      <c r="J587" s="478"/>
    </row>
    <row r="588" spans="1:10" x14ac:dyDescent="0.25">
      <c r="A588" s="62">
        <v>586</v>
      </c>
      <c r="B588" s="159"/>
      <c r="C588" s="184"/>
      <c r="D588" s="153"/>
      <c r="E588" s="153"/>
      <c r="F588" s="153"/>
      <c r="G588" s="153"/>
      <c r="H588" s="230"/>
      <c r="I588" s="231"/>
      <c r="J588" s="478"/>
    </row>
    <row r="589" spans="1:10" x14ac:dyDescent="0.25">
      <c r="A589" s="62">
        <v>587</v>
      </c>
      <c r="B589" s="159"/>
      <c r="C589" s="184"/>
      <c r="D589" s="153"/>
      <c r="E589" s="153"/>
      <c r="F589" s="153"/>
      <c r="G589" s="153"/>
      <c r="H589" s="230"/>
      <c r="I589" s="231"/>
      <c r="J589" s="478"/>
    </row>
    <row r="590" spans="1:10" x14ac:dyDescent="0.25">
      <c r="A590" s="62">
        <v>588</v>
      </c>
      <c r="B590" s="159"/>
      <c r="C590" s="184"/>
      <c r="D590" s="153"/>
      <c r="E590" s="153"/>
      <c r="F590" s="153"/>
      <c r="G590" s="153"/>
      <c r="H590" s="230"/>
      <c r="I590" s="231"/>
      <c r="J590" s="478"/>
    </row>
    <row r="591" spans="1:10" x14ac:dyDescent="0.25">
      <c r="A591" s="62">
        <v>589</v>
      </c>
      <c r="B591" s="159"/>
      <c r="C591" s="184"/>
      <c r="D591" s="153"/>
      <c r="E591" s="153"/>
      <c r="F591" s="153"/>
      <c r="G591" s="153"/>
      <c r="H591" s="230"/>
      <c r="I591" s="231"/>
      <c r="J591" s="478"/>
    </row>
    <row r="592" spans="1:10" x14ac:dyDescent="0.25">
      <c r="A592" s="62">
        <v>590</v>
      </c>
      <c r="B592" s="159"/>
      <c r="C592" s="184"/>
      <c r="D592" s="153"/>
      <c r="E592" s="153"/>
      <c r="F592" s="153"/>
      <c r="G592" s="153"/>
      <c r="H592" s="230"/>
      <c r="I592" s="231"/>
      <c r="J592" s="478"/>
    </row>
    <row r="593" spans="1:10" x14ac:dyDescent="0.25">
      <c r="A593" s="62">
        <v>591</v>
      </c>
      <c r="B593" s="159"/>
      <c r="C593" s="184"/>
      <c r="D593" s="153"/>
      <c r="E593" s="153"/>
      <c r="F593" s="153"/>
      <c r="G593" s="153"/>
      <c r="H593" s="230"/>
      <c r="I593" s="231"/>
      <c r="J593" s="478"/>
    </row>
    <row r="594" spans="1:10" x14ac:dyDescent="0.25">
      <c r="A594" s="62">
        <v>592</v>
      </c>
      <c r="B594" s="159"/>
      <c r="C594" s="184"/>
      <c r="D594" s="153"/>
      <c r="E594" s="153"/>
      <c r="F594" s="153"/>
      <c r="G594" s="153"/>
      <c r="H594" s="230"/>
      <c r="I594" s="231"/>
      <c r="J594" s="478"/>
    </row>
    <row r="595" spans="1:10" x14ac:dyDescent="0.25">
      <c r="A595" s="62">
        <v>593</v>
      </c>
      <c r="B595" s="159"/>
      <c r="C595" s="184"/>
      <c r="D595" s="153"/>
      <c r="E595" s="153"/>
      <c r="F595" s="153"/>
      <c r="G595" s="153"/>
      <c r="H595" s="230"/>
      <c r="I595" s="231"/>
      <c r="J595" s="478"/>
    </row>
    <row r="596" spans="1:10" x14ac:dyDescent="0.25">
      <c r="A596" s="62">
        <v>594</v>
      </c>
      <c r="B596" s="159"/>
      <c r="C596" s="184"/>
      <c r="D596" s="153"/>
      <c r="E596" s="153"/>
      <c r="F596" s="153"/>
      <c r="G596" s="153"/>
      <c r="H596" s="230"/>
      <c r="I596" s="230"/>
      <c r="J596" s="478"/>
    </row>
    <row r="597" spans="1:10" x14ac:dyDescent="0.25">
      <c r="A597" s="62">
        <v>595</v>
      </c>
      <c r="B597" s="159"/>
      <c r="C597" s="184"/>
      <c r="D597" s="153"/>
      <c r="E597" s="153"/>
      <c r="F597" s="153"/>
      <c r="G597" s="153"/>
      <c r="H597" s="230"/>
      <c r="I597" s="230"/>
      <c r="J597" s="478"/>
    </row>
    <row r="598" spans="1:10" x14ac:dyDescent="0.25">
      <c r="A598" s="62">
        <v>596</v>
      </c>
      <c r="B598" s="159"/>
      <c r="C598" s="184"/>
      <c r="D598" s="153"/>
      <c r="E598" s="153"/>
      <c r="F598" s="153"/>
      <c r="G598" s="153"/>
      <c r="H598" s="230"/>
      <c r="I598" s="230"/>
      <c r="J598" s="478"/>
    </row>
    <row r="599" spans="1:10" x14ac:dyDescent="0.25">
      <c r="A599" s="62">
        <v>597</v>
      </c>
      <c r="B599" s="159"/>
      <c r="C599" s="184"/>
      <c r="D599" s="153"/>
      <c r="E599" s="153"/>
      <c r="F599" s="153"/>
      <c r="G599" s="153"/>
      <c r="H599" s="230"/>
      <c r="I599" s="230"/>
      <c r="J599" s="478"/>
    </row>
    <row r="600" spans="1:10" x14ac:dyDescent="0.25">
      <c r="A600" s="62">
        <v>598</v>
      </c>
      <c r="B600" s="159"/>
      <c r="C600" s="184"/>
      <c r="D600" s="153"/>
      <c r="E600" s="153"/>
      <c r="F600" s="153"/>
      <c r="G600" s="153"/>
      <c r="H600" s="230"/>
      <c r="I600" s="230"/>
      <c r="J600" s="478"/>
    </row>
    <row r="601" spans="1:10" x14ac:dyDescent="0.25">
      <c r="A601" s="62">
        <v>599</v>
      </c>
      <c r="B601" s="159"/>
      <c r="C601" s="184"/>
      <c r="D601" s="153"/>
      <c r="E601" s="153"/>
      <c r="F601" s="153"/>
      <c r="G601" s="153"/>
      <c r="H601" s="230"/>
      <c r="I601" s="230"/>
      <c r="J601" s="478"/>
    </row>
    <row r="602" spans="1:10" x14ac:dyDescent="0.25">
      <c r="A602" s="62">
        <v>600</v>
      </c>
      <c r="B602" s="159"/>
      <c r="C602" s="184"/>
      <c r="D602" s="153"/>
      <c r="E602" s="153"/>
      <c r="F602" s="153"/>
      <c r="G602" s="153"/>
      <c r="H602" s="230"/>
      <c r="I602" s="230"/>
      <c r="J602" s="478"/>
    </row>
    <row r="603" spans="1:10" x14ac:dyDescent="0.25">
      <c r="A603" s="62">
        <v>601</v>
      </c>
      <c r="B603" s="159"/>
      <c r="C603" s="184"/>
      <c r="D603" s="153"/>
      <c r="E603" s="153"/>
      <c r="F603" s="153"/>
      <c r="G603" s="153"/>
      <c r="H603" s="230"/>
      <c r="I603" s="230"/>
      <c r="J603" s="478"/>
    </row>
    <row r="604" spans="1:10" x14ac:dyDescent="0.25">
      <c r="A604" s="62">
        <v>602</v>
      </c>
      <c r="B604" s="159"/>
      <c r="C604" s="184"/>
      <c r="D604" s="153"/>
      <c r="E604" s="153"/>
      <c r="F604" s="153"/>
      <c r="G604" s="153"/>
      <c r="H604" s="230"/>
      <c r="I604" s="230"/>
      <c r="J604" s="478"/>
    </row>
    <row r="605" spans="1:10" x14ac:dyDescent="0.25">
      <c r="A605" s="62">
        <v>603</v>
      </c>
      <c r="B605" s="159"/>
      <c r="C605" s="184"/>
      <c r="D605" s="153"/>
      <c r="E605" s="153"/>
      <c r="F605" s="153"/>
      <c r="G605" s="153"/>
      <c r="H605" s="230"/>
      <c r="I605" s="230"/>
      <c r="J605" s="478"/>
    </row>
    <row r="606" spans="1:10" x14ac:dyDescent="0.25">
      <c r="A606" s="62">
        <v>604</v>
      </c>
      <c r="B606" s="159"/>
      <c r="C606" s="184"/>
      <c r="D606" s="153"/>
      <c r="E606" s="153"/>
      <c r="F606" s="153"/>
      <c r="G606" s="153"/>
      <c r="H606" s="230"/>
      <c r="I606" s="230"/>
      <c r="J606" s="478"/>
    </row>
    <row r="607" spans="1:10" x14ac:dyDescent="0.25">
      <c r="A607" s="62">
        <v>605</v>
      </c>
      <c r="B607" s="159"/>
      <c r="C607" s="184"/>
      <c r="D607" s="153"/>
      <c r="E607" s="153"/>
      <c r="F607" s="153"/>
      <c r="G607" s="153"/>
      <c r="H607" s="230"/>
      <c r="I607" s="230"/>
      <c r="J607" s="478"/>
    </row>
    <row r="608" spans="1:10" x14ac:dyDescent="0.25">
      <c r="A608" s="62">
        <v>606</v>
      </c>
      <c r="B608" s="250"/>
      <c r="C608" s="485"/>
      <c r="D608" s="153"/>
      <c r="E608" s="153"/>
      <c r="F608" s="153"/>
      <c r="G608" s="153"/>
      <c r="H608" s="230"/>
      <c r="I608" s="230"/>
      <c r="J608" s="478"/>
    </row>
    <row r="609" spans="1:10" x14ac:dyDescent="0.25">
      <c r="A609" s="62">
        <v>607</v>
      </c>
      <c r="B609" s="191"/>
      <c r="C609" s="279"/>
      <c r="D609" s="153"/>
      <c r="E609" s="153"/>
      <c r="F609" s="153"/>
      <c r="G609" s="153"/>
      <c r="H609" s="230"/>
      <c r="I609" s="230"/>
      <c r="J609" s="478"/>
    </row>
    <row r="610" spans="1:10" x14ac:dyDescent="0.25">
      <c r="A610" s="62">
        <v>608</v>
      </c>
      <c r="B610" s="191"/>
      <c r="C610" s="279"/>
      <c r="D610" s="153"/>
      <c r="E610" s="153"/>
      <c r="F610" s="153"/>
      <c r="G610" s="153"/>
      <c r="H610" s="230"/>
      <c r="I610" s="230"/>
      <c r="J610" s="478"/>
    </row>
    <row r="611" spans="1:10" x14ac:dyDescent="0.25">
      <c r="A611" s="62">
        <v>609</v>
      </c>
      <c r="B611" s="479"/>
      <c r="C611" s="153"/>
      <c r="D611" s="153"/>
      <c r="E611" s="153"/>
      <c r="F611" s="153"/>
      <c r="G611" s="153"/>
      <c r="H611" s="230"/>
      <c r="I611" s="230"/>
      <c r="J611" s="478"/>
    </row>
    <row r="612" spans="1:10" x14ac:dyDescent="0.25">
      <c r="A612" s="62">
        <v>610</v>
      </c>
      <c r="B612" s="479"/>
      <c r="C612" s="153"/>
      <c r="D612" s="153"/>
      <c r="E612" s="153"/>
      <c r="F612" s="153"/>
      <c r="G612" s="153"/>
      <c r="H612" s="230"/>
      <c r="I612" s="230"/>
      <c r="J612" s="478"/>
    </row>
    <row r="613" spans="1:10" x14ac:dyDescent="0.25">
      <c r="A613" s="62">
        <v>611</v>
      </c>
      <c r="B613" s="479"/>
      <c r="C613" s="153"/>
      <c r="D613" s="153"/>
      <c r="E613" s="153"/>
      <c r="F613" s="153"/>
      <c r="G613" s="153"/>
      <c r="H613" s="230"/>
      <c r="I613" s="230"/>
      <c r="J613" s="478"/>
    </row>
    <row r="614" spans="1:10" x14ac:dyDescent="0.25">
      <c r="A614" s="62">
        <v>612</v>
      </c>
      <c r="B614" s="479"/>
      <c r="C614" s="153"/>
      <c r="D614" s="153"/>
      <c r="E614" s="153"/>
      <c r="F614" s="153"/>
      <c r="G614" s="153"/>
      <c r="H614" s="230"/>
      <c r="I614" s="230"/>
      <c r="J614" s="478"/>
    </row>
    <row r="615" spans="1:10" x14ac:dyDescent="0.25">
      <c r="A615" s="62">
        <v>613</v>
      </c>
      <c r="B615" s="479"/>
      <c r="C615" s="153"/>
      <c r="D615" s="153"/>
      <c r="E615" s="153"/>
      <c r="F615" s="153"/>
      <c r="G615" s="153"/>
      <c r="H615" s="230"/>
      <c r="I615" s="230"/>
      <c r="J615" s="478"/>
    </row>
    <row r="616" spans="1:10" x14ac:dyDescent="0.25">
      <c r="A616" s="62">
        <v>614</v>
      </c>
      <c r="B616" s="479"/>
      <c r="C616" s="153"/>
      <c r="D616" s="153"/>
      <c r="E616" s="153"/>
      <c r="F616" s="153"/>
      <c r="G616" s="153"/>
      <c r="H616" s="230"/>
      <c r="I616" s="230"/>
      <c r="J616" s="478"/>
    </row>
    <row r="617" spans="1:10" x14ac:dyDescent="0.25">
      <c r="A617" s="62">
        <v>615</v>
      </c>
      <c r="B617" s="479"/>
      <c r="C617" s="153"/>
      <c r="D617" s="153"/>
      <c r="E617" s="153"/>
      <c r="F617" s="153"/>
      <c r="G617" s="153"/>
      <c r="H617" s="230"/>
      <c r="I617" s="230"/>
      <c r="J617" s="478"/>
    </row>
    <row r="618" spans="1:10" x14ac:dyDescent="0.25">
      <c r="A618" s="62">
        <v>616</v>
      </c>
      <c r="B618" s="479"/>
      <c r="C618" s="153"/>
      <c r="D618" s="153"/>
      <c r="E618" s="153"/>
      <c r="F618" s="153"/>
      <c r="G618" s="153"/>
      <c r="H618" s="230"/>
      <c r="I618" s="230"/>
      <c r="J618" s="478"/>
    </row>
    <row r="619" spans="1:10" x14ac:dyDescent="0.25">
      <c r="A619" s="62">
        <v>617</v>
      </c>
      <c r="B619" s="479"/>
      <c r="C619" s="153"/>
      <c r="D619" s="153"/>
      <c r="E619" s="153"/>
      <c r="F619" s="153"/>
      <c r="G619" s="153"/>
      <c r="H619" s="230"/>
      <c r="I619" s="230"/>
      <c r="J619" s="478"/>
    </row>
    <row r="620" spans="1:10" x14ac:dyDescent="0.25">
      <c r="A620" s="62">
        <v>618</v>
      </c>
      <c r="B620" s="479"/>
      <c r="C620" s="153"/>
      <c r="D620" s="153"/>
      <c r="E620" s="153"/>
      <c r="F620" s="153"/>
      <c r="G620" s="153"/>
      <c r="H620" s="230"/>
      <c r="I620" s="230"/>
      <c r="J620" s="478"/>
    </row>
    <row r="621" spans="1:10" x14ac:dyDescent="0.25">
      <c r="A621" s="62">
        <v>619</v>
      </c>
      <c r="B621" s="479"/>
      <c r="C621" s="153"/>
      <c r="D621" s="153"/>
      <c r="E621" s="153"/>
      <c r="F621" s="153"/>
      <c r="G621" s="153"/>
      <c r="H621" s="230"/>
      <c r="I621" s="230"/>
      <c r="J621" s="478"/>
    </row>
    <row r="622" spans="1:10" x14ac:dyDescent="0.25">
      <c r="A622" s="62">
        <v>620</v>
      </c>
      <c r="B622" s="479"/>
      <c r="C622" s="153"/>
      <c r="D622" s="153"/>
      <c r="E622" s="153"/>
      <c r="F622" s="153"/>
      <c r="G622" s="153"/>
      <c r="H622" s="230"/>
      <c r="I622" s="230"/>
      <c r="J622" s="478"/>
    </row>
    <row r="623" spans="1:10" x14ac:dyDescent="0.25">
      <c r="A623" s="62">
        <v>621</v>
      </c>
      <c r="B623" s="479"/>
      <c r="C623" s="153"/>
      <c r="D623" s="153"/>
      <c r="E623" s="153"/>
      <c r="F623" s="153"/>
      <c r="G623" s="153"/>
      <c r="H623" s="230"/>
      <c r="I623" s="230"/>
      <c r="J623" s="478"/>
    </row>
    <row r="624" spans="1:10" x14ac:dyDescent="0.25">
      <c r="A624" s="62">
        <v>622</v>
      </c>
      <c r="B624" s="479"/>
      <c r="C624" s="153"/>
      <c r="D624" s="153"/>
      <c r="E624" s="153"/>
      <c r="F624" s="153"/>
      <c r="G624" s="153"/>
      <c r="H624" s="230"/>
      <c r="I624" s="230"/>
      <c r="J624" s="478"/>
    </row>
    <row r="625" spans="1:10" x14ac:dyDescent="0.25">
      <c r="A625" s="62">
        <v>623</v>
      </c>
      <c r="B625" s="479"/>
      <c r="C625" s="153"/>
      <c r="D625" s="153"/>
      <c r="E625" s="153"/>
      <c r="F625" s="153"/>
      <c r="G625" s="153"/>
      <c r="H625" s="230"/>
      <c r="I625" s="230"/>
      <c r="J625" s="478"/>
    </row>
    <row r="626" spans="1:10" x14ac:dyDescent="0.25">
      <c r="A626" s="62">
        <v>624</v>
      </c>
      <c r="B626" s="479"/>
      <c r="C626" s="153"/>
      <c r="D626" s="153"/>
      <c r="E626" s="153"/>
      <c r="F626" s="153"/>
      <c r="G626" s="153"/>
      <c r="H626" s="230"/>
      <c r="I626" s="230"/>
      <c r="J626" s="478"/>
    </row>
    <row r="627" spans="1:10" x14ac:dyDescent="0.25">
      <c r="A627" s="62">
        <v>625</v>
      </c>
      <c r="B627" s="479"/>
      <c r="C627" s="153"/>
      <c r="D627" s="153"/>
      <c r="E627" s="153"/>
      <c r="F627" s="153"/>
      <c r="G627" s="153"/>
      <c r="H627" s="230"/>
      <c r="I627" s="230"/>
      <c r="J627" s="478"/>
    </row>
    <row r="628" spans="1:10" x14ac:dyDescent="0.25">
      <c r="A628" s="62">
        <v>626</v>
      </c>
      <c r="B628" s="479"/>
      <c r="C628" s="153"/>
      <c r="D628" s="153"/>
      <c r="E628" s="153"/>
      <c r="F628" s="153"/>
      <c r="G628" s="153"/>
      <c r="H628" s="230"/>
      <c r="I628" s="230"/>
      <c r="J628" s="478"/>
    </row>
    <row r="629" spans="1:10" x14ac:dyDescent="0.25">
      <c r="A629" s="62">
        <v>627</v>
      </c>
      <c r="B629" s="479"/>
      <c r="C629" s="153"/>
      <c r="D629" s="153"/>
      <c r="E629" s="153"/>
      <c r="F629" s="153"/>
      <c r="G629" s="153"/>
      <c r="H629" s="230"/>
      <c r="I629" s="230"/>
      <c r="J629" s="478"/>
    </row>
    <row r="630" spans="1:10" x14ac:dyDescent="0.25">
      <c r="A630" s="62">
        <v>628</v>
      </c>
      <c r="B630" s="479"/>
      <c r="C630" s="153"/>
      <c r="D630" s="153"/>
      <c r="E630" s="153"/>
      <c r="F630" s="153"/>
      <c r="G630" s="153"/>
      <c r="H630" s="230"/>
      <c r="I630" s="230"/>
      <c r="J630" s="478"/>
    </row>
    <row r="631" spans="1:10" x14ac:dyDescent="0.25">
      <c r="A631" s="62">
        <v>629</v>
      </c>
      <c r="B631" s="479"/>
      <c r="C631" s="153"/>
      <c r="D631" s="153"/>
      <c r="E631" s="153"/>
      <c r="F631" s="153"/>
      <c r="G631" s="153"/>
      <c r="H631" s="230"/>
      <c r="I631" s="230"/>
      <c r="J631" s="478"/>
    </row>
    <row r="632" spans="1:10" x14ac:dyDescent="0.25">
      <c r="A632" s="62">
        <v>630</v>
      </c>
      <c r="B632" s="479"/>
      <c r="C632" s="153"/>
      <c r="D632" s="153"/>
      <c r="E632" s="153"/>
      <c r="F632" s="153"/>
      <c r="G632" s="153"/>
      <c r="H632" s="230"/>
      <c r="I632" s="230"/>
      <c r="J632" s="478"/>
    </row>
    <row r="633" spans="1:10" x14ac:dyDescent="0.25">
      <c r="A633" s="62">
        <v>631</v>
      </c>
      <c r="B633" s="479"/>
      <c r="C633" s="153"/>
      <c r="D633" s="153"/>
      <c r="E633" s="153"/>
      <c r="F633" s="153"/>
      <c r="G633" s="153"/>
      <c r="H633" s="230"/>
      <c r="I633" s="230"/>
      <c r="J633" s="478"/>
    </row>
    <row r="634" spans="1:10" x14ac:dyDescent="0.25">
      <c r="A634" s="62">
        <v>632</v>
      </c>
      <c r="B634" s="479"/>
      <c r="C634" s="153"/>
      <c r="D634" s="153"/>
      <c r="E634" s="153"/>
      <c r="F634" s="153"/>
      <c r="G634" s="153"/>
      <c r="H634" s="230"/>
      <c r="I634" s="230"/>
      <c r="J634" s="478"/>
    </row>
    <row r="635" spans="1:10" x14ac:dyDescent="0.25">
      <c r="A635" s="62">
        <v>633</v>
      </c>
      <c r="B635" s="479"/>
      <c r="C635" s="153"/>
      <c r="D635" s="153"/>
      <c r="E635" s="153"/>
      <c r="F635" s="153"/>
      <c r="G635" s="153"/>
      <c r="H635" s="230"/>
      <c r="I635" s="230"/>
      <c r="J635" s="478"/>
    </row>
    <row r="636" spans="1:10" x14ac:dyDescent="0.25">
      <c r="A636" s="62">
        <v>634</v>
      </c>
      <c r="B636" s="479"/>
      <c r="C636" s="153"/>
      <c r="D636" s="153"/>
      <c r="E636" s="153"/>
      <c r="F636" s="153"/>
      <c r="G636" s="153"/>
      <c r="H636" s="230"/>
      <c r="I636" s="230"/>
      <c r="J636" s="478"/>
    </row>
    <row r="637" spans="1:10" x14ac:dyDescent="0.25">
      <c r="A637" s="62">
        <v>635</v>
      </c>
      <c r="B637" s="479"/>
      <c r="C637" s="359"/>
      <c r="D637" s="359"/>
      <c r="E637" s="359"/>
      <c r="F637" s="359"/>
      <c r="G637" s="359"/>
      <c r="H637" s="44"/>
      <c r="I637" s="44"/>
      <c r="J637" s="478"/>
    </row>
    <row r="638" spans="1:10" x14ac:dyDescent="0.25">
      <c r="A638" s="62">
        <v>636</v>
      </c>
      <c r="B638" s="479"/>
      <c r="C638" s="359"/>
      <c r="D638" s="359"/>
      <c r="E638" s="359"/>
      <c r="F638" s="359"/>
      <c r="G638" s="359"/>
      <c r="H638" s="44"/>
      <c r="I638" s="44"/>
      <c r="J638" s="478"/>
    </row>
    <row r="639" spans="1:10" x14ac:dyDescent="0.25">
      <c r="A639" s="62">
        <v>637</v>
      </c>
      <c r="B639" s="479"/>
      <c r="C639" s="359"/>
      <c r="D639" s="359"/>
      <c r="E639" s="359"/>
      <c r="F639" s="359"/>
      <c r="G639" s="359"/>
      <c r="H639" s="44"/>
      <c r="I639" s="44"/>
      <c r="J639" s="478"/>
    </row>
    <row r="640" spans="1:10" x14ac:dyDescent="0.25">
      <c r="A640" s="62">
        <v>638</v>
      </c>
      <c r="B640" s="479"/>
      <c r="C640" s="359"/>
      <c r="D640" s="359"/>
      <c r="E640" s="359"/>
      <c r="F640" s="359"/>
      <c r="G640" s="359"/>
      <c r="H640" s="44"/>
      <c r="I640" s="44"/>
      <c r="J640" s="478"/>
    </row>
    <row r="641" spans="1:10" x14ac:dyDescent="0.25">
      <c r="A641" s="62">
        <v>639</v>
      </c>
      <c r="B641" s="479"/>
      <c r="C641" s="359"/>
      <c r="D641" s="359"/>
      <c r="E641" s="359"/>
      <c r="F641" s="359"/>
      <c r="G641" s="359"/>
      <c r="H641" s="44"/>
      <c r="I641" s="44"/>
      <c r="J641" s="478"/>
    </row>
    <row r="642" spans="1:10" x14ac:dyDescent="0.25">
      <c r="A642" s="62">
        <v>640</v>
      </c>
      <c r="B642" s="479"/>
      <c r="C642" s="359"/>
      <c r="D642" s="359"/>
      <c r="E642" s="359"/>
      <c r="F642" s="359"/>
      <c r="G642" s="359"/>
      <c r="H642" s="44"/>
      <c r="I642" s="44"/>
      <c r="J642" s="478"/>
    </row>
    <row r="643" spans="1:10" x14ac:dyDescent="0.25">
      <c r="A643" s="62">
        <v>641</v>
      </c>
      <c r="B643" s="479"/>
      <c r="C643" s="359"/>
      <c r="D643" s="359"/>
      <c r="E643" s="359"/>
      <c r="F643" s="359"/>
      <c r="G643" s="359"/>
      <c r="H643" s="44"/>
      <c r="I643" s="44"/>
      <c r="J643" s="478"/>
    </row>
    <row r="644" spans="1:10" x14ac:dyDescent="0.25">
      <c r="A644" s="62">
        <v>642</v>
      </c>
      <c r="B644" s="479"/>
      <c r="C644" s="359"/>
      <c r="D644" s="359"/>
      <c r="E644" s="359"/>
      <c r="F644" s="359"/>
      <c r="G644" s="359"/>
      <c r="H644" s="44"/>
      <c r="I644" s="44"/>
      <c r="J644" s="478"/>
    </row>
    <row r="645" spans="1:10" x14ac:dyDescent="0.25">
      <c r="A645" s="62">
        <v>643</v>
      </c>
      <c r="B645" s="479"/>
      <c r="C645" s="359"/>
      <c r="D645" s="359"/>
      <c r="E645" s="359"/>
      <c r="F645" s="359"/>
      <c r="G645" s="359"/>
      <c r="H645" s="44"/>
      <c r="I645" s="44"/>
      <c r="J645" s="478"/>
    </row>
    <row r="646" spans="1:10" x14ac:dyDescent="0.25">
      <c r="A646" s="62">
        <v>644</v>
      </c>
      <c r="B646" s="479"/>
      <c r="C646" s="359"/>
      <c r="D646" s="359"/>
      <c r="E646" s="359"/>
      <c r="F646" s="359"/>
      <c r="G646" s="359"/>
      <c r="H646" s="44"/>
      <c r="I646" s="44"/>
      <c r="J646" s="478"/>
    </row>
    <row r="647" spans="1:10" x14ac:dyDescent="0.25">
      <c r="A647" s="62">
        <v>645</v>
      </c>
      <c r="B647" s="479"/>
      <c r="C647" s="359"/>
      <c r="D647" s="359"/>
      <c r="E647" s="359"/>
      <c r="F647" s="359"/>
      <c r="G647" s="359"/>
      <c r="H647" s="44"/>
      <c r="I647" s="44"/>
      <c r="J647" s="478"/>
    </row>
    <row r="648" spans="1:10" x14ac:dyDescent="0.25">
      <c r="A648" s="62">
        <v>646</v>
      </c>
      <c r="B648" s="479"/>
      <c r="C648" s="359"/>
      <c r="D648" s="359"/>
      <c r="E648" s="359"/>
      <c r="F648" s="359"/>
      <c r="G648" s="359"/>
      <c r="H648" s="44"/>
      <c r="I648" s="44"/>
      <c r="J648" s="478"/>
    </row>
    <row r="649" spans="1:10" x14ac:dyDescent="0.25">
      <c r="A649" s="62">
        <v>647</v>
      </c>
      <c r="B649" s="479"/>
      <c r="C649" s="359"/>
      <c r="D649" s="359"/>
      <c r="E649" s="359"/>
      <c r="F649" s="359"/>
      <c r="G649" s="359"/>
      <c r="H649" s="44"/>
      <c r="I649" s="44"/>
      <c r="J649" s="478"/>
    </row>
    <row r="650" spans="1:10" x14ac:dyDescent="0.25">
      <c r="A650" s="62">
        <v>648</v>
      </c>
      <c r="B650" s="479"/>
      <c r="C650" s="359"/>
      <c r="D650" s="359"/>
      <c r="E650" s="359"/>
      <c r="F650" s="359"/>
      <c r="G650" s="359"/>
      <c r="H650" s="44"/>
      <c r="I650" s="44"/>
      <c r="J650" s="478"/>
    </row>
    <row r="651" spans="1:10" x14ac:dyDescent="0.25">
      <c r="A651" s="62">
        <v>649</v>
      </c>
      <c r="B651" s="479"/>
      <c r="C651" s="359"/>
      <c r="D651" s="359"/>
      <c r="E651" s="359"/>
      <c r="F651" s="359"/>
      <c r="G651" s="359"/>
      <c r="H651" s="44"/>
      <c r="I651" s="44"/>
      <c r="J651" s="478"/>
    </row>
    <row r="652" spans="1:10" x14ac:dyDescent="0.25">
      <c r="A652" s="62">
        <v>650</v>
      </c>
      <c r="B652" s="479"/>
      <c r="C652" s="359"/>
      <c r="D652" s="359"/>
      <c r="E652" s="359"/>
      <c r="F652" s="359"/>
      <c r="G652" s="359"/>
      <c r="H652" s="44"/>
      <c r="I652" s="44"/>
      <c r="J652" s="478"/>
    </row>
    <row r="653" spans="1:10" x14ac:dyDescent="0.25">
      <c r="A653" s="62">
        <v>651</v>
      </c>
      <c r="B653" s="479"/>
      <c r="C653" s="359"/>
      <c r="D653" s="359"/>
      <c r="E653" s="359"/>
      <c r="F653" s="359"/>
      <c r="G653" s="359"/>
      <c r="H653" s="44"/>
      <c r="I653" s="44"/>
      <c r="J653" s="478"/>
    </row>
    <row r="654" spans="1:10" x14ac:dyDescent="0.25">
      <c r="A654" s="62">
        <v>652</v>
      </c>
      <c r="B654" s="479"/>
      <c r="C654" s="359"/>
      <c r="D654" s="359"/>
      <c r="E654" s="359"/>
      <c r="F654" s="359"/>
      <c r="G654" s="359"/>
      <c r="H654" s="44"/>
      <c r="I654" s="44"/>
      <c r="J654" s="478"/>
    </row>
    <row r="655" spans="1:10" x14ac:dyDescent="0.25">
      <c r="A655" s="62">
        <v>653</v>
      </c>
      <c r="B655" s="479"/>
      <c r="C655" s="359"/>
      <c r="D655" s="359"/>
      <c r="E655" s="359"/>
      <c r="F655" s="359"/>
      <c r="G655" s="359"/>
      <c r="H655" s="44"/>
      <c r="I655" s="44"/>
      <c r="J655" s="478"/>
    </row>
    <row r="656" spans="1:10" x14ac:dyDescent="0.25">
      <c r="A656" s="62">
        <v>654</v>
      </c>
      <c r="B656" s="479"/>
      <c r="C656" s="359"/>
      <c r="D656" s="359"/>
      <c r="E656" s="359"/>
      <c r="F656" s="359"/>
      <c r="G656" s="359"/>
      <c r="H656" s="44"/>
      <c r="I656" s="44"/>
      <c r="J656" s="478"/>
    </row>
    <row r="657" spans="1:10" x14ac:dyDescent="0.25">
      <c r="A657" s="62">
        <v>655</v>
      </c>
      <c r="B657" s="479"/>
      <c r="C657" s="359"/>
      <c r="D657" s="359"/>
      <c r="E657" s="359"/>
      <c r="F657" s="359"/>
      <c r="G657" s="359"/>
      <c r="H657" s="44"/>
      <c r="I657" s="44"/>
      <c r="J657" s="478"/>
    </row>
    <row r="658" spans="1:10" x14ac:dyDescent="0.25">
      <c r="A658" s="62">
        <v>656</v>
      </c>
      <c r="B658" s="479"/>
      <c r="C658" s="359"/>
      <c r="D658" s="359"/>
      <c r="E658" s="359"/>
      <c r="F658" s="359"/>
      <c r="G658" s="359"/>
      <c r="H658" s="44"/>
      <c r="I658" s="44"/>
      <c r="J658" s="478"/>
    </row>
    <row r="659" spans="1:10" x14ac:dyDescent="0.25">
      <c r="A659" s="62">
        <v>657</v>
      </c>
      <c r="B659" s="479"/>
      <c r="C659" s="359"/>
      <c r="D659" s="359"/>
      <c r="E659" s="359"/>
      <c r="F659" s="359"/>
      <c r="G659" s="359"/>
      <c r="H659" s="44"/>
      <c r="I659" s="44"/>
      <c r="J659" s="478"/>
    </row>
    <row r="660" spans="1:10" x14ac:dyDescent="0.25">
      <c r="A660" s="62">
        <v>658</v>
      </c>
      <c r="B660" s="479"/>
      <c r="C660" s="359"/>
      <c r="D660" s="359"/>
      <c r="E660" s="359"/>
      <c r="F660" s="359"/>
      <c r="G660" s="359"/>
      <c r="H660" s="44"/>
      <c r="I660" s="44"/>
      <c r="J660" s="478"/>
    </row>
    <row r="661" spans="1:10" x14ac:dyDescent="0.25">
      <c r="A661" s="62">
        <v>659</v>
      </c>
      <c r="B661" s="479"/>
      <c r="C661" s="359"/>
      <c r="D661" s="359"/>
      <c r="E661" s="359"/>
      <c r="F661" s="359"/>
      <c r="G661" s="359"/>
      <c r="H661" s="44"/>
      <c r="I661" s="44"/>
      <c r="J661" s="478"/>
    </row>
    <row r="662" spans="1:10" x14ac:dyDescent="0.25">
      <c r="A662" s="62">
        <v>660</v>
      </c>
      <c r="B662" s="479"/>
      <c r="C662" s="359"/>
      <c r="D662" s="359"/>
      <c r="E662" s="359"/>
      <c r="F662" s="359"/>
      <c r="G662" s="359"/>
      <c r="H662" s="44"/>
      <c r="I662" s="44"/>
      <c r="J662" s="478"/>
    </row>
    <row r="663" spans="1:10" x14ac:dyDescent="0.25">
      <c r="A663" s="62">
        <v>661</v>
      </c>
      <c r="B663" s="479"/>
      <c r="C663" s="359"/>
      <c r="D663" s="359"/>
      <c r="E663" s="359"/>
      <c r="F663" s="359"/>
      <c r="G663" s="359"/>
      <c r="H663" s="44"/>
      <c r="I663" s="44"/>
      <c r="J663" s="478"/>
    </row>
    <row r="664" spans="1:10" x14ac:dyDescent="0.25">
      <c r="A664" s="62">
        <v>662</v>
      </c>
      <c r="B664" s="479"/>
      <c r="C664" s="359"/>
      <c r="D664" s="359"/>
      <c r="E664" s="359"/>
      <c r="F664" s="359"/>
      <c r="G664" s="359"/>
      <c r="H664" s="44"/>
      <c r="I664" s="44"/>
      <c r="J664" s="478"/>
    </row>
    <row r="665" spans="1:10" x14ac:dyDescent="0.25">
      <c r="A665" s="62">
        <v>663</v>
      </c>
      <c r="B665" s="479"/>
      <c r="C665" s="359"/>
      <c r="D665" s="359"/>
      <c r="E665" s="359"/>
      <c r="F665" s="359"/>
      <c r="G665" s="359"/>
      <c r="H665" s="44"/>
      <c r="I665" s="44"/>
      <c r="J665" s="478"/>
    </row>
    <row r="666" spans="1:10" x14ac:dyDescent="0.25">
      <c r="A666" s="62">
        <v>664</v>
      </c>
      <c r="B666" s="479"/>
      <c r="C666" s="359"/>
      <c r="D666" s="359"/>
      <c r="E666" s="359"/>
      <c r="F666" s="359"/>
      <c r="G666" s="359"/>
      <c r="H666" s="44"/>
      <c r="I666" s="44"/>
      <c r="J666" s="478"/>
    </row>
    <row r="667" spans="1:10" x14ac:dyDescent="0.25">
      <c r="A667" s="62">
        <v>665</v>
      </c>
      <c r="B667" s="479"/>
      <c r="C667" s="359"/>
      <c r="D667" s="359"/>
      <c r="E667" s="359"/>
      <c r="F667" s="359"/>
      <c r="G667" s="359"/>
      <c r="H667" s="44"/>
      <c r="I667" s="44"/>
      <c r="J667" s="478"/>
    </row>
    <row r="668" spans="1:10" x14ac:dyDescent="0.25">
      <c r="A668" s="62">
        <v>666</v>
      </c>
      <c r="B668" s="479"/>
      <c r="C668" s="359"/>
      <c r="D668" s="359"/>
      <c r="E668" s="359"/>
      <c r="F668" s="359"/>
      <c r="G668" s="359"/>
      <c r="H668" s="44"/>
      <c r="I668" s="44"/>
      <c r="J668" s="478"/>
    </row>
    <row r="669" spans="1:10" x14ac:dyDescent="0.25">
      <c r="A669" s="62">
        <v>667</v>
      </c>
      <c r="B669" s="479"/>
      <c r="C669" s="359"/>
      <c r="D669" s="359"/>
      <c r="E669" s="359"/>
      <c r="F669" s="359"/>
      <c r="G669" s="359"/>
      <c r="H669" s="44"/>
      <c r="I669" s="44"/>
      <c r="J669" s="478"/>
    </row>
    <row r="670" spans="1:10" x14ac:dyDescent="0.25">
      <c r="A670" s="62">
        <v>668</v>
      </c>
      <c r="B670" s="479"/>
      <c r="C670" s="359"/>
      <c r="D670" s="359"/>
      <c r="E670" s="359"/>
      <c r="F670" s="359"/>
      <c r="G670" s="359"/>
      <c r="H670" s="44"/>
      <c r="I670" s="44"/>
      <c r="J670" s="478"/>
    </row>
    <row r="671" spans="1:10" x14ac:dyDescent="0.25">
      <c r="A671" s="62">
        <v>669</v>
      </c>
      <c r="B671" s="479"/>
      <c r="C671" s="359"/>
      <c r="D671" s="359"/>
      <c r="E671" s="359"/>
      <c r="F671" s="359"/>
      <c r="G671" s="359"/>
      <c r="H671" s="44"/>
      <c r="I671" s="44"/>
      <c r="J671" s="478"/>
    </row>
    <row r="672" spans="1:10" x14ac:dyDescent="0.25">
      <c r="A672" s="62">
        <v>670</v>
      </c>
      <c r="B672" s="479"/>
      <c r="C672" s="359"/>
      <c r="D672" s="359"/>
      <c r="E672" s="359"/>
      <c r="F672" s="359"/>
      <c r="G672" s="359"/>
      <c r="H672" s="44"/>
      <c r="I672" s="44"/>
      <c r="J672" s="478"/>
    </row>
    <row r="673" spans="1:10" x14ac:dyDescent="0.25">
      <c r="A673" s="62">
        <v>671</v>
      </c>
      <c r="B673" s="479"/>
      <c r="C673" s="359"/>
      <c r="D673" s="359"/>
      <c r="E673" s="359"/>
      <c r="F673" s="359"/>
      <c r="G673" s="359"/>
      <c r="H673" s="44"/>
      <c r="I673" s="44"/>
      <c r="J673" s="478"/>
    </row>
    <row r="674" spans="1:10" x14ac:dyDescent="0.25">
      <c r="A674" s="62">
        <v>672</v>
      </c>
      <c r="B674" s="479"/>
      <c r="C674" s="359"/>
      <c r="D674" s="359"/>
      <c r="E674" s="359"/>
      <c r="F674" s="359"/>
      <c r="G674" s="359"/>
      <c r="H674" s="44"/>
      <c r="I674" s="44"/>
      <c r="J674" s="478"/>
    </row>
    <row r="675" spans="1:10" x14ac:dyDescent="0.25">
      <c r="A675" s="62">
        <v>673</v>
      </c>
      <c r="B675" s="479"/>
      <c r="C675" s="359"/>
      <c r="D675" s="359"/>
      <c r="E675" s="359"/>
      <c r="F675" s="359"/>
      <c r="G675" s="359"/>
      <c r="H675" s="44"/>
      <c r="I675" s="44"/>
      <c r="J675" s="478"/>
    </row>
    <row r="676" spans="1:10" x14ac:dyDescent="0.25">
      <c r="A676" s="62">
        <v>674</v>
      </c>
      <c r="B676" s="479"/>
      <c r="C676" s="359"/>
      <c r="D676" s="359"/>
      <c r="E676" s="359"/>
      <c r="F676" s="359"/>
      <c r="G676" s="359"/>
      <c r="H676" s="44"/>
      <c r="I676" s="44"/>
      <c r="J676" s="478"/>
    </row>
    <row r="677" spans="1:10" x14ac:dyDescent="0.25">
      <c r="A677" s="62">
        <v>675</v>
      </c>
      <c r="B677" s="479"/>
      <c r="C677" s="359"/>
      <c r="D677" s="359"/>
      <c r="E677" s="359"/>
      <c r="F677" s="359"/>
      <c r="G677" s="359"/>
      <c r="H677" s="44"/>
      <c r="I677" s="44"/>
      <c r="J677" s="478"/>
    </row>
    <row r="678" spans="1:10" x14ac:dyDescent="0.25">
      <c r="A678" s="62">
        <v>676</v>
      </c>
      <c r="B678" s="479"/>
      <c r="C678" s="359"/>
      <c r="D678" s="359"/>
      <c r="E678" s="359"/>
      <c r="F678" s="359"/>
      <c r="G678" s="359"/>
      <c r="H678" s="44"/>
      <c r="I678" s="44"/>
      <c r="J678" s="478"/>
    </row>
    <row r="679" spans="1:10" x14ac:dyDescent="0.25">
      <c r="A679" s="62">
        <v>677</v>
      </c>
      <c r="B679" s="479"/>
      <c r="C679" s="359"/>
      <c r="D679" s="359"/>
      <c r="E679" s="359"/>
      <c r="F679" s="359"/>
      <c r="G679" s="359"/>
      <c r="H679" s="44"/>
      <c r="I679" s="44"/>
      <c r="J679" s="478"/>
    </row>
    <row r="680" spans="1:10" x14ac:dyDescent="0.25">
      <c r="A680" s="62">
        <v>678</v>
      </c>
      <c r="B680" s="479"/>
      <c r="C680" s="359"/>
      <c r="D680" s="359"/>
      <c r="E680" s="359"/>
      <c r="F680" s="359"/>
      <c r="G680" s="359"/>
      <c r="H680" s="44"/>
      <c r="I680" s="44"/>
      <c r="J680" s="478"/>
    </row>
    <row r="681" spans="1:10" x14ac:dyDescent="0.25">
      <c r="A681" s="62">
        <v>679</v>
      </c>
      <c r="B681" s="479"/>
      <c r="C681" s="359"/>
      <c r="D681" s="359"/>
      <c r="E681" s="359"/>
      <c r="F681" s="359"/>
      <c r="G681" s="359"/>
      <c r="H681" s="44"/>
      <c r="I681" s="44"/>
      <c r="J681" s="478"/>
    </row>
    <row r="682" spans="1:10" x14ac:dyDescent="0.25">
      <c r="A682" s="62">
        <v>680</v>
      </c>
      <c r="B682" s="479"/>
      <c r="C682" s="359"/>
      <c r="D682" s="359"/>
      <c r="E682" s="359"/>
      <c r="F682" s="359"/>
      <c r="G682" s="359"/>
      <c r="H682" s="44"/>
      <c r="I682" s="44"/>
      <c r="J682" s="478"/>
    </row>
    <row r="683" spans="1:10" x14ac:dyDescent="0.25">
      <c r="A683" s="62">
        <v>681</v>
      </c>
      <c r="B683" s="479"/>
      <c r="C683" s="359"/>
      <c r="D683" s="359"/>
      <c r="E683" s="359"/>
      <c r="F683" s="359"/>
      <c r="G683" s="359"/>
      <c r="H683" s="44"/>
      <c r="I683" s="44"/>
      <c r="J683" s="478"/>
    </row>
    <row r="684" spans="1:10" x14ac:dyDescent="0.25">
      <c r="A684" s="62">
        <v>682</v>
      </c>
      <c r="B684" s="479"/>
      <c r="C684" s="359"/>
      <c r="D684" s="359"/>
      <c r="E684" s="359"/>
      <c r="F684" s="359"/>
      <c r="G684" s="359"/>
      <c r="H684" s="44"/>
      <c r="I684" s="44"/>
      <c r="J684" s="478"/>
    </row>
    <row r="685" spans="1:10" x14ac:dyDescent="0.25">
      <c r="A685" s="62">
        <v>683</v>
      </c>
      <c r="B685" s="479"/>
      <c r="C685" s="359"/>
      <c r="D685" s="359"/>
      <c r="E685" s="359"/>
      <c r="F685" s="359"/>
      <c r="G685" s="359"/>
      <c r="H685" s="44"/>
      <c r="I685" s="44"/>
      <c r="J685" s="478"/>
    </row>
    <row r="686" spans="1:10" x14ac:dyDescent="0.25">
      <c r="A686" s="62">
        <v>684</v>
      </c>
      <c r="B686" s="479"/>
      <c r="C686" s="359"/>
      <c r="D686" s="359"/>
      <c r="E686" s="359"/>
      <c r="F686" s="359"/>
      <c r="G686" s="359"/>
      <c r="H686" s="44"/>
      <c r="I686" s="44"/>
      <c r="J686" s="478"/>
    </row>
    <row r="687" spans="1:10" x14ac:dyDescent="0.25">
      <c r="A687" s="62">
        <v>685</v>
      </c>
      <c r="B687" s="479"/>
      <c r="C687" s="359"/>
      <c r="D687" s="359"/>
      <c r="E687" s="359"/>
      <c r="F687" s="359"/>
      <c r="G687" s="359"/>
      <c r="H687" s="44"/>
      <c r="I687" s="44"/>
      <c r="J687" s="478"/>
    </row>
    <row r="688" spans="1:10" x14ac:dyDescent="0.25">
      <c r="A688" s="62">
        <v>686</v>
      </c>
      <c r="B688" s="479"/>
      <c r="C688" s="359"/>
      <c r="D688" s="359"/>
      <c r="E688" s="359"/>
      <c r="F688" s="359"/>
      <c r="G688" s="359"/>
      <c r="H688" s="44"/>
      <c r="I688" s="44"/>
      <c r="J688" s="478"/>
    </row>
    <row r="689" spans="1:10" x14ac:dyDescent="0.25">
      <c r="A689" s="62">
        <v>687</v>
      </c>
      <c r="B689" s="479"/>
      <c r="C689" s="359"/>
      <c r="D689" s="359"/>
      <c r="E689" s="359"/>
      <c r="F689" s="359"/>
      <c r="G689" s="359"/>
      <c r="H689" s="44"/>
      <c r="I689" s="44"/>
      <c r="J689" s="478"/>
    </row>
    <row r="690" spans="1:10" x14ac:dyDescent="0.25">
      <c r="A690" s="62">
        <v>688</v>
      </c>
      <c r="B690" s="479"/>
      <c r="C690" s="359"/>
      <c r="D690" s="359"/>
      <c r="E690" s="359"/>
      <c r="F690" s="359"/>
      <c r="G690" s="359"/>
      <c r="H690" s="44"/>
      <c r="I690" s="44"/>
      <c r="J690" s="478"/>
    </row>
    <row r="691" spans="1:10" x14ac:dyDescent="0.25">
      <c r="A691" s="62">
        <v>689</v>
      </c>
      <c r="B691" s="479"/>
      <c r="C691" s="359"/>
      <c r="D691" s="359"/>
      <c r="E691" s="359"/>
      <c r="F691" s="359"/>
      <c r="G691" s="359"/>
      <c r="H691" s="44"/>
      <c r="I691" s="44"/>
      <c r="J691" s="478"/>
    </row>
    <row r="692" spans="1:10" x14ac:dyDescent="0.25">
      <c r="A692" s="62">
        <v>690</v>
      </c>
      <c r="B692" s="479"/>
      <c r="C692" s="359"/>
      <c r="D692" s="359"/>
      <c r="E692" s="359"/>
      <c r="F692" s="359"/>
      <c r="G692" s="359"/>
      <c r="H692" s="44"/>
      <c r="I692" s="44"/>
      <c r="J692" s="478"/>
    </row>
    <row r="693" spans="1:10" x14ac:dyDescent="0.25">
      <c r="A693" s="62">
        <v>691</v>
      </c>
      <c r="B693" s="479"/>
      <c r="C693" s="359"/>
      <c r="D693" s="359"/>
      <c r="E693" s="359"/>
      <c r="F693" s="359"/>
      <c r="G693" s="359"/>
      <c r="H693" s="44"/>
      <c r="I693" s="44"/>
      <c r="J693" s="478"/>
    </row>
    <row r="694" spans="1:10" x14ac:dyDescent="0.25">
      <c r="A694" s="62">
        <v>692</v>
      </c>
      <c r="B694" s="479"/>
      <c r="C694" s="359"/>
      <c r="D694" s="359"/>
      <c r="E694" s="359"/>
      <c r="F694" s="359"/>
      <c r="G694" s="359"/>
      <c r="H694" s="44"/>
      <c r="I694" s="44"/>
      <c r="J694" s="478"/>
    </row>
    <row r="695" spans="1:10" x14ac:dyDescent="0.25">
      <c r="A695" s="62">
        <v>693</v>
      </c>
      <c r="B695" s="479"/>
      <c r="C695" s="359"/>
      <c r="D695" s="359"/>
      <c r="E695" s="359"/>
      <c r="F695" s="359"/>
      <c r="G695" s="359"/>
      <c r="H695" s="44"/>
      <c r="I695" s="44"/>
      <c r="J695" s="478"/>
    </row>
    <row r="696" spans="1:10" x14ac:dyDescent="0.25">
      <c r="A696" s="62">
        <v>694</v>
      </c>
      <c r="B696" s="479"/>
      <c r="C696" s="359"/>
      <c r="D696" s="359"/>
      <c r="E696" s="359"/>
      <c r="F696" s="359"/>
      <c r="G696" s="359"/>
      <c r="H696" s="44"/>
      <c r="I696" s="44"/>
      <c r="J696" s="478"/>
    </row>
    <row r="697" spans="1:10" x14ac:dyDescent="0.25">
      <c r="A697" s="62">
        <v>695</v>
      </c>
      <c r="B697" s="479"/>
      <c r="C697" s="359"/>
      <c r="D697" s="359"/>
      <c r="E697" s="359"/>
      <c r="F697" s="359"/>
      <c r="G697" s="359"/>
      <c r="H697" s="44"/>
      <c r="I697" s="44"/>
      <c r="J697" s="478"/>
    </row>
    <row r="698" spans="1:10" x14ac:dyDescent="0.25">
      <c r="A698" s="39">
        <v>696</v>
      </c>
      <c r="B698" s="191"/>
      <c r="C698" s="359"/>
      <c r="D698" s="359"/>
      <c r="E698" s="359"/>
      <c r="F698" s="359"/>
      <c r="G698" s="359"/>
      <c r="H698" s="44"/>
      <c r="I698" s="44"/>
      <c r="J698" s="478"/>
    </row>
    <row r="699" spans="1:10" x14ac:dyDescent="0.25">
      <c r="A699" s="39">
        <v>697</v>
      </c>
      <c r="B699" s="191"/>
      <c r="C699" s="359"/>
      <c r="D699" s="359"/>
      <c r="E699" s="359"/>
      <c r="F699" s="359"/>
      <c r="G699" s="359"/>
      <c r="H699" s="44"/>
      <c r="I699" s="44"/>
      <c r="J699" s="478"/>
    </row>
    <row r="700" spans="1:10" x14ac:dyDescent="0.25">
      <c r="A700" s="39">
        <v>698</v>
      </c>
      <c r="B700" s="191"/>
      <c r="C700" s="359"/>
      <c r="D700" s="359"/>
      <c r="E700" s="359"/>
      <c r="F700" s="359"/>
      <c r="G700" s="359"/>
      <c r="H700" s="44"/>
      <c r="I700" s="44"/>
      <c r="J700" s="478"/>
    </row>
    <row r="701" spans="1:10" x14ac:dyDescent="0.25">
      <c r="A701" s="39">
        <v>699</v>
      </c>
      <c r="B701" s="191"/>
      <c r="C701" s="359"/>
      <c r="D701" s="359"/>
      <c r="E701" s="359"/>
      <c r="F701" s="359"/>
      <c r="G701" s="359"/>
      <c r="H701" s="44"/>
      <c r="I701" s="44"/>
      <c r="J701" s="478"/>
    </row>
    <row r="702" spans="1:10" x14ac:dyDescent="0.25">
      <c r="A702" s="39">
        <v>700</v>
      </c>
      <c r="B702" s="191"/>
      <c r="C702" s="359"/>
      <c r="D702" s="359"/>
      <c r="E702" s="359"/>
      <c r="F702" s="359"/>
      <c r="G702" s="359"/>
      <c r="H702" s="44"/>
      <c r="I702" s="44"/>
      <c r="J702" s="478"/>
    </row>
    <row r="703" spans="1:10" x14ac:dyDescent="0.25">
      <c r="A703" s="39">
        <v>701</v>
      </c>
      <c r="B703" s="191"/>
      <c r="C703" s="359"/>
      <c r="D703" s="359"/>
      <c r="E703" s="359"/>
      <c r="F703" s="359"/>
      <c r="G703" s="359"/>
      <c r="H703" s="44"/>
      <c r="I703" s="44"/>
      <c r="J703" s="478"/>
    </row>
    <row r="704" spans="1:10" x14ac:dyDescent="0.25">
      <c r="A704" s="39">
        <v>702</v>
      </c>
      <c r="B704" s="191"/>
      <c r="C704" s="359"/>
      <c r="D704" s="359"/>
      <c r="E704" s="359"/>
      <c r="F704" s="359"/>
      <c r="G704" s="359"/>
      <c r="H704" s="44"/>
      <c r="I704" s="44"/>
      <c r="J704" s="478"/>
    </row>
    <row r="705" spans="1:10" x14ac:dyDescent="0.25">
      <c r="A705" s="39">
        <v>703</v>
      </c>
      <c r="B705" s="191"/>
      <c r="C705" s="359"/>
      <c r="D705" s="359"/>
      <c r="E705" s="359"/>
      <c r="F705" s="359"/>
      <c r="G705" s="359"/>
      <c r="H705" s="44"/>
      <c r="I705" s="44"/>
      <c r="J705" s="478"/>
    </row>
    <row r="706" spans="1:10" x14ac:dyDescent="0.25">
      <c r="A706" s="39">
        <v>704</v>
      </c>
      <c r="B706" s="191"/>
      <c r="C706" s="359"/>
      <c r="D706" s="359"/>
      <c r="E706" s="359"/>
      <c r="F706" s="359"/>
      <c r="G706" s="359"/>
      <c r="H706" s="44"/>
      <c r="I706" s="44"/>
      <c r="J706" s="478"/>
    </row>
    <row r="707" spans="1:10" x14ac:dyDescent="0.25">
      <c r="A707" s="39">
        <v>705</v>
      </c>
      <c r="B707" s="191"/>
      <c r="C707" s="359"/>
      <c r="D707" s="359"/>
      <c r="E707" s="359"/>
      <c r="F707" s="359"/>
      <c r="G707" s="359"/>
      <c r="H707" s="44"/>
      <c r="I707" s="44"/>
      <c r="J707" s="478"/>
    </row>
    <row r="708" spans="1:10" x14ac:dyDescent="0.25">
      <c r="A708" s="39">
        <v>706</v>
      </c>
      <c r="B708" s="191"/>
      <c r="C708" s="359"/>
      <c r="D708" s="359"/>
      <c r="E708" s="359"/>
      <c r="F708" s="359"/>
      <c r="G708" s="359"/>
      <c r="H708" s="44"/>
      <c r="I708" s="44"/>
      <c r="J708" s="478"/>
    </row>
    <row r="709" spans="1:10" x14ac:dyDescent="0.25">
      <c r="A709" s="39">
        <v>707</v>
      </c>
      <c r="B709" s="191"/>
      <c r="C709" s="359"/>
      <c r="D709" s="359"/>
      <c r="E709" s="359"/>
      <c r="F709" s="359"/>
      <c r="G709" s="359"/>
      <c r="H709" s="44"/>
      <c r="I709" s="44"/>
      <c r="J709" s="478"/>
    </row>
    <row r="710" spans="1:10" x14ac:dyDescent="0.25">
      <c r="A710" s="39">
        <v>708</v>
      </c>
      <c r="B710" s="191"/>
      <c r="C710" s="359"/>
      <c r="D710" s="359"/>
      <c r="E710" s="359"/>
      <c r="F710" s="359"/>
      <c r="G710" s="359"/>
      <c r="H710" s="44"/>
      <c r="I710" s="44"/>
      <c r="J710" s="478"/>
    </row>
    <row r="711" spans="1:10" x14ac:dyDescent="0.25">
      <c r="A711" s="39">
        <v>709</v>
      </c>
      <c r="B711" s="191"/>
      <c r="C711" s="359"/>
      <c r="D711" s="359"/>
      <c r="E711" s="359"/>
      <c r="F711" s="359"/>
      <c r="G711" s="359"/>
      <c r="H711" s="44"/>
      <c r="I711" s="44"/>
      <c r="J711" s="478"/>
    </row>
    <row r="712" spans="1:10" x14ac:dyDescent="0.25">
      <c r="A712" s="39">
        <v>710</v>
      </c>
      <c r="B712" s="191"/>
      <c r="C712" s="359"/>
      <c r="D712" s="359"/>
      <c r="E712" s="359"/>
      <c r="F712" s="359"/>
      <c r="G712" s="359"/>
      <c r="H712" s="44"/>
      <c r="I712" s="44"/>
      <c r="J712" s="478"/>
    </row>
    <row r="713" spans="1:10" x14ac:dyDescent="0.25">
      <c r="A713" s="39">
        <v>711</v>
      </c>
      <c r="B713" s="191"/>
      <c r="C713" s="359"/>
      <c r="D713" s="359"/>
      <c r="E713" s="359"/>
      <c r="F713" s="359"/>
      <c r="G713" s="359"/>
      <c r="H713" s="44"/>
      <c r="I713" s="44"/>
      <c r="J713" s="478"/>
    </row>
    <row r="714" spans="1:10" x14ac:dyDescent="0.25">
      <c r="A714" s="39">
        <v>712</v>
      </c>
      <c r="B714" s="191"/>
      <c r="C714" s="359"/>
      <c r="D714" s="359"/>
      <c r="E714" s="359"/>
      <c r="F714" s="359"/>
      <c r="G714" s="359"/>
      <c r="H714" s="44"/>
      <c r="I714" s="44"/>
      <c r="J714" s="478"/>
    </row>
    <row r="715" spans="1:10" x14ac:dyDescent="0.25">
      <c r="A715" s="39">
        <v>713</v>
      </c>
      <c r="B715" s="191"/>
      <c r="C715" s="359"/>
      <c r="D715" s="359"/>
      <c r="E715" s="359"/>
      <c r="F715" s="359"/>
      <c r="G715" s="359"/>
      <c r="H715" s="44"/>
      <c r="I715" s="44"/>
      <c r="J715" s="478"/>
    </row>
    <row r="716" spans="1:10" x14ac:dyDescent="0.25">
      <c r="A716" s="39">
        <v>714</v>
      </c>
      <c r="B716" s="191"/>
      <c r="C716" s="359"/>
      <c r="D716" s="359"/>
      <c r="E716" s="359"/>
      <c r="F716" s="359"/>
      <c r="G716" s="359"/>
      <c r="H716" s="44"/>
      <c r="I716" s="44"/>
      <c r="J716" s="478"/>
    </row>
    <row r="717" spans="1:10" x14ac:dyDescent="0.25">
      <c r="A717" s="39">
        <v>715</v>
      </c>
      <c r="B717" s="191"/>
      <c r="C717" s="359"/>
      <c r="D717" s="359"/>
      <c r="E717" s="359"/>
      <c r="F717" s="359"/>
      <c r="G717" s="359"/>
      <c r="H717" s="44"/>
      <c r="I717" s="44"/>
      <c r="J717" s="478"/>
    </row>
    <row r="718" spans="1:10" x14ac:dyDescent="0.25">
      <c r="A718" s="39">
        <v>716</v>
      </c>
      <c r="B718" s="191"/>
      <c r="C718" s="359"/>
      <c r="D718" s="359"/>
      <c r="E718" s="359"/>
      <c r="F718" s="359"/>
      <c r="G718" s="359"/>
      <c r="H718" s="44"/>
      <c r="I718" s="44"/>
      <c r="J718" s="478"/>
    </row>
    <row r="719" spans="1:10" x14ac:dyDescent="0.25">
      <c r="A719" s="39">
        <v>717</v>
      </c>
      <c r="B719" s="191"/>
      <c r="C719" s="359"/>
      <c r="D719" s="359"/>
      <c r="E719" s="359"/>
      <c r="F719" s="359"/>
      <c r="G719" s="359"/>
      <c r="H719" s="44"/>
      <c r="I719" s="44"/>
      <c r="J719" s="478"/>
    </row>
    <row r="720" spans="1:10" x14ac:dyDescent="0.25">
      <c r="A720" s="39">
        <v>718</v>
      </c>
      <c r="B720" s="191"/>
      <c r="C720" s="359"/>
      <c r="D720" s="359"/>
      <c r="E720" s="359"/>
      <c r="F720" s="359"/>
      <c r="G720" s="359"/>
      <c r="H720" s="44"/>
      <c r="I720" s="44"/>
      <c r="J720" s="478"/>
    </row>
    <row r="721" spans="1:10" x14ac:dyDescent="0.25">
      <c r="A721" s="39">
        <v>719</v>
      </c>
      <c r="B721" s="191"/>
      <c r="C721" s="359"/>
      <c r="D721" s="359"/>
      <c r="E721" s="359"/>
      <c r="F721" s="359"/>
      <c r="G721" s="359"/>
      <c r="H721" s="44"/>
      <c r="I721" s="44"/>
      <c r="J721" s="478"/>
    </row>
    <row r="722" spans="1:10" x14ac:dyDescent="0.25">
      <c r="A722" s="39">
        <v>720</v>
      </c>
      <c r="B722" s="191"/>
      <c r="C722" s="359"/>
      <c r="D722" s="359"/>
      <c r="E722" s="359"/>
      <c r="F722" s="359"/>
      <c r="G722" s="359"/>
      <c r="H722" s="44"/>
      <c r="I722" s="44"/>
      <c r="J722" s="478"/>
    </row>
    <row r="723" spans="1:10" x14ac:dyDescent="0.25">
      <c r="A723" s="39">
        <v>721</v>
      </c>
      <c r="B723" s="191"/>
      <c r="C723" s="359"/>
      <c r="D723" s="359"/>
      <c r="E723" s="359"/>
      <c r="F723" s="359"/>
      <c r="G723" s="359"/>
      <c r="H723" s="44"/>
      <c r="I723" s="44"/>
      <c r="J723" s="478"/>
    </row>
    <row r="724" spans="1:10" x14ac:dyDescent="0.25">
      <c r="A724" s="39">
        <v>722</v>
      </c>
      <c r="B724" s="191"/>
      <c r="C724" s="359"/>
      <c r="D724" s="359"/>
      <c r="E724" s="359"/>
      <c r="F724" s="359"/>
      <c r="G724" s="359"/>
      <c r="H724" s="44"/>
      <c r="I724" s="44"/>
      <c r="J724" s="478"/>
    </row>
    <row r="725" spans="1:10" x14ac:dyDescent="0.25">
      <c r="A725" s="39">
        <v>723</v>
      </c>
      <c r="B725" s="191"/>
      <c r="C725" s="359"/>
      <c r="D725" s="359"/>
      <c r="E725" s="359"/>
      <c r="F725" s="359"/>
      <c r="G725" s="359"/>
      <c r="H725" s="44"/>
      <c r="I725" s="44"/>
      <c r="J725" s="478"/>
    </row>
    <row r="726" spans="1:10" x14ac:dyDescent="0.25">
      <c r="A726" s="39">
        <v>724</v>
      </c>
      <c r="B726" s="191"/>
      <c r="C726" s="359"/>
      <c r="D726" s="359"/>
      <c r="E726" s="359"/>
      <c r="F726" s="359"/>
      <c r="G726" s="359"/>
      <c r="H726" s="44"/>
      <c r="I726" s="44"/>
      <c r="J726" s="478"/>
    </row>
    <row r="727" spans="1:10" x14ac:dyDescent="0.25">
      <c r="A727" s="39">
        <v>725</v>
      </c>
      <c r="B727" s="191"/>
      <c r="C727" s="359"/>
      <c r="D727" s="359"/>
      <c r="E727" s="359"/>
      <c r="F727" s="359"/>
      <c r="G727" s="359"/>
      <c r="H727" s="44"/>
      <c r="I727" s="44"/>
      <c r="J727" s="478"/>
    </row>
    <row r="728" spans="1:10" x14ac:dyDescent="0.25">
      <c r="A728" s="39">
        <v>726</v>
      </c>
      <c r="B728" s="191"/>
      <c r="C728" s="359"/>
      <c r="D728" s="359"/>
      <c r="E728" s="359"/>
      <c r="F728" s="359"/>
      <c r="G728" s="359"/>
      <c r="H728" s="44"/>
      <c r="I728" s="44"/>
      <c r="J728" s="478"/>
    </row>
    <row r="729" spans="1:10" x14ac:dyDescent="0.25">
      <c r="A729" s="39">
        <v>727</v>
      </c>
      <c r="B729" s="191"/>
      <c r="C729" s="359"/>
      <c r="D729" s="359"/>
      <c r="E729" s="359"/>
      <c r="F729" s="359"/>
      <c r="G729" s="359"/>
      <c r="H729" s="44"/>
      <c r="I729" s="44"/>
      <c r="J729" s="478"/>
    </row>
    <row r="730" spans="1:10" x14ac:dyDescent="0.25">
      <c r="A730" s="39">
        <v>728</v>
      </c>
      <c r="B730" s="191"/>
      <c r="C730" s="359"/>
      <c r="D730" s="359"/>
      <c r="E730" s="359"/>
      <c r="F730" s="359"/>
      <c r="G730" s="359"/>
      <c r="H730" s="44"/>
      <c r="I730" s="44"/>
      <c r="J730" s="478"/>
    </row>
    <row r="731" spans="1:10" x14ac:dyDescent="0.25">
      <c r="A731" s="39">
        <v>729</v>
      </c>
      <c r="B731" s="191"/>
      <c r="C731" s="359"/>
      <c r="D731" s="359"/>
      <c r="E731" s="359"/>
      <c r="F731" s="359"/>
      <c r="G731" s="359"/>
      <c r="H731" s="44"/>
      <c r="I731" s="44"/>
      <c r="J731" s="478"/>
    </row>
    <row r="732" spans="1:10" x14ac:dyDescent="0.25">
      <c r="A732" s="39">
        <v>730</v>
      </c>
      <c r="B732" s="191"/>
      <c r="C732" s="359"/>
      <c r="D732" s="359"/>
      <c r="E732" s="359"/>
      <c r="F732" s="359"/>
      <c r="G732" s="359"/>
      <c r="H732" s="44"/>
      <c r="I732" s="44"/>
      <c r="J732" s="478"/>
    </row>
    <row r="733" spans="1:10" x14ac:dyDescent="0.25">
      <c r="A733" s="39">
        <v>731</v>
      </c>
      <c r="B733" s="191"/>
      <c r="C733" s="359"/>
      <c r="D733" s="359"/>
      <c r="E733" s="359"/>
      <c r="F733" s="359"/>
      <c r="G733" s="359"/>
      <c r="H733" s="44"/>
      <c r="I733" s="44"/>
      <c r="J733" s="478"/>
    </row>
    <row r="734" spans="1:10" x14ac:dyDescent="0.25">
      <c r="A734" s="39">
        <v>732</v>
      </c>
      <c r="B734" s="191"/>
      <c r="C734" s="359"/>
      <c r="D734" s="359"/>
      <c r="E734" s="359"/>
      <c r="F734" s="359"/>
      <c r="G734" s="359"/>
      <c r="H734" s="44"/>
      <c r="I734" s="44"/>
      <c r="J734" s="478"/>
    </row>
    <row r="735" spans="1:10" x14ac:dyDescent="0.25">
      <c r="A735" s="39">
        <v>733</v>
      </c>
      <c r="B735" s="191"/>
      <c r="C735" s="359"/>
      <c r="D735" s="359"/>
      <c r="E735" s="359"/>
      <c r="F735" s="359"/>
      <c r="G735" s="359"/>
      <c r="H735" s="44"/>
      <c r="I735" s="44"/>
      <c r="J735" s="478"/>
    </row>
    <row r="736" spans="1:10" x14ac:dyDescent="0.25">
      <c r="A736" s="39">
        <v>734</v>
      </c>
      <c r="B736" s="191"/>
      <c r="C736" s="359"/>
      <c r="D736" s="359"/>
      <c r="E736" s="359"/>
      <c r="F736" s="359"/>
      <c r="G736" s="359"/>
      <c r="H736" s="44"/>
      <c r="I736" s="44"/>
      <c r="J736" s="478"/>
    </row>
    <row r="737" spans="1:10" x14ac:dyDescent="0.25">
      <c r="A737" s="39">
        <v>735</v>
      </c>
      <c r="B737" s="191"/>
      <c r="C737" s="359"/>
      <c r="D737" s="359"/>
      <c r="E737" s="359"/>
      <c r="F737" s="359"/>
      <c r="G737" s="359"/>
      <c r="H737" s="44"/>
      <c r="I737" s="44"/>
      <c r="J737" s="478"/>
    </row>
    <row r="738" spans="1:10" x14ac:dyDescent="0.25">
      <c r="A738" s="39">
        <v>736</v>
      </c>
      <c r="B738" s="191"/>
      <c r="C738" s="359"/>
      <c r="D738" s="359"/>
      <c r="E738" s="359"/>
      <c r="F738" s="359"/>
      <c r="G738" s="359"/>
      <c r="H738" s="44"/>
      <c r="I738" s="44"/>
      <c r="J738" s="478"/>
    </row>
    <row r="739" spans="1:10" x14ac:dyDescent="0.25">
      <c r="A739" s="39">
        <v>737</v>
      </c>
      <c r="B739" s="124"/>
      <c r="C739" s="359"/>
      <c r="D739" s="359"/>
      <c r="E739" s="359"/>
      <c r="F739" s="359"/>
      <c r="G739" s="359"/>
      <c r="H739" s="44"/>
      <c r="I739" s="44"/>
      <c r="J739" s="478"/>
    </row>
    <row r="740" spans="1:10" x14ac:dyDescent="0.25">
      <c r="A740" s="39">
        <v>738</v>
      </c>
      <c r="B740" s="124"/>
      <c r="C740" s="359"/>
      <c r="D740" s="359"/>
      <c r="E740" s="359"/>
      <c r="F740" s="359"/>
      <c r="G740" s="359"/>
      <c r="H740" s="44"/>
      <c r="I740" s="44"/>
      <c r="J740" s="478"/>
    </row>
    <row r="741" spans="1:10" x14ac:dyDescent="0.25">
      <c r="A741" s="39">
        <v>739</v>
      </c>
      <c r="B741" s="124"/>
      <c r="C741" s="359"/>
      <c r="D741" s="359"/>
      <c r="E741" s="359"/>
      <c r="F741" s="359"/>
      <c r="G741" s="359"/>
      <c r="H741" s="44"/>
      <c r="I741" s="44"/>
      <c r="J741" s="478"/>
    </row>
    <row r="742" spans="1:10" x14ac:dyDescent="0.25">
      <c r="A742" s="39">
        <v>740</v>
      </c>
      <c r="B742" s="124"/>
      <c r="C742" s="359"/>
      <c r="D742" s="359"/>
      <c r="E742" s="359"/>
      <c r="F742" s="359"/>
      <c r="G742" s="359"/>
      <c r="H742" s="44"/>
      <c r="I742" s="44"/>
      <c r="J742" s="478"/>
    </row>
    <row r="743" spans="1:10" x14ac:dyDescent="0.25">
      <c r="A743" s="39">
        <v>741</v>
      </c>
      <c r="B743" s="124"/>
      <c r="C743" s="359"/>
      <c r="D743" s="359"/>
      <c r="E743" s="359"/>
      <c r="F743" s="359"/>
      <c r="G743" s="359"/>
      <c r="H743" s="44"/>
      <c r="I743" s="44"/>
      <c r="J743" s="478"/>
    </row>
    <row r="744" spans="1:10" x14ac:dyDescent="0.25">
      <c r="A744" s="39">
        <v>742</v>
      </c>
      <c r="B744" s="124"/>
      <c r="C744" s="359"/>
      <c r="D744" s="359"/>
      <c r="E744" s="359"/>
      <c r="F744" s="359"/>
      <c r="G744" s="359"/>
      <c r="H744" s="44"/>
      <c r="I744" s="44"/>
      <c r="J744" s="478"/>
    </row>
    <row r="745" spans="1:10" x14ac:dyDescent="0.25">
      <c r="A745" s="39">
        <v>743</v>
      </c>
      <c r="B745" s="124"/>
      <c r="C745" s="359"/>
      <c r="D745" s="359"/>
      <c r="E745" s="359"/>
      <c r="F745" s="359"/>
      <c r="G745" s="359"/>
      <c r="H745" s="44"/>
      <c r="I745" s="44"/>
      <c r="J745" s="478"/>
    </row>
    <row r="746" spans="1:10" x14ac:dyDescent="0.25">
      <c r="A746" s="39">
        <v>744</v>
      </c>
      <c r="B746" s="124"/>
      <c r="C746" s="359"/>
      <c r="D746" s="359"/>
      <c r="E746" s="359"/>
      <c r="F746" s="359"/>
      <c r="G746" s="359"/>
      <c r="H746" s="44"/>
      <c r="I746" s="44"/>
      <c r="J746" s="478"/>
    </row>
    <row r="747" spans="1:10" x14ac:dyDescent="0.25">
      <c r="A747" s="39">
        <v>745</v>
      </c>
      <c r="B747" s="124"/>
      <c r="C747" s="359"/>
      <c r="D747" s="359"/>
      <c r="E747" s="359"/>
      <c r="F747" s="359"/>
      <c r="G747" s="359"/>
      <c r="H747" s="44"/>
      <c r="I747" s="44"/>
      <c r="J747" s="478"/>
    </row>
    <row r="748" spans="1:10" x14ac:dyDescent="0.25">
      <c r="A748" s="39">
        <v>746</v>
      </c>
      <c r="B748" s="124"/>
      <c r="C748" s="359"/>
      <c r="D748" s="359"/>
      <c r="E748" s="359"/>
      <c r="F748" s="359"/>
      <c r="G748" s="359"/>
      <c r="H748" s="44"/>
      <c r="I748" s="44"/>
      <c r="J748" s="478"/>
    </row>
    <row r="749" spans="1:10" x14ac:dyDescent="0.25">
      <c r="A749" s="39">
        <v>747</v>
      </c>
      <c r="B749" s="124"/>
      <c r="C749" s="359"/>
      <c r="D749" s="359"/>
      <c r="E749" s="359"/>
      <c r="F749" s="359"/>
      <c r="G749" s="359"/>
      <c r="H749" s="44"/>
      <c r="I749" s="44"/>
      <c r="J749" s="478"/>
    </row>
    <row r="750" spans="1:10" x14ac:dyDescent="0.25">
      <c r="A750" s="39">
        <v>748</v>
      </c>
      <c r="B750" s="124"/>
      <c r="C750" s="359"/>
      <c r="D750" s="359"/>
      <c r="E750" s="359"/>
      <c r="F750" s="359"/>
      <c r="G750" s="359"/>
      <c r="H750" s="44"/>
      <c r="I750" s="44"/>
      <c r="J750" s="478"/>
    </row>
    <row r="751" spans="1:10" x14ac:dyDescent="0.25">
      <c r="A751" s="39">
        <v>749</v>
      </c>
      <c r="B751" s="124"/>
      <c r="C751" s="359"/>
      <c r="D751" s="359"/>
      <c r="E751" s="359"/>
      <c r="F751" s="359"/>
      <c r="G751" s="359"/>
      <c r="H751" s="44"/>
      <c r="I751" s="44"/>
      <c r="J751" s="478"/>
    </row>
    <row r="752" spans="1:10" x14ac:dyDescent="0.25">
      <c r="A752" s="39">
        <v>750</v>
      </c>
      <c r="B752" s="124"/>
      <c r="C752" s="359"/>
      <c r="D752" s="359"/>
      <c r="E752" s="359"/>
      <c r="F752" s="359"/>
      <c r="G752" s="359"/>
      <c r="H752" s="44"/>
      <c r="I752" s="44"/>
      <c r="J752" s="478"/>
    </row>
    <row r="753" spans="1:10" x14ac:dyDescent="0.25">
      <c r="A753" s="39">
        <v>751</v>
      </c>
      <c r="B753" s="124"/>
      <c r="C753" s="359"/>
      <c r="D753" s="359"/>
      <c r="E753" s="359"/>
      <c r="F753" s="359"/>
      <c r="G753" s="359"/>
      <c r="H753" s="44"/>
      <c r="I753" s="44"/>
      <c r="J753" s="478"/>
    </row>
    <row r="754" spans="1:10" x14ac:dyDescent="0.25">
      <c r="A754" s="39">
        <v>752</v>
      </c>
      <c r="B754" s="124"/>
      <c r="C754" s="359"/>
      <c r="D754" s="359"/>
      <c r="E754" s="359"/>
      <c r="F754" s="359"/>
      <c r="G754" s="359"/>
      <c r="H754" s="44"/>
      <c r="I754" s="44"/>
      <c r="J754" s="478"/>
    </row>
    <row r="755" spans="1:10" x14ac:dyDescent="0.25">
      <c r="A755" s="39">
        <v>753</v>
      </c>
      <c r="B755" s="124"/>
      <c r="C755" s="359"/>
      <c r="D755" s="359"/>
      <c r="E755" s="359"/>
      <c r="F755" s="359"/>
      <c r="G755" s="359"/>
      <c r="H755" s="44"/>
      <c r="I755" s="44"/>
      <c r="J755" s="478"/>
    </row>
    <row r="756" spans="1:10" x14ac:dyDescent="0.25">
      <c r="A756" s="39">
        <v>754</v>
      </c>
      <c r="B756" s="124"/>
      <c r="C756" s="359"/>
      <c r="D756" s="359"/>
      <c r="E756" s="359"/>
      <c r="F756" s="359"/>
      <c r="G756" s="359"/>
      <c r="H756" s="44"/>
      <c r="I756" s="44"/>
      <c r="J756" s="478"/>
    </row>
    <row r="757" spans="1:10" x14ac:dyDescent="0.25">
      <c r="A757" s="39">
        <v>755</v>
      </c>
      <c r="B757" s="124"/>
      <c r="C757" s="359"/>
      <c r="D757" s="359"/>
      <c r="E757" s="359"/>
      <c r="F757" s="359"/>
      <c r="G757" s="359"/>
      <c r="H757" s="44"/>
      <c r="I757" s="44"/>
      <c r="J757" s="478"/>
    </row>
    <row r="758" spans="1:10" x14ac:dyDescent="0.25">
      <c r="A758" s="39">
        <v>756</v>
      </c>
      <c r="B758" s="124"/>
      <c r="C758" s="359"/>
      <c r="D758" s="359"/>
      <c r="E758" s="359"/>
      <c r="F758" s="359"/>
      <c r="G758" s="359"/>
      <c r="H758" s="44"/>
      <c r="I758" s="44"/>
      <c r="J758" s="478"/>
    </row>
    <row r="759" spans="1:10" x14ac:dyDescent="0.25">
      <c r="A759" s="39">
        <v>757</v>
      </c>
      <c r="B759" s="124"/>
      <c r="C759" s="359"/>
      <c r="D759" s="359"/>
      <c r="E759" s="359"/>
      <c r="F759" s="359"/>
      <c r="G759" s="359"/>
      <c r="H759" s="44"/>
      <c r="I759" s="44"/>
      <c r="J759" s="478"/>
    </row>
    <row r="760" spans="1:10" x14ac:dyDescent="0.25">
      <c r="A760" s="39">
        <v>758</v>
      </c>
      <c r="B760" s="124"/>
      <c r="C760" s="359"/>
      <c r="D760" s="359"/>
      <c r="E760" s="359"/>
      <c r="F760" s="359"/>
      <c r="G760" s="359"/>
      <c r="H760" s="44"/>
      <c r="I760" s="44"/>
      <c r="J760" s="478"/>
    </row>
    <row r="761" spans="1:10" x14ac:dyDescent="0.25">
      <c r="A761" s="39">
        <v>759</v>
      </c>
      <c r="B761" s="124"/>
      <c r="C761" s="359"/>
      <c r="D761" s="359"/>
      <c r="E761" s="359"/>
      <c r="F761" s="359"/>
      <c r="G761" s="359"/>
      <c r="H761" s="44"/>
      <c r="I761" s="44"/>
      <c r="J761" s="478"/>
    </row>
    <row r="762" spans="1:10" x14ac:dyDescent="0.25">
      <c r="A762" s="39">
        <v>760</v>
      </c>
      <c r="B762" s="124"/>
      <c r="C762" s="359"/>
      <c r="D762" s="359"/>
      <c r="E762" s="359"/>
      <c r="F762" s="359"/>
      <c r="G762" s="359"/>
      <c r="H762" s="44"/>
      <c r="I762" s="44"/>
      <c r="J762" s="478"/>
    </row>
    <row r="763" spans="1:10" x14ac:dyDescent="0.25">
      <c r="A763" s="39">
        <v>761</v>
      </c>
      <c r="B763" s="124"/>
      <c r="C763" s="359"/>
      <c r="D763" s="359"/>
      <c r="E763" s="359"/>
      <c r="F763" s="359"/>
      <c r="G763" s="359"/>
      <c r="H763" s="44"/>
      <c r="I763" s="44"/>
      <c r="J763" s="478"/>
    </row>
    <row r="764" spans="1:10" x14ac:dyDescent="0.25">
      <c r="A764" s="39">
        <v>762</v>
      </c>
      <c r="B764" s="124"/>
      <c r="C764" s="359"/>
      <c r="D764" s="359"/>
      <c r="E764" s="359"/>
      <c r="F764" s="359"/>
      <c r="G764" s="359"/>
      <c r="H764" s="44"/>
      <c r="I764" s="44"/>
      <c r="J764" s="478"/>
    </row>
    <row r="765" spans="1:10" x14ac:dyDescent="0.25">
      <c r="A765" s="39">
        <v>763</v>
      </c>
      <c r="B765" s="124"/>
      <c r="C765" s="359"/>
      <c r="D765" s="359"/>
      <c r="E765" s="359"/>
      <c r="F765" s="359"/>
      <c r="G765" s="359"/>
      <c r="H765" s="44"/>
      <c r="I765" s="44"/>
      <c r="J765" s="478"/>
    </row>
    <row r="766" spans="1:10" x14ac:dyDescent="0.25">
      <c r="A766" s="39">
        <v>764</v>
      </c>
      <c r="B766" s="124"/>
      <c r="C766" s="359"/>
      <c r="D766" s="359"/>
      <c r="E766" s="359"/>
      <c r="F766" s="359"/>
      <c r="G766" s="359"/>
      <c r="H766" s="44"/>
      <c r="I766" s="44"/>
      <c r="J766" s="478"/>
    </row>
    <row r="767" spans="1:10" x14ac:dyDescent="0.25">
      <c r="A767" s="39">
        <v>765</v>
      </c>
      <c r="B767" s="124"/>
      <c r="C767" s="359"/>
      <c r="D767" s="359"/>
      <c r="E767" s="359"/>
      <c r="F767" s="359"/>
      <c r="G767" s="359"/>
      <c r="H767" s="44"/>
      <c r="I767" s="44"/>
      <c r="J767" s="478"/>
    </row>
    <row r="768" spans="1:10" x14ac:dyDescent="0.25">
      <c r="A768" s="39">
        <v>766</v>
      </c>
      <c r="B768" s="124"/>
      <c r="C768" s="359"/>
      <c r="D768" s="359"/>
      <c r="E768" s="359"/>
      <c r="F768" s="359"/>
      <c r="G768" s="359"/>
      <c r="H768" s="44"/>
      <c r="I768" s="44"/>
      <c r="J768" s="478"/>
    </row>
    <row r="769" spans="1:10" x14ac:dyDescent="0.25">
      <c r="A769" s="39">
        <v>767</v>
      </c>
      <c r="B769" s="124"/>
      <c r="C769" s="359"/>
      <c r="D769" s="359"/>
      <c r="E769" s="359"/>
      <c r="F769" s="359"/>
      <c r="G769" s="359"/>
      <c r="H769" s="44"/>
      <c r="I769" s="44"/>
      <c r="J769" s="478"/>
    </row>
    <row r="770" spans="1:10" x14ac:dyDescent="0.25">
      <c r="A770" s="39">
        <v>768</v>
      </c>
      <c r="B770" s="124"/>
      <c r="C770" s="359"/>
      <c r="D770" s="359"/>
      <c r="E770" s="359"/>
      <c r="F770" s="359"/>
      <c r="G770" s="359"/>
      <c r="H770" s="44"/>
      <c r="I770" s="44"/>
      <c r="J770" s="478"/>
    </row>
    <row r="771" spans="1:10" x14ac:dyDescent="0.25">
      <c r="A771" s="39">
        <v>769</v>
      </c>
      <c r="B771" s="124"/>
      <c r="C771" s="359"/>
      <c r="D771" s="359"/>
      <c r="E771" s="359"/>
      <c r="F771" s="359"/>
      <c r="G771" s="359"/>
      <c r="H771" s="44"/>
      <c r="I771" s="44"/>
      <c r="J771" s="478"/>
    </row>
    <row r="772" spans="1:10" x14ac:dyDescent="0.25">
      <c r="A772" s="39">
        <v>770</v>
      </c>
      <c r="B772" s="124"/>
      <c r="C772" s="359"/>
      <c r="D772" s="359"/>
      <c r="E772" s="359"/>
      <c r="F772" s="359"/>
      <c r="G772" s="359"/>
      <c r="H772" s="44"/>
      <c r="I772" s="44"/>
      <c r="J772" s="478"/>
    </row>
    <row r="773" spans="1:10" x14ac:dyDescent="0.25">
      <c r="A773" s="39">
        <v>771</v>
      </c>
      <c r="B773" s="124"/>
      <c r="C773" s="359"/>
      <c r="D773" s="359"/>
      <c r="E773" s="359"/>
      <c r="F773" s="359"/>
      <c r="G773" s="359"/>
      <c r="H773" s="44"/>
      <c r="I773" s="44"/>
      <c r="J773" s="478"/>
    </row>
    <row r="774" spans="1:10" x14ac:dyDescent="0.25">
      <c r="A774" s="39">
        <v>772</v>
      </c>
      <c r="B774" s="124"/>
      <c r="C774" s="359"/>
      <c r="D774" s="359"/>
      <c r="E774" s="359"/>
      <c r="F774" s="359"/>
      <c r="G774" s="359"/>
      <c r="H774" s="44"/>
      <c r="I774" s="44"/>
      <c r="J774" s="478"/>
    </row>
    <row r="775" spans="1:10" x14ac:dyDescent="0.25">
      <c r="A775" s="39">
        <v>773</v>
      </c>
      <c r="B775" s="124"/>
      <c r="C775" s="359"/>
      <c r="D775" s="359"/>
      <c r="E775" s="359"/>
      <c r="F775" s="359"/>
      <c r="G775" s="359"/>
      <c r="H775" s="44"/>
      <c r="I775" s="44"/>
      <c r="J775" s="478"/>
    </row>
    <row r="776" spans="1:10" x14ac:dyDescent="0.25">
      <c r="A776" s="39">
        <v>774</v>
      </c>
      <c r="B776" s="124"/>
      <c r="C776" s="359"/>
      <c r="D776" s="359"/>
      <c r="E776" s="359"/>
      <c r="F776" s="359"/>
      <c r="G776" s="359"/>
      <c r="H776" s="44"/>
      <c r="I776" s="44"/>
      <c r="J776" s="478"/>
    </row>
    <row r="777" spans="1:10" x14ac:dyDescent="0.25">
      <c r="A777" s="39">
        <v>775</v>
      </c>
      <c r="B777" s="124"/>
      <c r="C777" s="359"/>
      <c r="D777" s="359"/>
      <c r="E777" s="359"/>
      <c r="F777" s="359"/>
      <c r="G777" s="359"/>
      <c r="H777" s="44"/>
      <c r="I777" s="44"/>
      <c r="J777" s="478"/>
    </row>
    <row r="778" spans="1:10" x14ac:dyDescent="0.25">
      <c r="A778" s="39">
        <v>776</v>
      </c>
      <c r="B778" s="124"/>
      <c r="C778" s="359"/>
      <c r="D778" s="359"/>
      <c r="E778" s="359"/>
      <c r="F778" s="359"/>
      <c r="G778" s="359"/>
      <c r="H778" s="44"/>
      <c r="I778" s="44"/>
      <c r="J778" s="478"/>
    </row>
    <row r="779" spans="1:10" x14ac:dyDescent="0.25">
      <c r="A779" s="39">
        <v>777</v>
      </c>
      <c r="B779" s="124"/>
      <c r="C779" s="359"/>
      <c r="D779" s="359"/>
      <c r="E779" s="359"/>
      <c r="F779" s="359"/>
      <c r="G779" s="359"/>
      <c r="H779" s="44"/>
      <c r="I779" s="44"/>
      <c r="J779" s="478"/>
    </row>
    <row r="780" spans="1:10" x14ac:dyDescent="0.25">
      <c r="A780" s="39">
        <v>778</v>
      </c>
      <c r="B780" s="124"/>
      <c r="C780" s="359"/>
      <c r="D780" s="359"/>
      <c r="E780" s="359"/>
      <c r="F780" s="359"/>
      <c r="G780" s="359"/>
      <c r="H780" s="44"/>
      <c r="I780" s="44"/>
      <c r="J780" s="478"/>
    </row>
    <row r="781" spans="1:10" x14ac:dyDescent="0.25">
      <c r="A781" s="39">
        <v>779</v>
      </c>
      <c r="B781" s="124"/>
      <c r="C781" s="359"/>
      <c r="D781" s="359"/>
      <c r="E781" s="359"/>
      <c r="F781" s="359"/>
      <c r="G781" s="359"/>
      <c r="H781" s="44"/>
      <c r="I781" s="44"/>
      <c r="J781" s="478"/>
    </row>
    <row r="782" spans="1:10" x14ac:dyDescent="0.25">
      <c r="A782" s="39">
        <v>780</v>
      </c>
      <c r="B782" s="124"/>
      <c r="C782" s="359"/>
      <c r="D782" s="359"/>
      <c r="E782" s="359"/>
      <c r="F782" s="359"/>
      <c r="G782" s="359"/>
      <c r="H782" s="44"/>
      <c r="I782" s="44"/>
      <c r="J782" s="478"/>
    </row>
    <row r="783" spans="1:10" x14ac:dyDescent="0.25">
      <c r="A783" s="39">
        <v>781</v>
      </c>
      <c r="B783" s="124"/>
      <c r="C783" s="359"/>
      <c r="D783" s="359"/>
      <c r="E783" s="359"/>
      <c r="F783" s="359"/>
      <c r="G783" s="359"/>
      <c r="H783" s="44"/>
      <c r="I783" s="44"/>
      <c r="J783" s="478"/>
    </row>
    <row r="784" spans="1:10" x14ac:dyDescent="0.25">
      <c r="A784" s="39">
        <v>782</v>
      </c>
      <c r="B784" s="124"/>
      <c r="C784" s="359"/>
      <c r="D784" s="359"/>
      <c r="E784" s="359"/>
      <c r="F784" s="359"/>
      <c r="G784" s="359"/>
      <c r="H784" s="44"/>
      <c r="I784" s="44"/>
      <c r="J784" s="478"/>
    </row>
    <row r="785" spans="1:10" x14ac:dyDescent="0.25">
      <c r="A785" s="39">
        <v>783</v>
      </c>
      <c r="B785" s="124"/>
      <c r="C785" s="359"/>
      <c r="D785" s="359"/>
      <c r="E785" s="359"/>
      <c r="F785" s="359"/>
      <c r="G785" s="359"/>
      <c r="H785" s="44"/>
      <c r="I785" s="44"/>
      <c r="J785" s="478"/>
    </row>
    <row r="786" spans="1:10" x14ac:dyDescent="0.25">
      <c r="A786" s="39">
        <v>784</v>
      </c>
      <c r="B786" s="124"/>
      <c r="C786" s="359"/>
      <c r="D786" s="359"/>
      <c r="E786" s="359"/>
      <c r="F786" s="359"/>
      <c r="G786" s="359"/>
      <c r="H786" s="44"/>
      <c r="I786" s="44"/>
      <c r="J786" s="478"/>
    </row>
    <row r="787" spans="1:10" x14ac:dyDescent="0.25">
      <c r="A787" s="39">
        <v>785</v>
      </c>
      <c r="B787" s="124"/>
      <c r="C787" s="359"/>
      <c r="D787" s="359"/>
      <c r="E787" s="359"/>
      <c r="F787" s="359"/>
      <c r="G787" s="359"/>
      <c r="H787" s="44"/>
      <c r="I787" s="44"/>
      <c r="J787" s="478"/>
    </row>
    <row r="788" spans="1:10" x14ac:dyDescent="0.25">
      <c r="A788" s="39">
        <v>786</v>
      </c>
      <c r="B788" s="124"/>
      <c r="C788" s="359"/>
      <c r="D788" s="359"/>
      <c r="E788" s="359"/>
      <c r="F788" s="359"/>
      <c r="G788" s="359"/>
      <c r="H788" s="44"/>
      <c r="I788" s="44"/>
      <c r="J788" s="478"/>
    </row>
    <row r="789" spans="1:10" x14ac:dyDescent="0.25">
      <c r="A789" s="39">
        <v>787</v>
      </c>
      <c r="B789" s="124"/>
      <c r="C789" s="359"/>
      <c r="D789" s="359"/>
      <c r="E789" s="359"/>
      <c r="F789" s="359"/>
      <c r="G789" s="359"/>
      <c r="H789" s="44"/>
      <c r="I789" s="44"/>
      <c r="J789" s="478"/>
    </row>
    <row r="790" spans="1:10" x14ac:dyDescent="0.25">
      <c r="A790" s="39">
        <v>788</v>
      </c>
      <c r="B790" s="124"/>
      <c r="C790" s="359"/>
      <c r="D790" s="359"/>
      <c r="E790" s="359"/>
      <c r="F790" s="359"/>
      <c r="G790" s="359"/>
      <c r="H790" s="44"/>
      <c r="I790" s="44"/>
      <c r="J790" s="478"/>
    </row>
    <row r="791" spans="1:10" x14ac:dyDescent="0.25">
      <c r="A791" s="39">
        <v>789</v>
      </c>
      <c r="B791" s="124"/>
      <c r="C791" s="359"/>
      <c r="D791" s="359"/>
      <c r="E791" s="359"/>
      <c r="F791" s="359"/>
      <c r="G791" s="359"/>
      <c r="H791" s="44"/>
      <c r="I791" s="44"/>
      <c r="J791" s="478"/>
    </row>
    <row r="792" spans="1:10" x14ac:dyDescent="0.25">
      <c r="A792" s="39">
        <v>790</v>
      </c>
      <c r="B792" s="124"/>
      <c r="C792" s="359"/>
      <c r="D792" s="359"/>
      <c r="E792" s="359"/>
      <c r="F792" s="359"/>
      <c r="G792" s="359"/>
      <c r="H792" s="44"/>
      <c r="I792" s="44"/>
      <c r="J792" s="478"/>
    </row>
    <row r="793" spans="1:10" x14ac:dyDescent="0.25">
      <c r="A793" s="39">
        <v>791</v>
      </c>
      <c r="B793" s="124"/>
      <c r="C793" s="359"/>
      <c r="D793" s="359"/>
      <c r="E793" s="359"/>
      <c r="F793" s="359"/>
      <c r="G793" s="359"/>
      <c r="H793" s="44"/>
      <c r="I793" s="44"/>
      <c r="J793" s="478"/>
    </row>
    <row r="794" spans="1:10" x14ac:dyDescent="0.25">
      <c r="A794" s="39">
        <v>792</v>
      </c>
      <c r="B794" s="124"/>
      <c r="C794" s="359"/>
      <c r="D794" s="359"/>
      <c r="E794" s="359"/>
      <c r="F794" s="359"/>
      <c r="G794" s="359"/>
      <c r="H794" s="44"/>
      <c r="I794" s="44"/>
      <c r="J794" s="478"/>
    </row>
    <row r="795" spans="1:10" x14ac:dyDescent="0.25">
      <c r="A795" s="39">
        <v>793</v>
      </c>
      <c r="B795" s="124"/>
      <c r="C795" s="359"/>
      <c r="D795" s="359"/>
      <c r="E795" s="359"/>
      <c r="F795" s="359"/>
      <c r="G795" s="359"/>
      <c r="H795" s="44"/>
      <c r="I795" s="44"/>
      <c r="J795" s="478"/>
    </row>
    <row r="796" spans="1:10" x14ac:dyDescent="0.25">
      <c r="A796" s="39">
        <v>794</v>
      </c>
      <c r="B796" s="124"/>
      <c r="C796" s="359"/>
      <c r="D796" s="359"/>
      <c r="E796" s="359"/>
      <c r="F796" s="359"/>
      <c r="G796" s="359"/>
      <c r="H796" s="44"/>
      <c r="I796" s="44"/>
      <c r="J796" s="478"/>
    </row>
    <row r="797" spans="1:10" x14ac:dyDescent="0.25">
      <c r="A797" s="39">
        <v>795</v>
      </c>
      <c r="B797" s="124"/>
      <c r="C797" s="359"/>
      <c r="D797" s="359"/>
      <c r="E797" s="359"/>
      <c r="F797" s="359"/>
      <c r="G797" s="359"/>
      <c r="H797" s="44"/>
      <c r="I797" s="44"/>
      <c r="J797" s="478"/>
    </row>
    <row r="798" spans="1:10" x14ac:dyDescent="0.25">
      <c r="A798" s="39">
        <v>796</v>
      </c>
      <c r="B798" s="124"/>
      <c r="C798" s="359"/>
      <c r="D798" s="359"/>
      <c r="E798" s="359"/>
      <c r="F798" s="359"/>
      <c r="G798" s="359"/>
      <c r="H798" s="44"/>
      <c r="I798" s="44"/>
      <c r="J798" s="478"/>
    </row>
    <row r="799" spans="1:10" x14ac:dyDescent="0.25">
      <c r="A799" s="39">
        <v>797</v>
      </c>
      <c r="B799" s="124"/>
      <c r="C799" s="359"/>
      <c r="D799" s="359"/>
      <c r="E799" s="359"/>
      <c r="F799" s="359"/>
      <c r="G799" s="359"/>
      <c r="H799" s="44"/>
      <c r="I799" s="44"/>
      <c r="J799" s="478"/>
    </row>
    <row r="800" spans="1:10" x14ac:dyDescent="0.25">
      <c r="A800" s="39">
        <v>798</v>
      </c>
      <c r="B800" s="124"/>
      <c r="C800" s="359"/>
      <c r="D800" s="359"/>
      <c r="E800" s="359"/>
      <c r="F800" s="359"/>
      <c r="G800" s="359"/>
      <c r="H800" s="44"/>
      <c r="I800" s="44"/>
      <c r="J800" s="478"/>
    </row>
    <row r="801" spans="1:10" x14ac:dyDescent="0.25">
      <c r="A801" s="39">
        <v>799</v>
      </c>
      <c r="B801" s="124"/>
      <c r="C801" s="359"/>
      <c r="D801" s="359"/>
      <c r="E801" s="359"/>
      <c r="F801" s="359"/>
      <c r="G801" s="359"/>
      <c r="H801" s="44"/>
      <c r="I801" s="44"/>
      <c r="J801" s="478"/>
    </row>
    <row r="802" spans="1:10" x14ac:dyDescent="0.25">
      <c r="A802" s="39">
        <v>800</v>
      </c>
      <c r="B802" s="124"/>
      <c r="C802" s="359"/>
      <c r="D802" s="359"/>
      <c r="E802" s="359"/>
      <c r="F802" s="359"/>
      <c r="G802" s="359"/>
      <c r="H802" s="44"/>
      <c r="I802" s="44"/>
      <c r="J802" s="478"/>
    </row>
    <row r="803" spans="1:10" x14ac:dyDescent="0.25">
      <c r="A803" s="39">
        <v>801</v>
      </c>
      <c r="B803" s="124"/>
      <c r="C803" s="359"/>
      <c r="D803" s="359"/>
      <c r="E803" s="359"/>
      <c r="F803" s="359"/>
      <c r="G803" s="359"/>
      <c r="H803" s="44"/>
      <c r="I803" s="44"/>
      <c r="J803" s="478"/>
    </row>
    <row r="804" spans="1:10" x14ac:dyDescent="0.25">
      <c r="A804" s="39">
        <v>802</v>
      </c>
      <c r="B804" s="124"/>
      <c r="C804" s="359"/>
      <c r="D804" s="359"/>
      <c r="E804" s="359"/>
      <c r="F804" s="359"/>
      <c r="G804" s="359"/>
      <c r="H804" s="44"/>
      <c r="I804" s="44"/>
      <c r="J804" s="478"/>
    </row>
    <row r="805" spans="1:10" x14ac:dyDescent="0.25">
      <c r="A805" s="39">
        <v>803</v>
      </c>
      <c r="B805" s="124"/>
      <c r="C805" s="359"/>
      <c r="D805" s="359"/>
      <c r="E805" s="359"/>
      <c r="F805" s="359"/>
      <c r="G805" s="359"/>
      <c r="H805" s="44"/>
      <c r="I805" s="44"/>
      <c r="J805" s="478"/>
    </row>
    <row r="806" spans="1:10" x14ac:dyDescent="0.25">
      <c r="A806" s="39">
        <v>804</v>
      </c>
      <c r="B806" s="124"/>
      <c r="C806" s="359"/>
      <c r="D806" s="359"/>
      <c r="E806" s="359"/>
      <c r="F806" s="359"/>
      <c r="G806" s="359"/>
      <c r="H806" s="44"/>
      <c r="I806" s="44"/>
      <c r="J806" s="478"/>
    </row>
    <row r="807" spans="1:10" x14ac:dyDescent="0.25">
      <c r="A807" s="39">
        <v>805</v>
      </c>
      <c r="B807" s="124"/>
      <c r="C807" s="359"/>
      <c r="D807" s="359"/>
      <c r="E807" s="359"/>
      <c r="F807" s="359"/>
      <c r="G807" s="359"/>
      <c r="H807" s="44"/>
      <c r="I807" s="44"/>
      <c r="J807" s="478"/>
    </row>
    <row r="808" spans="1:10" x14ac:dyDescent="0.25">
      <c r="A808" s="39">
        <v>806</v>
      </c>
      <c r="B808" s="124"/>
      <c r="C808" s="359"/>
      <c r="D808" s="359"/>
      <c r="E808" s="359"/>
      <c r="F808" s="359"/>
      <c r="G808" s="359"/>
      <c r="H808" s="44"/>
      <c r="I808" s="44"/>
      <c r="J808" s="478"/>
    </row>
    <row r="809" spans="1:10" x14ac:dyDescent="0.25">
      <c r="A809" s="39">
        <v>807</v>
      </c>
      <c r="B809" s="124"/>
      <c r="C809" s="359"/>
      <c r="D809" s="359"/>
      <c r="E809" s="359"/>
      <c r="F809" s="359"/>
      <c r="G809" s="359"/>
      <c r="H809" s="44"/>
      <c r="I809" s="44"/>
      <c r="J809" s="478"/>
    </row>
    <row r="810" spans="1:10" x14ac:dyDescent="0.25">
      <c r="A810" s="39">
        <v>808</v>
      </c>
      <c r="B810" s="124"/>
      <c r="C810" s="359"/>
      <c r="D810" s="359"/>
      <c r="E810" s="359"/>
      <c r="F810" s="359"/>
      <c r="G810" s="359"/>
      <c r="H810" s="44"/>
      <c r="I810" s="44"/>
      <c r="J810" s="478"/>
    </row>
    <row r="811" spans="1:10" x14ac:dyDescent="0.25">
      <c r="A811" s="39">
        <v>809</v>
      </c>
      <c r="B811" s="124"/>
      <c r="C811" s="359"/>
      <c r="D811" s="359"/>
      <c r="E811" s="359"/>
      <c r="F811" s="359"/>
      <c r="G811" s="359"/>
      <c r="H811" s="44"/>
      <c r="I811" s="44"/>
      <c r="J811" s="478"/>
    </row>
    <row r="812" spans="1:10" x14ac:dyDescent="0.25">
      <c r="A812" s="39">
        <v>810</v>
      </c>
      <c r="B812" s="124"/>
      <c r="C812" s="359"/>
      <c r="D812" s="359"/>
      <c r="E812" s="359"/>
      <c r="F812" s="359"/>
      <c r="G812" s="359"/>
      <c r="H812" s="44"/>
      <c r="I812" s="44"/>
      <c r="J812" s="478"/>
    </row>
    <row r="813" spans="1:10" x14ac:dyDescent="0.25">
      <c r="A813" s="39">
        <v>811</v>
      </c>
      <c r="B813" s="124"/>
      <c r="C813" s="359"/>
      <c r="D813" s="359"/>
      <c r="E813" s="359"/>
      <c r="F813" s="359"/>
      <c r="G813" s="359"/>
      <c r="H813" s="44"/>
      <c r="I813" s="44"/>
      <c r="J813" s="478"/>
    </row>
    <row r="814" spans="1:10" x14ac:dyDescent="0.25">
      <c r="A814" s="39">
        <v>812</v>
      </c>
      <c r="B814" s="124"/>
      <c r="C814" s="359"/>
      <c r="D814" s="359"/>
      <c r="E814" s="359"/>
      <c r="F814" s="359"/>
      <c r="G814" s="359"/>
      <c r="H814" s="44"/>
      <c r="I814" s="44"/>
      <c r="J814" s="478"/>
    </row>
    <row r="815" spans="1:10" x14ac:dyDescent="0.25">
      <c r="A815" s="39">
        <v>813</v>
      </c>
      <c r="B815" s="124"/>
      <c r="C815" s="359"/>
      <c r="D815" s="359"/>
      <c r="E815" s="359"/>
      <c r="F815" s="359"/>
      <c r="G815" s="359"/>
      <c r="H815" s="44"/>
      <c r="I815" s="44"/>
      <c r="J815" s="478"/>
    </row>
    <row r="816" spans="1:10" x14ac:dyDescent="0.25">
      <c r="A816" s="39">
        <v>814</v>
      </c>
      <c r="B816" s="124"/>
      <c r="C816" s="359"/>
      <c r="D816" s="359"/>
      <c r="E816" s="359"/>
      <c r="F816" s="359"/>
      <c r="G816" s="359"/>
      <c r="H816" s="44"/>
      <c r="I816" s="44"/>
      <c r="J816" s="478"/>
    </row>
    <row r="817" spans="1:10" x14ac:dyDescent="0.25">
      <c r="A817" s="39">
        <v>815</v>
      </c>
      <c r="B817" s="124"/>
      <c r="C817" s="359"/>
      <c r="D817" s="359"/>
      <c r="E817" s="359"/>
      <c r="F817" s="359"/>
      <c r="G817" s="359"/>
      <c r="H817" s="44"/>
      <c r="I817" s="44"/>
      <c r="J817" s="478"/>
    </row>
    <row r="818" spans="1:10" x14ac:dyDescent="0.25">
      <c r="A818" s="39">
        <v>816</v>
      </c>
      <c r="B818" s="124"/>
      <c r="C818" s="359"/>
      <c r="D818" s="359"/>
      <c r="E818" s="359"/>
      <c r="F818" s="359"/>
      <c r="G818" s="359"/>
      <c r="H818" s="44"/>
      <c r="I818" s="44"/>
      <c r="J818" s="478"/>
    </row>
    <row r="819" spans="1:10" x14ac:dyDescent="0.25">
      <c r="A819" s="39">
        <v>817</v>
      </c>
      <c r="B819" s="124"/>
      <c r="C819" s="359"/>
      <c r="D819" s="359"/>
      <c r="E819" s="359"/>
      <c r="F819" s="359"/>
      <c r="G819" s="359"/>
      <c r="H819" s="44"/>
      <c r="I819" s="44"/>
      <c r="J819" s="478"/>
    </row>
    <row r="820" spans="1:10" x14ac:dyDescent="0.25">
      <c r="A820" s="39">
        <v>818</v>
      </c>
      <c r="B820" s="124"/>
      <c r="C820" s="359"/>
      <c r="D820" s="359"/>
      <c r="E820" s="359"/>
      <c r="F820" s="359"/>
      <c r="G820" s="359"/>
      <c r="H820" s="44"/>
      <c r="I820" s="44"/>
      <c r="J820" s="478"/>
    </row>
    <row r="821" spans="1:10" x14ac:dyDescent="0.25">
      <c r="A821" s="39">
        <v>819</v>
      </c>
      <c r="B821" s="124"/>
      <c r="C821" s="359"/>
      <c r="D821" s="359"/>
      <c r="E821" s="359"/>
      <c r="F821" s="359"/>
      <c r="G821" s="359"/>
      <c r="H821" s="44"/>
      <c r="I821" s="44"/>
      <c r="J821" s="478"/>
    </row>
    <row r="822" spans="1:10" x14ac:dyDescent="0.25">
      <c r="A822" s="39">
        <v>820</v>
      </c>
      <c r="B822" s="124"/>
      <c r="C822" s="359"/>
      <c r="D822" s="359"/>
      <c r="E822" s="359"/>
      <c r="F822" s="359"/>
      <c r="G822" s="359"/>
      <c r="H822" s="44"/>
      <c r="I822" s="44"/>
      <c r="J822" s="478"/>
    </row>
    <row r="823" spans="1:10" x14ac:dyDescent="0.25">
      <c r="A823" s="39">
        <v>821</v>
      </c>
      <c r="B823" s="124"/>
      <c r="C823" s="359"/>
      <c r="D823" s="359"/>
      <c r="E823" s="359"/>
      <c r="F823" s="359"/>
      <c r="G823" s="359"/>
      <c r="H823" s="44"/>
      <c r="I823" s="44"/>
      <c r="J823" s="478"/>
    </row>
    <row r="824" spans="1:10" x14ac:dyDescent="0.25">
      <c r="A824" s="39">
        <v>822</v>
      </c>
      <c r="B824" s="124"/>
      <c r="C824" s="359"/>
      <c r="D824" s="359"/>
      <c r="E824" s="359"/>
      <c r="F824" s="359"/>
      <c r="G824" s="359"/>
      <c r="H824" s="44"/>
      <c r="I824" s="44"/>
      <c r="J824" s="478"/>
    </row>
    <row r="825" spans="1:10" x14ac:dyDescent="0.25">
      <c r="A825" s="39">
        <v>823</v>
      </c>
      <c r="B825" s="124"/>
      <c r="C825" s="359"/>
      <c r="D825" s="359"/>
      <c r="E825" s="359"/>
      <c r="F825" s="359"/>
      <c r="G825" s="359"/>
      <c r="H825" s="44"/>
      <c r="I825" s="44"/>
      <c r="J825" s="478"/>
    </row>
    <row r="826" spans="1:10" x14ac:dyDescent="0.25">
      <c r="A826" s="39">
        <v>824</v>
      </c>
      <c r="B826" s="124"/>
      <c r="C826" s="359"/>
      <c r="D826" s="359"/>
      <c r="E826" s="359"/>
      <c r="F826" s="359"/>
      <c r="G826" s="359"/>
      <c r="H826" s="44"/>
      <c r="I826" s="44"/>
      <c r="J826" s="478"/>
    </row>
    <row r="827" spans="1:10" x14ac:dyDescent="0.25">
      <c r="A827" s="39">
        <v>825</v>
      </c>
      <c r="B827" s="124"/>
      <c r="C827" s="359"/>
      <c r="D827" s="359"/>
      <c r="E827" s="359"/>
      <c r="F827" s="359"/>
      <c r="G827" s="359"/>
      <c r="H827" s="44"/>
      <c r="I827" s="44"/>
      <c r="J827" s="478"/>
    </row>
    <row r="828" spans="1:10" x14ac:dyDescent="0.25">
      <c r="A828" s="39">
        <v>826</v>
      </c>
      <c r="B828" s="124"/>
      <c r="C828" s="359"/>
      <c r="D828" s="359"/>
      <c r="E828" s="359"/>
      <c r="F828" s="359"/>
      <c r="G828" s="359"/>
      <c r="H828" s="44"/>
      <c r="I828" s="44"/>
      <c r="J828" s="478"/>
    </row>
    <row r="829" spans="1:10" x14ac:dyDescent="0.25">
      <c r="A829" s="39">
        <v>827</v>
      </c>
      <c r="B829" s="124"/>
      <c r="C829" s="359"/>
      <c r="D829" s="359"/>
      <c r="E829" s="359"/>
      <c r="F829" s="359"/>
      <c r="G829" s="359"/>
      <c r="H829" s="44"/>
      <c r="I829" s="44"/>
      <c r="J829" s="478"/>
    </row>
    <row r="830" spans="1:10" x14ac:dyDescent="0.25">
      <c r="A830" s="39">
        <v>828</v>
      </c>
      <c r="B830" s="124"/>
      <c r="C830" s="359"/>
      <c r="D830" s="359"/>
      <c r="E830" s="359"/>
      <c r="F830" s="359"/>
      <c r="G830" s="359"/>
      <c r="H830" s="44"/>
      <c r="I830" s="44"/>
      <c r="J830" s="478"/>
    </row>
    <row r="831" spans="1:10" x14ac:dyDescent="0.25">
      <c r="A831" s="39">
        <v>829</v>
      </c>
      <c r="B831" s="124"/>
      <c r="C831" s="359"/>
      <c r="D831" s="359"/>
      <c r="E831" s="359"/>
      <c r="F831" s="359"/>
      <c r="G831" s="359"/>
      <c r="H831" s="44"/>
      <c r="I831" s="44"/>
      <c r="J831" s="478"/>
    </row>
    <row r="832" spans="1:10" x14ac:dyDescent="0.25">
      <c r="A832" s="39">
        <v>830</v>
      </c>
      <c r="B832" s="124"/>
      <c r="C832" s="359"/>
      <c r="D832" s="359"/>
      <c r="E832" s="359"/>
      <c r="F832" s="359"/>
      <c r="G832" s="359"/>
      <c r="H832" s="44"/>
      <c r="I832" s="44"/>
      <c r="J832" s="478"/>
    </row>
    <row r="833" spans="1:10" x14ac:dyDescent="0.25">
      <c r="A833" s="39">
        <v>831</v>
      </c>
      <c r="B833" s="124"/>
      <c r="C833" s="359"/>
      <c r="D833" s="359"/>
      <c r="E833" s="359"/>
      <c r="F833" s="359"/>
      <c r="G833" s="359"/>
      <c r="H833" s="44"/>
      <c r="I833" s="44"/>
      <c r="J833" s="478"/>
    </row>
    <row r="834" spans="1:10" x14ac:dyDescent="0.25">
      <c r="A834" s="39">
        <v>832</v>
      </c>
      <c r="B834" s="124"/>
      <c r="C834" s="359"/>
      <c r="D834" s="359"/>
      <c r="E834" s="359"/>
      <c r="F834" s="359"/>
      <c r="G834" s="359"/>
      <c r="H834" s="44"/>
      <c r="I834" s="44"/>
      <c r="J834" s="478"/>
    </row>
    <row r="835" spans="1:10" x14ac:dyDescent="0.25">
      <c r="A835" s="39">
        <v>833</v>
      </c>
      <c r="B835" s="124"/>
      <c r="C835" s="359"/>
      <c r="D835" s="359"/>
      <c r="E835" s="359"/>
      <c r="F835" s="359"/>
      <c r="G835" s="359"/>
      <c r="H835" s="44"/>
      <c r="I835" s="44"/>
      <c r="J835" s="478"/>
    </row>
    <row r="836" spans="1:10" x14ac:dyDescent="0.25">
      <c r="A836" s="39">
        <v>834</v>
      </c>
      <c r="B836" s="124"/>
      <c r="C836" s="359"/>
      <c r="D836" s="359"/>
      <c r="E836" s="359"/>
      <c r="F836" s="359"/>
      <c r="G836" s="359"/>
      <c r="H836" s="44"/>
      <c r="I836" s="44"/>
      <c r="J836" s="478"/>
    </row>
    <row r="837" spans="1:10" x14ac:dyDescent="0.25">
      <c r="A837" s="39">
        <v>835</v>
      </c>
      <c r="B837" s="124"/>
      <c r="C837" s="359"/>
      <c r="D837" s="359"/>
      <c r="E837" s="359"/>
      <c r="F837" s="359"/>
      <c r="G837" s="359"/>
      <c r="H837" s="44"/>
      <c r="I837" s="44"/>
      <c r="J837" s="478"/>
    </row>
    <row r="838" spans="1:10" x14ac:dyDescent="0.25">
      <c r="A838" s="39">
        <v>836</v>
      </c>
      <c r="B838" s="124"/>
      <c r="C838" s="359"/>
      <c r="D838" s="359"/>
      <c r="E838" s="359"/>
      <c r="F838" s="359"/>
      <c r="G838" s="359"/>
      <c r="H838" s="44"/>
      <c r="I838" s="44"/>
      <c r="J838" s="478"/>
    </row>
    <row r="839" spans="1:10" x14ac:dyDescent="0.25">
      <c r="A839" s="39">
        <v>837</v>
      </c>
      <c r="B839" s="124"/>
      <c r="C839" s="359"/>
      <c r="D839" s="359"/>
      <c r="E839" s="359"/>
      <c r="F839" s="359"/>
      <c r="G839" s="359"/>
      <c r="H839" s="44"/>
      <c r="I839" s="44"/>
      <c r="J839" s="478"/>
    </row>
    <row r="840" spans="1:10" x14ac:dyDescent="0.25">
      <c r="A840" s="39">
        <v>838</v>
      </c>
      <c r="B840" s="124"/>
      <c r="C840" s="359"/>
      <c r="D840" s="359"/>
      <c r="E840" s="359"/>
      <c r="F840" s="359"/>
      <c r="G840" s="359"/>
      <c r="H840" s="44"/>
      <c r="I840" s="44"/>
      <c r="J840" s="478"/>
    </row>
    <row r="841" spans="1:10" x14ac:dyDescent="0.25">
      <c r="A841" s="39">
        <v>839</v>
      </c>
      <c r="B841" s="124"/>
      <c r="C841" s="359"/>
      <c r="D841" s="359"/>
      <c r="E841" s="359"/>
      <c r="F841" s="359"/>
      <c r="G841" s="359"/>
      <c r="H841" s="44"/>
      <c r="I841" s="44"/>
      <c r="J841" s="478"/>
    </row>
    <row r="842" spans="1:10" x14ac:dyDescent="0.25">
      <c r="A842" s="39">
        <v>840</v>
      </c>
      <c r="B842" s="124"/>
      <c r="C842" s="359"/>
      <c r="D842" s="359"/>
      <c r="E842" s="359"/>
      <c r="F842" s="359"/>
      <c r="G842" s="359"/>
      <c r="H842" s="44"/>
      <c r="I842" s="44"/>
      <c r="J842" s="478"/>
    </row>
    <row r="843" spans="1:10" x14ac:dyDescent="0.25">
      <c r="A843" s="39">
        <v>841</v>
      </c>
      <c r="B843" s="124"/>
      <c r="C843" s="359"/>
      <c r="D843" s="359"/>
      <c r="E843" s="359"/>
      <c r="F843" s="359"/>
      <c r="G843" s="359"/>
      <c r="H843" s="44"/>
      <c r="I843" s="44"/>
      <c r="J843" s="478"/>
    </row>
    <row r="844" spans="1:10" x14ac:dyDescent="0.25">
      <c r="A844" s="39">
        <v>842</v>
      </c>
      <c r="B844" s="124"/>
      <c r="C844" s="359"/>
      <c r="D844" s="359"/>
      <c r="E844" s="359"/>
      <c r="F844" s="359"/>
      <c r="G844" s="359"/>
      <c r="H844" s="44"/>
      <c r="I844" s="44"/>
      <c r="J844" s="478"/>
    </row>
    <row r="845" spans="1:10" x14ac:dyDescent="0.25">
      <c r="A845" s="39">
        <v>843</v>
      </c>
      <c r="B845" s="124"/>
      <c r="C845" s="359"/>
      <c r="D845" s="359"/>
      <c r="E845" s="359"/>
      <c r="F845" s="359"/>
      <c r="G845" s="359"/>
      <c r="H845" s="44"/>
      <c r="I845" s="44"/>
      <c r="J845" s="478"/>
    </row>
    <row r="846" spans="1:10" x14ac:dyDescent="0.25">
      <c r="A846" s="39">
        <v>844</v>
      </c>
      <c r="B846" s="124"/>
      <c r="C846" s="359"/>
      <c r="D846" s="359"/>
      <c r="E846" s="359"/>
      <c r="F846" s="359"/>
      <c r="G846" s="359"/>
      <c r="H846" s="44"/>
      <c r="I846" s="44"/>
      <c r="J846" s="478"/>
    </row>
    <row r="847" spans="1:10" x14ac:dyDescent="0.25">
      <c r="A847" s="39">
        <v>845</v>
      </c>
      <c r="B847" s="124"/>
      <c r="C847" s="359"/>
      <c r="D847" s="359"/>
      <c r="E847" s="359"/>
      <c r="F847" s="359"/>
      <c r="G847" s="359"/>
      <c r="H847" s="44"/>
      <c r="I847" s="44"/>
      <c r="J847" s="478"/>
    </row>
    <row r="848" spans="1:10" x14ac:dyDescent="0.25">
      <c r="A848" s="39">
        <v>846</v>
      </c>
      <c r="B848" s="124"/>
      <c r="C848" s="359"/>
      <c r="D848" s="359"/>
      <c r="E848" s="359"/>
      <c r="F848" s="359"/>
      <c r="G848" s="359"/>
      <c r="H848" s="44"/>
      <c r="I848" s="44"/>
      <c r="J848" s="478"/>
    </row>
    <row r="849" spans="1:10" x14ac:dyDescent="0.25">
      <c r="A849" s="39">
        <v>847</v>
      </c>
      <c r="B849" s="124"/>
      <c r="C849" s="359"/>
      <c r="D849" s="359"/>
      <c r="E849" s="359"/>
      <c r="F849" s="359"/>
      <c r="G849" s="359"/>
      <c r="H849" s="44"/>
      <c r="I849" s="44"/>
      <c r="J849" s="478"/>
    </row>
    <row r="850" spans="1:10" x14ac:dyDescent="0.25">
      <c r="A850" s="39">
        <v>848</v>
      </c>
      <c r="B850" s="124"/>
      <c r="C850" s="359"/>
      <c r="D850" s="359"/>
      <c r="E850" s="359"/>
      <c r="F850" s="359"/>
      <c r="G850" s="359"/>
      <c r="H850" s="44"/>
      <c r="I850" s="44"/>
      <c r="J850" s="478"/>
    </row>
    <row r="851" spans="1:10" x14ac:dyDescent="0.25">
      <c r="A851" s="39">
        <v>849</v>
      </c>
      <c r="B851" s="124"/>
      <c r="C851" s="359"/>
      <c r="D851" s="359"/>
      <c r="E851" s="359"/>
      <c r="F851" s="359"/>
      <c r="G851" s="359"/>
      <c r="H851" s="44"/>
      <c r="I851" s="44"/>
      <c r="J851" s="478"/>
    </row>
    <row r="852" spans="1:10" x14ac:dyDescent="0.25">
      <c r="A852" s="39">
        <v>850</v>
      </c>
      <c r="B852" s="124"/>
      <c r="C852" s="359"/>
      <c r="D852" s="359"/>
      <c r="E852" s="359"/>
      <c r="F852" s="359"/>
      <c r="G852" s="359"/>
      <c r="H852" s="44"/>
      <c r="I852" s="44"/>
      <c r="J852" s="478"/>
    </row>
    <row r="853" spans="1:10" x14ac:dyDescent="0.25">
      <c r="A853" s="39">
        <v>851</v>
      </c>
      <c r="B853" s="124"/>
      <c r="C853" s="359"/>
      <c r="D853" s="359"/>
      <c r="E853" s="359"/>
      <c r="F853" s="359"/>
      <c r="G853" s="359"/>
      <c r="H853" s="44"/>
      <c r="I853" s="44"/>
      <c r="J853" s="478"/>
    </row>
    <row r="854" spans="1:10" x14ac:dyDescent="0.25">
      <c r="A854" s="39">
        <v>852</v>
      </c>
      <c r="B854" s="124"/>
      <c r="C854" s="359"/>
      <c r="D854" s="359"/>
      <c r="E854" s="359"/>
      <c r="F854" s="359"/>
      <c r="G854" s="359"/>
      <c r="H854" s="44"/>
      <c r="I854" s="44"/>
      <c r="J854" s="478"/>
    </row>
    <row r="855" spans="1:10" x14ac:dyDescent="0.25">
      <c r="A855" s="39">
        <v>853</v>
      </c>
      <c r="B855" s="124"/>
      <c r="C855" s="359"/>
      <c r="D855" s="359"/>
      <c r="E855" s="359"/>
      <c r="F855" s="359"/>
      <c r="G855" s="359"/>
      <c r="H855" s="44"/>
      <c r="I855" s="44"/>
      <c r="J855" s="478"/>
    </row>
    <row r="856" spans="1:10" x14ac:dyDescent="0.25">
      <c r="A856" s="39">
        <v>854</v>
      </c>
      <c r="B856" s="124"/>
      <c r="C856" s="359"/>
      <c r="D856" s="359"/>
      <c r="E856" s="359"/>
      <c r="F856" s="359"/>
      <c r="G856" s="359"/>
      <c r="H856" s="44"/>
      <c r="I856" s="44"/>
      <c r="J856" s="478"/>
    </row>
    <row r="857" spans="1:10" x14ac:dyDescent="0.25">
      <c r="A857" s="39">
        <v>855</v>
      </c>
      <c r="B857" s="124"/>
      <c r="C857" s="359"/>
      <c r="D857" s="359"/>
      <c r="E857" s="359"/>
      <c r="F857" s="359"/>
      <c r="G857" s="359"/>
      <c r="H857" s="44"/>
      <c r="I857" s="44"/>
      <c r="J857" s="478"/>
    </row>
    <row r="858" spans="1:10" x14ac:dyDescent="0.25">
      <c r="A858" s="39">
        <v>856</v>
      </c>
      <c r="B858" s="124"/>
      <c r="C858" s="359"/>
      <c r="D858" s="359"/>
      <c r="E858" s="359"/>
      <c r="F858" s="359"/>
      <c r="G858" s="359"/>
      <c r="H858" s="44"/>
      <c r="I858" s="44"/>
      <c r="J858" s="478"/>
    </row>
    <row r="859" spans="1:10" x14ac:dyDescent="0.25">
      <c r="A859" s="39">
        <v>857</v>
      </c>
      <c r="B859" s="124"/>
      <c r="C859" s="359"/>
      <c r="D859" s="359"/>
      <c r="E859" s="359"/>
      <c r="F859" s="359"/>
      <c r="G859" s="359"/>
      <c r="H859" s="44"/>
      <c r="I859" s="44"/>
      <c r="J859" s="478"/>
    </row>
    <row r="860" spans="1:10" x14ac:dyDescent="0.25">
      <c r="A860" s="39">
        <v>858</v>
      </c>
      <c r="B860" s="124"/>
      <c r="C860" s="359"/>
      <c r="D860" s="359"/>
      <c r="E860" s="359"/>
      <c r="F860" s="359"/>
      <c r="G860" s="359"/>
      <c r="H860" s="44"/>
      <c r="I860" s="44"/>
      <c r="J860" s="478"/>
    </row>
    <row r="861" spans="1:10" x14ac:dyDescent="0.25">
      <c r="A861" s="39">
        <v>859</v>
      </c>
      <c r="B861" s="124"/>
      <c r="C861" s="359"/>
      <c r="D861" s="359"/>
      <c r="E861" s="359"/>
      <c r="F861" s="359"/>
      <c r="G861" s="359"/>
      <c r="H861" s="44"/>
      <c r="I861" s="44"/>
      <c r="J861" s="478"/>
    </row>
    <row r="862" spans="1:10" x14ac:dyDescent="0.25">
      <c r="A862" s="39">
        <v>860</v>
      </c>
      <c r="B862" s="124"/>
      <c r="C862" s="359"/>
      <c r="D862" s="359"/>
      <c r="E862" s="359"/>
      <c r="F862" s="359"/>
      <c r="G862" s="359"/>
      <c r="H862" s="44"/>
      <c r="I862" s="44"/>
      <c r="J862" s="478"/>
    </row>
    <row r="863" spans="1:10" x14ac:dyDescent="0.25">
      <c r="A863" s="39">
        <v>861</v>
      </c>
      <c r="B863" s="124"/>
      <c r="C863" s="359"/>
      <c r="D863" s="359"/>
      <c r="E863" s="359"/>
      <c r="F863" s="359"/>
      <c r="G863" s="359"/>
      <c r="H863" s="44"/>
      <c r="I863" s="44"/>
      <c r="J863" s="478"/>
    </row>
    <row r="864" spans="1:10" x14ac:dyDescent="0.25">
      <c r="A864" s="39">
        <v>862</v>
      </c>
      <c r="B864" s="124"/>
      <c r="C864" s="359"/>
      <c r="D864" s="359"/>
      <c r="E864" s="359"/>
      <c r="F864" s="359"/>
      <c r="G864" s="359"/>
      <c r="H864" s="44"/>
      <c r="I864" s="44"/>
      <c r="J864" s="478"/>
    </row>
    <row r="865" spans="1:10" x14ac:dyDescent="0.25">
      <c r="A865" s="39">
        <v>863</v>
      </c>
      <c r="B865" s="124"/>
      <c r="C865" s="359"/>
      <c r="D865" s="359"/>
      <c r="E865" s="359"/>
      <c r="F865" s="359"/>
      <c r="G865" s="359"/>
      <c r="H865" s="44"/>
      <c r="I865" s="44"/>
      <c r="J865" s="478"/>
    </row>
    <row r="866" spans="1:10" x14ac:dyDescent="0.25">
      <c r="A866" s="39">
        <v>864</v>
      </c>
      <c r="B866" s="124"/>
      <c r="C866" s="359"/>
      <c r="D866" s="359"/>
      <c r="E866" s="359"/>
      <c r="F866" s="359"/>
      <c r="G866" s="359"/>
      <c r="H866" s="44"/>
      <c r="I866" s="44"/>
      <c r="J866" s="478"/>
    </row>
    <row r="867" spans="1:10" x14ac:dyDescent="0.25">
      <c r="A867" s="39">
        <v>865</v>
      </c>
      <c r="B867" s="124"/>
      <c r="C867" s="359"/>
      <c r="D867" s="359"/>
      <c r="E867" s="359"/>
      <c r="F867" s="359"/>
      <c r="G867" s="359"/>
      <c r="H867" s="44"/>
      <c r="I867" s="44"/>
      <c r="J867" s="478"/>
    </row>
    <row r="868" spans="1:10" x14ac:dyDescent="0.25">
      <c r="A868" s="39">
        <v>866</v>
      </c>
      <c r="B868" s="124"/>
      <c r="C868" s="359"/>
      <c r="D868" s="359"/>
      <c r="E868" s="359"/>
      <c r="F868" s="359"/>
      <c r="G868" s="359"/>
      <c r="H868" s="44"/>
      <c r="I868" s="44"/>
      <c r="J868" s="478"/>
    </row>
    <row r="869" spans="1:10" x14ac:dyDescent="0.25">
      <c r="A869" s="39">
        <v>867</v>
      </c>
      <c r="B869" s="124"/>
      <c r="C869" s="359"/>
      <c r="D869" s="359"/>
      <c r="E869" s="359"/>
      <c r="F869" s="359"/>
      <c r="G869" s="359"/>
      <c r="H869" s="44"/>
      <c r="I869" s="44"/>
      <c r="J869" s="478"/>
    </row>
    <row r="870" spans="1:10" x14ac:dyDescent="0.25">
      <c r="A870" s="39">
        <v>868</v>
      </c>
      <c r="B870" s="124"/>
      <c r="C870" s="359"/>
      <c r="D870" s="359"/>
      <c r="E870" s="359"/>
      <c r="F870" s="359"/>
      <c r="G870" s="359"/>
      <c r="H870" s="44"/>
      <c r="I870" s="44"/>
      <c r="J870" s="478"/>
    </row>
    <row r="871" spans="1:10" x14ac:dyDescent="0.25">
      <c r="A871" s="39">
        <v>869</v>
      </c>
      <c r="B871" s="124"/>
      <c r="C871" s="359"/>
      <c r="D871" s="359"/>
      <c r="E871" s="359"/>
      <c r="F871" s="359"/>
      <c r="G871" s="359"/>
      <c r="H871" s="44"/>
      <c r="I871" s="44"/>
      <c r="J871" s="478"/>
    </row>
    <row r="872" spans="1:10" x14ac:dyDescent="0.25">
      <c r="A872" s="39">
        <v>870</v>
      </c>
      <c r="B872" s="124"/>
      <c r="C872" s="359"/>
      <c r="D872" s="359"/>
      <c r="E872" s="359"/>
      <c r="F872" s="359"/>
      <c r="G872" s="359"/>
      <c r="H872" s="44"/>
      <c r="I872" s="44"/>
      <c r="J872" s="478"/>
    </row>
    <row r="873" spans="1:10" x14ac:dyDescent="0.25">
      <c r="A873" s="39">
        <v>871</v>
      </c>
      <c r="B873" s="124"/>
      <c r="C873" s="359"/>
      <c r="D873" s="359"/>
      <c r="E873" s="359"/>
      <c r="F873" s="359"/>
      <c r="G873" s="359"/>
      <c r="H873" s="44"/>
      <c r="I873" s="44"/>
      <c r="J873" s="478"/>
    </row>
    <row r="874" spans="1:10" x14ac:dyDescent="0.25">
      <c r="A874" s="39">
        <v>872</v>
      </c>
      <c r="B874" s="124"/>
      <c r="C874" s="359"/>
      <c r="D874" s="359"/>
      <c r="E874" s="359"/>
      <c r="F874" s="359"/>
      <c r="G874" s="359"/>
      <c r="H874" s="44"/>
      <c r="I874" s="44"/>
      <c r="J874" s="478"/>
    </row>
    <row r="875" spans="1:10" x14ac:dyDescent="0.25">
      <c r="A875" s="39">
        <v>873</v>
      </c>
      <c r="B875" s="124"/>
      <c r="C875" s="359"/>
      <c r="D875" s="359"/>
      <c r="E875" s="359"/>
      <c r="F875" s="359"/>
      <c r="G875" s="359"/>
      <c r="H875" s="44"/>
      <c r="I875" s="44"/>
      <c r="J875" s="478"/>
    </row>
    <row r="876" spans="1:10" x14ac:dyDescent="0.25">
      <c r="A876" s="39">
        <v>874</v>
      </c>
      <c r="B876" s="124"/>
      <c r="C876" s="359"/>
      <c r="D876" s="359"/>
      <c r="E876" s="359"/>
      <c r="F876" s="359"/>
      <c r="G876" s="359"/>
      <c r="H876" s="44"/>
      <c r="I876" s="44"/>
      <c r="J876" s="478"/>
    </row>
    <row r="877" spans="1:10" x14ac:dyDescent="0.25">
      <c r="A877" s="39">
        <v>875</v>
      </c>
      <c r="B877" s="124"/>
      <c r="C877" s="359"/>
      <c r="D877" s="359"/>
      <c r="E877" s="359"/>
      <c r="F877" s="359"/>
      <c r="G877" s="359"/>
      <c r="H877" s="44"/>
      <c r="I877" s="44"/>
      <c r="J877" s="478"/>
    </row>
    <row r="878" spans="1:10" x14ac:dyDescent="0.25">
      <c r="A878" s="39">
        <v>876</v>
      </c>
      <c r="B878" s="124"/>
      <c r="C878" s="359"/>
      <c r="D878" s="359"/>
      <c r="E878" s="359"/>
      <c r="F878" s="359"/>
      <c r="G878" s="359"/>
      <c r="H878" s="44"/>
      <c r="I878" s="44"/>
      <c r="J878" s="478"/>
    </row>
    <row r="879" spans="1:10" x14ac:dyDescent="0.25">
      <c r="A879" s="39">
        <v>877</v>
      </c>
      <c r="B879" s="124"/>
      <c r="C879" s="359"/>
      <c r="D879" s="359"/>
      <c r="E879" s="359"/>
      <c r="F879" s="359"/>
      <c r="G879" s="359"/>
      <c r="H879" s="44"/>
      <c r="I879" s="44"/>
      <c r="J879" s="478"/>
    </row>
    <row r="880" spans="1:10" x14ac:dyDescent="0.25">
      <c r="A880" s="39">
        <v>878</v>
      </c>
      <c r="B880" s="124"/>
      <c r="C880" s="359"/>
      <c r="D880" s="359"/>
      <c r="E880" s="359"/>
      <c r="F880" s="359"/>
      <c r="G880" s="359"/>
      <c r="H880" s="44"/>
      <c r="I880" s="44"/>
      <c r="J880" s="478"/>
    </row>
    <row r="881" spans="1:10" x14ac:dyDescent="0.25">
      <c r="A881" s="39">
        <v>879</v>
      </c>
      <c r="B881" s="124"/>
      <c r="C881" s="359"/>
      <c r="D881" s="359"/>
      <c r="E881" s="359"/>
      <c r="F881" s="359"/>
      <c r="G881" s="359"/>
      <c r="H881" s="44"/>
      <c r="I881" s="44"/>
      <c r="J881" s="478"/>
    </row>
    <row r="882" spans="1:10" x14ac:dyDescent="0.25">
      <c r="A882" s="39">
        <v>880</v>
      </c>
      <c r="B882" s="124"/>
      <c r="C882" s="359"/>
      <c r="D882" s="359"/>
      <c r="E882" s="359"/>
      <c r="F882" s="359"/>
      <c r="G882" s="359"/>
      <c r="H882" s="44"/>
      <c r="I882" s="44"/>
      <c r="J882" s="478"/>
    </row>
    <row r="883" spans="1:10" x14ac:dyDescent="0.25">
      <c r="A883" s="39">
        <v>881</v>
      </c>
      <c r="B883" s="124"/>
      <c r="C883" s="359"/>
      <c r="D883" s="359"/>
      <c r="E883" s="359"/>
      <c r="F883" s="359"/>
      <c r="G883" s="359"/>
      <c r="H883" s="44"/>
      <c r="I883" s="44"/>
      <c r="J883" s="478"/>
    </row>
    <row r="884" spans="1:10" x14ac:dyDescent="0.25">
      <c r="A884" s="39">
        <v>882</v>
      </c>
      <c r="B884" s="124"/>
      <c r="C884" s="359"/>
      <c r="D884" s="359"/>
      <c r="E884" s="359"/>
      <c r="F884" s="359"/>
      <c r="G884" s="359"/>
      <c r="H884" s="44"/>
      <c r="I884" s="44"/>
      <c r="J884" s="478"/>
    </row>
    <row r="885" spans="1:10" x14ac:dyDescent="0.25">
      <c r="A885" s="39">
        <v>883</v>
      </c>
      <c r="B885" s="124"/>
      <c r="C885" s="359"/>
      <c r="D885" s="359"/>
      <c r="E885" s="359"/>
      <c r="F885" s="359"/>
      <c r="G885" s="359"/>
      <c r="H885" s="44"/>
      <c r="I885" s="44"/>
      <c r="J885" s="478"/>
    </row>
    <row r="886" spans="1:10" x14ac:dyDescent="0.25">
      <c r="A886" s="39">
        <v>884</v>
      </c>
      <c r="B886" s="124"/>
      <c r="C886" s="359"/>
      <c r="D886" s="359"/>
      <c r="E886" s="359"/>
      <c r="F886" s="359"/>
      <c r="G886" s="359"/>
      <c r="H886" s="44"/>
      <c r="I886" s="44"/>
      <c r="J886" s="478"/>
    </row>
    <row r="887" spans="1:10" x14ac:dyDescent="0.25">
      <c r="A887" s="39">
        <v>885</v>
      </c>
      <c r="B887" s="124"/>
      <c r="C887" s="359"/>
      <c r="D887" s="359"/>
      <c r="E887" s="359"/>
      <c r="F887" s="359"/>
      <c r="G887" s="359"/>
      <c r="H887" s="44"/>
      <c r="I887" s="44"/>
      <c r="J887" s="478"/>
    </row>
    <row r="888" spans="1:10" x14ac:dyDescent="0.25">
      <c r="A888" s="39">
        <v>886</v>
      </c>
      <c r="B888" s="124"/>
      <c r="C888" s="359"/>
      <c r="D888" s="359"/>
      <c r="E888" s="359"/>
      <c r="F888" s="359"/>
      <c r="G888" s="359"/>
      <c r="H888" s="44"/>
      <c r="I888" s="44"/>
      <c r="J888" s="478"/>
    </row>
    <row r="889" spans="1:10" x14ac:dyDescent="0.25">
      <c r="A889" s="39">
        <v>887</v>
      </c>
      <c r="B889" s="124"/>
      <c r="C889" s="359"/>
      <c r="D889" s="359"/>
      <c r="E889" s="359"/>
      <c r="F889" s="359"/>
      <c r="G889" s="359"/>
      <c r="H889" s="44"/>
      <c r="I889" s="44"/>
      <c r="J889" s="478"/>
    </row>
    <row r="890" spans="1:10" x14ac:dyDescent="0.25">
      <c r="A890" s="39">
        <v>888</v>
      </c>
      <c r="B890" s="124"/>
      <c r="C890" s="359"/>
      <c r="D890" s="359"/>
      <c r="E890" s="359"/>
      <c r="F890" s="359"/>
      <c r="G890" s="359"/>
      <c r="H890" s="359"/>
      <c r="I890" s="44"/>
      <c r="J890" s="478"/>
    </row>
    <row r="891" spans="1:10" x14ac:dyDescent="0.25">
      <c r="A891" s="39">
        <v>889</v>
      </c>
      <c r="B891" s="124"/>
      <c r="C891" s="359"/>
      <c r="D891" s="359"/>
      <c r="E891" s="359"/>
      <c r="F891" s="359"/>
      <c r="G891" s="359"/>
      <c r="H891" s="359"/>
      <c r="I891" s="44"/>
      <c r="J891" s="478"/>
    </row>
    <row r="892" spans="1:10" x14ac:dyDescent="0.25">
      <c r="A892" s="39">
        <v>890</v>
      </c>
      <c r="B892" s="124"/>
      <c r="C892" s="359"/>
      <c r="D892" s="359"/>
      <c r="E892" s="359"/>
      <c r="F892" s="359"/>
      <c r="G892" s="359"/>
      <c r="H892" s="359"/>
      <c r="I892" s="44"/>
      <c r="J892" s="478"/>
    </row>
    <row r="893" spans="1:10" x14ac:dyDescent="0.25">
      <c r="A893" s="39">
        <v>891</v>
      </c>
      <c r="B893" s="124"/>
      <c r="C893" s="359"/>
      <c r="D893" s="359"/>
      <c r="E893" s="359"/>
      <c r="F893" s="359"/>
      <c r="G893" s="359"/>
      <c r="H893" s="359"/>
      <c r="I893" s="44"/>
      <c r="J893" s="478"/>
    </row>
    <row r="894" spans="1:10" x14ac:dyDescent="0.25">
      <c r="A894" s="39">
        <v>892</v>
      </c>
      <c r="B894" s="124"/>
      <c r="C894" s="359"/>
      <c r="D894" s="359"/>
      <c r="E894" s="359"/>
      <c r="F894" s="359"/>
      <c r="G894" s="359"/>
      <c r="H894" s="359"/>
      <c r="I894" s="44"/>
      <c r="J894" s="478"/>
    </row>
    <row r="895" spans="1:10" x14ac:dyDescent="0.25">
      <c r="A895" s="39">
        <v>893</v>
      </c>
      <c r="B895" s="124"/>
      <c r="C895" s="359"/>
      <c r="D895" s="359"/>
      <c r="E895" s="359"/>
      <c r="F895" s="359"/>
      <c r="G895" s="359"/>
      <c r="H895" s="21"/>
      <c r="I895" s="44"/>
      <c r="J895" s="478"/>
    </row>
    <row r="896" spans="1:10" x14ac:dyDescent="0.25">
      <c r="A896" s="39">
        <v>894</v>
      </c>
      <c r="B896" s="124"/>
      <c r="C896" s="359"/>
      <c r="D896" s="359"/>
      <c r="E896" s="359"/>
      <c r="F896" s="359"/>
      <c r="G896" s="359"/>
      <c r="H896" s="21"/>
      <c r="I896" s="44"/>
      <c r="J896" s="478"/>
    </row>
    <row r="897" spans="1:10" x14ac:dyDescent="0.25">
      <c r="A897" s="39">
        <v>895</v>
      </c>
      <c r="B897" s="124"/>
      <c r="C897" s="359"/>
      <c r="D897" s="359"/>
      <c r="E897" s="359"/>
      <c r="F897" s="359"/>
      <c r="G897" s="359"/>
      <c r="H897" s="359"/>
      <c r="I897" s="44"/>
      <c r="J897" s="478"/>
    </row>
    <row r="898" spans="1:10" x14ac:dyDescent="0.25">
      <c r="A898" s="39">
        <v>896</v>
      </c>
      <c r="B898" s="124"/>
      <c r="C898" s="359"/>
      <c r="D898" s="359"/>
      <c r="E898" s="359"/>
      <c r="F898" s="359"/>
      <c r="G898" s="359"/>
      <c r="H898" s="359"/>
      <c r="I898" s="44"/>
      <c r="J898" s="478"/>
    </row>
    <row r="899" spans="1:10" x14ac:dyDescent="0.25">
      <c r="A899" s="39">
        <v>897</v>
      </c>
      <c r="B899" s="124"/>
      <c r="C899" s="359"/>
      <c r="D899" s="359"/>
      <c r="E899" s="359"/>
      <c r="F899" s="359"/>
      <c r="G899" s="359"/>
      <c r="H899" s="21"/>
      <c r="I899" s="44"/>
      <c r="J899" s="478"/>
    </row>
    <row r="900" spans="1:10" x14ac:dyDescent="0.25">
      <c r="A900" s="39">
        <v>898</v>
      </c>
      <c r="B900" s="124"/>
      <c r="C900" s="359"/>
      <c r="D900" s="359"/>
      <c r="E900" s="359"/>
      <c r="F900" s="359"/>
      <c r="G900" s="359"/>
      <c r="H900" s="359"/>
      <c r="I900" s="44"/>
      <c r="J900" s="478"/>
    </row>
    <row r="901" spans="1:10" x14ac:dyDescent="0.25">
      <c r="A901" s="39">
        <v>899</v>
      </c>
      <c r="B901" s="124"/>
      <c r="C901" s="359"/>
      <c r="D901" s="359"/>
      <c r="E901" s="359"/>
      <c r="F901" s="359"/>
      <c r="G901" s="359"/>
      <c r="H901" s="359"/>
      <c r="I901" s="44"/>
      <c r="J901" s="478"/>
    </row>
    <row r="902" spans="1:10" x14ac:dyDescent="0.25">
      <c r="A902" s="39">
        <v>900</v>
      </c>
      <c r="B902" s="124"/>
      <c r="C902" s="359"/>
      <c r="D902" s="359"/>
      <c r="E902" s="359"/>
      <c r="F902" s="359"/>
      <c r="G902" s="359"/>
      <c r="H902" s="359"/>
      <c r="I902" s="44"/>
      <c r="J902" s="478"/>
    </row>
    <row r="903" spans="1:10" x14ac:dyDescent="0.25">
      <c r="A903" s="39">
        <v>901</v>
      </c>
      <c r="B903" s="124"/>
      <c r="C903" s="359"/>
      <c r="D903" s="359"/>
      <c r="E903" s="359"/>
      <c r="F903" s="359"/>
      <c r="G903" s="359"/>
      <c r="H903" s="359"/>
      <c r="I903" s="44"/>
      <c r="J903" s="478"/>
    </row>
    <row r="904" spans="1:10" x14ac:dyDescent="0.25">
      <c r="A904" s="39">
        <v>902</v>
      </c>
      <c r="B904" s="124"/>
      <c r="C904" s="359"/>
      <c r="D904" s="359"/>
      <c r="E904" s="359"/>
      <c r="F904" s="359"/>
      <c r="G904" s="359"/>
      <c r="H904" s="359"/>
      <c r="I904" s="44"/>
      <c r="J904" s="478"/>
    </row>
    <row r="905" spans="1:10" x14ac:dyDescent="0.25">
      <c r="A905" s="39">
        <v>903</v>
      </c>
      <c r="B905" s="124"/>
      <c r="C905" s="359"/>
      <c r="D905" s="359"/>
      <c r="E905" s="359"/>
      <c r="F905" s="359"/>
      <c r="G905" s="359"/>
      <c r="H905" s="359"/>
      <c r="I905" s="44"/>
      <c r="J905" s="478"/>
    </row>
    <row r="906" spans="1:10" x14ac:dyDescent="0.25">
      <c r="A906" s="39">
        <v>904</v>
      </c>
      <c r="B906" s="124"/>
      <c r="C906" s="359"/>
      <c r="D906" s="359"/>
      <c r="E906" s="359"/>
      <c r="F906" s="359"/>
      <c r="G906" s="359"/>
      <c r="H906" s="359"/>
      <c r="I906" s="44"/>
      <c r="J906" s="478"/>
    </row>
    <row r="907" spans="1:10" x14ac:dyDescent="0.25">
      <c r="A907" s="39">
        <v>905</v>
      </c>
      <c r="B907" s="124"/>
      <c r="C907" s="359"/>
      <c r="D907" s="359"/>
      <c r="E907" s="359"/>
      <c r="F907" s="359"/>
      <c r="G907" s="359"/>
      <c r="H907" s="359"/>
      <c r="I907" s="44"/>
      <c r="J907" s="478"/>
    </row>
    <row r="908" spans="1:10" x14ac:dyDescent="0.25">
      <c r="A908" s="39">
        <v>906</v>
      </c>
      <c r="B908" s="124"/>
      <c r="C908" s="359"/>
      <c r="D908" s="359"/>
      <c r="E908" s="359"/>
      <c r="F908" s="359"/>
      <c r="G908" s="359"/>
      <c r="H908" s="359"/>
      <c r="I908" s="44"/>
      <c r="J908" s="478"/>
    </row>
    <row r="909" spans="1:10" x14ac:dyDescent="0.25">
      <c r="A909" s="39">
        <v>907</v>
      </c>
      <c r="B909" s="124"/>
      <c r="C909" s="359"/>
      <c r="D909" s="359"/>
      <c r="E909" s="359"/>
      <c r="F909" s="359"/>
      <c r="G909" s="359"/>
      <c r="H909" s="21"/>
      <c r="I909" s="44"/>
      <c r="J909" s="478"/>
    </row>
    <row r="910" spans="1:10" x14ac:dyDescent="0.25">
      <c r="A910" s="39">
        <v>908</v>
      </c>
      <c r="B910" s="124"/>
      <c r="C910" s="359"/>
      <c r="D910" s="359"/>
      <c r="E910" s="359"/>
      <c r="F910" s="359"/>
      <c r="G910" s="359"/>
      <c r="H910" s="359"/>
      <c r="I910" s="44"/>
      <c r="J910" s="478"/>
    </row>
    <row r="911" spans="1:10" x14ac:dyDescent="0.25">
      <c r="A911" s="39">
        <v>909</v>
      </c>
      <c r="B911" s="124"/>
      <c r="C911" s="359"/>
      <c r="D911" s="359"/>
      <c r="E911" s="359"/>
      <c r="F911" s="359"/>
      <c r="G911" s="359"/>
      <c r="H911" s="21"/>
      <c r="I911" s="44"/>
      <c r="J911" s="478"/>
    </row>
    <row r="912" spans="1:10" x14ac:dyDescent="0.25">
      <c r="A912" s="39">
        <v>910</v>
      </c>
      <c r="B912" s="124"/>
      <c r="C912" s="359"/>
      <c r="D912" s="359"/>
      <c r="E912" s="359"/>
      <c r="F912" s="359"/>
      <c r="G912" s="359"/>
      <c r="H912" s="359"/>
      <c r="I912" s="44"/>
      <c r="J912" s="478"/>
    </row>
    <row r="913" spans="1:10" x14ac:dyDescent="0.25">
      <c r="A913" s="39">
        <v>911</v>
      </c>
      <c r="B913" s="124"/>
      <c r="C913" s="359"/>
      <c r="D913" s="359"/>
      <c r="E913" s="359"/>
      <c r="F913" s="359"/>
      <c r="G913" s="359"/>
      <c r="H913" s="359"/>
      <c r="I913" s="44"/>
      <c r="J913" s="478"/>
    </row>
    <row r="914" spans="1:10" x14ac:dyDescent="0.25">
      <c r="A914" s="39">
        <v>912</v>
      </c>
      <c r="B914" s="124"/>
      <c r="C914" s="359"/>
      <c r="D914" s="359"/>
      <c r="E914" s="359"/>
      <c r="F914" s="359"/>
      <c r="G914" s="359"/>
      <c r="H914" s="359"/>
      <c r="I914" s="44"/>
      <c r="J914" s="478"/>
    </row>
    <row r="915" spans="1:10" x14ac:dyDescent="0.25">
      <c r="A915" s="39">
        <v>913</v>
      </c>
      <c r="B915" s="124"/>
      <c r="C915" s="359"/>
      <c r="D915" s="359"/>
      <c r="E915" s="359"/>
      <c r="F915" s="359"/>
      <c r="G915" s="359"/>
      <c r="H915" s="359"/>
      <c r="I915" s="44"/>
      <c r="J915" s="478"/>
    </row>
    <row r="916" spans="1:10" x14ac:dyDescent="0.25">
      <c r="A916" s="39">
        <v>914</v>
      </c>
      <c r="B916" s="124"/>
      <c r="C916" s="359"/>
      <c r="D916" s="359"/>
      <c r="E916" s="359"/>
      <c r="F916" s="359"/>
      <c r="G916" s="359"/>
      <c r="H916" s="359"/>
      <c r="I916" s="44"/>
      <c r="J916" s="478"/>
    </row>
    <row r="917" spans="1:10" x14ac:dyDescent="0.25">
      <c r="A917" s="39">
        <v>915</v>
      </c>
      <c r="B917" s="124"/>
      <c r="C917" s="359"/>
      <c r="D917" s="359"/>
      <c r="E917" s="359"/>
      <c r="F917" s="359"/>
      <c r="G917" s="359"/>
      <c r="H917" s="359"/>
      <c r="I917" s="44"/>
      <c r="J917" s="478"/>
    </row>
    <row r="918" spans="1:10" x14ac:dyDescent="0.25">
      <c r="A918" s="39">
        <v>916</v>
      </c>
      <c r="B918" s="124"/>
      <c r="C918" s="359"/>
      <c r="D918" s="359"/>
      <c r="E918" s="359"/>
      <c r="F918" s="359"/>
      <c r="G918" s="359"/>
      <c r="H918" s="359"/>
      <c r="I918" s="44"/>
      <c r="J918" s="478"/>
    </row>
    <row r="919" spans="1:10" x14ac:dyDescent="0.25">
      <c r="A919" s="39">
        <v>917</v>
      </c>
      <c r="B919" s="124"/>
      <c r="C919" s="359"/>
      <c r="D919" s="359"/>
      <c r="E919" s="359"/>
      <c r="F919" s="359"/>
      <c r="G919" s="359"/>
      <c r="H919" s="359"/>
      <c r="I919" s="44"/>
      <c r="J919" s="478"/>
    </row>
    <row r="920" spans="1:10" x14ac:dyDescent="0.25">
      <c r="A920" s="39">
        <v>918</v>
      </c>
      <c r="B920" s="124"/>
      <c r="C920" s="359"/>
      <c r="D920" s="359"/>
      <c r="E920" s="359"/>
      <c r="F920" s="359"/>
      <c r="G920" s="359"/>
      <c r="H920" s="359"/>
      <c r="I920" s="44"/>
      <c r="J920" s="478"/>
    </row>
    <row r="921" spans="1:10" x14ac:dyDescent="0.25">
      <c r="A921" s="39">
        <v>919</v>
      </c>
      <c r="B921" s="124"/>
      <c r="C921" s="359"/>
      <c r="D921" s="359"/>
      <c r="E921" s="359"/>
      <c r="F921" s="359"/>
      <c r="G921" s="359"/>
      <c r="H921" s="21"/>
      <c r="I921" s="44"/>
      <c r="J921" s="478"/>
    </row>
    <row r="922" spans="1:10" x14ac:dyDescent="0.25">
      <c r="A922" s="39">
        <v>920</v>
      </c>
      <c r="B922" s="124"/>
      <c r="C922" s="359"/>
      <c r="D922" s="359"/>
      <c r="E922" s="359"/>
      <c r="F922" s="359"/>
      <c r="G922" s="359"/>
      <c r="H922" s="359"/>
      <c r="I922" s="44"/>
      <c r="J922" s="478"/>
    </row>
    <row r="923" spans="1:10" x14ac:dyDescent="0.25">
      <c r="A923" s="39">
        <v>921</v>
      </c>
      <c r="B923" s="124"/>
      <c r="C923" s="359"/>
      <c r="D923" s="359"/>
      <c r="E923" s="359"/>
      <c r="F923" s="359"/>
      <c r="G923" s="359"/>
      <c r="H923" s="359"/>
      <c r="I923" s="44"/>
      <c r="J923" s="478"/>
    </row>
    <row r="924" spans="1:10" x14ac:dyDescent="0.25">
      <c r="A924" s="39">
        <v>922</v>
      </c>
      <c r="B924" s="124"/>
      <c r="C924" s="359"/>
      <c r="D924" s="359"/>
      <c r="E924" s="359"/>
      <c r="F924" s="359"/>
      <c r="G924" s="359"/>
      <c r="H924" s="44"/>
      <c r="I924" s="44"/>
      <c r="J924" s="478"/>
    </row>
    <row r="925" spans="1:10" x14ac:dyDescent="0.25">
      <c r="A925" s="39">
        <v>923</v>
      </c>
      <c r="B925" s="124"/>
      <c r="C925" s="359"/>
      <c r="D925" s="359"/>
      <c r="E925" s="359"/>
      <c r="F925" s="359"/>
      <c r="G925" s="359"/>
      <c r="H925" s="44"/>
      <c r="I925" s="44"/>
      <c r="J925" s="478"/>
    </row>
    <row r="926" spans="1:10" x14ac:dyDescent="0.25">
      <c r="A926" s="39">
        <v>924</v>
      </c>
      <c r="B926" s="124"/>
      <c r="C926" s="359"/>
      <c r="D926" s="359"/>
      <c r="E926" s="359"/>
      <c r="F926" s="359"/>
      <c r="G926" s="359"/>
      <c r="H926" s="44"/>
      <c r="I926" s="44"/>
      <c r="J926" s="478"/>
    </row>
    <row r="927" spans="1:10" x14ac:dyDescent="0.25">
      <c r="A927" s="39">
        <v>925</v>
      </c>
      <c r="B927" s="124"/>
      <c r="C927" s="359"/>
      <c r="D927" s="359"/>
      <c r="E927" s="359"/>
      <c r="F927" s="359"/>
      <c r="G927" s="359"/>
      <c r="H927" s="44"/>
      <c r="I927" s="44"/>
      <c r="J927" s="478"/>
    </row>
    <row r="928" spans="1:10" x14ac:dyDescent="0.25">
      <c r="A928" s="39">
        <v>926</v>
      </c>
      <c r="B928" s="124"/>
      <c r="C928" s="359"/>
      <c r="D928" s="359"/>
      <c r="E928" s="359"/>
      <c r="F928" s="359"/>
      <c r="G928" s="359"/>
      <c r="H928" s="44"/>
      <c r="I928" s="44"/>
      <c r="J928" s="478"/>
    </row>
    <row r="929" spans="1:10" x14ac:dyDescent="0.25">
      <c r="A929" s="39">
        <v>927</v>
      </c>
      <c r="B929" s="124"/>
      <c r="C929" s="359"/>
      <c r="D929" s="359"/>
      <c r="E929" s="359"/>
      <c r="F929" s="359"/>
      <c r="G929" s="359"/>
      <c r="H929" s="44"/>
      <c r="I929" s="44"/>
      <c r="J929" s="478"/>
    </row>
    <row r="930" spans="1:10" x14ac:dyDescent="0.25">
      <c r="A930" s="39">
        <v>928</v>
      </c>
      <c r="B930" s="124"/>
      <c r="C930" s="359"/>
      <c r="D930" s="359"/>
      <c r="E930" s="359"/>
      <c r="F930" s="359"/>
      <c r="G930" s="359"/>
      <c r="H930" s="44"/>
      <c r="I930" s="44"/>
      <c r="J930" s="478"/>
    </row>
    <row r="931" spans="1:10" x14ac:dyDescent="0.25">
      <c r="A931" s="39">
        <v>929</v>
      </c>
      <c r="B931" s="124"/>
      <c r="C931" s="359"/>
      <c r="D931" s="359"/>
      <c r="E931" s="359"/>
      <c r="F931" s="359"/>
      <c r="G931" s="359"/>
      <c r="H931" s="44"/>
      <c r="I931" s="44"/>
      <c r="J931" s="478"/>
    </row>
    <row r="932" spans="1:10" x14ac:dyDescent="0.25">
      <c r="A932" s="39">
        <v>930</v>
      </c>
      <c r="B932" s="124"/>
      <c r="C932" s="359"/>
      <c r="D932" s="359"/>
      <c r="E932" s="359"/>
      <c r="F932" s="359"/>
      <c r="G932" s="359"/>
      <c r="H932" s="44"/>
      <c r="I932" s="44"/>
      <c r="J932" s="478"/>
    </row>
    <row r="933" spans="1:10" x14ac:dyDescent="0.25">
      <c r="A933" s="39">
        <v>931</v>
      </c>
      <c r="B933" s="124"/>
      <c r="C933" s="359"/>
      <c r="D933" s="359"/>
      <c r="E933" s="359"/>
      <c r="F933" s="359"/>
      <c r="G933" s="359"/>
      <c r="H933" s="44"/>
      <c r="I933" s="44"/>
      <c r="J933" s="478"/>
    </row>
    <row r="934" spans="1:10" x14ac:dyDescent="0.25">
      <c r="A934" s="39">
        <v>932</v>
      </c>
      <c r="B934" s="124"/>
      <c r="C934" s="359"/>
      <c r="D934" s="359"/>
      <c r="E934" s="359"/>
      <c r="F934" s="359"/>
      <c r="G934" s="359"/>
      <c r="H934" s="44"/>
      <c r="I934" s="44"/>
      <c r="J934" s="478"/>
    </row>
    <row r="935" spans="1:10" x14ac:dyDescent="0.25">
      <c r="A935" s="39">
        <v>933</v>
      </c>
      <c r="B935" s="124"/>
      <c r="C935" s="359"/>
      <c r="D935" s="359"/>
      <c r="E935" s="359"/>
      <c r="F935" s="359"/>
      <c r="G935" s="359"/>
      <c r="H935" s="44"/>
      <c r="I935" s="44"/>
      <c r="J935" s="478"/>
    </row>
    <row r="936" spans="1:10" x14ac:dyDescent="0.25">
      <c r="A936" s="39">
        <v>934</v>
      </c>
      <c r="B936" s="124"/>
      <c r="C936" s="359"/>
      <c r="D936" s="359"/>
      <c r="E936" s="359"/>
      <c r="F936" s="359"/>
      <c r="G936" s="359"/>
      <c r="H936" s="44"/>
      <c r="I936" s="44"/>
      <c r="J936" s="478"/>
    </row>
    <row r="937" spans="1:10" x14ac:dyDescent="0.25">
      <c r="A937" s="39">
        <v>935</v>
      </c>
      <c r="B937" s="124"/>
      <c r="C937" s="359"/>
      <c r="D937" s="359"/>
      <c r="E937" s="359"/>
      <c r="F937" s="359"/>
      <c r="G937" s="359"/>
      <c r="H937" s="44"/>
      <c r="I937" s="44"/>
      <c r="J937" s="478"/>
    </row>
    <row r="938" spans="1:10" x14ac:dyDescent="0.25">
      <c r="A938" s="39">
        <v>936</v>
      </c>
      <c r="B938" s="124"/>
      <c r="C938" s="359"/>
      <c r="D938" s="359"/>
      <c r="E938" s="359"/>
      <c r="F938" s="359"/>
      <c r="G938" s="359"/>
      <c r="H938" s="44"/>
      <c r="I938" s="44"/>
      <c r="J938" s="478"/>
    </row>
    <row r="939" spans="1:10" x14ac:dyDescent="0.25">
      <c r="A939" s="39">
        <v>937</v>
      </c>
      <c r="B939" s="124"/>
      <c r="C939" s="359"/>
      <c r="D939" s="359"/>
      <c r="E939" s="359"/>
      <c r="F939" s="359"/>
      <c r="G939" s="359"/>
      <c r="H939" s="44"/>
      <c r="I939" s="44"/>
      <c r="J939" s="478"/>
    </row>
    <row r="940" spans="1:10" x14ac:dyDescent="0.25">
      <c r="A940" s="39">
        <v>938</v>
      </c>
      <c r="B940" s="124"/>
      <c r="C940" s="359"/>
      <c r="D940" s="359"/>
      <c r="E940" s="359"/>
      <c r="F940" s="359"/>
      <c r="G940" s="359"/>
      <c r="H940" s="44"/>
      <c r="I940" s="44"/>
      <c r="J940" s="478"/>
    </row>
    <row r="941" spans="1:10" x14ac:dyDescent="0.25">
      <c r="A941" s="39">
        <v>939</v>
      </c>
      <c r="B941" s="124"/>
      <c r="C941" s="359"/>
      <c r="D941" s="359"/>
      <c r="E941" s="359"/>
      <c r="F941" s="359"/>
      <c r="G941" s="359"/>
      <c r="H941" s="44"/>
      <c r="I941" s="44"/>
      <c r="J941" s="478"/>
    </row>
    <row r="942" spans="1:10" x14ac:dyDescent="0.25">
      <c r="A942" s="39">
        <v>940</v>
      </c>
      <c r="B942" s="124"/>
      <c r="C942" s="359"/>
      <c r="D942" s="359"/>
      <c r="E942" s="359"/>
      <c r="F942" s="359"/>
      <c r="G942" s="359"/>
      <c r="H942" s="44"/>
      <c r="I942" s="44"/>
      <c r="J942" s="478"/>
    </row>
    <row r="943" spans="1:10" x14ac:dyDescent="0.25">
      <c r="A943" s="39">
        <v>941</v>
      </c>
      <c r="B943" s="124"/>
      <c r="C943" s="359"/>
      <c r="D943" s="359"/>
      <c r="E943" s="359"/>
      <c r="F943" s="359"/>
      <c r="G943" s="359"/>
      <c r="H943" s="44"/>
      <c r="I943" s="44"/>
      <c r="J943" s="478"/>
    </row>
    <row r="944" spans="1:10" x14ac:dyDescent="0.25">
      <c r="A944" s="39">
        <v>942</v>
      </c>
      <c r="B944" s="124"/>
      <c r="C944" s="359"/>
      <c r="D944" s="359"/>
      <c r="E944" s="359"/>
      <c r="F944" s="359"/>
      <c r="G944" s="359"/>
      <c r="H944" s="44"/>
      <c r="I944" s="44"/>
      <c r="J944" s="478"/>
    </row>
    <row r="945" spans="1:10" x14ac:dyDescent="0.25">
      <c r="A945" s="39">
        <v>943</v>
      </c>
      <c r="B945" s="124"/>
      <c r="C945" s="359"/>
      <c r="D945" s="359"/>
      <c r="E945" s="359"/>
      <c r="F945" s="359"/>
      <c r="G945" s="359"/>
      <c r="H945" s="44"/>
      <c r="I945" s="44"/>
      <c r="J945" s="478"/>
    </row>
    <row r="946" spans="1:10" x14ac:dyDescent="0.25">
      <c r="A946" s="39">
        <v>944</v>
      </c>
      <c r="B946" s="124"/>
      <c r="C946" s="359"/>
      <c r="D946" s="359"/>
      <c r="E946" s="359"/>
      <c r="F946" s="359"/>
      <c r="G946" s="359"/>
      <c r="H946" s="44"/>
      <c r="I946" s="44"/>
      <c r="J946" s="478"/>
    </row>
    <row r="947" spans="1:10" x14ac:dyDescent="0.25">
      <c r="A947" s="39">
        <v>945</v>
      </c>
      <c r="B947" s="124"/>
      <c r="C947" s="359"/>
      <c r="D947" s="359"/>
      <c r="E947" s="359"/>
      <c r="F947" s="359"/>
      <c r="G947" s="359"/>
      <c r="H947" s="44"/>
      <c r="I947" s="44"/>
      <c r="J947" s="478"/>
    </row>
    <row r="948" spans="1:10" x14ac:dyDescent="0.25">
      <c r="A948" s="39">
        <v>946</v>
      </c>
      <c r="B948" s="124"/>
      <c r="C948" s="359"/>
      <c r="D948" s="359"/>
      <c r="E948" s="359"/>
      <c r="F948" s="359"/>
      <c r="G948" s="359"/>
      <c r="H948" s="44"/>
      <c r="I948" s="44"/>
      <c r="J948" s="478"/>
    </row>
    <row r="949" spans="1:10" x14ac:dyDescent="0.25">
      <c r="A949" s="39">
        <v>947</v>
      </c>
      <c r="B949" s="124"/>
      <c r="C949" s="359"/>
      <c r="D949" s="359"/>
      <c r="E949" s="359"/>
      <c r="F949" s="359"/>
      <c r="G949" s="359"/>
      <c r="H949" s="44"/>
      <c r="I949" s="44"/>
      <c r="J949" s="478"/>
    </row>
    <row r="950" spans="1:10" x14ac:dyDescent="0.25">
      <c r="A950" s="39">
        <v>948</v>
      </c>
      <c r="B950" s="124"/>
      <c r="C950" s="359"/>
      <c r="D950" s="359"/>
      <c r="E950" s="359"/>
      <c r="F950" s="359"/>
      <c r="G950" s="359"/>
      <c r="H950" s="44"/>
      <c r="I950" s="44"/>
      <c r="J950" s="478"/>
    </row>
    <row r="951" spans="1:10" x14ac:dyDescent="0.25">
      <c r="A951" s="39">
        <v>949</v>
      </c>
      <c r="B951" s="124"/>
      <c r="C951" s="359"/>
      <c r="D951" s="359"/>
      <c r="E951" s="359"/>
      <c r="F951" s="359"/>
      <c r="G951" s="359"/>
      <c r="H951" s="44"/>
      <c r="I951" s="44"/>
      <c r="J951" s="478"/>
    </row>
    <row r="952" spans="1:10" x14ac:dyDescent="0.25">
      <c r="A952" s="39">
        <v>950</v>
      </c>
      <c r="B952" s="124"/>
      <c r="C952" s="359"/>
      <c r="D952" s="359"/>
      <c r="E952" s="359"/>
      <c r="F952" s="359"/>
      <c r="G952" s="359"/>
      <c r="H952" s="44"/>
      <c r="I952" s="44"/>
      <c r="J952" s="478"/>
    </row>
    <row r="953" spans="1:10" x14ac:dyDescent="0.25">
      <c r="A953" s="39">
        <v>951</v>
      </c>
      <c r="B953" s="124"/>
      <c r="C953" s="359"/>
      <c r="D953" s="359"/>
      <c r="E953" s="359"/>
      <c r="F953" s="359"/>
      <c r="G953" s="359"/>
      <c r="H953" s="44"/>
      <c r="I953" s="44"/>
      <c r="J953" s="478"/>
    </row>
    <row r="954" spans="1:10" x14ac:dyDescent="0.25">
      <c r="A954" s="39">
        <v>952</v>
      </c>
      <c r="B954" s="124"/>
      <c r="C954" s="359"/>
      <c r="D954" s="359"/>
      <c r="E954" s="359"/>
      <c r="F954" s="359"/>
      <c r="G954" s="359"/>
      <c r="H954" s="44"/>
      <c r="I954" s="44"/>
      <c r="J954" s="478"/>
    </row>
    <row r="955" spans="1:10" x14ac:dyDescent="0.25">
      <c r="A955" s="39">
        <v>953</v>
      </c>
      <c r="B955" s="124"/>
      <c r="C955" s="359"/>
      <c r="D955" s="359"/>
      <c r="E955" s="359"/>
      <c r="F955" s="359"/>
      <c r="G955" s="359"/>
      <c r="H955" s="44"/>
      <c r="I955" s="44"/>
      <c r="J955" s="478"/>
    </row>
    <row r="956" spans="1:10" x14ac:dyDescent="0.25">
      <c r="A956" s="39">
        <v>954</v>
      </c>
      <c r="B956" s="124"/>
      <c r="C956" s="359"/>
      <c r="D956" s="359"/>
      <c r="E956" s="359"/>
      <c r="F956" s="359"/>
      <c r="G956" s="359"/>
      <c r="H956" s="44"/>
      <c r="I956" s="44"/>
      <c r="J956" s="478"/>
    </row>
    <row r="957" spans="1:10" x14ac:dyDescent="0.25">
      <c r="A957" s="39">
        <v>955</v>
      </c>
      <c r="B957" s="124"/>
      <c r="C957" s="359"/>
      <c r="D957" s="359"/>
      <c r="E957" s="359"/>
      <c r="F957" s="359"/>
      <c r="G957" s="359"/>
      <c r="H957" s="44"/>
      <c r="I957" s="44"/>
      <c r="J957" s="478"/>
    </row>
    <row r="958" spans="1:10" x14ac:dyDescent="0.25">
      <c r="A958" s="39">
        <v>956</v>
      </c>
      <c r="B958" s="124"/>
      <c r="C958" s="359"/>
      <c r="D958" s="359"/>
      <c r="E958" s="359"/>
      <c r="F958" s="359"/>
      <c r="G958" s="359"/>
      <c r="H958" s="44"/>
      <c r="I958" s="44"/>
      <c r="J958" s="478"/>
    </row>
    <row r="959" spans="1:10" x14ac:dyDescent="0.25">
      <c r="A959" s="39">
        <v>957</v>
      </c>
      <c r="B959" s="124"/>
      <c r="C959" s="359"/>
      <c r="D959" s="359"/>
      <c r="E959" s="359"/>
      <c r="F959" s="359"/>
      <c r="G959" s="359"/>
      <c r="H959" s="44"/>
      <c r="I959" s="44"/>
      <c r="J959" s="478"/>
    </row>
    <row r="960" spans="1:10" x14ac:dyDescent="0.25">
      <c r="A960" s="39">
        <v>958</v>
      </c>
      <c r="B960" s="124"/>
      <c r="C960" s="359"/>
      <c r="D960" s="359"/>
      <c r="E960" s="359"/>
      <c r="F960" s="359"/>
      <c r="G960" s="359"/>
      <c r="H960" s="44"/>
      <c r="I960" s="44"/>
      <c r="J960" s="478"/>
    </row>
    <row r="961" spans="1:10" x14ac:dyDescent="0.25">
      <c r="A961" s="39">
        <v>959</v>
      </c>
      <c r="B961" s="124"/>
      <c r="C961" s="359"/>
      <c r="D961" s="359"/>
      <c r="E961" s="359"/>
      <c r="F961" s="359"/>
      <c r="G961" s="359"/>
      <c r="H961" s="44"/>
      <c r="I961" s="44"/>
      <c r="J961" s="478"/>
    </row>
    <row r="962" spans="1:10" x14ac:dyDescent="0.25">
      <c r="A962" s="39">
        <v>960</v>
      </c>
      <c r="B962" s="124"/>
      <c r="C962" s="359"/>
      <c r="D962" s="359"/>
      <c r="E962" s="359"/>
      <c r="F962" s="359"/>
      <c r="G962" s="359"/>
      <c r="H962" s="44"/>
      <c r="I962" s="44"/>
      <c r="J962" s="478"/>
    </row>
    <row r="963" spans="1:10" x14ac:dyDescent="0.25">
      <c r="A963" s="39">
        <v>961</v>
      </c>
      <c r="B963" s="124"/>
      <c r="C963" s="359"/>
      <c r="D963" s="359"/>
      <c r="E963" s="359"/>
      <c r="F963" s="359"/>
      <c r="G963" s="359"/>
      <c r="H963" s="44"/>
      <c r="I963" s="44"/>
      <c r="J963" s="478"/>
    </row>
    <row r="964" spans="1:10" x14ac:dyDescent="0.25">
      <c r="A964" s="39">
        <v>962</v>
      </c>
      <c r="B964" s="124"/>
      <c r="C964" s="359"/>
      <c r="D964" s="359"/>
      <c r="E964" s="359"/>
      <c r="F964" s="359"/>
      <c r="G964" s="359"/>
      <c r="H964" s="44"/>
      <c r="I964" s="44"/>
      <c r="J964" s="478"/>
    </row>
    <row r="965" spans="1:10" x14ac:dyDescent="0.25">
      <c r="A965" s="39">
        <v>963</v>
      </c>
      <c r="B965" s="124"/>
      <c r="C965" s="359"/>
      <c r="D965" s="359"/>
      <c r="E965" s="359"/>
      <c r="F965" s="359"/>
      <c r="G965" s="359"/>
      <c r="H965" s="44"/>
      <c r="I965" s="44"/>
      <c r="J965" s="478"/>
    </row>
    <row r="966" spans="1:10" x14ac:dyDescent="0.25">
      <c r="A966" s="39">
        <v>964</v>
      </c>
      <c r="B966" s="124"/>
      <c r="C966" s="359"/>
      <c r="D966" s="359"/>
      <c r="E966" s="359"/>
      <c r="F966" s="359"/>
      <c r="G966" s="359"/>
      <c r="H966" s="44"/>
      <c r="I966" s="44"/>
      <c r="J966" s="478"/>
    </row>
    <row r="967" spans="1:10" x14ac:dyDescent="0.25">
      <c r="A967" s="39">
        <v>965</v>
      </c>
      <c r="B967" s="124"/>
      <c r="C967" s="359"/>
      <c r="D967" s="359"/>
      <c r="E967" s="359"/>
      <c r="F967" s="359"/>
      <c r="G967" s="359"/>
      <c r="H967" s="44"/>
      <c r="I967" s="44"/>
      <c r="J967" s="478"/>
    </row>
    <row r="968" spans="1:10" x14ac:dyDescent="0.25">
      <c r="A968" s="39">
        <v>966</v>
      </c>
      <c r="B968" s="124"/>
      <c r="C968" s="359"/>
      <c r="D968" s="359"/>
      <c r="E968" s="359"/>
      <c r="F968" s="359"/>
      <c r="G968" s="359"/>
      <c r="H968" s="44"/>
      <c r="I968" s="44"/>
      <c r="J968" s="478"/>
    </row>
    <row r="969" spans="1:10" x14ac:dyDescent="0.25">
      <c r="A969" s="39">
        <v>967</v>
      </c>
      <c r="B969" s="124"/>
      <c r="C969" s="359"/>
      <c r="D969" s="359"/>
      <c r="E969" s="359"/>
      <c r="F969" s="359"/>
      <c r="G969" s="359"/>
      <c r="H969" s="44"/>
      <c r="I969" s="44"/>
      <c r="J969" s="478"/>
    </row>
    <row r="970" spans="1:10" x14ac:dyDescent="0.25">
      <c r="A970" s="39">
        <v>968</v>
      </c>
      <c r="B970" s="124"/>
      <c r="C970" s="359"/>
      <c r="D970" s="359"/>
      <c r="E970" s="359"/>
      <c r="F970" s="359"/>
      <c r="G970" s="359"/>
      <c r="H970" s="44"/>
      <c r="I970" s="44"/>
      <c r="J970" s="478"/>
    </row>
    <row r="971" spans="1:10" x14ac:dyDescent="0.25">
      <c r="A971" s="39">
        <v>969</v>
      </c>
      <c r="B971" s="124"/>
      <c r="C971" s="359"/>
      <c r="D971" s="359"/>
      <c r="E971" s="359"/>
      <c r="F971" s="359"/>
      <c r="G971" s="359"/>
      <c r="H971" s="44"/>
      <c r="I971" s="44"/>
      <c r="J971" s="478"/>
    </row>
    <row r="972" spans="1:10" x14ac:dyDescent="0.25">
      <c r="A972" s="39">
        <v>970</v>
      </c>
      <c r="B972" s="124"/>
      <c r="C972" s="359"/>
      <c r="D972" s="359"/>
      <c r="E972" s="359"/>
      <c r="F972" s="359"/>
      <c r="G972" s="359"/>
      <c r="H972" s="44"/>
      <c r="I972" s="44"/>
      <c r="J972" s="478"/>
    </row>
    <row r="973" spans="1:10" x14ac:dyDescent="0.25">
      <c r="A973" s="39">
        <v>971</v>
      </c>
      <c r="B973" s="124"/>
      <c r="C973" s="359"/>
      <c r="D973" s="359"/>
      <c r="E973" s="359"/>
      <c r="F973" s="359"/>
      <c r="G973" s="359"/>
      <c r="H973" s="44"/>
      <c r="I973" s="44"/>
      <c r="J973" s="478"/>
    </row>
    <row r="974" spans="1:10" x14ac:dyDescent="0.25">
      <c r="A974" s="39">
        <v>972</v>
      </c>
      <c r="B974" s="124"/>
      <c r="C974" s="359"/>
      <c r="D974" s="359"/>
      <c r="E974" s="359"/>
      <c r="F974" s="359"/>
      <c r="G974" s="359"/>
      <c r="H974" s="44"/>
      <c r="I974" s="44"/>
      <c r="J974" s="478"/>
    </row>
    <row r="975" spans="1:10" x14ac:dyDescent="0.25">
      <c r="A975" s="39">
        <v>973</v>
      </c>
      <c r="B975" s="124"/>
      <c r="C975" s="359"/>
      <c r="D975" s="359"/>
      <c r="E975" s="359"/>
      <c r="F975" s="359"/>
      <c r="G975" s="359"/>
      <c r="H975" s="44"/>
      <c r="I975" s="44"/>
      <c r="J975" s="478"/>
    </row>
    <row r="976" spans="1:10" x14ac:dyDescent="0.25">
      <c r="A976" s="39">
        <v>974</v>
      </c>
      <c r="B976" s="124"/>
      <c r="C976" s="359"/>
      <c r="D976" s="359"/>
      <c r="E976" s="359"/>
      <c r="F976" s="359"/>
      <c r="G976" s="359"/>
      <c r="H976" s="44"/>
      <c r="I976" s="44"/>
      <c r="J976" s="478"/>
    </row>
    <row r="977" spans="1:10" x14ac:dyDescent="0.25">
      <c r="A977" s="39">
        <v>975</v>
      </c>
      <c r="B977" s="124"/>
      <c r="C977" s="359"/>
      <c r="D977" s="359"/>
      <c r="E977" s="359"/>
      <c r="F977" s="359"/>
      <c r="G977" s="359"/>
      <c r="H977" s="44"/>
      <c r="I977" s="44"/>
      <c r="J977" s="478"/>
    </row>
    <row r="978" spans="1:10" x14ac:dyDescent="0.25">
      <c r="A978" s="39">
        <v>976</v>
      </c>
      <c r="B978" s="124"/>
      <c r="C978" s="359"/>
      <c r="D978" s="359"/>
      <c r="E978" s="359"/>
      <c r="F978" s="359"/>
      <c r="G978" s="359"/>
      <c r="H978" s="44"/>
      <c r="I978" s="44"/>
      <c r="J978" s="478"/>
    </row>
    <row r="979" spans="1:10" x14ac:dyDescent="0.25">
      <c r="A979" s="39">
        <v>977</v>
      </c>
      <c r="B979" s="124"/>
      <c r="C979" s="359"/>
      <c r="D979" s="359"/>
      <c r="E979" s="359"/>
      <c r="F979" s="359"/>
      <c r="G979" s="359"/>
      <c r="H979" s="44"/>
      <c r="I979" s="44"/>
      <c r="J979" s="478"/>
    </row>
    <row r="980" spans="1:10" x14ac:dyDescent="0.25">
      <c r="A980" s="39">
        <v>978</v>
      </c>
      <c r="B980" s="124"/>
      <c r="C980" s="359"/>
      <c r="D980" s="359"/>
      <c r="E980" s="359"/>
      <c r="F980" s="359"/>
      <c r="G980" s="359"/>
      <c r="H980" s="44"/>
      <c r="I980" s="44"/>
      <c r="J980" s="478"/>
    </row>
    <row r="981" spans="1:10" x14ac:dyDescent="0.25">
      <c r="A981" s="39">
        <v>979</v>
      </c>
      <c r="B981" s="124"/>
      <c r="C981" s="359"/>
      <c r="D981" s="359"/>
      <c r="E981" s="359"/>
      <c r="F981" s="359"/>
      <c r="G981" s="359"/>
      <c r="H981" s="44"/>
      <c r="I981" s="44"/>
      <c r="J981" s="478"/>
    </row>
    <row r="982" spans="1:10" x14ac:dyDescent="0.25">
      <c r="A982" s="39">
        <v>980</v>
      </c>
      <c r="B982" s="124"/>
      <c r="C982" s="359"/>
      <c r="D982" s="359"/>
      <c r="E982" s="359"/>
      <c r="F982" s="359"/>
      <c r="G982" s="359"/>
      <c r="H982" s="44"/>
      <c r="I982" s="44"/>
      <c r="J982" s="478"/>
    </row>
    <row r="983" spans="1:10" x14ac:dyDescent="0.25">
      <c r="A983" s="39">
        <v>981</v>
      </c>
      <c r="B983" s="124"/>
      <c r="C983" s="359"/>
      <c r="D983" s="359"/>
      <c r="E983" s="359"/>
      <c r="F983" s="359"/>
      <c r="G983" s="359"/>
      <c r="H983" s="44"/>
      <c r="I983" s="44"/>
      <c r="J983" s="478"/>
    </row>
    <row r="984" spans="1:10" x14ac:dyDescent="0.25">
      <c r="A984" s="39">
        <v>982</v>
      </c>
      <c r="B984" s="124"/>
      <c r="C984" s="359"/>
      <c r="D984" s="359"/>
      <c r="E984" s="359"/>
      <c r="F984" s="359"/>
      <c r="G984" s="359"/>
      <c r="H984" s="44"/>
      <c r="I984" s="44"/>
      <c r="J984" s="478"/>
    </row>
    <row r="985" spans="1:10" x14ac:dyDescent="0.25">
      <c r="A985" s="39">
        <v>983</v>
      </c>
      <c r="B985" s="124"/>
      <c r="C985" s="359"/>
      <c r="D985" s="359"/>
      <c r="E985" s="359"/>
      <c r="F985" s="359"/>
      <c r="G985" s="359"/>
      <c r="H985" s="44"/>
      <c r="I985" s="44"/>
      <c r="J985" s="478"/>
    </row>
    <row r="986" spans="1:10" x14ac:dyDescent="0.25">
      <c r="A986" s="39">
        <v>984</v>
      </c>
      <c r="B986" s="124"/>
      <c r="C986" s="359"/>
      <c r="D986" s="359"/>
      <c r="E986" s="359"/>
      <c r="F986" s="359"/>
      <c r="G986" s="359"/>
      <c r="H986" s="44"/>
      <c r="I986" s="44"/>
      <c r="J986" s="478"/>
    </row>
    <row r="987" spans="1:10" x14ac:dyDescent="0.25">
      <c r="A987" s="39">
        <v>985</v>
      </c>
      <c r="B987" s="124"/>
      <c r="C987" s="359"/>
      <c r="D987" s="359"/>
      <c r="E987" s="359"/>
      <c r="F987" s="359"/>
      <c r="G987" s="359"/>
      <c r="H987" s="44"/>
      <c r="I987" s="44"/>
      <c r="J987" s="478"/>
    </row>
    <row r="988" spans="1:10" x14ac:dyDescent="0.25">
      <c r="A988" s="39">
        <v>986</v>
      </c>
      <c r="B988" s="124"/>
      <c r="C988" s="359"/>
      <c r="D988" s="359"/>
      <c r="E988" s="359"/>
      <c r="F988" s="359"/>
      <c r="G988" s="359"/>
      <c r="H988" s="44"/>
      <c r="I988" s="44"/>
      <c r="J988" s="478"/>
    </row>
    <row r="989" spans="1:10" x14ac:dyDescent="0.25">
      <c r="A989" s="39">
        <v>987</v>
      </c>
      <c r="B989" s="124"/>
      <c r="C989" s="359"/>
      <c r="D989" s="359"/>
      <c r="E989" s="359"/>
      <c r="F989" s="359"/>
      <c r="G989" s="359"/>
      <c r="H989" s="44"/>
      <c r="I989" s="44"/>
      <c r="J989" s="478"/>
    </row>
    <row r="990" spans="1:10" x14ac:dyDescent="0.25">
      <c r="A990" s="39">
        <v>988</v>
      </c>
      <c r="B990" s="124"/>
      <c r="C990" s="359"/>
      <c r="D990" s="359"/>
      <c r="E990" s="359"/>
      <c r="F990" s="359"/>
      <c r="G990" s="359"/>
      <c r="H990" s="44"/>
      <c r="I990" s="44"/>
      <c r="J990" s="478"/>
    </row>
    <row r="991" spans="1:10" x14ac:dyDescent="0.25">
      <c r="A991" s="39">
        <v>989</v>
      </c>
      <c r="B991" s="124"/>
      <c r="C991" s="359"/>
      <c r="D991" s="359"/>
      <c r="E991" s="359"/>
      <c r="F991" s="359"/>
      <c r="G991" s="359"/>
      <c r="H991" s="44"/>
      <c r="I991" s="44"/>
      <c r="J991" s="478"/>
    </row>
    <row r="992" spans="1:10" x14ac:dyDescent="0.25">
      <c r="A992" s="39">
        <v>990</v>
      </c>
      <c r="B992" s="124"/>
      <c r="C992" s="359"/>
      <c r="D992" s="359"/>
      <c r="E992" s="359"/>
      <c r="F992" s="359"/>
      <c r="G992" s="359"/>
      <c r="H992" s="44"/>
      <c r="I992" s="44"/>
      <c r="J992" s="478"/>
    </row>
    <row r="993" spans="1:10" x14ac:dyDescent="0.25">
      <c r="A993" s="39">
        <v>991</v>
      </c>
      <c r="B993" s="124"/>
      <c r="C993" s="359"/>
      <c r="D993" s="359"/>
      <c r="E993" s="359"/>
      <c r="F993" s="359"/>
      <c r="G993" s="359"/>
      <c r="H993" s="44"/>
      <c r="I993" s="44"/>
      <c r="J993" s="478"/>
    </row>
    <row r="994" spans="1:10" x14ac:dyDescent="0.25">
      <c r="A994" s="39">
        <v>992</v>
      </c>
      <c r="B994" s="124"/>
      <c r="C994" s="359"/>
      <c r="D994" s="359"/>
      <c r="E994" s="359"/>
      <c r="F994" s="359"/>
      <c r="G994" s="359"/>
      <c r="H994" s="44"/>
      <c r="I994" s="44"/>
      <c r="J994" s="478"/>
    </row>
    <row r="995" spans="1:10" x14ac:dyDescent="0.25">
      <c r="A995" s="39">
        <v>993</v>
      </c>
      <c r="B995" s="124"/>
      <c r="C995" s="359"/>
      <c r="D995" s="359"/>
      <c r="E995" s="359"/>
      <c r="F995" s="359"/>
      <c r="G995" s="359"/>
      <c r="H995" s="44"/>
      <c r="I995" s="44"/>
      <c r="J995" s="478"/>
    </row>
    <row r="996" spans="1:10" x14ac:dyDescent="0.25">
      <c r="A996" s="39">
        <v>994</v>
      </c>
      <c r="B996" s="124"/>
      <c r="C996" s="359"/>
      <c r="D996" s="359"/>
      <c r="E996" s="359"/>
      <c r="F996" s="359"/>
      <c r="G996" s="359"/>
      <c r="H996" s="44"/>
      <c r="I996" s="44"/>
      <c r="J996" s="478"/>
    </row>
    <row r="997" spans="1:10" x14ac:dyDescent="0.25">
      <c r="A997" s="39">
        <v>995</v>
      </c>
      <c r="B997" s="124"/>
      <c r="C997" s="359"/>
      <c r="D997" s="359"/>
      <c r="E997" s="359"/>
      <c r="F997" s="359"/>
      <c r="G997" s="359"/>
      <c r="H997" s="44"/>
      <c r="I997" s="44"/>
      <c r="J997" s="478"/>
    </row>
    <row r="998" spans="1:10" x14ac:dyDescent="0.25">
      <c r="A998" s="39">
        <v>996</v>
      </c>
      <c r="B998" s="124"/>
      <c r="C998" s="359"/>
      <c r="D998" s="359"/>
      <c r="E998" s="359"/>
      <c r="F998" s="359"/>
      <c r="G998" s="359"/>
      <c r="H998" s="44"/>
      <c r="I998" s="44"/>
      <c r="J998" s="478"/>
    </row>
    <row r="999" spans="1:10" x14ac:dyDescent="0.25">
      <c r="A999" s="39">
        <v>997</v>
      </c>
      <c r="B999" s="124"/>
      <c r="C999" s="359"/>
      <c r="D999" s="359"/>
      <c r="E999" s="359"/>
      <c r="F999" s="359"/>
      <c r="G999" s="359"/>
      <c r="H999" s="44"/>
      <c r="I999" s="44"/>
      <c r="J999" s="478"/>
    </row>
    <row r="1000" spans="1:10" x14ac:dyDescent="0.25">
      <c r="A1000" s="39">
        <v>998</v>
      </c>
      <c r="B1000" s="124"/>
      <c r="C1000" s="359"/>
      <c r="D1000" s="359"/>
      <c r="E1000" s="359"/>
      <c r="F1000" s="359"/>
      <c r="G1000" s="359"/>
      <c r="H1000" s="44"/>
      <c r="I1000" s="44"/>
      <c r="J1000" s="478"/>
    </row>
    <row r="1001" spans="1:10" x14ac:dyDescent="0.25">
      <c r="A1001" s="39">
        <v>999</v>
      </c>
      <c r="B1001" s="124"/>
      <c r="C1001" s="359"/>
      <c r="D1001" s="359"/>
      <c r="E1001" s="359"/>
      <c r="F1001" s="359"/>
      <c r="G1001" s="359"/>
      <c r="H1001" s="44"/>
      <c r="I1001" s="44"/>
      <c r="J1001" s="478"/>
    </row>
    <row r="1002" spans="1:10" x14ac:dyDescent="0.25">
      <c r="A1002" s="39">
        <v>1000</v>
      </c>
      <c r="B1002" s="124"/>
      <c r="C1002" s="359"/>
      <c r="D1002" s="359"/>
      <c r="E1002" s="359"/>
      <c r="F1002" s="359"/>
      <c r="G1002" s="359"/>
      <c r="H1002" s="44"/>
      <c r="I1002" s="44"/>
      <c r="J1002" s="478"/>
    </row>
    <row r="1003" spans="1:10" x14ac:dyDescent="0.25">
      <c r="A1003" s="39">
        <v>1001</v>
      </c>
      <c r="B1003" s="124"/>
      <c r="C1003" s="359"/>
      <c r="D1003" s="359"/>
      <c r="E1003" s="359"/>
      <c r="F1003" s="359"/>
      <c r="G1003" s="359"/>
      <c r="H1003" s="44"/>
      <c r="I1003" s="44"/>
      <c r="J1003" s="478"/>
    </row>
    <row r="1004" spans="1:10" x14ac:dyDescent="0.25">
      <c r="A1004" s="39">
        <v>1002</v>
      </c>
      <c r="B1004" s="124"/>
      <c r="C1004" s="359"/>
      <c r="D1004" s="359"/>
      <c r="E1004" s="359"/>
      <c r="F1004" s="359"/>
      <c r="G1004" s="359"/>
      <c r="H1004" s="44"/>
      <c r="I1004" s="44"/>
      <c r="J1004" s="478"/>
    </row>
    <row r="1005" spans="1:10" x14ac:dyDescent="0.25">
      <c r="A1005" s="39">
        <v>1003</v>
      </c>
      <c r="B1005" s="124"/>
      <c r="C1005" s="359"/>
      <c r="D1005" s="359"/>
      <c r="E1005" s="359"/>
      <c r="F1005" s="359"/>
      <c r="G1005" s="359"/>
      <c r="H1005" s="44"/>
      <c r="I1005" s="44"/>
      <c r="J1005" s="478"/>
    </row>
    <row r="1006" spans="1:10" x14ac:dyDescent="0.25">
      <c r="A1006" s="39">
        <v>1004</v>
      </c>
      <c r="B1006" s="124"/>
      <c r="C1006" s="359"/>
      <c r="D1006" s="359"/>
      <c r="E1006" s="359"/>
      <c r="F1006" s="359"/>
      <c r="G1006" s="359"/>
      <c r="H1006" s="44"/>
      <c r="I1006" s="44"/>
      <c r="J1006" s="478"/>
    </row>
    <row r="1007" spans="1:10" x14ac:dyDescent="0.25">
      <c r="A1007" s="39">
        <v>1005</v>
      </c>
      <c r="B1007" s="124"/>
      <c r="C1007" s="359"/>
      <c r="D1007" s="359"/>
      <c r="E1007" s="359"/>
      <c r="F1007" s="359"/>
      <c r="G1007" s="359"/>
      <c r="H1007" s="44"/>
      <c r="I1007" s="44"/>
      <c r="J1007" s="478"/>
    </row>
    <row r="1008" spans="1:10" x14ac:dyDescent="0.25">
      <c r="A1008" s="39">
        <v>1006</v>
      </c>
      <c r="B1008" s="124"/>
      <c r="C1008" s="359"/>
      <c r="D1008" s="359"/>
      <c r="E1008" s="359"/>
      <c r="F1008" s="359"/>
      <c r="G1008" s="359"/>
      <c r="H1008" s="44"/>
      <c r="I1008" s="44"/>
      <c r="J1008" s="478"/>
    </row>
    <row r="1009" spans="1:10" x14ac:dyDescent="0.25">
      <c r="A1009" s="39">
        <v>1007</v>
      </c>
      <c r="B1009" s="124"/>
      <c r="C1009" s="359"/>
      <c r="D1009" s="359"/>
      <c r="E1009" s="359"/>
      <c r="F1009" s="359"/>
      <c r="G1009" s="359"/>
      <c r="H1009" s="44"/>
      <c r="I1009" s="44"/>
      <c r="J1009" s="478"/>
    </row>
    <row r="1010" spans="1:10" x14ac:dyDescent="0.25">
      <c r="A1010" s="39">
        <v>1008</v>
      </c>
      <c r="B1010" s="124"/>
      <c r="C1010" s="359"/>
      <c r="D1010" s="359"/>
      <c r="E1010" s="359"/>
      <c r="F1010" s="359"/>
      <c r="G1010" s="359"/>
      <c r="H1010" s="44"/>
      <c r="I1010" s="44"/>
      <c r="J1010" s="478"/>
    </row>
    <row r="1011" spans="1:10" x14ac:dyDescent="0.25">
      <c r="A1011" s="39">
        <v>1009</v>
      </c>
      <c r="B1011" s="124"/>
      <c r="C1011" s="359"/>
      <c r="D1011" s="359"/>
      <c r="E1011" s="359"/>
      <c r="F1011" s="359"/>
      <c r="G1011" s="359"/>
      <c r="H1011" s="44"/>
      <c r="I1011" s="44"/>
      <c r="J1011" s="478"/>
    </row>
    <row r="1012" spans="1:10" x14ac:dyDescent="0.25">
      <c r="A1012" s="39">
        <v>1010</v>
      </c>
      <c r="B1012" s="124"/>
      <c r="C1012" s="359"/>
      <c r="D1012" s="359"/>
      <c r="E1012" s="359"/>
      <c r="F1012" s="359"/>
      <c r="G1012" s="359"/>
      <c r="H1012" s="44"/>
      <c r="I1012" s="44"/>
      <c r="J1012" s="478"/>
    </row>
    <row r="1013" spans="1:10" x14ac:dyDescent="0.25">
      <c r="A1013" s="39">
        <v>1011</v>
      </c>
      <c r="B1013" s="124"/>
      <c r="C1013" s="359"/>
      <c r="D1013" s="359"/>
      <c r="E1013" s="359"/>
      <c r="F1013" s="359"/>
      <c r="G1013" s="359"/>
      <c r="H1013" s="44"/>
      <c r="I1013" s="44"/>
      <c r="J1013" s="478"/>
    </row>
    <row r="1014" spans="1:10" x14ac:dyDescent="0.25">
      <c r="A1014" s="39">
        <v>1012</v>
      </c>
      <c r="B1014" s="124"/>
      <c r="C1014" s="359"/>
      <c r="D1014" s="359"/>
      <c r="E1014" s="359"/>
      <c r="F1014" s="359"/>
      <c r="G1014" s="359"/>
      <c r="H1014" s="44"/>
      <c r="I1014" s="44"/>
      <c r="J1014" s="478"/>
    </row>
    <row r="1015" spans="1:10" x14ac:dyDescent="0.25">
      <c r="A1015" s="39">
        <v>1013</v>
      </c>
      <c r="B1015" s="124"/>
      <c r="C1015" s="359"/>
      <c r="D1015" s="359"/>
      <c r="E1015" s="359"/>
      <c r="F1015" s="359"/>
      <c r="G1015" s="359"/>
      <c r="H1015" s="44"/>
      <c r="I1015" s="44"/>
      <c r="J1015" s="478"/>
    </row>
    <row r="1016" spans="1:10" x14ac:dyDescent="0.25">
      <c r="A1016" s="39">
        <v>1014</v>
      </c>
      <c r="B1016" s="124"/>
      <c r="C1016" s="359"/>
      <c r="D1016" s="359"/>
      <c r="E1016" s="359"/>
      <c r="F1016" s="359"/>
      <c r="G1016" s="359"/>
      <c r="H1016" s="44"/>
      <c r="I1016" s="44"/>
      <c r="J1016" s="478"/>
    </row>
    <row r="1017" spans="1:10" x14ac:dyDescent="0.25">
      <c r="A1017" s="39">
        <v>1015</v>
      </c>
      <c r="B1017" s="124"/>
      <c r="C1017" s="359"/>
      <c r="D1017" s="359"/>
      <c r="E1017" s="359"/>
      <c r="F1017" s="359"/>
      <c r="G1017" s="359"/>
      <c r="H1017" s="44"/>
      <c r="I1017" s="44"/>
      <c r="J1017" s="478"/>
    </row>
    <row r="1018" spans="1:10" x14ac:dyDescent="0.25">
      <c r="A1018" s="39">
        <v>1016</v>
      </c>
      <c r="B1018" s="124"/>
      <c r="C1018" s="359"/>
      <c r="D1018" s="359"/>
      <c r="E1018" s="359"/>
      <c r="F1018" s="359"/>
      <c r="G1018" s="359"/>
      <c r="H1018" s="44"/>
      <c r="I1018" s="44"/>
      <c r="J1018" s="478"/>
    </row>
    <row r="1019" spans="1:10" x14ac:dyDescent="0.25">
      <c r="A1019" s="39">
        <v>1017</v>
      </c>
      <c r="B1019" s="124"/>
      <c r="C1019" s="359"/>
      <c r="D1019" s="359"/>
      <c r="E1019" s="359"/>
      <c r="F1019" s="359"/>
      <c r="G1019" s="359"/>
      <c r="H1019" s="44"/>
      <c r="I1019" s="44"/>
      <c r="J1019" s="478"/>
    </row>
    <row r="1020" spans="1:10" x14ac:dyDescent="0.25">
      <c r="A1020" s="39">
        <v>1018</v>
      </c>
      <c r="B1020" s="124"/>
      <c r="C1020" s="359"/>
      <c r="D1020" s="359"/>
      <c r="E1020" s="359"/>
      <c r="F1020" s="359"/>
      <c r="G1020" s="359"/>
      <c r="H1020" s="44"/>
      <c r="I1020" s="44"/>
      <c r="J1020" s="478"/>
    </row>
    <row r="1021" spans="1:10" x14ac:dyDescent="0.25">
      <c r="A1021" s="39">
        <v>1019</v>
      </c>
      <c r="B1021" s="124"/>
      <c r="C1021" s="359"/>
      <c r="D1021" s="359"/>
      <c r="E1021" s="359"/>
      <c r="F1021" s="359"/>
      <c r="G1021" s="359"/>
      <c r="H1021" s="44"/>
      <c r="I1021" s="44"/>
      <c r="J1021" s="478"/>
    </row>
    <row r="1022" spans="1:10" x14ac:dyDescent="0.25">
      <c r="A1022" s="39">
        <v>1020</v>
      </c>
      <c r="B1022" s="124"/>
      <c r="C1022" s="359"/>
      <c r="D1022" s="359"/>
      <c r="E1022" s="359"/>
      <c r="F1022" s="359"/>
      <c r="G1022" s="359"/>
      <c r="H1022" s="44"/>
      <c r="I1022" s="44"/>
      <c r="J1022" s="478"/>
    </row>
    <row r="1023" spans="1:10" x14ac:dyDescent="0.25">
      <c r="A1023" s="39">
        <v>1021</v>
      </c>
      <c r="B1023" s="124"/>
      <c r="C1023" s="359"/>
      <c r="D1023" s="359"/>
      <c r="E1023" s="359"/>
      <c r="F1023" s="359"/>
      <c r="G1023" s="359"/>
      <c r="H1023" s="44"/>
      <c r="I1023" s="44"/>
      <c r="J1023" s="478"/>
    </row>
    <row r="1024" spans="1:10" x14ac:dyDescent="0.25">
      <c r="A1024" s="39">
        <v>1022</v>
      </c>
      <c r="B1024" s="124"/>
      <c r="C1024" s="359"/>
      <c r="D1024" s="359"/>
      <c r="E1024" s="359"/>
      <c r="F1024" s="359"/>
      <c r="G1024" s="359"/>
      <c r="H1024" s="44"/>
      <c r="I1024" s="44"/>
      <c r="J1024" s="478"/>
    </row>
    <row r="1025" spans="1:10" x14ac:dyDescent="0.25">
      <c r="A1025" s="39">
        <v>1023</v>
      </c>
      <c r="B1025" s="124"/>
      <c r="C1025" s="359"/>
      <c r="D1025" s="359"/>
      <c r="E1025" s="359"/>
      <c r="F1025" s="359"/>
      <c r="G1025" s="359"/>
      <c r="H1025" s="44"/>
      <c r="I1025" s="44"/>
      <c r="J1025" s="478"/>
    </row>
    <row r="1026" spans="1:10" ht="15.75" thickBot="1" x14ac:dyDescent="0.3">
      <c r="A1026" s="40">
        <v>1024</v>
      </c>
      <c r="B1026" s="150"/>
      <c r="C1026" s="360"/>
      <c r="D1026" s="360"/>
      <c r="E1026" s="360"/>
      <c r="F1026" s="360"/>
      <c r="G1026" s="360"/>
      <c r="H1026" s="46"/>
      <c r="I1026" s="46"/>
      <c r="J1026" s="7"/>
    </row>
    <row r="1027" spans="1:10" x14ac:dyDescent="0.25">
      <c r="J1027" s="159"/>
    </row>
  </sheetData>
  <autoFilter ref="A2:J1026"/>
  <mergeCells count="1">
    <mergeCell ref="F1:I1"/>
  </mergeCells>
  <conditionalFormatting sqref="A22">
    <cfRule type="cellIs" dxfId="11" priority="1" stopIfTrue="1" operator="equal">
      <formula>"Выполнено"</formula>
    </cfRule>
    <cfRule type="cellIs" dxfId="10" priority="2" stopIfTrue="1" operator="equal">
      <formula>"Не выполнено"</formula>
    </cfRule>
  </conditionalFormatting>
  <dataValidations count="7">
    <dataValidation type="list" allowBlank="1" showInputMessage="1" showErrorMessage="1" sqref="G3:G1026">
      <formula1>Type</formula1>
    </dataValidation>
    <dataValidation type="list" errorStyle="information" allowBlank="1" showInputMessage="1" showErrorMessage="1" sqref="A22">
      <formula1>"20, Выполнено, Не выполнено"</formula1>
    </dataValidation>
    <dataValidation type="list" allowBlank="1" showInputMessage="1" showErrorMessage="1" sqref="H919 H896 H909 H911">
      <formula1>"0 - значение "</formula1>
    </dataValidation>
    <dataValidation type="list" allowBlank="1" showInputMessage="1" showErrorMessage="1" sqref="H890">
      <formula1>"0 - значение, 1..13 - нахождение в зоне,16 - недостоверность,64 - имитация"</formula1>
    </dataValidation>
    <dataValidation type="list" allowBlank="1" showInputMessage="1" showErrorMessage="1" sqref="H935 H991 H1007 H1016 H1026 H899 H117 H144 H187 H248 H294 H338 H382 H440 H479:H480">
      <formula1>" "</formula1>
    </dataValidation>
    <dataValidation type="list" allowBlank="1" showInputMessage="1" showErrorMessage="1" sqref="F535 F36:F47 F568:F1026 F26:F28 F30:F32 F70:F71 F74:F75 F77:F78 F64:F66 F57:F62 F20:F23 F50:F54 F546:F547 F540:F544 F515:F531 F490:F497 F550 F502:F504 F507:F510 F486 F3:F18">
      <formula1>INV</formula1>
    </dataValidation>
    <dataValidation type="list" allowBlank="1" showInputMessage="1" showErrorMessage="1" sqref="H560:H595">
      <formula1>"0 - значение,16 -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Системный!$D$3:$D$5</xm:f>
          </x14:formula1>
          <xm:sqref>F19 F29 F24:F25 F63 F72:F73 F76 F511:F514 F67:F69 F48:F49 F536:F539 F532:F534 F545 F548:F549 F55:F56 F498:F501 F551:F567 F33:F35 F505:F506 F487:F489 F79:F485</xm:sqref>
        </x14:dataValidation>
        <x14:dataValidation type="list" allowBlank="1" showInputMessage="1" showErrorMessage="1">
          <x14:formula1>
            <xm:f>Системный!L3:L18</xm:f>
          </x14:formula1>
          <xm:sqref>H515:H518</xm:sqref>
        </x14:dataValidation>
        <x14:dataValidation type="list" allowBlank="1" showInputMessage="1" showErrorMessage="1">
          <x14:formula1>
            <xm:f>Системный!K3:K5</xm:f>
          </x14:formula1>
          <xm:sqref>H3:H4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00B050"/>
  </sheetPr>
  <dimension ref="A1:HS131"/>
  <sheetViews>
    <sheetView zoomScaleNormal="100" workbookViewId="0">
      <pane xSplit="2" ySplit="3" topLeftCell="C4" activePane="bottomRight" state="frozen"/>
      <selection activeCell="A4" sqref="A4:XFD4"/>
      <selection pane="topRight" activeCell="A4" sqref="A4:XFD4"/>
      <selection pane="bottomLeft" activeCell="A4" sqref="A4:XFD4"/>
      <selection pane="bottomRight" activeCell="B28" sqref="B4:B28"/>
    </sheetView>
  </sheetViews>
  <sheetFormatPr defaultRowHeight="15" outlineLevelCol="1" x14ac:dyDescent="0.25"/>
  <cols>
    <col min="1" max="1" width="9.140625" style="3"/>
    <col min="2" max="2" width="44" style="3" customWidth="1"/>
    <col min="3" max="3" width="15.5703125" style="41" hidden="1" customWidth="1" outlineLevel="1"/>
    <col min="4" max="4" width="11" style="41" hidden="1" customWidth="1" outlineLevel="1"/>
    <col min="5" max="5" width="10.85546875" style="41" hidden="1" customWidth="1" outlineLevel="1"/>
    <col min="6" max="6" width="16" style="41" hidden="1" customWidth="1" outlineLevel="1"/>
    <col min="7" max="7" width="6.85546875" style="41" hidden="1" customWidth="1" outlineLevel="1"/>
    <col min="8" max="8" width="4.7109375" style="41" customWidth="1" collapsed="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customWidth="1" collapsed="1"/>
    <col min="15" max="15" width="15.5703125" style="41" hidden="1" customWidth="1" outlineLevel="1"/>
    <col min="16" max="16" width="11" style="41" hidden="1" customWidth="1" outlineLevel="1"/>
    <col min="17" max="17" width="10.85546875" style="41" hidden="1" customWidth="1" outlineLevel="1"/>
    <col min="18" max="18" width="16" style="41" hidden="1" customWidth="1" outlineLevel="1"/>
    <col min="19" max="19" width="6.7109375" style="41" hidden="1" customWidth="1" outlineLevel="1"/>
    <col min="20" max="20" width="4.7109375" style="41" customWidth="1" collapsed="1"/>
    <col min="21" max="21" width="15.5703125" style="41" hidden="1" customWidth="1" outlineLevel="1"/>
    <col min="22" max="22" width="11" style="41" hidden="1" customWidth="1" outlineLevel="1"/>
    <col min="23" max="23" width="10.85546875" style="41" hidden="1" customWidth="1" outlineLevel="1"/>
    <col min="24" max="24" width="16" style="41" hidden="1" customWidth="1" outlineLevel="1"/>
    <col min="25" max="25" width="6.7109375" style="41" hidden="1" customWidth="1" outlineLevel="1"/>
    <col min="26" max="26" width="4.7109375" style="41" customWidth="1" collapsed="1"/>
    <col min="27" max="27" width="15.5703125" style="41" hidden="1" customWidth="1" outlineLevel="1"/>
    <col min="28" max="28" width="11" style="41" hidden="1" customWidth="1" outlineLevel="1"/>
    <col min="29" max="29" width="10.85546875" style="41" hidden="1" customWidth="1" outlineLevel="1"/>
    <col min="30" max="30" width="16" style="41" hidden="1" customWidth="1" outlineLevel="1"/>
    <col min="31" max="31" width="6.7109375" style="41" hidden="1" customWidth="1" outlineLevel="1"/>
    <col min="32" max="32" width="4.7109375" style="41" customWidth="1" collapsed="1"/>
    <col min="33" max="33" width="15.5703125" style="41" hidden="1" customWidth="1" outlineLevel="1"/>
    <col min="34" max="34" width="11" style="41" hidden="1" customWidth="1" outlineLevel="1"/>
    <col min="35" max="35" width="10.85546875" style="41" hidden="1" customWidth="1" outlineLevel="1"/>
    <col min="36" max="36" width="16" style="41" hidden="1" customWidth="1" outlineLevel="1"/>
    <col min="37" max="37" width="6.7109375" style="41" hidden="1" customWidth="1" outlineLevel="1"/>
    <col min="38" max="38" width="4.7109375" style="41" customWidth="1" collapsed="1"/>
    <col min="39" max="39" width="15.5703125" style="41" hidden="1" customWidth="1" outlineLevel="1"/>
    <col min="40" max="40" width="11" style="41" hidden="1" customWidth="1" outlineLevel="1"/>
    <col min="41" max="41" width="10.85546875" style="41" hidden="1" customWidth="1" outlineLevel="1"/>
    <col min="42" max="42" width="16" style="41" hidden="1" customWidth="1" outlineLevel="1"/>
    <col min="43" max="43" width="6.7109375" style="41" hidden="1" customWidth="1" outlineLevel="1"/>
    <col min="44" max="44" width="4.7109375" style="41" customWidth="1" collapsed="1"/>
    <col min="45" max="45" width="15.5703125" style="41" hidden="1" customWidth="1" outlineLevel="1"/>
    <col min="46" max="46" width="11" style="41" hidden="1" customWidth="1" outlineLevel="1"/>
    <col min="47" max="47" width="10.85546875" style="41" hidden="1" customWidth="1" outlineLevel="1"/>
    <col min="48" max="48" width="16" style="41" hidden="1" customWidth="1" outlineLevel="1"/>
    <col min="49" max="49" width="6.7109375" style="41" hidden="1" customWidth="1" outlineLevel="1"/>
    <col min="50" max="50" width="4.7109375" style="41" customWidth="1" collapsed="1"/>
    <col min="51" max="51" width="15.5703125" style="41" hidden="1" customWidth="1" outlineLevel="1"/>
    <col min="52" max="52" width="11" style="41" hidden="1" customWidth="1" outlineLevel="1"/>
    <col min="53" max="53" width="10.85546875" style="41" hidden="1" customWidth="1" outlineLevel="1"/>
    <col min="54" max="54" width="16" style="41" hidden="1" customWidth="1" outlineLevel="1"/>
    <col min="55" max="55" width="6.7109375" style="41" hidden="1" customWidth="1" outlineLevel="1"/>
    <col min="56" max="56" width="4.7109375" style="41" customWidth="1" collapsed="1"/>
    <col min="57" max="57" width="15.5703125" style="41" hidden="1" customWidth="1" outlineLevel="1"/>
    <col min="58" max="58" width="11" style="41" hidden="1" customWidth="1" outlineLevel="1"/>
    <col min="59" max="59" width="10.85546875" style="41" hidden="1" customWidth="1" outlineLevel="1"/>
    <col min="60" max="60" width="16" style="41" hidden="1" customWidth="1" outlineLevel="1"/>
    <col min="61" max="61" width="6.7109375" style="41" hidden="1" customWidth="1" outlineLevel="1"/>
    <col min="62" max="62" width="4.7109375" style="41" customWidth="1" collapsed="1"/>
    <col min="63" max="63" width="15.5703125" style="41" hidden="1" customWidth="1" outlineLevel="1"/>
    <col min="64" max="64" width="11" style="41" hidden="1" customWidth="1" outlineLevel="1"/>
    <col min="65" max="65" width="10.85546875" style="41" hidden="1" customWidth="1" outlineLevel="1"/>
    <col min="66" max="66" width="16" style="41" hidden="1" customWidth="1" outlineLevel="1"/>
    <col min="67" max="67" width="6.7109375" style="41" hidden="1" customWidth="1" outlineLevel="1"/>
    <col min="68" max="68" width="4.7109375" style="41" customWidth="1" collapsed="1"/>
    <col min="69" max="69" width="21.28515625" hidden="1" customWidth="1" outlineLevel="1"/>
    <col min="70" max="71" width="19.140625" hidden="1" customWidth="1" outlineLevel="1"/>
    <col min="72" max="73" width="21.85546875" hidden="1" customWidth="1" outlineLevel="1"/>
    <col min="74" max="74" width="21.140625" hidden="1" customWidth="1" outlineLevel="1"/>
    <col min="75" max="75" width="20.42578125" hidden="1" customWidth="1" outlineLevel="1"/>
    <col min="76" max="76" width="5.140625" customWidth="1" collapsed="1"/>
    <col min="77" max="77" width="15.5703125" style="41" hidden="1" customWidth="1" outlineLevel="1"/>
    <col min="78" max="78" width="11" style="41" hidden="1" customWidth="1" outlineLevel="1"/>
    <col min="79" max="79" width="10.85546875" style="41" hidden="1" customWidth="1" outlineLevel="1"/>
    <col min="80" max="80" width="16" style="41" hidden="1" customWidth="1" outlineLevel="1"/>
    <col min="81" max="81" width="6.7109375" style="41" hidden="1" customWidth="1" outlineLevel="1"/>
    <col min="82" max="82" width="4.7109375" style="41" customWidth="1" collapsed="1"/>
    <col min="83" max="83" width="15.5703125" style="41" hidden="1" customWidth="1" outlineLevel="1"/>
    <col min="84" max="84" width="11" style="41" hidden="1" customWidth="1" outlineLevel="1"/>
    <col min="85" max="85" width="10.85546875" style="41" hidden="1" customWidth="1" outlineLevel="1"/>
    <col min="86" max="86" width="16" style="41" hidden="1" customWidth="1" outlineLevel="1"/>
    <col min="87" max="87" width="6.7109375" style="41" hidden="1" customWidth="1" outlineLevel="1"/>
    <col min="88" max="88" width="4.7109375" style="41" customWidth="1" collapsed="1"/>
    <col min="89" max="89" width="15.5703125" style="41" hidden="1" customWidth="1" outlineLevel="1"/>
    <col min="90" max="90" width="11" style="41" hidden="1" customWidth="1" outlineLevel="1"/>
    <col min="91" max="91" width="10.85546875" style="41" hidden="1" customWidth="1" outlineLevel="1"/>
    <col min="92" max="92" width="16" style="41" hidden="1" customWidth="1" outlineLevel="1"/>
    <col min="93" max="93" width="6.7109375" style="41" hidden="1" customWidth="1" outlineLevel="1"/>
    <col min="94" max="94" width="4.7109375" style="41" customWidth="1" collapsed="1"/>
    <col min="95" max="95" width="15.5703125" style="41" hidden="1" customWidth="1" outlineLevel="1"/>
    <col min="96" max="96" width="11" style="41" hidden="1" customWidth="1" outlineLevel="1"/>
    <col min="97" max="97" width="10.85546875" style="41" hidden="1" customWidth="1" outlineLevel="1"/>
    <col min="98" max="98" width="16" style="41" hidden="1" customWidth="1" outlineLevel="1"/>
    <col min="99" max="99" width="6.7109375" style="41" hidden="1" customWidth="1" outlineLevel="1"/>
    <col min="100" max="100" width="4.7109375" style="41" customWidth="1" collapsed="1"/>
    <col min="101" max="101" width="15.5703125" style="41" hidden="1" customWidth="1" outlineLevel="1"/>
    <col min="102" max="102" width="11" style="41" hidden="1" customWidth="1" outlineLevel="1"/>
    <col min="103" max="103" width="10.85546875" style="41" hidden="1" customWidth="1" outlineLevel="1"/>
    <col min="104" max="104" width="16" style="41" hidden="1" customWidth="1" outlineLevel="1"/>
    <col min="105" max="105" width="6.7109375" style="41" hidden="1" customWidth="1" outlineLevel="1"/>
    <col min="106" max="106" width="4.7109375" style="41" customWidth="1" collapsed="1"/>
    <col min="107" max="107" width="15.5703125" style="41" hidden="1" customWidth="1" outlineLevel="1"/>
    <col min="108" max="108" width="11" style="41" hidden="1" customWidth="1" outlineLevel="1"/>
    <col min="109" max="109" width="10.85546875" style="41" hidden="1" customWidth="1" outlineLevel="1"/>
    <col min="110" max="110" width="16" style="41" hidden="1" customWidth="1" outlineLevel="1"/>
    <col min="111" max="111" width="6.7109375" style="41" hidden="1" customWidth="1" outlineLevel="1"/>
    <col min="112" max="112" width="4.7109375" style="41" customWidth="1" collapsed="1"/>
    <col min="113" max="113" width="15.5703125" style="41" hidden="1" customWidth="1" outlineLevel="1"/>
    <col min="114" max="114" width="11" style="41" hidden="1" customWidth="1" outlineLevel="1"/>
    <col min="115" max="115" width="10.85546875" style="41" hidden="1" customWidth="1" outlineLevel="1"/>
    <col min="116" max="116" width="16" style="41" hidden="1" customWidth="1" outlineLevel="1"/>
    <col min="117" max="117" width="6.7109375" style="41" hidden="1" customWidth="1" outlineLevel="1"/>
    <col min="118" max="118" width="4.7109375" style="41" customWidth="1" collapsed="1"/>
    <col min="119" max="119" width="15.5703125" style="41" hidden="1" customWidth="1" outlineLevel="1"/>
    <col min="120" max="120" width="11" style="41" hidden="1" customWidth="1" outlineLevel="1"/>
    <col min="121" max="121" width="10.85546875" style="41" hidden="1" customWidth="1" outlineLevel="1"/>
    <col min="122" max="122" width="16" style="41" hidden="1" customWidth="1" outlineLevel="1"/>
    <col min="123" max="123" width="6.7109375" style="41" hidden="1" customWidth="1" outlineLevel="1"/>
    <col min="124" max="124" width="4.7109375" style="41" customWidth="1" collapsed="1"/>
    <col min="125" max="125" width="15.5703125" style="41" hidden="1" customWidth="1" outlineLevel="1"/>
    <col min="126" max="126" width="11" style="41" hidden="1" customWidth="1" outlineLevel="1"/>
    <col min="127" max="127" width="10.85546875" style="41" hidden="1" customWidth="1" outlineLevel="1"/>
    <col min="128" max="128" width="16" style="41" hidden="1" customWidth="1" outlineLevel="1"/>
    <col min="129" max="129" width="6.7109375" style="41" hidden="1" customWidth="1" outlineLevel="1"/>
    <col min="130" max="130" width="4.7109375" style="41" customWidth="1" collapsed="1"/>
    <col min="131" max="131" width="15.5703125" style="41" hidden="1" customWidth="1" outlineLevel="1"/>
    <col min="132" max="132" width="11" style="41" hidden="1" customWidth="1" outlineLevel="1"/>
    <col min="133" max="133" width="10.85546875" style="41" hidden="1" customWidth="1" outlineLevel="1"/>
    <col min="134" max="134" width="16" style="41" hidden="1" customWidth="1" outlineLevel="1"/>
    <col min="135" max="135" width="6.7109375" style="41" hidden="1" customWidth="1" outlineLevel="1"/>
    <col min="136" max="136" width="4.7109375" style="41" customWidth="1" collapsed="1"/>
    <col min="137" max="137" width="15.5703125" style="41" hidden="1" customWidth="1" outlineLevel="1"/>
    <col min="138" max="138" width="11" style="41" hidden="1" customWidth="1" outlineLevel="1"/>
    <col min="139" max="139" width="10.85546875" style="41" hidden="1" customWidth="1" outlineLevel="1"/>
    <col min="140" max="140" width="16" style="41" hidden="1" customWidth="1" outlineLevel="1"/>
    <col min="141" max="141" width="6.7109375" style="41" hidden="1" customWidth="1" outlineLevel="1"/>
    <col min="142" max="142" width="4.7109375" style="41" customWidth="1" collapsed="1"/>
    <col min="143" max="143" width="21.28515625" hidden="1" customWidth="1" outlineLevel="1"/>
    <col min="144" max="145" width="19.140625" hidden="1" customWidth="1" outlineLevel="1"/>
    <col min="146" max="147" width="21.85546875" hidden="1" customWidth="1" outlineLevel="1"/>
    <col min="148" max="148" width="21.140625" hidden="1" customWidth="1" outlineLevel="1"/>
    <col min="149" max="149" width="15.28515625" hidden="1" customWidth="1" outlineLevel="1"/>
    <col min="150" max="150" width="5.140625" customWidth="1" collapsed="1"/>
    <col min="151" max="151" width="15.5703125" style="41" hidden="1" customWidth="1" outlineLevel="1"/>
    <col min="152" max="152" width="11" style="41" hidden="1" customWidth="1" outlineLevel="1"/>
    <col min="153" max="153" width="15.42578125" style="41" hidden="1" customWidth="1" outlineLevel="1"/>
    <col min="154" max="154" width="16" style="41" hidden="1" customWidth="1" outlineLevel="1"/>
    <col min="155" max="155" width="6.7109375" style="41" hidden="1" customWidth="1" outlineLevel="1"/>
    <col min="156" max="156" width="4.7109375" style="41" customWidth="1" collapsed="1"/>
    <col min="157" max="157" width="15.5703125" hidden="1" customWidth="1" outlineLevel="1"/>
    <col min="158" max="161" width="9.140625" hidden="1" customWidth="1" outlineLevel="1"/>
    <col min="162" max="162" width="4.28515625" customWidth="1" collapsed="1"/>
    <col min="163" max="163" width="15.5703125" hidden="1" customWidth="1" outlineLevel="1"/>
    <col min="164" max="165" width="9.140625" hidden="1" customWidth="1" outlineLevel="1"/>
    <col min="166" max="166" width="11.140625" hidden="1" customWidth="1" outlineLevel="1"/>
    <col min="167" max="167" width="9.140625" hidden="1" customWidth="1" outlineLevel="1"/>
    <col min="168" max="168" width="4.28515625" customWidth="1" collapsed="1"/>
    <col min="169" max="169" width="15.5703125" hidden="1" customWidth="1" outlineLevel="1"/>
    <col min="170" max="171" width="9.140625" hidden="1" customWidth="1" outlineLevel="1"/>
    <col min="172" max="172" width="11.7109375" hidden="1" customWidth="1" outlineLevel="1"/>
    <col min="173" max="173" width="9.140625" hidden="1" customWidth="1" outlineLevel="1"/>
    <col min="174" max="174" width="4.28515625" customWidth="1" collapsed="1"/>
    <col min="175" max="175" width="15.5703125" hidden="1" customWidth="1" outlineLevel="1"/>
    <col min="176" max="179" width="9.140625" hidden="1" customWidth="1" outlineLevel="1"/>
    <col min="180" max="180" width="4.28515625" customWidth="1" collapsed="1"/>
    <col min="181" max="181" width="15.5703125" hidden="1" customWidth="1" outlineLevel="1"/>
    <col min="182" max="185" width="9.140625" hidden="1" customWidth="1" outlineLevel="1"/>
    <col min="186" max="186" width="4.28515625" customWidth="1" collapsed="1"/>
    <col min="187" max="187" width="15.5703125" style="20" hidden="1" customWidth="1" outlineLevel="1"/>
    <col min="188" max="189" width="9.140625" hidden="1" customWidth="1" outlineLevel="1"/>
    <col min="190" max="190" width="13.85546875" hidden="1" customWidth="1" outlineLevel="1"/>
    <col min="191" max="191" width="9.140625" hidden="1" customWidth="1" outlineLevel="1"/>
    <col min="192" max="192" width="4.28515625" customWidth="1" collapsed="1"/>
    <col min="193" max="193" width="15.5703125" hidden="1" customWidth="1" outlineLevel="1"/>
    <col min="194" max="197" width="9.140625" hidden="1" customWidth="1" outlineLevel="1"/>
    <col min="198" max="198" width="4.28515625" bestFit="1" customWidth="1" collapsed="1"/>
    <col min="199" max="199" width="15.5703125" hidden="1" customWidth="1" outlineLevel="1"/>
    <col min="200" max="203" width="9.140625" hidden="1" customWidth="1" outlineLevel="1"/>
    <col min="204" max="204" width="4.28515625" bestFit="1" customWidth="1" collapsed="1"/>
    <col min="205" max="205" width="20.28515625" style="304" customWidth="1"/>
    <col min="206" max="206" width="12" hidden="1" customWidth="1" outlineLevel="1"/>
    <col min="207" max="221" width="9.140625" hidden="1" customWidth="1" outlineLevel="1"/>
    <col min="222" max="222" width="9.140625" collapsed="1"/>
    <col min="223" max="223" width="31.28515625" customWidth="1"/>
    <col min="224" max="224" width="13.85546875" style="1" customWidth="1"/>
    <col min="225" max="225" width="33.140625" customWidth="1"/>
    <col min="226" max="226" width="9.140625" style="304"/>
    <col min="227" max="227" width="23" customWidth="1"/>
  </cols>
  <sheetData>
    <row r="1" spans="1:227" ht="37.5" customHeight="1" thickBot="1" x14ac:dyDescent="0.3">
      <c r="A1" s="38"/>
      <c r="B1" s="90"/>
      <c r="C1" s="1016" t="s">
        <v>102</v>
      </c>
      <c r="D1" s="1017"/>
      <c r="E1" s="1017"/>
      <c r="F1" s="1017"/>
      <c r="G1" s="1017"/>
      <c r="H1" s="1017"/>
      <c r="I1" s="1017"/>
      <c r="J1" s="1017"/>
      <c r="K1" s="1017"/>
      <c r="L1" s="1017"/>
      <c r="M1" s="1017"/>
      <c r="N1" s="1017"/>
      <c r="O1" s="1017"/>
      <c r="P1" s="1017"/>
      <c r="Q1" s="1017"/>
      <c r="R1" s="1017"/>
      <c r="S1" s="1017"/>
      <c r="T1" s="1017"/>
      <c r="U1" s="1017"/>
      <c r="V1" s="1017"/>
      <c r="W1" s="1017"/>
      <c r="X1" s="1017"/>
      <c r="Y1" s="1017"/>
      <c r="Z1" s="1017"/>
      <c r="AA1" s="1017"/>
      <c r="AB1" s="1017"/>
      <c r="AC1" s="1017"/>
      <c r="AD1" s="1017"/>
      <c r="AE1" s="1017"/>
      <c r="AF1" s="1017"/>
      <c r="AG1" s="1017"/>
      <c r="AH1" s="1017"/>
      <c r="AI1" s="1017"/>
      <c r="AJ1" s="1017"/>
      <c r="AK1" s="1017"/>
      <c r="AL1" s="1017"/>
      <c r="AM1" s="1017"/>
      <c r="AN1" s="1017"/>
      <c r="AO1" s="1017"/>
      <c r="AP1" s="1017"/>
      <c r="AQ1" s="1017"/>
      <c r="AR1" s="1017"/>
      <c r="AS1" s="1017"/>
      <c r="AT1" s="1017"/>
      <c r="AU1" s="1017"/>
      <c r="AV1" s="1017"/>
      <c r="AW1" s="1017"/>
      <c r="AX1" s="1017"/>
      <c r="AY1" s="1017"/>
      <c r="AZ1" s="1017"/>
      <c r="BA1" s="1017"/>
      <c r="BB1" s="1017"/>
      <c r="BC1" s="1017"/>
      <c r="BD1" s="1017"/>
      <c r="BE1" s="1017"/>
      <c r="BF1" s="1017"/>
      <c r="BG1" s="1017"/>
      <c r="BH1" s="1017"/>
      <c r="BI1" s="1017"/>
      <c r="BJ1" s="1017"/>
      <c r="BK1" s="1017"/>
      <c r="BL1" s="1017"/>
      <c r="BM1" s="1017"/>
      <c r="BN1" s="1017"/>
      <c r="BO1" s="1017"/>
      <c r="BP1" s="1017"/>
      <c r="BQ1" s="1017"/>
      <c r="BR1" s="1017"/>
      <c r="BS1" s="1017"/>
      <c r="BT1" s="1017"/>
      <c r="BU1" s="1017"/>
      <c r="BV1" s="1017"/>
      <c r="BW1" s="1017"/>
      <c r="BX1" s="1018"/>
      <c r="BY1" s="1016" t="s">
        <v>103</v>
      </c>
      <c r="BZ1" s="1017"/>
      <c r="CA1" s="1017"/>
      <c r="CB1" s="1017"/>
      <c r="CC1" s="1017"/>
      <c r="CD1" s="1017"/>
      <c r="CE1" s="1017"/>
      <c r="CF1" s="1017"/>
      <c r="CG1" s="1017"/>
      <c r="CH1" s="1017"/>
      <c r="CI1" s="1017"/>
      <c r="CJ1" s="1017"/>
      <c r="CK1" s="1017"/>
      <c r="CL1" s="1017"/>
      <c r="CM1" s="1017"/>
      <c r="CN1" s="1017"/>
      <c r="CO1" s="1017"/>
      <c r="CP1" s="1017"/>
      <c r="CQ1" s="1017"/>
      <c r="CR1" s="1017"/>
      <c r="CS1" s="1017"/>
      <c r="CT1" s="1017"/>
      <c r="CU1" s="1017"/>
      <c r="CV1" s="1017"/>
      <c r="CW1" s="1017"/>
      <c r="CX1" s="1017"/>
      <c r="CY1" s="1017"/>
      <c r="CZ1" s="1017"/>
      <c r="DA1" s="1017"/>
      <c r="DB1" s="1017"/>
      <c r="DC1" s="1017"/>
      <c r="DD1" s="1017"/>
      <c r="DE1" s="1017"/>
      <c r="DF1" s="1017"/>
      <c r="DG1" s="1017"/>
      <c r="DH1" s="1017"/>
      <c r="DI1" s="1017"/>
      <c r="DJ1" s="1017"/>
      <c r="DK1" s="1017"/>
      <c r="DL1" s="1017"/>
      <c r="DM1" s="1017"/>
      <c r="DN1" s="1017"/>
      <c r="DO1" s="1017"/>
      <c r="DP1" s="1017"/>
      <c r="DQ1" s="1017"/>
      <c r="DR1" s="1017"/>
      <c r="DS1" s="1017"/>
      <c r="DT1" s="1017"/>
      <c r="DU1" s="1017"/>
      <c r="DV1" s="1017"/>
      <c r="DW1" s="1017"/>
      <c r="DX1" s="1017"/>
      <c r="DY1" s="1017"/>
      <c r="DZ1" s="1017"/>
      <c r="EA1" s="1017"/>
      <c r="EB1" s="1017"/>
      <c r="EC1" s="1017"/>
      <c r="ED1" s="1017"/>
      <c r="EE1" s="1017"/>
      <c r="EF1" s="1017"/>
      <c r="EG1" s="1017"/>
      <c r="EH1" s="1017"/>
      <c r="EI1" s="1017"/>
      <c r="EJ1" s="1017"/>
      <c r="EK1" s="1017"/>
      <c r="EL1" s="1017"/>
      <c r="EM1" s="1017"/>
      <c r="EN1" s="1017"/>
      <c r="EO1" s="1017"/>
      <c r="EP1" s="1017"/>
      <c r="EQ1" s="1017"/>
      <c r="ER1" s="1017"/>
      <c r="ES1" s="1017"/>
      <c r="ET1" s="1018"/>
      <c r="EU1" s="57"/>
      <c r="EV1" s="57"/>
      <c r="EW1" s="57"/>
      <c r="EX1" s="57"/>
      <c r="EY1" s="57"/>
      <c r="EZ1" s="57"/>
      <c r="FA1" s="78"/>
      <c r="FB1" s="57"/>
      <c r="FC1" s="57"/>
      <c r="FD1" s="57"/>
      <c r="FE1" s="57"/>
      <c r="FF1" s="186"/>
      <c r="FG1" s="65"/>
      <c r="FH1" s="65"/>
      <c r="FI1" s="65"/>
      <c r="FJ1" s="65"/>
      <c r="FK1" s="65"/>
      <c r="FL1" s="186"/>
      <c r="FM1" s="65"/>
      <c r="FN1" s="65"/>
      <c r="FO1" s="65"/>
      <c r="FP1" s="65"/>
      <c r="FQ1" s="65"/>
      <c r="FR1" s="186"/>
      <c r="FS1" s="65"/>
      <c r="FT1" s="65"/>
      <c r="FU1" s="65"/>
      <c r="FV1" s="65"/>
      <c r="FW1" s="65"/>
      <c r="FX1" s="186"/>
      <c r="FY1" s="65"/>
      <c r="FZ1" s="65"/>
      <c r="GA1" s="65"/>
      <c r="GB1" s="65"/>
      <c r="GC1" s="65"/>
      <c r="GD1" s="186"/>
      <c r="GE1" s="187"/>
      <c r="GF1" s="65"/>
      <c r="GG1" s="65"/>
      <c r="GH1" s="65"/>
      <c r="GI1" s="65"/>
      <c r="GJ1" s="186"/>
      <c r="GK1" s="65"/>
      <c r="GL1" s="65"/>
      <c r="GM1" s="65"/>
      <c r="GN1" s="65"/>
      <c r="GO1" s="65"/>
      <c r="GP1" s="186"/>
      <c r="GQ1" s="65"/>
      <c r="GR1" s="65"/>
      <c r="GS1" s="65"/>
      <c r="GT1" s="65"/>
      <c r="GU1" s="65"/>
      <c r="GV1" s="188"/>
      <c r="GW1" s="186"/>
      <c r="GX1" s="64"/>
      <c r="GY1" s="65"/>
      <c r="GZ1" s="65"/>
      <c r="HA1" s="65"/>
      <c r="HB1" s="65"/>
      <c r="HC1" s="65"/>
      <c r="HD1" s="65"/>
      <c r="HE1" s="65"/>
      <c r="HF1" s="65"/>
      <c r="HG1" s="65"/>
      <c r="HH1" s="65"/>
      <c r="HI1" s="65"/>
      <c r="HJ1" s="65"/>
      <c r="HK1" s="65"/>
      <c r="HL1" s="65"/>
      <c r="HM1" s="66"/>
      <c r="HN1" s="982" t="s">
        <v>123</v>
      </c>
      <c r="HO1" s="1014" t="s">
        <v>383</v>
      </c>
      <c r="HP1" s="1005" t="s">
        <v>2494</v>
      </c>
      <c r="HQ1" s="975" t="s">
        <v>382</v>
      </c>
      <c r="HR1" s="1014" t="s">
        <v>3952</v>
      </c>
      <c r="HS1" s="1002" t="s">
        <v>4030</v>
      </c>
    </row>
    <row r="2" spans="1:227" ht="54.75" customHeight="1" thickBot="1" x14ac:dyDescent="0.3">
      <c r="A2" s="40"/>
      <c r="B2" s="73"/>
      <c r="C2" s="1022" t="s">
        <v>93</v>
      </c>
      <c r="D2" s="1023"/>
      <c r="E2" s="1023"/>
      <c r="F2" s="1023"/>
      <c r="G2" s="1024"/>
      <c r="H2" s="185" t="s">
        <v>2485</v>
      </c>
      <c r="I2" s="1025" t="s">
        <v>94</v>
      </c>
      <c r="J2" s="1026"/>
      <c r="K2" s="1026"/>
      <c r="L2" s="1026"/>
      <c r="M2" s="1027"/>
      <c r="N2" s="185" t="s">
        <v>2486</v>
      </c>
      <c r="O2" s="1025" t="s">
        <v>95</v>
      </c>
      <c r="P2" s="1026"/>
      <c r="Q2" s="1026"/>
      <c r="R2" s="1026"/>
      <c r="S2" s="1027"/>
      <c r="T2" s="185" t="s">
        <v>2487</v>
      </c>
      <c r="U2" s="1028" t="s">
        <v>96</v>
      </c>
      <c r="V2" s="1029"/>
      <c r="W2" s="1029"/>
      <c r="X2" s="1029"/>
      <c r="Y2" s="1030"/>
      <c r="Z2" s="185" t="s">
        <v>2488</v>
      </c>
      <c r="AA2" s="1028" t="s">
        <v>97</v>
      </c>
      <c r="AB2" s="1029"/>
      <c r="AC2" s="1029"/>
      <c r="AD2" s="1029"/>
      <c r="AE2" s="1030"/>
      <c r="AF2" s="185" t="s">
        <v>2495</v>
      </c>
      <c r="AG2" s="1025" t="s">
        <v>124</v>
      </c>
      <c r="AH2" s="1026"/>
      <c r="AI2" s="1026"/>
      <c r="AJ2" s="1026"/>
      <c r="AK2" s="1027"/>
      <c r="AL2" s="185" t="s">
        <v>4587</v>
      </c>
      <c r="AM2" s="1028" t="s">
        <v>98</v>
      </c>
      <c r="AN2" s="1029"/>
      <c r="AO2" s="1029"/>
      <c r="AP2" s="1029"/>
      <c r="AQ2" s="1030"/>
      <c r="AR2" s="185" t="s">
        <v>2489</v>
      </c>
      <c r="AS2" s="1028" t="s">
        <v>99</v>
      </c>
      <c r="AT2" s="1029"/>
      <c r="AU2" s="1029"/>
      <c r="AV2" s="1029"/>
      <c r="AW2" s="1030"/>
      <c r="AX2" s="185" t="s">
        <v>2490</v>
      </c>
      <c r="AY2" s="1028" t="s">
        <v>100</v>
      </c>
      <c r="AZ2" s="1029"/>
      <c r="BA2" s="1029"/>
      <c r="BB2" s="1029"/>
      <c r="BC2" s="1030"/>
      <c r="BD2" s="185" t="s">
        <v>2491</v>
      </c>
      <c r="BE2" s="1028" t="s">
        <v>101</v>
      </c>
      <c r="BF2" s="1029"/>
      <c r="BG2" s="1029"/>
      <c r="BH2" s="1029"/>
      <c r="BI2" s="1030"/>
      <c r="BJ2" s="185" t="s">
        <v>2492</v>
      </c>
      <c r="BK2" s="1028" t="s">
        <v>3603</v>
      </c>
      <c r="BL2" s="1029"/>
      <c r="BM2" s="1029"/>
      <c r="BN2" s="1029"/>
      <c r="BO2" s="1030"/>
      <c r="BP2" s="185" t="s">
        <v>2495</v>
      </c>
      <c r="BQ2" s="101" t="s">
        <v>3576</v>
      </c>
      <c r="BR2" s="299" t="s">
        <v>3577</v>
      </c>
      <c r="BS2" s="299" t="s">
        <v>3578</v>
      </c>
      <c r="BT2" s="299" t="s">
        <v>3598</v>
      </c>
      <c r="BU2" s="299" t="s">
        <v>3599</v>
      </c>
      <c r="BV2" s="299" t="s">
        <v>2495</v>
      </c>
      <c r="BW2" s="300" t="s">
        <v>2495</v>
      </c>
      <c r="BX2" s="79"/>
      <c r="BY2" s="1028" t="s">
        <v>93</v>
      </c>
      <c r="BZ2" s="1029"/>
      <c r="CA2" s="1029"/>
      <c r="CB2" s="1029"/>
      <c r="CC2" s="1030"/>
      <c r="CD2" s="185" t="s">
        <v>3579</v>
      </c>
      <c r="CE2" s="1025" t="s">
        <v>94</v>
      </c>
      <c r="CF2" s="1026"/>
      <c r="CG2" s="1026"/>
      <c r="CH2" s="1026"/>
      <c r="CI2" s="1027"/>
      <c r="CJ2" s="185" t="s">
        <v>3580</v>
      </c>
      <c r="CK2" s="1028" t="s">
        <v>95</v>
      </c>
      <c r="CL2" s="1029"/>
      <c r="CM2" s="1029"/>
      <c r="CN2" s="1029"/>
      <c r="CO2" s="1030"/>
      <c r="CP2" s="185" t="s">
        <v>3581</v>
      </c>
      <c r="CQ2" s="1028" t="s">
        <v>96</v>
      </c>
      <c r="CR2" s="1029"/>
      <c r="CS2" s="1029"/>
      <c r="CT2" s="1029"/>
      <c r="CU2" s="1030"/>
      <c r="CV2" s="185" t="s">
        <v>3582</v>
      </c>
      <c r="CW2" s="1028" t="s">
        <v>97</v>
      </c>
      <c r="CX2" s="1029"/>
      <c r="CY2" s="1029"/>
      <c r="CZ2" s="1029"/>
      <c r="DA2" s="1030"/>
      <c r="DB2" s="185" t="s">
        <v>2495</v>
      </c>
      <c r="DC2" s="1028" t="s">
        <v>124</v>
      </c>
      <c r="DD2" s="1029"/>
      <c r="DE2" s="1029"/>
      <c r="DF2" s="1029"/>
      <c r="DG2" s="1030"/>
      <c r="DH2" s="185" t="s">
        <v>4588</v>
      </c>
      <c r="DI2" s="1028" t="s">
        <v>98</v>
      </c>
      <c r="DJ2" s="1029"/>
      <c r="DK2" s="1029"/>
      <c r="DL2" s="1029"/>
      <c r="DM2" s="1030"/>
      <c r="DN2" s="185" t="s">
        <v>3583</v>
      </c>
      <c r="DO2" s="1028" t="s">
        <v>99</v>
      </c>
      <c r="DP2" s="1029"/>
      <c r="DQ2" s="1029"/>
      <c r="DR2" s="1029"/>
      <c r="DS2" s="1030"/>
      <c r="DT2" s="185" t="s">
        <v>3584</v>
      </c>
      <c r="DU2" s="1028" t="s">
        <v>100</v>
      </c>
      <c r="DV2" s="1029"/>
      <c r="DW2" s="1029"/>
      <c r="DX2" s="1029"/>
      <c r="DY2" s="1030"/>
      <c r="DZ2" s="185" t="s">
        <v>3585</v>
      </c>
      <c r="EA2" s="1028" t="s">
        <v>101</v>
      </c>
      <c r="EB2" s="1029"/>
      <c r="EC2" s="1029"/>
      <c r="ED2" s="1029"/>
      <c r="EE2" s="1030"/>
      <c r="EF2" s="185" t="s">
        <v>3586</v>
      </c>
      <c r="EG2" s="1028" t="s">
        <v>3603</v>
      </c>
      <c r="EH2" s="1029"/>
      <c r="EI2" s="1029"/>
      <c r="EJ2" s="1029"/>
      <c r="EK2" s="1030"/>
      <c r="EL2" s="185" t="s">
        <v>3604</v>
      </c>
      <c r="EM2" s="101" t="s">
        <v>3588</v>
      </c>
      <c r="EN2" s="299" t="s">
        <v>3589</v>
      </c>
      <c r="EO2" s="299" t="s">
        <v>3590</v>
      </c>
      <c r="EP2" s="299" t="s">
        <v>3591</v>
      </c>
      <c r="EQ2" s="299" t="s">
        <v>3592</v>
      </c>
      <c r="ER2" s="299" t="s">
        <v>2495</v>
      </c>
      <c r="ES2" s="300" t="s">
        <v>2495</v>
      </c>
      <c r="ET2" s="79"/>
      <c r="EU2" s="1036" t="s">
        <v>3587</v>
      </c>
      <c r="EV2" s="1037"/>
      <c r="EW2" s="1037"/>
      <c r="EX2" s="1037"/>
      <c r="EY2" s="1038"/>
      <c r="EZ2" s="341" t="s">
        <v>3616</v>
      </c>
      <c r="FA2" s="1011" t="s">
        <v>104</v>
      </c>
      <c r="FB2" s="1012"/>
      <c r="FC2" s="1012"/>
      <c r="FD2" s="1012"/>
      <c r="FE2" s="1013"/>
      <c r="FF2" s="185" t="s">
        <v>2495</v>
      </c>
      <c r="FG2" s="1011" t="s">
        <v>105</v>
      </c>
      <c r="FH2" s="1012"/>
      <c r="FI2" s="1012"/>
      <c r="FJ2" s="1012"/>
      <c r="FK2" s="1013"/>
      <c r="FL2" s="189" t="s">
        <v>3209</v>
      </c>
      <c r="FM2" s="1011" t="s">
        <v>106</v>
      </c>
      <c r="FN2" s="1012"/>
      <c r="FO2" s="1012"/>
      <c r="FP2" s="1012"/>
      <c r="FQ2" s="1013"/>
      <c r="FR2" s="189" t="s">
        <v>3210</v>
      </c>
      <c r="FS2" s="1011" t="s">
        <v>107</v>
      </c>
      <c r="FT2" s="1012"/>
      <c r="FU2" s="1012"/>
      <c r="FV2" s="1012"/>
      <c r="FW2" s="1013"/>
      <c r="FX2" s="185" t="s">
        <v>2495</v>
      </c>
      <c r="FY2" s="1011" t="s">
        <v>108</v>
      </c>
      <c r="FZ2" s="1012"/>
      <c r="GA2" s="1012"/>
      <c r="GB2" s="1012"/>
      <c r="GC2" s="1013"/>
      <c r="GD2" s="185" t="s">
        <v>2495</v>
      </c>
      <c r="GE2" s="1011" t="s">
        <v>109</v>
      </c>
      <c r="GF2" s="1012"/>
      <c r="GG2" s="1012"/>
      <c r="GH2" s="1012"/>
      <c r="GI2" s="1013"/>
      <c r="GJ2" s="189" t="s">
        <v>2495</v>
      </c>
      <c r="GK2" s="1011" t="s">
        <v>3622</v>
      </c>
      <c r="GL2" s="1012"/>
      <c r="GM2" s="1012"/>
      <c r="GN2" s="1012"/>
      <c r="GO2" s="1013"/>
      <c r="GP2" s="185" t="s">
        <v>2495</v>
      </c>
      <c r="GQ2" s="1011" t="s">
        <v>3623</v>
      </c>
      <c r="GR2" s="1012"/>
      <c r="GS2" s="1012"/>
      <c r="GT2" s="1012"/>
      <c r="GU2" s="1013"/>
      <c r="GV2" s="185" t="s">
        <v>2495</v>
      </c>
      <c r="GW2" s="300" t="s">
        <v>3600</v>
      </c>
      <c r="GX2" s="989" t="s">
        <v>123</v>
      </c>
      <c r="GY2" s="990"/>
      <c r="GZ2" s="990"/>
      <c r="HA2" s="990"/>
      <c r="HB2" s="990"/>
      <c r="HC2" s="990"/>
      <c r="HD2" s="990"/>
      <c r="HE2" s="990"/>
      <c r="HF2" s="990"/>
      <c r="HG2" s="990"/>
      <c r="HH2" s="990"/>
      <c r="HI2" s="990"/>
      <c r="HJ2" s="990"/>
      <c r="HK2" s="990"/>
      <c r="HL2" s="990"/>
      <c r="HM2" s="1035"/>
      <c r="HN2" s="983"/>
      <c r="HO2" s="1015"/>
      <c r="HP2" s="1006"/>
      <c r="HQ2" s="976"/>
      <c r="HR2" s="1015"/>
      <c r="HS2" s="1003"/>
    </row>
    <row r="3" spans="1:227" ht="60.75" customHeight="1" thickBot="1" x14ac:dyDescent="0.3">
      <c r="A3" s="75" t="s">
        <v>0</v>
      </c>
      <c r="B3" s="54" t="s">
        <v>42</v>
      </c>
      <c r="C3" s="42" t="s">
        <v>2</v>
      </c>
      <c r="D3" s="47" t="s">
        <v>49</v>
      </c>
      <c r="E3" s="47" t="s">
        <v>50</v>
      </c>
      <c r="F3" s="47" t="s">
        <v>74</v>
      </c>
      <c r="G3" s="70" t="s">
        <v>0</v>
      </c>
      <c r="H3" s="1031" t="s">
        <v>409</v>
      </c>
      <c r="I3" s="42" t="s">
        <v>2</v>
      </c>
      <c r="J3" s="81" t="s">
        <v>49</v>
      </c>
      <c r="K3" s="81" t="s">
        <v>50</v>
      </c>
      <c r="L3" s="81" t="s">
        <v>74</v>
      </c>
      <c r="M3" s="82" t="s">
        <v>0</v>
      </c>
      <c r="N3" s="1019" t="s">
        <v>94</v>
      </c>
      <c r="O3" s="80" t="s">
        <v>2</v>
      </c>
      <c r="P3" s="81" t="s">
        <v>49</v>
      </c>
      <c r="Q3" s="81" t="s">
        <v>50</v>
      </c>
      <c r="R3" s="81" t="s">
        <v>74</v>
      </c>
      <c r="S3" s="82" t="s">
        <v>0</v>
      </c>
      <c r="T3" s="1019" t="s">
        <v>95</v>
      </c>
      <c r="U3" s="80" t="s">
        <v>2</v>
      </c>
      <c r="V3" s="81" t="s">
        <v>49</v>
      </c>
      <c r="W3" s="81" t="s">
        <v>50</v>
      </c>
      <c r="X3" s="81" t="s">
        <v>74</v>
      </c>
      <c r="Y3" s="82" t="s">
        <v>0</v>
      </c>
      <c r="Z3" s="1019" t="s">
        <v>96</v>
      </c>
      <c r="AA3" s="80" t="s">
        <v>2</v>
      </c>
      <c r="AB3" s="81" t="s">
        <v>49</v>
      </c>
      <c r="AC3" s="81" t="s">
        <v>50</v>
      </c>
      <c r="AD3" s="81" t="s">
        <v>74</v>
      </c>
      <c r="AE3" s="82" t="s">
        <v>0</v>
      </c>
      <c r="AF3" s="1019" t="s">
        <v>97</v>
      </c>
      <c r="AG3" s="80" t="s">
        <v>2</v>
      </c>
      <c r="AH3" s="81" t="s">
        <v>49</v>
      </c>
      <c r="AI3" s="81" t="s">
        <v>50</v>
      </c>
      <c r="AJ3" s="81" t="s">
        <v>74</v>
      </c>
      <c r="AK3" s="82" t="s">
        <v>0</v>
      </c>
      <c r="AL3" s="1019" t="s">
        <v>124</v>
      </c>
      <c r="AM3" s="80" t="s">
        <v>2</v>
      </c>
      <c r="AN3" s="81" t="s">
        <v>49</v>
      </c>
      <c r="AO3" s="81" t="s">
        <v>50</v>
      </c>
      <c r="AP3" s="81" t="s">
        <v>74</v>
      </c>
      <c r="AQ3" s="82" t="s">
        <v>0</v>
      </c>
      <c r="AR3" s="1019" t="s">
        <v>98</v>
      </c>
      <c r="AS3" s="80" t="s">
        <v>2</v>
      </c>
      <c r="AT3" s="81" t="s">
        <v>49</v>
      </c>
      <c r="AU3" s="81" t="s">
        <v>50</v>
      </c>
      <c r="AV3" s="81" t="s">
        <v>74</v>
      </c>
      <c r="AW3" s="82" t="s">
        <v>0</v>
      </c>
      <c r="AX3" s="1019" t="s">
        <v>99</v>
      </c>
      <c r="AY3" s="80" t="s">
        <v>2</v>
      </c>
      <c r="AZ3" s="81" t="s">
        <v>49</v>
      </c>
      <c r="BA3" s="81" t="s">
        <v>50</v>
      </c>
      <c r="BB3" s="81" t="s">
        <v>74</v>
      </c>
      <c r="BC3" s="82" t="s">
        <v>0</v>
      </c>
      <c r="BD3" s="1019" t="s">
        <v>100</v>
      </c>
      <c r="BE3" s="80" t="s">
        <v>2</v>
      </c>
      <c r="BF3" s="81" t="s">
        <v>49</v>
      </c>
      <c r="BG3" s="81" t="s">
        <v>50</v>
      </c>
      <c r="BH3" s="81" t="s">
        <v>74</v>
      </c>
      <c r="BI3" s="82" t="s">
        <v>0</v>
      </c>
      <c r="BJ3" s="1019" t="s">
        <v>101</v>
      </c>
      <c r="BK3" s="80" t="s">
        <v>2</v>
      </c>
      <c r="BL3" s="81" t="s">
        <v>49</v>
      </c>
      <c r="BM3" s="81" t="s">
        <v>50</v>
      </c>
      <c r="BN3" s="81" t="s">
        <v>74</v>
      </c>
      <c r="BO3" s="82" t="s">
        <v>0</v>
      </c>
      <c r="BP3" s="1019" t="s">
        <v>3603</v>
      </c>
      <c r="BQ3" s="68" t="s">
        <v>86</v>
      </c>
      <c r="BR3" s="69" t="s">
        <v>87</v>
      </c>
      <c r="BS3" s="69" t="s">
        <v>88</v>
      </c>
      <c r="BT3" s="69" t="s">
        <v>89</v>
      </c>
      <c r="BU3" s="69" t="s">
        <v>90</v>
      </c>
      <c r="BV3" s="69" t="s">
        <v>91</v>
      </c>
      <c r="BW3" s="67" t="s">
        <v>92</v>
      </c>
      <c r="BX3" s="1019" t="s">
        <v>125</v>
      </c>
      <c r="BY3" s="42" t="s">
        <v>2</v>
      </c>
      <c r="BZ3" s="47" t="s">
        <v>49</v>
      </c>
      <c r="CA3" s="47" t="s">
        <v>50</v>
      </c>
      <c r="CB3" s="47" t="s">
        <v>74</v>
      </c>
      <c r="CC3" s="70" t="s">
        <v>0</v>
      </c>
      <c r="CD3" s="1019" t="s">
        <v>93</v>
      </c>
      <c r="CE3" s="80" t="s">
        <v>2</v>
      </c>
      <c r="CF3" s="81" t="s">
        <v>49</v>
      </c>
      <c r="CG3" s="81" t="s">
        <v>50</v>
      </c>
      <c r="CH3" s="81" t="s">
        <v>74</v>
      </c>
      <c r="CI3" s="82" t="s">
        <v>0</v>
      </c>
      <c r="CJ3" s="1019" t="s">
        <v>94</v>
      </c>
      <c r="CK3" s="80" t="s">
        <v>2</v>
      </c>
      <c r="CL3" s="81" t="s">
        <v>49</v>
      </c>
      <c r="CM3" s="81" t="s">
        <v>50</v>
      </c>
      <c r="CN3" s="81" t="s">
        <v>74</v>
      </c>
      <c r="CO3" s="82" t="s">
        <v>0</v>
      </c>
      <c r="CP3" s="1019" t="s">
        <v>95</v>
      </c>
      <c r="CQ3" s="80" t="s">
        <v>2</v>
      </c>
      <c r="CR3" s="81" t="s">
        <v>49</v>
      </c>
      <c r="CS3" s="81" t="s">
        <v>50</v>
      </c>
      <c r="CT3" s="81" t="s">
        <v>74</v>
      </c>
      <c r="CU3" s="82" t="s">
        <v>0</v>
      </c>
      <c r="CV3" s="1019" t="s">
        <v>96</v>
      </c>
      <c r="CW3" s="80" t="s">
        <v>2</v>
      </c>
      <c r="CX3" s="81" t="s">
        <v>49</v>
      </c>
      <c r="CY3" s="81" t="s">
        <v>50</v>
      </c>
      <c r="CZ3" s="81" t="s">
        <v>74</v>
      </c>
      <c r="DA3" s="82" t="s">
        <v>0</v>
      </c>
      <c r="DB3" s="1019" t="s">
        <v>97</v>
      </c>
      <c r="DC3" s="80" t="s">
        <v>2</v>
      </c>
      <c r="DD3" s="81" t="s">
        <v>49</v>
      </c>
      <c r="DE3" s="81" t="s">
        <v>50</v>
      </c>
      <c r="DF3" s="81" t="s">
        <v>74</v>
      </c>
      <c r="DG3" s="82" t="s">
        <v>0</v>
      </c>
      <c r="DH3" s="1019" t="s">
        <v>124</v>
      </c>
      <c r="DI3" s="80" t="s">
        <v>2</v>
      </c>
      <c r="DJ3" s="81" t="s">
        <v>49</v>
      </c>
      <c r="DK3" s="81" t="s">
        <v>50</v>
      </c>
      <c r="DL3" s="81" t="s">
        <v>74</v>
      </c>
      <c r="DM3" s="82" t="s">
        <v>0</v>
      </c>
      <c r="DN3" s="1019" t="s">
        <v>98</v>
      </c>
      <c r="DO3" s="80" t="s">
        <v>2</v>
      </c>
      <c r="DP3" s="81" t="s">
        <v>49</v>
      </c>
      <c r="DQ3" s="81" t="s">
        <v>50</v>
      </c>
      <c r="DR3" s="81" t="s">
        <v>74</v>
      </c>
      <c r="DS3" s="82" t="s">
        <v>0</v>
      </c>
      <c r="DT3" s="1019" t="s">
        <v>99</v>
      </c>
      <c r="DU3" s="80" t="s">
        <v>2</v>
      </c>
      <c r="DV3" s="81" t="s">
        <v>49</v>
      </c>
      <c r="DW3" s="81" t="s">
        <v>50</v>
      </c>
      <c r="DX3" s="81" t="s">
        <v>74</v>
      </c>
      <c r="DY3" s="82" t="s">
        <v>0</v>
      </c>
      <c r="DZ3" s="1019" t="s">
        <v>100</v>
      </c>
      <c r="EA3" s="80" t="s">
        <v>2</v>
      </c>
      <c r="EB3" s="81" t="s">
        <v>49</v>
      </c>
      <c r="EC3" s="81" t="s">
        <v>50</v>
      </c>
      <c r="ED3" s="81" t="s">
        <v>74</v>
      </c>
      <c r="EE3" s="82" t="s">
        <v>0</v>
      </c>
      <c r="EF3" s="1019" t="s">
        <v>101</v>
      </c>
      <c r="EG3" s="80" t="s">
        <v>2</v>
      </c>
      <c r="EH3" s="81" t="s">
        <v>49</v>
      </c>
      <c r="EI3" s="81" t="s">
        <v>50</v>
      </c>
      <c r="EJ3" s="81" t="s">
        <v>74</v>
      </c>
      <c r="EK3" s="82" t="s">
        <v>0</v>
      </c>
      <c r="EL3" s="1019"/>
      <c r="EM3" s="68" t="s">
        <v>86</v>
      </c>
      <c r="EN3" s="69" t="s">
        <v>87</v>
      </c>
      <c r="EO3" s="69" t="s">
        <v>88</v>
      </c>
      <c r="EP3" s="69" t="s">
        <v>89</v>
      </c>
      <c r="EQ3" s="69" t="s">
        <v>90</v>
      </c>
      <c r="ER3" s="69" t="s">
        <v>91</v>
      </c>
      <c r="ES3" s="67" t="s">
        <v>92</v>
      </c>
      <c r="ET3" s="1019" t="s">
        <v>126</v>
      </c>
      <c r="EU3" s="296" t="s">
        <v>2</v>
      </c>
      <c r="EV3" s="297" t="s">
        <v>49</v>
      </c>
      <c r="EW3" s="297" t="s">
        <v>50</v>
      </c>
      <c r="EX3" s="297" t="s">
        <v>74</v>
      </c>
      <c r="EY3" s="298" t="s">
        <v>0</v>
      </c>
      <c r="EZ3" s="1039" t="s">
        <v>3587</v>
      </c>
      <c r="FA3" s="42" t="s">
        <v>2</v>
      </c>
      <c r="FB3" s="47" t="s">
        <v>49</v>
      </c>
      <c r="FC3" s="47" t="s">
        <v>50</v>
      </c>
      <c r="FD3" s="47" t="s">
        <v>74</v>
      </c>
      <c r="FE3" s="47" t="s">
        <v>0</v>
      </c>
      <c r="FF3" s="1008" t="s">
        <v>104</v>
      </c>
      <c r="FG3" s="42" t="s">
        <v>2</v>
      </c>
      <c r="FH3" s="47" t="s">
        <v>49</v>
      </c>
      <c r="FI3" s="47" t="s">
        <v>50</v>
      </c>
      <c r="FJ3" s="47" t="s">
        <v>74</v>
      </c>
      <c r="FK3" s="47" t="s">
        <v>0</v>
      </c>
      <c r="FL3" s="1008" t="s">
        <v>105</v>
      </c>
      <c r="FM3" s="42" t="s">
        <v>2</v>
      </c>
      <c r="FN3" s="47" t="s">
        <v>49</v>
      </c>
      <c r="FO3" s="47" t="s">
        <v>50</v>
      </c>
      <c r="FP3" s="47" t="s">
        <v>74</v>
      </c>
      <c r="FQ3" s="47" t="s">
        <v>0</v>
      </c>
      <c r="FR3" s="1008" t="s">
        <v>106</v>
      </c>
      <c r="FS3" s="42" t="s">
        <v>2</v>
      </c>
      <c r="FT3" s="47" t="s">
        <v>49</v>
      </c>
      <c r="FU3" s="47" t="s">
        <v>50</v>
      </c>
      <c r="FV3" s="47" t="s">
        <v>74</v>
      </c>
      <c r="FW3" s="47" t="s">
        <v>0</v>
      </c>
      <c r="FX3" s="1008" t="s">
        <v>107</v>
      </c>
      <c r="FY3" s="42" t="s">
        <v>2</v>
      </c>
      <c r="FZ3" s="47" t="s">
        <v>49</v>
      </c>
      <c r="GA3" s="47" t="s">
        <v>50</v>
      </c>
      <c r="GB3" s="47" t="s">
        <v>74</v>
      </c>
      <c r="GC3" s="47" t="s">
        <v>0</v>
      </c>
      <c r="GD3" s="1008" t="s">
        <v>108</v>
      </c>
      <c r="GE3" s="42" t="s">
        <v>2</v>
      </c>
      <c r="GF3" s="47" t="s">
        <v>49</v>
      </c>
      <c r="GG3" s="47" t="s">
        <v>50</v>
      </c>
      <c r="GH3" s="47" t="s">
        <v>74</v>
      </c>
      <c r="GI3" s="47" t="s">
        <v>0</v>
      </c>
      <c r="GJ3" s="1008" t="s">
        <v>109</v>
      </c>
      <c r="GK3" s="42" t="s">
        <v>2</v>
      </c>
      <c r="GL3" s="47" t="s">
        <v>49</v>
      </c>
      <c r="GM3" s="47" t="s">
        <v>50</v>
      </c>
      <c r="GN3" s="47" t="s">
        <v>74</v>
      </c>
      <c r="GO3" s="47" t="s">
        <v>0</v>
      </c>
      <c r="GP3" s="1008" t="s">
        <v>3622</v>
      </c>
      <c r="GQ3" s="42" t="s">
        <v>2</v>
      </c>
      <c r="GR3" s="47" t="s">
        <v>49</v>
      </c>
      <c r="GS3" s="47" t="s">
        <v>50</v>
      </c>
      <c r="GT3" s="47" t="s">
        <v>74</v>
      </c>
      <c r="GU3" s="47" t="s">
        <v>0</v>
      </c>
      <c r="GV3" s="1008" t="s">
        <v>3623</v>
      </c>
      <c r="GW3" s="67" t="s">
        <v>3595</v>
      </c>
      <c r="GX3" s="54" t="s">
        <v>3594</v>
      </c>
      <c r="GY3" s="387" t="s">
        <v>3827</v>
      </c>
      <c r="GZ3" s="54" t="s">
        <v>3826</v>
      </c>
      <c r="HA3" s="54" t="s">
        <v>110</v>
      </c>
      <c r="HB3" s="54" t="s">
        <v>111</v>
      </c>
      <c r="HC3" s="54" t="s">
        <v>112</v>
      </c>
      <c r="HD3" s="54" t="s">
        <v>113</v>
      </c>
      <c r="HE3" s="54" t="s">
        <v>114</v>
      </c>
      <c r="HF3" s="54" t="s">
        <v>115</v>
      </c>
      <c r="HG3" s="54" t="s">
        <v>116</v>
      </c>
      <c r="HH3" s="54" t="s">
        <v>117</v>
      </c>
      <c r="HI3" s="54" t="s">
        <v>118</v>
      </c>
      <c r="HJ3" s="54" t="s">
        <v>119</v>
      </c>
      <c r="HK3" s="54" t="s">
        <v>120</v>
      </c>
      <c r="HL3" s="54" t="s">
        <v>121</v>
      </c>
      <c r="HM3" s="54" t="s">
        <v>122</v>
      </c>
      <c r="HN3" s="983"/>
      <c r="HO3" s="1015"/>
      <c r="HP3" s="1007"/>
      <c r="HQ3" s="977"/>
      <c r="HR3" s="1034"/>
      <c r="HS3" s="1004"/>
    </row>
    <row r="4" spans="1:227" x14ac:dyDescent="0.25">
      <c r="A4" s="19">
        <v>1</v>
      </c>
      <c r="B4" s="213" t="s">
        <v>6942</v>
      </c>
      <c r="C4" s="790" t="s">
        <v>6268</v>
      </c>
      <c r="D4" s="659" t="s">
        <v>72</v>
      </c>
      <c r="E4" s="659" t="s">
        <v>69</v>
      </c>
      <c r="F4" s="659" t="s">
        <v>73</v>
      </c>
      <c r="G4" s="243">
        <v>116</v>
      </c>
      <c r="H4" s="1032"/>
      <c r="I4" s="790" t="s">
        <v>6269</v>
      </c>
      <c r="J4" s="659" t="s">
        <v>72</v>
      </c>
      <c r="K4" s="659" t="s">
        <v>69</v>
      </c>
      <c r="L4" s="659" t="s">
        <v>73</v>
      </c>
      <c r="M4" s="243">
        <v>117</v>
      </c>
      <c r="N4" s="1020"/>
      <c r="O4" s="790" t="s">
        <v>6266</v>
      </c>
      <c r="P4" s="659" t="s">
        <v>72</v>
      </c>
      <c r="Q4" s="659" t="s">
        <v>69</v>
      </c>
      <c r="R4" s="659" t="s">
        <v>73</v>
      </c>
      <c r="S4" s="243">
        <v>114</v>
      </c>
      <c r="T4" s="1020"/>
      <c r="U4" s="790" t="s">
        <v>6267</v>
      </c>
      <c r="V4" s="659" t="s">
        <v>72</v>
      </c>
      <c r="W4" s="659" t="s">
        <v>69</v>
      </c>
      <c r="X4" s="659" t="s">
        <v>73</v>
      </c>
      <c r="Y4" s="243">
        <v>115</v>
      </c>
      <c r="Z4" s="1020"/>
      <c r="AA4" s="257"/>
      <c r="AB4" s="153"/>
      <c r="AC4" s="153"/>
      <c r="AD4" s="228"/>
      <c r="AE4" s="262"/>
      <c r="AF4" s="1020"/>
      <c r="AG4" s="256"/>
      <c r="AH4" s="153"/>
      <c r="AI4" s="153"/>
      <c r="AJ4" s="255"/>
      <c r="AK4" s="262"/>
      <c r="AL4" s="1020"/>
      <c r="AM4" s="791" t="s">
        <v>6270</v>
      </c>
      <c r="AN4" s="153" t="s">
        <v>72</v>
      </c>
      <c r="AO4" s="153" t="s">
        <v>69</v>
      </c>
      <c r="AP4" s="928" t="s">
        <v>73</v>
      </c>
      <c r="AQ4" s="262">
        <v>118</v>
      </c>
      <c r="AR4" s="1020"/>
      <c r="AS4" s="270"/>
      <c r="AT4" s="659"/>
      <c r="AU4" s="659"/>
      <c r="AV4" s="659"/>
      <c r="AW4" s="243"/>
      <c r="AX4" s="1020"/>
      <c r="AY4" s="270"/>
      <c r="AZ4" s="659"/>
      <c r="BA4" s="659"/>
      <c r="BB4" s="659"/>
      <c r="BC4" s="243"/>
      <c r="BD4" s="1020"/>
      <c r="BE4" s="791" t="s">
        <v>6271</v>
      </c>
      <c r="BF4" s="153" t="s">
        <v>72</v>
      </c>
      <c r="BG4" s="153" t="s">
        <v>69</v>
      </c>
      <c r="BH4" s="255" t="s">
        <v>73</v>
      </c>
      <c r="BI4" s="262">
        <v>119</v>
      </c>
      <c r="BJ4" s="1020"/>
      <c r="BK4" s="257"/>
      <c r="BL4" s="153"/>
      <c r="BM4" s="153"/>
      <c r="BN4" s="370"/>
      <c r="BO4" s="262"/>
      <c r="BP4" s="1020"/>
      <c r="BQ4" s="791">
        <v>71</v>
      </c>
      <c r="BR4" s="791">
        <v>72</v>
      </c>
      <c r="BS4" s="791"/>
      <c r="BT4" s="793">
        <v>73</v>
      </c>
      <c r="BU4" s="793">
        <v>74</v>
      </c>
      <c r="BV4" s="11"/>
      <c r="BW4" s="76"/>
      <c r="BX4" s="1020"/>
      <c r="BY4" s="924" t="s">
        <v>7114</v>
      </c>
      <c r="BZ4" s="153" t="s">
        <v>72</v>
      </c>
      <c r="CA4" s="153" t="s">
        <v>69</v>
      </c>
      <c r="CB4" s="228" t="s">
        <v>73</v>
      </c>
      <c r="CC4" s="258">
        <v>566</v>
      </c>
      <c r="CD4" s="1020"/>
      <c r="CE4" s="791" t="s">
        <v>7115</v>
      </c>
      <c r="CF4" s="153" t="s">
        <v>72</v>
      </c>
      <c r="CG4" s="153" t="s">
        <v>69</v>
      </c>
      <c r="CH4" s="930" t="s">
        <v>73</v>
      </c>
      <c r="CI4" s="262">
        <v>567</v>
      </c>
      <c r="CJ4" s="1020"/>
      <c r="CK4" s="791" t="s">
        <v>7112</v>
      </c>
      <c r="CL4" s="153" t="s">
        <v>72</v>
      </c>
      <c r="CM4" s="153" t="s">
        <v>69</v>
      </c>
      <c r="CN4" s="930" t="s">
        <v>73</v>
      </c>
      <c r="CO4" s="262">
        <v>564</v>
      </c>
      <c r="CP4" s="1020"/>
      <c r="CQ4" s="791" t="s">
        <v>7113</v>
      </c>
      <c r="CR4" s="153" t="s">
        <v>72</v>
      </c>
      <c r="CS4" s="153" t="s">
        <v>69</v>
      </c>
      <c r="CT4" s="930" t="s">
        <v>73</v>
      </c>
      <c r="CU4" s="262">
        <v>565</v>
      </c>
      <c r="CV4" s="1020"/>
      <c r="CW4" s="83"/>
      <c r="CX4" s="241"/>
      <c r="CY4" s="34"/>
      <c r="CZ4" s="86"/>
      <c r="DA4" s="87"/>
      <c r="DB4" s="1020"/>
      <c r="DC4" s="412"/>
      <c r="DD4" s="153"/>
      <c r="DE4" s="153"/>
      <c r="DF4" s="255"/>
      <c r="DG4" s="262"/>
      <c r="DH4" s="1020"/>
      <c r="DI4" s="791" t="s">
        <v>7117</v>
      </c>
      <c r="DJ4" s="153" t="s">
        <v>72</v>
      </c>
      <c r="DK4" s="153" t="s">
        <v>69</v>
      </c>
      <c r="DL4" s="930" t="s">
        <v>73</v>
      </c>
      <c r="DM4" s="262">
        <v>569</v>
      </c>
      <c r="DN4" s="1020"/>
      <c r="DO4" s="83"/>
      <c r="DP4" s="241"/>
      <c r="DQ4" s="34"/>
      <c r="DR4" s="86"/>
      <c r="DS4" s="87"/>
      <c r="DT4" s="1020"/>
      <c r="DU4" s="83"/>
      <c r="DV4" s="241"/>
      <c r="DW4" s="34"/>
      <c r="DX4" s="86"/>
      <c r="DY4" s="87"/>
      <c r="DZ4" s="1020"/>
      <c r="EA4" s="791" t="s">
        <v>7116</v>
      </c>
      <c r="EB4" s="153" t="s">
        <v>72</v>
      </c>
      <c r="EC4" s="153" t="s">
        <v>69</v>
      </c>
      <c r="ED4" s="930" t="s">
        <v>73</v>
      </c>
      <c r="EE4" s="262">
        <v>568</v>
      </c>
      <c r="EF4" s="1020"/>
      <c r="EG4" s="791" t="s">
        <v>7118</v>
      </c>
      <c r="EH4" s="153" t="s">
        <v>72</v>
      </c>
      <c r="EI4" s="153" t="s">
        <v>69</v>
      </c>
      <c r="EJ4" s="930" t="s">
        <v>73</v>
      </c>
      <c r="EK4" s="262">
        <v>570</v>
      </c>
      <c r="EL4" s="1020"/>
      <c r="EM4" s="924">
        <v>187</v>
      </c>
      <c r="EN4" s="924">
        <v>188</v>
      </c>
      <c r="EO4" s="924">
        <v>189</v>
      </c>
      <c r="EP4" s="11"/>
      <c r="EQ4" s="11"/>
      <c r="ER4" s="11"/>
      <c r="ES4" s="76"/>
      <c r="ET4" s="1020"/>
      <c r="EU4" s="791" t="s">
        <v>7120</v>
      </c>
      <c r="EV4" s="153" t="s">
        <v>71</v>
      </c>
      <c r="EW4" s="153" t="s">
        <v>69</v>
      </c>
      <c r="EX4" s="153" t="s">
        <v>73</v>
      </c>
      <c r="EY4" s="262">
        <v>572</v>
      </c>
      <c r="EZ4" s="1040"/>
      <c r="FA4" s="74"/>
      <c r="FB4" s="241"/>
      <c r="FC4" s="34"/>
      <c r="FD4" s="37"/>
      <c r="FE4" s="34"/>
      <c r="FF4" s="1009"/>
      <c r="FG4" s="283"/>
      <c r="FH4" s="153"/>
      <c r="FI4" s="153"/>
      <c r="FJ4" s="228"/>
      <c r="FK4" s="153"/>
      <c r="FL4" s="1009"/>
      <c r="FM4" s="283"/>
      <c r="FN4" s="241"/>
      <c r="FO4" s="34"/>
      <c r="FP4" s="43"/>
      <c r="FQ4" s="34"/>
      <c r="FR4" s="1009"/>
      <c r="FS4" s="74"/>
      <c r="FT4" s="241"/>
      <c r="FU4" s="34"/>
      <c r="FV4" s="37"/>
      <c r="FW4" s="34"/>
      <c r="FX4" s="1009"/>
      <c r="FY4" s="74"/>
      <c r="FZ4" s="241"/>
      <c r="GA4" s="34"/>
      <c r="GB4" s="37"/>
      <c r="GC4" s="34"/>
      <c r="GD4" s="1009"/>
      <c r="GE4" s="289"/>
      <c r="GF4" s="659"/>
      <c r="GG4" s="659"/>
      <c r="GH4" s="659"/>
      <c r="GI4" s="243"/>
      <c r="GJ4" s="1009"/>
      <c r="GK4" s="74"/>
      <c r="GL4" s="241"/>
      <c r="GM4" s="34"/>
      <c r="GN4" s="37"/>
      <c r="GO4" s="34"/>
      <c r="GP4" s="1009"/>
      <c r="GQ4" s="74"/>
      <c r="GR4" s="241"/>
      <c r="GS4" s="34"/>
      <c r="GT4" s="37"/>
      <c r="GU4" s="34"/>
      <c r="GV4" s="1009"/>
      <c r="GW4" s="925">
        <v>190</v>
      </c>
      <c r="GX4" s="11"/>
      <c r="GY4" s="11"/>
      <c r="GZ4" s="11"/>
      <c r="HA4" s="11"/>
      <c r="HB4" s="11"/>
      <c r="HC4" s="11"/>
      <c r="HD4" s="11"/>
      <c r="HE4" s="11"/>
      <c r="HF4" s="11"/>
      <c r="HG4" s="11"/>
      <c r="HH4" s="11"/>
      <c r="HI4" s="11"/>
      <c r="HJ4" s="11"/>
      <c r="HK4" s="11"/>
      <c r="HL4" s="11"/>
      <c r="HM4" s="11"/>
      <c r="HN4" s="983"/>
      <c r="HO4" s="247" t="s">
        <v>6691</v>
      </c>
      <c r="HP4" s="367" t="s">
        <v>7202</v>
      </c>
      <c r="HQ4" s="664" t="s">
        <v>6686</v>
      </c>
      <c r="HR4" s="250">
        <v>1</v>
      </c>
      <c r="HS4" s="12" t="s">
        <v>4314</v>
      </c>
    </row>
    <row r="5" spans="1:227" x14ac:dyDescent="0.25">
      <c r="A5" s="62">
        <v>2</v>
      </c>
      <c r="B5" s="213" t="s">
        <v>6700</v>
      </c>
      <c r="C5" s="790" t="s">
        <v>6274</v>
      </c>
      <c r="D5" s="659" t="s">
        <v>72</v>
      </c>
      <c r="E5" s="659" t="s">
        <v>69</v>
      </c>
      <c r="F5" s="659" t="s">
        <v>73</v>
      </c>
      <c r="G5" s="243">
        <v>122</v>
      </c>
      <c r="H5" s="1032"/>
      <c r="I5" s="790" t="s">
        <v>6275</v>
      </c>
      <c r="J5" s="659" t="s">
        <v>72</v>
      </c>
      <c r="K5" s="659" t="s">
        <v>69</v>
      </c>
      <c r="L5" s="659" t="s">
        <v>73</v>
      </c>
      <c r="M5" s="243">
        <v>123</v>
      </c>
      <c r="N5" s="1020"/>
      <c r="O5" s="790" t="s">
        <v>6272</v>
      </c>
      <c r="P5" s="659" t="s">
        <v>72</v>
      </c>
      <c r="Q5" s="659" t="s">
        <v>69</v>
      </c>
      <c r="R5" s="659" t="s">
        <v>73</v>
      </c>
      <c r="S5" s="243">
        <v>120</v>
      </c>
      <c r="T5" s="1020"/>
      <c r="U5" s="790" t="s">
        <v>6273</v>
      </c>
      <c r="V5" s="659" t="s">
        <v>72</v>
      </c>
      <c r="W5" s="659" t="s">
        <v>69</v>
      </c>
      <c r="X5" s="659" t="s">
        <v>73</v>
      </c>
      <c r="Y5" s="243">
        <v>121</v>
      </c>
      <c r="Z5" s="1020"/>
      <c r="AA5" s="257"/>
      <c r="AB5" s="153"/>
      <c r="AC5" s="153"/>
      <c r="AD5" s="153"/>
      <c r="AE5" s="262"/>
      <c r="AF5" s="1020"/>
      <c r="AG5" s="256"/>
      <c r="AH5" s="153"/>
      <c r="AI5" s="153"/>
      <c r="AJ5" s="255"/>
      <c r="AK5" s="262"/>
      <c r="AL5" s="1020"/>
      <c r="AM5" s="791" t="s">
        <v>6276</v>
      </c>
      <c r="AN5" s="153" t="s">
        <v>72</v>
      </c>
      <c r="AO5" s="153" t="s">
        <v>69</v>
      </c>
      <c r="AP5" s="929" t="s">
        <v>73</v>
      </c>
      <c r="AQ5" s="262">
        <v>124</v>
      </c>
      <c r="AR5" s="1020"/>
      <c r="AS5" s="270"/>
      <c r="AT5" s="659"/>
      <c r="AU5" s="659"/>
      <c r="AV5" s="659"/>
      <c r="AW5" s="243"/>
      <c r="AX5" s="1020"/>
      <c r="AY5" s="270"/>
      <c r="AZ5" s="659"/>
      <c r="BA5" s="659"/>
      <c r="BB5" s="659"/>
      <c r="BC5" s="243"/>
      <c r="BD5" s="1020"/>
      <c r="BE5" s="791" t="s">
        <v>6277</v>
      </c>
      <c r="BF5" s="153" t="s">
        <v>72</v>
      </c>
      <c r="BG5" s="153" t="s">
        <v>69</v>
      </c>
      <c r="BH5" s="255" t="s">
        <v>73</v>
      </c>
      <c r="BI5" s="262">
        <v>125</v>
      </c>
      <c r="BJ5" s="1020"/>
      <c r="BK5" s="257"/>
      <c r="BL5" s="153"/>
      <c r="BM5" s="153"/>
      <c r="BN5" s="371"/>
      <c r="BO5" s="262"/>
      <c r="BP5" s="1020"/>
      <c r="BQ5" s="791">
        <v>75</v>
      </c>
      <c r="BR5" s="791">
        <v>76</v>
      </c>
      <c r="BS5" s="791"/>
      <c r="BT5" s="793">
        <v>77</v>
      </c>
      <c r="BU5" s="793">
        <v>78</v>
      </c>
      <c r="BV5" s="12"/>
      <c r="BW5" s="77"/>
      <c r="BX5" s="1020"/>
      <c r="BY5" s="793" t="s">
        <v>7123</v>
      </c>
      <c r="BZ5" s="153" t="s">
        <v>72</v>
      </c>
      <c r="CA5" s="153" t="s">
        <v>69</v>
      </c>
      <c r="CB5" s="659" t="s">
        <v>73</v>
      </c>
      <c r="CC5" s="258">
        <v>575</v>
      </c>
      <c r="CD5" s="1020"/>
      <c r="CE5" s="791" t="s">
        <v>7124</v>
      </c>
      <c r="CF5" s="153" t="s">
        <v>72</v>
      </c>
      <c r="CG5" s="153" t="s">
        <v>69</v>
      </c>
      <c r="CH5" s="255" t="s">
        <v>73</v>
      </c>
      <c r="CI5" s="262">
        <v>576</v>
      </c>
      <c r="CJ5" s="1020"/>
      <c r="CK5" s="791" t="s">
        <v>7121</v>
      </c>
      <c r="CL5" s="153" t="s">
        <v>72</v>
      </c>
      <c r="CM5" s="153" t="s">
        <v>69</v>
      </c>
      <c r="CN5" s="255" t="s">
        <v>73</v>
      </c>
      <c r="CO5" s="262">
        <v>573</v>
      </c>
      <c r="CP5" s="1020"/>
      <c r="CQ5" s="791" t="s">
        <v>7122</v>
      </c>
      <c r="CR5" s="153" t="s">
        <v>72</v>
      </c>
      <c r="CS5" s="153" t="s">
        <v>69</v>
      </c>
      <c r="CT5" s="255" t="s">
        <v>73</v>
      </c>
      <c r="CU5" s="262">
        <v>574</v>
      </c>
      <c r="CV5" s="1020"/>
      <c r="CW5" s="83"/>
      <c r="CX5" s="241"/>
      <c r="CY5" s="34"/>
      <c r="CZ5" s="85"/>
      <c r="DA5" s="87"/>
      <c r="DB5" s="1020"/>
      <c r="DC5" s="412"/>
      <c r="DD5" s="153"/>
      <c r="DE5" s="153"/>
      <c r="DF5" s="255"/>
      <c r="DG5" s="262"/>
      <c r="DH5" s="1020"/>
      <c r="DI5" s="791" t="s">
        <v>7126</v>
      </c>
      <c r="DJ5" s="153" t="s">
        <v>72</v>
      </c>
      <c r="DK5" s="153" t="s">
        <v>69</v>
      </c>
      <c r="DL5" s="255" t="s">
        <v>73</v>
      </c>
      <c r="DM5" s="262">
        <v>578</v>
      </c>
      <c r="DN5" s="1020"/>
      <c r="DO5" s="83"/>
      <c r="DP5" s="241"/>
      <c r="DQ5" s="34"/>
      <c r="DR5" s="85"/>
      <c r="DS5" s="87"/>
      <c r="DT5" s="1020"/>
      <c r="DU5" s="83"/>
      <c r="DV5" s="241"/>
      <c r="DW5" s="34"/>
      <c r="DX5" s="85"/>
      <c r="DY5" s="87"/>
      <c r="DZ5" s="1020"/>
      <c r="EA5" s="791" t="s">
        <v>7125</v>
      </c>
      <c r="EB5" s="153" t="s">
        <v>72</v>
      </c>
      <c r="EC5" s="153" t="s">
        <v>69</v>
      </c>
      <c r="ED5" s="255" t="s">
        <v>73</v>
      </c>
      <c r="EE5" s="262">
        <v>577</v>
      </c>
      <c r="EF5" s="1020"/>
      <c r="EG5" s="791" t="s">
        <v>7127</v>
      </c>
      <c r="EH5" s="153" t="s">
        <v>72</v>
      </c>
      <c r="EI5" s="153" t="s">
        <v>69</v>
      </c>
      <c r="EJ5" s="255" t="s">
        <v>73</v>
      </c>
      <c r="EK5" s="262">
        <v>579</v>
      </c>
      <c r="EL5" s="1020"/>
      <c r="EM5" s="793">
        <v>191</v>
      </c>
      <c r="EN5" s="793">
        <v>192</v>
      </c>
      <c r="EO5" s="793">
        <v>193</v>
      </c>
      <c r="EP5" s="12"/>
      <c r="EQ5" s="12"/>
      <c r="ER5" s="12"/>
      <c r="ES5" s="77"/>
      <c r="ET5" s="1020"/>
      <c r="EU5" s="791" t="s">
        <v>7129</v>
      </c>
      <c r="EV5" s="659" t="s">
        <v>71</v>
      </c>
      <c r="EW5" s="153" t="s">
        <v>69</v>
      </c>
      <c r="EX5" s="153" t="s">
        <v>73</v>
      </c>
      <c r="EY5" s="262">
        <v>581</v>
      </c>
      <c r="EZ5" s="1040"/>
      <c r="FA5" s="59"/>
      <c r="FB5" s="241"/>
      <c r="FC5" s="34"/>
      <c r="FD5" s="33"/>
      <c r="FE5" s="34"/>
      <c r="FF5" s="1009"/>
      <c r="FG5" s="254"/>
      <c r="FH5" s="153"/>
      <c r="FI5" s="153"/>
      <c r="FJ5" s="153"/>
      <c r="FK5" s="153"/>
      <c r="FL5" s="1009"/>
      <c r="FM5" s="254"/>
      <c r="FN5" s="153"/>
      <c r="FO5" s="153"/>
      <c r="FP5" s="153"/>
      <c r="FQ5" s="153"/>
      <c r="FR5" s="1009"/>
      <c r="FS5" s="59"/>
      <c r="FT5" s="241"/>
      <c r="FU5" s="34"/>
      <c r="FV5" s="33"/>
      <c r="FW5" s="34"/>
      <c r="FX5" s="1009"/>
      <c r="FY5" s="59"/>
      <c r="FZ5" s="241"/>
      <c r="GA5" s="34"/>
      <c r="GB5" s="33"/>
      <c r="GC5" s="34"/>
      <c r="GD5" s="1009"/>
      <c r="GE5" s="289"/>
      <c r="GF5" s="659"/>
      <c r="GG5" s="659"/>
      <c r="GH5" s="659"/>
      <c r="GI5" s="243"/>
      <c r="GJ5" s="1009"/>
      <c r="GK5" s="59"/>
      <c r="GL5" s="241"/>
      <c r="GM5" s="34"/>
      <c r="GN5" s="33"/>
      <c r="GO5" s="34"/>
      <c r="GP5" s="1009"/>
      <c r="GQ5" s="59"/>
      <c r="GR5" s="241"/>
      <c r="GS5" s="34"/>
      <c r="GT5" s="33"/>
      <c r="GU5" s="34"/>
      <c r="GV5" s="1009"/>
      <c r="GW5" s="794">
        <v>194</v>
      </c>
      <c r="GX5" s="12"/>
      <c r="GY5" s="12"/>
      <c r="GZ5" s="12"/>
      <c r="HA5" s="12"/>
      <c r="HB5" s="12"/>
      <c r="HC5" s="12"/>
      <c r="HD5" s="12"/>
      <c r="HE5" s="12"/>
      <c r="HF5" s="12"/>
      <c r="HG5" s="12"/>
      <c r="HH5" s="12"/>
      <c r="HI5" s="12"/>
      <c r="HJ5" s="12"/>
      <c r="HK5" s="12"/>
      <c r="HL5" s="12"/>
      <c r="HM5" s="12"/>
      <c r="HN5" s="983"/>
      <c r="HO5" s="247" t="s">
        <v>6692</v>
      </c>
      <c r="HP5" s="184" t="s">
        <v>7203</v>
      </c>
      <c r="HQ5" s="664" t="s">
        <v>6686</v>
      </c>
      <c r="HR5" s="664">
        <v>1</v>
      </c>
      <c r="HS5" s="12" t="s">
        <v>4314</v>
      </c>
    </row>
    <row r="6" spans="1:227" x14ac:dyDescent="0.25">
      <c r="A6" s="62">
        <v>3</v>
      </c>
      <c r="B6" s="213" t="s">
        <v>6943</v>
      </c>
      <c r="C6" s="790" t="s">
        <v>6340</v>
      </c>
      <c r="D6" s="659" t="s">
        <v>72</v>
      </c>
      <c r="E6" s="659" t="s">
        <v>69</v>
      </c>
      <c r="F6" s="659" t="s">
        <v>73</v>
      </c>
      <c r="G6" s="243">
        <v>128</v>
      </c>
      <c r="H6" s="1032"/>
      <c r="I6" s="790" t="s">
        <v>6341</v>
      </c>
      <c r="J6" s="659" t="s">
        <v>72</v>
      </c>
      <c r="K6" s="659" t="s">
        <v>69</v>
      </c>
      <c r="L6" s="659" t="s">
        <v>73</v>
      </c>
      <c r="M6" s="243">
        <v>129</v>
      </c>
      <c r="N6" s="1020"/>
      <c r="O6" s="790" t="s">
        <v>6338</v>
      </c>
      <c r="P6" s="659" t="s">
        <v>72</v>
      </c>
      <c r="Q6" s="659" t="s">
        <v>69</v>
      </c>
      <c r="R6" s="659" t="s">
        <v>73</v>
      </c>
      <c r="S6" s="243">
        <v>126</v>
      </c>
      <c r="T6" s="1020"/>
      <c r="U6" s="790" t="s">
        <v>6339</v>
      </c>
      <c r="V6" s="659" t="s">
        <v>72</v>
      </c>
      <c r="W6" s="659" t="s">
        <v>69</v>
      </c>
      <c r="X6" s="659" t="s">
        <v>73</v>
      </c>
      <c r="Y6" s="243">
        <v>127</v>
      </c>
      <c r="Z6" s="1020"/>
      <c r="AA6" s="257"/>
      <c r="AB6" s="153"/>
      <c r="AC6" s="153"/>
      <c r="AD6" s="153"/>
      <c r="AE6" s="262"/>
      <c r="AF6" s="1020"/>
      <c r="AG6" s="256"/>
      <c r="AH6" s="153"/>
      <c r="AI6" s="153"/>
      <c r="AJ6" s="255"/>
      <c r="AK6" s="262"/>
      <c r="AL6" s="1020"/>
      <c r="AM6" s="791" t="s">
        <v>6342</v>
      </c>
      <c r="AN6" s="153" t="s">
        <v>72</v>
      </c>
      <c r="AO6" s="153" t="s">
        <v>69</v>
      </c>
      <c r="AP6" s="255" t="s">
        <v>73</v>
      </c>
      <c r="AQ6" s="262">
        <v>130</v>
      </c>
      <c r="AR6" s="1020"/>
      <c r="AS6" s="270"/>
      <c r="AT6" s="659"/>
      <c r="AU6" s="659"/>
      <c r="AV6" s="659"/>
      <c r="AW6" s="243"/>
      <c r="AX6" s="1020"/>
      <c r="AY6" s="270"/>
      <c r="AZ6" s="659"/>
      <c r="BA6" s="659"/>
      <c r="BB6" s="659"/>
      <c r="BC6" s="243"/>
      <c r="BD6" s="1020"/>
      <c r="BE6" s="791" t="s">
        <v>6343</v>
      </c>
      <c r="BF6" s="153" t="s">
        <v>72</v>
      </c>
      <c r="BG6" s="153" t="s">
        <v>69</v>
      </c>
      <c r="BH6" s="255" t="s">
        <v>73</v>
      </c>
      <c r="BI6" s="262">
        <v>131</v>
      </c>
      <c r="BJ6" s="1020"/>
      <c r="BK6" s="257"/>
      <c r="BL6" s="153"/>
      <c r="BM6" s="153"/>
      <c r="BN6" s="255"/>
      <c r="BO6" s="262"/>
      <c r="BP6" s="1020"/>
      <c r="BQ6" s="791">
        <v>97</v>
      </c>
      <c r="BR6" s="791">
        <v>98</v>
      </c>
      <c r="BS6" s="791"/>
      <c r="BT6" s="793">
        <v>99</v>
      </c>
      <c r="BU6" s="793">
        <v>100</v>
      </c>
      <c r="BV6" s="12"/>
      <c r="BW6" s="77"/>
      <c r="BX6" s="1020"/>
      <c r="BY6" s="793" t="s">
        <v>7132</v>
      </c>
      <c r="BZ6" s="153" t="s">
        <v>72</v>
      </c>
      <c r="CA6" s="153" t="s">
        <v>69</v>
      </c>
      <c r="CB6" s="659" t="s">
        <v>73</v>
      </c>
      <c r="CC6" s="258">
        <v>584</v>
      </c>
      <c r="CD6" s="1020"/>
      <c r="CE6" s="791" t="s">
        <v>7133</v>
      </c>
      <c r="CF6" s="153" t="s">
        <v>72</v>
      </c>
      <c r="CG6" s="153" t="s">
        <v>69</v>
      </c>
      <c r="CH6" s="255" t="s">
        <v>73</v>
      </c>
      <c r="CI6" s="262">
        <v>585</v>
      </c>
      <c r="CJ6" s="1020"/>
      <c r="CK6" s="791" t="s">
        <v>7130</v>
      </c>
      <c r="CL6" s="153" t="s">
        <v>72</v>
      </c>
      <c r="CM6" s="153" t="s">
        <v>69</v>
      </c>
      <c r="CN6" s="255" t="s">
        <v>73</v>
      </c>
      <c r="CO6" s="262">
        <v>582</v>
      </c>
      <c r="CP6" s="1020"/>
      <c r="CQ6" s="791" t="s">
        <v>7131</v>
      </c>
      <c r="CR6" s="153" t="s">
        <v>72</v>
      </c>
      <c r="CS6" s="153" t="s">
        <v>69</v>
      </c>
      <c r="CT6" s="255" t="s">
        <v>73</v>
      </c>
      <c r="CU6" s="262">
        <v>583</v>
      </c>
      <c r="CV6" s="1020"/>
      <c r="CW6" s="83"/>
      <c r="CX6" s="241"/>
      <c r="CY6" s="34"/>
      <c r="CZ6" s="85"/>
      <c r="DA6" s="87"/>
      <c r="DB6" s="1020"/>
      <c r="DC6" s="412"/>
      <c r="DD6" s="153"/>
      <c r="DE6" s="153"/>
      <c r="DF6" s="255"/>
      <c r="DG6" s="262"/>
      <c r="DH6" s="1020"/>
      <c r="DI6" s="791" t="s">
        <v>7135</v>
      </c>
      <c r="DJ6" s="153" t="s">
        <v>72</v>
      </c>
      <c r="DK6" s="153" t="s">
        <v>69</v>
      </c>
      <c r="DL6" s="255" t="s">
        <v>73</v>
      </c>
      <c r="DM6" s="262">
        <v>587</v>
      </c>
      <c r="DN6" s="1020"/>
      <c r="DO6" s="83"/>
      <c r="DP6" s="241"/>
      <c r="DQ6" s="34"/>
      <c r="DR6" s="85"/>
      <c r="DS6" s="87"/>
      <c r="DT6" s="1020"/>
      <c r="DU6" s="83"/>
      <c r="DV6" s="241"/>
      <c r="DW6" s="34"/>
      <c r="DX6" s="85"/>
      <c r="DY6" s="87"/>
      <c r="DZ6" s="1020"/>
      <c r="EA6" s="791" t="s">
        <v>7134</v>
      </c>
      <c r="EB6" s="153" t="s">
        <v>72</v>
      </c>
      <c r="EC6" s="153" t="s">
        <v>69</v>
      </c>
      <c r="ED6" s="255" t="s">
        <v>73</v>
      </c>
      <c r="EE6" s="262">
        <v>586</v>
      </c>
      <c r="EF6" s="1020"/>
      <c r="EG6" s="791" t="s">
        <v>7136</v>
      </c>
      <c r="EH6" s="153" t="s">
        <v>72</v>
      </c>
      <c r="EI6" s="153" t="s">
        <v>69</v>
      </c>
      <c r="EJ6" s="255" t="s">
        <v>73</v>
      </c>
      <c r="EK6" s="262">
        <v>588</v>
      </c>
      <c r="EL6" s="1020"/>
      <c r="EM6" s="793">
        <v>195</v>
      </c>
      <c r="EN6" s="793">
        <v>196</v>
      </c>
      <c r="EO6" s="793">
        <v>197</v>
      </c>
      <c r="EP6" s="12"/>
      <c r="EQ6" s="12"/>
      <c r="ER6" s="12"/>
      <c r="ES6" s="77"/>
      <c r="ET6" s="1020"/>
      <c r="EU6" s="791" t="s">
        <v>7138</v>
      </c>
      <c r="EV6" s="659" t="s">
        <v>71</v>
      </c>
      <c r="EW6" s="153" t="s">
        <v>69</v>
      </c>
      <c r="EX6" s="153" t="s">
        <v>73</v>
      </c>
      <c r="EY6" s="262">
        <v>590</v>
      </c>
      <c r="EZ6" s="1040"/>
      <c r="FA6" s="59"/>
      <c r="FB6" s="241"/>
      <c r="FC6" s="34"/>
      <c r="FD6" s="33"/>
      <c r="FE6" s="34"/>
      <c r="FF6" s="1009"/>
      <c r="FG6" s="254"/>
      <c r="FH6" s="153"/>
      <c r="FI6" s="153"/>
      <c r="FJ6" s="274"/>
      <c r="FK6" s="153"/>
      <c r="FL6" s="1009"/>
      <c r="FM6" s="254"/>
      <c r="FN6" s="153"/>
      <c r="FO6" s="153"/>
      <c r="FP6" s="274"/>
      <c r="FQ6" s="153"/>
      <c r="FR6" s="1009"/>
      <c r="FS6" s="59"/>
      <c r="FT6" s="241"/>
      <c r="FU6" s="34"/>
      <c r="FV6" s="33"/>
      <c r="FW6" s="34"/>
      <c r="FX6" s="1009"/>
      <c r="FY6" s="59"/>
      <c r="FZ6" s="241"/>
      <c r="GA6" s="34"/>
      <c r="GB6" s="33"/>
      <c r="GC6" s="34"/>
      <c r="GD6" s="1009"/>
      <c r="GE6" s="289"/>
      <c r="GF6" s="659"/>
      <c r="GG6" s="659"/>
      <c r="GH6" s="659"/>
      <c r="GI6" s="243"/>
      <c r="GJ6" s="1009"/>
      <c r="GK6" s="59"/>
      <c r="GL6" s="241"/>
      <c r="GM6" s="34"/>
      <c r="GN6" s="33"/>
      <c r="GO6" s="34"/>
      <c r="GP6" s="1009"/>
      <c r="GQ6" s="59"/>
      <c r="GR6" s="241"/>
      <c r="GS6" s="34"/>
      <c r="GT6" s="33"/>
      <c r="GU6" s="34"/>
      <c r="GV6" s="1009"/>
      <c r="GW6" s="794">
        <v>198</v>
      </c>
      <c r="GX6" s="12"/>
      <c r="GY6" s="12"/>
      <c r="GZ6" s="12"/>
      <c r="HA6" s="12"/>
      <c r="HB6" s="12"/>
      <c r="HC6" s="12"/>
      <c r="HD6" s="12"/>
      <c r="HE6" s="12"/>
      <c r="HF6" s="12"/>
      <c r="HG6" s="12"/>
      <c r="HH6" s="12"/>
      <c r="HI6" s="12"/>
      <c r="HJ6" s="12"/>
      <c r="HK6" s="12"/>
      <c r="HL6" s="12"/>
      <c r="HM6" s="12"/>
      <c r="HN6" s="983"/>
      <c r="HO6" s="247" t="s">
        <v>6693</v>
      </c>
      <c r="HP6" s="184" t="s">
        <v>7204</v>
      </c>
      <c r="HQ6" s="664" t="s">
        <v>6686</v>
      </c>
      <c r="HR6" s="664">
        <v>1</v>
      </c>
      <c r="HS6" s="12" t="s">
        <v>4314</v>
      </c>
    </row>
    <row r="7" spans="1:227" x14ac:dyDescent="0.25">
      <c r="A7" s="62">
        <v>4</v>
      </c>
      <c r="B7" s="213" t="s">
        <v>6701</v>
      </c>
      <c r="C7" s="790" t="s">
        <v>6346</v>
      </c>
      <c r="D7" s="659" t="s">
        <v>72</v>
      </c>
      <c r="E7" s="659" t="s">
        <v>69</v>
      </c>
      <c r="F7" s="659" t="s">
        <v>73</v>
      </c>
      <c r="G7" s="243">
        <v>134</v>
      </c>
      <c r="H7" s="1032"/>
      <c r="I7" s="790" t="s">
        <v>6347</v>
      </c>
      <c r="J7" s="659" t="s">
        <v>72</v>
      </c>
      <c r="K7" s="659" t="s">
        <v>69</v>
      </c>
      <c r="L7" s="659" t="s">
        <v>73</v>
      </c>
      <c r="M7" s="243">
        <v>135</v>
      </c>
      <c r="N7" s="1020"/>
      <c r="O7" s="790" t="s">
        <v>6344</v>
      </c>
      <c r="P7" s="659" t="s">
        <v>72</v>
      </c>
      <c r="Q7" s="659" t="s">
        <v>69</v>
      </c>
      <c r="R7" s="659" t="s">
        <v>73</v>
      </c>
      <c r="S7" s="243">
        <v>132</v>
      </c>
      <c r="T7" s="1020"/>
      <c r="U7" s="790" t="s">
        <v>6345</v>
      </c>
      <c r="V7" s="659" t="s">
        <v>72</v>
      </c>
      <c r="W7" s="659" t="s">
        <v>69</v>
      </c>
      <c r="X7" s="659" t="s">
        <v>73</v>
      </c>
      <c r="Y7" s="243">
        <v>133</v>
      </c>
      <c r="Z7" s="1020"/>
      <c r="AA7" s="257"/>
      <c r="AB7" s="153"/>
      <c r="AC7" s="153"/>
      <c r="AD7" s="153"/>
      <c r="AE7" s="262"/>
      <c r="AF7" s="1020"/>
      <c r="AG7" s="256"/>
      <c r="AH7" s="153"/>
      <c r="AI7" s="153"/>
      <c r="AJ7" s="255"/>
      <c r="AK7" s="262"/>
      <c r="AL7" s="1020"/>
      <c r="AM7" s="791" t="s">
        <v>6348</v>
      </c>
      <c r="AN7" s="153" t="s">
        <v>72</v>
      </c>
      <c r="AO7" s="153" t="s">
        <v>69</v>
      </c>
      <c r="AP7" s="255" t="s">
        <v>73</v>
      </c>
      <c r="AQ7" s="262">
        <v>136</v>
      </c>
      <c r="AR7" s="1020"/>
      <c r="AS7" s="270"/>
      <c r="AT7" s="659"/>
      <c r="AU7" s="659"/>
      <c r="AV7" s="659"/>
      <c r="AW7" s="243"/>
      <c r="AX7" s="1020"/>
      <c r="AY7" s="270"/>
      <c r="AZ7" s="659"/>
      <c r="BA7" s="659"/>
      <c r="BB7" s="659"/>
      <c r="BC7" s="243"/>
      <c r="BD7" s="1020"/>
      <c r="BE7" s="791" t="s">
        <v>6349</v>
      </c>
      <c r="BF7" s="153" t="s">
        <v>72</v>
      </c>
      <c r="BG7" s="153" t="s">
        <v>69</v>
      </c>
      <c r="BH7" s="255" t="s">
        <v>73</v>
      </c>
      <c r="BI7" s="262">
        <v>137</v>
      </c>
      <c r="BJ7" s="1020"/>
      <c r="BK7" s="257"/>
      <c r="BL7" s="153"/>
      <c r="BM7" s="153"/>
      <c r="BN7" s="255"/>
      <c r="BO7" s="262"/>
      <c r="BP7" s="1020"/>
      <c r="BQ7" s="791">
        <v>101</v>
      </c>
      <c r="BR7" s="791">
        <v>102</v>
      </c>
      <c r="BS7" s="791"/>
      <c r="BT7" s="793">
        <v>103</v>
      </c>
      <c r="BU7" s="793">
        <v>104</v>
      </c>
      <c r="BV7" s="12"/>
      <c r="BW7" s="77"/>
      <c r="BX7" s="1020"/>
      <c r="BY7" s="793" t="s">
        <v>7141</v>
      </c>
      <c r="BZ7" s="153" t="s">
        <v>72</v>
      </c>
      <c r="CA7" s="153" t="s">
        <v>69</v>
      </c>
      <c r="CB7" s="659" t="s">
        <v>73</v>
      </c>
      <c r="CC7" s="258">
        <v>593</v>
      </c>
      <c r="CD7" s="1020"/>
      <c r="CE7" s="791" t="s">
        <v>7142</v>
      </c>
      <c r="CF7" s="153" t="s">
        <v>72</v>
      </c>
      <c r="CG7" s="153" t="s">
        <v>69</v>
      </c>
      <c r="CH7" s="255" t="s">
        <v>73</v>
      </c>
      <c r="CI7" s="262">
        <v>594</v>
      </c>
      <c r="CJ7" s="1020"/>
      <c r="CK7" s="791" t="s">
        <v>7139</v>
      </c>
      <c r="CL7" s="153" t="s">
        <v>72</v>
      </c>
      <c r="CM7" s="153" t="s">
        <v>69</v>
      </c>
      <c r="CN7" s="255" t="s">
        <v>73</v>
      </c>
      <c r="CO7" s="262">
        <v>591</v>
      </c>
      <c r="CP7" s="1020"/>
      <c r="CQ7" s="791" t="s">
        <v>7140</v>
      </c>
      <c r="CR7" s="153" t="s">
        <v>72</v>
      </c>
      <c r="CS7" s="153" t="s">
        <v>69</v>
      </c>
      <c r="CT7" s="255" t="s">
        <v>73</v>
      </c>
      <c r="CU7" s="262">
        <v>592</v>
      </c>
      <c r="CV7" s="1020"/>
      <c r="CW7" s="83"/>
      <c r="CX7" s="241"/>
      <c r="CY7" s="34"/>
      <c r="CZ7" s="85"/>
      <c r="DA7" s="87"/>
      <c r="DB7" s="1020"/>
      <c r="DC7" s="412"/>
      <c r="DD7" s="153"/>
      <c r="DE7" s="153"/>
      <c r="DF7" s="255"/>
      <c r="DG7" s="262"/>
      <c r="DH7" s="1020"/>
      <c r="DI7" s="791" t="s">
        <v>7144</v>
      </c>
      <c r="DJ7" s="153" t="s">
        <v>72</v>
      </c>
      <c r="DK7" s="153" t="s">
        <v>69</v>
      </c>
      <c r="DL7" s="255" t="s">
        <v>73</v>
      </c>
      <c r="DM7" s="262">
        <v>596</v>
      </c>
      <c r="DN7" s="1020"/>
      <c r="DO7" s="83"/>
      <c r="DP7" s="241"/>
      <c r="DQ7" s="34"/>
      <c r="DR7" s="85"/>
      <c r="DS7" s="87"/>
      <c r="DT7" s="1020"/>
      <c r="DU7" s="83"/>
      <c r="DV7" s="241"/>
      <c r="DW7" s="34"/>
      <c r="DX7" s="85"/>
      <c r="DY7" s="87"/>
      <c r="DZ7" s="1020"/>
      <c r="EA7" s="791" t="s">
        <v>7143</v>
      </c>
      <c r="EB7" s="153" t="s">
        <v>72</v>
      </c>
      <c r="EC7" s="153" t="s">
        <v>69</v>
      </c>
      <c r="ED7" s="255" t="s">
        <v>73</v>
      </c>
      <c r="EE7" s="262">
        <v>595</v>
      </c>
      <c r="EF7" s="1020"/>
      <c r="EG7" s="791" t="s">
        <v>7145</v>
      </c>
      <c r="EH7" s="153" t="s">
        <v>72</v>
      </c>
      <c r="EI7" s="153" t="s">
        <v>69</v>
      </c>
      <c r="EJ7" s="255" t="s">
        <v>73</v>
      </c>
      <c r="EK7" s="262">
        <v>597</v>
      </c>
      <c r="EL7" s="1020"/>
      <c r="EM7" s="793">
        <v>199</v>
      </c>
      <c r="EN7" s="793">
        <v>200</v>
      </c>
      <c r="EO7" s="793">
        <v>201</v>
      </c>
      <c r="EP7" s="12"/>
      <c r="EQ7" s="12"/>
      <c r="ER7" s="12"/>
      <c r="ES7" s="77"/>
      <c r="ET7" s="1020"/>
      <c r="EU7" s="791" t="s">
        <v>7147</v>
      </c>
      <c r="EV7" s="659" t="s">
        <v>71</v>
      </c>
      <c r="EW7" s="153" t="s">
        <v>69</v>
      </c>
      <c r="EX7" s="153" t="s">
        <v>73</v>
      </c>
      <c r="EY7" s="262">
        <v>599</v>
      </c>
      <c r="EZ7" s="1040"/>
      <c r="FA7" s="59"/>
      <c r="FB7" s="241"/>
      <c r="FC7" s="34"/>
      <c r="FD7" s="33"/>
      <c r="FE7" s="34"/>
      <c r="FF7" s="1009"/>
      <c r="FG7" s="254"/>
      <c r="FH7" s="153"/>
      <c r="FI7" s="153"/>
      <c r="FJ7" s="274"/>
      <c r="FK7" s="153"/>
      <c r="FL7" s="1009"/>
      <c r="FM7" s="254"/>
      <c r="FN7" s="153"/>
      <c r="FO7" s="153"/>
      <c r="FP7" s="274"/>
      <c r="FQ7" s="153"/>
      <c r="FR7" s="1009"/>
      <c r="FS7" s="59"/>
      <c r="FT7" s="241"/>
      <c r="FU7" s="34"/>
      <c r="FV7" s="33"/>
      <c r="FW7" s="34"/>
      <c r="FX7" s="1009"/>
      <c r="FY7" s="59"/>
      <c r="FZ7" s="241"/>
      <c r="GA7" s="34"/>
      <c r="GB7" s="33"/>
      <c r="GC7" s="34"/>
      <c r="GD7" s="1009"/>
      <c r="GE7" s="289"/>
      <c r="GF7" s="659"/>
      <c r="GG7" s="659"/>
      <c r="GH7" s="659"/>
      <c r="GI7" s="243"/>
      <c r="GJ7" s="1009"/>
      <c r="GK7" s="59"/>
      <c r="GL7" s="241"/>
      <c r="GM7" s="34"/>
      <c r="GN7" s="33"/>
      <c r="GO7" s="34"/>
      <c r="GP7" s="1009"/>
      <c r="GQ7" s="59"/>
      <c r="GR7" s="241"/>
      <c r="GS7" s="34"/>
      <c r="GT7" s="33"/>
      <c r="GU7" s="34"/>
      <c r="GV7" s="1009"/>
      <c r="GW7" s="794">
        <v>202</v>
      </c>
      <c r="GX7" s="12"/>
      <c r="GY7" s="12"/>
      <c r="GZ7" s="12"/>
      <c r="HA7" s="12"/>
      <c r="HB7" s="12"/>
      <c r="HC7" s="12"/>
      <c r="HD7" s="12"/>
      <c r="HE7" s="12"/>
      <c r="HF7" s="12"/>
      <c r="HG7" s="12"/>
      <c r="HH7" s="12"/>
      <c r="HI7" s="12"/>
      <c r="HJ7" s="12"/>
      <c r="HK7" s="12"/>
      <c r="HL7" s="12"/>
      <c r="HM7" s="12"/>
      <c r="HN7" s="983"/>
      <c r="HO7" s="247" t="s">
        <v>6694</v>
      </c>
      <c r="HP7" s="184" t="s">
        <v>7205</v>
      </c>
      <c r="HQ7" s="664" t="s">
        <v>6686</v>
      </c>
      <c r="HR7" s="664">
        <v>1</v>
      </c>
      <c r="HS7" s="12" t="s">
        <v>4314</v>
      </c>
    </row>
    <row r="8" spans="1:227" x14ac:dyDescent="0.25">
      <c r="A8" s="62">
        <v>5</v>
      </c>
      <c r="B8" s="213" t="s">
        <v>6944</v>
      </c>
      <c r="C8" s="790" t="s">
        <v>6305</v>
      </c>
      <c r="D8" s="659" t="s">
        <v>72</v>
      </c>
      <c r="E8" s="659" t="s">
        <v>69</v>
      </c>
      <c r="F8" s="659" t="s">
        <v>73</v>
      </c>
      <c r="G8" s="243">
        <v>140</v>
      </c>
      <c r="H8" s="1032"/>
      <c r="I8" s="790" t="s">
        <v>6306</v>
      </c>
      <c r="J8" s="659" t="s">
        <v>72</v>
      </c>
      <c r="K8" s="659" t="s">
        <v>69</v>
      </c>
      <c r="L8" s="659" t="s">
        <v>73</v>
      </c>
      <c r="M8" s="243">
        <v>141</v>
      </c>
      <c r="N8" s="1020"/>
      <c r="O8" s="790" t="s">
        <v>6303</v>
      </c>
      <c r="P8" s="659" t="s">
        <v>72</v>
      </c>
      <c r="Q8" s="659" t="s">
        <v>69</v>
      </c>
      <c r="R8" s="659" t="s">
        <v>73</v>
      </c>
      <c r="S8" s="243">
        <v>138</v>
      </c>
      <c r="T8" s="1020"/>
      <c r="U8" s="790" t="s">
        <v>6304</v>
      </c>
      <c r="V8" s="659" t="s">
        <v>72</v>
      </c>
      <c r="W8" s="659" t="s">
        <v>69</v>
      </c>
      <c r="X8" s="659" t="s">
        <v>73</v>
      </c>
      <c r="Y8" s="243">
        <v>139</v>
      </c>
      <c r="Z8" s="1020"/>
      <c r="AA8" s="257"/>
      <c r="AB8" s="153"/>
      <c r="AC8" s="153"/>
      <c r="AD8" s="153"/>
      <c r="AE8" s="262"/>
      <c r="AF8" s="1020"/>
      <c r="AG8" s="256"/>
      <c r="AH8" s="153"/>
      <c r="AI8" s="153"/>
      <c r="AJ8" s="255"/>
      <c r="AK8" s="262"/>
      <c r="AL8" s="1020"/>
      <c r="AM8" s="791" t="s">
        <v>6307</v>
      </c>
      <c r="AN8" s="153" t="s">
        <v>72</v>
      </c>
      <c r="AO8" s="153" t="s">
        <v>69</v>
      </c>
      <c r="AP8" s="255" t="s">
        <v>73</v>
      </c>
      <c r="AQ8" s="262">
        <v>142</v>
      </c>
      <c r="AR8" s="1020"/>
      <c r="AS8" s="270"/>
      <c r="AT8" s="659"/>
      <c r="AU8" s="659"/>
      <c r="AV8" s="659"/>
      <c r="AW8" s="243"/>
      <c r="AX8" s="1020"/>
      <c r="AY8" s="270"/>
      <c r="AZ8" s="659"/>
      <c r="BA8" s="659"/>
      <c r="BB8" s="659"/>
      <c r="BC8" s="243"/>
      <c r="BD8" s="1020"/>
      <c r="BE8" s="791" t="s">
        <v>6308</v>
      </c>
      <c r="BF8" s="153" t="s">
        <v>72</v>
      </c>
      <c r="BG8" s="153" t="s">
        <v>69</v>
      </c>
      <c r="BH8" s="255" t="s">
        <v>73</v>
      </c>
      <c r="BI8" s="262">
        <v>143</v>
      </c>
      <c r="BJ8" s="1020"/>
      <c r="BK8" s="257"/>
      <c r="BL8" s="153"/>
      <c r="BM8" s="153"/>
      <c r="BN8" s="255"/>
      <c r="BO8" s="262"/>
      <c r="BP8" s="1020"/>
      <c r="BQ8" s="791">
        <v>84</v>
      </c>
      <c r="BR8" s="791">
        <v>85</v>
      </c>
      <c r="BS8" s="791"/>
      <c r="BT8" s="793">
        <v>86</v>
      </c>
      <c r="BU8" s="793">
        <v>87</v>
      </c>
      <c r="BV8" s="12"/>
      <c r="BW8" s="77"/>
      <c r="BX8" s="1020"/>
      <c r="BY8" s="793" t="s">
        <v>7150</v>
      </c>
      <c r="BZ8" s="153" t="s">
        <v>72</v>
      </c>
      <c r="CA8" s="153" t="s">
        <v>69</v>
      </c>
      <c r="CB8" s="659" t="s">
        <v>73</v>
      </c>
      <c r="CC8" s="258">
        <v>602</v>
      </c>
      <c r="CD8" s="1020"/>
      <c r="CE8" s="791" t="s">
        <v>7151</v>
      </c>
      <c r="CF8" s="153" t="s">
        <v>72</v>
      </c>
      <c r="CG8" s="153" t="s">
        <v>69</v>
      </c>
      <c r="CH8" s="255" t="s">
        <v>73</v>
      </c>
      <c r="CI8" s="262">
        <v>603</v>
      </c>
      <c r="CJ8" s="1020"/>
      <c r="CK8" s="791" t="s">
        <v>7148</v>
      </c>
      <c r="CL8" s="153" t="s">
        <v>72</v>
      </c>
      <c r="CM8" s="153" t="s">
        <v>69</v>
      </c>
      <c r="CN8" s="255" t="s">
        <v>73</v>
      </c>
      <c r="CO8" s="262">
        <v>600</v>
      </c>
      <c r="CP8" s="1020"/>
      <c r="CQ8" s="791" t="s">
        <v>7149</v>
      </c>
      <c r="CR8" s="153" t="s">
        <v>72</v>
      </c>
      <c r="CS8" s="153" t="s">
        <v>69</v>
      </c>
      <c r="CT8" s="255" t="s">
        <v>73</v>
      </c>
      <c r="CU8" s="262">
        <v>601</v>
      </c>
      <c r="CV8" s="1020"/>
      <c r="CW8" s="83"/>
      <c r="CX8" s="241"/>
      <c r="CY8" s="34"/>
      <c r="CZ8" s="85"/>
      <c r="DA8" s="87"/>
      <c r="DB8" s="1020"/>
      <c r="DC8" s="412"/>
      <c r="DD8" s="153"/>
      <c r="DE8" s="153"/>
      <c r="DF8" s="255"/>
      <c r="DG8" s="262"/>
      <c r="DH8" s="1020"/>
      <c r="DI8" s="791" t="s">
        <v>7153</v>
      </c>
      <c r="DJ8" s="153" t="s">
        <v>72</v>
      </c>
      <c r="DK8" s="153" t="s">
        <v>69</v>
      </c>
      <c r="DL8" s="255" t="s">
        <v>73</v>
      </c>
      <c r="DM8" s="262">
        <v>605</v>
      </c>
      <c r="DN8" s="1020"/>
      <c r="DO8" s="83"/>
      <c r="DP8" s="241"/>
      <c r="DQ8" s="34"/>
      <c r="DR8" s="85"/>
      <c r="DS8" s="87"/>
      <c r="DT8" s="1020"/>
      <c r="DU8" s="83"/>
      <c r="DV8" s="241"/>
      <c r="DW8" s="34"/>
      <c r="DX8" s="85"/>
      <c r="DY8" s="87"/>
      <c r="DZ8" s="1020"/>
      <c r="EA8" s="791" t="s">
        <v>7152</v>
      </c>
      <c r="EB8" s="153" t="s">
        <v>72</v>
      </c>
      <c r="EC8" s="153" t="s">
        <v>69</v>
      </c>
      <c r="ED8" s="255" t="s">
        <v>73</v>
      </c>
      <c r="EE8" s="262">
        <v>604</v>
      </c>
      <c r="EF8" s="1020"/>
      <c r="EG8" s="791" t="s">
        <v>7154</v>
      </c>
      <c r="EH8" s="153" t="s">
        <v>72</v>
      </c>
      <c r="EI8" s="153" t="s">
        <v>69</v>
      </c>
      <c r="EJ8" s="255" t="s">
        <v>73</v>
      </c>
      <c r="EK8" s="262">
        <v>606</v>
      </c>
      <c r="EL8" s="1020"/>
      <c r="EM8" s="793">
        <v>203</v>
      </c>
      <c r="EN8" s="793">
        <v>204</v>
      </c>
      <c r="EO8" s="793">
        <v>205</v>
      </c>
      <c r="EP8" s="12"/>
      <c r="EQ8" s="12"/>
      <c r="ER8" s="12"/>
      <c r="ES8" s="77"/>
      <c r="ET8" s="1020"/>
      <c r="EU8" s="791" t="s">
        <v>7156</v>
      </c>
      <c r="EV8" s="659" t="s">
        <v>71</v>
      </c>
      <c r="EW8" s="153" t="s">
        <v>69</v>
      </c>
      <c r="EX8" s="153" t="s">
        <v>73</v>
      </c>
      <c r="EY8" s="262">
        <v>608</v>
      </c>
      <c r="EZ8" s="1040"/>
      <c r="FA8" s="59"/>
      <c r="FB8" s="241"/>
      <c r="FC8" s="34"/>
      <c r="FD8" s="33"/>
      <c r="FE8" s="34"/>
      <c r="FF8" s="1009"/>
      <c r="FG8" s="254"/>
      <c r="FH8" s="153"/>
      <c r="FI8" s="153"/>
      <c r="FJ8" s="274"/>
      <c r="FK8" s="153"/>
      <c r="FL8" s="1009"/>
      <c r="FM8" s="254"/>
      <c r="FN8" s="153"/>
      <c r="FO8" s="153"/>
      <c r="FP8" s="274"/>
      <c r="FQ8" s="153"/>
      <c r="FR8" s="1009"/>
      <c r="FS8" s="59"/>
      <c r="FT8" s="241"/>
      <c r="FU8" s="34"/>
      <c r="FV8" s="33"/>
      <c r="FW8" s="34"/>
      <c r="FX8" s="1009"/>
      <c r="FY8" s="59"/>
      <c r="FZ8" s="241"/>
      <c r="GA8" s="34"/>
      <c r="GB8" s="33"/>
      <c r="GC8" s="34"/>
      <c r="GD8" s="1009"/>
      <c r="GE8" s="289"/>
      <c r="GF8" s="659"/>
      <c r="GG8" s="659"/>
      <c r="GH8" s="659"/>
      <c r="GI8" s="243"/>
      <c r="GJ8" s="1009"/>
      <c r="GK8" s="59"/>
      <c r="GL8" s="241"/>
      <c r="GM8" s="34"/>
      <c r="GN8" s="33"/>
      <c r="GO8" s="34"/>
      <c r="GP8" s="1009"/>
      <c r="GQ8" s="59"/>
      <c r="GR8" s="241"/>
      <c r="GS8" s="34"/>
      <c r="GT8" s="33"/>
      <c r="GU8" s="34"/>
      <c r="GV8" s="1009"/>
      <c r="GW8" s="794">
        <v>206</v>
      </c>
      <c r="GX8" s="12"/>
      <c r="GY8" s="12"/>
      <c r="GZ8" s="12"/>
      <c r="HA8" s="12"/>
      <c r="HB8" s="12"/>
      <c r="HC8" s="12"/>
      <c r="HD8" s="12"/>
      <c r="HE8" s="12"/>
      <c r="HF8" s="12"/>
      <c r="HG8" s="12"/>
      <c r="HH8" s="12"/>
      <c r="HI8" s="12"/>
      <c r="HJ8" s="12"/>
      <c r="HK8" s="12"/>
      <c r="HL8" s="12"/>
      <c r="HM8" s="12"/>
      <c r="HN8" s="983"/>
      <c r="HO8" s="247" t="s">
        <v>6695</v>
      </c>
      <c r="HP8" s="486" t="s">
        <v>7206</v>
      </c>
      <c r="HQ8" s="664" t="s">
        <v>6686</v>
      </c>
      <c r="HR8" s="664">
        <v>1</v>
      </c>
      <c r="HS8" s="12" t="s">
        <v>4314</v>
      </c>
    </row>
    <row r="9" spans="1:227" x14ac:dyDescent="0.25">
      <c r="A9" s="62">
        <v>6</v>
      </c>
      <c r="B9" s="213" t="s">
        <v>6702</v>
      </c>
      <c r="C9" s="790" t="s">
        <v>6311</v>
      </c>
      <c r="D9" s="659" t="s">
        <v>72</v>
      </c>
      <c r="E9" s="659" t="s">
        <v>69</v>
      </c>
      <c r="F9" s="659" t="s">
        <v>73</v>
      </c>
      <c r="G9" s="243">
        <v>146</v>
      </c>
      <c r="H9" s="1032"/>
      <c r="I9" s="790" t="s">
        <v>6312</v>
      </c>
      <c r="J9" s="659" t="s">
        <v>72</v>
      </c>
      <c r="K9" s="659" t="s">
        <v>69</v>
      </c>
      <c r="L9" s="659" t="s">
        <v>73</v>
      </c>
      <c r="M9" s="243">
        <v>147</v>
      </c>
      <c r="N9" s="1020"/>
      <c r="O9" s="790" t="s">
        <v>6309</v>
      </c>
      <c r="P9" s="659" t="s">
        <v>72</v>
      </c>
      <c r="Q9" s="659" t="s">
        <v>69</v>
      </c>
      <c r="R9" s="659" t="s">
        <v>73</v>
      </c>
      <c r="S9" s="243">
        <v>144</v>
      </c>
      <c r="T9" s="1020"/>
      <c r="U9" s="790" t="s">
        <v>6310</v>
      </c>
      <c r="V9" s="659" t="s">
        <v>72</v>
      </c>
      <c r="W9" s="659" t="s">
        <v>69</v>
      </c>
      <c r="X9" s="659" t="s">
        <v>73</v>
      </c>
      <c r="Y9" s="243">
        <v>145</v>
      </c>
      <c r="Z9" s="1020"/>
      <c r="AA9" s="372"/>
      <c r="AB9" s="153"/>
      <c r="AC9" s="153"/>
      <c r="AD9" s="153"/>
      <c r="AE9" s="262"/>
      <c r="AF9" s="1020"/>
      <c r="AG9" s="285"/>
      <c r="AH9" s="153"/>
      <c r="AI9" s="153"/>
      <c r="AJ9" s="255"/>
      <c r="AK9" s="262"/>
      <c r="AL9" s="1020"/>
      <c r="AM9" s="792" t="s">
        <v>6313</v>
      </c>
      <c r="AN9" s="153" t="s">
        <v>72</v>
      </c>
      <c r="AO9" s="153" t="s">
        <v>69</v>
      </c>
      <c r="AP9" s="255" t="s">
        <v>73</v>
      </c>
      <c r="AQ9" s="262">
        <v>148</v>
      </c>
      <c r="AR9" s="1020"/>
      <c r="AS9" s="270"/>
      <c r="AT9" s="659"/>
      <c r="AU9" s="659"/>
      <c r="AV9" s="659"/>
      <c r="AW9" s="243"/>
      <c r="AX9" s="1020"/>
      <c r="AY9" s="270"/>
      <c r="AZ9" s="659"/>
      <c r="BA9" s="659"/>
      <c r="BB9" s="659"/>
      <c r="BC9" s="243"/>
      <c r="BD9" s="1020"/>
      <c r="BE9" s="792" t="s">
        <v>6314</v>
      </c>
      <c r="BF9" s="153" t="s">
        <v>72</v>
      </c>
      <c r="BG9" s="153" t="s">
        <v>69</v>
      </c>
      <c r="BH9" s="255" t="s">
        <v>73</v>
      </c>
      <c r="BI9" s="262">
        <v>149</v>
      </c>
      <c r="BJ9" s="1020"/>
      <c r="BK9" s="372"/>
      <c r="BL9" s="153"/>
      <c r="BM9" s="153"/>
      <c r="BN9" s="255"/>
      <c r="BO9" s="262"/>
      <c r="BP9" s="1020"/>
      <c r="BQ9" s="791">
        <v>88</v>
      </c>
      <c r="BR9" s="791">
        <v>89</v>
      </c>
      <c r="BS9" s="791"/>
      <c r="BT9" s="793">
        <v>90</v>
      </c>
      <c r="BU9" s="793">
        <v>91</v>
      </c>
      <c r="BV9" s="12"/>
      <c r="BW9" s="77"/>
      <c r="BX9" s="1020"/>
      <c r="BY9" s="926" t="s">
        <v>7159</v>
      </c>
      <c r="BZ9" s="153" t="s">
        <v>72</v>
      </c>
      <c r="CA9" s="153" t="s">
        <v>69</v>
      </c>
      <c r="CB9" s="659" t="s">
        <v>73</v>
      </c>
      <c r="CC9" s="258">
        <v>611</v>
      </c>
      <c r="CD9" s="1020"/>
      <c r="CE9" s="792" t="s">
        <v>7160</v>
      </c>
      <c r="CF9" s="153" t="s">
        <v>72</v>
      </c>
      <c r="CG9" s="153" t="s">
        <v>69</v>
      </c>
      <c r="CH9" s="255" t="s">
        <v>73</v>
      </c>
      <c r="CI9" s="262">
        <v>612</v>
      </c>
      <c r="CJ9" s="1020"/>
      <c r="CK9" s="792" t="s">
        <v>7157</v>
      </c>
      <c r="CL9" s="153" t="s">
        <v>72</v>
      </c>
      <c r="CM9" s="153" t="s">
        <v>69</v>
      </c>
      <c r="CN9" s="255" t="s">
        <v>73</v>
      </c>
      <c r="CO9" s="262">
        <v>609</v>
      </c>
      <c r="CP9" s="1020"/>
      <c r="CQ9" s="792" t="s">
        <v>7158</v>
      </c>
      <c r="CR9" s="153" t="s">
        <v>72</v>
      </c>
      <c r="CS9" s="153" t="s">
        <v>69</v>
      </c>
      <c r="CT9" s="255" t="s">
        <v>73</v>
      </c>
      <c r="CU9" s="262">
        <v>610</v>
      </c>
      <c r="CV9" s="1020"/>
      <c r="CW9" s="93"/>
      <c r="CX9" s="241"/>
      <c r="CY9" s="34"/>
      <c r="CZ9" s="85"/>
      <c r="DA9" s="87"/>
      <c r="DB9" s="1020"/>
      <c r="DC9" s="412"/>
      <c r="DD9" s="153"/>
      <c r="DE9" s="153"/>
      <c r="DF9" s="255"/>
      <c r="DG9" s="262"/>
      <c r="DH9" s="1020"/>
      <c r="DI9" s="792" t="s">
        <v>7162</v>
      </c>
      <c r="DJ9" s="153" t="s">
        <v>72</v>
      </c>
      <c r="DK9" s="153" t="s">
        <v>69</v>
      </c>
      <c r="DL9" s="255" t="s">
        <v>73</v>
      </c>
      <c r="DM9" s="262">
        <v>614</v>
      </c>
      <c r="DN9" s="1020"/>
      <c r="DO9" s="93"/>
      <c r="DP9" s="241"/>
      <c r="DQ9" s="34"/>
      <c r="DR9" s="85"/>
      <c r="DS9" s="87"/>
      <c r="DT9" s="1020"/>
      <c r="DU9" s="93"/>
      <c r="DV9" s="241"/>
      <c r="DW9" s="34"/>
      <c r="DX9" s="85"/>
      <c r="DY9" s="87"/>
      <c r="DZ9" s="1020"/>
      <c r="EA9" s="792" t="s">
        <v>7161</v>
      </c>
      <c r="EB9" s="153" t="s">
        <v>72</v>
      </c>
      <c r="EC9" s="153" t="s">
        <v>69</v>
      </c>
      <c r="ED9" s="255" t="s">
        <v>73</v>
      </c>
      <c r="EE9" s="262">
        <v>613</v>
      </c>
      <c r="EF9" s="1020"/>
      <c r="EG9" s="792" t="s">
        <v>7163</v>
      </c>
      <c r="EH9" s="153" t="s">
        <v>72</v>
      </c>
      <c r="EI9" s="153" t="s">
        <v>69</v>
      </c>
      <c r="EJ9" s="255" t="s">
        <v>73</v>
      </c>
      <c r="EK9" s="262">
        <v>615</v>
      </c>
      <c r="EL9" s="1020"/>
      <c r="EM9" s="793">
        <v>207</v>
      </c>
      <c r="EN9" s="793">
        <v>208</v>
      </c>
      <c r="EO9" s="793">
        <v>209</v>
      </c>
      <c r="EP9" s="12"/>
      <c r="EQ9" s="12"/>
      <c r="ER9" s="12"/>
      <c r="ES9" s="77"/>
      <c r="ET9" s="1020"/>
      <c r="EU9" s="792" t="s">
        <v>7165</v>
      </c>
      <c r="EV9" s="659" t="s">
        <v>71</v>
      </c>
      <c r="EW9" s="153" t="s">
        <v>69</v>
      </c>
      <c r="EX9" s="153" t="s">
        <v>73</v>
      </c>
      <c r="EY9" s="262">
        <v>617</v>
      </c>
      <c r="EZ9" s="1040"/>
      <c r="FA9" s="91"/>
      <c r="FB9" s="241"/>
      <c r="FC9" s="34"/>
      <c r="FD9" s="33"/>
      <c r="FE9" s="34"/>
      <c r="FF9" s="1009"/>
      <c r="FG9" s="242"/>
      <c r="FH9" s="153"/>
      <c r="FI9" s="153"/>
      <c r="FJ9" s="274"/>
      <c r="FK9" s="153"/>
      <c r="FL9" s="1009"/>
      <c r="FM9" s="242"/>
      <c r="FN9" s="153"/>
      <c r="FO9" s="153"/>
      <c r="FP9" s="274"/>
      <c r="FQ9" s="153"/>
      <c r="FR9" s="1009"/>
      <c r="FS9" s="91"/>
      <c r="FT9" s="241"/>
      <c r="FU9" s="34"/>
      <c r="FV9" s="33"/>
      <c r="FW9" s="34"/>
      <c r="FX9" s="1009"/>
      <c r="FY9" s="91"/>
      <c r="FZ9" s="241"/>
      <c r="GA9" s="34"/>
      <c r="GB9" s="33"/>
      <c r="GC9" s="34"/>
      <c r="GD9" s="1009"/>
      <c r="GE9" s="289"/>
      <c r="GF9" s="659"/>
      <c r="GG9" s="659"/>
      <c r="GH9" s="659"/>
      <c r="GI9" s="243"/>
      <c r="GJ9" s="1009"/>
      <c r="GK9" s="91"/>
      <c r="GL9" s="241"/>
      <c r="GM9" s="34"/>
      <c r="GN9" s="33"/>
      <c r="GO9" s="34"/>
      <c r="GP9" s="1009"/>
      <c r="GQ9" s="91"/>
      <c r="GR9" s="241"/>
      <c r="GS9" s="34"/>
      <c r="GT9" s="33"/>
      <c r="GU9" s="34"/>
      <c r="GV9" s="1009"/>
      <c r="GW9" s="794">
        <v>210</v>
      </c>
      <c r="GX9" s="12"/>
      <c r="GY9" s="12"/>
      <c r="GZ9" s="12"/>
      <c r="HA9" s="12"/>
      <c r="HB9" s="12"/>
      <c r="HC9" s="12"/>
      <c r="HD9" s="12"/>
      <c r="HE9" s="12"/>
      <c r="HF9" s="12"/>
      <c r="HG9" s="12"/>
      <c r="HH9" s="12"/>
      <c r="HI9" s="12"/>
      <c r="HJ9" s="12"/>
      <c r="HK9" s="12"/>
      <c r="HL9" s="12"/>
      <c r="HM9" s="12"/>
      <c r="HN9" s="983"/>
      <c r="HO9" s="247" t="s">
        <v>6696</v>
      </c>
      <c r="HP9" s="184" t="s">
        <v>7207</v>
      </c>
      <c r="HQ9" s="664" t="s">
        <v>6686</v>
      </c>
      <c r="HR9" s="664">
        <v>1</v>
      </c>
      <c r="HS9" s="12" t="s">
        <v>4314</v>
      </c>
    </row>
    <row r="10" spans="1:227" x14ac:dyDescent="0.25">
      <c r="A10" s="62">
        <v>7</v>
      </c>
      <c r="B10" s="213" t="s">
        <v>6945</v>
      </c>
      <c r="C10" s="790" t="s">
        <v>6377</v>
      </c>
      <c r="D10" s="659" t="s">
        <v>72</v>
      </c>
      <c r="E10" s="659" t="s">
        <v>69</v>
      </c>
      <c r="F10" s="659" t="s">
        <v>73</v>
      </c>
      <c r="G10" s="243">
        <v>152</v>
      </c>
      <c r="H10" s="1032"/>
      <c r="I10" s="790" t="s">
        <v>6378</v>
      </c>
      <c r="J10" s="659" t="s">
        <v>72</v>
      </c>
      <c r="K10" s="659" t="s">
        <v>69</v>
      </c>
      <c r="L10" s="659" t="s">
        <v>73</v>
      </c>
      <c r="M10" s="243">
        <v>153</v>
      </c>
      <c r="N10" s="1020"/>
      <c r="O10" s="790" t="s">
        <v>6375</v>
      </c>
      <c r="P10" s="659" t="s">
        <v>72</v>
      </c>
      <c r="Q10" s="659" t="s">
        <v>69</v>
      </c>
      <c r="R10" s="659" t="s">
        <v>73</v>
      </c>
      <c r="S10" s="243">
        <v>150</v>
      </c>
      <c r="T10" s="1020"/>
      <c r="U10" s="790" t="s">
        <v>6376</v>
      </c>
      <c r="V10" s="659" t="s">
        <v>72</v>
      </c>
      <c r="W10" s="659" t="s">
        <v>69</v>
      </c>
      <c r="X10" s="659" t="s">
        <v>73</v>
      </c>
      <c r="Y10" s="243">
        <v>151</v>
      </c>
      <c r="Z10" s="1020"/>
      <c r="AA10" s="372"/>
      <c r="AB10" s="153"/>
      <c r="AC10" s="153"/>
      <c r="AD10" s="153"/>
      <c r="AE10" s="262"/>
      <c r="AF10" s="1020"/>
      <c r="AG10" s="256"/>
      <c r="AH10" s="153"/>
      <c r="AI10" s="153"/>
      <c r="AJ10" s="255"/>
      <c r="AK10" s="262"/>
      <c r="AL10" s="1020"/>
      <c r="AM10" s="790" t="s">
        <v>6379</v>
      </c>
      <c r="AN10" s="659" t="s">
        <v>72</v>
      </c>
      <c r="AO10" s="659" t="s">
        <v>69</v>
      </c>
      <c r="AP10" s="659" t="s">
        <v>73</v>
      </c>
      <c r="AQ10" s="243">
        <v>154</v>
      </c>
      <c r="AR10" s="1020"/>
      <c r="AS10" s="270"/>
      <c r="AT10" s="659"/>
      <c r="AU10" s="659"/>
      <c r="AV10" s="659"/>
      <c r="AW10" s="243"/>
      <c r="AX10" s="1020"/>
      <c r="AY10" s="270"/>
      <c r="AZ10" s="659"/>
      <c r="BA10" s="659"/>
      <c r="BB10" s="659"/>
      <c r="BC10" s="243"/>
      <c r="BD10" s="1020"/>
      <c r="BE10" s="790" t="s">
        <v>6380</v>
      </c>
      <c r="BF10" s="659" t="s">
        <v>72</v>
      </c>
      <c r="BG10" s="659" t="s">
        <v>69</v>
      </c>
      <c r="BH10" s="659" t="s">
        <v>73</v>
      </c>
      <c r="BI10" s="243">
        <v>155</v>
      </c>
      <c r="BJ10" s="1020"/>
      <c r="BK10" s="257"/>
      <c r="BL10" s="153"/>
      <c r="BM10" s="153"/>
      <c r="BN10" s="255"/>
      <c r="BO10" s="262"/>
      <c r="BP10" s="1020"/>
      <c r="BQ10" s="791">
        <v>110</v>
      </c>
      <c r="BR10" s="791">
        <v>111</v>
      </c>
      <c r="BS10" s="791"/>
      <c r="BT10" s="793">
        <v>112</v>
      </c>
      <c r="BU10" s="793">
        <v>113</v>
      </c>
      <c r="BV10" s="12"/>
      <c r="BW10" s="77"/>
      <c r="BX10" s="1020"/>
      <c r="BY10" s="600" t="s">
        <v>7168</v>
      </c>
      <c r="BZ10" s="153" t="s">
        <v>72</v>
      </c>
      <c r="CA10" s="153" t="s">
        <v>69</v>
      </c>
      <c r="CB10" s="659" t="s">
        <v>73</v>
      </c>
      <c r="CC10" s="258">
        <v>620</v>
      </c>
      <c r="CD10" s="1020"/>
      <c r="CE10" s="791" t="s">
        <v>7169</v>
      </c>
      <c r="CF10" s="153" t="s">
        <v>72</v>
      </c>
      <c r="CG10" s="153" t="s">
        <v>69</v>
      </c>
      <c r="CH10" s="255" t="s">
        <v>73</v>
      </c>
      <c r="CI10" s="262">
        <v>621</v>
      </c>
      <c r="CJ10" s="1020"/>
      <c r="CK10" s="791" t="s">
        <v>7166</v>
      </c>
      <c r="CL10" s="153" t="s">
        <v>72</v>
      </c>
      <c r="CM10" s="153" t="s">
        <v>69</v>
      </c>
      <c r="CN10" s="255" t="s">
        <v>73</v>
      </c>
      <c r="CO10" s="255">
        <v>618</v>
      </c>
      <c r="CP10" s="1020"/>
      <c r="CQ10" s="791" t="s">
        <v>7167</v>
      </c>
      <c r="CR10" s="153" t="s">
        <v>72</v>
      </c>
      <c r="CS10" s="153" t="s">
        <v>69</v>
      </c>
      <c r="CT10" s="255" t="s">
        <v>73</v>
      </c>
      <c r="CU10" s="262">
        <v>619</v>
      </c>
      <c r="CV10" s="1020"/>
      <c r="CW10" s="83"/>
      <c r="CX10" s="241"/>
      <c r="CY10" s="34"/>
      <c r="CZ10" s="85"/>
      <c r="DA10" s="87"/>
      <c r="DB10" s="1020"/>
      <c r="DC10" s="412"/>
      <c r="DD10" s="153"/>
      <c r="DE10" s="153"/>
      <c r="DF10" s="255"/>
      <c r="DG10" s="262"/>
      <c r="DH10" s="1020"/>
      <c r="DI10" s="791" t="s">
        <v>7171</v>
      </c>
      <c r="DJ10" s="153" t="s">
        <v>72</v>
      </c>
      <c r="DK10" s="153" t="s">
        <v>69</v>
      </c>
      <c r="DL10" s="255" t="s">
        <v>73</v>
      </c>
      <c r="DM10" s="262">
        <v>623</v>
      </c>
      <c r="DN10" s="1020"/>
      <c r="DO10" s="83"/>
      <c r="DP10" s="241"/>
      <c r="DQ10" s="34"/>
      <c r="DR10" s="85"/>
      <c r="DS10" s="87"/>
      <c r="DT10" s="1020"/>
      <c r="DU10" s="83"/>
      <c r="DV10" s="241"/>
      <c r="DW10" s="34"/>
      <c r="DX10" s="85"/>
      <c r="DY10" s="87"/>
      <c r="DZ10" s="1020"/>
      <c r="EA10" s="791" t="s">
        <v>7170</v>
      </c>
      <c r="EB10" s="153" t="s">
        <v>72</v>
      </c>
      <c r="EC10" s="153" t="s">
        <v>69</v>
      </c>
      <c r="ED10" s="255" t="s">
        <v>73</v>
      </c>
      <c r="EE10" s="262">
        <v>622</v>
      </c>
      <c r="EF10" s="1020"/>
      <c r="EG10" s="791" t="s">
        <v>7172</v>
      </c>
      <c r="EH10" s="153" t="s">
        <v>72</v>
      </c>
      <c r="EI10" s="153" t="s">
        <v>69</v>
      </c>
      <c r="EJ10" s="255" t="s">
        <v>73</v>
      </c>
      <c r="EK10" s="262">
        <v>624</v>
      </c>
      <c r="EL10" s="1020"/>
      <c r="EM10" s="793">
        <v>211</v>
      </c>
      <c r="EN10" s="793">
        <v>212</v>
      </c>
      <c r="EO10" s="793">
        <v>213</v>
      </c>
      <c r="EP10" s="12"/>
      <c r="EQ10" s="12"/>
      <c r="ER10" s="12"/>
      <c r="ES10" s="77"/>
      <c r="ET10" s="1020"/>
      <c r="EU10" s="791" t="s">
        <v>7174</v>
      </c>
      <c r="EV10" s="659" t="s">
        <v>71</v>
      </c>
      <c r="EW10" s="153" t="s">
        <v>69</v>
      </c>
      <c r="EX10" s="153" t="s">
        <v>73</v>
      </c>
      <c r="EY10" s="262">
        <v>626</v>
      </c>
      <c r="EZ10" s="1040"/>
      <c r="FA10" s="58"/>
      <c r="FB10" s="241"/>
      <c r="FC10" s="34"/>
      <c r="FD10" s="33"/>
      <c r="FE10" s="34"/>
      <c r="FF10" s="1009"/>
      <c r="FG10" s="252"/>
      <c r="FH10" s="153"/>
      <c r="FI10" s="153"/>
      <c r="FJ10" s="274"/>
      <c r="FK10" s="153"/>
      <c r="FL10" s="1009"/>
      <c r="FM10" s="252"/>
      <c r="FN10" s="153"/>
      <c r="FO10" s="153"/>
      <c r="FP10" s="274"/>
      <c r="FQ10" s="153"/>
      <c r="FR10" s="1009"/>
      <c r="FS10" s="58"/>
      <c r="FT10" s="241"/>
      <c r="FU10" s="34"/>
      <c r="FV10" s="33"/>
      <c r="FW10" s="34"/>
      <c r="FX10" s="1009"/>
      <c r="FY10" s="58"/>
      <c r="FZ10" s="241"/>
      <c r="GA10" s="34"/>
      <c r="GB10" s="33"/>
      <c r="GC10" s="34"/>
      <c r="GD10" s="1009"/>
      <c r="GE10" s="289"/>
      <c r="GF10" s="659"/>
      <c r="GG10" s="659"/>
      <c r="GH10" s="659"/>
      <c r="GI10" s="243"/>
      <c r="GJ10" s="1009"/>
      <c r="GK10" s="58"/>
      <c r="GL10" s="241"/>
      <c r="GM10" s="34"/>
      <c r="GN10" s="33"/>
      <c r="GO10" s="34"/>
      <c r="GP10" s="1009"/>
      <c r="GQ10" s="58"/>
      <c r="GR10" s="241"/>
      <c r="GS10" s="34"/>
      <c r="GT10" s="33"/>
      <c r="GU10" s="34"/>
      <c r="GV10" s="1009"/>
      <c r="GW10" s="794">
        <v>214</v>
      </c>
      <c r="GX10" s="12"/>
      <c r="GY10" s="12"/>
      <c r="GZ10" s="12"/>
      <c r="HA10" s="12"/>
      <c r="HB10" s="12"/>
      <c r="HC10" s="12"/>
      <c r="HD10" s="12"/>
      <c r="HE10" s="12"/>
      <c r="HF10" s="12"/>
      <c r="HG10" s="12"/>
      <c r="HH10" s="12"/>
      <c r="HI10" s="12"/>
      <c r="HJ10" s="12"/>
      <c r="HK10" s="12"/>
      <c r="HL10" s="12"/>
      <c r="HM10" s="12"/>
      <c r="HN10" s="983"/>
      <c r="HO10" s="247" t="s">
        <v>6697</v>
      </c>
      <c r="HP10" s="487" t="s">
        <v>7208</v>
      </c>
      <c r="HQ10" s="664" t="s">
        <v>6686</v>
      </c>
      <c r="HR10" s="664">
        <v>1</v>
      </c>
      <c r="HS10" s="12" t="s">
        <v>4314</v>
      </c>
    </row>
    <row r="11" spans="1:227" x14ac:dyDescent="0.25">
      <c r="A11" s="62">
        <v>8</v>
      </c>
      <c r="B11" s="213" t="s">
        <v>6703</v>
      </c>
      <c r="C11" s="790" t="s">
        <v>6383</v>
      </c>
      <c r="D11" s="659" t="s">
        <v>72</v>
      </c>
      <c r="E11" s="659" t="s">
        <v>69</v>
      </c>
      <c r="F11" s="659" t="s">
        <v>73</v>
      </c>
      <c r="G11" s="243">
        <v>158</v>
      </c>
      <c r="H11" s="1032"/>
      <c r="I11" s="790" t="s">
        <v>6384</v>
      </c>
      <c r="J11" s="659" t="s">
        <v>72</v>
      </c>
      <c r="K11" s="659" t="s">
        <v>69</v>
      </c>
      <c r="L11" s="659" t="s">
        <v>73</v>
      </c>
      <c r="M11" s="243">
        <v>159</v>
      </c>
      <c r="N11" s="1020"/>
      <c r="O11" s="790" t="s">
        <v>6381</v>
      </c>
      <c r="P11" s="659" t="s">
        <v>72</v>
      </c>
      <c r="Q11" s="659" t="s">
        <v>69</v>
      </c>
      <c r="R11" s="659" t="s">
        <v>73</v>
      </c>
      <c r="S11" s="243">
        <v>156</v>
      </c>
      <c r="T11" s="1020"/>
      <c r="U11" s="790" t="s">
        <v>6382</v>
      </c>
      <c r="V11" s="659" t="s">
        <v>72</v>
      </c>
      <c r="W11" s="659" t="s">
        <v>69</v>
      </c>
      <c r="X11" s="659" t="s">
        <v>73</v>
      </c>
      <c r="Y11" s="243">
        <v>157</v>
      </c>
      <c r="Z11" s="1020"/>
      <c r="AA11" s="372"/>
      <c r="AB11" s="153"/>
      <c r="AC11" s="153"/>
      <c r="AD11" s="153"/>
      <c r="AE11" s="262"/>
      <c r="AF11" s="1020"/>
      <c r="AG11" s="256"/>
      <c r="AH11" s="153"/>
      <c r="AI11" s="153"/>
      <c r="AJ11" s="255"/>
      <c r="AK11" s="262"/>
      <c r="AL11" s="1020"/>
      <c r="AM11" s="790" t="s">
        <v>6385</v>
      </c>
      <c r="AN11" s="659" t="s">
        <v>72</v>
      </c>
      <c r="AO11" s="659" t="s">
        <v>69</v>
      </c>
      <c r="AP11" s="659" t="s">
        <v>73</v>
      </c>
      <c r="AQ11" s="243">
        <v>160</v>
      </c>
      <c r="AR11" s="1020"/>
      <c r="AS11" s="270"/>
      <c r="AT11" s="659"/>
      <c r="AU11" s="659"/>
      <c r="AV11" s="659"/>
      <c r="AW11" s="243"/>
      <c r="AX11" s="1020"/>
      <c r="AY11" s="270"/>
      <c r="AZ11" s="659"/>
      <c r="BA11" s="659"/>
      <c r="BB11" s="659"/>
      <c r="BC11" s="243"/>
      <c r="BD11" s="1020"/>
      <c r="BE11" s="790" t="s">
        <v>6386</v>
      </c>
      <c r="BF11" s="659" t="s">
        <v>72</v>
      </c>
      <c r="BG11" s="659" t="s">
        <v>69</v>
      </c>
      <c r="BH11" s="659" t="s">
        <v>73</v>
      </c>
      <c r="BI11" s="243">
        <v>161</v>
      </c>
      <c r="BJ11" s="1020"/>
      <c r="BK11" s="257"/>
      <c r="BL11" s="153"/>
      <c r="BM11" s="153"/>
      <c r="BN11" s="255"/>
      <c r="BO11" s="262"/>
      <c r="BP11" s="1020"/>
      <c r="BQ11" s="791">
        <v>114</v>
      </c>
      <c r="BR11" s="791">
        <v>115</v>
      </c>
      <c r="BS11" s="791"/>
      <c r="BT11" s="793">
        <v>116</v>
      </c>
      <c r="BU11" s="793">
        <v>117</v>
      </c>
      <c r="BV11" s="12"/>
      <c r="BW11" s="77"/>
      <c r="BX11" s="1020"/>
      <c r="BY11" s="600" t="s">
        <v>7177</v>
      </c>
      <c r="BZ11" s="153" t="s">
        <v>72</v>
      </c>
      <c r="CA11" s="153" t="s">
        <v>69</v>
      </c>
      <c r="CB11" s="153" t="s">
        <v>73</v>
      </c>
      <c r="CC11" s="258">
        <v>629</v>
      </c>
      <c r="CD11" s="1020"/>
      <c r="CE11" s="791" t="s">
        <v>7178</v>
      </c>
      <c r="CF11" s="153" t="s">
        <v>72</v>
      </c>
      <c r="CG11" s="153" t="s">
        <v>69</v>
      </c>
      <c r="CH11" s="255" t="s">
        <v>73</v>
      </c>
      <c r="CI11" s="262">
        <v>630</v>
      </c>
      <c r="CJ11" s="1020"/>
      <c r="CK11" s="791" t="s">
        <v>7175</v>
      </c>
      <c r="CL11" s="153" t="s">
        <v>72</v>
      </c>
      <c r="CM11" s="153" t="s">
        <v>69</v>
      </c>
      <c r="CN11" s="255" t="s">
        <v>73</v>
      </c>
      <c r="CO11" s="262">
        <v>627</v>
      </c>
      <c r="CP11" s="1020"/>
      <c r="CQ11" s="791" t="s">
        <v>7176</v>
      </c>
      <c r="CR11" s="153" t="s">
        <v>72</v>
      </c>
      <c r="CS11" s="153" t="s">
        <v>69</v>
      </c>
      <c r="CT11" s="255" t="s">
        <v>73</v>
      </c>
      <c r="CU11" s="262">
        <v>628</v>
      </c>
      <c r="CV11" s="1020"/>
      <c r="CW11" s="83"/>
      <c r="CX11" s="359"/>
      <c r="CY11" s="359"/>
      <c r="CZ11" s="85"/>
      <c r="DA11" s="87"/>
      <c r="DB11" s="1020"/>
      <c r="DC11" s="412"/>
      <c r="DD11" s="659"/>
      <c r="DE11" s="659"/>
      <c r="DF11" s="255"/>
      <c r="DG11" s="262"/>
      <c r="DH11" s="1020"/>
      <c r="DI11" s="791" t="s">
        <v>7180</v>
      </c>
      <c r="DJ11" s="153" t="s">
        <v>72</v>
      </c>
      <c r="DK11" s="153" t="s">
        <v>69</v>
      </c>
      <c r="DL11" s="255" t="s">
        <v>73</v>
      </c>
      <c r="DM11" s="262">
        <v>632</v>
      </c>
      <c r="DN11" s="1020"/>
      <c r="DO11" s="83"/>
      <c r="DP11" s="241"/>
      <c r="DQ11" s="34"/>
      <c r="DR11" s="84"/>
      <c r="DS11" s="87"/>
      <c r="DT11" s="1020"/>
      <c r="DU11" s="83"/>
      <c r="DV11" s="241"/>
      <c r="DW11" s="34"/>
      <c r="DX11" s="84"/>
      <c r="DY11" s="87"/>
      <c r="DZ11" s="1020"/>
      <c r="EA11" s="791" t="s">
        <v>7179</v>
      </c>
      <c r="EB11" s="153" t="s">
        <v>72</v>
      </c>
      <c r="EC11" s="153" t="s">
        <v>69</v>
      </c>
      <c r="ED11" s="255" t="s">
        <v>73</v>
      </c>
      <c r="EE11" s="262">
        <v>631</v>
      </c>
      <c r="EF11" s="1020"/>
      <c r="EG11" s="791" t="s">
        <v>7181</v>
      </c>
      <c r="EH11" s="153" t="s">
        <v>72</v>
      </c>
      <c r="EI11" s="153" t="s">
        <v>69</v>
      </c>
      <c r="EJ11" s="255" t="s">
        <v>73</v>
      </c>
      <c r="EK11" s="262">
        <v>633</v>
      </c>
      <c r="EL11" s="1020"/>
      <c r="EM11" s="793">
        <v>215</v>
      </c>
      <c r="EN11" s="793">
        <v>216</v>
      </c>
      <c r="EO11" s="793">
        <v>217</v>
      </c>
      <c r="EP11" s="12"/>
      <c r="EQ11" s="12"/>
      <c r="ER11" s="12"/>
      <c r="ES11" s="77"/>
      <c r="ET11" s="1020"/>
      <c r="EU11" s="791" t="s">
        <v>7183</v>
      </c>
      <c r="EV11" s="659" t="s">
        <v>71</v>
      </c>
      <c r="EW11" s="153" t="s">
        <v>69</v>
      </c>
      <c r="EX11" s="153" t="s">
        <v>73</v>
      </c>
      <c r="EY11" s="262">
        <v>635</v>
      </c>
      <c r="EZ11" s="1040"/>
      <c r="FA11" s="58"/>
      <c r="FB11" s="241"/>
      <c r="FC11" s="34"/>
      <c r="FD11" s="34"/>
      <c r="FE11" s="34"/>
      <c r="FF11" s="1009"/>
      <c r="FG11" s="252"/>
      <c r="FH11" s="153"/>
      <c r="FI11" s="153"/>
      <c r="FJ11" s="153"/>
      <c r="FK11" s="153"/>
      <c r="FL11" s="1009"/>
      <c r="FM11" s="252"/>
      <c r="FN11" s="153"/>
      <c r="FO11" s="153"/>
      <c r="FP11" s="153"/>
      <c r="FQ11" s="153"/>
      <c r="FR11" s="1009"/>
      <c r="FS11" s="58"/>
      <c r="FT11" s="241"/>
      <c r="FU11" s="34"/>
      <c r="FV11" s="34"/>
      <c r="FW11" s="34"/>
      <c r="FX11" s="1009"/>
      <c r="FY11" s="58"/>
      <c r="FZ11" s="241"/>
      <c r="GA11" s="34"/>
      <c r="GB11" s="34"/>
      <c r="GC11" s="34"/>
      <c r="GD11" s="1009"/>
      <c r="GE11" s="289"/>
      <c r="GF11" s="659"/>
      <c r="GG11" s="659"/>
      <c r="GH11" s="659"/>
      <c r="GI11" s="243"/>
      <c r="GJ11" s="1009"/>
      <c r="GK11" s="58"/>
      <c r="GL11" s="241"/>
      <c r="GM11" s="34"/>
      <c r="GN11" s="34"/>
      <c r="GO11" s="34"/>
      <c r="GP11" s="1009"/>
      <c r="GQ11" s="58"/>
      <c r="GR11" s="241"/>
      <c r="GS11" s="34"/>
      <c r="GT11" s="34"/>
      <c r="GU11" s="34"/>
      <c r="GV11" s="1009"/>
      <c r="GW11" s="794">
        <v>218</v>
      </c>
      <c r="GX11" s="12"/>
      <c r="GY11" s="12"/>
      <c r="GZ11" s="12"/>
      <c r="HA11" s="12"/>
      <c r="HB11" s="12"/>
      <c r="HC11" s="12"/>
      <c r="HD11" s="12"/>
      <c r="HE11" s="12"/>
      <c r="HF11" s="12"/>
      <c r="HG11" s="12"/>
      <c r="HH11" s="12"/>
      <c r="HI11" s="12"/>
      <c r="HJ11" s="12"/>
      <c r="HK11" s="12"/>
      <c r="HL11" s="12"/>
      <c r="HM11" s="12"/>
      <c r="HN11" s="983"/>
      <c r="HO11" s="247" t="s">
        <v>6698</v>
      </c>
      <c r="HP11" s="184" t="s">
        <v>7209</v>
      </c>
      <c r="HQ11" s="664" t="s">
        <v>6686</v>
      </c>
      <c r="HR11" s="664">
        <v>1</v>
      </c>
      <c r="HS11" s="12" t="s">
        <v>4314</v>
      </c>
    </row>
    <row r="12" spans="1:227" x14ac:dyDescent="0.25">
      <c r="A12" s="62">
        <v>9</v>
      </c>
      <c r="B12" s="224" t="s">
        <v>7227</v>
      </c>
      <c r="C12" s="600" t="s">
        <v>6100</v>
      </c>
      <c r="D12" s="659" t="s">
        <v>72</v>
      </c>
      <c r="E12" s="659" t="s">
        <v>69</v>
      </c>
      <c r="F12" s="659" t="s">
        <v>73</v>
      </c>
      <c r="G12" s="258">
        <v>38</v>
      </c>
      <c r="H12" s="1032"/>
      <c r="I12" s="600" t="s">
        <v>6101</v>
      </c>
      <c r="J12" s="659" t="s">
        <v>72</v>
      </c>
      <c r="K12" s="659" t="s">
        <v>69</v>
      </c>
      <c r="L12" s="659" t="s">
        <v>73</v>
      </c>
      <c r="M12" s="258">
        <v>39</v>
      </c>
      <c r="N12" s="1020"/>
      <c r="O12" s="600" t="s">
        <v>6098</v>
      </c>
      <c r="P12" s="659" t="s">
        <v>72</v>
      </c>
      <c r="Q12" s="659" t="s">
        <v>69</v>
      </c>
      <c r="R12" s="659" t="s">
        <v>73</v>
      </c>
      <c r="S12" s="258">
        <v>36</v>
      </c>
      <c r="T12" s="1020"/>
      <c r="U12" s="600" t="s">
        <v>6099</v>
      </c>
      <c r="V12" s="659" t="s">
        <v>72</v>
      </c>
      <c r="W12" s="659" t="s">
        <v>69</v>
      </c>
      <c r="X12" s="659" t="s">
        <v>73</v>
      </c>
      <c r="Y12" s="258">
        <v>37</v>
      </c>
      <c r="Z12" s="1020"/>
      <c r="AA12" s="372"/>
      <c r="AB12" s="659"/>
      <c r="AC12" s="659"/>
      <c r="AD12" s="255"/>
      <c r="AE12" s="262"/>
      <c r="AF12" s="1020"/>
      <c r="AG12" s="256"/>
      <c r="AH12" s="153"/>
      <c r="AI12" s="153"/>
      <c r="AJ12" s="255"/>
      <c r="AK12" s="262"/>
      <c r="AL12" s="1020"/>
      <c r="AM12" s="600" t="s">
        <v>6102</v>
      </c>
      <c r="AN12" s="659" t="s">
        <v>72</v>
      </c>
      <c r="AO12" s="659" t="s">
        <v>69</v>
      </c>
      <c r="AP12" s="659" t="s">
        <v>73</v>
      </c>
      <c r="AQ12" s="258">
        <v>40</v>
      </c>
      <c r="AR12" s="1020"/>
      <c r="AS12" s="282"/>
      <c r="AT12" s="659"/>
      <c r="AU12" s="659"/>
      <c r="AV12" s="659"/>
      <c r="AW12" s="258"/>
      <c r="AX12" s="1020"/>
      <c r="AY12" s="282"/>
      <c r="AZ12" s="659"/>
      <c r="BA12" s="659"/>
      <c r="BB12" s="659"/>
      <c r="BC12" s="258"/>
      <c r="BD12" s="1020"/>
      <c r="BE12" s="600" t="s">
        <v>6103</v>
      </c>
      <c r="BF12" s="659" t="s">
        <v>72</v>
      </c>
      <c r="BG12" s="659" t="s">
        <v>69</v>
      </c>
      <c r="BH12" s="659" t="s">
        <v>73</v>
      </c>
      <c r="BI12" s="258">
        <v>41</v>
      </c>
      <c r="BJ12" s="1020"/>
      <c r="BK12" s="372"/>
      <c r="BL12" s="153"/>
      <c r="BM12" s="153"/>
      <c r="BN12" s="255"/>
      <c r="BO12" s="262"/>
      <c r="BP12" s="1020"/>
      <c r="BQ12" s="791">
        <v>17</v>
      </c>
      <c r="BR12" s="791">
        <v>18</v>
      </c>
      <c r="BS12" s="791">
        <v>19</v>
      </c>
      <c r="BT12" s="257"/>
      <c r="BU12" s="257"/>
      <c r="BV12" s="12"/>
      <c r="BW12" s="77"/>
      <c r="BX12" s="1020"/>
      <c r="BY12" s="790" t="s">
        <v>6997</v>
      </c>
      <c r="BZ12" s="153" t="s">
        <v>72</v>
      </c>
      <c r="CA12" s="153" t="s">
        <v>69</v>
      </c>
      <c r="CB12" s="153" t="s">
        <v>73</v>
      </c>
      <c r="CC12" s="258">
        <v>449</v>
      </c>
      <c r="CD12" s="1020"/>
      <c r="CE12" s="792" t="s">
        <v>6998</v>
      </c>
      <c r="CF12" s="153" t="s">
        <v>72</v>
      </c>
      <c r="CG12" s="153" t="s">
        <v>69</v>
      </c>
      <c r="CH12" s="255" t="s">
        <v>73</v>
      </c>
      <c r="CI12" s="262">
        <v>450</v>
      </c>
      <c r="CJ12" s="1020"/>
      <c r="CK12" s="792" t="s">
        <v>6995</v>
      </c>
      <c r="CL12" s="153" t="s">
        <v>72</v>
      </c>
      <c r="CM12" s="153" t="s">
        <v>69</v>
      </c>
      <c r="CN12" s="255" t="s">
        <v>73</v>
      </c>
      <c r="CO12" s="262">
        <v>447</v>
      </c>
      <c r="CP12" s="1020"/>
      <c r="CQ12" s="792" t="s">
        <v>6996</v>
      </c>
      <c r="CR12" s="153" t="s">
        <v>72</v>
      </c>
      <c r="CS12" s="153" t="s">
        <v>69</v>
      </c>
      <c r="CT12" s="255" t="s">
        <v>73</v>
      </c>
      <c r="CU12" s="262">
        <v>448</v>
      </c>
      <c r="CV12" s="1020"/>
      <c r="CW12" s="83"/>
      <c r="CX12" s="359"/>
      <c r="CY12" s="359"/>
      <c r="CZ12" s="85"/>
      <c r="DA12" s="87"/>
      <c r="DB12" s="1020"/>
      <c r="DC12" s="412"/>
      <c r="DD12" s="659"/>
      <c r="DE12" s="659"/>
      <c r="DF12" s="255"/>
      <c r="DG12" s="262"/>
      <c r="DH12" s="1020"/>
      <c r="DI12" s="792" t="s">
        <v>7000</v>
      </c>
      <c r="DJ12" s="153" t="s">
        <v>72</v>
      </c>
      <c r="DK12" s="153" t="s">
        <v>69</v>
      </c>
      <c r="DL12" s="255" t="s">
        <v>73</v>
      </c>
      <c r="DM12" s="262">
        <v>452</v>
      </c>
      <c r="DN12" s="1020"/>
      <c r="DO12" s="93"/>
      <c r="DP12" s="241"/>
      <c r="DQ12" s="34"/>
      <c r="DR12" s="84"/>
      <c r="DS12" s="87"/>
      <c r="DT12" s="1020"/>
      <c r="DU12" s="93"/>
      <c r="DV12" s="241"/>
      <c r="DW12" s="34"/>
      <c r="DX12" s="84"/>
      <c r="DY12" s="87"/>
      <c r="DZ12" s="1020"/>
      <c r="EA12" s="792" t="s">
        <v>6999</v>
      </c>
      <c r="EB12" s="153" t="s">
        <v>72</v>
      </c>
      <c r="EC12" s="153" t="s">
        <v>69</v>
      </c>
      <c r="ED12" s="255" t="s">
        <v>73</v>
      </c>
      <c r="EE12" s="262">
        <v>451</v>
      </c>
      <c r="EF12" s="1020"/>
      <c r="EG12" s="792" t="s">
        <v>7001</v>
      </c>
      <c r="EH12" s="153" t="s">
        <v>72</v>
      </c>
      <c r="EI12" s="153" t="s">
        <v>69</v>
      </c>
      <c r="EJ12" s="255" t="s">
        <v>73</v>
      </c>
      <c r="EK12" s="262">
        <v>453</v>
      </c>
      <c r="EL12" s="1020"/>
      <c r="EM12" s="793">
        <v>135</v>
      </c>
      <c r="EN12" s="793">
        <v>136</v>
      </c>
      <c r="EO12" s="793">
        <v>137</v>
      </c>
      <c r="EP12" s="12"/>
      <c r="EQ12" s="12"/>
      <c r="ER12" s="12"/>
      <c r="ES12" s="77"/>
      <c r="ET12" s="1020"/>
      <c r="EU12" s="792" t="s">
        <v>7003</v>
      </c>
      <c r="EV12" s="659" t="s">
        <v>71</v>
      </c>
      <c r="EW12" s="153" t="s">
        <v>69</v>
      </c>
      <c r="EX12" s="153" t="s">
        <v>73</v>
      </c>
      <c r="EY12" s="262">
        <v>455</v>
      </c>
      <c r="EZ12" s="1040"/>
      <c r="FA12" s="91"/>
      <c r="FB12" s="241"/>
      <c r="FC12" s="34"/>
      <c r="FD12" s="34"/>
      <c r="FE12" s="34"/>
      <c r="FF12" s="1009"/>
      <c r="FG12" s="600" t="s">
        <v>6116</v>
      </c>
      <c r="FH12" s="659" t="s">
        <v>72</v>
      </c>
      <c r="FI12" s="659" t="s">
        <v>69</v>
      </c>
      <c r="FJ12" s="659" t="s">
        <v>73</v>
      </c>
      <c r="FK12" s="659">
        <v>174</v>
      </c>
      <c r="FL12" s="1009"/>
      <c r="FM12" s="600" t="s">
        <v>6117</v>
      </c>
      <c r="FN12" s="659" t="s">
        <v>72</v>
      </c>
      <c r="FO12" s="659" t="s">
        <v>69</v>
      </c>
      <c r="FP12" s="659" t="s">
        <v>73</v>
      </c>
      <c r="FQ12" s="659">
        <v>175</v>
      </c>
      <c r="FR12" s="1009"/>
      <c r="FS12" s="91"/>
      <c r="FT12" s="241"/>
      <c r="FU12" s="34"/>
      <c r="FV12" s="34"/>
      <c r="FW12" s="34"/>
      <c r="FX12" s="1009"/>
      <c r="FY12" s="91"/>
      <c r="FZ12" s="241"/>
      <c r="GA12" s="34"/>
      <c r="GB12" s="34"/>
      <c r="GC12" s="34"/>
      <c r="GD12" s="1009"/>
      <c r="GE12" s="291"/>
      <c r="GF12" s="659"/>
      <c r="GG12" s="659"/>
      <c r="GH12" s="659"/>
      <c r="GI12" s="659"/>
      <c r="GJ12" s="1009"/>
      <c r="GK12" s="91"/>
      <c r="GL12" s="241"/>
      <c r="GM12" s="34"/>
      <c r="GN12" s="34"/>
      <c r="GO12" s="34"/>
      <c r="GP12" s="1009"/>
      <c r="GQ12" s="91"/>
      <c r="GR12" s="241"/>
      <c r="GS12" s="34"/>
      <c r="GT12" s="34"/>
      <c r="GU12" s="34"/>
      <c r="GV12" s="1009"/>
      <c r="GW12" s="794">
        <v>138</v>
      </c>
      <c r="GX12" s="12"/>
      <c r="GY12" s="12"/>
      <c r="GZ12" s="12"/>
      <c r="HA12" s="12"/>
      <c r="HB12" s="12"/>
      <c r="HC12" s="12"/>
      <c r="HD12" s="12"/>
      <c r="HE12" s="12"/>
      <c r="HF12" s="12"/>
      <c r="HG12" s="12"/>
      <c r="HH12" s="12"/>
      <c r="HI12" s="12"/>
      <c r="HJ12" s="12"/>
      <c r="HK12" s="12"/>
      <c r="HL12" s="12"/>
      <c r="HM12" s="12"/>
      <c r="HN12" s="983"/>
      <c r="HO12" s="247" t="s">
        <v>6715</v>
      </c>
      <c r="HP12" s="486" t="s">
        <v>7214</v>
      </c>
      <c r="HQ12" s="664" t="s">
        <v>6686</v>
      </c>
      <c r="HR12" s="664">
        <v>1</v>
      </c>
      <c r="HS12" s="12" t="s">
        <v>4314</v>
      </c>
    </row>
    <row r="13" spans="1:227" x14ac:dyDescent="0.25">
      <c r="A13" s="62">
        <v>10</v>
      </c>
      <c r="B13" s="213" t="s">
        <v>7228</v>
      </c>
      <c r="C13" s="600" t="s">
        <v>6190</v>
      </c>
      <c r="D13" s="659" t="s">
        <v>72</v>
      </c>
      <c r="E13" s="659" t="s">
        <v>69</v>
      </c>
      <c r="F13" s="659" t="s">
        <v>73</v>
      </c>
      <c r="G13" s="258">
        <v>44</v>
      </c>
      <c r="H13" s="1032"/>
      <c r="I13" s="600" t="s">
        <v>6191</v>
      </c>
      <c r="J13" s="659" t="s">
        <v>72</v>
      </c>
      <c r="K13" s="659" t="s">
        <v>69</v>
      </c>
      <c r="L13" s="659" t="s">
        <v>73</v>
      </c>
      <c r="M13" s="258">
        <v>45</v>
      </c>
      <c r="N13" s="1020"/>
      <c r="O13" s="600" t="s">
        <v>6188</v>
      </c>
      <c r="P13" s="659" t="s">
        <v>72</v>
      </c>
      <c r="Q13" s="659" t="s">
        <v>69</v>
      </c>
      <c r="R13" s="659" t="s">
        <v>73</v>
      </c>
      <c r="S13" s="258">
        <v>42</v>
      </c>
      <c r="T13" s="1020"/>
      <c r="U13" s="600" t="s">
        <v>6189</v>
      </c>
      <c r="V13" s="659" t="s">
        <v>72</v>
      </c>
      <c r="W13" s="659" t="s">
        <v>69</v>
      </c>
      <c r="X13" s="659" t="s">
        <v>73</v>
      </c>
      <c r="Y13" s="258">
        <v>43</v>
      </c>
      <c r="Z13" s="1020"/>
      <c r="AA13" s="372"/>
      <c r="AB13" s="659"/>
      <c r="AC13" s="659"/>
      <c r="AD13" s="255"/>
      <c r="AE13" s="262"/>
      <c r="AF13" s="1020"/>
      <c r="AG13" s="256"/>
      <c r="AH13" s="153"/>
      <c r="AI13" s="153"/>
      <c r="AJ13" s="255"/>
      <c r="AK13" s="262"/>
      <c r="AL13" s="1020"/>
      <c r="AM13" s="600" t="s">
        <v>6192</v>
      </c>
      <c r="AN13" s="659" t="s">
        <v>72</v>
      </c>
      <c r="AO13" s="659" t="s">
        <v>69</v>
      </c>
      <c r="AP13" s="659" t="s">
        <v>73</v>
      </c>
      <c r="AQ13" s="258">
        <v>46</v>
      </c>
      <c r="AR13" s="1020"/>
      <c r="AS13" s="282"/>
      <c r="AT13" s="659"/>
      <c r="AU13" s="659"/>
      <c r="AV13" s="659"/>
      <c r="AW13" s="258"/>
      <c r="AX13" s="1020"/>
      <c r="AY13" s="282"/>
      <c r="AZ13" s="659"/>
      <c r="BA13" s="659"/>
      <c r="BB13" s="659"/>
      <c r="BC13" s="258"/>
      <c r="BD13" s="1020"/>
      <c r="BE13" s="600" t="s">
        <v>6193</v>
      </c>
      <c r="BF13" s="659" t="s">
        <v>72</v>
      </c>
      <c r="BG13" s="659" t="s">
        <v>69</v>
      </c>
      <c r="BH13" s="659" t="s">
        <v>73</v>
      </c>
      <c r="BI13" s="258">
        <v>47</v>
      </c>
      <c r="BJ13" s="1020"/>
      <c r="BK13" s="289"/>
      <c r="BL13" s="153"/>
      <c r="BM13" s="153"/>
      <c r="BN13" s="255"/>
      <c r="BO13" s="243"/>
      <c r="BP13" s="1020"/>
      <c r="BQ13" s="791">
        <v>42</v>
      </c>
      <c r="BR13" s="791">
        <v>43</v>
      </c>
      <c r="BS13" s="791">
        <v>44</v>
      </c>
      <c r="BT13" s="257"/>
      <c r="BU13" s="257"/>
      <c r="BV13" s="12"/>
      <c r="BW13" s="77"/>
      <c r="BX13" s="1020"/>
      <c r="BY13" s="600" t="s">
        <v>7006</v>
      </c>
      <c r="BZ13" s="153" t="s">
        <v>72</v>
      </c>
      <c r="CA13" s="153" t="s">
        <v>69</v>
      </c>
      <c r="CB13" s="153" t="s">
        <v>73</v>
      </c>
      <c r="CC13" s="258">
        <v>458</v>
      </c>
      <c r="CD13" s="1020"/>
      <c r="CE13" s="791" t="s">
        <v>7007</v>
      </c>
      <c r="CF13" s="153" t="s">
        <v>72</v>
      </c>
      <c r="CG13" s="153" t="s">
        <v>69</v>
      </c>
      <c r="CH13" s="255" t="s">
        <v>73</v>
      </c>
      <c r="CI13" s="262">
        <v>459</v>
      </c>
      <c r="CJ13" s="1020"/>
      <c r="CK13" s="791" t="s">
        <v>7004</v>
      </c>
      <c r="CL13" s="153" t="s">
        <v>72</v>
      </c>
      <c r="CM13" s="153" t="s">
        <v>69</v>
      </c>
      <c r="CN13" s="255" t="s">
        <v>73</v>
      </c>
      <c r="CO13" s="262">
        <v>456</v>
      </c>
      <c r="CP13" s="1020"/>
      <c r="CQ13" s="791" t="s">
        <v>7005</v>
      </c>
      <c r="CR13" s="153" t="s">
        <v>72</v>
      </c>
      <c r="CS13" s="153" t="s">
        <v>69</v>
      </c>
      <c r="CT13" s="255" t="s">
        <v>73</v>
      </c>
      <c r="CU13" s="262">
        <v>457</v>
      </c>
      <c r="CV13" s="1020"/>
      <c r="CW13" s="83"/>
      <c r="CX13" s="359"/>
      <c r="CY13" s="359"/>
      <c r="CZ13" s="85"/>
      <c r="DA13" s="87"/>
      <c r="DB13" s="1020"/>
      <c r="DC13" s="412"/>
      <c r="DD13" s="659"/>
      <c r="DE13" s="659"/>
      <c r="DF13" s="255"/>
      <c r="DG13" s="262"/>
      <c r="DH13" s="1020"/>
      <c r="DI13" s="791" t="s">
        <v>7009</v>
      </c>
      <c r="DJ13" s="153" t="s">
        <v>72</v>
      </c>
      <c r="DK13" s="153" t="s">
        <v>69</v>
      </c>
      <c r="DL13" s="255" t="s">
        <v>73</v>
      </c>
      <c r="DM13" s="262">
        <v>461</v>
      </c>
      <c r="DN13" s="1020"/>
      <c r="DO13" s="83"/>
      <c r="DP13" s="241"/>
      <c r="DQ13" s="34"/>
      <c r="DR13" s="84"/>
      <c r="DS13" s="87"/>
      <c r="DT13" s="1020"/>
      <c r="DU13" s="83"/>
      <c r="DV13" s="241"/>
      <c r="DW13" s="34"/>
      <c r="DX13" s="84"/>
      <c r="DY13" s="87"/>
      <c r="DZ13" s="1020"/>
      <c r="EA13" s="791" t="s">
        <v>7008</v>
      </c>
      <c r="EB13" s="153" t="s">
        <v>72</v>
      </c>
      <c r="EC13" s="153" t="s">
        <v>69</v>
      </c>
      <c r="ED13" s="255" t="s">
        <v>73</v>
      </c>
      <c r="EE13" s="262">
        <v>460</v>
      </c>
      <c r="EF13" s="1020"/>
      <c r="EG13" s="926" t="s">
        <v>7010</v>
      </c>
      <c r="EH13" s="153" t="s">
        <v>72</v>
      </c>
      <c r="EI13" s="153" t="s">
        <v>69</v>
      </c>
      <c r="EJ13" s="255" t="s">
        <v>73</v>
      </c>
      <c r="EK13" s="243">
        <v>462</v>
      </c>
      <c r="EL13" s="1020"/>
      <c r="EM13" s="793">
        <v>139</v>
      </c>
      <c r="EN13" s="793">
        <v>140</v>
      </c>
      <c r="EO13" s="793">
        <v>141</v>
      </c>
      <c r="EP13" s="12"/>
      <c r="EQ13" s="12"/>
      <c r="ER13" s="12"/>
      <c r="ES13" s="77"/>
      <c r="ET13" s="1020"/>
      <c r="EU13" s="791" t="s">
        <v>7012</v>
      </c>
      <c r="EV13" s="659" t="s">
        <v>71</v>
      </c>
      <c r="EW13" s="153" t="s">
        <v>69</v>
      </c>
      <c r="EX13" s="153" t="s">
        <v>73</v>
      </c>
      <c r="EY13" s="262">
        <v>464</v>
      </c>
      <c r="EZ13" s="1040"/>
      <c r="FA13" s="58"/>
      <c r="FB13" s="241"/>
      <c r="FC13" s="34"/>
      <c r="FD13" s="34"/>
      <c r="FE13" s="34"/>
      <c r="FF13" s="1009"/>
      <c r="FG13" s="600" t="s">
        <v>6206</v>
      </c>
      <c r="FH13" s="659" t="s">
        <v>72</v>
      </c>
      <c r="FI13" s="659" t="s">
        <v>69</v>
      </c>
      <c r="FJ13" s="659" t="s">
        <v>73</v>
      </c>
      <c r="FK13" s="659">
        <v>180</v>
      </c>
      <c r="FL13" s="1009"/>
      <c r="FM13" s="600" t="s">
        <v>6207</v>
      </c>
      <c r="FN13" s="659" t="s">
        <v>72</v>
      </c>
      <c r="FO13" s="659" t="s">
        <v>69</v>
      </c>
      <c r="FP13" s="659" t="s">
        <v>73</v>
      </c>
      <c r="FQ13" s="659">
        <v>181</v>
      </c>
      <c r="FR13" s="1009"/>
      <c r="FS13" s="58"/>
      <c r="FT13" s="241"/>
      <c r="FU13" s="34"/>
      <c r="FV13" s="34"/>
      <c r="FW13" s="34"/>
      <c r="FX13" s="1009"/>
      <c r="FY13" s="58"/>
      <c r="FZ13" s="241"/>
      <c r="GA13" s="34"/>
      <c r="GB13" s="34"/>
      <c r="GC13" s="34"/>
      <c r="GD13" s="1009"/>
      <c r="GE13" s="291"/>
      <c r="GF13" s="659"/>
      <c r="GG13" s="659"/>
      <c r="GH13" s="659"/>
      <c r="GI13" s="659"/>
      <c r="GJ13" s="1009"/>
      <c r="GK13" s="58"/>
      <c r="GL13" s="241"/>
      <c r="GM13" s="34"/>
      <c r="GN13" s="34"/>
      <c r="GO13" s="34"/>
      <c r="GP13" s="1009"/>
      <c r="GQ13" s="58"/>
      <c r="GR13" s="241"/>
      <c r="GS13" s="34"/>
      <c r="GT13" s="34"/>
      <c r="GU13" s="34"/>
      <c r="GV13" s="1009"/>
      <c r="GW13" s="794">
        <v>142</v>
      </c>
      <c r="GX13" s="12"/>
      <c r="GY13" s="12"/>
      <c r="GZ13" s="12"/>
      <c r="HA13" s="12"/>
      <c r="HB13" s="12"/>
      <c r="HC13" s="12"/>
      <c r="HD13" s="12"/>
      <c r="HE13" s="12"/>
      <c r="HF13" s="12"/>
      <c r="HG13" s="12"/>
      <c r="HH13" s="12"/>
      <c r="HI13" s="12"/>
      <c r="HJ13" s="12"/>
      <c r="HK13" s="12"/>
      <c r="HL13" s="12"/>
      <c r="HM13" s="12"/>
      <c r="HN13" s="983"/>
      <c r="HO13" s="247" t="s">
        <v>6716</v>
      </c>
      <c r="HP13" s="486" t="s">
        <v>7215</v>
      </c>
      <c r="HQ13" s="664" t="s">
        <v>6686</v>
      </c>
      <c r="HR13" s="664">
        <v>1</v>
      </c>
      <c r="HS13" s="12" t="s">
        <v>4314</v>
      </c>
    </row>
    <row r="14" spans="1:227" x14ac:dyDescent="0.25">
      <c r="A14" s="62">
        <v>11</v>
      </c>
      <c r="B14" s="213" t="s">
        <v>7229</v>
      </c>
      <c r="C14" s="600" t="s">
        <v>6076</v>
      </c>
      <c r="D14" s="659" t="s">
        <v>72</v>
      </c>
      <c r="E14" s="659" t="s">
        <v>69</v>
      </c>
      <c r="F14" s="659" t="s">
        <v>73</v>
      </c>
      <c r="G14" s="258">
        <v>50</v>
      </c>
      <c r="H14" s="1032"/>
      <c r="I14" s="600" t="s">
        <v>6077</v>
      </c>
      <c r="J14" s="659" t="s">
        <v>72</v>
      </c>
      <c r="K14" s="659" t="s">
        <v>69</v>
      </c>
      <c r="L14" s="659" t="s">
        <v>73</v>
      </c>
      <c r="M14" s="258">
        <v>51</v>
      </c>
      <c r="N14" s="1020"/>
      <c r="O14" s="600" t="s">
        <v>6074</v>
      </c>
      <c r="P14" s="659" t="s">
        <v>72</v>
      </c>
      <c r="Q14" s="659" t="s">
        <v>69</v>
      </c>
      <c r="R14" s="659" t="s">
        <v>73</v>
      </c>
      <c r="S14" s="258">
        <v>48</v>
      </c>
      <c r="T14" s="1020"/>
      <c r="U14" s="600" t="s">
        <v>6075</v>
      </c>
      <c r="V14" s="659" t="s">
        <v>72</v>
      </c>
      <c r="W14" s="659" t="s">
        <v>69</v>
      </c>
      <c r="X14" s="659" t="s">
        <v>73</v>
      </c>
      <c r="Y14" s="258">
        <v>49</v>
      </c>
      <c r="Z14" s="1020"/>
      <c r="AA14" s="372"/>
      <c r="AB14" s="659"/>
      <c r="AC14" s="659"/>
      <c r="AD14" s="255"/>
      <c r="AE14" s="262"/>
      <c r="AF14" s="1020"/>
      <c r="AG14" s="256"/>
      <c r="AH14" s="153"/>
      <c r="AI14" s="153"/>
      <c r="AJ14" s="255"/>
      <c r="AK14" s="262"/>
      <c r="AL14" s="1020"/>
      <c r="AM14" s="600" t="s">
        <v>6078</v>
      </c>
      <c r="AN14" s="659" t="s">
        <v>72</v>
      </c>
      <c r="AO14" s="659" t="s">
        <v>69</v>
      </c>
      <c r="AP14" s="659" t="s">
        <v>73</v>
      </c>
      <c r="AQ14" s="258">
        <v>52</v>
      </c>
      <c r="AR14" s="1020"/>
      <c r="AS14" s="282"/>
      <c r="AT14" s="659"/>
      <c r="AU14" s="659"/>
      <c r="AV14" s="659"/>
      <c r="AW14" s="258"/>
      <c r="AX14" s="1020"/>
      <c r="AY14" s="282"/>
      <c r="AZ14" s="659"/>
      <c r="BA14" s="659"/>
      <c r="BB14" s="659"/>
      <c r="BC14" s="258"/>
      <c r="BD14" s="1020"/>
      <c r="BE14" s="600" t="s">
        <v>6079</v>
      </c>
      <c r="BF14" s="659" t="s">
        <v>72</v>
      </c>
      <c r="BG14" s="659" t="s">
        <v>69</v>
      </c>
      <c r="BH14" s="659" t="s">
        <v>73</v>
      </c>
      <c r="BI14" s="258">
        <v>53</v>
      </c>
      <c r="BJ14" s="1020"/>
      <c r="BK14" s="257"/>
      <c r="BL14" s="153"/>
      <c r="BM14" s="153"/>
      <c r="BN14" s="255"/>
      <c r="BO14" s="262"/>
      <c r="BP14" s="1020"/>
      <c r="BQ14" s="791">
        <v>5</v>
      </c>
      <c r="BR14" s="791">
        <v>6</v>
      </c>
      <c r="BS14" s="791">
        <v>7</v>
      </c>
      <c r="BT14" s="257"/>
      <c r="BU14" s="257"/>
      <c r="BV14" s="12"/>
      <c r="BW14" s="77"/>
      <c r="BX14" s="1020"/>
      <c r="BY14" s="795" t="s">
        <v>7015</v>
      </c>
      <c r="BZ14" s="153" t="s">
        <v>72</v>
      </c>
      <c r="CA14" s="153" t="s">
        <v>69</v>
      </c>
      <c r="CB14" s="153" t="s">
        <v>73</v>
      </c>
      <c r="CC14" s="258">
        <v>467</v>
      </c>
      <c r="CD14" s="1020"/>
      <c r="CE14" s="791" t="s">
        <v>7016</v>
      </c>
      <c r="CF14" s="153" t="s">
        <v>72</v>
      </c>
      <c r="CG14" s="153" t="s">
        <v>69</v>
      </c>
      <c r="CH14" s="255" t="s">
        <v>73</v>
      </c>
      <c r="CI14" s="262">
        <v>468</v>
      </c>
      <c r="CJ14" s="1020"/>
      <c r="CK14" s="791" t="s">
        <v>7013</v>
      </c>
      <c r="CL14" s="153" t="s">
        <v>72</v>
      </c>
      <c r="CM14" s="153" t="s">
        <v>69</v>
      </c>
      <c r="CN14" s="255" t="s">
        <v>73</v>
      </c>
      <c r="CO14" s="262">
        <v>465</v>
      </c>
      <c r="CP14" s="1020"/>
      <c r="CQ14" s="791" t="s">
        <v>7014</v>
      </c>
      <c r="CR14" s="153" t="s">
        <v>72</v>
      </c>
      <c r="CS14" s="153" t="s">
        <v>69</v>
      </c>
      <c r="CT14" s="255" t="s">
        <v>73</v>
      </c>
      <c r="CU14" s="262">
        <v>466</v>
      </c>
      <c r="CV14" s="1020"/>
      <c r="CW14" s="83"/>
      <c r="CX14" s="359"/>
      <c r="CY14" s="359"/>
      <c r="CZ14" s="85"/>
      <c r="DA14" s="87"/>
      <c r="DB14" s="1020"/>
      <c r="DC14" s="412"/>
      <c r="DD14" s="659"/>
      <c r="DE14" s="659"/>
      <c r="DF14" s="255"/>
      <c r="DG14" s="262"/>
      <c r="DH14" s="1020"/>
      <c r="DI14" s="791" t="s">
        <v>7018</v>
      </c>
      <c r="DJ14" s="153" t="s">
        <v>72</v>
      </c>
      <c r="DK14" s="153" t="s">
        <v>69</v>
      </c>
      <c r="DL14" s="255" t="s">
        <v>73</v>
      </c>
      <c r="DM14" s="262">
        <v>470</v>
      </c>
      <c r="DN14" s="1020"/>
      <c r="DO14" s="83"/>
      <c r="DP14" s="241"/>
      <c r="DQ14" s="34"/>
      <c r="DR14" s="84"/>
      <c r="DS14" s="87"/>
      <c r="DT14" s="1020"/>
      <c r="DU14" s="83"/>
      <c r="DV14" s="241"/>
      <c r="DW14" s="34"/>
      <c r="DX14" s="84"/>
      <c r="DY14" s="87"/>
      <c r="DZ14" s="1020"/>
      <c r="EA14" s="791" t="s">
        <v>7017</v>
      </c>
      <c r="EB14" s="153" t="s">
        <v>72</v>
      </c>
      <c r="EC14" s="153" t="s">
        <v>69</v>
      </c>
      <c r="ED14" s="255" t="s">
        <v>73</v>
      </c>
      <c r="EE14" s="262">
        <v>469</v>
      </c>
      <c r="EF14" s="1020"/>
      <c r="EG14" s="791" t="s">
        <v>7019</v>
      </c>
      <c r="EH14" s="153" t="s">
        <v>72</v>
      </c>
      <c r="EI14" s="153" t="s">
        <v>69</v>
      </c>
      <c r="EJ14" s="255" t="s">
        <v>73</v>
      </c>
      <c r="EK14" s="262">
        <v>471</v>
      </c>
      <c r="EL14" s="1020"/>
      <c r="EM14" s="793">
        <v>143</v>
      </c>
      <c r="EN14" s="793">
        <v>144</v>
      </c>
      <c r="EO14" s="793">
        <v>145</v>
      </c>
      <c r="EP14" s="12"/>
      <c r="EQ14" s="12"/>
      <c r="ER14" s="12"/>
      <c r="ES14" s="77"/>
      <c r="ET14" s="1020"/>
      <c r="EU14" s="791" t="s">
        <v>7021</v>
      </c>
      <c r="EV14" s="659" t="s">
        <v>71</v>
      </c>
      <c r="EW14" s="153" t="s">
        <v>69</v>
      </c>
      <c r="EX14" s="153" t="s">
        <v>73</v>
      </c>
      <c r="EY14" s="262">
        <v>473</v>
      </c>
      <c r="EZ14" s="1040"/>
      <c r="FA14" s="59"/>
      <c r="FB14" s="241"/>
      <c r="FC14" s="34"/>
      <c r="FD14" s="34"/>
      <c r="FE14" s="34"/>
      <c r="FF14" s="1009"/>
      <c r="FG14" s="252"/>
      <c r="FH14" s="659"/>
      <c r="FI14" s="659"/>
      <c r="FJ14" s="659"/>
      <c r="FK14" s="659"/>
      <c r="FL14" s="1009"/>
      <c r="FM14" s="252"/>
      <c r="FN14" s="659"/>
      <c r="FO14" s="659"/>
      <c r="FP14" s="659"/>
      <c r="FQ14" s="659"/>
      <c r="FR14" s="1009"/>
      <c r="FS14" s="59"/>
      <c r="FT14" s="241"/>
      <c r="FU14" s="34"/>
      <c r="FV14" s="34"/>
      <c r="FW14" s="34"/>
      <c r="FX14" s="1009"/>
      <c r="FY14" s="59"/>
      <c r="FZ14" s="241"/>
      <c r="GA14" s="34"/>
      <c r="GB14" s="34"/>
      <c r="GC14" s="34"/>
      <c r="GD14" s="1009"/>
      <c r="GE14" s="282"/>
      <c r="GF14" s="659"/>
      <c r="GG14" s="659"/>
      <c r="GH14" s="659"/>
      <c r="GI14" s="659"/>
      <c r="GJ14" s="1009"/>
      <c r="GK14" s="59"/>
      <c r="GL14" s="241"/>
      <c r="GM14" s="34"/>
      <c r="GN14" s="34"/>
      <c r="GO14" s="34"/>
      <c r="GP14" s="1009"/>
      <c r="GQ14" s="59"/>
      <c r="GR14" s="241"/>
      <c r="GS14" s="34"/>
      <c r="GT14" s="34"/>
      <c r="GU14" s="34"/>
      <c r="GV14" s="1009"/>
      <c r="GW14" s="794">
        <v>146</v>
      </c>
      <c r="GX14" s="12"/>
      <c r="GY14" s="12"/>
      <c r="GZ14" s="12"/>
      <c r="HA14" s="12"/>
      <c r="HB14" s="12"/>
      <c r="HC14" s="12"/>
      <c r="HD14" s="12"/>
      <c r="HE14" s="12"/>
      <c r="HF14" s="12"/>
      <c r="HG14" s="12"/>
      <c r="HH14" s="12"/>
      <c r="HI14" s="12"/>
      <c r="HJ14" s="12"/>
      <c r="HK14" s="12"/>
      <c r="HL14" s="12"/>
      <c r="HM14" s="12"/>
      <c r="HN14" s="983"/>
      <c r="HO14" s="247" t="s">
        <v>6717</v>
      </c>
      <c r="HP14" s="486" t="s">
        <v>7216</v>
      </c>
      <c r="HQ14" s="664" t="s">
        <v>6686</v>
      </c>
      <c r="HR14" s="664">
        <v>1</v>
      </c>
      <c r="HS14" s="12" t="s">
        <v>4314</v>
      </c>
    </row>
    <row r="15" spans="1:227" x14ac:dyDescent="0.25">
      <c r="A15" s="62">
        <v>12</v>
      </c>
      <c r="B15" s="213" t="s">
        <v>7230</v>
      </c>
      <c r="C15" s="600" t="s">
        <v>6166</v>
      </c>
      <c r="D15" s="659" t="s">
        <v>72</v>
      </c>
      <c r="E15" s="659" t="s">
        <v>69</v>
      </c>
      <c r="F15" s="659" t="s">
        <v>73</v>
      </c>
      <c r="G15" s="258">
        <v>56</v>
      </c>
      <c r="H15" s="1032"/>
      <c r="I15" s="600" t="s">
        <v>6167</v>
      </c>
      <c r="J15" s="659" t="s">
        <v>72</v>
      </c>
      <c r="K15" s="659" t="s">
        <v>69</v>
      </c>
      <c r="L15" s="659" t="s">
        <v>73</v>
      </c>
      <c r="M15" s="258">
        <v>57</v>
      </c>
      <c r="N15" s="1020"/>
      <c r="O15" s="600" t="s">
        <v>6164</v>
      </c>
      <c r="P15" s="659" t="s">
        <v>72</v>
      </c>
      <c r="Q15" s="659" t="s">
        <v>69</v>
      </c>
      <c r="R15" s="659" t="s">
        <v>73</v>
      </c>
      <c r="S15" s="258">
        <v>54</v>
      </c>
      <c r="T15" s="1020"/>
      <c r="U15" s="600" t="s">
        <v>6165</v>
      </c>
      <c r="V15" s="659" t="s">
        <v>72</v>
      </c>
      <c r="W15" s="659" t="s">
        <v>69</v>
      </c>
      <c r="X15" s="659" t="s">
        <v>73</v>
      </c>
      <c r="Y15" s="258">
        <v>55</v>
      </c>
      <c r="Z15" s="1020"/>
      <c r="AA15" s="372"/>
      <c r="AB15" s="659"/>
      <c r="AC15" s="659"/>
      <c r="AD15" s="255"/>
      <c r="AE15" s="262"/>
      <c r="AF15" s="1020"/>
      <c r="AG15" s="256"/>
      <c r="AH15" s="153"/>
      <c r="AI15" s="153"/>
      <c r="AJ15" s="255"/>
      <c r="AK15" s="262"/>
      <c r="AL15" s="1020"/>
      <c r="AM15" s="600" t="s">
        <v>6168</v>
      </c>
      <c r="AN15" s="659" t="s">
        <v>72</v>
      </c>
      <c r="AO15" s="659" t="s">
        <v>69</v>
      </c>
      <c r="AP15" s="659" t="s">
        <v>73</v>
      </c>
      <c r="AQ15" s="258">
        <v>58</v>
      </c>
      <c r="AR15" s="1020"/>
      <c r="AS15" s="282"/>
      <c r="AT15" s="659"/>
      <c r="AU15" s="659"/>
      <c r="AV15" s="659"/>
      <c r="AW15" s="258"/>
      <c r="AX15" s="1020"/>
      <c r="AY15" s="282"/>
      <c r="AZ15" s="659"/>
      <c r="BA15" s="659"/>
      <c r="BB15" s="659"/>
      <c r="BC15" s="258"/>
      <c r="BD15" s="1020"/>
      <c r="BE15" s="600" t="s">
        <v>6169</v>
      </c>
      <c r="BF15" s="659" t="s">
        <v>72</v>
      </c>
      <c r="BG15" s="659" t="s">
        <v>69</v>
      </c>
      <c r="BH15" s="659" t="s">
        <v>73</v>
      </c>
      <c r="BI15" s="258">
        <v>59</v>
      </c>
      <c r="BJ15" s="1020"/>
      <c r="BK15" s="289"/>
      <c r="BL15" s="153"/>
      <c r="BM15" s="153"/>
      <c r="BN15" s="255"/>
      <c r="BO15" s="243"/>
      <c r="BP15" s="1020"/>
      <c r="BQ15" s="791">
        <v>30</v>
      </c>
      <c r="BR15" s="791">
        <v>31</v>
      </c>
      <c r="BS15" s="791">
        <v>32</v>
      </c>
      <c r="BT15" s="257"/>
      <c r="BU15" s="257"/>
      <c r="BV15" s="12"/>
      <c r="BW15" s="77"/>
      <c r="BX15" s="1020"/>
      <c r="BY15" s="600" t="s">
        <v>7024</v>
      </c>
      <c r="BZ15" s="153" t="s">
        <v>72</v>
      </c>
      <c r="CA15" s="153" t="s">
        <v>69</v>
      </c>
      <c r="CB15" s="153" t="s">
        <v>73</v>
      </c>
      <c r="CC15" s="258">
        <v>476</v>
      </c>
      <c r="CD15" s="1020"/>
      <c r="CE15" s="791" t="s">
        <v>7025</v>
      </c>
      <c r="CF15" s="153" t="s">
        <v>72</v>
      </c>
      <c r="CG15" s="153" t="s">
        <v>69</v>
      </c>
      <c r="CH15" s="255" t="s">
        <v>73</v>
      </c>
      <c r="CI15" s="262">
        <v>477</v>
      </c>
      <c r="CJ15" s="1020"/>
      <c r="CK15" s="791" t="s">
        <v>7022</v>
      </c>
      <c r="CL15" s="153" t="s">
        <v>72</v>
      </c>
      <c r="CM15" s="153" t="s">
        <v>69</v>
      </c>
      <c r="CN15" s="255" t="s">
        <v>73</v>
      </c>
      <c r="CO15" s="262">
        <v>474</v>
      </c>
      <c r="CP15" s="1020"/>
      <c r="CQ15" s="791" t="s">
        <v>7023</v>
      </c>
      <c r="CR15" s="153" t="s">
        <v>72</v>
      </c>
      <c r="CS15" s="153" t="s">
        <v>69</v>
      </c>
      <c r="CT15" s="255" t="s">
        <v>73</v>
      </c>
      <c r="CU15" s="262">
        <v>475</v>
      </c>
      <c r="CV15" s="1020"/>
      <c r="CW15" s="83"/>
      <c r="CX15" s="359"/>
      <c r="CY15" s="359"/>
      <c r="CZ15" s="85"/>
      <c r="DA15" s="87"/>
      <c r="DB15" s="1020"/>
      <c r="DC15" s="412"/>
      <c r="DD15" s="659"/>
      <c r="DE15" s="659"/>
      <c r="DF15" s="255"/>
      <c r="DG15" s="262"/>
      <c r="DH15" s="1020"/>
      <c r="DI15" s="791" t="s">
        <v>7027</v>
      </c>
      <c r="DJ15" s="153" t="s">
        <v>72</v>
      </c>
      <c r="DK15" s="153" t="s">
        <v>69</v>
      </c>
      <c r="DL15" s="255" t="s">
        <v>73</v>
      </c>
      <c r="DM15" s="262">
        <v>479</v>
      </c>
      <c r="DN15" s="1020"/>
      <c r="DO15" s="83"/>
      <c r="DP15" s="241"/>
      <c r="DQ15" s="34"/>
      <c r="DR15" s="84"/>
      <c r="DS15" s="87"/>
      <c r="DT15" s="1020"/>
      <c r="DU15" s="83"/>
      <c r="DV15" s="241"/>
      <c r="DW15" s="34"/>
      <c r="DX15" s="84"/>
      <c r="DY15" s="87"/>
      <c r="DZ15" s="1020"/>
      <c r="EA15" s="791" t="s">
        <v>7026</v>
      </c>
      <c r="EB15" s="153" t="s">
        <v>72</v>
      </c>
      <c r="EC15" s="153" t="s">
        <v>69</v>
      </c>
      <c r="ED15" s="255" t="s">
        <v>73</v>
      </c>
      <c r="EE15" s="262">
        <v>478</v>
      </c>
      <c r="EF15" s="1020"/>
      <c r="EG15" s="926" t="s">
        <v>7028</v>
      </c>
      <c r="EH15" s="153" t="s">
        <v>72</v>
      </c>
      <c r="EI15" s="153" t="s">
        <v>69</v>
      </c>
      <c r="EJ15" s="255" t="s">
        <v>73</v>
      </c>
      <c r="EK15" s="243">
        <v>480</v>
      </c>
      <c r="EL15" s="1020"/>
      <c r="EM15" s="793">
        <v>147</v>
      </c>
      <c r="EN15" s="793">
        <v>148</v>
      </c>
      <c r="EO15" s="793">
        <v>149</v>
      </c>
      <c r="EP15" s="12"/>
      <c r="EQ15" s="12"/>
      <c r="ER15" s="12"/>
      <c r="ES15" s="77"/>
      <c r="ET15" s="1020"/>
      <c r="EU15" s="791" t="s">
        <v>7030</v>
      </c>
      <c r="EV15" s="659" t="s">
        <v>71</v>
      </c>
      <c r="EW15" s="153" t="s">
        <v>69</v>
      </c>
      <c r="EX15" s="153" t="s">
        <v>73</v>
      </c>
      <c r="EY15" s="262">
        <v>482</v>
      </c>
      <c r="EZ15" s="1040"/>
      <c r="FA15" s="58"/>
      <c r="FB15" s="241"/>
      <c r="FC15" s="34"/>
      <c r="FD15" s="34"/>
      <c r="FE15" s="34"/>
      <c r="FF15" s="1009"/>
      <c r="FG15" s="252"/>
      <c r="FH15" s="659"/>
      <c r="FI15" s="659"/>
      <c r="FJ15" s="659"/>
      <c r="FK15" s="659"/>
      <c r="FL15" s="1009"/>
      <c r="FM15" s="252"/>
      <c r="FN15" s="153"/>
      <c r="FO15" s="153"/>
      <c r="FP15" s="153"/>
      <c r="FQ15" s="153"/>
      <c r="FR15" s="1009"/>
      <c r="FS15" s="58"/>
      <c r="FT15" s="241"/>
      <c r="FU15" s="34"/>
      <c r="FV15" s="34"/>
      <c r="FW15" s="34"/>
      <c r="FX15" s="1009"/>
      <c r="FY15" s="58"/>
      <c r="FZ15" s="241"/>
      <c r="GA15" s="34"/>
      <c r="GB15" s="34"/>
      <c r="GC15" s="34"/>
      <c r="GD15" s="1009"/>
      <c r="GE15" s="282"/>
      <c r="GF15" s="659"/>
      <c r="GG15" s="659"/>
      <c r="GH15" s="659"/>
      <c r="GI15" s="659"/>
      <c r="GJ15" s="1009"/>
      <c r="GK15" s="58"/>
      <c r="GL15" s="241"/>
      <c r="GM15" s="34"/>
      <c r="GN15" s="34"/>
      <c r="GO15" s="34"/>
      <c r="GP15" s="1009"/>
      <c r="GQ15" s="58"/>
      <c r="GR15" s="241"/>
      <c r="GS15" s="34"/>
      <c r="GT15" s="34"/>
      <c r="GU15" s="34"/>
      <c r="GV15" s="1009"/>
      <c r="GW15" s="794">
        <v>150</v>
      </c>
      <c r="GX15" s="12"/>
      <c r="GY15" s="12"/>
      <c r="GZ15" s="12"/>
      <c r="HA15" s="12"/>
      <c r="HB15" s="12"/>
      <c r="HC15" s="12"/>
      <c r="HD15" s="12"/>
      <c r="HE15" s="12"/>
      <c r="HF15" s="12"/>
      <c r="HG15" s="12"/>
      <c r="HH15" s="12"/>
      <c r="HI15" s="12"/>
      <c r="HJ15" s="12"/>
      <c r="HK15" s="12"/>
      <c r="HL15" s="12"/>
      <c r="HM15" s="12"/>
      <c r="HN15" s="983"/>
      <c r="HO15" s="247" t="s">
        <v>6718</v>
      </c>
      <c r="HP15" s="486" t="s">
        <v>7217</v>
      </c>
      <c r="HQ15" s="664" t="s">
        <v>6686</v>
      </c>
      <c r="HR15" s="664">
        <v>1</v>
      </c>
      <c r="HS15" s="12" t="s">
        <v>4314</v>
      </c>
    </row>
    <row r="16" spans="1:227" x14ac:dyDescent="0.25">
      <c r="A16" s="62">
        <v>13</v>
      </c>
      <c r="B16" s="213" t="s">
        <v>7231</v>
      </c>
      <c r="C16" s="600" t="s">
        <v>6242</v>
      </c>
      <c r="D16" s="659" t="s">
        <v>72</v>
      </c>
      <c r="E16" s="659" t="s">
        <v>69</v>
      </c>
      <c r="F16" s="659" t="s">
        <v>73</v>
      </c>
      <c r="G16" s="258">
        <v>62</v>
      </c>
      <c r="H16" s="1032"/>
      <c r="I16" s="600" t="s">
        <v>6243</v>
      </c>
      <c r="J16" s="659" t="s">
        <v>72</v>
      </c>
      <c r="K16" s="659" t="s">
        <v>69</v>
      </c>
      <c r="L16" s="659" t="s">
        <v>73</v>
      </c>
      <c r="M16" s="258">
        <v>63</v>
      </c>
      <c r="N16" s="1020"/>
      <c r="O16" s="600" t="s">
        <v>6240</v>
      </c>
      <c r="P16" s="659" t="s">
        <v>72</v>
      </c>
      <c r="Q16" s="659" t="s">
        <v>69</v>
      </c>
      <c r="R16" s="659" t="s">
        <v>73</v>
      </c>
      <c r="S16" s="258">
        <v>60</v>
      </c>
      <c r="T16" s="1020"/>
      <c r="U16" s="600" t="s">
        <v>6241</v>
      </c>
      <c r="V16" s="659" t="s">
        <v>72</v>
      </c>
      <c r="W16" s="659" t="s">
        <v>69</v>
      </c>
      <c r="X16" s="659" t="s">
        <v>73</v>
      </c>
      <c r="Y16" s="258">
        <v>61</v>
      </c>
      <c r="Z16" s="1020"/>
      <c r="AA16" s="372"/>
      <c r="AB16" s="659"/>
      <c r="AC16" s="659"/>
      <c r="AD16" s="255"/>
      <c r="AE16" s="262"/>
      <c r="AF16" s="1020"/>
      <c r="AG16" s="256"/>
      <c r="AH16" s="153"/>
      <c r="AI16" s="153"/>
      <c r="AJ16" s="255"/>
      <c r="AK16" s="262"/>
      <c r="AL16" s="1020"/>
      <c r="AM16" s="600" t="s">
        <v>6244</v>
      </c>
      <c r="AN16" s="659" t="s">
        <v>72</v>
      </c>
      <c r="AO16" s="659" t="s">
        <v>69</v>
      </c>
      <c r="AP16" s="659" t="s">
        <v>73</v>
      </c>
      <c r="AQ16" s="258">
        <v>64</v>
      </c>
      <c r="AR16" s="1020"/>
      <c r="AS16" s="282"/>
      <c r="AT16" s="659"/>
      <c r="AU16" s="659"/>
      <c r="AV16" s="659"/>
      <c r="AW16" s="258"/>
      <c r="AX16" s="1020"/>
      <c r="AY16" s="282"/>
      <c r="AZ16" s="659"/>
      <c r="BA16" s="659"/>
      <c r="BB16" s="659"/>
      <c r="BC16" s="258"/>
      <c r="BD16" s="1020"/>
      <c r="BE16" s="600" t="s">
        <v>6245</v>
      </c>
      <c r="BF16" s="659" t="s">
        <v>72</v>
      </c>
      <c r="BG16" s="659" t="s">
        <v>69</v>
      </c>
      <c r="BH16" s="659" t="s">
        <v>73</v>
      </c>
      <c r="BI16" s="258">
        <v>65</v>
      </c>
      <c r="BJ16" s="1020"/>
      <c r="BK16" s="372"/>
      <c r="BL16" s="153"/>
      <c r="BM16" s="153"/>
      <c r="BN16" s="255"/>
      <c r="BO16" s="262"/>
      <c r="BP16" s="1020"/>
      <c r="BQ16" s="791">
        <v>56</v>
      </c>
      <c r="BR16" s="791">
        <v>57</v>
      </c>
      <c r="BS16" s="791">
        <v>58</v>
      </c>
      <c r="BT16" s="257"/>
      <c r="BU16" s="257"/>
      <c r="BV16" s="12"/>
      <c r="BW16" s="77"/>
      <c r="BX16" s="1020"/>
      <c r="BY16" s="790" t="s">
        <v>7033</v>
      </c>
      <c r="BZ16" s="153" t="s">
        <v>72</v>
      </c>
      <c r="CA16" s="153" t="s">
        <v>69</v>
      </c>
      <c r="CB16" s="153" t="s">
        <v>73</v>
      </c>
      <c r="CC16" s="258">
        <v>485</v>
      </c>
      <c r="CD16" s="1020"/>
      <c r="CE16" s="792" t="s">
        <v>7034</v>
      </c>
      <c r="CF16" s="153" t="s">
        <v>72</v>
      </c>
      <c r="CG16" s="153" t="s">
        <v>69</v>
      </c>
      <c r="CH16" s="255" t="s">
        <v>73</v>
      </c>
      <c r="CI16" s="262">
        <v>486</v>
      </c>
      <c r="CJ16" s="1020"/>
      <c r="CK16" s="792" t="s">
        <v>7031</v>
      </c>
      <c r="CL16" s="153" t="s">
        <v>72</v>
      </c>
      <c r="CM16" s="153" t="s">
        <v>69</v>
      </c>
      <c r="CN16" s="255" t="s">
        <v>73</v>
      </c>
      <c r="CO16" s="262">
        <v>483</v>
      </c>
      <c r="CP16" s="1020"/>
      <c r="CQ16" s="792" t="s">
        <v>7032</v>
      </c>
      <c r="CR16" s="153" t="s">
        <v>72</v>
      </c>
      <c r="CS16" s="153" t="s">
        <v>69</v>
      </c>
      <c r="CT16" s="255" t="s">
        <v>73</v>
      </c>
      <c r="CU16" s="262">
        <v>484</v>
      </c>
      <c r="CV16" s="1020"/>
      <c r="CW16" s="83"/>
      <c r="CX16" s="359"/>
      <c r="CY16" s="359"/>
      <c r="CZ16" s="85"/>
      <c r="DA16" s="87"/>
      <c r="DB16" s="1020"/>
      <c r="DC16" s="412"/>
      <c r="DD16" s="659"/>
      <c r="DE16" s="659"/>
      <c r="DF16" s="255"/>
      <c r="DG16" s="262"/>
      <c r="DH16" s="1020"/>
      <c r="DI16" s="792" t="s">
        <v>7036</v>
      </c>
      <c r="DJ16" s="153" t="s">
        <v>72</v>
      </c>
      <c r="DK16" s="153" t="s">
        <v>69</v>
      </c>
      <c r="DL16" s="255" t="s">
        <v>73</v>
      </c>
      <c r="DM16" s="262">
        <v>488</v>
      </c>
      <c r="DN16" s="1020"/>
      <c r="DO16" s="93"/>
      <c r="DP16" s="241"/>
      <c r="DQ16" s="34"/>
      <c r="DR16" s="84"/>
      <c r="DS16" s="87"/>
      <c r="DT16" s="1020"/>
      <c r="DU16" s="93"/>
      <c r="DV16" s="241"/>
      <c r="DW16" s="34"/>
      <c r="DX16" s="84"/>
      <c r="DY16" s="87"/>
      <c r="DZ16" s="1020"/>
      <c r="EA16" s="792" t="s">
        <v>7035</v>
      </c>
      <c r="EB16" s="153" t="s">
        <v>72</v>
      </c>
      <c r="EC16" s="153" t="s">
        <v>69</v>
      </c>
      <c r="ED16" s="255" t="s">
        <v>73</v>
      </c>
      <c r="EE16" s="262">
        <v>487</v>
      </c>
      <c r="EF16" s="1020"/>
      <c r="EG16" s="792" t="s">
        <v>7037</v>
      </c>
      <c r="EH16" s="153" t="s">
        <v>72</v>
      </c>
      <c r="EI16" s="153" t="s">
        <v>69</v>
      </c>
      <c r="EJ16" s="255" t="s">
        <v>73</v>
      </c>
      <c r="EK16" s="262">
        <v>489</v>
      </c>
      <c r="EL16" s="1020"/>
      <c r="EM16" s="793">
        <v>151</v>
      </c>
      <c r="EN16" s="793">
        <v>152</v>
      </c>
      <c r="EO16" s="793">
        <v>153</v>
      </c>
      <c r="EP16" s="12"/>
      <c r="EQ16" s="12"/>
      <c r="ER16" s="12"/>
      <c r="ES16" s="77"/>
      <c r="ET16" s="1020"/>
      <c r="EU16" s="792" t="s">
        <v>7039</v>
      </c>
      <c r="EV16" s="659" t="s">
        <v>71</v>
      </c>
      <c r="EW16" s="153" t="s">
        <v>69</v>
      </c>
      <c r="EX16" s="153" t="s">
        <v>73</v>
      </c>
      <c r="EY16" s="262">
        <v>491</v>
      </c>
      <c r="EZ16" s="1040"/>
      <c r="FA16" s="91"/>
      <c r="FB16" s="241"/>
      <c r="FC16" s="34"/>
      <c r="FD16" s="34"/>
      <c r="FE16" s="34"/>
      <c r="FF16" s="1009"/>
      <c r="FG16" s="270"/>
      <c r="FH16" s="153"/>
      <c r="FI16" s="153"/>
      <c r="FJ16" s="153"/>
      <c r="FK16" s="153"/>
      <c r="FL16" s="1009"/>
      <c r="FM16" s="270"/>
      <c r="FN16" s="153"/>
      <c r="FO16" s="153"/>
      <c r="FP16" s="153"/>
      <c r="FQ16" s="153"/>
      <c r="FR16" s="1009"/>
      <c r="FS16" s="91"/>
      <c r="FT16" s="241"/>
      <c r="FU16" s="34"/>
      <c r="FV16" s="34"/>
      <c r="FW16" s="34"/>
      <c r="FX16" s="1009"/>
      <c r="FY16" s="91"/>
      <c r="FZ16" s="241"/>
      <c r="GA16" s="34"/>
      <c r="GB16" s="34"/>
      <c r="GC16" s="34"/>
      <c r="GD16" s="1009"/>
      <c r="GE16" s="58"/>
      <c r="GF16" s="359"/>
      <c r="GG16" s="359"/>
      <c r="GH16" s="359"/>
      <c r="GI16" s="359"/>
      <c r="GJ16" s="1009"/>
      <c r="GK16" s="91"/>
      <c r="GL16" s="241"/>
      <c r="GM16" s="34"/>
      <c r="GN16" s="34"/>
      <c r="GO16" s="34"/>
      <c r="GP16" s="1009"/>
      <c r="GQ16" s="91"/>
      <c r="GR16" s="241"/>
      <c r="GS16" s="34"/>
      <c r="GT16" s="34"/>
      <c r="GU16" s="34"/>
      <c r="GV16" s="1009"/>
      <c r="GW16" s="794">
        <v>154</v>
      </c>
      <c r="GX16" s="12"/>
      <c r="GY16" s="12"/>
      <c r="GZ16" s="12"/>
      <c r="HA16" s="12"/>
      <c r="HB16" s="12"/>
      <c r="HC16" s="12"/>
      <c r="HD16" s="12"/>
      <c r="HE16" s="12"/>
      <c r="HF16" s="12"/>
      <c r="HG16" s="12"/>
      <c r="HH16" s="12"/>
      <c r="HI16" s="12"/>
      <c r="HJ16" s="12"/>
      <c r="HK16" s="12"/>
      <c r="HL16" s="12"/>
      <c r="HM16" s="12"/>
      <c r="HN16" s="983"/>
      <c r="HO16" s="247" t="s">
        <v>6719</v>
      </c>
      <c r="HP16" s="486" t="s">
        <v>7218</v>
      </c>
      <c r="HQ16" s="664" t="s">
        <v>6686</v>
      </c>
      <c r="HR16" s="664">
        <v>1</v>
      </c>
      <c r="HS16" s="12" t="s">
        <v>4314</v>
      </c>
    </row>
    <row r="17" spans="1:227" x14ac:dyDescent="0.25">
      <c r="A17" s="62">
        <v>14</v>
      </c>
      <c r="B17" s="213" t="s">
        <v>6722</v>
      </c>
      <c r="C17" s="790" t="s">
        <v>6094</v>
      </c>
      <c r="D17" s="153" t="s">
        <v>72</v>
      </c>
      <c r="E17" s="153" t="s">
        <v>69</v>
      </c>
      <c r="F17" s="153" t="s">
        <v>73</v>
      </c>
      <c r="G17" s="243">
        <v>164</v>
      </c>
      <c r="H17" s="1032"/>
      <c r="I17" s="790" t="s">
        <v>6095</v>
      </c>
      <c r="J17" s="153" t="s">
        <v>72</v>
      </c>
      <c r="K17" s="153" t="s">
        <v>69</v>
      </c>
      <c r="L17" s="153" t="s">
        <v>73</v>
      </c>
      <c r="M17" s="243">
        <v>165</v>
      </c>
      <c r="N17" s="1020"/>
      <c r="O17" s="790" t="s">
        <v>6092</v>
      </c>
      <c r="P17" s="153" t="s">
        <v>72</v>
      </c>
      <c r="Q17" s="153" t="s">
        <v>69</v>
      </c>
      <c r="R17" s="153" t="s">
        <v>73</v>
      </c>
      <c r="S17" s="243">
        <v>162</v>
      </c>
      <c r="T17" s="1020"/>
      <c r="U17" s="790" t="s">
        <v>6093</v>
      </c>
      <c r="V17" s="153" t="s">
        <v>72</v>
      </c>
      <c r="W17" s="153" t="s">
        <v>69</v>
      </c>
      <c r="X17" s="153" t="s">
        <v>73</v>
      </c>
      <c r="Y17" s="243">
        <v>163</v>
      </c>
      <c r="Z17" s="1020"/>
      <c r="AA17" s="372"/>
      <c r="AB17" s="659"/>
      <c r="AC17" s="659"/>
      <c r="AD17" s="255"/>
      <c r="AE17" s="262"/>
      <c r="AF17" s="1020"/>
      <c r="AG17" s="256"/>
      <c r="AH17" s="153"/>
      <c r="AI17" s="153"/>
      <c r="AJ17" s="255"/>
      <c r="AK17" s="262"/>
      <c r="AL17" s="1020"/>
      <c r="AM17" s="791" t="s">
        <v>6096</v>
      </c>
      <c r="AN17" s="153" t="s">
        <v>72</v>
      </c>
      <c r="AO17" s="153" t="s">
        <v>69</v>
      </c>
      <c r="AP17" s="255" t="s">
        <v>73</v>
      </c>
      <c r="AQ17" s="262">
        <v>166</v>
      </c>
      <c r="AR17" s="1020"/>
      <c r="AS17" s="270"/>
      <c r="AT17" s="153"/>
      <c r="AU17" s="153"/>
      <c r="AV17" s="255"/>
      <c r="AW17" s="243"/>
      <c r="AX17" s="1020"/>
      <c r="AY17" s="270"/>
      <c r="AZ17" s="153"/>
      <c r="BA17" s="153"/>
      <c r="BB17" s="255"/>
      <c r="BC17" s="243"/>
      <c r="BD17" s="1020"/>
      <c r="BE17" s="791" t="s">
        <v>6097</v>
      </c>
      <c r="BF17" s="153" t="s">
        <v>72</v>
      </c>
      <c r="BG17" s="153" t="s">
        <v>69</v>
      </c>
      <c r="BH17" s="255" t="s">
        <v>73</v>
      </c>
      <c r="BI17" s="262">
        <v>167</v>
      </c>
      <c r="BJ17" s="1020"/>
      <c r="BK17" s="257"/>
      <c r="BL17" s="153"/>
      <c r="BM17" s="153"/>
      <c r="BN17" s="255"/>
      <c r="BO17" s="262"/>
      <c r="BP17" s="1020"/>
      <c r="BQ17" s="791">
        <v>14</v>
      </c>
      <c r="BR17" s="791">
        <v>15</v>
      </c>
      <c r="BS17" s="791">
        <v>16</v>
      </c>
      <c r="BT17" s="257"/>
      <c r="BU17" s="257"/>
      <c r="BV17" s="12"/>
      <c r="BW17" s="77"/>
      <c r="BX17" s="1020"/>
      <c r="BY17" s="600" t="s">
        <v>7186</v>
      </c>
      <c r="BZ17" s="153" t="s">
        <v>72</v>
      </c>
      <c r="CA17" s="153" t="s">
        <v>69</v>
      </c>
      <c r="CB17" s="153" t="s">
        <v>73</v>
      </c>
      <c r="CC17" s="258">
        <v>638</v>
      </c>
      <c r="CD17" s="1020"/>
      <c r="CE17" s="791" t="s">
        <v>7187</v>
      </c>
      <c r="CF17" s="153" t="s">
        <v>72</v>
      </c>
      <c r="CG17" s="153" t="s">
        <v>69</v>
      </c>
      <c r="CH17" s="255" t="s">
        <v>73</v>
      </c>
      <c r="CI17" s="262">
        <v>639</v>
      </c>
      <c r="CJ17" s="1020"/>
      <c r="CK17" s="791" t="s">
        <v>7184</v>
      </c>
      <c r="CL17" s="153" t="s">
        <v>72</v>
      </c>
      <c r="CM17" s="153" t="s">
        <v>69</v>
      </c>
      <c r="CN17" s="255" t="s">
        <v>73</v>
      </c>
      <c r="CO17" s="262">
        <v>636</v>
      </c>
      <c r="CP17" s="1020"/>
      <c r="CQ17" s="791" t="s">
        <v>7185</v>
      </c>
      <c r="CR17" s="153" t="s">
        <v>72</v>
      </c>
      <c r="CS17" s="153" t="s">
        <v>69</v>
      </c>
      <c r="CT17" s="255" t="s">
        <v>73</v>
      </c>
      <c r="CU17" s="262">
        <v>637</v>
      </c>
      <c r="CV17" s="1020"/>
      <c r="CW17" s="83"/>
      <c r="CX17" s="359"/>
      <c r="CY17" s="359"/>
      <c r="CZ17" s="85"/>
      <c r="DA17" s="87"/>
      <c r="DB17" s="1020"/>
      <c r="DC17" s="412"/>
      <c r="DD17" s="659"/>
      <c r="DE17" s="659"/>
      <c r="DF17" s="255"/>
      <c r="DG17" s="262"/>
      <c r="DH17" s="1020"/>
      <c r="DI17" s="791" t="s">
        <v>7189</v>
      </c>
      <c r="DJ17" s="153" t="s">
        <v>72</v>
      </c>
      <c r="DK17" s="153" t="s">
        <v>69</v>
      </c>
      <c r="DL17" s="255" t="s">
        <v>73</v>
      </c>
      <c r="DM17" s="262">
        <v>641</v>
      </c>
      <c r="DN17" s="1020"/>
      <c r="DO17" s="83"/>
      <c r="DP17" s="241"/>
      <c r="DQ17" s="34"/>
      <c r="DR17" s="84"/>
      <c r="DS17" s="87"/>
      <c r="DT17" s="1020"/>
      <c r="DU17" s="83"/>
      <c r="DV17" s="241"/>
      <c r="DW17" s="34"/>
      <c r="DX17" s="84"/>
      <c r="DY17" s="87"/>
      <c r="DZ17" s="1020"/>
      <c r="EA17" s="791" t="s">
        <v>7188</v>
      </c>
      <c r="EB17" s="153" t="s">
        <v>72</v>
      </c>
      <c r="EC17" s="153" t="s">
        <v>69</v>
      </c>
      <c r="ED17" s="255" t="s">
        <v>73</v>
      </c>
      <c r="EE17" s="262">
        <v>640</v>
      </c>
      <c r="EF17" s="1020"/>
      <c r="EG17" s="791" t="s">
        <v>7190</v>
      </c>
      <c r="EH17" s="153" t="s">
        <v>72</v>
      </c>
      <c r="EI17" s="153" t="s">
        <v>69</v>
      </c>
      <c r="EJ17" s="255" t="s">
        <v>73</v>
      </c>
      <c r="EK17" s="262">
        <v>642</v>
      </c>
      <c r="EL17" s="1020"/>
      <c r="EM17" s="793">
        <v>219</v>
      </c>
      <c r="EN17" s="793">
        <v>220</v>
      </c>
      <c r="EO17" s="793">
        <v>221</v>
      </c>
      <c r="EP17" s="12"/>
      <c r="EQ17" s="12"/>
      <c r="ER17" s="12"/>
      <c r="ES17" s="77"/>
      <c r="ET17" s="1020"/>
      <c r="EU17" s="791" t="s">
        <v>7192</v>
      </c>
      <c r="EV17" s="659" t="s">
        <v>71</v>
      </c>
      <c r="EW17" s="153" t="s">
        <v>69</v>
      </c>
      <c r="EX17" s="153" t="s">
        <v>73</v>
      </c>
      <c r="EY17" s="262">
        <v>644</v>
      </c>
      <c r="EZ17" s="1040"/>
      <c r="FA17" s="58"/>
      <c r="FB17" s="241"/>
      <c r="FC17" s="34"/>
      <c r="FD17" s="34"/>
      <c r="FE17" s="34"/>
      <c r="FF17" s="1009"/>
      <c r="FG17" s="252"/>
      <c r="FH17" s="153"/>
      <c r="FI17" s="153"/>
      <c r="FJ17" s="153"/>
      <c r="FK17" s="153"/>
      <c r="FL17" s="1009"/>
      <c r="FM17" s="252"/>
      <c r="FN17" s="153"/>
      <c r="FO17" s="153"/>
      <c r="FP17" s="153"/>
      <c r="FQ17" s="153"/>
      <c r="FR17" s="1009"/>
      <c r="FS17" s="58"/>
      <c r="FT17" s="241"/>
      <c r="FU17" s="34"/>
      <c r="FV17" s="34"/>
      <c r="FW17" s="34"/>
      <c r="FX17" s="1009"/>
      <c r="FY17" s="58"/>
      <c r="FZ17" s="241"/>
      <c r="GA17" s="34"/>
      <c r="GB17" s="34"/>
      <c r="GC17" s="34"/>
      <c r="GD17" s="1009"/>
      <c r="GE17" s="59"/>
      <c r="GF17" s="359"/>
      <c r="GG17" s="359"/>
      <c r="GH17" s="359"/>
      <c r="GI17" s="359"/>
      <c r="GJ17" s="1009"/>
      <c r="GK17" s="58"/>
      <c r="GL17" s="241"/>
      <c r="GM17" s="34"/>
      <c r="GN17" s="34"/>
      <c r="GO17" s="34"/>
      <c r="GP17" s="1009"/>
      <c r="GQ17" s="58"/>
      <c r="GR17" s="241"/>
      <c r="GS17" s="34"/>
      <c r="GT17" s="34"/>
      <c r="GU17" s="34"/>
      <c r="GV17" s="1009"/>
      <c r="GW17" s="794">
        <v>222</v>
      </c>
      <c r="GX17" s="12"/>
      <c r="GY17" s="12"/>
      <c r="GZ17" s="12"/>
      <c r="HA17" s="12"/>
      <c r="HB17" s="12"/>
      <c r="HC17" s="12"/>
      <c r="HD17" s="12"/>
      <c r="HE17" s="12"/>
      <c r="HF17" s="12"/>
      <c r="HG17" s="12"/>
      <c r="HH17" s="12"/>
      <c r="HI17" s="12"/>
      <c r="HJ17" s="12"/>
      <c r="HK17" s="12"/>
      <c r="HL17" s="12"/>
      <c r="HM17" s="12"/>
      <c r="HN17" s="983"/>
      <c r="HO17" s="247" t="s">
        <v>7255</v>
      </c>
      <c r="HP17" s="486" t="s">
        <v>7210</v>
      </c>
      <c r="HQ17" s="12" t="s">
        <v>4085</v>
      </c>
      <c r="HR17" s="664">
        <v>1</v>
      </c>
      <c r="HS17" s="12" t="s">
        <v>4314</v>
      </c>
    </row>
    <row r="18" spans="1:227" x14ac:dyDescent="0.25">
      <c r="A18" s="62">
        <v>15</v>
      </c>
      <c r="B18" s="213" t="s">
        <v>6723</v>
      </c>
      <c r="C18" s="790" t="s">
        <v>6184</v>
      </c>
      <c r="D18" s="153" t="s">
        <v>72</v>
      </c>
      <c r="E18" s="153" t="s">
        <v>69</v>
      </c>
      <c r="F18" s="153" t="s">
        <v>73</v>
      </c>
      <c r="G18" s="243">
        <v>170</v>
      </c>
      <c r="H18" s="1032"/>
      <c r="I18" s="790" t="s">
        <v>6185</v>
      </c>
      <c r="J18" s="153" t="s">
        <v>72</v>
      </c>
      <c r="K18" s="153" t="s">
        <v>69</v>
      </c>
      <c r="L18" s="153" t="s">
        <v>73</v>
      </c>
      <c r="M18" s="243">
        <v>171</v>
      </c>
      <c r="N18" s="1020"/>
      <c r="O18" s="790" t="s">
        <v>6182</v>
      </c>
      <c r="P18" s="153" t="s">
        <v>72</v>
      </c>
      <c r="Q18" s="153" t="s">
        <v>69</v>
      </c>
      <c r="R18" s="153" t="s">
        <v>73</v>
      </c>
      <c r="S18" s="243">
        <v>168</v>
      </c>
      <c r="T18" s="1020"/>
      <c r="U18" s="790" t="s">
        <v>6183</v>
      </c>
      <c r="V18" s="153" t="s">
        <v>72</v>
      </c>
      <c r="W18" s="153" t="s">
        <v>69</v>
      </c>
      <c r="X18" s="153" t="s">
        <v>73</v>
      </c>
      <c r="Y18" s="243">
        <v>169</v>
      </c>
      <c r="Z18" s="1020"/>
      <c r="AA18" s="372"/>
      <c r="AB18" s="659"/>
      <c r="AC18" s="659"/>
      <c r="AD18" s="255"/>
      <c r="AE18" s="262"/>
      <c r="AF18" s="1020"/>
      <c r="AG18" s="256"/>
      <c r="AH18" s="153"/>
      <c r="AI18" s="153"/>
      <c r="AJ18" s="255"/>
      <c r="AK18" s="262"/>
      <c r="AL18" s="1020"/>
      <c r="AM18" s="791" t="s">
        <v>6186</v>
      </c>
      <c r="AN18" s="153" t="s">
        <v>72</v>
      </c>
      <c r="AO18" s="153" t="s">
        <v>69</v>
      </c>
      <c r="AP18" s="255" t="s">
        <v>73</v>
      </c>
      <c r="AQ18" s="262">
        <v>172</v>
      </c>
      <c r="AR18" s="1020"/>
      <c r="AS18" s="270"/>
      <c r="AT18" s="153"/>
      <c r="AU18" s="153"/>
      <c r="AV18" s="255"/>
      <c r="AW18" s="243"/>
      <c r="AX18" s="1020"/>
      <c r="AY18" s="270"/>
      <c r="AZ18" s="153"/>
      <c r="BA18" s="153"/>
      <c r="BB18" s="255"/>
      <c r="BC18" s="243"/>
      <c r="BD18" s="1020"/>
      <c r="BE18" s="791" t="s">
        <v>6187</v>
      </c>
      <c r="BF18" s="153" t="s">
        <v>72</v>
      </c>
      <c r="BG18" s="153" t="s">
        <v>69</v>
      </c>
      <c r="BH18" s="255" t="s">
        <v>73</v>
      </c>
      <c r="BI18" s="262">
        <v>173</v>
      </c>
      <c r="BJ18" s="1020"/>
      <c r="BK18" s="257"/>
      <c r="BL18" s="153"/>
      <c r="BM18" s="153"/>
      <c r="BN18" s="255"/>
      <c r="BO18" s="262"/>
      <c r="BP18" s="1020"/>
      <c r="BQ18" s="791">
        <v>39</v>
      </c>
      <c r="BR18" s="791">
        <v>40</v>
      </c>
      <c r="BS18" s="791">
        <v>41</v>
      </c>
      <c r="BT18" s="257"/>
      <c r="BU18" s="257"/>
      <c r="BV18" s="12"/>
      <c r="BW18" s="77"/>
      <c r="BX18" s="1020"/>
      <c r="BY18" s="600" t="s">
        <v>7195</v>
      </c>
      <c r="BZ18" s="153" t="s">
        <v>72</v>
      </c>
      <c r="CA18" s="153" t="s">
        <v>69</v>
      </c>
      <c r="CB18" s="153" t="s">
        <v>73</v>
      </c>
      <c r="CC18" s="258">
        <v>647</v>
      </c>
      <c r="CD18" s="1020"/>
      <c r="CE18" s="791" t="s">
        <v>7196</v>
      </c>
      <c r="CF18" s="153" t="s">
        <v>72</v>
      </c>
      <c r="CG18" s="153" t="s">
        <v>69</v>
      </c>
      <c r="CH18" s="255" t="s">
        <v>73</v>
      </c>
      <c r="CI18" s="262">
        <v>648</v>
      </c>
      <c r="CJ18" s="1020"/>
      <c r="CK18" s="791" t="s">
        <v>7193</v>
      </c>
      <c r="CL18" s="153" t="s">
        <v>72</v>
      </c>
      <c r="CM18" s="153" t="s">
        <v>69</v>
      </c>
      <c r="CN18" s="255" t="s">
        <v>73</v>
      </c>
      <c r="CO18" s="262">
        <v>645</v>
      </c>
      <c r="CP18" s="1020"/>
      <c r="CQ18" s="791" t="s">
        <v>7194</v>
      </c>
      <c r="CR18" s="153" t="s">
        <v>72</v>
      </c>
      <c r="CS18" s="153" t="s">
        <v>69</v>
      </c>
      <c r="CT18" s="255" t="s">
        <v>73</v>
      </c>
      <c r="CU18" s="262">
        <v>646</v>
      </c>
      <c r="CV18" s="1020"/>
      <c r="CW18" s="83"/>
      <c r="CX18" s="359"/>
      <c r="CY18" s="359"/>
      <c r="CZ18" s="85"/>
      <c r="DA18" s="87"/>
      <c r="DB18" s="1020"/>
      <c r="DC18" s="412"/>
      <c r="DD18" s="659"/>
      <c r="DE18" s="659"/>
      <c r="DF18" s="255"/>
      <c r="DG18" s="262"/>
      <c r="DH18" s="1020"/>
      <c r="DI18" s="791" t="s">
        <v>7198</v>
      </c>
      <c r="DJ18" s="153" t="s">
        <v>72</v>
      </c>
      <c r="DK18" s="153" t="s">
        <v>69</v>
      </c>
      <c r="DL18" s="255" t="s">
        <v>73</v>
      </c>
      <c r="DM18" s="262">
        <v>650</v>
      </c>
      <c r="DN18" s="1020"/>
      <c r="DO18" s="83"/>
      <c r="DP18" s="241"/>
      <c r="DQ18" s="34"/>
      <c r="DR18" s="84"/>
      <c r="DS18" s="87"/>
      <c r="DT18" s="1020"/>
      <c r="DU18" s="83"/>
      <c r="DV18" s="241"/>
      <c r="DW18" s="34"/>
      <c r="DX18" s="84"/>
      <c r="DY18" s="87"/>
      <c r="DZ18" s="1020"/>
      <c r="EA18" s="791" t="s">
        <v>7197</v>
      </c>
      <c r="EB18" s="153" t="s">
        <v>72</v>
      </c>
      <c r="EC18" s="153" t="s">
        <v>69</v>
      </c>
      <c r="ED18" s="255" t="s">
        <v>73</v>
      </c>
      <c r="EE18" s="262">
        <v>649</v>
      </c>
      <c r="EF18" s="1020"/>
      <c r="EG18" s="791" t="s">
        <v>7199</v>
      </c>
      <c r="EH18" s="153" t="s">
        <v>72</v>
      </c>
      <c r="EI18" s="153" t="s">
        <v>69</v>
      </c>
      <c r="EJ18" s="255" t="s">
        <v>73</v>
      </c>
      <c r="EK18" s="262">
        <v>651</v>
      </c>
      <c r="EL18" s="1020"/>
      <c r="EM18" s="793">
        <v>223</v>
      </c>
      <c r="EN18" s="793">
        <v>224</v>
      </c>
      <c r="EO18" s="793">
        <v>225</v>
      </c>
      <c r="EP18" s="12"/>
      <c r="EQ18" s="12"/>
      <c r="ER18" s="12"/>
      <c r="ES18" s="77"/>
      <c r="ET18" s="1020"/>
      <c r="EU18" s="791" t="s">
        <v>7201</v>
      </c>
      <c r="EV18" s="659" t="s">
        <v>71</v>
      </c>
      <c r="EW18" s="153" t="s">
        <v>69</v>
      </c>
      <c r="EX18" s="153" t="s">
        <v>73</v>
      </c>
      <c r="EY18" s="262">
        <v>653</v>
      </c>
      <c r="EZ18" s="1040"/>
      <c r="FA18" s="58"/>
      <c r="FB18" s="241"/>
      <c r="FC18" s="34"/>
      <c r="FD18" s="34"/>
      <c r="FE18" s="34"/>
      <c r="FF18" s="1009"/>
      <c r="FG18" s="282"/>
      <c r="FH18" s="153"/>
      <c r="FI18" s="153"/>
      <c r="FJ18" s="153"/>
      <c r="FK18" s="153"/>
      <c r="FL18" s="1009"/>
      <c r="FM18" s="282"/>
      <c r="FN18" s="153"/>
      <c r="FO18" s="153"/>
      <c r="FP18" s="153"/>
      <c r="FQ18" s="153"/>
      <c r="FR18" s="1009"/>
      <c r="FS18" s="58"/>
      <c r="FT18" s="241"/>
      <c r="FU18" s="34"/>
      <c r="FV18" s="34"/>
      <c r="FW18" s="34"/>
      <c r="FX18" s="1009"/>
      <c r="FY18" s="58"/>
      <c r="FZ18" s="241"/>
      <c r="GA18" s="34"/>
      <c r="GB18" s="34"/>
      <c r="GC18" s="34"/>
      <c r="GD18" s="1009"/>
      <c r="GE18" s="58"/>
      <c r="GF18" s="359"/>
      <c r="GG18" s="359"/>
      <c r="GH18" s="359"/>
      <c r="GI18" s="359"/>
      <c r="GJ18" s="1009"/>
      <c r="GK18" s="58"/>
      <c r="GL18" s="241"/>
      <c r="GM18" s="34"/>
      <c r="GN18" s="34"/>
      <c r="GO18" s="34"/>
      <c r="GP18" s="1009"/>
      <c r="GQ18" s="58"/>
      <c r="GR18" s="241"/>
      <c r="GS18" s="34"/>
      <c r="GT18" s="34"/>
      <c r="GU18" s="34"/>
      <c r="GV18" s="1009"/>
      <c r="GW18" s="794">
        <v>226</v>
      </c>
      <c r="GX18" s="12"/>
      <c r="GY18" s="12"/>
      <c r="GZ18" s="12"/>
      <c r="HA18" s="12"/>
      <c r="HB18" s="12"/>
      <c r="HC18" s="12"/>
      <c r="HD18" s="12"/>
      <c r="HE18" s="12"/>
      <c r="HF18" s="12"/>
      <c r="HG18" s="12"/>
      <c r="HH18" s="12"/>
      <c r="HI18" s="12"/>
      <c r="HJ18" s="12"/>
      <c r="HK18" s="12"/>
      <c r="HL18" s="12"/>
      <c r="HM18" s="12"/>
      <c r="HN18" s="983"/>
      <c r="HO18" s="247" t="s">
        <v>7256</v>
      </c>
      <c r="HP18" s="486" t="s">
        <v>7211</v>
      </c>
      <c r="HQ18" s="12" t="s">
        <v>4085</v>
      </c>
      <c r="HR18" s="664">
        <v>1</v>
      </c>
      <c r="HS18" s="12" t="s">
        <v>4314</v>
      </c>
    </row>
    <row r="19" spans="1:227" x14ac:dyDescent="0.25">
      <c r="A19" s="62">
        <v>16</v>
      </c>
      <c r="B19" s="213" t="s">
        <v>7232</v>
      </c>
      <c r="C19" s="790" t="s">
        <v>6082</v>
      </c>
      <c r="D19" s="153" t="s">
        <v>72</v>
      </c>
      <c r="E19" s="153" t="s">
        <v>69</v>
      </c>
      <c r="F19" s="153" t="s">
        <v>73</v>
      </c>
      <c r="G19" s="258">
        <v>68</v>
      </c>
      <c r="H19" s="1032"/>
      <c r="I19" s="790" t="s">
        <v>6083</v>
      </c>
      <c r="J19" s="153" t="s">
        <v>72</v>
      </c>
      <c r="K19" s="153" t="s">
        <v>69</v>
      </c>
      <c r="L19" s="153" t="s">
        <v>73</v>
      </c>
      <c r="M19" s="243">
        <v>69</v>
      </c>
      <c r="N19" s="1020"/>
      <c r="O19" s="790" t="s">
        <v>6080</v>
      </c>
      <c r="P19" s="153" t="s">
        <v>72</v>
      </c>
      <c r="Q19" s="153" t="s">
        <v>69</v>
      </c>
      <c r="R19" s="153" t="s">
        <v>73</v>
      </c>
      <c r="S19" s="243">
        <v>66</v>
      </c>
      <c r="T19" s="1020"/>
      <c r="U19" s="790" t="s">
        <v>6081</v>
      </c>
      <c r="V19" s="153" t="s">
        <v>72</v>
      </c>
      <c r="W19" s="153" t="s">
        <v>69</v>
      </c>
      <c r="X19" s="153" t="s">
        <v>73</v>
      </c>
      <c r="Y19" s="243">
        <v>67</v>
      </c>
      <c r="Z19" s="1020"/>
      <c r="AA19" s="372"/>
      <c r="AB19" s="659"/>
      <c r="AC19" s="659"/>
      <c r="AD19" s="255"/>
      <c r="AE19" s="262"/>
      <c r="AF19" s="1020"/>
      <c r="AG19" s="256"/>
      <c r="AH19" s="153"/>
      <c r="AI19" s="153"/>
      <c r="AJ19" s="255"/>
      <c r="AK19" s="262"/>
      <c r="AL19" s="1020"/>
      <c r="AM19" s="791" t="s">
        <v>6084</v>
      </c>
      <c r="AN19" s="153" t="s">
        <v>72</v>
      </c>
      <c r="AO19" s="153" t="s">
        <v>69</v>
      </c>
      <c r="AP19" s="255" t="s">
        <v>73</v>
      </c>
      <c r="AQ19" s="262">
        <v>70</v>
      </c>
      <c r="AR19" s="1020"/>
      <c r="AS19" s="270"/>
      <c r="AT19" s="153"/>
      <c r="AU19" s="153"/>
      <c r="AV19" s="255"/>
      <c r="AW19" s="243"/>
      <c r="AX19" s="1020"/>
      <c r="AY19" s="270"/>
      <c r="AZ19" s="153"/>
      <c r="BA19" s="153"/>
      <c r="BB19" s="255"/>
      <c r="BC19" s="243"/>
      <c r="BD19" s="1020"/>
      <c r="BE19" s="791" t="s">
        <v>6085</v>
      </c>
      <c r="BF19" s="153" t="s">
        <v>72</v>
      </c>
      <c r="BG19" s="153" t="s">
        <v>69</v>
      </c>
      <c r="BH19" s="255" t="s">
        <v>73</v>
      </c>
      <c r="BI19" s="262">
        <v>71</v>
      </c>
      <c r="BJ19" s="1020"/>
      <c r="BK19" s="257"/>
      <c r="BL19" s="153"/>
      <c r="BM19" s="153"/>
      <c r="BN19" s="255"/>
      <c r="BO19" s="262"/>
      <c r="BP19" s="1020"/>
      <c r="BQ19" s="791">
        <v>8</v>
      </c>
      <c r="BR19" s="791">
        <v>9</v>
      </c>
      <c r="BS19" s="791">
        <v>10</v>
      </c>
      <c r="BT19" s="257"/>
      <c r="BU19" s="257"/>
      <c r="BV19" s="12"/>
      <c r="BW19" s="77"/>
      <c r="BX19" s="1020"/>
      <c r="BY19" s="600" t="s">
        <v>7042</v>
      </c>
      <c r="BZ19" s="153" t="s">
        <v>72</v>
      </c>
      <c r="CA19" s="153" t="s">
        <v>69</v>
      </c>
      <c r="CB19" s="153" t="s">
        <v>73</v>
      </c>
      <c r="CC19" s="258">
        <v>494</v>
      </c>
      <c r="CD19" s="1020"/>
      <c r="CE19" s="791" t="s">
        <v>7043</v>
      </c>
      <c r="CF19" s="153" t="s">
        <v>72</v>
      </c>
      <c r="CG19" s="153" t="s">
        <v>69</v>
      </c>
      <c r="CH19" s="255" t="s">
        <v>73</v>
      </c>
      <c r="CI19" s="262">
        <v>495</v>
      </c>
      <c r="CJ19" s="1020"/>
      <c r="CK19" s="791" t="s">
        <v>7040</v>
      </c>
      <c r="CL19" s="153" t="s">
        <v>72</v>
      </c>
      <c r="CM19" s="153" t="s">
        <v>69</v>
      </c>
      <c r="CN19" s="255" t="s">
        <v>73</v>
      </c>
      <c r="CO19" s="262">
        <v>492</v>
      </c>
      <c r="CP19" s="1020"/>
      <c r="CQ19" s="791" t="s">
        <v>7041</v>
      </c>
      <c r="CR19" s="153" t="s">
        <v>72</v>
      </c>
      <c r="CS19" s="153" t="s">
        <v>69</v>
      </c>
      <c r="CT19" s="255" t="s">
        <v>73</v>
      </c>
      <c r="CU19" s="262">
        <v>493</v>
      </c>
      <c r="CV19" s="1020"/>
      <c r="CW19" s="83"/>
      <c r="CX19" s="359"/>
      <c r="CY19" s="359"/>
      <c r="CZ19" s="85"/>
      <c r="DA19" s="87"/>
      <c r="DB19" s="1020"/>
      <c r="DC19" s="412"/>
      <c r="DD19" s="659"/>
      <c r="DE19" s="659"/>
      <c r="DF19" s="255"/>
      <c r="DG19" s="262"/>
      <c r="DH19" s="1020"/>
      <c r="DI19" s="791" t="s">
        <v>7045</v>
      </c>
      <c r="DJ19" s="153" t="s">
        <v>72</v>
      </c>
      <c r="DK19" s="153" t="s">
        <v>69</v>
      </c>
      <c r="DL19" s="255" t="s">
        <v>73</v>
      </c>
      <c r="DM19" s="262">
        <v>497</v>
      </c>
      <c r="DN19" s="1020"/>
      <c r="DO19" s="83"/>
      <c r="DP19" s="241"/>
      <c r="DQ19" s="34"/>
      <c r="DR19" s="84"/>
      <c r="DS19" s="87"/>
      <c r="DT19" s="1020"/>
      <c r="DU19" s="83"/>
      <c r="DV19" s="241"/>
      <c r="DW19" s="34"/>
      <c r="DX19" s="84"/>
      <c r="DY19" s="87"/>
      <c r="DZ19" s="1020"/>
      <c r="EA19" s="791" t="s">
        <v>7044</v>
      </c>
      <c r="EB19" s="153" t="s">
        <v>72</v>
      </c>
      <c r="EC19" s="153" t="s">
        <v>69</v>
      </c>
      <c r="ED19" s="255" t="s">
        <v>73</v>
      </c>
      <c r="EE19" s="262">
        <v>496</v>
      </c>
      <c r="EF19" s="1020"/>
      <c r="EG19" s="791" t="s">
        <v>7046</v>
      </c>
      <c r="EH19" s="153" t="s">
        <v>72</v>
      </c>
      <c r="EI19" s="153" t="s">
        <v>69</v>
      </c>
      <c r="EJ19" s="255" t="s">
        <v>73</v>
      </c>
      <c r="EK19" s="262">
        <v>498</v>
      </c>
      <c r="EL19" s="1020"/>
      <c r="EM19" s="793">
        <v>155</v>
      </c>
      <c r="EN19" s="793">
        <v>156</v>
      </c>
      <c r="EO19" s="793">
        <v>157</v>
      </c>
      <c r="EP19" s="12"/>
      <c r="EQ19" s="12"/>
      <c r="ER19" s="12"/>
      <c r="ES19" s="77"/>
      <c r="ET19" s="1020"/>
      <c r="EU19" s="791" t="s">
        <v>7048</v>
      </c>
      <c r="EV19" s="659" t="s">
        <v>71</v>
      </c>
      <c r="EW19" s="153" t="s">
        <v>69</v>
      </c>
      <c r="EX19" s="153" t="s">
        <v>73</v>
      </c>
      <c r="EY19" s="262">
        <v>500</v>
      </c>
      <c r="EZ19" s="1040"/>
      <c r="FA19" s="58"/>
      <c r="FB19" s="241"/>
      <c r="FC19" s="34"/>
      <c r="FD19" s="34"/>
      <c r="FE19" s="34"/>
      <c r="FF19" s="1009"/>
      <c r="FG19" s="282"/>
      <c r="FH19" s="153"/>
      <c r="FI19" s="153"/>
      <c r="FJ19" s="153"/>
      <c r="FK19" s="153"/>
      <c r="FL19" s="1009"/>
      <c r="FM19" s="282"/>
      <c r="FN19" s="153"/>
      <c r="FO19" s="153"/>
      <c r="FP19" s="153"/>
      <c r="FQ19" s="153"/>
      <c r="FR19" s="1009"/>
      <c r="FS19" s="58"/>
      <c r="FT19" s="241"/>
      <c r="FU19" s="34"/>
      <c r="FV19" s="34"/>
      <c r="FW19" s="34"/>
      <c r="FX19" s="1009"/>
      <c r="FY19" s="58"/>
      <c r="FZ19" s="241"/>
      <c r="GA19" s="34"/>
      <c r="GB19" s="34"/>
      <c r="GC19" s="34"/>
      <c r="GD19" s="1009"/>
      <c r="GE19" s="58"/>
      <c r="GF19" s="359"/>
      <c r="GG19" s="359"/>
      <c r="GH19" s="359"/>
      <c r="GI19" s="359"/>
      <c r="GJ19" s="1009"/>
      <c r="GK19" s="58"/>
      <c r="GL19" s="241"/>
      <c r="GM19" s="34"/>
      <c r="GN19" s="34"/>
      <c r="GO19" s="34"/>
      <c r="GP19" s="1009"/>
      <c r="GQ19" s="58"/>
      <c r="GR19" s="241"/>
      <c r="GS19" s="34"/>
      <c r="GT19" s="34"/>
      <c r="GU19" s="34"/>
      <c r="GV19" s="1009"/>
      <c r="GW19" s="794">
        <v>158</v>
      </c>
      <c r="GX19" s="12"/>
      <c r="GY19" s="12"/>
      <c r="GZ19" s="12"/>
      <c r="HA19" s="12"/>
      <c r="HB19" s="12"/>
      <c r="HC19" s="12"/>
      <c r="HD19" s="12"/>
      <c r="HE19" s="12"/>
      <c r="HF19" s="12"/>
      <c r="HG19" s="12"/>
      <c r="HH19" s="12"/>
      <c r="HI19" s="12"/>
      <c r="HJ19" s="12"/>
      <c r="HK19" s="12"/>
      <c r="HL19" s="12"/>
      <c r="HM19" s="12"/>
      <c r="HN19" s="983"/>
      <c r="HO19" s="247" t="s">
        <v>7244</v>
      </c>
      <c r="HP19" s="486" t="s">
        <v>7219</v>
      </c>
      <c r="HQ19" s="12" t="s">
        <v>6708</v>
      </c>
      <c r="HR19" s="664">
        <v>1</v>
      </c>
      <c r="HS19" s="12" t="s">
        <v>4314</v>
      </c>
    </row>
    <row r="20" spans="1:227" x14ac:dyDescent="0.25">
      <c r="A20" s="62">
        <v>17</v>
      </c>
      <c r="B20" s="213" t="s">
        <v>7233</v>
      </c>
      <c r="C20" s="790" t="s">
        <v>6106</v>
      </c>
      <c r="D20" s="153" t="s">
        <v>72</v>
      </c>
      <c r="E20" s="153" t="s">
        <v>69</v>
      </c>
      <c r="F20" s="153" t="s">
        <v>73</v>
      </c>
      <c r="G20" s="258">
        <v>74</v>
      </c>
      <c r="H20" s="1032"/>
      <c r="I20" s="790" t="s">
        <v>6107</v>
      </c>
      <c r="J20" s="153" t="s">
        <v>72</v>
      </c>
      <c r="K20" s="153" t="s">
        <v>69</v>
      </c>
      <c r="L20" s="153" t="s">
        <v>73</v>
      </c>
      <c r="M20" s="243">
        <v>75</v>
      </c>
      <c r="N20" s="1020"/>
      <c r="O20" s="790" t="s">
        <v>6104</v>
      </c>
      <c r="P20" s="153" t="s">
        <v>72</v>
      </c>
      <c r="Q20" s="153" t="s">
        <v>69</v>
      </c>
      <c r="R20" s="153" t="s">
        <v>73</v>
      </c>
      <c r="S20" s="243">
        <v>72</v>
      </c>
      <c r="T20" s="1020"/>
      <c r="U20" s="790" t="s">
        <v>6105</v>
      </c>
      <c r="V20" s="153" t="s">
        <v>72</v>
      </c>
      <c r="W20" s="153" t="s">
        <v>69</v>
      </c>
      <c r="X20" s="153" t="s">
        <v>73</v>
      </c>
      <c r="Y20" s="243">
        <v>73</v>
      </c>
      <c r="Z20" s="1020"/>
      <c r="AA20" s="372"/>
      <c r="AB20" s="659"/>
      <c r="AC20" s="659"/>
      <c r="AD20" s="255"/>
      <c r="AE20" s="262"/>
      <c r="AF20" s="1020"/>
      <c r="AG20" s="256"/>
      <c r="AH20" s="153"/>
      <c r="AI20" s="153"/>
      <c r="AJ20" s="255"/>
      <c r="AK20" s="262"/>
      <c r="AL20" s="1020"/>
      <c r="AM20" s="791" t="s">
        <v>6108</v>
      </c>
      <c r="AN20" s="153" t="s">
        <v>72</v>
      </c>
      <c r="AO20" s="153" t="s">
        <v>69</v>
      </c>
      <c r="AP20" s="255" t="s">
        <v>73</v>
      </c>
      <c r="AQ20" s="262">
        <v>76</v>
      </c>
      <c r="AR20" s="1020"/>
      <c r="AS20" s="270"/>
      <c r="AT20" s="153"/>
      <c r="AU20" s="153"/>
      <c r="AV20" s="255"/>
      <c r="AW20" s="243"/>
      <c r="AX20" s="1020"/>
      <c r="AY20" s="270"/>
      <c r="AZ20" s="270"/>
      <c r="BA20" s="270"/>
      <c r="BB20" s="270"/>
      <c r="BC20" s="270"/>
      <c r="BD20" s="1020"/>
      <c r="BE20" s="791" t="s">
        <v>6109</v>
      </c>
      <c r="BF20" s="153" t="s">
        <v>72</v>
      </c>
      <c r="BG20" s="153" t="s">
        <v>69</v>
      </c>
      <c r="BH20" s="255" t="s">
        <v>73</v>
      </c>
      <c r="BI20" s="262">
        <v>77</v>
      </c>
      <c r="BJ20" s="1020"/>
      <c r="BK20" s="257"/>
      <c r="BL20" s="153"/>
      <c r="BM20" s="153"/>
      <c r="BN20" s="255"/>
      <c r="BO20" s="262"/>
      <c r="BP20" s="1020"/>
      <c r="BQ20" s="791">
        <v>20</v>
      </c>
      <c r="BR20" s="791">
        <v>21</v>
      </c>
      <c r="BS20" s="791">
        <v>22</v>
      </c>
      <c r="BT20" s="257"/>
      <c r="BU20" s="257"/>
      <c r="BV20" s="12"/>
      <c r="BW20" s="77"/>
      <c r="BX20" s="1020"/>
      <c r="BY20" s="600" t="s">
        <v>7051</v>
      </c>
      <c r="BZ20" s="153" t="s">
        <v>72</v>
      </c>
      <c r="CA20" s="153" t="s">
        <v>69</v>
      </c>
      <c r="CB20" s="153" t="s">
        <v>73</v>
      </c>
      <c r="CC20" s="258">
        <v>503</v>
      </c>
      <c r="CD20" s="1020"/>
      <c r="CE20" s="791" t="s">
        <v>7052</v>
      </c>
      <c r="CF20" s="153" t="s">
        <v>72</v>
      </c>
      <c r="CG20" s="153" t="s">
        <v>69</v>
      </c>
      <c r="CH20" s="255" t="s">
        <v>73</v>
      </c>
      <c r="CI20" s="262">
        <v>504</v>
      </c>
      <c r="CJ20" s="1020"/>
      <c r="CK20" s="791" t="s">
        <v>7049</v>
      </c>
      <c r="CL20" s="153" t="s">
        <v>72</v>
      </c>
      <c r="CM20" s="153" t="s">
        <v>69</v>
      </c>
      <c r="CN20" s="255" t="s">
        <v>73</v>
      </c>
      <c r="CO20" s="262">
        <v>501</v>
      </c>
      <c r="CP20" s="1020"/>
      <c r="CQ20" s="791" t="s">
        <v>7050</v>
      </c>
      <c r="CR20" s="153" t="s">
        <v>72</v>
      </c>
      <c r="CS20" s="153" t="s">
        <v>69</v>
      </c>
      <c r="CT20" s="255" t="s">
        <v>73</v>
      </c>
      <c r="CU20" s="262">
        <v>502</v>
      </c>
      <c r="CV20" s="1020"/>
      <c r="CW20" s="83"/>
      <c r="CX20" s="359"/>
      <c r="CY20" s="359"/>
      <c r="CZ20" s="85"/>
      <c r="DA20" s="87"/>
      <c r="DB20" s="1020"/>
      <c r="DC20" s="412"/>
      <c r="DD20" s="659"/>
      <c r="DE20" s="659"/>
      <c r="DF20" s="255"/>
      <c r="DG20" s="262"/>
      <c r="DH20" s="1020"/>
      <c r="DI20" s="791" t="s">
        <v>7054</v>
      </c>
      <c r="DJ20" s="153" t="s">
        <v>72</v>
      </c>
      <c r="DK20" s="153" t="s">
        <v>69</v>
      </c>
      <c r="DL20" s="255" t="s">
        <v>73</v>
      </c>
      <c r="DM20" s="262">
        <v>506</v>
      </c>
      <c r="DN20" s="1020"/>
      <c r="DO20" s="83"/>
      <c r="DP20" s="241"/>
      <c r="DQ20" s="34"/>
      <c r="DR20" s="84"/>
      <c r="DS20" s="87"/>
      <c r="DT20" s="1020"/>
      <c r="DU20" s="83"/>
      <c r="DV20" s="241"/>
      <c r="DW20" s="34"/>
      <c r="DX20" s="84"/>
      <c r="DY20" s="87"/>
      <c r="DZ20" s="1020"/>
      <c r="EA20" s="791" t="s">
        <v>7053</v>
      </c>
      <c r="EB20" s="153" t="s">
        <v>72</v>
      </c>
      <c r="EC20" s="153" t="s">
        <v>69</v>
      </c>
      <c r="ED20" s="255" t="s">
        <v>73</v>
      </c>
      <c r="EE20" s="262">
        <v>505</v>
      </c>
      <c r="EF20" s="1020"/>
      <c r="EG20" s="791" t="s">
        <v>7055</v>
      </c>
      <c r="EH20" s="153" t="s">
        <v>72</v>
      </c>
      <c r="EI20" s="153" t="s">
        <v>69</v>
      </c>
      <c r="EJ20" s="255" t="s">
        <v>73</v>
      </c>
      <c r="EK20" s="262">
        <v>507</v>
      </c>
      <c r="EL20" s="1020"/>
      <c r="EM20" s="793">
        <v>159</v>
      </c>
      <c r="EN20" s="793">
        <v>160</v>
      </c>
      <c r="EO20" s="793">
        <v>161</v>
      </c>
      <c r="EP20" s="12"/>
      <c r="EQ20" s="12"/>
      <c r="ER20" s="12"/>
      <c r="ES20" s="77"/>
      <c r="ET20" s="1020"/>
      <c r="EU20" s="791" t="s">
        <v>7057</v>
      </c>
      <c r="EV20" s="659" t="s">
        <v>71</v>
      </c>
      <c r="EW20" s="153" t="s">
        <v>69</v>
      </c>
      <c r="EX20" s="153" t="s">
        <v>73</v>
      </c>
      <c r="EY20" s="262">
        <v>509</v>
      </c>
      <c r="EZ20" s="1040"/>
      <c r="FA20" s="58"/>
      <c r="FB20" s="241"/>
      <c r="FC20" s="34"/>
      <c r="FD20" s="34"/>
      <c r="FE20" s="34"/>
      <c r="FF20" s="1009"/>
      <c r="FG20" s="600" t="s">
        <v>6118</v>
      </c>
      <c r="FH20" s="153" t="s">
        <v>72</v>
      </c>
      <c r="FI20" s="153" t="s">
        <v>69</v>
      </c>
      <c r="FJ20" s="153" t="s">
        <v>73</v>
      </c>
      <c r="FK20" s="153">
        <v>176</v>
      </c>
      <c r="FL20" s="1009"/>
      <c r="FM20" s="600" t="s">
        <v>6119</v>
      </c>
      <c r="FN20" s="153" t="s">
        <v>72</v>
      </c>
      <c r="FO20" s="153" t="s">
        <v>69</v>
      </c>
      <c r="FP20" s="153" t="s">
        <v>73</v>
      </c>
      <c r="FQ20" s="153">
        <v>177</v>
      </c>
      <c r="FR20" s="1009"/>
      <c r="FS20" s="58"/>
      <c r="FT20" s="241"/>
      <c r="FU20" s="34"/>
      <c r="FV20" s="34"/>
      <c r="FW20" s="34"/>
      <c r="FX20" s="1009"/>
      <c r="FY20" s="58"/>
      <c r="FZ20" s="241"/>
      <c r="GA20" s="34"/>
      <c r="GB20" s="34"/>
      <c r="GC20" s="34"/>
      <c r="GD20" s="1009"/>
      <c r="GE20" s="289"/>
      <c r="GF20" s="153"/>
      <c r="GG20" s="153"/>
      <c r="GH20" s="153"/>
      <c r="GI20" s="243"/>
      <c r="GJ20" s="1009"/>
      <c r="GK20" s="58"/>
      <c r="GL20" s="241"/>
      <c r="GM20" s="34"/>
      <c r="GN20" s="34"/>
      <c r="GO20" s="34"/>
      <c r="GP20" s="1009"/>
      <c r="GQ20" s="58"/>
      <c r="GR20" s="241"/>
      <c r="GS20" s="34"/>
      <c r="GT20" s="34"/>
      <c r="GU20" s="34"/>
      <c r="GV20" s="1009"/>
      <c r="GW20" s="794">
        <v>162</v>
      </c>
      <c r="GX20" s="12"/>
      <c r="GY20" s="12"/>
      <c r="GZ20" s="12"/>
      <c r="HA20" s="12"/>
      <c r="HB20" s="12"/>
      <c r="HC20" s="12"/>
      <c r="HD20" s="12"/>
      <c r="HE20" s="12"/>
      <c r="HF20" s="12"/>
      <c r="HG20" s="12"/>
      <c r="HH20" s="12"/>
      <c r="HI20" s="12"/>
      <c r="HJ20" s="12"/>
      <c r="HK20" s="12"/>
      <c r="HL20" s="12"/>
      <c r="HM20" s="12"/>
      <c r="HN20" s="983"/>
      <c r="HO20" s="247" t="s">
        <v>7245</v>
      </c>
      <c r="HP20" s="486" t="s">
        <v>7220</v>
      </c>
      <c r="HQ20" s="12" t="s">
        <v>6708</v>
      </c>
      <c r="HR20" s="664">
        <v>1</v>
      </c>
      <c r="HS20" s="12" t="s">
        <v>4314</v>
      </c>
    </row>
    <row r="21" spans="1:227" x14ac:dyDescent="0.25">
      <c r="A21" s="62">
        <v>18</v>
      </c>
      <c r="B21" s="213" t="s">
        <v>7234</v>
      </c>
      <c r="C21" s="790" t="s">
        <v>6172</v>
      </c>
      <c r="D21" s="153" t="s">
        <v>72</v>
      </c>
      <c r="E21" s="153" t="s">
        <v>69</v>
      </c>
      <c r="F21" s="153" t="s">
        <v>73</v>
      </c>
      <c r="G21" s="258">
        <v>80</v>
      </c>
      <c r="H21" s="1032"/>
      <c r="I21" s="791" t="s">
        <v>6173</v>
      </c>
      <c r="J21" s="153" t="s">
        <v>72</v>
      </c>
      <c r="K21" s="153" t="s">
        <v>69</v>
      </c>
      <c r="L21" s="255" t="s">
        <v>73</v>
      </c>
      <c r="M21" s="262">
        <v>81</v>
      </c>
      <c r="N21" s="1020"/>
      <c r="O21" s="791" t="s">
        <v>6170</v>
      </c>
      <c r="P21" s="153" t="s">
        <v>72</v>
      </c>
      <c r="Q21" s="153" t="s">
        <v>69</v>
      </c>
      <c r="R21" s="255" t="s">
        <v>73</v>
      </c>
      <c r="S21" s="262">
        <v>78</v>
      </c>
      <c r="T21" s="1020"/>
      <c r="U21" s="791" t="s">
        <v>6171</v>
      </c>
      <c r="V21" s="153" t="s">
        <v>72</v>
      </c>
      <c r="W21" s="153" t="s">
        <v>69</v>
      </c>
      <c r="X21" s="255" t="s">
        <v>73</v>
      </c>
      <c r="Y21" s="262">
        <v>79</v>
      </c>
      <c r="Z21" s="1020"/>
      <c r="AA21" s="372"/>
      <c r="AB21" s="659"/>
      <c r="AC21" s="659"/>
      <c r="AD21" s="255"/>
      <c r="AE21" s="262"/>
      <c r="AF21" s="1020"/>
      <c r="AG21" s="256"/>
      <c r="AH21" s="659"/>
      <c r="AI21" s="659"/>
      <c r="AJ21" s="659"/>
      <c r="AK21" s="659"/>
      <c r="AL21" s="1020"/>
      <c r="AM21" s="791" t="s">
        <v>6174</v>
      </c>
      <c r="AN21" s="153" t="s">
        <v>72</v>
      </c>
      <c r="AO21" s="153" t="s">
        <v>69</v>
      </c>
      <c r="AP21" s="255" t="s">
        <v>73</v>
      </c>
      <c r="AQ21" s="262">
        <v>82</v>
      </c>
      <c r="AR21" s="1020"/>
      <c r="AS21" s="257"/>
      <c r="AT21" s="153"/>
      <c r="AU21" s="153"/>
      <c r="AV21" s="255"/>
      <c r="AW21" s="262"/>
      <c r="AX21" s="1020"/>
      <c r="AY21" s="270"/>
      <c r="AZ21" s="270"/>
      <c r="BA21" s="270"/>
      <c r="BB21" s="270"/>
      <c r="BC21" s="270"/>
      <c r="BD21" s="1020"/>
      <c r="BE21" s="791" t="s">
        <v>6175</v>
      </c>
      <c r="BF21" s="153" t="s">
        <v>72</v>
      </c>
      <c r="BG21" s="153" t="s">
        <v>69</v>
      </c>
      <c r="BH21" s="255" t="s">
        <v>73</v>
      </c>
      <c r="BI21" s="262">
        <v>83</v>
      </c>
      <c r="BJ21" s="1020"/>
      <c r="BK21" s="257"/>
      <c r="BL21" s="153"/>
      <c r="BM21" s="153"/>
      <c r="BN21" s="255"/>
      <c r="BO21" s="262"/>
      <c r="BP21" s="1020"/>
      <c r="BQ21" s="791">
        <v>33</v>
      </c>
      <c r="BR21" s="791">
        <v>34</v>
      </c>
      <c r="BS21" s="791">
        <v>35</v>
      </c>
      <c r="BT21" s="257"/>
      <c r="BU21" s="257"/>
      <c r="BV21" s="12"/>
      <c r="BW21" s="77"/>
      <c r="BX21" s="1020"/>
      <c r="BY21" s="600" t="s">
        <v>7060</v>
      </c>
      <c r="BZ21" s="153" t="s">
        <v>72</v>
      </c>
      <c r="CA21" s="153" t="s">
        <v>69</v>
      </c>
      <c r="CB21" s="153" t="s">
        <v>73</v>
      </c>
      <c r="CC21" s="258">
        <v>512</v>
      </c>
      <c r="CD21" s="1020"/>
      <c r="CE21" s="791" t="s">
        <v>7061</v>
      </c>
      <c r="CF21" s="153" t="s">
        <v>72</v>
      </c>
      <c r="CG21" s="153" t="s">
        <v>69</v>
      </c>
      <c r="CH21" s="255" t="s">
        <v>73</v>
      </c>
      <c r="CI21" s="262">
        <v>513</v>
      </c>
      <c r="CJ21" s="1020"/>
      <c r="CK21" s="791" t="s">
        <v>7058</v>
      </c>
      <c r="CL21" s="153" t="s">
        <v>72</v>
      </c>
      <c r="CM21" s="153" t="s">
        <v>69</v>
      </c>
      <c r="CN21" s="255" t="s">
        <v>73</v>
      </c>
      <c r="CO21" s="262">
        <v>510</v>
      </c>
      <c r="CP21" s="1020"/>
      <c r="CQ21" s="791" t="s">
        <v>7059</v>
      </c>
      <c r="CR21" s="153" t="s">
        <v>72</v>
      </c>
      <c r="CS21" s="153" t="s">
        <v>69</v>
      </c>
      <c r="CT21" s="255" t="s">
        <v>73</v>
      </c>
      <c r="CU21" s="262">
        <v>511</v>
      </c>
      <c r="CV21" s="1020"/>
      <c r="CW21" s="83"/>
      <c r="CX21" s="359"/>
      <c r="CY21" s="359"/>
      <c r="CZ21" s="85"/>
      <c r="DA21" s="87"/>
      <c r="DB21" s="1020"/>
      <c r="DC21" s="412"/>
      <c r="DD21" s="659"/>
      <c r="DE21" s="659"/>
      <c r="DF21" s="255"/>
      <c r="DG21" s="262"/>
      <c r="DH21" s="1020"/>
      <c r="DI21" s="791" t="s">
        <v>7063</v>
      </c>
      <c r="DJ21" s="153" t="s">
        <v>72</v>
      </c>
      <c r="DK21" s="153" t="s">
        <v>69</v>
      </c>
      <c r="DL21" s="255" t="s">
        <v>73</v>
      </c>
      <c r="DM21" s="262">
        <v>515</v>
      </c>
      <c r="DN21" s="1020"/>
      <c r="DO21" s="83"/>
      <c r="DP21" s="241"/>
      <c r="DQ21" s="34"/>
      <c r="DR21" s="84"/>
      <c r="DS21" s="87"/>
      <c r="DT21" s="1020"/>
      <c r="DU21" s="83"/>
      <c r="DV21" s="241"/>
      <c r="DW21" s="34"/>
      <c r="DX21" s="84"/>
      <c r="DY21" s="87"/>
      <c r="DZ21" s="1020"/>
      <c r="EA21" s="791" t="s">
        <v>7062</v>
      </c>
      <c r="EB21" s="153" t="s">
        <v>72</v>
      </c>
      <c r="EC21" s="153" t="s">
        <v>69</v>
      </c>
      <c r="ED21" s="255" t="s">
        <v>73</v>
      </c>
      <c r="EE21" s="262">
        <v>514</v>
      </c>
      <c r="EF21" s="1020"/>
      <c r="EG21" s="791" t="s">
        <v>7064</v>
      </c>
      <c r="EH21" s="153" t="s">
        <v>72</v>
      </c>
      <c r="EI21" s="153" t="s">
        <v>69</v>
      </c>
      <c r="EJ21" s="255" t="s">
        <v>73</v>
      </c>
      <c r="EK21" s="262">
        <v>516</v>
      </c>
      <c r="EL21" s="1020"/>
      <c r="EM21" s="793">
        <v>163</v>
      </c>
      <c r="EN21" s="793">
        <v>164</v>
      </c>
      <c r="EO21" s="793">
        <v>165</v>
      </c>
      <c r="EP21" s="12"/>
      <c r="EQ21" s="12"/>
      <c r="ER21" s="12"/>
      <c r="ES21" s="77"/>
      <c r="ET21" s="1020"/>
      <c r="EU21" s="791" t="s">
        <v>7066</v>
      </c>
      <c r="EV21" s="659" t="s">
        <v>71</v>
      </c>
      <c r="EW21" s="153" t="s">
        <v>69</v>
      </c>
      <c r="EX21" s="153" t="s">
        <v>73</v>
      </c>
      <c r="EY21" s="262">
        <v>518</v>
      </c>
      <c r="EZ21" s="1040"/>
      <c r="FA21" s="58"/>
      <c r="FB21" s="241"/>
      <c r="FC21" s="34"/>
      <c r="FD21" s="34"/>
      <c r="FE21" s="34"/>
      <c r="FF21" s="1009"/>
      <c r="FG21" s="282"/>
      <c r="FH21" s="153"/>
      <c r="FI21" s="153"/>
      <c r="FJ21" s="153"/>
      <c r="FK21" s="153"/>
      <c r="FL21" s="1009"/>
      <c r="FM21" s="282"/>
      <c r="FN21" s="153"/>
      <c r="FO21" s="153"/>
      <c r="FP21" s="153"/>
      <c r="FQ21" s="153"/>
      <c r="FR21" s="1009"/>
      <c r="FS21" s="58"/>
      <c r="FT21" s="241"/>
      <c r="FU21" s="34"/>
      <c r="FV21" s="34"/>
      <c r="FW21" s="34"/>
      <c r="FX21" s="1009"/>
      <c r="FY21" s="58"/>
      <c r="FZ21" s="241"/>
      <c r="GA21" s="34"/>
      <c r="GB21" s="34"/>
      <c r="GC21" s="34"/>
      <c r="GD21" s="1009"/>
      <c r="GE21" s="289"/>
      <c r="GF21" s="153"/>
      <c r="GG21" s="153"/>
      <c r="GH21" s="153"/>
      <c r="GI21" s="243"/>
      <c r="GJ21" s="1009"/>
      <c r="GK21" s="270"/>
      <c r="GL21" s="241"/>
      <c r="GM21" s="34"/>
      <c r="GN21" s="84"/>
      <c r="GO21" s="34"/>
      <c r="GP21" s="1009"/>
      <c r="GQ21" s="58"/>
      <c r="GR21" s="241"/>
      <c r="GS21" s="34"/>
      <c r="GT21" s="34"/>
      <c r="GU21" s="34"/>
      <c r="GV21" s="1009"/>
      <c r="GW21" s="794">
        <v>166</v>
      </c>
      <c r="GX21" s="12"/>
      <c r="GY21" s="12"/>
      <c r="GZ21" s="12"/>
      <c r="HA21" s="12"/>
      <c r="HB21" s="12"/>
      <c r="HC21" s="12"/>
      <c r="HD21" s="12"/>
      <c r="HE21" s="12"/>
      <c r="HF21" s="12"/>
      <c r="HG21" s="12"/>
      <c r="HH21" s="12"/>
      <c r="HI21" s="12"/>
      <c r="HJ21" s="12"/>
      <c r="HK21" s="12"/>
      <c r="HL21" s="12"/>
      <c r="HM21" s="12"/>
      <c r="HN21" s="983"/>
      <c r="HO21" s="247" t="s">
        <v>7246</v>
      </c>
      <c r="HP21" s="486" t="s">
        <v>7221</v>
      </c>
      <c r="HQ21" s="12" t="s">
        <v>6708</v>
      </c>
      <c r="HR21" s="664">
        <v>1</v>
      </c>
      <c r="HS21" s="12" t="s">
        <v>4314</v>
      </c>
    </row>
    <row r="22" spans="1:227" x14ac:dyDescent="0.25">
      <c r="A22" s="62">
        <v>19</v>
      </c>
      <c r="B22" s="213" t="s">
        <v>7235</v>
      </c>
      <c r="C22" s="600" t="s">
        <v>6196</v>
      </c>
      <c r="D22" s="153" t="s">
        <v>72</v>
      </c>
      <c r="E22" s="153" t="s">
        <v>69</v>
      </c>
      <c r="F22" s="153" t="s">
        <v>73</v>
      </c>
      <c r="G22" s="258">
        <v>86</v>
      </c>
      <c r="H22" s="1032"/>
      <c r="I22" s="791" t="s">
        <v>6197</v>
      </c>
      <c r="J22" s="153" t="s">
        <v>72</v>
      </c>
      <c r="K22" s="153" t="s">
        <v>69</v>
      </c>
      <c r="L22" s="255" t="s">
        <v>73</v>
      </c>
      <c r="M22" s="262">
        <v>87</v>
      </c>
      <c r="N22" s="1020"/>
      <c r="O22" s="791" t="s">
        <v>6194</v>
      </c>
      <c r="P22" s="153" t="s">
        <v>72</v>
      </c>
      <c r="Q22" s="153" t="s">
        <v>69</v>
      </c>
      <c r="R22" s="255" t="s">
        <v>73</v>
      </c>
      <c r="S22" s="262">
        <v>84</v>
      </c>
      <c r="T22" s="1020"/>
      <c r="U22" s="791" t="s">
        <v>6195</v>
      </c>
      <c r="V22" s="153" t="s">
        <v>72</v>
      </c>
      <c r="W22" s="153" t="s">
        <v>69</v>
      </c>
      <c r="X22" s="255" t="s">
        <v>73</v>
      </c>
      <c r="Y22" s="262">
        <v>85</v>
      </c>
      <c r="Z22" s="1020"/>
      <c r="AA22" s="372"/>
      <c r="AB22" s="659"/>
      <c r="AC22" s="659"/>
      <c r="AD22" s="255"/>
      <c r="AE22" s="262"/>
      <c r="AF22" s="1020"/>
      <c r="AG22" s="256"/>
      <c r="AH22" s="659"/>
      <c r="AI22" s="659"/>
      <c r="AJ22" s="659"/>
      <c r="AK22" s="659"/>
      <c r="AL22" s="1020"/>
      <c r="AM22" s="791" t="s">
        <v>6198</v>
      </c>
      <c r="AN22" s="153" t="s">
        <v>72</v>
      </c>
      <c r="AO22" s="153" t="s">
        <v>69</v>
      </c>
      <c r="AP22" s="255" t="s">
        <v>73</v>
      </c>
      <c r="AQ22" s="262">
        <v>88</v>
      </c>
      <c r="AR22" s="1020"/>
      <c r="AS22" s="257"/>
      <c r="AT22" s="153"/>
      <c r="AU22" s="153"/>
      <c r="AV22" s="255"/>
      <c r="AW22" s="262"/>
      <c r="AX22" s="1020"/>
      <c r="AY22" s="270"/>
      <c r="AZ22" s="270"/>
      <c r="BA22" s="270"/>
      <c r="BB22" s="270"/>
      <c r="BC22" s="270"/>
      <c r="BD22" s="1020"/>
      <c r="BE22" s="791" t="s">
        <v>6199</v>
      </c>
      <c r="BF22" s="153" t="s">
        <v>72</v>
      </c>
      <c r="BG22" s="153" t="s">
        <v>69</v>
      </c>
      <c r="BH22" s="255" t="s">
        <v>73</v>
      </c>
      <c r="BI22" s="262">
        <v>89</v>
      </c>
      <c r="BJ22" s="1020"/>
      <c r="BK22" s="257"/>
      <c r="BL22" s="153"/>
      <c r="BM22" s="153"/>
      <c r="BN22" s="255"/>
      <c r="BO22" s="262"/>
      <c r="BP22" s="1020"/>
      <c r="BQ22" s="791">
        <v>45</v>
      </c>
      <c r="BR22" s="791">
        <v>46</v>
      </c>
      <c r="BS22" s="791">
        <v>47</v>
      </c>
      <c r="BT22" s="257"/>
      <c r="BU22" s="257"/>
      <c r="BV22" s="12"/>
      <c r="BW22" s="77"/>
      <c r="BX22" s="1020"/>
      <c r="BY22" s="600" t="s">
        <v>7069</v>
      </c>
      <c r="BZ22" s="153" t="s">
        <v>72</v>
      </c>
      <c r="CA22" s="153" t="s">
        <v>69</v>
      </c>
      <c r="CB22" s="153" t="s">
        <v>73</v>
      </c>
      <c r="CC22" s="258">
        <v>521</v>
      </c>
      <c r="CD22" s="1020"/>
      <c r="CE22" s="791" t="s">
        <v>7070</v>
      </c>
      <c r="CF22" s="153" t="s">
        <v>72</v>
      </c>
      <c r="CG22" s="153" t="s">
        <v>69</v>
      </c>
      <c r="CH22" s="255" t="s">
        <v>73</v>
      </c>
      <c r="CI22" s="262">
        <v>522</v>
      </c>
      <c r="CJ22" s="1020"/>
      <c r="CK22" s="791" t="s">
        <v>7067</v>
      </c>
      <c r="CL22" s="153" t="s">
        <v>72</v>
      </c>
      <c r="CM22" s="153" t="s">
        <v>69</v>
      </c>
      <c r="CN22" s="255" t="s">
        <v>73</v>
      </c>
      <c r="CO22" s="262">
        <v>519</v>
      </c>
      <c r="CP22" s="1020"/>
      <c r="CQ22" s="791" t="s">
        <v>7068</v>
      </c>
      <c r="CR22" s="153" t="s">
        <v>72</v>
      </c>
      <c r="CS22" s="153" t="s">
        <v>69</v>
      </c>
      <c r="CT22" s="255" t="s">
        <v>73</v>
      </c>
      <c r="CU22" s="262">
        <v>520</v>
      </c>
      <c r="CV22" s="1020"/>
      <c r="CW22" s="83"/>
      <c r="CX22" s="359"/>
      <c r="CY22" s="359"/>
      <c r="CZ22" s="85"/>
      <c r="DA22" s="87"/>
      <c r="DB22" s="1020"/>
      <c r="DC22" s="412"/>
      <c r="DD22" s="659"/>
      <c r="DE22" s="659"/>
      <c r="DF22" s="255"/>
      <c r="DG22" s="262"/>
      <c r="DH22" s="1020"/>
      <c r="DI22" s="791" t="s">
        <v>7072</v>
      </c>
      <c r="DJ22" s="153" t="s">
        <v>72</v>
      </c>
      <c r="DK22" s="153" t="s">
        <v>69</v>
      </c>
      <c r="DL22" s="255" t="s">
        <v>73</v>
      </c>
      <c r="DM22" s="262">
        <v>524</v>
      </c>
      <c r="DN22" s="1020"/>
      <c r="DO22" s="83"/>
      <c r="DP22" s="241"/>
      <c r="DQ22" s="34"/>
      <c r="DR22" s="84"/>
      <c r="DS22" s="87"/>
      <c r="DT22" s="1020"/>
      <c r="DU22" s="83"/>
      <c r="DV22" s="241"/>
      <c r="DW22" s="34"/>
      <c r="DX22" s="84"/>
      <c r="DY22" s="87"/>
      <c r="DZ22" s="1020"/>
      <c r="EA22" s="791" t="s">
        <v>7071</v>
      </c>
      <c r="EB22" s="153" t="s">
        <v>72</v>
      </c>
      <c r="EC22" s="153" t="s">
        <v>69</v>
      </c>
      <c r="ED22" s="255" t="s">
        <v>73</v>
      </c>
      <c r="EE22" s="262">
        <v>523</v>
      </c>
      <c r="EF22" s="1020"/>
      <c r="EG22" s="791" t="s">
        <v>7073</v>
      </c>
      <c r="EH22" s="153" t="s">
        <v>72</v>
      </c>
      <c r="EI22" s="153" t="s">
        <v>69</v>
      </c>
      <c r="EJ22" s="255" t="s">
        <v>73</v>
      </c>
      <c r="EK22" s="262">
        <v>525</v>
      </c>
      <c r="EL22" s="1020"/>
      <c r="EM22" s="793">
        <v>167</v>
      </c>
      <c r="EN22" s="793">
        <v>168</v>
      </c>
      <c r="EO22" s="793">
        <v>169</v>
      </c>
      <c r="EP22" s="12"/>
      <c r="EQ22" s="12"/>
      <c r="ER22" s="12"/>
      <c r="ES22" s="77"/>
      <c r="ET22" s="1020"/>
      <c r="EU22" s="791" t="s">
        <v>7075</v>
      </c>
      <c r="EV22" s="659" t="s">
        <v>71</v>
      </c>
      <c r="EW22" s="153" t="s">
        <v>69</v>
      </c>
      <c r="EX22" s="153" t="s">
        <v>73</v>
      </c>
      <c r="EY22" s="262">
        <v>527</v>
      </c>
      <c r="EZ22" s="1040"/>
      <c r="FA22" s="58"/>
      <c r="FB22" s="241"/>
      <c r="FC22" s="34"/>
      <c r="FD22" s="34"/>
      <c r="FE22" s="34"/>
      <c r="FF22" s="1009"/>
      <c r="FG22" s="600" t="s">
        <v>6208</v>
      </c>
      <c r="FH22" s="659" t="s">
        <v>72</v>
      </c>
      <c r="FI22" s="659" t="s">
        <v>69</v>
      </c>
      <c r="FJ22" s="659" t="s">
        <v>73</v>
      </c>
      <c r="FK22" s="659">
        <v>182</v>
      </c>
      <c r="FL22" s="1009"/>
      <c r="FM22" s="600" t="s">
        <v>6209</v>
      </c>
      <c r="FN22" s="659" t="s">
        <v>72</v>
      </c>
      <c r="FO22" s="659" t="s">
        <v>69</v>
      </c>
      <c r="FP22" s="659" t="s">
        <v>73</v>
      </c>
      <c r="FQ22" s="659">
        <v>183</v>
      </c>
      <c r="FR22" s="1009"/>
      <c r="FS22" s="58"/>
      <c r="FT22" s="241"/>
      <c r="FU22" s="34"/>
      <c r="FV22" s="34"/>
      <c r="FW22" s="34"/>
      <c r="FX22" s="1009"/>
      <c r="FY22" s="58"/>
      <c r="FZ22" s="241"/>
      <c r="GA22" s="342"/>
      <c r="GB22" s="342"/>
      <c r="GC22" s="34"/>
      <c r="GD22" s="1009"/>
      <c r="GE22" s="291"/>
      <c r="GF22" s="153"/>
      <c r="GG22" s="153"/>
      <c r="GH22" s="153"/>
      <c r="GI22" s="243"/>
      <c r="GJ22" s="1009"/>
      <c r="GK22" s="270"/>
      <c r="GL22" s="359"/>
      <c r="GM22" s="34"/>
      <c r="GN22" s="84"/>
      <c r="GO22" s="34"/>
      <c r="GP22" s="1009"/>
      <c r="GQ22" s="58"/>
      <c r="GR22" s="241"/>
      <c r="GS22" s="34"/>
      <c r="GT22" s="34"/>
      <c r="GU22" s="34"/>
      <c r="GV22" s="1009"/>
      <c r="GW22" s="794">
        <v>170</v>
      </c>
      <c r="GX22" s="12"/>
      <c r="GY22" s="12"/>
      <c r="GZ22" s="12"/>
      <c r="HA22" s="12"/>
      <c r="HB22" s="12"/>
      <c r="HC22" s="12"/>
      <c r="HD22" s="12"/>
      <c r="HE22" s="12"/>
      <c r="HF22" s="12"/>
      <c r="HG22" s="12"/>
      <c r="HH22" s="12"/>
      <c r="HI22" s="12"/>
      <c r="HJ22" s="12"/>
      <c r="HK22" s="12"/>
      <c r="HL22" s="12"/>
      <c r="HM22" s="12"/>
      <c r="HN22" s="983"/>
      <c r="HO22" s="760" t="s">
        <v>7247</v>
      </c>
      <c r="HP22" s="486" t="s">
        <v>7222</v>
      </c>
      <c r="HQ22" s="12" t="s">
        <v>6708</v>
      </c>
      <c r="HR22" s="664">
        <v>1</v>
      </c>
      <c r="HS22" s="12" t="s">
        <v>4314</v>
      </c>
    </row>
    <row r="23" spans="1:227" s="761" customFormat="1" x14ac:dyDescent="0.25">
      <c r="A23" s="62">
        <v>20</v>
      </c>
      <c r="B23" s="261" t="s">
        <v>7236</v>
      </c>
      <c r="C23" s="600" t="s">
        <v>6088</v>
      </c>
      <c r="D23" s="607" t="s">
        <v>72</v>
      </c>
      <c r="E23" s="607" t="s">
        <v>69</v>
      </c>
      <c r="F23" s="607" t="s">
        <v>73</v>
      </c>
      <c r="G23" s="753">
        <v>92</v>
      </c>
      <c r="H23" s="1032"/>
      <c r="I23" s="791" t="s">
        <v>6089</v>
      </c>
      <c r="J23" s="607" t="s">
        <v>72</v>
      </c>
      <c r="K23" s="607" t="s">
        <v>69</v>
      </c>
      <c r="L23" s="755" t="s">
        <v>73</v>
      </c>
      <c r="M23" s="756">
        <v>93</v>
      </c>
      <c r="N23" s="1020"/>
      <c r="O23" s="791" t="s">
        <v>6086</v>
      </c>
      <c r="P23" s="607" t="s">
        <v>72</v>
      </c>
      <c r="Q23" s="607" t="s">
        <v>69</v>
      </c>
      <c r="R23" s="755" t="s">
        <v>73</v>
      </c>
      <c r="S23" s="756">
        <v>90</v>
      </c>
      <c r="T23" s="1020"/>
      <c r="U23" s="791" t="s">
        <v>6087</v>
      </c>
      <c r="V23" s="607" t="s">
        <v>72</v>
      </c>
      <c r="W23" s="607" t="s">
        <v>69</v>
      </c>
      <c r="X23" s="755" t="s">
        <v>73</v>
      </c>
      <c r="Y23" s="756">
        <v>91</v>
      </c>
      <c r="Z23" s="1020"/>
      <c r="AA23" s="372"/>
      <c r="AB23" s="659"/>
      <c r="AC23" s="607"/>
      <c r="AD23" s="755"/>
      <c r="AE23" s="756"/>
      <c r="AF23" s="1020"/>
      <c r="AG23" s="256"/>
      <c r="AH23" s="659"/>
      <c r="AI23" s="659"/>
      <c r="AJ23" s="659"/>
      <c r="AK23" s="659"/>
      <c r="AL23" s="1020"/>
      <c r="AM23" s="791" t="s">
        <v>6090</v>
      </c>
      <c r="AN23" s="607" t="s">
        <v>72</v>
      </c>
      <c r="AO23" s="607" t="s">
        <v>69</v>
      </c>
      <c r="AP23" s="755" t="s">
        <v>73</v>
      </c>
      <c r="AQ23" s="756">
        <v>94</v>
      </c>
      <c r="AR23" s="1020"/>
      <c r="AS23" s="754"/>
      <c r="AT23" s="607"/>
      <c r="AU23" s="607"/>
      <c r="AV23" s="755"/>
      <c r="AW23" s="756"/>
      <c r="AX23" s="1020"/>
      <c r="AY23" s="270"/>
      <c r="AZ23" s="270"/>
      <c r="BA23" s="270"/>
      <c r="BB23" s="270"/>
      <c r="BC23" s="270"/>
      <c r="BD23" s="1020"/>
      <c r="BE23" s="791" t="s">
        <v>6091</v>
      </c>
      <c r="BF23" s="607" t="s">
        <v>72</v>
      </c>
      <c r="BG23" s="607" t="s">
        <v>69</v>
      </c>
      <c r="BH23" s="755" t="s">
        <v>73</v>
      </c>
      <c r="BI23" s="756">
        <v>95</v>
      </c>
      <c r="BJ23" s="1020"/>
      <c r="BK23" s="754"/>
      <c r="BL23" s="607"/>
      <c r="BM23" s="607"/>
      <c r="BN23" s="755"/>
      <c r="BO23" s="756"/>
      <c r="BP23" s="1020"/>
      <c r="BQ23" s="791">
        <v>11</v>
      </c>
      <c r="BR23" s="791">
        <v>12</v>
      </c>
      <c r="BS23" s="791">
        <v>13</v>
      </c>
      <c r="BT23" s="754"/>
      <c r="BU23" s="754"/>
      <c r="BV23" s="757"/>
      <c r="BW23" s="758"/>
      <c r="BX23" s="1020"/>
      <c r="BY23" s="600" t="s">
        <v>7078</v>
      </c>
      <c r="BZ23" s="607" t="s">
        <v>72</v>
      </c>
      <c r="CA23" s="607" t="s">
        <v>69</v>
      </c>
      <c r="CB23" s="607" t="s">
        <v>73</v>
      </c>
      <c r="CC23" s="753">
        <v>530</v>
      </c>
      <c r="CD23" s="1020"/>
      <c r="CE23" s="791" t="s">
        <v>7079</v>
      </c>
      <c r="CF23" s="607" t="s">
        <v>72</v>
      </c>
      <c r="CG23" s="607" t="s">
        <v>69</v>
      </c>
      <c r="CH23" s="755" t="s">
        <v>73</v>
      </c>
      <c r="CI23" s="756">
        <v>531</v>
      </c>
      <c r="CJ23" s="1020"/>
      <c r="CK23" s="791" t="s">
        <v>7076</v>
      </c>
      <c r="CL23" s="607" t="s">
        <v>72</v>
      </c>
      <c r="CM23" s="607" t="s">
        <v>69</v>
      </c>
      <c r="CN23" s="755" t="s">
        <v>73</v>
      </c>
      <c r="CO23" s="756">
        <v>528</v>
      </c>
      <c r="CP23" s="1020"/>
      <c r="CQ23" s="791" t="s">
        <v>7077</v>
      </c>
      <c r="CR23" s="607" t="s">
        <v>72</v>
      </c>
      <c r="CS23" s="607" t="s">
        <v>69</v>
      </c>
      <c r="CT23" s="755" t="s">
        <v>73</v>
      </c>
      <c r="CU23" s="756">
        <v>529</v>
      </c>
      <c r="CV23" s="1020"/>
      <c r="CW23" s="83"/>
      <c r="CX23" s="359"/>
      <c r="CY23" s="359"/>
      <c r="CZ23" s="85"/>
      <c r="DA23" s="87"/>
      <c r="DB23" s="1020"/>
      <c r="DC23" s="412"/>
      <c r="DD23" s="659"/>
      <c r="DE23" s="659"/>
      <c r="DF23" s="255"/>
      <c r="DG23" s="262"/>
      <c r="DH23" s="1020"/>
      <c r="DI23" s="791" t="s">
        <v>7081</v>
      </c>
      <c r="DJ23" s="607" t="s">
        <v>72</v>
      </c>
      <c r="DK23" s="607" t="s">
        <v>69</v>
      </c>
      <c r="DL23" s="755" t="s">
        <v>73</v>
      </c>
      <c r="DM23" s="756">
        <v>533</v>
      </c>
      <c r="DN23" s="1020"/>
      <c r="DO23" s="754"/>
      <c r="DP23" s="607"/>
      <c r="DQ23" s="607"/>
      <c r="DR23" s="755"/>
      <c r="DS23" s="756"/>
      <c r="DT23" s="1020"/>
      <c r="DU23" s="754"/>
      <c r="DV23" s="607"/>
      <c r="DW23" s="607"/>
      <c r="DX23" s="755"/>
      <c r="DY23" s="756"/>
      <c r="DZ23" s="1020"/>
      <c r="EA23" s="791" t="s">
        <v>7080</v>
      </c>
      <c r="EB23" s="607" t="s">
        <v>72</v>
      </c>
      <c r="EC23" s="607" t="s">
        <v>69</v>
      </c>
      <c r="ED23" s="755" t="s">
        <v>73</v>
      </c>
      <c r="EE23" s="756">
        <v>532</v>
      </c>
      <c r="EF23" s="1020"/>
      <c r="EG23" s="791" t="s">
        <v>7082</v>
      </c>
      <c r="EH23" s="607" t="s">
        <v>72</v>
      </c>
      <c r="EI23" s="607" t="s">
        <v>69</v>
      </c>
      <c r="EJ23" s="755" t="s">
        <v>73</v>
      </c>
      <c r="EK23" s="756">
        <v>534</v>
      </c>
      <c r="EL23" s="1020"/>
      <c r="EM23" s="793">
        <v>171</v>
      </c>
      <c r="EN23" s="793">
        <v>172</v>
      </c>
      <c r="EO23" s="793">
        <v>173</v>
      </c>
      <c r="EP23" s="757"/>
      <c r="EQ23" s="757"/>
      <c r="ER23" s="757"/>
      <c r="ES23" s="758"/>
      <c r="ET23" s="1020"/>
      <c r="EU23" s="791" t="s">
        <v>7084</v>
      </c>
      <c r="EV23" s="659" t="s">
        <v>71</v>
      </c>
      <c r="EW23" s="607" t="s">
        <v>69</v>
      </c>
      <c r="EX23" s="607" t="s">
        <v>73</v>
      </c>
      <c r="EY23" s="756">
        <v>536</v>
      </c>
      <c r="EZ23" s="1040"/>
      <c r="FA23" s="759"/>
      <c r="FB23" s="607"/>
      <c r="FC23" s="607"/>
      <c r="FD23" s="607"/>
      <c r="FE23" s="607"/>
      <c r="FF23" s="1009"/>
      <c r="FG23" s="282"/>
      <c r="FH23" s="659"/>
      <c r="FI23" s="659"/>
      <c r="FJ23" s="659"/>
      <c r="FK23" s="153"/>
      <c r="FL23" s="1009"/>
      <c r="FM23" s="282"/>
      <c r="FN23" s="659"/>
      <c r="FO23" s="659"/>
      <c r="FP23" s="659"/>
      <c r="FQ23" s="659"/>
      <c r="FR23" s="1009"/>
      <c r="FS23" s="759"/>
      <c r="FT23" s="607"/>
      <c r="FU23" s="607"/>
      <c r="FV23" s="607"/>
      <c r="FW23" s="607"/>
      <c r="FX23" s="1009"/>
      <c r="FY23" s="759"/>
      <c r="FZ23" s="607"/>
      <c r="GA23" s="607"/>
      <c r="GB23" s="607"/>
      <c r="GC23" s="607"/>
      <c r="GD23" s="1009"/>
      <c r="GE23" s="762"/>
      <c r="GF23" s="607"/>
      <c r="GG23" s="607"/>
      <c r="GH23" s="607"/>
      <c r="GI23" s="607"/>
      <c r="GJ23" s="1009"/>
      <c r="GK23" s="759"/>
      <c r="GL23" s="607"/>
      <c r="GM23" s="607"/>
      <c r="GN23" s="607"/>
      <c r="GO23" s="607"/>
      <c r="GP23" s="1009"/>
      <c r="GQ23" s="759"/>
      <c r="GR23" s="607"/>
      <c r="GS23" s="607"/>
      <c r="GT23" s="607"/>
      <c r="GU23" s="607"/>
      <c r="GV23" s="1009"/>
      <c r="GW23" s="794">
        <v>174</v>
      </c>
      <c r="GX23" s="757"/>
      <c r="GY23" s="757"/>
      <c r="GZ23" s="757"/>
      <c r="HA23" s="757"/>
      <c r="HB23" s="757"/>
      <c r="HC23" s="757"/>
      <c r="HD23" s="757"/>
      <c r="HE23" s="757"/>
      <c r="HF23" s="757"/>
      <c r="HG23" s="757"/>
      <c r="HH23" s="757"/>
      <c r="HI23" s="757"/>
      <c r="HJ23" s="757"/>
      <c r="HK23" s="757"/>
      <c r="HL23" s="757"/>
      <c r="HM23" s="757"/>
      <c r="HN23" s="983"/>
      <c r="HO23" s="760" t="s">
        <v>7248</v>
      </c>
      <c r="HP23" s="486" t="s">
        <v>7223</v>
      </c>
      <c r="HQ23" s="12" t="s">
        <v>6711</v>
      </c>
      <c r="HR23" s="664">
        <v>1</v>
      </c>
      <c r="HS23" s="12" t="s">
        <v>4314</v>
      </c>
    </row>
    <row r="24" spans="1:227" x14ac:dyDescent="0.25">
      <c r="A24" s="62">
        <v>21</v>
      </c>
      <c r="B24" s="261" t="s">
        <v>7237</v>
      </c>
      <c r="C24" s="600" t="s">
        <v>6112</v>
      </c>
      <c r="D24" s="153" t="s">
        <v>72</v>
      </c>
      <c r="E24" s="153" t="s">
        <v>69</v>
      </c>
      <c r="F24" s="153" t="s">
        <v>73</v>
      </c>
      <c r="G24" s="258">
        <v>98</v>
      </c>
      <c r="H24" s="1032"/>
      <c r="I24" s="791" t="s">
        <v>6113</v>
      </c>
      <c r="J24" s="153" t="s">
        <v>72</v>
      </c>
      <c r="K24" s="153" t="s">
        <v>69</v>
      </c>
      <c r="L24" s="255" t="s">
        <v>73</v>
      </c>
      <c r="M24" s="262">
        <v>99</v>
      </c>
      <c r="N24" s="1020"/>
      <c r="O24" s="791" t="s">
        <v>6110</v>
      </c>
      <c r="P24" s="153" t="s">
        <v>72</v>
      </c>
      <c r="Q24" s="153" t="s">
        <v>69</v>
      </c>
      <c r="R24" s="255" t="s">
        <v>73</v>
      </c>
      <c r="S24" s="262">
        <v>96</v>
      </c>
      <c r="T24" s="1020"/>
      <c r="U24" s="791" t="s">
        <v>6111</v>
      </c>
      <c r="V24" s="153" t="s">
        <v>72</v>
      </c>
      <c r="W24" s="153" t="s">
        <v>69</v>
      </c>
      <c r="X24" s="255" t="s">
        <v>73</v>
      </c>
      <c r="Y24" s="262">
        <v>97</v>
      </c>
      <c r="Z24" s="1020"/>
      <c r="AA24" s="372"/>
      <c r="AB24" s="659"/>
      <c r="AC24" s="659"/>
      <c r="AD24" s="255"/>
      <c r="AE24" s="262"/>
      <c r="AF24" s="1020"/>
      <c r="AG24" s="256"/>
      <c r="AH24" s="659"/>
      <c r="AI24" s="659"/>
      <c r="AJ24" s="659"/>
      <c r="AK24" s="659"/>
      <c r="AL24" s="1020"/>
      <c r="AM24" s="791" t="s">
        <v>6114</v>
      </c>
      <c r="AN24" s="153" t="s">
        <v>72</v>
      </c>
      <c r="AO24" s="153" t="s">
        <v>69</v>
      </c>
      <c r="AP24" s="255" t="s">
        <v>73</v>
      </c>
      <c r="AQ24" s="262">
        <v>100</v>
      </c>
      <c r="AR24" s="1020"/>
      <c r="AS24" s="257"/>
      <c r="AT24" s="153"/>
      <c r="AU24" s="153"/>
      <c r="AV24" s="255"/>
      <c r="AW24" s="262"/>
      <c r="AX24" s="1020"/>
      <c r="AY24" s="270"/>
      <c r="AZ24" s="270"/>
      <c r="BA24" s="270"/>
      <c r="BB24" s="270"/>
      <c r="BC24" s="270"/>
      <c r="BD24" s="1020"/>
      <c r="BE24" s="791" t="s">
        <v>6115</v>
      </c>
      <c r="BF24" s="153" t="s">
        <v>72</v>
      </c>
      <c r="BG24" s="153" t="s">
        <v>69</v>
      </c>
      <c r="BH24" s="255" t="s">
        <v>73</v>
      </c>
      <c r="BI24" s="262">
        <v>101</v>
      </c>
      <c r="BJ24" s="1020"/>
      <c r="BK24" s="257"/>
      <c r="BL24" s="153"/>
      <c r="BM24" s="153"/>
      <c r="BN24" s="255"/>
      <c r="BO24" s="262"/>
      <c r="BP24" s="1020"/>
      <c r="BQ24" s="791">
        <v>23</v>
      </c>
      <c r="BR24" s="791">
        <v>24</v>
      </c>
      <c r="BS24" s="791">
        <v>25</v>
      </c>
      <c r="BT24" s="257"/>
      <c r="BU24" s="257"/>
      <c r="BV24" s="12"/>
      <c r="BW24" s="77"/>
      <c r="BX24" s="1020"/>
      <c r="BY24" s="600" t="s">
        <v>7087</v>
      </c>
      <c r="BZ24" s="241" t="s">
        <v>72</v>
      </c>
      <c r="CA24" s="34" t="s">
        <v>69</v>
      </c>
      <c r="CB24" s="34" t="s">
        <v>73</v>
      </c>
      <c r="CC24" s="71">
        <v>539</v>
      </c>
      <c r="CD24" s="1020"/>
      <c r="CE24" s="791" t="s">
        <v>7088</v>
      </c>
      <c r="CF24" s="241" t="s">
        <v>72</v>
      </c>
      <c r="CG24" s="34" t="s">
        <v>69</v>
      </c>
      <c r="CH24" s="84" t="s">
        <v>73</v>
      </c>
      <c r="CI24" s="87">
        <v>540</v>
      </c>
      <c r="CJ24" s="1020"/>
      <c r="CK24" s="791" t="s">
        <v>7085</v>
      </c>
      <c r="CL24" s="241" t="s">
        <v>72</v>
      </c>
      <c r="CM24" s="34" t="s">
        <v>69</v>
      </c>
      <c r="CN24" s="84" t="s">
        <v>73</v>
      </c>
      <c r="CO24" s="87">
        <v>537</v>
      </c>
      <c r="CP24" s="1020"/>
      <c r="CQ24" s="791" t="s">
        <v>7086</v>
      </c>
      <c r="CR24" s="241" t="s">
        <v>72</v>
      </c>
      <c r="CS24" s="34" t="s">
        <v>69</v>
      </c>
      <c r="CT24" s="84" t="s">
        <v>73</v>
      </c>
      <c r="CU24" s="87">
        <v>538</v>
      </c>
      <c r="CV24" s="1020"/>
      <c r="CW24" s="83"/>
      <c r="CX24" s="359"/>
      <c r="CY24" s="359"/>
      <c r="CZ24" s="85"/>
      <c r="DA24" s="87"/>
      <c r="DB24" s="1020"/>
      <c r="DC24" s="412"/>
      <c r="DD24" s="659"/>
      <c r="DE24" s="659"/>
      <c r="DF24" s="255"/>
      <c r="DG24" s="262"/>
      <c r="DH24" s="1020"/>
      <c r="DI24" s="791" t="s">
        <v>7090</v>
      </c>
      <c r="DJ24" s="241" t="s">
        <v>72</v>
      </c>
      <c r="DK24" s="34" t="s">
        <v>69</v>
      </c>
      <c r="DL24" s="84" t="s">
        <v>73</v>
      </c>
      <c r="DM24" s="87">
        <v>542</v>
      </c>
      <c r="DN24" s="1020"/>
      <c r="DO24" s="83"/>
      <c r="DP24" s="241"/>
      <c r="DQ24" s="34"/>
      <c r="DR24" s="84"/>
      <c r="DS24" s="87"/>
      <c r="DT24" s="1020"/>
      <c r="DU24" s="83"/>
      <c r="DV24" s="241"/>
      <c r="DW24" s="34"/>
      <c r="DX24" s="84"/>
      <c r="DY24" s="87"/>
      <c r="DZ24" s="1020"/>
      <c r="EA24" s="791" t="s">
        <v>7089</v>
      </c>
      <c r="EB24" s="241" t="s">
        <v>72</v>
      </c>
      <c r="EC24" s="34" t="s">
        <v>69</v>
      </c>
      <c r="ED24" s="84" t="s">
        <v>73</v>
      </c>
      <c r="EE24" s="87">
        <v>541</v>
      </c>
      <c r="EF24" s="1020"/>
      <c r="EG24" s="791" t="s">
        <v>7091</v>
      </c>
      <c r="EH24" s="153" t="s">
        <v>72</v>
      </c>
      <c r="EI24" s="153" t="s">
        <v>69</v>
      </c>
      <c r="EJ24" s="255" t="s">
        <v>73</v>
      </c>
      <c r="EK24" s="262">
        <v>543</v>
      </c>
      <c r="EL24" s="1020"/>
      <c r="EM24" s="793">
        <v>175</v>
      </c>
      <c r="EN24" s="793">
        <v>176</v>
      </c>
      <c r="EO24" s="793">
        <v>177</v>
      </c>
      <c r="EP24" s="12"/>
      <c r="EQ24" s="12"/>
      <c r="ER24" s="12"/>
      <c r="ES24" s="77"/>
      <c r="ET24" s="1020"/>
      <c r="EU24" s="791" t="s">
        <v>7093</v>
      </c>
      <c r="EV24" s="659" t="s">
        <v>71</v>
      </c>
      <c r="EW24" s="294" t="s">
        <v>69</v>
      </c>
      <c r="EX24" s="294" t="s">
        <v>73</v>
      </c>
      <c r="EY24" s="87">
        <v>545</v>
      </c>
      <c r="EZ24" s="1040"/>
      <c r="FA24" s="58"/>
      <c r="FB24" s="241"/>
      <c r="FC24" s="34"/>
      <c r="FD24" s="34"/>
      <c r="FE24" s="34"/>
      <c r="FF24" s="1009"/>
      <c r="FG24" s="600" t="s">
        <v>6120</v>
      </c>
      <c r="FH24" s="153" t="s">
        <v>72</v>
      </c>
      <c r="FI24" s="153" t="s">
        <v>69</v>
      </c>
      <c r="FJ24" s="153" t="s">
        <v>73</v>
      </c>
      <c r="FK24" s="153">
        <v>178</v>
      </c>
      <c r="FL24" s="1009"/>
      <c r="FM24" s="600" t="s">
        <v>6121</v>
      </c>
      <c r="FN24" s="153" t="s">
        <v>72</v>
      </c>
      <c r="FO24" s="153" t="s">
        <v>69</v>
      </c>
      <c r="FP24" s="153" t="s">
        <v>73</v>
      </c>
      <c r="FQ24" s="153">
        <v>179</v>
      </c>
      <c r="FR24" s="1009"/>
      <c r="FS24" s="58"/>
      <c r="FT24" s="241"/>
      <c r="FU24" s="34"/>
      <c r="FV24" s="34"/>
      <c r="FW24" s="34"/>
      <c r="FX24" s="1009"/>
      <c r="FY24" s="58"/>
      <c r="FZ24" s="241"/>
      <c r="GA24" s="34"/>
      <c r="GB24" s="34"/>
      <c r="GC24" s="34"/>
      <c r="GD24" s="1009"/>
      <c r="GE24" s="291"/>
      <c r="GF24" s="153"/>
      <c r="GG24" s="153"/>
      <c r="GH24" s="153"/>
      <c r="GI24" s="153"/>
      <c r="GJ24" s="1009"/>
      <c r="GK24" s="58"/>
      <c r="GL24" s="241"/>
      <c r="GM24" s="34"/>
      <c r="GN24" s="34"/>
      <c r="GO24" s="34"/>
      <c r="GP24" s="1009"/>
      <c r="GQ24" s="58"/>
      <c r="GR24" s="241"/>
      <c r="GS24" s="34"/>
      <c r="GT24" s="34"/>
      <c r="GU24" s="34"/>
      <c r="GV24" s="1009"/>
      <c r="GW24" s="794">
        <v>178</v>
      </c>
      <c r="GX24" s="12"/>
      <c r="GY24" s="12"/>
      <c r="GZ24" s="12"/>
      <c r="HA24" s="12"/>
      <c r="HB24" s="12"/>
      <c r="HC24" s="12"/>
      <c r="HD24" s="12"/>
      <c r="HE24" s="12"/>
      <c r="HF24" s="12"/>
      <c r="HG24" s="12"/>
      <c r="HH24" s="12"/>
      <c r="HI24" s="12"/>
      <c r="HJ24" s="12"/>
      <c r="HK24" s="12"/>
      <c r="HL24" s="12"/>
      <c r="HM24" s="12"/>
      <c r="HN24" s="983"/>
      <c r="HO24" s="760" t="s">
        <v>7249</v>
      </c>
      <c r="HP24" s="486" t="s">
        <v>7224</v>
      </c>
      <c r="HQ24" s="12" t="s">
        <v>6711</v>
      </c>
      <c r="HR24" s="664">
        <v>1</v>
      </c>
      <c r="HS24" s="12" t="s">
        <v>4314</v>
      </c>
    </row>
    <row r="25" spans="1:227" x14ac:dyDescent="0.25">
      <c r="A25" s="62">
        <v>22</v>
      </c>
      <c r="B25" s="261" t="s">
        <v>7238</v>
      </c>
      <c r="C25" s="600" t="s">
        <v>6178</v>
      </c>
      <c r="D25" s="153" t="s">
        <v>72</v>
      </c>
      <c r="E25" s="153" t="s">
        <v>69</v>
      </c>
      <c r="F25" s="153" t="s">
        <v>73</v>
      </c>
      <c r="G25" s="258">
        <v>104</v>
      </c>
      <c r="H25" s="1032"/>
      <c r="I25" s="791" t="s">
        <v>6179</v>
      </c>
      <c r="J25" s="153" t="s">
        <v>72</v>
      </c>
      <c r="K25" s="153" t="s">
        <v>69</v>
      </c>
      <c r="L25" s="255" t="s">
        <v>73</v>
      </c>
      <c r="M25" s="262">
        <v>105</v>
      </c>
      <c r="N25" s="1020"/>
      <c r="O25" s="791" t="s">
        <v>6176</v>
      </c>
      <c r="P25" s="153" t="s">
        <v>72</v>
      </c>
      <c r="Q25" s="153" t="s">
        <v>69</v>
      </c>
      <c r="R25" s="255" t="s">
        <v>73</v>
      </c>
      <c r="S25" s="262">
        <v>102</v>
      </c>
      <c r="T25" s="1020"/>
      <c r="U25" s="791" t="s">
        <v>6177</v>
      </c>
      <c r="V25" s="153" t="s">
        <v>72</v>
      </c>
      <c r="W25" s="153" t="s">
        <v>69</v>
      </c>
      <c r="X25" s="255" t="s">
        <v>73</v>
      </c>
      <c r="Y25" s="262">
        <v>103</v>
      </c>
      <c r="Z25" s="1020"/>
      <c r="AA25" s="372"/>
      <c r="AB25" s="659"/>
      <c r="AC25" s="659"/>
      <c r="AD25" s="255"/>
      <c r="AE25" s="262"/>
      <c r="AF25" s="1020"/>
      <c r="AG25" s="256"/>
      <c r="AH25" s="659"/>
      <c r="AI25" s="659"/>
      <c r="AJ25" s="659"/>
      <c r="AK25" s="659"/>
      <c r="AL25" s="1020"/>
      <c r="AM25" s="791" t="s">
        <v>6180</v>
      </c>
      <c r="AN25" s="153" t="s">
        <v>72</v>
      </c>
      <c r="AO25" s="153" t="s">
        <v>69</v>
      </c>
      <c r="AP25" s="255" t="s">
        <v>73</v>
      </c>
      <c r="AQ25" s="262">
        <v>106</v>
      </c>
      <c r="AR25" s="1020"/>
      <c r="AS25" s="270"/>
      <c r="AT25" s="153"/>
      <c r="AU25" s="153"/>
      <c r="AV25" s="255"/>
      <c r="AW25" s="262"/>
      <c r="AX25" s="1020"/>
      <c r="AY25" s="270"/>
      <c r="AZ25" s="270"/>
      <c r="BA25" s="270"/>
      <c r="BB25" s="270"/>
      <c r="BC25" s="270"/>
      <c r="BD25" s="1020"/>
      <c r="BE25" s="791" t="s">
        <v>6181</v>
      </c>
      <c r="BF25" s="153" t="s">
        <v>72</v>
      </c>
      <c r="BG25" s="153" t="s">
        <v>69</v>
      </c>
      <c r="BH25" s="255" t="s">
        <v>73</v>
      </c>
      <c r="BI25" s="262">
        <v>107</v>
      </c>
      <c r="BJ25" s="1020"/>
      <c r="BK25" s="257"/>
      <c r="BL25" s="153"/>
      <c r="BM25" s="153"/>
      <c r="BN25" s="255"/>
      <c r="BO25" s="262"/>
      <c r="BP25" s="1020"/>
      <c r="BQ25" s="791">
        <v>36</v>
      </c>
      <c r="BR25" s="791">
        <v>37</v>
      </c>
      <c r="BS25" s="791">
        <v>38</v>
      </c>
      <c r="BT25" s="257"/>
      <c r="BU25" s="257"/>
      <c r="BV25" s="12"/>
      <c r="BW25" s="77"/>
      <c r="BX25" s="1020"/>
      <c r="BY25" s="600" t="s">
        <v>7096</v>
      </c>
      <c r="BZ25" s="241" t="s">
        <v>72</v>
      </c>
      <c r="CA25" s="34" t="s">
        <v>69</v>
      </c>
      <c r="CB25" s="34" t="s">
        <v>73</v>
      </c>
      <c r="CC25" s="71">
        <v>548</v>
      </c>
      <c r="CD25" s="1020"/>
      <c r="CE25" s="791" t="s">
        <v>7097</v>
      </c>
      <c r="CF25" s="241" t="s">
        <v>72</v>
      </c>
      <c r="CG25" s="34" t="s">
        <v>69</v>
      </c>
      <c r="CH25" s="84" t="s">
        <v>73</v>
      </c>
      <c r="CI25" s="87">
        <v>549</v>
      </c>
      <c r="CJ25" s="1020"/>
      <c r="CK25" s="791" t="s">
        <v>7094</v>
      </c>
      <c r="CL25" s="241" t="s">
        <v>72</v>
      </c>
      <c r="CM25" s="34" t="s">
        <v>69</v>
      </c>
      <c r="CN25" s="84" t="s">
        <v>73</v>
      </c>
      <c r="CO25" s="87">
        <v>546</v>
      </c>
      <c r="CP25" s="1020"/>
      <c r="CQ25" s="791" t="s">
        <v>7095</v>
      </c>
      <c r="CR25" s="241" t="s">
        <v>72</v>
      </c>
      <c r="CS25" s="34" t="s">
        <v>69</v>
      </c>
      <c r="CT25" s="84" t="s">
        <v>73</v>
      </c>
      <c r="CU25" s="87">
        <v>547</v>
      </c>
      <c r="CV25" s="1020"/>
      <c r="CW25" s="83"/>
      <c r="CX25" s="359"/>
      <c r="CY25" s="359"/>
      <c r="CZ25" s="85"/>
      <c r="DA25" s="87"/>
      <c r="DB25" s="1020"/>
      <c r="DC25" s="412"/>
      <c r="DD25" s="659"/>
      <c r="DE25" s="659"/>
      <c r="DF25" s="255"/>
      <c r="DG25" s="262"/>
      <c r="DH25" s="1020"/>
      <c r="DI25" s="791" t="s">
        <v>7099</v>
      </c>
      <c r="DJ25" s="241" t="s">
        <v>72</v>
      </c>
      <c r="DK25" s="34" t="s">
        <v>69</v>
      </c>
      <c r="DL25" s="84" t="s">
        <v>73</v>
      </c>
      <c r="DM25" s="87">
        <v>551</v>
      </c>
      <c r="DN25" s="1020"/>
      <c r="DO25" s="83"/>
      <c r="DP25" s="241"/>
      <c r="DQ25" s="34"/>
      <c r="DR25" s="84"/>
      <c r="DS25" s="87"/>
      <c r="DT25" s="1020"/>
      <c r="DU25" s="83"/>
      <c r="DV25" s="241"/>
      <c r="DW25" s="34"/>
      <c r="DX25" s="84"/>
      <c r="DY25" s="87"/>
      <c r="DZ25" s="1020"/>
      <c r="EA25" s="791" t="s">
        <v>7098</v>
      </c>
      <c r="EB25" s="241" t="s">
        <v>72</v>
      </c>
      <c r="EC25" s="34" t="s">
        <v>69</v>
      </c>
      <c r="ED25" s="84" t="s">
        <v>73</v>
      </c>
      <c r="EE25" s="87">
        <v>550</v>
      </c>
      <c r="EF25" s="1020"/>
      <c r="EG25" s="791" t="s">
        <v>7100</v>
      </c>
      <c r="EH25" s="153" t="s">
        <v>72</v>
      </c>
      <c r="EI25" s="153" t="s">
        <v>69</v>
      </c>
      <c r="EJ25" s="255" t="s">
        <v>73</v>
      </c>
      <c r="EK25" s="262">
        <v>552</v>
      </c>
      <c r="EL25" s="1020"/>
      <c r="EM25" s="793">
        <v>179</v>
      </c>
      <c r="EN25" s="793">
        <v>180</v>
      </c>
      <c r="EO25" s="793">
        <v>181</v>
      </c>
      <c r="EP25" s="12"/>
      <c r="EQ25" s="12"/>
      <c r="ER25" s="12"/>
      <c r="ES25" s="77"/>
      <c r="ET25" s="1020"/>
      <c r="EU25" s="791" t="s">
        <v>7102</v>
      </c>
      <c r="EV25" s="659" t="s">
        <v>71</v>
      </c>
      <c r="EW25" s="294" t="s">
        <v>69</v>
      </c>
      <c r="EX25" s="294" t="s">
        <v>73</v>
      </c>
      <c r="EY25" s="87">
        <v>554</v>
      </c>
      <c r="EZ25" s="1040"/>
      <c r="FA25" s="58"/>
      <c r="FB25" s="241"/>
      <c r="FC25" s="34"/>
      <c r="FD25" s="34"/>
      <c r="FE25" s="34"/>
      <c r="FF25" s="1009"/>
      <c r="FG25" s="635"/>
      <c r="FL25" s="1009"/>
      <c r="FM25" s="282"/>
      <c r="FN25" s="153"/>
      <c r="FO25" s="153"/>
      <c r="FP25" s="153"/>
      <c r="FQ25" s="153"/>
      <c r="FR25" s="1009"/>
      <c r="FS25" s="58"/>
      <c r="FT25" s="241"/>
      <c r="FU25" s="34"/>
      <c r="FV25" s="34"/>
      <c r="FW25" s="34"/>
      <c r="FX25" s="1009"/>
      <c r="FY25" s="58"/>
      <c r="FZ25" s="241"/>
      <c r="GA25" s="34"/>
      <c r="GB25" s="34"/>
      <c r="GC25" s="34"/>
      <c r="GD25" s="1009"/>
      <c r="GE25" s="291"/>
      <c r="GF25" s="153"/>
      <c r="GG25" s="153"/>
      <c r="GH25" s="153"/>
      <c r="GI25" s="153"/>
      <c r="GJ25" s="1009"/>
      <c r="GK25" s="58"/>
      <c r="GL25" s="241"/>
      <c r="GM25" s="34"/>
      <c r="GN25" s="34"/>
      <c r="GO25" s="34"/>
      <c r="GP25" s="1009"/>
      <c r="GQ25" s="58"/>
      <c r="GR25" s="241"/>
      <c r="GS25" s="34"/>
      <c r="GT25" s="34"/>
      <c r="GU25" s="34"/>
      <c r="GV25" s="1009"/>
      <c r="GW25" s="794">
        <v>182</v>
      </c>
      <c r="GX25" s="12"/>
      <c r="GY25" s="12"/>
      <c r="GZ25" s="12"/>
      <c r="HA25" s="12"/>
      <c r="HB25" s="12"/>
      <c r="HC25" s="12"/>
      <c r="HD25" s="12"/>
      <c r="HE25" s="12"/>
      <c r="HF25" s="12"/>
      <c r="HG25" s="12"/>
      <c r="HH25" s="12"/>
      <c r="HI25" s="12"/>
      <c r="HJ25" s="12"/>
      <c r="HK25" s="12"/>
      <c r="HL25" s="12"/>
      <c r="HM25" s="12"/>
      <c r="HN25" s="983"/>
      <c r="HO25" s="760" t="s">
        <v>7250</v>
      </c>
      <c r="HP25" s="486" t="s">
        <v>7225</v>
      </c>
      <c r="HQ25" s="12" t="s">
        <v>6711</v>
      </c>
      <c r="HR25" s="664">
        <v>1</v>
      </c>
      <c r="HS25" s="12" t="s">
        <v>4314</v>
      </c>
    </row>
    <row r="26" spans="1:227" x14ac:dyDescent="0.25">
      <c r="A26" s="62">
        <v>23</v>
      </c>
      <c r="B26" s="261" t="s">
        <v>7239</v>
      </c>
      <c r="C26" s="600" t="s">
        <v>6202</v>
      </c>
      <c r="D26" s="153" t="s">
        <v>72</v>
      </c>
      <c r="E26" s="153" t="s">
        <v>69</v>
      </c>
      <c r="F26" s="153" t="s">
        <v>73</v>
      </c>
      <c r="G26" s="258">
        <v>110</v>
      </c>
      <c r="H26" s="1032"/>
      <c r="I26" s="791" t="s">
        <v>6203</v>
      </c>
      <c r="J26" s="153" t="s">
        <v>72</v>
      </c>
      <c r="K26" s="153" t="s">
        <v>69</v>
      </c>
      <c r="L26" s="255" t="s">
        <v>73</v>
      </c>
      <c r="M26" s="262">
        <v>111</v>
      </c>
      <c r="N26" s="1020"/>
      <c r="O26" s="791" t="s">
        <v>6200</v>
      </c>
      <c r="P26" s="153" t="s">
        <v>72</v>
      </c>
      <c r="Q26" s="153" t="s">
        <v>69</v>
      </c>
      <c r="R26" s="255" t="s">
        <v>73</v>
      </c>
      <c r="S26" s="262">
        <v>108</v>
      </c>
      <c r="T26" s="1020"/>
      <c r="U26" s="791" t="s">
        <v>6201</v>
      </c>
      <c r="V26" s="153" t="s">
        <v>72</v>
      </c>
      <c r="W26" s="153" t="s">
        <v>69</v>
      </c>
      <c r="X26" s="255" t="s">
        <v>73</v>
      </c>
      <c r="Y26" s="262">
        <v>109</v>
      </c>
      <c r="Z26" s="1020"/>
      <c r="AA26" s="372"/>
      <c r="AB26" s="659"/>
      <c r="AC26" s="659"/>
      <c r="AD26" s="255"/>
      <c r="AE26" s="262"/>
      <c r="AF26" s="1020"/>
      <c r="AG26" s="256"/>
      <c r="AH26" s="153"/>
      <c r="AI26" s="153"/>
      <c r="AJ26" s="255"/>
      <c r="AK26" s="262"/>
      <c r="AL26" s="1020"/>
      <c r="AM26" s="791" t="s">
        <v>6204</v>
      </c>
      <c r="AN26" s="153" t="s">
        <v>72</v>
      </c>
      <c r="AO26" s="153" t="s">
        <v>69</v>
      </c>
      <c r="AP26" s="255" t="s">
        <v>73</v>
      </c>
      <c r="AQ26" s="262">
        <v>112</v>
      </c>
      <c r="AR26" s="1020"/>
      <c r="AS26" s="270"/>
      <c r="AT26" s="153"/>
      <c r="AU26" s="153"/>
      <c r="AV26" s="255"/>
      <c r="AW26" s="262"/>
      <c r="AX26" s="1020"/>
      <c r="AY26" s="270"/>
      <c r="AZ26" s="270"/>
      <c r="BA26" s="270"/>
      <c r="BB26" s="270"/>
      <c r="BC26" s="270"/>
      <c r="BD26" s="1020"/>
      <c r="BE26" s="791" t="s">
        <v>6205</v>
      </c>
      <c r="BF26" s="153" t="s">
        <v>72</v>
      </c>
      <c r="BG26" s="153" t="s">
        <v>69</v>
      </c>
      <c r="BH26" s="255" t="s">
        <v>73</v>
      </c>
      <c r="BI26" s="262">
        <v>113</v>
      </c>
      <c r="BJ26" s="1020"/>
      <c r="BK26" s="257"/>
      <c r="BL26" s="153"/>
      <c r="BM26" s="153"/>
      <c r="BN26" s="255"/>
      <c r="BO26" s="262"/>
      <c r="BP26" s="1020"/>
      <c r="BQ26" s="791">
        <v>48</v>
      </c>
      <c r="BR26" s="791">
        <v>49</v>
      </c>
      <c r="BS26" s="791">
        <v>50</v>
      </c>
      <c r="BT26" s="257"/>
      <c r="BU26" s="257"/>
      <c r="BV26" s="12"/>
      <c r="BW26" s="77"/>
      <c r="BX26" s="1020"/>
      <c r="BY26" s="600" t="s">
        <v>7105</v>
      </c>
      <c r="BZ26" s="241" t="s">
        <v>72</v>
      </c>
      <c r="CA26" s="34" t="s">
        <v>69</v>
      </c>
      <c r="CB26" s="34" t="s">
        <v>73</v>
      </c>
      <c r="CC26" s="71">
        <v>557</v>
      </c>
      <c r="CD26" s="1020"/>
      <c r="CE26" s="791" t="s">
        <v>7106</v>
      </c>
      <c r="CF26" s="241" t="s">
        <v>72</v>
      </c>
      <c r="CG26" s="34" t="s">
        <v>69</v>
      </c>
      <c r="CH26" s="84" t="s">
        <v>73</v>
      </c>
      <c r="CI26" s="87">
        <v>558</v>
      </c>
      <c r="CJ26" s="1020"/>
      <c r="CK26" s="791" t="s">
        <v>7103</v>
      </c>
      <c r="CL26" s="241" t="s">
        <v>72</v>
      </c>
      <c r="CM26" s="34" t="s">
        <v>69</v>
      </c>
      <c r="CN26" s="84" t="s">
        <v>73</v>
      </c>
      <c r="CO26" s="87">
        <v>555</v>
      </c>
      <c r="CP26" s="1020"/>
      <c r="CQ26" s="791" t="s">
        <v>7104</v>
      </c>
      <c r="CR26" s="241" t="s">
        <v>72</v>
      </c>
      <c r="CS26" s="34" t="s">
        <v>69</v>
      </c>
      <c r="CT26" s="84" t="s">
        <v>73</v>
      </c>
      <c r="CU26" s="87">
        <v>556</v>
      </c>
      <c r="CV26" s="1020"/>
      <c r="CW26" s="83"/>
      <c r="CX26" s="359"/>
      <c r="CY26" s="359"/>
      <c r="CZ26" s="85"/>
      <c r="DA26" s="87"/>
      <c r="DB26" s="1020"/>
      <c r="DC26" s="412"/>
      <c r="DD26" s="659"/>
      <c r="DE26" s="659"/>
      <c r="DF26" s="255"/>
      <c r="DG26" s="262"/>
      <c r="DH26" s="1020"/>
      <c r="DI26" s="791" t="s">
        <v>7108</v>
      </c>
      <c r="DJ26" s="241" t="s">
        <v>72</v>
      </c>
      <c r="DK26" s="34" t="s">
        <v>69</v>
      </c>
      <c r="DL26" s="84" t="s">
        <v>73</v>
      </c>
      <c r="DM26" s="87">
        <v>560</v>
      </c>
      <c r="DN26" s="1020"/>
      <c r="DO26" s="83"/>
      <c r="DP26" s="241"/>
      <c r="DQ26" s="34"/>
      <c r="DR26" s="84"/>
      <c r="DS26" s="87"/>
      <c r="DT26" s="1020"/>
      <c r="DU26" s="83"/>
      <c r="DV26" s="241"/>
      <c r="DW26" s="34"/>
      <c r="DX26" s="84"/>
      <c r="DY26" s="87"/>
      <c r="DZ26" s="1020"/>
      <c r="EA26" s="791" t="s">
        <v>7107</v>
      </c>
      <c r="EB26" s="241" t="s">
        <v>72</v>
      </c>
      <c r="EC26" s="34" t="s">
        <v>69</v>
      </c>
      <c r="ED26" s="84" t="s">
        <v>73</v>
      </c>
      <c r="EE26" s="87">
        <v>559</v>
      </c>
      <c r="EF26" s="1020"/>
      <c r="EG26" s="791" t="s">
        <v>7109</v>
      </c>
      <c r="EH26" s="153" t="s">
        <v>72</v>
      </c>
      <c r="EI26" s="153" t="s">
        <v>69</v>
      </c>
      <c r="EJ26" s="255" t="s">
        <v>73</v>
      </c>
      <c r="EK26" s="262">
        <v>561</v>
      </c>
      <c r="EL26" s="1020"/>
      <c r="EM26" s="793">
        <v>183</v>
      </c>
      <c r="EN26" s="793">
        <v>184</v>
      </c>
      <c r="EO26" s="793">
        <v>185</v>
      </c>
      <c r="EP26" s="12"/>
      <c r="EQ26" s="12"/>
      <c r="ER26" s="12"/>
      <c r="ES26" s="77"/>
      <c r="ET26" s="1020"/>
      <c r="EU26" s="791" t="s">
        <v>7111</v>
      </c>
      <c r="EV26" s="659" t="s">
        <v>71</v>
      </c>
      <c r="EW26" s="294" t="s">
        <v>69</v>
      </c>
      <c r="EX26" s="294" t="s">
        <v>73</v>
      </c>
      <c r="EY26" s="87">
        <v>563</v>
      </c>
      <c r="EZ26" s="1040"/>
      <c r="FA26" s="58"/>
      <c r="FB26" s="241"/>
      <c r="FC26" s="34"/>
      <c r="FD26" s="34"/>
      <c r="FE26" s="34"/>
      <c r="FF26" s="1009"/>
      <c r="FG26" s="600" t="s">
        <v>6210</v>
      </c>
      <c r="FH26" s="153" t="s">
        <v>72</v>
      </c>
      <c r="FI26" s="153" t="s">
        <v>69</v>
      </c>
      <c r="FJ26" s="153" t="s">
        <v>73</v>
      </c>
      <c r="FK26" s="153">
        <v>184</v>
      </c>
      <c r="FL26" s="1009"/>
      <c r="FM26" s="600" t="s">
        <v>6211</v>
      </c>
      <c r="FN26" s="153" t="s">
        <v>72</v>
      </c>
      <c r="FO26" s="153" t="s">
        <v>69</v>
      </c>
      <c r="FP26" s="153" t="s">
        <v>73</v>
      </c>
      <c r="FQ26" s="153">
        <v>185</v>
      </c>
      <c r="FR26" s="1009"/>
      <c r="FS26" s="58"/>
      <c r="FT26" s="241"/>
      <c r="FU26" s="34"/>
      <c r="FV26" s="34"/>
      <c r="FW26" s="34"/>
      <c r="FX26" s="1009"/>
      <c r="FY26" s="58"/>
      <c r="FZ26" s="241"/>
      <c r="GA26" s="34"/>
      <c r="GB26" s="34"/>
      <c r="GC26" s="34"/>
      <c r="GD26" s="1009"/>
      <c r="GE26" s="282"/>
      <c r="GF26" s="153"/>
      <c r="GG26" s="153"/>
      <c r="GH26" s="153"/>
      <c r="GI26" s="153"/>
      <c r="GJ26" s="1009"/>
      <c r="GK26" s="58"/>
      <c r="GL26" s="241"/>
      <c r="GM26" s="34"/>
      <c r="GN26" s="34"/>
      <c r="GO26" s="34"/>
      <c r="GP26" s="1009"/>
      <c r="GQ26" s="58"/>
      <c r="GR26" s="241"/>
      <c r="GS26" s="34"/>
      <c r="GT26" s="34"/>
      <c r="GU26" s="34"/>
      <c r="GV26" s="1009"/>
      <c r="GW26" s="794">
        <v>186</v>
      </c>
      <c r="GX26" s="12"/>
      <c r="GY26" s="12"/>
      <c r="GZ26" s="12"/>
      <c r="HA26" s="12"/>
      <c r="HB26" s="12"/>
      <c r="HC26" s="12"/>
      <c r="HD26" s="12"/>
      <c r="HE26" s="12"/>
      <c r="HF26" s="12"/>
      <c r="HG26" s="12"/>
      <c r="HH26" s="12"/>
      <c r="HI26" s="12"/>
      <c r="HJ26" s="12"/>
      <c r="HK26" s="12"/>
      <c r="HL26" s="12"/>
      <c r="HM26" s="12"/>
      <c r="HN26" s="983"/>
      <c r="HO26" s="760" t="s">
        <v>7251</v>
      </c>
      <c r="HP26" s="486" t="s">
        <v>7226</v>
      </c>
      <c r="HQ26" s="12" t="s">
        <v>6711</v>
      </c>
      <c r="HR26" s="664">
        <v>1</v>
      </c>
      <c r="HS26" s="12" t="s">
        <v>4314</v>
      </c>
    </row>
    <row r="27" spans="1:227" x14ac:dyDescent="0.25">
      <c r="A27" s="62">
        <v>24</v>
      </c>
      <c r="B27" s="261" t="s">
        <v>6720</v>
      </c>
      <c r="C27" s="600" t="s">
        <v>6069</v>
      </c>
      <c r="D27" s="153" t="s">
        <v>72</v>
      </c>
      <c r="E27" s="153" t="s">
        <v>69</v>
      </c>
      <c r="F27" s="153" t="s">
        <v>73</v>
      </c>
      <c r="G27" s="258">
        <v>24</v>
      </c>
      <c r="H27" s="1032"/>
      <c r="I27" s="791" t="s">
        <v>6070</v>
      </c>
      <c r="J27" s="153" t="s">
        <v>72</v>
      </c>
      <c r="K27" s="153" t="s">
        <v>69</v>
      </c>
      <c r="L27" s="255" t="s">
        <v>73</v>
      </c>
      <c r="M27" s="262">
        <v>25</v>
      </c>
      <c r="N27" s="1020"/>
      <c r="O27" s="791" t="s">
        <v>6067</v>
      </c>
      <c r="P27" s="153" t="s">
        <v>72</v>
      </c>
      <c r="Q27" s="153" t="s">
        <v>69</v>
      </c>
      <c r="R27" s="255" t="s">
        <v>73</v>
      </c>
      <c r="S27" s="262">
        <v>22</v>
      </c>
      <c r="T27" s="1020"/>
      <c r="U27" s="791" t="s">
        <v>6068</v>
      </c>
      <c r="V27" s="153" t="s">
        <v>72</v>
      </c>
      <c r="W27" s="153" t="s">
        <v>69</v>
      </c>
      <c r="X27" s="255" t="s">
        <v>73</v>
      </c>
      <c r="Y27" s="262">
        <v>23</v>
      </c>
      <c r="Z27" s="1020"/>
      <c r="AA27" s="372"/>
      <c r="AB27" s="659"/>
      <c r="AC27" s="659"/>
      <c r="AD27" s="255"/>
      <c r="AE27" s="262"/>
      <c r="AF27" s="1020"/>
      <c r="AG27" s="931" t="s">
        <v>6073</v>
      </c>
      <c r="AH27" s="153" t="s">
        <v>72</v>
      </c>
      <c r="AI27" s="153" t="s">
        <v>69</v>
      </c>
      <c r="AJ27" s="255" t="s">
        <v>73</v>
      </c>
      <c r="AK27" s="262">
        <v>28</v>
      </c>
      <c r="AL27" s="1020"/>
      <c r="AM27" s="791" t="s">
        <v>6071</v>
      </c>
      <c r="AN27" s="153" t="s">
        <v>72</v>
      </c>
      <c r="AO27" s="153" t="s">
        <v>69</v>
      </c>
      <c r="AP27" s="255" t="s">
        <v>73</v>
      </c>
      <c r="AQ27" s="262">
        <v>26</v>
      </c>
      <c r="AR27" s="1020"/>
      <c r="AS27" s="270"/>
      <c r="AT27" s="153"/>
      <c r="AU27" s="153"/>
      <c r="AV27" s="255"/>
      <c r="AW27" s="262"/>
      <c r="AX27" s="1020"/>
      <c r="AY27" s="270"/>
      <c r="AZ27" s="270"/>
      <c r="BA27" s="270"/>
      <c r="BB27" s="270"/>
      <c r="BC27" s="270"/>
      <c r="BD27" s="1020"/>
      <c r="BE27" s="791" t="s">
        <v>6072</v>
      </c>
      <c r="BF27" s="153" t="s">
        <v>72</v>
      </c>
      <c r="BG27" s="153" t="s">
        <v>69</v>
      </c>
      <c r="BH27" s="255" t="s">
        <v>73</v>
      </c>
      <c r="BI27" s="262">
        <v>27</v>
      </c>
      <c r="BJ27" s="1020"/>
      <c r="BK27" s="257"/>
      <c r="BL27" s="153"/>
      <c r="BM27" s="153"/>
      <c r="BN27" s="255"/>
      <c r="BO27" s="262"/>
      <c r="BP27" s="1020"/>
      <c r="BQ27" s="791">
        <v>2</v>
      </c>
      <c r="BR27" s="791">
        <v>3</v>
      </c>
      <c r="BS27" s="791">
        <v>4</v>
      </c>
      <c r="BT27" s="257"/>
      <c r="BU27" s="257"/>
      <c r="BV27" s="12"/>
      <c r="BW27" s="77"/>
      <c r="BX27" s="1020"/>
      <c r="BY27" s="600" t="s">
        <v>6979</v>
      </c>
      <c r="BZ27" s="241" t="s">
        <v>72</v>
      </c>
      <c r="CA27" s="34" t="s">
        <v>69</v>
      </c>
      <c r="CB27" s="34" t="s">
        <v>73</v>
      </c>
      <c r="CC27" s="71">
        <v>431</v>
      </c>
      <c r="CD27" s="1020"/>
      <c r="CE27" s="791" t="s">
        <v>6980</v>
      </c>
      <c r="CF27" s="241" t="s">
        <v>72</v>
      </c>
      <c r="CG27" s="34" t="s">
        <v>69</v>
      </c>
      <c r="CH27" s="84" t="s">
        <v>73</v>
      </c>
      <c r="CI27" s="87">
        <v>432</v>
      </c>
      <c r="CJ27" s="1020"/>
      <c r="CK27" s="791" t="s">
        <v>6977</v>
      </c>
      <c r="CL27" s="241" t="s">
        <v>72</v>
      </c>
      <c r="CM27" s="34" t="s">
        <v>69</v>
      </c>
      <c r="CN27" s="84" t="s">
        <v>73</v>
      </c>
      <c r="CO27" s="87">
        <v>429</v>
      </c>
      <c r="CP27" s="1020"/>
      <c r="CQ27" s="791" t="s">
        <v>6978</v>
      </c>
      <c r="CR27" s="241" t="s">
        <v>72</v>
      </c>
      <c r="CS27" s="34" t="s">
        <v>69</v>
      </c>
      <c r="CT27" s="84" t="s">
        <v>73</v>
      </c>
      <c r="CU27" s="87">
        <v>430</v>
      </c>
      <c r="CV27" s="1020"/>
      <c r="CW27" s="83"/>
      <c r="CX27" s="359"/>
      <c r="CY27" s="359"/>
      <c r="CZ27" s="85"/>
      <c r="DA27" s="87"/>
      <c r="DB27" s="1020"/>
      <c r="DC27" s="368" t="s">
        <v>7252</v>
      </c>
      <c r="DD27" s="659" t="s">
        <v>72</v>
      </c>
      <c r="DE27" s="659" t="s">
        <v>69</v>
      </c>
      <c r="DF27" s="255" t="s">
        <v>73</v>
      </c>
      <c r="DG27" s="262">
        <v>437</v>
      </c>
      <c r="DH27" s="1020"/>
      <c r="DI27" s="791" t="s">
        <v>6982</v>
      </c>
      <c r="DJ27" s="241" t="s">
        <v>72</v>
      </c>
      <c r="DK27" s="34" t="s">
        <v>69</v>
      </c>
      <c r="DL27" s="84" t="s">
        <v>73</v>
      </c>
      <c r="DM27" s="87">
        <v>434</v>
      </c>
      <c r="DN27" s="1020"/>
      <c r="DO27" s="83"/>
      <c r="DP27" s="241"/>
      <c r="DQ27" s="34"/>
      <c r="DR27" s="84"/>
      <c r="DS27" s="87"/>
      <c r="DT27" s="1020"/>
      <c r="DU27" s="83"/>
      <c r="DV27" s="241"/>
      <c r="DW27" s="34"/>
      <c r="DX27" s="84"/>
      <c r="DY27" s="87"/>
      <c r="DZ27" s="1020"/>
      <c r="EA27" s="791" t="s">
        <v>6981</v>
      </c>
      <c r="EB27" s="241" t="s">
        <v>72</v>
      </c>
      <c r="EC27" s="34" t="s">
        <v>69</v>
      </c>
      <c r="ED27" s="84" t="s">
        <v>73</v>
      </c>
      <c r="EE27" s="87">
        <v>433</v>
      </c>
      <c r="EF27" s="1020"/>
      <c r="EG27" s="791" t="s">
        <v>6983</v>
      </c>
      <c r="EH27" s="153" t="s">
        <v>72</v>
      </c>
      <c r="EI27" s="153" t="s">
        <v>69</v>
      </c>
      <c r="EJ27" s="255" t="s">
        <v>73</v>
      </c>
      <c r="EK27" s="262">
        <v>435</v>
      </c>
      <c r="EL27" s="1020"/>
      <c r="EM27" s="793">
        <v>127</v>
      </c>
      <c r="EN27" s="793">
        <v>128</v>
      </c>
      <c r="EO27" s="793">
        <v>129</v>
      </c>
      <c r="EP27" s="12"/>
      <c r="EQ27" s="12"/>
      <c r="ER27" s="12"/>
      <c r="ES27" s="77"/>
      <c r="ET27" s="1020"/>
      <c r="EU27" s="791" t="s">
        <v>6985</v>
      </c>
      <c r="EV27" s="659" t="s">
        <v>71</v>
      </c>
      <c r="EW27" s="294" t="s">
        <v>69</v>
      </c>
      <c r="EX27" s="294" t="s">
        <v>73</v>
      </c>
      <c r="EY27" s="87">
        <v>437</v>
      </c>
      <c r="EZ27" s="1040"/>
      <c r="FA27" s="58"/>
      <c r="FB27" s="241"/>
      <c r="FC27" s="34"/>
      <c r="FD27" s="34"/>
      <c r="FE27" s="34"/>
      <c r="FF27" s="1009"/>
      <c r="FG27" s="282"/>
      <c r="FH27" s="153"/>
      <c r="FI27" s="153"/>
      <c r="FJ27" s="153"/>
      <c r="FK27" s="153"/>
      <c r="FL27" s="1009"/>
      <c r="FM27" s="282"/>
      <c r="FN27" s="153"/>
      <c r="FO27" s="153"/>
      <c r="FP27" s="153"/>
      <c r="FQ27" s="153"/>
      <c r="FR27" s="1009"/>
      <c r="FS27" s="58"/>
      <c r="FT27" s="241"/>
      <c r="FU27" s="34"/>
      <c r="FV27" s="34"/>
      <c r="FW27" s="34"/>
      <c r="FX27" s="1009"/>
      <c r="FY27" s="58"/>
      <c r="FZ27" s="241"/>
      <c r="GA27" s="34"/>
      <c r="GB27" s="34"/>
      <c r="GC27" s="34"/>
      <c r="GD27" s="1009"/>
      <c r="GE27" s="282"/>
      <c r="GF27" s="153"/>
      <c r="GG27" s="153"/>
      <c r="GH27" s="153"/>
      <c r="GI27" s="153"/>
      <c r="GJ27" s="1009"/>
      <c r="GK27" s="58"/>
      <c r="GL27" s="241"/>
      <c r="GM27" s="34"/>
      <c r="GN27" s="34"/>
      <c r="GO27" s="34"/>
      <c r="GP27" s="1009"/>
      <c r="GQ27" s="58"/>
      <c r="GR27" s="241"/>
      <c r="GS27" s="34"/>
      <c r="GT27" s="34"/>
      <c r="GU27" s="34"/>
      <c r="GV27" s="1009"/>
      <c r="GW27" s="794">
        <v>130</v>
      </c>
      <c r="GX27" s="12"/>
      <c r="GY27" s="12"/>
      <c r="GZ27" s="12"/>
      <c r="HA27" s="12"/>
      <c r="HB27" s="12"/>
      <c r="HC27" s="12"/>
      <c r="HD27" s="12"/>
      <c r="HE27" s="12"/>
      <c r="HF27" s="12"/>
      <c r="HG27" s="12"/>
      <c r="HH27" s="12"/>
      <c r="HI27" s="12"/>
      <c r="HJ27" s="12"/>
      <c r="HK27" s="12"/>
      <c r="HL27" s="12"/>
      <c r="HM27" s="12"/>
      <c r="HN27" s="983"/>
      <c r="HO27" s="197" t="s">
        <v>6952</v>
      </c>
      <c r="HP27" s="486" t="s">
        <v>7212</v>
      </c>
      <c r="HQ27" s="12" t="s">
        <v>4091</v>
      </c>
      <c r="HR27" s="664">
        <v>1</v>
      </c>
      <c r="HS27" s="12" t="s">
        <v>4314</v>
      </c>
    </row>
    <row r="28" spans="1:227" x14ac:dyDescent="0.25">
      <c r="A28" s="62">
        <v>25</v>
      </c>
      <c r="B28" s="261" t="s">
        <v>6721</v>
      </c>
      <c r="C28" s="600" t="s">
        <v>6159</v>
      </c>
      <c r="D28" s="153" t="s">
        <v>72</v>
      </c>
      <c r="E28" s="153" t="s">
        <v>69</v>
      </c>
      <c r="F28" s="153" t="s">
        <v>73</v>
      </c>
      <c r="G28" s="258">
        <v>31</v>
      </c>
      <c r="H28" s="1032"/>
      <c r="I28" s="791" t="s">
        <v>6160</v>
      </c>
      <c r="J28" s="153" t="s">
        <v>72</v>
      </c>
      <c r="K28" s="153" t="s">
        <v>69</v>
      </c>
      <c r="L28" s="255" t="s">
        <v>73</v>
      </c>
      <c r="M28" s="262">
        <v>32</v>
      </c>
      <c r="N28" s="1020"/>
      <c r="O28" s="791" t="s">
        <v>6157</v>
      </c>
      <c r="P28" s="153" t="s">
        <v>72</v>
      </c>
      <c r="Q28" s="153" t="s">
        <v>69</v>
      </c>
      <c r="R28" s="255" t="s">
        <v>73</v>
      </c>
      <c r="S28" s="262">
        <v>29</v>
      </c>
      <c r="T28" s="1020"/>
      <c r="U28" s="791" t="s">
        <v>6158</v>
      </c>
      <c r="V28" s="153" t="s">
        <v>72</v>
      </c>
      <c r="W28" s="153" t="s">
        <v>69</v>
      </c>
      <c r="X28" s="255" t="s">
        <v>73</v>
      </c>
      <c r="Y28" s="262">
        <v>30</v>
      </c>
      <c r="Z28" s="1020"/>
      <c r="AA28" s="372"/>
      <c r="AB28" s="659"/>
      <c r="AC28" s="659"/>
      <c r="AD28" s="255"/>
      <c r="AE28" s="87"/>
      <c r="AF28" s="1020"/>
      <c r="AG28" s="931" t="s">
        <v>6163</v>
      </c>
      <c r="AH28" s="659" t="s">
        <v>72</v>
      </c>
      <c r="AI28" s="659" t="s">
        <v>69</v>
      </c>
      <c r="AJ28" s="255" t="s">
        <v>73</v>
      </c>
      <c r="AK28" s="262">
        <v>35</v>
      </c>
      <c r="AL28" s="1020"/>
      <c r="AM28" s="791" t="s">
        <v>6161</v>
      </c>
      <c r="AN28" s="153" t="s">
        <v>72</v>
      </c>
      <c r="AO28" s="153" t="s">
        <v>69</v>
      </c>
      <c r="AP28" s="255" t="s">
        <v>73</v>
      </c>
      <c r="AQ28" s="262">
        <v>33</v>
      </c>
      <c r="AR28" s="1020"/>
      <c r="AS28" s="270"/>
      <c r="AT28" s="153"/>
      <c r="AU28" s="153"/>
      <c r="AV28" s="255"/>
      <c r="AW28" s="262"/>
      <c r="AX28" s="1020"/>
      <c r="AY28" s="270"/>
      <c r="AZ28" s="270"/>
      <c r="BA28" s="270"/>
      <c r="BB28" s="270"/>
      <c r="BC28" s="270"/>
      <c r="BD28" s="1020"/>
      <c r="BE28" s="791" t="s">
        <v>6162</v>
      </c>
      <c r="BF28" s="153" t="s">
        <v>72</v>
      </c>
      <c r="BG28" s="153" t="s">
        <v>69</v>
      </c>
      <c r="BH28" s="255" t="s">
        <v>73</v>
      </c>
      <c r="BI28" s="262">
        <v>34</v>
      </c>
      <c r="BJ28" s="1020"/>
      <c r="BK28" s="257"/>
      <c r="BL28" s="153"/>
      <c r="BM28" s="153"/>
      <c r="BN28" s="255"/>
      <c r="BO28" s="262"/>
      <c r="BP28" s="1020"/>
      <c r="BQ28" s="791">
        <v>27</v>
      </c>
      <c r="BR28" s="791">
        <v>28</v>
      </c>
      <c r="BS28" s="791">
        <v>29</v>
      </c>
      <c r="BT28" s="257"/>
      <c r="BU28" s="257"/>
      <c r="BV28" s="12"/>
      <c r="BW28" s="77"/>
      <c r="BX28" s="1020"/>
      <c r="BY28" s="600" t="s">
        <v>6988</v>
      </c>
      <c r="BZ28" s="241" t="s">
        <v>72</v>
      </c>
      <c r="CA28" s="34" t="s">
        <v>69</v>
      </c>
      <c r="CB28" s="34" t="s">
        <v>73</v>
      </c>
      <c r="CC28" s="71">
        <v>440</v>
      </c>
      <c r="CD28" s="1020"/>
      <c r="CE28" s="791" t="s">
        <v>6989</v>
      </c>
      <c r="CF28" s="241" t="s">
        <v>72</v>
      </c>
      <c r="CG28" s="34" t="s">
        <v>69</v>
      </c>
      <c r="CH28" s="84" t="s">
        <v>73</v>
      </c>
      <c r="CI28" s="87">
        <v>441</v>
      </c>
      <c r="CJ28" s="1020"/>
      <c r="CK28" s="791" t="s">
        <v>6986</v>
      </c>
      <c r="CL28" s="241" t="s">
        <v>72</v>
      </c>
      <c r="CM28" s="34" t="s">
        <v>69</v>
      </c>
      <c r="CN28" s="84" t="s">
        <v>73</v>
      </c>
      <c r="CO28" s="87">
        <v>438</v>
      </c>
      <c r="CP28" s="1020"/>
      <c r="CQ28" s="791" t="s">
        <v>6987</v>
      </c>
      <c r="CR28" s="241" t="s">
        <v>72</v>
      </c>
      <c r="CS28" s="34" t="s">
        <v>69</v>
      </c>
      <c r="CT28" s="84" t="s">
        <v>73</v>
      </c>
      <c r="CU28" s="87">
        <v>439</v>
      </c>
      <c r="CV28" s="1020"/>
      <c r="CW28" s="83"/>
      <c r="CX28" s="241"/>
      <c r="CY28" s="34"/>
      <c r="CZ28" s="84"/>
      <c r="DA28" s="87"/>
      <c r="DB28" s="1020"/>
      <c r="DC28" s="932" t="s">
        <v>7253</v>
      </c>
      <c r="DD28" s="241" t="s">
        <v>72</v>
      </c>
      <c r="DE28" s="34" t="s">
        <v>69</v>
      </c>
      <c r="DF28" s="84" t="s">
        <v>73</v>
      </c>
      <c r="DG28" s="87">
        <v>446</v>
      </c>
      <c r="DH28" s="1020"/>
      <c r="DI28" s="791" t="s">
        <v>6991</v>
      </c>
      <c r="DJ28" s="241" t="s">
        <v>72</v>
      </c>
      <c r="DK28" s="34" t="s">
        <v>69</v>
      </c>
      <c r="DL28" s="84" t="s">
        <v>73</v>
      </c>
      <c r="DM28" s="87">
        <v>443</v>
      </c>
      <c r="DN28" s="1020"/>
      <c r="DO28" s="83"/>
      <c r="DP28" s="241"/>
      <c r="DQ28" s="34"/>
      <c r="DR28" s="84"/>
      <c r="DS28" s="87"/>
      <c r="DT28" s="1020"/>
      <c r="DU28" s="83"/>
      <c r="DV28" s="241"/>
      <c r="DW28" s="34"/>
      <c r="DX28" s="84"/>
      <c r="DY28" s="87"/>
      <c r="DZ28" s="1020"/>
      <c r="EA28" s="791" t="s">
        <v>6990</v>
      </c>
      <c r="EB28" s="241" t="s">
        <v>72</v>
      </c>
      <c r="EC28" s="34" t="s">
        <v>69</v>
      </c>
      <c r="ED28" s="84" t="s">
        <v>73</v>
      </c>
      <c r="EE28" s="87">
        <v>442</v>
      </c>
      <c r="EF28" s="1020"/>
      <c r="EG28" s="791" t="s">
        <v>6992</v>
      </c>
      <c r="EH28" s="153" t="s">
        <v>72</v>
      </c>
      <c r="EI28" s="153" t="s">
        <v>69</v>
      </c>
      <c r="EJ28" s="255" t="s">
        <v>73</v>
      </c>
      <c r="EK28" s="262">
        <v>444</v>
      </c>
      <c r="EL28" s="1020"/>
      <c r="EM28" s="793">
        <v>131</v>
      </c>
      <c r="EN28" s="793">
        <v>132</v>
      </c>
      <c r="EO28" s="793">
        <v>133</v>
      </c>
      <c r="EP28" s="12"/>
      <c r="EQ28" s="12"/>
      <c r="ER28" s="12"/>
      <c r="ES28" s="77"/>
      <c r="ET28" s="1020"/>
      <c r="EU28" s="791" t="s">
        <v>6994</v>
      </c>
      <c r="EV28" s="659" t="s">
        <v>71</v>
      </c>
      <c r="EW28" s="294" t="s">
        <v>69</v>
      </c>
      <c r="EX28" s="294" t="s">
        <v>73</v>
      </c>
      <c r="EY28" s="87">
        <v>446</v>
      </c>
      <c r="EZ28" s="1040"/>
      <c r="FA28" s="58"/>
      <c r="FB28" s="241"/>
      <c r="FC28" s="34"/>
      <c r="FD28" s="34"/>
      <c r="FE28" s="34"/>
      <c r="FF28" s="1009"/>
      <c r="FG28" s="282"/>
      <c r="FH28" s="153"/>
      <c r="FI28" s="153"/>
      <c r="FJ28" s="153"/>
      <c r="FK28" s="153"/>
      <c r="FL28" s="1009"/>
      <c r="FM28" s="282"/>
      <c r="FN28" s="153"/>
      <c r="FO28" s="153"/>
      <c r="FP28" s="153"/>
      <c r="FQ28" s="153"/>
      <c r="FR28" s="1009"/>
      <c r="FS28" s="58"/>
      <c r="FT28" s="241"/>
      <c r="FU28" s="34"/>
      <c r="FV28" s="34"/>
      <c r="FW28" s="34"/>
      <c r="FX28" s="1009"/>
      <c r="FY28" s="58"/>
      <c r="FZ28" s="241"/>
      <c r="GA28" s="34"/>
      <c r="GB28" s="34"/>
      <c r="GC28" s="34"/>
      <c r="GD28" s="1009"/>
      <c r="GE28" s="58"/>
      <c r="GF28" s="241"/>
      <c r="GG28" s="240"/>
      <c r="GH28" s="240"/>
      <c r="GI28" s="240"/>
      <c r="GJ28" s="1009"/>
      <c r="GK28" s="58"/>
      <c r="GL28" s="241"/>
      <c r="GM28" s="34"/>
      <c r="GN28" s="34"/>
      <c r="GO28" s="34"/>
      <c r="GP28" s="1009"/>
      <c r="GQ28" s="58"/>
      <c r="GR28" s="241"/>
      <c r="GS28" s="34"/>
      <c r="GT28" s="34"/>
      <c r="GU28" s="34"/>
      <c r="GV28" s="1009"/>
      <c r="GW28" s="794">
        <v>134</v>
      </c>
      <c r="GX28" s="12"/>
      <c r="GY28" s="12"/>
      <c r="GZ28" s="12"/>
      <c r="HA28" s="12"/>
      <c r="HB28" s="12"/>
      <c r="HC28" s="12"/>
      <c r="HD28" s="12"/>
      <c r="HE28" s="12"/>
      <c r="HF28" s="12"/>
      <c r="HG28" s="12"/>
      <c r="HH28" s="12"/>
      <c r="HI28" s="12"/>
      <c r="HJ28" s="12"/>
      <c r="HK28" s="12"/>
      <c r="HL28" s="12"/>
      <c r="HM28" s="12"/>
      <c r="HN28" s="983"/>
      <c r="HO28" s="197" t="s">
        <v>6953</v>
      </c>
      <c r="HP28" s="366" t="s">
        <v>7213</v>
      </c>
      <c r="HQ28" s="12" t="s">
        <v>4091</v>
      </c>
      <c r="HR28" s="664">
        <v>1</v>
      </c>
      <c r="HS28" s="12" t="s">
        <v>4314</v>
      </c>
    </row>
    <row r="29" spans="1:227" hidden="1" x14ac:dyDescent="0.25">
      <c r="A29" s="62">
        <v>26</v>
      </c>
      <c r="B29" s="261"/>
      <c r="C29" s="927" t="s">
        <v>4469</v>
      </c>
      <c r="D29" s="153" t="s">
        <v>72</v>
      </c>
      <c r="E29" s="153" t="s">
        <v>69</v>
      </c>
      <c r="F29" s="153" t="s">
        <v>73</v>
      </c>
      <c r="G29" s="258">
        <v>219</v>
      </c>
      <c r="H29" s="1032"/>
      <c r="I29" s="796" t="s">
        <v>4470</v>
      </c>
      <c r="J29" s="153" t="s">
        <v>72</v>
      </c>
      <c r="K29" s="153" t="s">
        <v>69</v>
      </c>
      <c r="L29" s="255" t="s">
        <v>73</v>
      </c>
      <c r="M29" s="262">
        <v>220</v>
      </c>
      <c r="N29" s="1020"/>
      <c r="O29" s="796" t="s">
        <v>4467</v>
      </c>
      <c r="P29" s="153" t="s">
        <v>72</v>
      </c>
      <c r="Q29" s="153" t="s">
        <v>69</v>
      </c>
      <c r="R29" s="255" t="s">
        <v>73</v>
      </c>
      <c r="S29" s="262">
        <v>217</v>
      </c>
      <c r="T29" s="1020"/>
      <c r="U29" s="796" t="s">
        <v>4468</v>
      </c>
      <c r="V29" s="153" t="s">
        <v>72</v>
      </c>
      <c r="W29" s="153" t="s">
        <v>69</v>
      </c>
      <c r="X29" s="255" t="s">
        <v>73</v>
      </c>
      <c r="Y29" s="262">
        <v>218</v>
      </c>
      <c r="Z29" s="1020"/>
      <c r="AA29" s="83"/>
      <c r="AB29" s="241"/>
      <c r="AC29" s="34"/>
      <c r="AD29" s="84"/>
      <c r="AE29" s="87"/>
      <c r="AF29" s="1020"/>
      <c r="AG29" s="257"/>
      <c r="AH29" s="153"/>
      <c r="AI29" s="153"/>
      <c r="AJ29" s="255"/>
      <c r="AK29" s="262"/>
      <c r="AL29" s="1020"/>
      <c r="AM29" s="257"/>
      <c r="AN29" s="153"/>
      <c r="AO29" s="153"/>
      <c r="AP29" s="255"/>
      <c r="AQ29" s="262"/>
      <c r="AR29" s="1020"/>
      <c r="AS29" s="796" t="s">
        <v>4471</v>
      </c>
      <c r="AT29" s="153" t="s">
        <v>72</v>
      </c>
      <c r="AU29" s="153" t="s">
        <v>69</v>
      </c>
      <c r="AV29" s="255" t="s">
        <v>73</v>
      </c>
      <c r="AW29" s="262">
        <v>221</v>
      </c>
      <c r="AX29" s="1020"/>
      <c r="AY29" s="796" t="s">
        <v>4472</v>
      </c>
      <c r="AZ29" s="153" t="s">
        <v>72</v>
      </c>
      <c r="BA29" s="153" t="s">
        <v>69</v>
      </c>
      <c r="BB29" s="255" t="s">
        <v>73</v>
      </c>
      <c r="BC29" s="262">
        <v>222</v>
      </c>
      <c r="BD29" s="1020"/>
      <c r="BE29" s="257"/>
      <c r="BF29" s="153"/>
      <c r="BG29" s="153"/>
      <c r="BH29" s="255"/>
      <c r="BI29" s="262"/>
      <c r="BJ29" s="1020"/>
      <c r="BK29" s="257"/>
      <c r="BL29" s="153"/>
      <c r="BM29" s="153"/>
      <c r="BN29" s="255"/>
      <c r="BO29" s="262"/>
      <c r="BP29" s="1020"/>
      <c r="BQ29" s="791">
        <v>118</v>
      </c>
      <c r="BR29" s="791">
        <v>119</v>
      </c>
      <c r="BS29" s="791">
        <v>120</v>
      </c>
      <c r="BT29" s="257"/>
      <c r="BU29" s="257"/>
      <c r="BV29" s="12"/>
      <c r="BW29" s="77"/>
      <c r="BX29" s="1020"/>
      <c r="BY29" s="59"/>
      <c r="BZ29" s="241"/>
      <c r="CA29" s="34"/>
      <c r="CB29" s="34"/>
      <c r="CC29" s="71"/>
      <c r="CD29" s="1020"/>
      <c r="CE29" s="83"/>
      <c r="CF29" s="241"/>
      <c r="CG29" s="34"/>
      <c r="CH29" s="84"/>
      <c r="CI29" s="87"/>
      <c r="CJ29" s="1020"/>
      <c r="CK29" s="83"/>
      <c r="CL29" s="241"/>
      <c r="CM29" s="34"/>
      <c r="CN29" s="84"/>
      <c r="CO29" s="87"/>
      <c r="CP29" s="1020"/>
      <c r="CQ29" s="83"/>
      <c r="CR29" s="241"/>
      <c r="CS29" s="34"/>
      <c r="CT29" s="84"/>
      <c r="CU29" s="87"/>
      <c r="CV29" s="1020"/>
      <c r="CW29" s="83"/>
      <c r="CX29" s="241"/>
      <c r="CY29" s="34"/>
      <c r="CZ29" s="84"/>
      <c r="DA29" s="87"/>
      <c r="DB29" s="1020"/>
      <c r="DC29" s="83"/>
      <c r="DD29" s="241"/>
      <c r="DE29" s="34"/>
      <c r="DF29" s="84"/>
      <c r="DG29" s="87"/>
      <c r="DH29" s="1020"/>
      <c r="DI29" s="83"/>
      <c r="DJ29" s="241"/>
      <c r="DK29" s="34"/>
      <c r="DL29" s="84"/>
      <c r="DM29" s="87"/>
      <c r="DN29" s="1020"/>
      <c r="DO29" s="83"/>
      <c r="DP29" s="241"/>
      <c r="DQ29" s="34"/>
      <c r="DR29" s="84"/>
      <c r="DS29" s="87"/>
      <c r="DT29" s="1020"/>
      <c r="DU29" s="83"/>
      <c r="DV29" s="241"/>
      <c r="DW29" s="34"/>
      <c r="DX29" s="84"/>
      <c r="DY29" s="87"/>
      <c r="DZ29" s="1020"/>
      <c r="EA29" s="83"/>
      <c r="EB29" s="241"/>
      <c r="EC29" s="34"/>
      <c r="ED29" s="84"/>
      <c r="EE29" s="87"/>
      <c r="EF29" s="1020"/>
      <c r="EG29" s="257"/>
      <c r="EH29" s="153"/>
      <c r="EI29" s="153"/>
      <c r="EJ29" s="255"/>
      <c r="EK29" s="262"/>
      <c r="EL29" s="1020"/>
      <c r="EM29" s="12"/>
      <c r="EN29" s="12"/>
      <c r="EO29" s="12"/>
      <c r="EP29" s="12"/>
      <c r="EQ29" s="12"/>
      <c r="ER29" s="12"/>
      <c r="ES29" s="77"/>
      <c r="ET29" s="1020"/>
      <c r="EU29" s="83"/>
      <c r="EV29" s="294"/>
      <c r="EW29" s="294"/>
      <c r="EX29" s="294"/>
      <c r="EY29" s="87"/>
      <c r="EZ29" s="1040"/>
      <c r="FA29" s="59"/>
      <c r="FB29" s="241"/>
      <c r="FC29" s="34"/>
      <c r="FD29" s="34"/>
      <c r="FE29" s="34"/>
      <c r="FF29" s="1009"/>
      <c r="FG29" s="281"/>
      <c r="FH29" s="153"/>
      <c r="FI29" s="153"/>
      <c r="FJ29" s="153"/>
      <c r="FK29" s="153"/>
      <c r="FL29" s="1009"/>
      <c r="FM29" s="281"/>
      <c r="FN29" s="153"/>
      <c r="FO29" s="153"/>
      <c r="FP29" s="153"/>
      <c r="FQ29" s="153"/>
      <c r="FR29" s="1009"/>
      <c r="FS29" s="59"/>
      <c r="FT29" s="241"/>
      <c r="FU29" s="34"/>
      <c r="FV29" s="34"/>
      <c r="FW29" s="34"/>
      <c r="FX29" s="1009"/>
      <c r="FY29" s="59"/>
      <c r="FZ29" s="241"/>
      <c r="GA29" s="34"/>
      <c r="GB29" s="34"/>
      <c r="GC29" s="34"/>
      <c r="GD29" s="1009"/>
      <c r="GE29" s="59"/>
      <c r="GF29" s="241"/>
      <c r="GG29" s="34"/>
      <c r="GH29" s="34"/>
      <c r="GI29" s="34"/>
      <c r="GJ29" s="1009"/>
      <c r="GK29" s="59"/>
      <c r="GL29" s="241"/>
      <c r="GM29" s="34"/>
      <c r="GN29" s="34"/>
      <c r="GO29" s="34"/>
      <c r="GP29" s="1009"/>
      <c r="GQ29" s="59"/>
      <c r="GR29" s="241"/>
      <c r="GS29" s="34"/>
      <c r="GT29" s="34"/>
      <c r="GU29" s="34"/>
      <c r="GV29" s="1009"/>
      <c r="GW29" s="410"/>
      <c r="GX29" s="12"/>
      <c r="GY29" s="12"/>
      <c r="GZ29" s="12"/>
      <c r="HA29" s="12"/>
      <c r="HB29" s="12"/>
      <c r="HC29" s="12"/>
      <c r="HD29" s="12"/>
      <c r="HE29" s="12"/>
      <c r="HF29" s="12"/>
      <c r="HG29" s="12"/>
      <c r="HH29" s="12"/>
      <c r="HI29" s="12"/>
      <c r="HJ29" s="12"/>
      <c r="HK29" s="12"/>
      <c r="HL29" s="12"/>
      <c r="HM29" s="12"/>
      <c r="HN29" s="983"/>
      <c r="HO29" s="197"/>
      <c r="HP29" s="366"/>
      <c r="HQ29" s="12"/>
      <c r="HR29" s="664"/>
      <c r="HS29" s="12"/>
    </row>
    <row r="30" spans="1:227" hidden="1" x14ac:dyDescent="0.25">
      <c r="A30" s="62">
        <v>27</v>
      </c>
      <c r="B30" s="261"/>
      <c r="C30" s="799" t="s">
        <v>4489</v>
      </c>
      <c r="D30" s="153" t="s">
        <v>72</v>
      </c>
      <c r="E30" s="153" t="s">
        <v>69</v>
      </c>
      <c r="F30" s="153" t="s">
        <v>73</v>
      </c>
      <c r="G30" s="258">
        <v>243</v>
      </c>
      <c r="H30" s="1032"/>
      <c r="I30" s="796" t="s">
        <v>4490</v>
      </c>
      <c r="J30" s="153" t="s">
        <v>72</v>
      </c>
      <c r="K30" s="153" t="s">
        <v>69</v>
      </c>
      <c r="L30" s="255" t="s">
        <v>73</v>
      </c>
      <c r="M30" s="262">
        <v>244</v>
      </c>
      <c r="N30" s="1020"/>
      <c r="O30" s="796" t="s">
        <v>4487</v>
      </c>
      <c r="P30" s="153" t="s">
        <v>72</v>
      </c>
      <c r="Q30" s="153" t="s">
        <v>69</v>
      </c>
      <c r="R30" s="255" t="s">
        <v>73</v>
      </c>
      <c r="S30" s="262">
        <v>241</v>
      </c>
      <c r="T30" s="1020"/>
      <c r="U30" s="796" t="s">
        <v>4488</v>
      </c>
      <c r="V30" s="153" t="s">
        <v>72</v>
      </c>
      <c r="W30" s="153" t="s">
        <v>69</v>
      </c>
      <c r="X30" s="255" t="s">
        <v>73</v>
      </c>
      <c r="Y30" s="262">
        <v>242</v>
      </c>
      <c r="Z30" s="1020"/>
      <c r="AA30" s="83"/>
      <c r="AB30" s="241"/>
      <c r="AC30" s="34"/>
      <c r="AD30" s="84"/>
      <c r="AE30" s="87"/>
      <c r="AF30" s="1020"/>
      <c r="AG30" s="257"/>
      <c r="AH30" s="153"/>
      <c r="AI30" s="153"/>
      <c r="AJ30" s="255"/>
      <c r="AK30" s="262"/>
      <c r="AL30" s="1020"/>
      <c r="AM30" s="257"/>
      <c r="AN30" s="153"/>
      <c r="AO30" s="153"/>
      <c r="AP30" s="255"/>
      <c r="AQ30" s="262"/>
      <c r="AR30" s="1020"/>
      <c r="AS30" s="796" t="s">
        <v>4491</v>
      </c>
      <c r="AT30" s="153" t="s">
        <v>72</v>
      </c>
      <c r="AU30" s="153" t="s">
        <v>69</v>
      </c>
      <c r="AV30" s="255" t="s">
        <v>73</v>
      </c>
      <c r="AW30" s="262">
        <v>245</v>
      </c>
      <c r="AX30" s="1020"/>
      <c r="AY30" s="796" t="s">
        <v>4492</v>
      </c>
      <c r="AZ30" s="153" t="s">
        <v>72</v>
      </c>
      <c r="BA30" s="153" t="s">
        <v>69</v>
      </c>
      <c r="BB30" s="255" t="s">
        <v>73</v>
      </c>
      <c r="BC30" s="262">
        <v>246</v>
      </c>
      <c r="BD30" s="1020"/>
      <c r="BE30" s="257"/>
      <c r="BF30" s="153"/>
      <c r="BG30" s="153"/>
      <c r="BH30" s="255"/>
      <c r="BI30" s="262"/>
      <c r="BJ30" s="1020"/>
      <c r="BK30" s="257"/>
      <c r="BL30" s="153"/>
      <c r="BM30" s="153"/>
      <c r="BN30" s="255"/>
      <c r="BO30" s="262"/>
      <c r="BP30" s="1020"/>
      <c r="BQ30" s="791">
        <v>152</v>
      </c>
      <c r="BR30" s="791">
        <v>153</v>
      </c>
      <c r="BS30" s="791">
        <v>154</v>
      </c>
      <c r="BT30" s="257"/>
      <c r="BU30" s="257"/>
      <c r="BV30" s="12"/>
      <c r="BW30" s="77"/>
      <c r="BX30" s="1020"/>
      <c r="BY30" s="58"/>
      <c r="BZ30" s="241"/>
      <c r="CA30" s="34"/>
      <c r="CB30" s="34"/>
      <c r="CC30" s="71"/>
      <c r="CD30" s="1020"/>
      <c r="CE30" s="83"/>
      <c r="CF30" s="241"/>
      <c r="CG30" s="34"/>
      <c r="CH30" s="84"/>
      <c r="CI30" s="87"/>
      <c r="CJ30" s="1020"/>
      <c r="CK30" s="83"/>
      <c r="CL30" s="241"/>
      <c r="CM30" s="34"/>
      <c r="CN30" s="84"/>
      <c r="CO30" s="87"/>
      <c r="CP30" s="1020"/>
      <c r="CQ30" s="83"/>
      <c r="CR30" s="241"/>
      <c r="CS30" s="34"/>
      <c r="CT30" s="84"/>
      <c r="CU30" s="87"/>
      <c r="CV30" s="1020"/>
      <c r="CW30" s="83"/>
      <c r="CX30" s="241"/>
      <c r="CY30" s="34"/>
      <c r="CZ30" s="84"/>
      <c r="DA30" s="87"/>
      <c r="DB30" s="1020"/>
      <c r="DC30" s="83"/>
      <c r="DD30" s="241"/>
      <c r="DE30" s="34"/>
      <c r="DF30" s="84"/>
      <c r="DG30" s="87"/>
      <c r="DH30" s="1020"/>
      <c r="DI30" s="83"/>
      <c r="DJ30" s="241"/>
      <c r="DK30" s="34"/>
      <c r="DL30" s="84"/>
      <c r="DM30" s="87"/>
      <c r="DN30" s="1020"/>
      <c r="DO30" s="83"/>
      <c r="DP30" s="241"/>
      <c r="DQ30" s="34"/>
      <c r="DR30" s="84"/>
      <c r="DS30" s="87"/>
      <c r="DT30" s="1020"/>
      <c r="DU30" s="83"/>
      <c r="DV30" s="241"/>
      <c r="DW30" s="34"/>
      <c r="DX30" s="84"/>
      <c r="DY30" s="87"/>
      <c r="DZ30" s="1020"/>
      <c r="EA30" s="83"/>
      <c r="EB30" s="241"/>
      <c r="EC30" s="34"/>
      <c r="ED30" s="84"/>
      <c r="EE30" s="87"/>
      <c r="EF30" s="1020"/>
      <c r="EG30" s="257"/>
      <c r="EH30" s="153"/>
      <c r="EI30" s="153"/>
      <c r="EJ30" s="255"/>
      <c r="EK30" s="262"/>
      <c r="EL30" s="1020"/>
      <c r="EM30" s="12"/>
      <c r="EN30" s="12"/>
      <c r="EO30" s="12"/>
      <c r="EP30" s="12"/>
      <c r="EQ30" s="12"/>
      <c r="ER30" s="12"/>
      <c r="ES30" s="77"/>
      <c r="ET30" s="1020"/>
      <c r="EU30" s="83"/>
      <c r="EV30" s="294"/>
      <c r="EW30" s="294"/>
      <c r="EX30" s="294"/>
      <c r="EY30" s="87"/>
      <c r="EZ30" s="1040"/>
      <c r="FA30" s="58"/>
      <c r="FB30" s="241"/>
      <c r="FC30" s="34"/>
      <c r="FD30" s="34"/>
      <c r="FE30" s="34"/>
      <c r="FF30" s="1009"/>
      <c r="FG30" s="282"/>
      <c r="FH30" s="153"/>
      <c r="FI30" s="153"/>
      <c r="FJ30" s="153"/>
      <c r="FK30" s="153"/>
      <c r="FL30" s="1009"/>
      <c r="FM30" s="282"/>
      <c r="FN30" s="153"/>
      <c r="FO30" s="153"/>
      <c r="FP30" s="153"/>
      <c r="FQ30" s="153"/>
      <c r="FR30" s="1009"/>
      <c r="FS30" s="58"/>
      <c r="FT30" s="241"/>
      <c r="FU30" s="34"/>
      <c r="FV30" s="34"/>
      <c r="FW30" s="34"/>
      <c r="FX30" s="1009"/>
      <c r="FY30" s="58"/>
      <c r="FZ30" s="241"/>
      <c r="GA30" s="34"/>
      <c r="GB30" s="34"/>
      <c r="GC30" s="34"/>
      <c r="GD30" s="1009"/>
      <c r="GE30" s="58"/>
      <c r="GF30" s="241"/>
      <c r="GG30" s="34"/>
      <c r="GH30" s="34"/>
      <c r="GI30" s="34"/>
      <c r="GJ30" s="1009"/>
      <c r="GK30" s="58"/>
      <c r="GL30" s="241"/>
      <c r="GM30" s="34"/>
      <c r="GN30" s="34"/>
      <c r="GO30" s="34"/>
      <c r="GP30" s="1009"/>
      <c r="GQ30" s="58"/>
      <c r="GR30" s="241"/>
      <c r="GS30" s="34"/>
      <c r="GT30" s="34"/>
      <c r="GU30" s="34"/>
      <c r="GV30" s="1009"/>
      <c r="GW30" s="410"/>
      <c r="GX30" s="12"/>
      <c r="GY30" s="12"/>
      <c r="GZ30" s="12"/>
      <c r="HA30" s="12"/>
      <c r="HB30" s="12"/>
      <c r="HC30" s="12"/>
      <c r="HD30" s="12"/>
      <c r="HE30" s="12"/>
      <c r="HF30" s="12"/>
      <c r="HG30" s="12"/>
      <c r="HH30" s="12"/>
      <c r="HI30" s="12"/>
      <c r="HJ30" s="12"/>
      <c r="HK30" s="12"/>
      <c r="HL30" s="12"/>
      <c r="HM30" s="12"/>
      <c r="HN30" s="983"/>
      <c r="HO30" s="24"/>
      <c r="HP30" s="366"/>
      <c r="HQ30" s="12"/>
      <c r="HR30" s="664"/>
      <c r="HS30" s="12"/>
    </row>
    <row r="31" spans="1:227" hidden="1" x14ac:dyDescent="0.25">
      <c r="A31" s="62">
        <v>28</v>
      </c>
      <c r="B31" s="261"/>
      <c r="C31" s="799" t="s">
        <v>4475</v>
      </c>
      <c r="D31" s="153" t="s">
        <v>72</v>
      </c>
      <c r="E31" s="153" t="s">
        <v>69</v>
      </c>
      <c r="F31" s="153" t="s">
        <v>73</v>
      </c>
      <c r="G31" s="258">
        <v>225</v>
      </c>
      <c r="H31" s="1032"/>
      <c r="I31" s="796" t="s">
        <v>4476</v>
      </c>
      <c r="J31" s="153" t="s">
        <v>72</v>
      </c>
      <c r="K31" s="153" t="s">
        <v>69</v>
      </c>
      <c r="L31" s="255" t="s">
        <v>73</v>
      </c>
      <c r="M31" s="262">
        <v>226</v>
      </c>
      <c r="N31" s="1020"/>
      <c r="O31" s="796" t="s">
        <v>4473</v>
      </c>
      <c r="P31" s="153" t="s">
        <v>72</v>
      </c>
      <c r="Q31" s="153" t="s">
        <v>69</v>
      </c>
      <c r="R31" s="255" t="s">
        <v>73</v>
      </c>
      <c r="S31" s="262">
        <v>223</v>
      </c>
      <c r="T31" s="1020"/>
      <c r="U31" s="796" t="s">
        <v>4474</v>
      </c>
      <c r="V31" s="153" t="s">
        <v>72</v>
      </c>
      <c r="W31" s="153" t="s">
        <v>69</v>
      </c>
      <c r="X31" s="255" t="s">
        <v>73</v>
      </c>
      <c r="Y31" s="262">
        <v>224</v>
      </c>
      <c r="Z31" s="1020"/>
      <c r="AA31" s="83"/>
      <c r="AB31" s="241"/>
      <c r="AC31" s="34"/>
      <c r="AD31" s="84"/>
      <c r="AE31" s="87"/>
      <c r="AF31" s="1020"/>
      <c r="AG31" s="257"/>
      <c r="AH31" s="153"/>
      <c r="AI31" s="153"/>
      <c r="AJ31" s="255"/>
      <c r="AK31" s="262"/>
      <c r="AL31" s="1020"/>
      <c r="AM31" s="257"/>
      <c r="AN31" s="153"/>
      <c r="AO31" s="153"/>
      <c r="AP31" s="255"/>
      <c r="AQ31" s="262"/>
      <c r="AR31" s="1020"/>
      <c r="AS31" s="796" t="s">
        <v>4477</v>
      </c>
      <c r="AT31" s="153" t="s">
        <v>72</v>
      </c>
      <c r="AU31" s="153" t="s">
        <v>69</v>
      </c>
      <c r="AV31" s="255" t="s">
        <v>73</v>
      </c>
      <c r="AW31" s="262">
        <v>227</v>
      </c>
      <c r="AX31" s="1020"/>
      <c r="AY31" s="796" t="s">
        <v>4478</v>
      </c>
      <c r="AZ31" s="153" t="s">
        <v>72</v>
      </c>
      <c r="BA31" s="153" t="s">
        <v>69</v>
      </c>
      <c r="BB31" s="255" t="s">
        <v>73</v>
      </c>
      <c r="BC31" s="262">
        <v>228</v>
      </c>
      <c r="BD31" s="1020"/>
      <c r="BE31" s="257"/>
      <c r="BF31" s="153"/>
      <c r="BG31" s="153"/>
      <c r="BH31" s="255"/>
      <c r="BI31" s="262"/>
      <c r="BJ31" s="1020"/>
      <c r="BK31" s="257"/>
      <c r="BL31" s="153"/>
      <c r="BM31" s="153"/>
      <c r="BN31" s="255"/>
      <c r="BO31" s="262"/>
      <c r="BP31" s="1020"/>
      <c r="BQ31" s="791">
        <v>121</v>
      </c>
      <c r="BR31" s="791">
        <v>122</v>
      </c>
      <c r="BS31" s="791">
        <v>123</v>
      </c>
      <c r="BT31" s="257"/>
      <c r="BU31" s="257"/>
      <c r="BV31" s="12"/>
      <c r="BW31" s="77"/>
      <c r="BX31" s="1020"/>
      <c r="BY31" s="58"/>
      <c r="BZ31" s="241"/>
      <c r="CA31" s="34"/>
      <c r="CB31" s="34"/>
      <c r="CC31" s="71"/>
      <c r="CD31" s="1020"/>
      <c r="CE31" s="83"/>
      <c r="CF31" s="241"/>
      <c r="CG31" s="34"/>
      <c r="CH31" s="84"/>
      <c r="CI31" s="87"/>
      <c r="CJ31" s="1020"/>
      <c r="CK31" s="83"/>
      <c r="CL31" s="241"/>
      <c r="CM31" s="34"/>
      <c r="CN31" s="84"/>
      <c r="CO31" s="87"/>
      <c r="CP31" s="1020"/>
      <c r="CQ31" s="83"/>
      <c r="CR31" s="241"/>
      <c r="CS31" s="34"/>
      <c r="CT31" s="84"/>
      <c r="CU31" s="87"/>
      <c r="CV31" s="1020"/>
      <c r="CW31" s="83"/>
      <c r="CX31" s="241"/>
      <c r="CY31" s="34"/>
      <c r="CZ31" s="84"/>
      <c r="DA31" s="87"/>
      <c r="DB31" s="1020"/>
      <c r="DC31" s="83"/>
      <c r="DD31" s="241"/>
      <c r="DE31" s="34"/>
      <c r="DF31" s="84"/>
      <c r="DG31" s="87"/>
      <c r="DH31" s="1020"/>
      <c r="DI31" s="83"/>
      <c r="DJ31" s="241"/>
      <c r="DK31" s="34"/>
      <c r="DL31" s="84"/>
      <c r="DM31" s="87"/>
      <c r="DN31" s="1020"/>
      <c r="DO31" s="83"/>
      <c r="DP31" s="241"/>
      <c r="DQ31" s="34"/>
      <c r="DR31" s="84"/>
      <c r="DS31" s="87"/>
      <c r="DT31" s="1020"/>
      <c r="DU31" s="83"/>
      <c r="DV31" s="241"/>
      <c r="DW31" s="34"/>
      <c r="DX31" s="84"/>
      <c r="DY31" s="87"/>
      <c r="DZ31" s="1020"/>
      <c r="EA31" s="83"/>
      <c r="EB31" s="241"/>
      <c r="EC31" s="34"/>
      <c r="ED31" s="84"/>
      <c r="EE31" s="87"/>
      <c r="EF31" s="1020"/>
      <c r="EG31" s="257"/>
      <c r="EH31" s="153"/>
      <c r="EI31" s="153"/>
      <c r="EJ31" s="255"/>
      <c r="EK31" s="262"/>
      <c r="EL31" s="1020"/>
      <c r="EM31" s="12"/>
      <c r="EN31" s="12"/>
      <c r="EO31" s="12"/>
      <c r="EP31" s="12"/>
      <c r="EQ31" s="12"/>
      <c r="ER31" s="12"/>
      <c r="ES31" s="77"/>
      <c r="ET31" s="1020"/>
      <c r="EU31" s="83"/>
      <c r="EV31" s="294"/>
      <c r="EW31" s="294"/>
      <c r="EX31" s="294"/>
      <c r="EY31" s="87"/>
      <c r="EZ31" s="1040"/>
      <c r="FA31" s="58"/>
      <c r="FB31" s="241"/>
      <c r="FC31" s="34"/>
      <c r="FD31" s="34"/>
      <c r="FE31" s="34"/>
      <c r="FF31" s="1009"/>
      <c r="FG31" s="282"/>
      <c r="FH31" s="153"/>
      <c r="FI31" s="153"/>
      <c r="FJ31" s="153"/>
      <c r="FK31" s="153"/>
      <c r="FL31" s="1009"/>
      <c r="FM31" s="282"/>
      <c r="FN31" s="153"/>
      <c r="FO31" s="153"/>
      <c r="FP31" s="153"/>
      <c r="FQ31" s="153"/>
      <c r="FR31" s="1009"/>
      <c r="FS31" s="58"/>
      <c r="FT31" s="241"/>
      <c r="FU31" s="34"/>
      <c r="FV31" s="34"/>
      <c r="FW31" s="34"/>
      <c r="FX31" s="1009"/>
      <c r="FY31" s="58"/>
      <c r="FZ31" s="241"/>
      <c r="GA31" s="34"/>
      <c r="GB31" s="34"/>
      <c r="GC31" s="34"/>
      <c r="GD31" s="1009"/>
      <c r="GE31" s="58"/>
      <c r="GF31" s="241"/>
      <c r="GG31" s="34"/>
      <c r="GH31" s="34"/>
      <c r="GI31" s="34"/>
      <c r="GJ31" s="1009"/>
      <c r="GK31" s="58"/>
      <c r="GL31" s="241"/>
      <c r="GM31" s="34"/>
      <c r="GN31" s="34"/>
      <c r="GO31" s="34"/>
      <c r="GP31" s="1009"/>
      <c r="GQ31" s="58"/>
      <c r="GR31" s="241"/>
      <c r="GS31" s="34"/>
      <c r="GT31" s="34"/>
      <c r="GU31" s="34"/>
      <c r="GV31" s="1009"/>
      <c r="GW31" s="410"/>
      <c r="GX31" s="12"/>
      <c r="GY31" s="12"/>
      <c r="GZ31" s="12"/>
      <c r="HA31" s="12"/>
      <c r="HB31" s="12"/>
      <c r="HC31" s="12"/>
      <c r="HD31" s="12"/>
      <c r="HE31" s="12"/>
      <c r="HF31" s="12"/>
      <c r="HG31" s="12"/>
      <c r="HH31" s="12"/>
      <c r="HI31" s="12"/>
      <c r="HJ31" s="12"/>
      <c r="HK31" s="12"/>
      <c r="HL31" s="12"/>
      <c r="HM31" s="12"/>
      <c r="HN31" s="983"/>
      <c r="HO31" s="197"/>
      <c r="HP31" s="366"/>
      <c r="HQ31" s="12"/>
      <c r="HR31" s="664"/>
      <c r="HS31" s="12"/>
    </row>
    <row r="32" spans="1:227" hidden="1" x14ac:dyDescent="0.25">
      <c r="A32" s="62">
        <v>29</v>
      </c>
      <c r="B32" s="261"/>
      <c r="C32" s="799" t="s">
        <v>4495</v>
      </c>
      <c r="D32" s="153" t="s">
        <v>72</v>
      </c>
      <c r="E32" s="153" t="s">
        <v>69</v>
      </c>
      <c r="F32" s="153" t="s">
        <v>73</v>
      </c>
      <c r="G32" s="258">
        <v>249</v>
      </c>
      <c r="H32" s="1032"/>
      <c r="I32" s="796" t="s">
        <v>4496</v>
      </c>
      <c r="J32" s="153" t="s">
        <v>72</v>
      </c>
      <c r="K32" s="153" t="s">
        <v>69</v>
      </c>
      <c r="L32" s="255" t="s">
        <v>73</v>
      </c>
      <c r="M32" s="262">
        <v>250</v>
      </c>
      <c r="N32" s="1020"/>
      <c r="O32" s="796" t="s">
        <v>4493</v>
      </c>
      <c r="P32" s="153" t="s">
        <v>72</v>
      </c>
      <c r="Q32" s="153" t="s">
        <v>69</v>
      </c>
      <c r="R32" s="255" t="s">
        <v>73</v>
      </c>
      <c r="S32" s="262">
        <v>247</v>
      </c>
      <c r="T32" s="1020"/>
      <c r="U32" s="796" t="s">
        <v>4494</v>
      </c>
      <c r="V32" s="153" t="s">
        <v>72</v>
      </c>
      <c r="W32" s="153" t="s">
        <v>69</v>
      </c>
      <c r="X32" s="255" t="s">
        <v>73</v>
      </c>
      <c r="Y32" s="262">
        <v>248</v>
      </c>
      <c r="Z32" s="1020"/>
      <c r="AA32" s="83"/>
      <c r="AB32" s="241"/>
      <c r="AC32" s="34"/>
      <c r="AD32" s="84"/>
      <c r="AE32" s="87"/>
      <c r="AF32" s="1020"/>
      <c r="AG32" s="257"/>
      <c r="AH32" s="153"/>
      <c r="AI32" s="153"/>
      <c r="AJ32" s="255"/>
      <c r="AK32" s="262"/>
      <c r="AL32" s="1020"/>
      <c r="AM32" s="257"/>
      <c r="AN32" s="153"/>
      <c r="AO32" s="153"/>
      <c r="AP32" s="255"/>
      <c r="AQ32" s="262"/>
      <c r="AR32" s="1020"/>
      <c r="AS32" s="796" t="s">
        <v>4497</v>
      </c>
      <c r="AT32" s="153" t="s">
        <v>72</v>
      </c>
      <c r="AU32" s="153" t="s">
        <v>69</v>
      </c>
      <c r="AV32" s="255" t="s">
        <v>73</v>
      </c>
      <c r="AW32" s="262">
        <v>251</v>
      </c>
      <c r="AX32" s="1020"/>
      <c r="AY32" s="796" t="s">
        <v>4498</v>
      </c>
      <c r="AZ32" s="153" t="s">
        <v>72</v>
      </c>
      <c r="BA32" s="153" t="s">
        <v>69</v>
      </c>
      <c r="BB32" s="255" t="s">
        <v>73</v>
      </c>
      <c r="BC32" s="262">
        <v>252</v>
      </c>
      <c r="BD32" s="1020"/>
      <c r="BE32" s="257"/>
      <c r="BF32" s="153"/>
      <c r="BG32" s="153"/>
      <c r="BH32" s="255"/>
      <c r="BI32" s="262"/>
      <c r="BJ32" s="1020"/>
      <c r="BK32" s="257"/>
      <c r="BL32" s="153"/>
      <c r="BM32" s="153"/>
      <c r="BN32" s="255"/>
      <c r="BO32" s="262"/>
      <c r="BP32" s="1020"/>
      <c r="BQ32" s="791">
        <v>155</v>
      </c>
      <c r="BR32" s="791">
        <v>156</v>
      </c>
      <c r="BS32" s="791">
        <v>157</v>
      </c>
      <c r="BT32" s="257"/>
      <c r="BU32" s="257"/>
      <c r="BV32" s="12"/>
      <c r="BW32" s="77"/>
      <c r="BX32" s="1020"/>
      <c r="BY32" s="58"/>
      <c r="BZ32" s="241"/>
      <c r="CA32" s="34"/>
      <c r="CB32" s="34"/>
      <c r="CC32" s="71"/>
      <c r="CD32" s="1020"/>
      <c r="CE32" s="83"/>
      <c r="CF32" s="241"/>
      <c r="CG32" s="34"/>
      <c r="CH32" s="84"/>
      <c r="CI32" s="87"/>
      <c r="CJ32" s="1020"/>
      <c r="CK32" s="83"/>
      <c r="CL32" s="241"/>
      <c r="CM32" s="34"/>
      <c r="CN32" s="84"/>
      <c r="CO32" s="87"/>
      <c r="CP32" s="1020"/>
      <c r="CQ32" s="83"/>
      <c r="CR32" s="241"/>
      <c r="CS32" s="34"/>
      <c r="CT32" s="84"/>
      <c r="CU32" s="87"/>
      <c r="CV32" s="1020"/>
      <c r="CW32" s="83"/>
      <c r="CX32" s="241"/>
      <c r="CY32" s="34"/>
      <c r="CZ32" s="84"/>
      <c r="DA32" s="87"/>
      <c r="DB32" s="1020"/>
      <c r="DC32" s="83"/>
      <c r="DD32" s="241"/>
      <c r="DE32" s="34"/>
      <c r="DF32" s="84"/>
      <c r="DG32" s="87"/>
      <c r="DH32" s="1020"/>
      <c r="DI32" s="83"/>
      <c r="DJ32" s="241"/>
      <c r="DK32" s="34"/>
      <c r="DL32" s="84"/>
      <c r="DM32" s="87"/>
      <c r="DN32" s="1020"/>
      <c r="DO32" s="83"/>
      <c r="DP32" s="241"/>
      <c r="DQ32" s="34"/>
      <c r="DR32" s="84"/>
      <c r="DS32" s="87"/>
      <c r="DT32" s="1020"/>
      <c r="DU32" s="83"/>
      <c r="DV32" s="241"/>
      <c r="DW32" s="34"/>
      <c r="DX32" s="84"/>
      <c r="DY32" s="87"/>
      <c r="DZ32" s="1020"/>
      <c r="EA32" s="83"/>
      <c r="EB32" s="241"/>
      <c r="EC32" s="34"/>
      <c r="ED32" s="84"/>
      <c r="EE32" s="87"/>
      <c r="EF32" s="1020"/>
      <c r="EG32" s="257"/>
      <c r="EH32" s="153"/>
      <c r="EI32" s="153"/>
      <c r="EJ32" s="255"/>
      <c r="EK32" s="262"/>
      <c r="EL32" s="1020"/>
      <c r="EM32" s="12"/>
      <c r="EN32" s="12"/>
      <c r="EO32" s="12"/>
      <c r="EP32" s="12"/>
      <c r="EQ32" s="12"/>
      <c r="ER32" s="12"/>
      <c r="ES32" s="77"/>
      <c r="ET32" s="1020"/>
      <c r="EU32" s="83"/>
      <c r="EV32" s="294"/>
      <c r="EW32" s="294"/>
      <c r="EX32" s="294"/>
      <c r="EY32" s="87"/>
      <c r="EZ32" s="1040"/>
      <c r="FA32" s="58"/>
      <c r="FB32" s="241"/>
      <c r="FC32" s="34"/>
      <c r="FD32" s="34"/>
      <c r="FE32" s="34"/>
      <c r="FF32" s="1009"/>
      <c r="FG32" s="282"/>
      <c r="FH32" s="153"/>
      <c r="FI32" s="153"/>
      <c r="FJ32" s="153"/>
      <c r="FK32" s="153"/>
      <c r="FL32" s="1009"/>
      <c r="FM32" s="282"/>
      <c r="FN32" s="153"/>
      <c r="FO32" s="153"/>
      <c r="FP32" s="153"/>
      <c r="FQ32" s="153"/>
      <c r="FR32" s="1009"/>
      <c r="FS32" s="58"/>
      <c r="FT32" s="241"/>
      <c r="FU32" s="34"/>
      <c r="FV32" s="34"/>
      <c r="FW32" s="34"/>
      <c r="FX32" s="1009"/>
      <c r="FY32" s="58"/>
      <c r="FZ32" s="241"/>
      <c r="GA32" s="34"/>
      <c r="GB32" s="34"/>
      <c r="GC32" s="34"/>
      <c r="GD32" s="1009"/>
      <c r="GE32" s="58"/>
      <c r="GF32" s="241"/>
      <c r="GG32" s="34"/>
      <c r="GH32" s="34"/>
      <c r="GI32" s="34"/>
      <c r="GJ32" s="1009"/>
      <c r="GK32" s="58"/>
      <c r="GL32" s="241"/>
      <c r="GM32" s="34"/>
      <c r="GN32" s="34"/>
      <c r="GO32" s="34"/>
      <c r="GP32" s="1009"/>
      <c r="GQ32" s="58"/>
      <c r="GR32" s="241"/>
      <c r="GS32" s="34"/>
      <c r="GT32" s="34"/>
      <c r="GU32" s="34"/>
      <c r="GV32" s="1009"/>
      <c r="GW32" s="410"/>
      <c r="GX32" s="12"/>
      <c r="GY32" s="12"/>
      <c r="GZ32" s="12"/>
      <c r="HA32" s="12"/>
      <c r="HB32" s="12"/>
      <c r="HC32" s="12"/>
      <c r="HD32" s="12"/>
      <c r="HE32" s="12"/>
      <c r="HF32" s="12"/>
      <c r="HG32" s="12"/>
      <c r="HH32" s="12"/>
      <c r="HI32" s="12"/>
      <c r="HJ32" s="12"/>
      <c r="HK32" s="12"/>
      <c r="HL32" s="12"/>
      <c r="HM32" s="12"/>
      <c r="HN32" s="983"/>
      <c r="HO32" s="197"/>
      <c r="HP32" s="366"/>
      <c r="HQ32" s="12"/>
      <c r="HR32" s="664"/>
      <c r="HS32" s="12"/>
    </row>
    <row r="33" spans="1:227" hidden="1" x14ac:dyDescent="0.25">
      <c r="A33" s="62">
        <v>30</v>
      </c>
      <c r="B33" s="261"/>
      <c r="C33" s="799" t="s">
        <v>4481</v>
      </c>
      <c r="D33" s="153" t="s">
        <v>72</v>
      </c>
      <c r="E33" s="153" t="s">
        <v>69</v>
      </c>
      <c r="F33" s="153" t="s">
        <v>73</v>
      </c>
      <c r="G33" s="258">
        <v>231</v>
      </c>
      <c r="H33" s="1032"/>
      <c r="I33" s="796" t="s">
        <v>4482</v>
      </c>
      <c r="J33" s="153" t="s">
        <v>72</v>
      </c>
      <c r="K33" s="153" t="s">
        <v>69</v>
      </c>
      <c r="L33" s="255" t="s">
        <v>73</v>
      </c>
      <c r="M33" s="262">
        <v>232</v>
      </c>
      <c r="N33" s="1020"/>
      <c r="O33" s="796" t="s">
        <v>4479</v>
      </c>
      <c r="P33" s="153" t="s">
        <v>72</v>
      </c>
      <c r="Q33" s="153" t="s">
        <v>69</v>
      </c>
      <c r="R33" s="255" t="s">
        <v>73</v>
      </c>
      <c r="S33" s="262">
        <v>229</v>
      </c>
      <c r="T33" s="1020"/>
      <c r="U33" s="796" t="s">
        <v>4480</v>
      </c>
      <c r="V33" s="153" t="s">
        <v>72</v>
      </c>
      <c r="W33" s="153" t="s">
        <v>69</v>
      </c>
      <c r="X33" s="255" t="s">
        <v>73</v>
      </c>
      <c r="Y33" s="262">
        <v>230</v>
      </c>
      <c r="Z33" s="1020"/>
      <c r="AA33" s="83"/>
      <c r="AB33" s="241"/>
      <c r="AC33" s="34"/>
      <c r="AD33" s="84"/>
      <c r="AE33" s="87"/>
      <c r="AF33" s="1020"/>
      <c r="AG33" s="257"/>
      <c r="AH33" s="153"/>
      <c r="AI33" s="153"/>
      <c r="AJ33" s="255"/>
      <c r="AK33" s="262"/>
      <c r="AL33" s="1020"/>
      <c r="AM33" s="257"/>
      <c r="AN33" s="153"/>
      <c r="AO33" s="153"/>
      <c r="AP33" s="255"/>
      <c r="AQ33" s="262"/>
      <c r="AR33" s="1020"/>
      <c r="AS33" s="796" t="s">
        <v>4483</v>
      </c>
      <c r="AT33" s="153" t="s">
        <v>72</v>
      </c>
      <c r="AU33" s="153" t="s">
        <v>69</v>
      </c>
      <c r="AV33" s="255" t="s">
        <v>73</v>
      </c>
      <c r="AW33" s="262">
        <v>233</v>
      </c>
      <c r="AX33" s="1020"/>
      <c r="AY33" s="796" t="s">
        <v>4484</v>
      </c>
      <c r="AZ33" s="153" t="s">
        <v>72</v>
      </c>
      <c r="BA33" s="153" t="s">
        <v>69</v>
      </c>
      <c r="BB33" s="255" t="s">
        <v>73</v>
      </c>
      <c r="BC33" s="262">
        <v>234</v>
      </c>
      <c r="BD33" s="1020"/>
      <c r="BE33" s="257"/>
      <c r="BF33" s="153"/>
      <c r="BG33" s="153"/>
      <c r="BH33" s="255"/>
      <c r="BI33" s="262"/>
      <c r="BJ33" s="1020"/>
      <c r="BK33" s="257"/>
      <c r="BL33" s="153"/>
      <c r="BM33" s="153"/>
      <c r="BN33" s="255"/>
      <c r="BO33" s="262"/>
      <c r="BP33" s="1020"/>
      <c r="BQ33" s="791">
        <v>124</v>
      </c>
      <c r="BR33" s="791">
        <v>125</v>
      </c>
      <c r="BS33" s="791">
        <v>126</v>
      </c>
      <c r="BT33" s="257"/>
      <c r="BU33" s="257"/>
      <c r="BV33" s="12"/>
      <c r="BW33" s="77"/>
      <c r="BX33" s="1020"/>
      <c r="BY33" s="58"/>
      <c r="BZ33" s="241"/>
      <c r="CA33" s="34"/>
      <c r="CB33" s="34"/>
      <c r="CC33" s="71"/>
      <c r="CD33" s="1020"/>
      <c r="CE33" s="83"/>
      <c r="CF33" s="241"/>
      <c r="CG33" s="34"/>
      <c r="CH33" s="84"/>
      <c r="CI33" s="87"/>
      <c r="CJ33" s="1020"/>
      <c r="CK33" s="83"/>
      <c r="CL33" s="241"/>
      <c r="CM33" s="34"/>
      <c r="CN33" s="84"/>
      <c r="CO33" s="87"/>
      <c r="CP33" s="1020"/>
      <c r="CQ33" s="83"/>
      <c r="CR33" s="241"/>
      <c r="CS33" s="34"/>
      <c r="CT33" s="84"/>
      <c r="CU33" s="87"/>
      <c r="CV33" s="1020"/>
      <c r="CW33" s="83"/>
      <c r="CX33" s="241"/>
      <c r="CY33" s="34"/>
      <c r="CZ33" s="84"/>
      <c r="DA33" s="87"/>
      <c r="DB33" s="1020"/>
      <c r="DC33" s="83"/>
      <c r="DD33" s="241"/>
      <c r="DE33" s="34"/>
      <c r="DF33" s="84"/>
      <c r="DG33" s="87"/>
      <c r="DH33" s="1020"/>
      <c r="DI33" s="83"/>
      <c r="DJ33" s="241"/>
      <c r="DK33" s="34"/>
      <c r="DL33" s="84"/>
      <c r="DM33" s="87"/>
      <c r="DN33" s="1020"/>
      <c r="DO33" s="83"/>
      <c r="DP33" s="241"/>
      <c r="DQ33" s="34"/>
      <c r="DR33" s="84"/>
      <c r="DS33" s="87"/>
      <c r="DT33" s="1020"/>
      <c r="DU33" s="83"/>
      <c r="DV33" s="241"/>
      <c r="DW33" s="34"/>
      <c r="DX33" s="84"/>
      <c r="DY33" s="87"/>
      <c r="DZ33" s="1020"/>
      <c r="EA33" s="83"/>
      <c r="EB33" s="241"/>
      <c r="EC33" s="34"/>
      <c r="ED33" s="84"/>
      <c r="EE33" s="87"/>
      <c r="EF33" s="1020"/>
      <c r="EG33" s="257"/>
      <c r="EH33" s="153"/>
      <c r="EI33" s="153"/>
      <c r="EJ33" s="255"/>
      <c r="EK33" s="262"/>
      <c r="EL33" s="1020"/>
      <c r="EM33" s="12"/>
      <c r="EN33" s="12"/>
      <c r="EO33" s="12"/>
      <c r="EP33" s="12"/>
      <c r="EQ33" s="12"/>
      <c r="ER33" s="12"/>
      <c r="ES33" s="77"/>
      <c r="ET33" s="1020"/>
      <c r="EU33" s="83"/>
      <c r="EV33" s="294"/>
      <c r="EW33" s="294"/>
      <c r="EX33" s="294"/>
      <c r="EY33" s="87"/>
      <c r="EZ33" s="1040"/>
      <c r="FA33" s="58"/>
      <c r="FB33" s="241"/>
      <c r="FC33" s="34"/>
      <c r="FD33" s="34"/>
      <c r="FE33" s="34"/>
      <c r="FF33" s="1009"/>
      <c r="FG33" s="282"/>
      <c r="FH33" s="153"/>
      <c r="FI33" s="153"/>
      <c r="FJ33" s="153"/>
      <c r="FK33" s="153"/>
      <c r="FL33" s="1009"/>
      <c r="FM33" s="282"/>
      <c r="FN33" s="153"/>
      <c r="FO33" s="153"/>
      <c r="FP33" s="153"/>
      <c r="FQ33" s="153"/>
      <c r="FR33" s="1009"/>
      <c r="FS33" s="58"/>
      <c r="FT33" s="241"/>
      <c r="FU33" s="34"/>
      <c r="FV33" s="34"/>
      <c r="FW33" s="34"/>
      <c r="FX33" s="1009"/>
      <c r="FY33" s="58"/>
      <c r="FZ33" s="241"/>
      <c r="GA33" s="34"/>
      <c r="GB33" s="34"/>
      <c r="GC33" s="34"/>
      <c r="GD33" s="1009"/>
      <c r="GE33" s="58"/>
      <c r="GF33" s="241"/>
      <c r="GG33" s="34"/>
      <c r="GH33" s="34"/>
      <c r="GI33" s="34"/>
      <c r="GJ33" s="1009"/>
      <c r="GK33" s="58"/>
      <c r="GL33" s="241"/>
      <c r="GM33" s="34"/>
      <c r="GN33" s="34"/>
      <c r="GO33" s="34"/>
      <c r="GP33" s="1009"/>
      <c r="GQ33" s="58"/>
      <c r="GR33" s="241"/>
      <c r="GS33" s="34"/>
      <c r="GT33" s="34"/>
      <c r="GU33" s="34"/>
      <c r="GV33" s="1009"/>
      <c r="GW33" s="410"/>
      <c r="GX33" s="12"/>
      <c r="GY33" s="12"/>
      <c r="GZ33" s="12"/>
      <c r="HA33" s="12"/>
      <c r="HB33" s="12"/>
      <c r="HC33" s="12"/>
      <c r="HD33" s="12"/>
      <c r="HE33" s="12"/>
      <c r="HF33" s="12"/>
      <c r="HG33" s="12"/>
      <c r="HH33" s="12"/>
      <c r="HI33" s="12"/>
      <c r="HJ33" s="12"/>
      <c r="HK33" s="12"/>
      <c r="HL33" s="12"/>
      <c r="HM33" s="12"/>
      <c r="HN33" s="983"/>
      <c r="HO33" s="197"/>
      <c r="HP33" s="366"/>
      <c r="HQ33" s="12"/>
      <c r="HR33" s="664"/>
      <c r="HS33" s="12"/>
    </row>
    <row r="34" spans="1:227" hidden="1" x14ac:dyDescent="0.25">
      <c r="A34" s="62">
        <v>31</v>
      </c>
      <c r="C34" s="282"/>
      <c r="D34" s="153"/>
      <c r="E34" s="153"/>
      <c r="F34" s="153"/>
      <c r="G34" s="258"/>
      <c r="H34" s="1032"/>
      <c r="I34" s="257"/>
      <c r="J34" s="153"/>
      <c r="K34" s="153"/>
      <c r="L34" s="255"/>
      <c r="M34" s="262"/>
      <c r="N34" s="1020"/>
      <c r="O34" s="257"/>
      <c r="P34" s="153"/>
      <c r="Q34" s="153"/>
      <c r="R34" s="255"/>
      <c r="S34" s="262"/>
      <c r="T34" s="1020"/>
      <c r="U34" s="257"/>
      <c r="V34" s="153"/>
      <c r="W34" s="153"/>
      <c r="X34" s="255"/>
      <c r="Y34" s="262"/>
      <c r="Z34" s="1020"/>
      <c r="AA34" s="83"/>
      <c r="AB34" s="241"/>
      <c r="AC34" s="34"/>
      <c r="AD34" s="84"/>
      <c r="AE34" s="87"/>
      <c r="AF34" s="1020"/>
      <c r="AG34" s="257"/>
      <c r="AH34" s="153"/>
      <c r="AI34" s="153"/>
      <c r="AJ34" s="255"/>
      <c r="AK34" s="262"/>
      <c r="AL34" s="1020"/>
      <c r="AM34" s="257"/>
      <c r="AN34" s="153"/>
      <c r="AO34" s="153"/>
      <c r="AP34" s="255"/>
      <c r="AQ34" s="262"/>
      <c r="AR34" s="1020"/>
      <c r="AS34" s="257"/>
      <c r="AT34" s="153"/>
      <c r="AU34" s="153"/>
      <c r="AV34" s="255"/>
      <c r="AW34" s="262"/>
      <c r="AX34" s="1020"/>
      <c r="AY34" s="257"/>
      <c r="AZ34" s="153"/>
      <c r="BA34" s="153"/>
      <c r="BB34" s="255"/>
      <c r="BC34" s="262"/>
      <c r="BD34" s="1020"/>
      <c r="BE34" s="257"/>
      <c r="BF34" s="153"/>
      <c r="BG34" s="153"/>
      <c r="BH34" s="255"/>
      <c r="BI34" s="262"/>
      <c r="BJ34" s="1020"/>
      <c r="BK34" s="257"/>
      <c r="BL34" s="153"/>
      <c r="BM34" s="153"/>
      <c r="BN34" s="255"/>
      <c r="BO34" s="262"/>
      <c r="BP34" s="1020"/>
      <c r="BQ34" s="257"/>
      <c r="BR34" s="257"/>
      <c r="BS34" s="257"/>
      <c r="BT34" s="257"/>
      <c r="BU34" s="257"/>
      <c r="BV34" s="12"/>
      <c r="BW34" s="77"/>
      <c r="BX34" s="1020"/>
      <c r="BY34" s="58"/>
      <c r="BZ34" s="241"/>
      <c r="CA34" s="34"/>
      <c r="CB34" s="34"/>
      <c r="CC34" s="71"/>
      <c r="CD34" s="1020"/>
      <c r="CE34" s="83"/>
      <c r="CF34" s="241"/>
      <c r="CG34" s="34"/>
      <c r="CH34" s="84"/>
      <c r="CI34" s="87"/>
      <c r="CJ34" s="1020"/>
      <c r="CK34" s="83"/>
      <c r="CL34" s="241"/>
      <c r="CM34" s="34"/>
      <c r="CN34" s="84"/>
      <c r="CO34" s="87"/>
      <c r="CP34" s="1020"/>
      <c r="CQ34" s="83"/>
      <c r="CR34" s="241"/>
      <c r="CS34" s="34"/>
      <c r="CT34" s="84"/>
      <c r="CU34" s="87"/>
      <c r="CV34" s="1020"/>
      <c r="CW34" s="83"/>
      <c r="CX34" s="241"/>
      <c r="CY34" s="34"/>
      <c r="CZ34" s="84"/>
      <c r="DA34" s="87"/>
      <c r="DB34" s="1020"/>
      <c r="DC34" s="83"/>
      <c r="DD34" s="241"/>
      <c r="DE34" s="34"/>
      <c r="DF34" s="84"/>
      <c r="DG34" s="87"/>
      <c r="DH34" s="1020"/>
      <c r="DI34" s="83"/>
      <c r="DJ34" s="241"/>
      <c r="DK34" s="34"/>
      <c r="DL34" s="84"/>
      <c r="DM34" s="87"/>
      <c r="DN34" s="1020"/>
      <c r="DO34" s="83"/>
      <c r="DP34" s="241"/>
      <c r="DQ34" s="34"/>
      <c r="DR34" s="84"/>
      <c r="DS34" s="87"/>
      <c r="DT34" s="1020"/>
      <c r="DU34" s="83"/>
      <c r="DV34" s="241"/>
      <c r="DW34" s="34"/>
      <c r="DX34" s="84"/>
      <c r="DY34" s="87"/>
      <c r="DZ34" s="1020"/>
      <c r="EA34" s="83"/>
      <c r="EB34" s="241"/>
      <c r="EC34" s="34"/>
      <c r="ED34" s="84"/>
      <c r="EE34" s="87"/>
      <c r="EF34" s="1020"/>
      <c r="EG34" s="257"/>
      <c r="EH34" s="153"/>
      <c r="EI34" s="153"/>
      <c r="EJ34" s="255"/>
      <c r="EK34" s="262"/>
      <c r="EL34" s="1020"/>
      <c r="EM34" s="12"/>
      <c r="EN34" s="12"/>
      <c r="EO34" s="12"/>
      <c r="EP34" s="12"/>
      <c r="EQ34" s="12"/>
      <c r="ER34" s="12"/>
      <c r="ES34" s="77"/>
      <c r="ET34" s="1020"/>
      <c r="EU34" s="83"/>
      <c r="EV34" s="294"/>
      <c r="EW34" s="294"/>
      <c r="EX34" s="294"/>
      <c r="EY34" s="87"/>
      <c r="EZ34" s="1040"/>
      <c r="FA34" s="58"/>
      <c r="FB34" s="241"/>
      <c r="FC34" s="34"/>
      <c r="FD34" s="34"/>
      <c r="FE34" s="34"/>
      <c r="FF34" s="1009"/>
      <c r="FG34" s="282"/>
      <c r="FH34" s="153"/>
      <c r="FI34" s="153"/>
      <c r="FJ34" s="153"/>
      <c r="FK34" s="153"/>
      <c r="FL34" s="1009"/>
      <c r="FM34" s="282"/>
      <c r="FN34" s="153"/>
      <c r="FO34" s="153"/>
      <c r="FP34" s="153"/>
      <c r="FQ34" s="153"/>
      <c r="FR34" s="1009"/>
      <c r="FS34" s="58"/>
      <c r="FT34" s="241"/>
      <c r="FU34" s="34"/>
      <c r="FV34" s="34"/>
      <c r="FW34" s="34"/>
      <c r="FX34" s="1009"/>
      <c r="FY34" s="58"/>
      <c r="FZ34" s="241"/>
      <c r="GA34" s="34"/>
      <c r="GB34" s="34"/>
      <c r="GC34" s="34"/>
      <c r="GD34" s="1009"/>
      <c r="GE34" s="58"/>
      <c r="GF34" s="241"/>
      <c r="GG34" s="34"/>
      <c r="GH34" s="34"/>
      <c r="GI34" s="34"/>
      <c r="GJ34" s="1009"/>
      <c r="GK34" s="58"/>
      <c r="GL34" s="241"/>
      <c r="GM34" s="34"/>
      <c r="GN34" s="34"/>
      <c r="GO34" s="34"/>
      <c r="GP34" s="1009"/>
      <c r="GQ34" s="58"/>
      <c r="GR34" s="241"/>
      <c r="GS34" s="34"/>
      <c r="GT34" s="34"/>
      <c r="GU34" s="34"/>
      <c r="GV34" s="1009"/>
      <c r="GW34" s="410"/>
      <c r="GX34" s="12"/>
      <c r="GY34" s="12"/>
      <c r="GZ34" s="12"/>
      <c r="HA34" s="12"/>
      <c r="HB34" s="12"/>
      <c r="HC34" s="12"/>
      <c r="HD34" s="12"/>
      <c r="HE34" s="12"/>
      <c r="HF34" s="12"/>
      <c r="HG34" s="12"/>
      <c r="HH34" s="12"/>
      <c r="HI34" s="12"/>
      <c r="HJ34" s="12"/>
      <c r="HK34" s="12"/>
      <c r="HL34" s="12"/>
      <c r="HM34" s="12"/>
      <c r="HN34" s="983"/>
      <c r="HO34" s="197"/>
      <c r="HP34" s="366"/>
      <c r="HQ34" s="12"/>
      <c r="HR34" s="250"/>
      <c r="HS34" s="12"/>
    </row>
    <row r="35" spans="1:227" hidden="1" x14ac:dyDescent="0.25">
      <c r="A35" s="62">
        <v>32</v>
      </c>
      <c r="B35" s="261"/>
      <c r="C35" s="282"/>
      <c r="D35" s="153"/>
      <c r="E35" s="153"/>
      <c r="F35" s="153"/>
      <c r="G35" s="258"/>
      <c r="H35" s="1032"/>
      <c r="I35" s="257"/>
      <c r="J35" s="153"/>
      <c r="K35" s="153"/>
      <c r="L35" s="255"/>
      <c r="M35" s="262"/>
      <c r="N35" s="1020"/>
      <c r="O35" s="257"/>
      <c r="P35" s="153"/>
      <c r="Q35" s="153"/>
      <c r="R35" s="255"/>
      <c r="S35" s="262"/>
      <c r="T35" s="1020"/>
      <c r="U35" s="257"/>
      <c r="V35" s="153"/>
      <c r="W35" s="153"/>
      <c r="X35" s="255"/>
      <c r="Y35" s="262"/>
      <c r="Z35" s="1020"/>
      <c r="AA35" s="83"/>
      <c r="AB35" s="241"/>
      <c r="AC35" s="34"/>
      <c r="AD35" s="84"/>
      <c r="AE35" s="87"/>
      <c r="AF35" s="1020"/>
      <c r="AG35" s="257"/>
      <c r="AH35" s="153"/>
      <c r="AI35" s="153"/>
      <c r="AJ35" s="255"/>
      <c r="AK35" s="262"/>
      <c r="AL35" s="1020"/>
      <c r="AM35" s="257"/>
      <c r="AN35" s="153"/>
      <c r="AO35" s="153"/>
      <c r="AP35" s="255"/>
      <c r="AQ35" s="262"/>
      <c r="AR35" s="1020"/>
      <c r="AS35" s="257"/>
      <c r="AT35" s="153"/>
      <c r="AU35" s="153"/>
      <c r="AV35" s="255"/>
      <c r="AW35" s="262"/>
      <c r="AX35" s="1020"/>
      <c r="AY35" s="257"/>
      <c r="AZ35" s="153"/>
      <c r="BA35" s="153"/>
      <c r="BB35" s="255"/>
      <c r="BC35" s="262"/>
      <c r="BD35" s="1020"/>
      <c r="BE35" s="257"/>
      <c r="BF35" s="153"/>
      <c r="BG35" s="153"/>
      <c r="BH35" s="255"/>
      <c r="BI35" s="262"/>
      <c r="BJ35" s="1020"/>
      <c r="BK35" s="257"/>
      <c r="BL35" s="153"/>
      <c r="BM35" s="153"/>
      <c r="BN35" s="255"/>
      <c r="BO35" s="262"/>
      <c r="BP35" s="1020"/>
      <c r="BQ35" s="257"/>
      <c r="BR35" s="257"/>
      <c r="BS35" s="257"/>
      <c r="BT35" s="257"/>
      <c r="BU35" s="257"/>
      <c r="BV35" s="12"/>
      <c r="BW35" s="77"/>
      <c r="BX35" s="1020"/>
      <c r="BY35" s="58"/>
      <c r="BZ35" s="241"/>
      <c r="CA35" s="34"/>
      <c r="CB35" s="34"/>
      <c r="CC35" s="71"/>
      <c r="CD35" s="1020"/>
      <c r="CE35" s="83"/>
      <c r="CF35" s="241"/>
      <c r="CG35" s="34"/>
      <c r="CH35" s="84"/>
      <c r="CI35" s="87"/>
      <c r="CJ35" s="1020"/>
      <c r="CK35" s="83"/>
      <c r="CL35" s="241"/>
      <c r="CM35" s="34"/>
      <c r="CN35" s="84"/>
      <c r="CO35" s="87"/>
      <c r="CP35" s="1020"/>
      <c r="CQ35" s="83"/>
      <c r="CR35" s="241"/>
      <c r="CS35" s="34"/>
      <c r="CT35" s="84"/>
      <c r="CU35" s="87"/>
      <c r="CV35" s="1020"/>
      <c r="CW35" s="83"/>
      <c r="CX35" s="241"/>
      <c r="CY35" s="34"/>
      <c r="CZ35" s="84"/>
      <c r="DA35" s="87"/>
      <c r="DB35" s="1020"/>
      <c r="DC35" s="83"/>
      <c r="DD35" s="241"/>
      <c r="DE35" s="34"/>
      <c r="DF35" s="84"/>
      <c r="DG35" s="87"/>
      <c r="DH35" s="1020"/>
      <c r="DI35" s="83"/>
      <c r="DJ35" s="241"/>
      <c r="DK35" s="34"/>
      <c r="DL35" s="84"/>
      <c r="DM35" s="87"/>
      <c r="DN35" s="1020"/>
      <c r="DO35" s="83"/>
      <c r="DP35" s="241"/>
      <c r="DQ35" s="34"/>
      <c r="DR35" s="84"/>
      <c r="DS35" s="87"/>
      <c r="DT35" s="1020"/>
      <c r="DU35" s="83"/>
      <c r="DV35" s="241"/>
      <c r="DW35" s="34"/>
      <c r="DX35" s="84"/>
      <c r="DY35" s="87"/>
      <c r="DZ35" s="1020"/>
      <c r="EA35" s="83"/>
      <c r="EB35" s="241"/>
      <c r="EC35" s="34"/>
      <c r="ED35" s="84"/>
      <c r="EE35" s="87"/>
      <c r="EF35" s="1020"/>
      <c r="EG35" s="257"/>
      <c r="EH35" s="153"/>
      <c r="EI35" s="153"/>
      <c r="EJ35" s="255"/>
      <c r="EK35" s="262"/>
      <c r="EL35" s="1020"/>
      <c r="EM35" s="12"/>
      <c r="EN35" s="12"/>
      <c r="EO35" s="12"/>
      <c r="EP35" s="12"/>
      <c r="EQ35" s="12"/>
      <c r="ER35" s="12"/>
      <c r="ES35" s="77"/>
      <c r="ET35" s="1020"/>
      <c r="EU35" s="83"/>
      <c r="EV35" s="294"/>
      <c r="EW35" s="294"/>
      <c r="EX35" s="294"/>
      <c r="EY35" s="87"/>
      <c r="EZ35" s="1040"/>
      <c r="FA35" s="58"/>
      <c r="FB35" s="241"/>
      <c r="FC35" s="34"/>
      <c r="FD35" s="34"/>
      <c r="FE35" s="34"/>
      <c r="FF35" s="1009"/>
      <c r="FG35" s="282"/>
      <c r="FH35" s="153"/>
      <c r="FI35" s="153"/>
      <c r="FJ35" s="153"/>
      <c r="FK35" s="153"/>
      <c r="FL35" s="1009"/>
      <c r="FM35" s="282"/>
      <c r="FN35" s="153"/>
      <c r="FO35" s="153"/>
      <c r="FP35" s="153"/>
      <c r="FQ35" s="153"/>
      <c r="FR35" s="1009"/>
      <c r="FS35" s="58"/>
      <c r="FT35" s="241"/>
      <c r="FU35" s="34"/>
      <c r="FV35" s="34"/>
      <c r="FW35" s="34"/>
      <c r="FX35" s="1009"/>
      <c r="FY35" s="58"/>
      <c r="FZ35" s="241"/>
      <c r="GA35" s="34"/>
      <c r="GB35" s="34"/>
      <c r="GC35" s="34"/>
      <c r="GD35" s="1009"/>
      <c r="GE35" s="58"/>
      <c r="GF35" s="241"/>
      <c r="GG35" s="34"/>
      <c r="GH35" s="34"/>
      <c r="GI35" s="34"/>
      <c r="GJ35" s="1009"/>
      <c r="GK35" s="58"/>
      <c r="GL35" s="241"/>
      <c r="GM35" s="34"/>
      <c r="GN35" s="34"/>
      <c r="GO35" s="34"/>
      <c r="GP35" s="1009"/>
      <c r="GQ35" s="58"/>
      <c r="GR35" s="241"/>
      <c r="GS35" s="34"/>
      <c r="GT35" s="34"/>
      <c r="GU35" s="34"/>
      <c r="GV35" s="1009"/>
      <c r="GW35" s="410"/>
      <c r="GX35" s="12"/>
      <c r="GY35" s="12"/>
      <c r="GZ35" s="12"/>
      <c r="HA35" s="12"/>
      <c r="HB35" s="12"/>
      <c r="HC35" s="12"/>
      <c r="HD35" s="12"/>
      <c r="HE35" s="12"/>
      <c r="HF35" s="12"/>
      <c r="HG35" s="12"/>
      <c r="HH35" s="12"/>
      <c r="HI35" s="12"/>
      <c r="HJ35" s="12"/>
      <c r="HK35" s="12"/>
      <c r="HL35" s="12"/>
      <c r="HM35" s="12"/>
      <c r="HN35" s="983"/>
      <c r="HO35" s="197"/>
      <c r="HP35" s="366"/>
      <c r="HQ35" s="12"/>
      <c r="HR35" s="250"/>
      <c r="HS35" s="12"/>
    </row>
    <row r="36" spans="1:227" hidden="1" x14ac:dyDescent="0.25">
      <c r="A36" s="62">
        <v>33</v>
      </c>
      <c r="B36" s="261"/>
      <c r="C36" s="282"/>
      <c r="D36" s="153"/>
      <c r="E36" s="153"/>
      <c r="F36" s="153"/>
      <c r="G36" s="258"/>
      <c r="H36" s="1032"/>
      <c r="I36" s="257"/>
      <c r="J36" s="153"/>
      <c r="K36" s="153"/>
      <c r="L36" s="255"/>
      <c r="M36" s="262"/>
      <c r="N36" s="1020"/>
      <c r="O36" s="257"/>
      <c r="P36" s="153"/>
      <c r="Q36" s="153"/>
      <c r="R36" s="255"/>
      <c r="S36" s="262"/>
      <c r="T36" s="1020"/>
      <c r="U36" s="257"/>
      <c r="V36" s="153"/>
      <c r="W36" s="153"/>
      <c r="X36" s="255"/>
      <c r="Y36" s="262"/>
      <c r="Z36" s="1020"/>
      <c r="AA36" s="83"/>
      <c r="AB36" s="241"/>
      <c r="AC36" s="34"/>
      <c r="AD36" s="84"/>
      <c r="AE36" s="87"/>
      <c r="AF36" s="1020"/>
      <c r="AG36" s="257"/>
      <c r="AH36" s="153"/>
      <c r="AI36" s="153"/>
      <c r="AJ36" s="255"/>
      <c r="AK36" s="262"/>
      <c r="AL36" s="1020"/>
      <c r="AM36" s="257"/>
      <c r="AN36" s="153"/>
      <c r="AO36" s="153"/>
      <c r="AP36" s="255"/>
      <c r="AQ36" s="262"/>
      <c r="AR36" s="1020"/>
      <c r="AS36" s="257"/>
      <c r="AT36" s="153"/>
      <c r="AU36" s="153"/>
      <c r="AV36" s="255"/>
      <c r="AW36" s="262"/>
      <c r="AX36" s="1020"/>
      <c r="AY36" s="257"/>
      <c r="AZ36" s="153"/>
      <c r="BA36" s="153"/>
      <c r="BB36" s="255"/>
      <c r="BC36" s="262"/>
      <c r="BD36" s="1020"/>
      <c r="BE36" s="257"/>
      <c r="BF36" s="153"/>
      <c r="BG36" s="153"/>
      <c r="BH36" s="255"/>
      <c r="BI36" s="262"/>
      <c r="BJ36" s="1020"/>
      <c r="BK36" s="257"/>
      <c r="BL36" s="153"/>
      <c r="BM36" s="153"/>
      <c r="BN36" s="255"/>
      <c r="BO36" s="262"/>
      <c r="BP36" s="1020"/>
      <c r="BQ36" s="257"/>
      <c r="BR36" s="257"/>
      <c r="BS36" s="257"/>
      <c r="BT36" s="257"/>
      <c r="BU36" s="257"/>
      <c r="BV36" s="12"/>
      <c r="BW36" s="77"/>
      <c r="BX36" s="1020"/>
      <c r="BY36" s="58"/>
      <c r="BZ36" s="241"/>
      <c r="CA36" s="34"/>
      <c r="CB36" s="34"/>
      <c r="CC36" s="71"/>
      <c r="CD36" s="1020"/>
      <c r="CE36" s="83"/>
      <c r="CF36" s="241"/>
      <c r="CG36" s="34"/>
      <c r="CH36" s="84"/>
      <c r="CI36" s="87"/>
      <c r="CJ36" s="1020"/>
      <c r="CK36" s="83"/>
      <c r="CL36" s="241"/>
      <c r="CM36" s="34"/>
      <c r="CN36" s="84"/>
      <c r="CO36" s="87"/>
      <c r="CP36" s="1020"/>
      <c r="CQ36" s="83"/>
      <c r="CR36" s="241"/>
      <c r="CS36" s="34"/>
      <c r="CT36" s="84"/>
      <c r="CU36" s="87"/>
      <c r="CV36" s="1020"/>
      <c r="CW36" s="83"/>
      <c r="CX36" s="241"/>
      <c r="CY36" s="34"/>
      <c r="CZ36" s="84"/>
      <c r="DA36" s="87"/>
      <c r="DB36" s="1020"/>
      <c r="DC36" s="83"/>
      <c r="DD36" s="241"/>
      <c r="DE36" s="34"/>
      <c r="DF36" s="84"/>
      <c r="DG36" s="87"/>
      <c r="DH36" s="1020"/>
      <c r="DI36" s="83"/>
      <c r="DJ36" s="241"/>
      <c r="DK36" s="34"/>
      <c r="DL36" s="84"/>
      <c r="DM36" s="87"/>
      <c r="DN36" s="1020"/>
      <c r="DO36" s="83"/>
      <c r="DP36" s="241"/>
      <c r="DQ36" s="34"/>
      <c r="DR36" s="84"/>
      <c r="DS36" s="87"/>
      <c r="DT36" s="1020"/>
      <c r="DU36" s="83"/>
      <c r="DV36" s="241"/>
      <c r="DW36" s="34"/>
      <c r="DX36" s="84"/>
      <c r="DY36" s="87"/>
      <c r="DZ36" s="1020"/>
      <c r="EA36" s="83"/>
      <c r="EB36" s="241"/>
      <c r="EC36" s="34"/>
      <c r="ED36" s="84"/>
      <c r="EE36" s="87"/>
      <c r="EF36" s="1020"/>
      <c r="EG36" s="257"/>
      <c r="EH36" s="153"/>
      <c r="EI36" s="153"/>
      <c r="EJ36" s="255"/>
      <c r="EK36" s="262"/>
      <c r="EL36" s="1020"/>
      <c r="EM36" s="12"/>
      <c r="EN36" s="12"/>
      <c r="EO36" s="12"/>
      <c r="EP36" s="12"/>
      <c r="EQ36" s="12"/>
      <c r="ER36" s="12"/>
      <c r="ES36" s="77"/>
      <c r="ET36" s="1020"/>
      <c r="EU36" s="83"/>
      <c r="EV36" s="294"/>
      <c r="EW36" s="294"/>
      <c r="EX36" s="294"/>
      <c r="EY36" s="87"/>
      <c r="EZ36" s="1040"/>
      <c r="FA36" s="58"/>
      <c r="FB36" s="241"/>
      <c r="FC36" s="34"/>
      <c r="FD36" s="34"/>
      <c r="FE36" s="34"/>
      <c r="FF36" s="1009"/>
      <c r="FG36" s="282"/>
      <c r="FH36" s="153"/>
      <c r="FI36" s="153"/>
      <c r="FJ36" s="153"/>
      <c r="FK36" s="153"/>
      <c r="FL36" s="1009"/>
      <c r="FM36" s="282"/>
      <c r="FN36" s="153"/>
      <c r="FO36" s="153"/>
      <c r="FP36" s="153"/>
      <c r="FQ36" s="153"/>
      <c r="FR36" s="1009"/>
      <c r="FS36" s="58"/>
      <c r="FT36" s="241"/>
      <c r="FU36" s="34"/>
      <c r="FV36" s="34"/>
      <c r="FW36" s="34"/>
      <c r="FX36" s="1009"/>
      <c r="FY36" s="58"/>
      <c r="FZ36" s="241"/>
      <c r="GA36" s="34"/>
      <c r="GB36" s="34"/>
      <c r="GC36" s="34"/>
      <c r="GD36" s="1009"/>
      <c r="GE36" s="58"/>
      <c r="GF36" s="241"/>
      <c r="GG36" s="34"/>
      <c r="GH36" s="34"/>
      <c r="GI36" s="34"/>
      <c r="GJ36" s="1009"/>
      <c r="GK36" s="58"/>
      <c r="GL36" s="241"/>
      <c r="GM36" s="34"/>
      <c r="GN36" s="34"/>
      <c r="GO36" s="34"/>
      <c r="GP36" s="1009"/>
      <c r="GQ36" s="58"/>
      <c r="GR36" s="241"/>
      <c r="GS36" s="34"/>
      <c r="GT36" s="34"/>
      <c r="GU36" s="34"/>
      <c r="GV36" s="1009"/>
      <c r="GW36" s="410"/>
      <c r="GX36" s="12"/>
      <c r="GY36" s="12"/>
      <c r="GZ36" s="12"/>
      <c r="HA36" s="12"/>
      <c r="HB36" s="12"/>
      <c r="HC36" s="12"/>
      <c r="HD36" s="12"/>
      <c r="HE36" s="12"/>
      <c r="HF36" s="12"/>
      <c r="HG36" s="12"/>
      <c r="HH36" s="12"/>
      <c r="HI36" s="12"/>
      <c r="HJ36" s="12"/>
      <c r="HK36" s="12"/>
      <c r="HL36" s="12"/>
      <c r="HM36" s="12"/>
      <c r="HN36" s="983"/>
      <c r="HO36" s="197"/>
      <c r="HP36" s="366"/>
      <c r="HQ36" s="12"/>
      <c r="HR36" s="250"/>
      <c r="HS36" s="12"/>
    </row>
    <row r="37" spans="1:227" hidden="1" x14ac:dyDescent="0.25">
      <c r="A37" s="62">
        <v>34</v>
      </c>
      <c r="B37" s="261"/>
      <c r="C37" s="282"/>
      <c r="D37" s="153"/>
      <c r="E37" s="153"/>
      <c r="F37" s="153"/>
      <c r="G37" s="258"/>
      <c r="H37" s="1032"/>
      <c r="I37" s="257"/>
      <c r="J37" s="153"/>
      <c r="K37" s="153"/>
      <c r="L37" s="255"/>
      <c r="M37" s="262"/>
      <c r="N37" s="1020"/>
      <c r="O37" s="257"/>
      <c r="P37" s="153"/>
      <c r="Q37" s="153"/>
      <c r="R37" s="255"/>
      <c r="S37" s="262"/>
      <c r="T37" s="1020"/>
      <c r="U37" s="257"/>
      <c r="V37" s="153"/>
      <c r="W37" s="153"/>
      <c r="X37" s="255"/>
      <c r="Y37" s="262"/>
      <c r="Z37" s="1020"/>
      <c r="AA37" s="83"/>
      <c r="AB37" s="241"/>
      <c r="AC37" s="34"/>
      <c r="AD37" s="84"/>
      <c r="AE37" s="87"/>
      <c r="AF37" s="1020"/>
      <c r="AG37" s="257"/>
      <c r="AH37" s="153"/>
      <c r="AI37" s="153"/>
      <c r="AJ37" s="255"/>
      <c r="AK37" s="262"/>
      <c r="AL37" s="1020"/>
      <c r="AM37" s="257"/>
      <c r="AN37" s="153"/>
      <c r="AO37" s="153"/>
      <c r="AP37" s="255"/>
      <c r="AQ37" s="262"/>
      <c r="AR37" s="1020"/>
      <c r="AS37" s="257"/>
      <c r="AT37" s="153"/>
      <c r="AU37" s="153"/>
      <c r="AV37" s="255"/>
      <c r="AW37" s="262"/>
      <c r="AX37" s="1020"/>
      <c r="AY37" s="257"/>
      <c r="AZ37" s="153"/>
      <c r="BA37" s="153"/>
      <c r="BB37" s="255"/>
      <c r="BC37" s="262"/>
      <c r="BD37" s="1020"/>
      <c r="BE37" s="257"/>
      <c r="BF37" s="153"/>
      <c r="BG37" s="153"/>
      <c r="BH37" s="255"/>
      <c r="BI37" s="262"/>
      <c r="BJ37" s="1020"/>
      <c r="BK37" s="257"/>
      <c r="BL37" s="153"/>
      <c r="BM37" s="153"/>
      <c r="BN37" s="255"/>
      <c r="BO37" s="262"/>
      <c r="BP37" s="1020"/>
      <c r="BQ37" s="257"/>
      <c r="BR37" s="257"/>
      <c r="BS37" s="257"/>
      <c r="BT37" s="257"/>
      <c r="BU37" s="257"/>
      <c r="BV37" s="12"/>
      <c r="BW37" s="77"/>
      <c r="BX37" s="1020"/>
      <c r="BY37" s="58"/>
      <c r="BZ37" s="241"/>
      <c r="CA37" s="34"/>
      <c r="CB37" s="34"/>
      <c r="CC37" s="71"/>
      <c r="CD37" s="1020"/>
      <c r="CE37" s="83"/>
      <c r="CF37" s="241"/>
      <c r="CG37" s="34"/>
      <c r="CH37" s="84"/>
      <c r="CI37" s="87"/>
      <c r="CJ37" s="1020"/>
      <c r="CK37" s="83"/>
      <c r="CL37" s="241"/>
      <c r="CM37" s="34"/>
      <c r="CN37" s="84"/>
      <c r="CO37" s="87"/>
      <c r="CP37" s="1020"/>
      <c r="CQ37" s="83"/>
      <c r="CR37" s="241"/>
      <c r="CS37" s="34"/>
      <c r="CT37" s="84"/>
      <c r="CU37" s="87"/>
      <c r="CV37" s="1020"/>
      <c r="CW37" s="83"/>
      <c r="CX37" s="241"/>
      <c r="CY37" s="34"/>
      <c r="CZ37" s="84"/>
      <c r="DA37" s="87"/>
      <c r="DB37" s="1020"/>
      <c r="DC37" s="83"/>
      <c r="DD37" s="241"/>
      <c r="DE37" s="34"/>
      <c r="DF37" s="84"/>
      <c r="DG37" s="87"/>
      <c r="DH37" s="1020"/>
      <c r="DI37" s="83"/>
      <c r="DJ37" s="241"/>
      <c r="DK37" s="34"/>
      <c r="DL37" s="84"/>
      <c r="DM37" s="87"/>
      <c r="DN37" s="1020"/>
      <c r="DO37" s="83"/>
      <c r="DP37" s="241"/>
      <c r="DQ37" s="34"/>
      <c r="DR37" s="84"/>
      <c r="DS37" s="87"/>
      <c r="DT37" s="1020"/>
      <c r="DU37" s="83"/>
      <c r="DV37" s="241"/>
      <c r="DW37" s="34"/>
      <c r="DX37" s="84"/>
      <c r="DY37" s="87"/>
      <c r="DZ37" s="1020"/>
      <c r="EA37" s="83"/>
      <c r="EB37" s="241"/>
      <c r="EC37" s="34"/>
      <c r="ED37" s="84"/>
      <c r="EE37" s="87"/>
      <c r="EF37" s="1020"/>
      <c r="EG37" s="257"/>
      <c r="EH37" s="153"/>
      <c r="EI37" s="153"/>
      <c r="EJ37" s="255"/>
      <c r="EK37" s="262"/>
      <c r="EL37" s="1020"/>
      <c r="EM37" s="12"/>
      <c r="EN37" s="12"/>
      <c r="EO37" s="12"/>
      <c r="EP37" s="12"/>
      <c r="EQ37" s="12"/>
      <c r="ER37" s="12"/>
      <c r="ES37" s="77"/>
      <c r="ET37" s="1020"/>
      <c r="EU37" s="83"/>
      <c r="EV37" s="294"/>
      <c r="EW37" s="294"/>
      <c r="EX37" s="294"/>
      <c r="EY37" s="87"/>
      <c r="EZ37" s="1040"/>
      <c r="FA37" s="58"/>
      <c r="FB37" s="241"/>
      <c r="FC37" s="34"/>
      <c r="FD37" s="34"/>
      <c r="FE37" s="34"/>
      <c r="FF37" s="1009"/>
      <c r="FG37" s="282"/>
      <c r="FH37" s="153"/>
      <c r="FI37" s="153"/>
      <c r="FJ37" s="153"/>
      <c r="FK37" s="153"/>
      <c r="FL37" s="1009"/>
      <c r="FM37" s="282"/>
      <c r="FN37" s="153"/>
      <c r="FO37" s="153"/>
      <c r="FP37" s="153"/>
      <c r="FQ37" s="153"/>
      <c r="FR37" s="1009"/>
      <c r="FS37" s="58"/>
      <c r="FT37" s="241"/>
      <c r="FU37" s="34"/>
      <c r="FV37" s="34"/>
      <c r="FW37" s="34"/>
      <c r="FX37" s="1009"/>
      <c r="FY37" s="58"/>
      <c r="FZ37" s="241"/>
      <c r="GA37" s="34"/>
      <c r="GB37" s="34"/>
      <c r="GC37" s="34"/>
      <c r="GD37" s="1009"/>
      <c r="GE37" s="58"/>
      <c r="GF37" s="241"/>
      <c r="GG37" s="34"/>
      <c r="GH37" s="34"/>
      <c r="GI37" s="34"/>
      <c r="GJ37" s="1009"/>
      <c r="GK37" s="58"/>
      <c r="GL37" s="241"/>
      <c r="GM37" s="34"/>
      <c r="GN37" s="34"/>
      <c r="GO37" s="34"/>
      <c r="GP37" s="1009"/>
      <c r="GQ37" s="58"/>
      <c r="GR37" s="241"/>
      <c r="GS37" s="34"/>
      <c r="GT37" s="34"/>
      <c r="GU37" s="34"/>
      <c r="GV37" s="1009"/>
      <c r="GW37" s="410"/>
      <c r="GX37" s="12"/>
      <c r="GY37" s="12"/>
      <c r="GZ37" s="12"/>
      <c r="HA37" s="12"/>
      <c r="HB37" s="12"/>
      <c r="HC37" s="12"/>
      <c r="HD37" s="12"/>
      <c r="HE37" s="12"/>
      <c r="HF37" s="12"/>
      <c r="HG37" s="12"/>
      <c r="HH37" s="12"/>
      <c r="HI37" s="12"/>
      <c r="HJ37" s="12"/>
      <c r="HK37" s="12"/>
      <c r="HL37" s="12"/>
      <c r="HM37" s="12"/>
      <c r="HN37" s="983"/>
      <c r="HO37" s="197"/>
      <c r="HP37" s="366"/>
      <c r="HQ37" s="12"/>
      <c r="HR37" s="250"/>
      <c r="HS37" s="12"/>
    </row>
    <row r="38" spans="1:227" hidden="1" x14ac:dyDescent="0.25">
      <c r="A38" s="62">
        <v>35</v>
      </c>
      <c r="B38" s="261"/>
      <c r="C38" s="282"/>
      <c r="D38" s="153"/>
      <c r="E38" s="153"/>
      <c r="F38" s="153"/>
      <c r="G38" s="258"/>
      <c r="H38" s="1032"/>
      <c r="I38" s="257"/>
      <c r="J38" s="153"/>
      <c r="K38" s="153"/>
      <c r="L38" s="255"/>
      <c r="M38" s="262"/>
      <c r="N38" s="1020"/>
      <c r="O38" s="257"/>
      <c r="P38" s="153"/>
      <c r="Q38" s="153"/>
      <c r="R38" s="255"/>
      <c r="S38" s="262"/>
      <c r="T38" s="1020"/>
      <c r="U38" s="257"/>
      <c r="V38" s="153"/>
      <c r="W38" s="153"/>
      <c r="X38" s="255"/>
      <c r="Y38" s="262"/>
      <c r="Z38" s="1020"/>
      <c r="AA38" s="83"/>
      <c r="AB38" s="241"/>
      <c r="AC38" s="34"/>
      <c r="AD38" s="84"/>
      <c r="AE38" s="87"/>
      <c r="AF38" s="1020"/>
      <c r="AG38" s="257"/>
      <c r="AH38" s="153"/>
      <c r="AI38" s="153"/>
      <c r="AJ38" s="255"/>
      <c r="AK38" s="262"/>
      <c r="AL38" s="1020"/>
      <c r="AM38" s="257"/>
      <c r="AN38" s="153"/>
      <c r="AO38" s="153"/>
      <c r="AP38" s="255"/>
      <c r="AQ38" s="262"/>
      <c r="AR38" s="1020"/>
      <c r="AS38" s="257"/>
      <c r="AT38" s="153"/>
      <c r="AU38" s="153"/>
      <c r="AV38" s="255"/>
      <c r="AW38" s="262"/>
      <c r="AX38" s="1020"/>
      <c r="AY38" s="257"/>
      <c r="AZ38" s="153"/>
      <c r="BA38" s="153"/>
      <c r="BB38" s="255"/>
      <c r="BC38" s="262"/>
      <c r="BD38" s="1020"/>
      <c r="BE38" s="257"/>
      <c r="BF38" s="153"/>
      <c r="BG38" s="153"/>
      <c r="BH38" s="255"/>
      <c r="BI38" s="262"/>
      <c r="BJ38" s="1020"/>
      <c r="BK38" s="257"/>
      <c r="BL38" s="153"/>
      <c r="BM38" s="153"/>
      <c r="BN38" s="255"/>
      <c r="BO38" s="262"/>
      <c r="BP38" s="1020"/>
      <c r="BQ38" s="257"/>
      <c r="BR38" s="257"/>
      <c r="BS38" s="257"/>
      <c r="BT38" s="257"/>
      <c r="BU38" s="257"/>
      <c r="BV38" s="12"/>
      <c r="BW38" s="77"/>
      <c r="BX38" s="1020"/>
      <c r="BY38" s="58"/>
      <c r="BZ38" s="241"/>
      <c r="CA38" s="34"/>
      <c r="CB38" s="34"/>
      <c r="CC38" s="71"/>
      <c r="CD38" s="1020"/>
      <c r="CE38" s="83"/>
      <c r="CF38" s="241"/>
      <c r="CG38" s="34"/>
      <c r="CH38" s="84"/>
      <c r="CI38" s="87"/>
      <c r="CJ38" s="1020"/>
      <c r="CK38" s="83"/>
      <c r="CL38" s="241"/>
      <c r="CM38" s="34"/>
      <c r="CN38" s="84"/>
      <c r="CO38" s="87"/>
      <c r="CP38" s="1020"/>
      <c r="CQ38" s="83"/>
      <c r="CR38" s="241"/>
      <c r="CS38" s="34"/>
      <c r="CT38" s="84"/>
      <c r="CU38" s="87"/>
      <c r="CV38" s="1020"/>
      <c r="CW38" s="83"/>
      <c r="CX38" s="241"/>
      <c r="CY38" s="34"/>
      <c r="CZ38" s="84"/>
      <c r="DA38" s="87"/>
      <c r="DB38" s="1020"/>
      <c r="DC38" s="83"/>
      <c r="DD38" s="241"/>
      <c r="DE38" s="34"/>
      <c r="DF38" s="84"/>
      <c r="DG38" s="87"/>
      <c r="DH38" s="1020"/>
      <c r="DI38" s="83"/>
      <c r="DJ38" s="241"/>
      <c r="DK38" s="34"/>
      <c r="DL38" s="84"/>
      <c r="DM38" s="87"/>
      <c r="DN38" s="1020"/>
      <c r="DO38" s="83"/>
      <c r="DP38" s="241"/>
      <c r="DQ38" s="34"/>
      <c r="DR38" s="84"/>
      <c r="DS38" s="87"/>
      <c r="DT38" s="1020"/>
      <c r="DU38" s="83"/>
      <c r="DV38" s="241"/>
      <c r="DW38" s="34"/>
      <c r="DX38" s="84"/>
      <c r="DY38" s="87"/>
      <c r="DZ38" s="1020"/>
      <c r="EA38" s="83"/>
      <c r="EB38" s="241"/>
      <c r="EC38" s="34"/>
      <c r="ED38" s="84"/>
      <c r="EE38" s="87"/>
      <c r="EF38" s="1020"/>
      <c r="EG38" s="257"/>
      <c r="EH38" s="153"/>
      <c r="EI38" s="153"/>
      <c r="EJ38" s="255"/>
      <c r="EK38" s="262"/>
      <c r="EL38" s="1020"/>
      <c r="EM38" s="12"/>
      <c r="EN38" s="12"/>
      <c r="EO38" s="12"/>
      <c r="EP38" s="12"/>
      <c r="EQ38" s="12"/>
      <c r="ER38" s="12"/>
      <c r="ES38" s="77"/>
      <c r="ET38" s="1020"/>
      <c r="EU38" s="83"/>
      <c r="EV38" s="294"/>
      <c r="EW38" s="294"/>
      <c r="EX38" s="294"/>
      <c r="EY38" s="87"/>
      <c r="EZ38" s="1040"/>
      <c r="FA38" s="58"/>
      <c r="FB38" s="241"/>
      <c r="FC38" s="34"/>
      <c r="FD38" s="34"/>
      <c r="FE38" s="34"/>
      <c r="FF38" s="1009"/>
      <c r="FG38" s="282"/>
      <c r="FH38" s="153"/>
      <c r="FI38" s="153"/>
      <c r="FJ38" s="153"/>
      <c r="FK38" s="153"/>
      <c r="FL38" s="1009"/>
      <c r="FM38" s="282"/>
      <c r="FN38" s="153"/>
      <c r="FO38" s="153"/>
      <c r="FP38" s="153"/>
      <c r="FQ38" s="153"/>
      <c r="FR38" s="1009"/>
      <c r="FS38" s="58"/>
      <c r="FT38" s="241"/>
      <c r="FU38" s="34"/>
      <c r="FV38" s="34"/>
      <c r="FW38" s="34"/>
      <c r="FX38" s="1009"/>
      <c r="FY38" s="58"/>
      <c r="FZ38" s="241"/>
      <c r="GA38" s="34"/>
      <c r="GB38" s="34"/>
      <c r="GC38" s="34"/>
      <c r="GD38" s="1009"/>
      <c r="GE38" s="58"/>
      <c r="GF38" s="241"/>
      <c r="GG38" s="34"/>
      <c r="GH38" s="34"/>
      <c r="GI38" s="34"/>
      <c r="GJ38" s="1009"/>
      <c r="GK38" s="58"/>
      <c r="GL38" s="241"/>
      <c r="GM38" s="34"/>
      <c r="GN38" s="34"/>
      <c r="GO38" s="34"/>
      <c r="GP38" s="1009"/>
      <c r="GQ38" s="58"/>
      <c r="GR38" s="241"/>
      <c r="GS38" s="34"/>
      <c r="GT38" s="34"/>
      <c r="GU38" s="34"/>
      <c r="GV38" s="1009"/>
      <c r="GW38" s="410"/>
      <c r="GX38" s="12"/>
      <c r="GY38" s="12"/>
      <c r="GZ38" s="12"/>
      <c r="HA38" s="12"/>
      <c r="HB38" s="12"/>
      <c r="HC38" s="12"/>
      <c r="HD38" s="12"/>
      <c r="HE38" s="12"/>
      <c r="HF38" s="12"/>
      <c r="HG38" s="12"/>
      <c r="HH38" s="12"/>
      <c r="HI38" s="12"/>
      <c r="HJ38" s="12"/>
      <c r="HK38" s="12"/>
      <c r="HL38" s="12"/>
      <c r="HM38" s="12"/>
      <c r="HN38" s="983"/>
      <c r="HO38" s="197"/>
      <c r="HP38" s="366"/>
      <c r="HQ38" s="12"/>
      <c r="HR38" s="250"/>
      <c r="HS38" s="12"/>
    </row>
    <row r="39" spans="1:227" hidden="1" x14ac:dyDescent="0.25">
      <c r="A39" s="62">
        <v>36</v>
      </c>
      <c r="B39" s="261"/>
      <c r="C39" s="282"/>
      <c r="D39" s="153"/>
      <c r="E39" s="153"/>
      <c r="F39" s="153"/>
      <c r="G39" s="258"/>
      <c r="H39" s="1032"/>
      <c r="I39" s="257"/>
      <c r="J39" s="153"/>
      <c r="K39" s="153"/>
      <c r="L39" s="255"/>
      <c r="M39" s="262"/>
      <c r="N39" s="1020"/>
      <c r="O39" s="257"/>
      <c r="P39" s="153"/>
      <c r="Q39" s="153"/>
      <c r="R39" s="255"/>
      <c r="S39" s="262"/>
      <c r="T39" s="1020"/>
      <c r="U39" s="257"/>
      <c r="V39" s="153"/>
      <c r="W39" s="153"/>
      <c r="X39" s="255"/>
      <c r="Y39" s="262"/>
      <c r="Z39" s="1020"/>
      <c r="AA39" s="83"/>
      <c r="AB39" s="241"/>
      <c r="AC39" s="34"/>
      <c r="AD39" s="84"/>
      <c r="AE39" s="87"/>
      <c r="AF39" s="1020"/>
      <c r="AG39" s="257"/>
      <c r="AH39" s="153"/>
      <c r="AI39" s="153"/>
      <c r="AJ39" s="255"/>
      <c r="AK39" s="262"/>
      <c r="AL39" s="1020"/>
      <c r="AM39" s="257"/>
      <c r="AN39" s="153"/>
      <c r="AO39" s="153"/>
      <c r="AP39" s="255"/>
      <c r="AQ39" s="262"/>
      <c r="AR39" s="1020"/>
      <c r="AS39" s="257"/>
      <c r="AT39" s="153"/>
      <c r="AU39" s="153"/>
      <c r="AV39" s="255"/>
      <c r="AW39" s="262"/>
      <c r="AX39" s="1020"/>
      <c r="AY39" s="257"/>
      <c r="AZ39" s="153"/>
      <c r="BA39" s="153"/>
      <c r="BB39" s="255"/>
      <c r="BC39" s="262"/>
      <c r="BD39" s="1020"/>
      <c r="BE39" s="257"/>
      <c r="BF39" s="153"/>
      <c r="BG39" s="153"/>
      <c r="BH39" s="255"/>
      <c r="BI39" s="262"/>
      <c r="BJ39" s="1020"/>
      <c r="BK39" s="257"/>
      <c r="BL39" s="153"/>
      <c r="BM39" s="153"/>
      <c r="BN39" s="255"/>
      <c r="BO39" s="262"/>
      <c r="BP39" s="1020"/>
      <c r="BQ39" s="257"/>
      <c r="BR39" s="257"/>
      <c r="BS39" s="257"/>
      <c r="BT39" s="257"/>
      <c r="BU39" s="257"/>
      <c r="BV39" s="12"/>
      <c r="BW39" s="77"/>
      <c r="BX39" s="1020"/>
      <c r="BY39" s="58"/>
      <c r="BZ39" s="241"/>
      <c r="CA39" s="34"/>
      <c r="CB39" s="34"/>
      <c r="CC39" s="71"/>
      <c r="CD39" s="1020"/>
      <c r="CE39" s="83"/>
      <c r="CF39" s="241"/>
      <c r="CG39" s="34"/>
      <c r="CH39" s="84"/>
      <c r="CI39" s="87"/>
      <c r="CJ39" s="1020"/>
      <c r="CK39" s="83"/>
      <c r="CL39" s="241"/>
      <c r="CM39" s="34"/>
      <c r="CN39" s="84"/>
      <c r="CO39" s="87"/>
      <c r="CP39" s="1020"/>
      <c r="CQ39" s="83"/>
      <c r="CR39" s="241"/>
      <c r="CS39" s="34"/>
      <c r="CT39" s="84"/>
      <c r="CU39" s="87"/>
      <c r="CV39" s="1020"/>
      <c r="CW39" s="83"/>
      <c r="CX39" s="241"/>
      <c r="CY39" s="34"/>
      <c r="CZ39" s="84"/>
      <c r="DA39" s="87"/>
      <c r="DB39" s="1020"/>
      <c r="DC39" s="83"/>
      <c r="DD39" s="241"/>
      <c r="DE39" s="34"/>
      <c r="DF39" s="84"/>
      <c r="DG39" s="87"/>
      <c r="DH39" s="1020"/>
      <c r="DI39" s="83"/>
      <c r="DJ39" s="241"/>
      <c r="DK39" s="34"/>
      <c r="DL39" s="84"/>
      <c r="DM39" s="87"/>
      <c r="DN39" s="1020"/>
      <c r="DO39" s="83"/>
      <c r="DP39" s="241"/>
      <c r="DQ39" s="34"/>
      <c r="DR39" s="84"/>
      <c r="DS39" s="87"/>
      <c r="DT39" s="1020"/>
      <c r="DU39" s="83"/>
      <c r="DV39" s="241"/>
      <c r="DW39" s="34"/>
      <c r="DX39" s="84"/>
      <c r="DY39" s="87"/>
      <c r="DZ39" s="1020"/>
      <c r="EA39" s="83"/>
      <c r="EB39" s="241"/>
      <c r="EC39" s="34"/>
      <c r="ED39" s="84"/>
      <c r="EE39" s="87"/>
      <c r="EF39" s="1020"/>
      <c r="EG39" s="257"/>
      <c r="EH39" s="153"/>
      <c r="EI39" s="153"/>
      <c r="EJ39" s="255"/>
      <c r="EK39" s="262"/>
      <c r="EL39" s="1020"/>
      <c r="EM39" s="12"/>
      <c r="EN39" s="12"/>
      <c r="EO39" s="12"/>
      <c r="EP39" s="12"/>
      <c r="EQ39" s="12"/>
      <c r="ER39" s="12"/>
      <c r="ES39" s="77"/>
      <c r="ET39" s="1020"/>
      <c r="EU39" s="83"/>
      <c r="EV39" s="294"/>
      <c r="EW39" s="294"/>
      <c r="EX39" s="294"/>
      <c r="EY39" s="87"/>
      <c r="EZ39" s="1040"/>
      <c r="FA39" s="58"/>
      <c r="FB39" s="241"/>
      <c r="FC39" s="34"/>
      <c r="FD39" s="34"/>
      <c r="FE39" s="34"/>
      <c r="FF39" s="1009"/>
      <c r="FG39" s="282"/>
      <c r="FH39" s="153"/>
      <c r="FI39" s="153"/>
      <c r="FJ39" s="153"/>
      <c r="FK39" s="153"/>
      <c r="FL39" s="1009"/>
      <c r="FM39" s="282"/>
      <c r="FN39" s="153"/>
      <c r="FO39" s="153"/>
      <c r="FP39" s="153"/>
      <c r="FQ39" s="153"/>
      <c r="FR39" s="1009"/>
      <c r="FS39" s="58"/>
      <c r="FT39" s="241"/>
      <c r="FU39" s="34"/>
      <c r="FV39" s="34"/>
      <c r="FW39" s="34"/>
      <c r="FX39" s="1009"/>
      <c r="FY39" s="58"/>
      <c r="FZ39" s="241"/>
      <c r="GA39" s="34"/>
      <c r="GB39" s="34"/>
      <c r="GC39" s="34"/>
      <c r="GD39" s="1009"/>
      <c r="GE39" s="58"/>
      <c r="GF39" s="241"/>
      <c r="GG39" s="34"/>
      <c r="GH39" s="34"/>
      <c r="GI39" s="34"/>
      <c r="GJ39" s="1009"/>
      <c r="GK39" s="58"/>
      <c r="GL39" s="241"/>
      <c r="GM39" s="34"/>
      <c r="GN39" s="34"/>
      <c r="GO39" s="34"/>
      <c r="GP39" s="1009"/>
      <c r="GQ39" s="58"/>
      <c r="GR39" s="241"/>
      <c r="GS39" s="34"/>
      <c r="GT39" s="34"/>
      <c r="GU39" s="34"/>
      <c r="GV39" s="1009"/>
      <c r="GW39" s="410"/>
      <c r="GX39" s="12"/>
      <c r="GY39" s="12"/>
      <c r="GZ39" s="12"/>
      <c r="HA39" s="12"/>
      <c r="HB39" s="12"/>
      <c r="HC39" s="12"/>
      <c r="HD39" s="12"/>
      <c r="HE39" s="12"/>
      <c r="HF39" s="12"/>
      <c r="HG39" s="12"/>
      <c r="HH39" s="12"/>
      <c r="HI39" s="12"/>
      <c r="HJ39" s="12"/>
      <c r="HK39" s="12"/>
      <c r="HL39" s="12"/>
      <c r="HM39" s="12"/>
      <c r="HN39" s="983"/>
      <c r="HO39" s="24"/>
      <c r="HP39" s="366"/>
      <c r="HQ39" s="12"/>
      <c r="HR39" s="250"/>
      <c r="HS39" s="12"/>
    </row>
    <row r="40" spans="1:227" hidden="1" x14ac:dyDescent="0.25">
      <c r="A40" s="62">
        <v>37</v>
      </c>
      <c r="B40" s="261"/>
      <c r="C40" s="282"/>
      <c r="D40" s="153"/>
      <c r="E40" s="153"/>
      <c r="F40" s="153"/>
      <c r="G40" s="258"/>
      <c r="H40" s="1032"/>
      <c r="I40" s="257"/>
      <c r="J40" s="153"/>
      <c r="K40" s="153"/>
      <c r="L40" s="255"/>
      <c r="M40" s="262"/>
      <c r="N40" s="1020"/>
      <c r="O40" s="257"/>
      <c r="P40" s="153"/>
      <c r="Q40" s="153"/>
      <c r="R40" s="255"/>
      <c r="S40" s="262"/>
      <c r="T40" s="1020"/>
      <c r="U40" s="257"/>
      <c r="V40" s="153"/>
      <c r="W40" s="153"/>
      <c r="X40" s="255"/>
      <c r="Y40" s="262"/>
      <c r="Z40" s="1020"/>
      <c r="AA40" s="83"/>
      <c r="AB40" s="241"/>
      <c r="AC40" s="34"/>
      <c r="AD40" s="84"/>
      <c r="AE40" s="87"/>
      <c r="AF40" s="1020"/>
      <c r="AG40" s="257"/>
      <c r="AH40" s="153"/>
      <c r="AI40" s="153"/>
      <c r="AJ40" s="255"/>
      <c r="AK40" s="262"/>
      <c r="AL40" s="1020"/>
      <c r="AM40" s="257"/>
      <c r="AN40" s="153"/>
      <c r="AO40" s="153"/>
      <c r="AP40" s="255"/>
      <c r="AQ40" s="262"/>
      <c r="AR40" s="1020"/>
      <c r="AS40" s="257"/>
      <c r="AT40" s="153"/>
      <c r="AU40" s="153"/>
      <c r="AV40" s="255"/>
      <c r="AW40" s="262"/>
      <c r="AX40" s="1020"/>
      <c r="AY40" s="257"/>
      <c r="AZ40" s="153"/>
      <c r="BA40" s="153"/>
      <c r="BB40" s="255"/>
      <c r="BC40" s="262"/>
      <c r="BD40" s="1020"/>
      <c r="BE40" s="257"/>
      <c r="BF40" s="153"/>
      <c r="BG40" s="153"/>
      <c r="BH40" s="255"/>
      <c r="BI40" s="262"/>
      <c r="BJ40" s="1020"/>
      <c r="BK40" s="257"/>
      <c r="BL40" s="153"/>
      <c r="BM40" s="153"/>
      <c r="BN40" s="255"/>
      <c r="BO40" s="262"/>
      <c r="BP40" s="1020"/>
      <c r="BQ40" s="257"/>
      <c r="BR40" s="257"/>
      <c r="BS40" s="257"/>
      <c r="BT40" s="257"/>
      <c r="BU40" s="257"/>
      <c r="BV40" s="12"/>
      <c r="BW40" s="77"/>
      <c r="BX40" s="1020"/>
      <c r="BY40" s="58"/>
      <c r="BZ40" s="241"/>
      <c r="CA40" s="34"/>
      <c r="CB40" s="34"/>
      <c r="CC40" s="71"/>
      <c r="CD40" s="1020"/>
      <c r="CE40" s="83"/>
      <c r="CF40" s="241"/>
      <c r="CG40" s="34"/>
      <c r="CH40" s="84"/>
      <c r="CI40" s="87"/>
      <c r="CJ40" s="1020"/>
      <c r="CK40" s="83"/>
      <c r="CL40" s="241"/>
      <c r="CM40" s="34"/>
      <c r="CN40" s="84"/>
      <c r="CO40" s="87"/>
      <c r="CP40" s="1020"/>
      <c r="CQ40" s="83"/>
      <c r="CR40" s="241"/>
      <c r="CS40" s="34"/>
      <c r="CT40" s="84"/>
      <c r="CU40" s="87"/>
      <c r="CV40" s="1020"/>
      <c r="CW40" s="83"/>
      <c r="CX40" s="241"/>
      <c r="CY40" s="34"/>
      <c r="CZ40" s="84"/>
      <c r="DA40" s="87"/>
      <c r="DB40" s="1020"/>
      <c r="DC40" s="83"/>
      <c r="DD40" s="241"/>
      <c r="DE40" s="34"/>
      <c r="DF40" s="84"/>
      <c r="DG40" s="87"/>
      <c r="DH40" s="1020"/>
      <c r="DI40" s="83"/>
      <c r="DJ40" s="241"/>
      <c r="DK40" s="34"/>
      <c r="DL40" s="84"/>
      <c r="DM40" s="87"/>
      <c r="DN40" s="1020"/>
      <c r="DO40" s="83"/>
      <c r="DP40" s="241"/>
      <c r="DQ40" s="34"/>
      <c r="DR40" s="84"/>
      <c r="DS40" s="87"/>
      <c r="DT40" s="1020"/>
      <c r="DU40" s="83"/>
      <c r="DV40" s="241"/>
      <c r="DW40" s="34"/>
      <c r="DX40" s="84"/>
      <c r="DY40" s="87"/>
      <c r="DZ40" s="1020"/>
      <c r="EA40" s="83"/>
      <c r="EB40" s="241"/>
      <c r="EC40" s="34"/>
      <c r="ED40" s="84"/>
      <c r="EE40" s="87"/>
      <c r="EF40" s="1020"/>
      <c r="EG40" s="257"/>
      <c r="EH40" s="153"/>
      <c r="EI40" s="153"/>
      <c r="EJ40" s="255"/>
      <c r="EK40" s="262"/>
      <c r="EL40" s="1020"/>
      <c r="EM40" s="12"/>
      <c r="EN40" s="12"/>
      <c r="EO40" s="12"/>
      <c r="EP40" s="12"/>
      <c r="EQ40" s="12"/>
      <c r="ER40" s="12"/>
      <c r="ES40" s="77"/>
      <c r="ET40" s="1020"/>
      <c r="EU40" s="83"/>
      <c r="EV40" s="294"/>
      <c r="EW40" s="294"/>
      <c r="EX40" s="294"/>
      <c r="EY40" s="87"/>
      <c r="EZ40" s="1040"/>
      <c r="FA40" s="58"/>
      <c r="FB40" s="241"/>
      <c r="FC40" s="34"/>
      <c r="FD40" s="34"/>
      <c r="FE40" s="34"/>
      <c r="FF40" s="1009"/>
      <c r="FG40" s="282"/>
      <c r="FH40" s="153"/>
      <c r="FI40" s="153"/>
      <c r="FJ40" s="153"/>
      <c r="FK40" s="153"/>
      <c r="FL40" s="1009"/>
      <c r="FM40" s="282"/>
      <c r="FN40" s="153"/>
      <c r="FO40" s="153"/>
      <c r="FP40" s="153"/>
      <c r="FQ40" s="153"/>
      <c r="FR40" s="1009"/>
      <c r="FS40" s="58"/>
      <c r="FT40" s="241"/>
      <c r="FU40" s="34"/>
      <c r="FV40" s="34"/>
      <c r="FW40" s="34"/>
      <c r="FX40" s="1009"/>
      <c r="FY40" s="58"/>
      <c r="FZ40" s="241"/>
      <c r="GA40" s="34"/>
      <c r="GB40" s="34"/>
      <c r="GC40" s="34"/>
      <c r="GD40" s="1009"/>
      <c r="GE40" s="58"/>
      <c r="GF40" s="241"/>
      <c r="GG40" s="34"/>
      <c r="GH40" s="34"/>
      <c r="GI40" s="34"/>
      <c r="GJ40" s="1009"/>
      <c r="GK40" s="58"/>
      <c r="GL40" s="241"/>
      <c r="GM40" s="34"/>
      <c r="GN40" s="34"/>
      <c r="GO40" s="34"/>
      <c r="GP40" s="1009"/>
      <c r="GQ40" s="58"/>
      <c r="GR40" s="241"/>
      <c r="GS40" s="34"/>
      <c r="GT40" s="34"/>
      <c r="GU40" s="34"/>
      <c r="GV40" s="1009"/>
      <c r="GW40" s="410"/>
      <c r="GX40" s="12"/>
      <c r="GY40" s="12"/>
      <c r="GZ40" s="12"/>
      <c r="HA40" s="12"/>
      <c r="HB40" s="12"/>
      <c r="HC40" s="12"/>
      <c r="HD40" s="12"/>
      <c r="HE40" s="12"/>
      <c r="HF40" s="12"/>
      <c r="HG40" s="12"/>
      <c r="HH40" s="12"/>
      <c r="HI40" s="12"/>
      <c r="HJ40" s="12"/>
      <c r="HK40" s="12"/>
      <c r="HL40" s="12"/>
      <c r="HM40" s="12"/>
      <c r="HN40" s="983"/>
      <c r="HO40" s="197"/>
      <c r="HP40" s="366"/>
      <c r="HQ40" s="12"/>
      <c r="HR40" s="250"/>
      <c r="HS40" s="12"/>
    </row>
    <row r="41" spans="1:227" hidden="1" x14ac:dyDescent="0.25">
      <c r="A41" s="62">
        <v>38</v>
      </c>
      <c r="C41" s="282"/>
      <c r="D41" s="153"/>
      <c r="E41" s="153"/>
      <c r="F41" s="153"/>
      <c r="G41" s="258"/>
      <c r="H41" s="1032"/>
      <c r="I41" s="282"/>
      <c r="J41" s="153"/>
      <c r="K41" s="153"/>
      <c r="L41" s="153"/>
      <c r="M41" s="258"/>
      <c r="N41" s="1020"/>
      <c r="O41" s="282"/>
      <c r="P41" s="153"/>
      <c r="Q41" s="153"/>
      <c r="R41" s="153"/>
      <c r="S41" s="258"/>
      <c r="T41" s="1020"/>
      <c r="U41" s="282"/>
      <c r="V41" s="153"/>
      <c r="W41" s="153"/>
      <c r="X41" s="153"/>
      <c r="Y41" s="258"/>
      <c r="Z41" s="1020"/>
      <c r="AA41" s="83"/>
      <c r="AB41" s="34"/>
      <c r="AC41" s="34"/>
      <c r="AD41" s="84"/>
      <c r="AE41" s="87"/>
      <c r="AF41" s="1020"/>
      <c r="AG41" s="257"/>
      <c r="AH41" s="153"/>
      <c r="AI41" s="153"/>
      <c r="AJ41" s="255"/>
      <c r="AK41" s="262"/>
      <c r="AL41" s="1020"/>
      <c r="AM41" s="257"/>
      <c r="AN41" s="153"/>
      <c r="AO41" s="153"/>
      <c r="AP41" s="255"/>
      <c r="AQ41" s="262"/>
      <c r="AR41" s="1020"/>
      <c r="AS41" s="282"/>
      <c r="AT41" s="153"/>
      <c r="AU41" s="153"/>
      <c r="AV41" s="153"/>
      <c r="AW41" s="258"/>
      <c r="AX41" s="1020"/>
      <c r="AY41" s="282"/>
      <c r="AZ41" s="153"/>
      <c r="BA41" s="153"/>
      <c r="BB41" s="153"/>
      <c r="BC41" s="258"/>
      <c r="BD41" s="1020"/>
      <c r="BE41" s="257"/>
      <c r="BF41" s="153"/>
      <c r="BG41" s="153"/>
      <c r="BH41" s="255"/>
      <c r="BI41" s="262"/>
      <c r="BJ41" s="1020"/>
      <c r="BK41" s="257"/>
      <c r="BL41" s="153"/>
      <c r="BM41" s="153"/>
      <c r="BN41" s="255"/>
      <c r="BO41" s="262"/>
      <c r="BP41" s="1020"/>
      <c r="BQ41" s="257"/>
      <c r="BR41" s="257"/>
      <c r="BS41" s="257"/>
      <c r="BT41" s="257"/>
      <c r="BU41" s="257"/>
      <c r="BV41" s="12"/>
      <c r="BW41" s="77"/>
      <c r="BX41" s="1020"/>
      <c r="BY41" s="58"/>
      <c r="BZ41" s="34"/>
      <c r="CA41" s="34"/>
      <c r="CB41" s="34"/>
      <c r="CC41" s="71"/>
      <c r="CD41" s="1020"/>
      <c r="CE41" s="83"/>
      <c r="CF41" s="34"/>
      <c r="CG41" s="34"/>
      <c r="CH41" s="84"/>
      <c r="CI41" s="87"/>
      <c r="CJ41" s="1020"/>
      <c r="CK41" s="83"/>
      <c r="CL41" s="34"/>
      <c r="CM41" s="34"/>
      <c r="CN41" s="84"/>
      <c r="CO41" s="87"/>
      <c r="CP41" s="1020"/>
      <c r="CQ41" s="83"/>
      <c r="CR41" s="34"/>
      <c r="CS41" s="34"/>
      <c r="CT41" s="84"/>
      <c r="CU41" s="87"/>
      <c r="CV41" s="1020"/>
      <c r="CW41" s="83"/>
      <c r="CX41" s="34"/>
      <c r="CY41" s="34"/>
      <c r="CZ41" s="84"/>
      <c r="DA41" s="87"/>
      <c r="DB41" s="1020"/>
      <c r="DC41" s="83"/>
      <c r="DD41" s="34"/>
      <c r="DE41" s="34"/>
      <c r="DF41" s="84"/>
      <c r="DG41" s="87"/>
      <c r="DH41" s="1020"/>
      <c r="DI41" s="83"/>
      <c r="DJ41" s="34"/>
      <c r="DK41" s="34"/>
      <c r="DL41" s="84"/>
      <c r="DM41" s="87"/>
      <c r="DN41" s="1020"/>
      <c r="DO41" s="83"/>
      <c r="DP41" s="34"/>
      <c r="DQ41" s="34"/>
      <c r="DR41" s="84"/>
      <c r="DS41" s="87"/>
      <c r="DT41" s="1020"/>
      <c r="DU41" s="83"/>
      <c r="DV41" s="34"/>
      <c r="DW41" s="34"/>
      <c r="DX41" s="84"/>
      <c r="DY41" s="87"/>
      <c r="DZ41" s="1020"/>
      <c r="EA41" s="83"/>
      <c r="EB41" s="34"/>
      <c r="EC41" s="34"/>
      <c r="ED41" s="84"/>
      <c r="EE41" s="87"/>
      <c r="EF41" s="1020"/>
      <c r="EG41" s="257"/>
      <c r="EH41" s="153"/>
      <c r="EI41" s="153"/>
      <c r="EJ41" s="255"/>
      <c r="EK41" s="262"/>
      <c r="EL41" s="1020"/>
      <c r="EM41" s="12"/>
      <c r="EN41" s="12"/>
      <c r="EO41" s="12"/>
      <c r="EP41" s="12"/>
      <c r="EQ41" s="12"/>
      <c r="ER41" s="12"/>
      <c r="ES41" s="77"/>
      <c r="ET41" s="1020"/>
      <c r="EU41" s="83"/>
      <c r="EV41" s="294"/>
      <c r="EW41" s="294"/>
      <c r="EX41" s="294"/>
      <c r="EY41" s="87"/>
      <c r="EZ41" s="1040"/>
      <c r="FA41" s="58"/>
      <c r="FB41" s="34"/>
      <c r="FC41" s="34"/>
      <c r="FD41" s="34"/>
      <c r="FE41" s="34"/>
      <c r="FF41" s="1009"/>
      <c r="FG41" s="58"/>
      <c r="FH41" s="34"/>
      <c r="FI41" s="34"/>
      <c r="FJ41" s="34"/>
      <c r="FK41" s="34"/>
      <c r="FL41" s="1009"/>
      <c r="FM41" s="58"/>
      <c r="FN41" s="34"/>
      <c r="FO41" s="34"/>
      <c r="FP41" s="34"/>
      <c r="FQ41" s="34"/>
      <c r="FR41" s="1009"/>
      <c r="FS41" s="58"/>
      <c r="FT41" s="34"/>
      <c r="FU41" s="34"/>
      <c r="FV41" s="34"/>
      <c r="FW41" s="34"/>
      <c r="FX41" s="1009"/>
      <c r="FY41" s="58"/>
      <c r="FZ41" s="34"/>
      <c r="GA41" s="34"/>
      <c r="GB41" s="34"/>
      <c r="GC41" s="34"/>
      <c r="GD41" s="1009"/>
      <c r="GE41" s="58"/>
      <c r="GF41" s="240"/>
      <c r="GG41" s="240"/>
      <c r="GH41" s="240"/>
      <c r="GI41" s="240"/>
      <c r="GJ41" s="1009"/>
      <c r="GK41" s="58"/>
      <c r="GL41" s="34"/>
      <c r="GM41" s="34"/>
      <c r="GN41" s="34"/>
      <c r="GO41" s="34"/>
      <c r="GP41" s="1009"/>
      <c r="GQ41" s="58"/>
      <c r="GR41" s="34"/>
      <c r="GS41" s="34"/>
      <c r="GT41" s="34"/>
      <c r="GU41" s="34"/>
      <c r="GV41" s="1009"/>
      <c r="GW41" s="410"/>
      <c r="GX41" s="12"/>
      <c r="GY41" s="12"/>
      <c r="GZ41" s="12"/>
      <c r="HA41" s="12"/>
      <c r="HB41" s="12"/>
      <c r="HC41" s="12"/>
      <c r="HD41" s="12"/>
      <c r="HE41" s="12"/>
      <c r="HF41" s="12"/>
      <c r="HG41" s="12"/>
      <c r="HH41" s="12"/>
      <c r="HI41" s="12"/>
      <c r="HJ41" s="12"/>
      <c r="HK41" s="12"/>
      <c r="HL41" s="12"/>
      <c r="HM41" s="12"/>
      <c r="HN41" s="983"/>
      <c r="HO41" s="24"/>
      <c r="HP41" s="366"/>
      <c r="HQ41" s="12"/>
      <c r="HR41" s="250"/>
      <c r="HS41" s="12"/>
    </row>
    <row r="42" spans="1:227" hidden="1" x14ac:dyDescent="0.25">
      <c r="A42" s="62">
        <v>39</v>
      </c>
      <c r="C42" s="282"/>
      <c r="D42" s="153"/>
      <c r="E42" s="153"/>
      <c r="F42" s="153"/>
      <c r="G42" s="258"/>
      <c r="H42" s="1032"/>
      <c r="I42" s="282"/>
      <c r="J42" s="153"/>
      <c r="K42" s="153"/>
      <c r="L42" s="153"/>
      <c r="M42" s="258"/>
      <c r="N42" s="1020"/>
      <c r="O42" s="282"/>
      <c r="P42" s="153"/>
      <c r="Q42" s="153"/>
      <c r="R42" s="153"/>
      <c r="S42" s="258"/>
      <c r="T42" s="1020"/>
      <c r="U42" s="282"/>
      <c r="V42" s="153"/>
      <c r="W42" s="153"/>
      <c r="X42" s="153"/>
      <c r="Y42" s="258"/>
      <c r="Z42" s="1020"/>
      <c r="AA42" s="83"/>
      <c r="AB42" s="34"/>
      <c r="AC42" s="34"/>
      <c r="AD42" s="84"/>
      <c r="AE42" s="87"/>
      <c r="AF42" s="1020"/>
      <c r="AG42" s="257"/>
      <c r="AH42" s="153"/>
      <c r="AI42" s="153"/>
      <c r="AJ42" s="255"/>
      <c r="AK42" s="262"/>
      <c r="AL42" s="1020"/>
      <c r="AM42" s="257"/>
      <c r="AN42" s="153"/>
      <c r="AO42" s="153"/>
      <c r="AP42" s="255"/>
      <c r="AQ42" s="262"/>
      <c r="AR42" s="1020"/>
      <c r="AS42" s="282"/>
      <c r="AT42" s="153"/>
      <c r="AU42" s="153"/>
      <c r="AV42" s="153"/>
      <c r="AW42" s="258"/>
      <c r="AX42" s="1020"/>
      <c r="AY42" s="282"/>
      <c r="AZ42" s="153"/>
      <c r="BA42" s="153"/>
      <c r="BB42" s="153"/>
      <c r="BC42" s="258"/>
      <c r="BD42" s="1020"/>
      <c r="BE42" s="257"/>
      <c r="BF42" s="153"/>
      <c r="BG42" s="153"/>
      <c r="BH42" s="255"/>
      <c r="BI42" s="262"/>
      <c r="BJ42" s="1020"/>
      <c r="BK42" s="257"/>
      <c r="BL42" s="153"/>
      <c r="BM42" s="153"/>
      <c r="BN42" s="255"/>
      <c r="BO42" s="262"/>
      <c r="BP42" s="1020"/>
      <c r="BQ42" s="257"/>
      <c r="BR42" s="257"/>
      <c r="BS42" s="257"/>
      <c r="BT42" s="257"/>
      <c r="BU42" s="257"/>
      <c r="BV42" s="12"/>
      <c r="BW42" s="77"/>
      <c r="BX42" s="1020"/>
      <c r="BY42" s="58"/>
      <c r="BZ42" s="34"/>
      <c r="CA42" s="34"/>
      <c r="CB42" s="34"/>
      <c r="CC42" s="71"/>
      <c r="CD42" s="1020"/>
      <c r="CE42" s="83"/>
      <c r="CF42" s="34"/>
      <c r="CG42" s="34"/>
      <c r="CH42" s="84"/>
      <c r="CI42" s="87"/>
      <c r="CJ42" s="1020"/>
      <c r="CK42" s="83"/>
      <c r="CL42" s="34"/>
      <c r="CM42" s="34"/>
      <c r="CN42" s="84"/>
      <c r="CO42" s="87"/>
      <c r="CP42" s="1020"/>
      <c r="CQ42" s="83"/>
      <c r="CR42" s="34"/>
      <c r="CS42" s="34"/>
      <c r="CT42" s="84"/>
      <c r="CU42" s="87"/>
      <c r="CV42" s="1020"/>
      <c r="CW42" s="83"/>
      <c r="CX42" s="34"/>
      <c r="CY42" s="34"/>
      <c r="CZ42" s="84"/>
      <c r="DA42" s="87"/>
      <c r="DB42" s="1020"/>
      <c r="DC42" s="83"/>
      <c r="DD42" s="34"/>
      <c r="DE42" s="34"/>
      <c r="DF42" s="84"/>
      <c r="DG42" s="87"/>
      <c r="DH42" s="1020"/>
      <c r="DI42" s="83"/>
      <c r="DJ42" s="34"/>
      <c r="DK42" s="34"/>
      <c r="DL42" s="84"/>
      <c r="DM42" s="87"/>
      <c r="DN42" s="1020"/>
      <c r="DO42" s="83"/>
      <c r="DP42" s="34"/>
      <c r="DQ42" s="34"/>
      <c r="DR42" s="84"/>
      <c r="DS42" s="87"/>
      <c r="DT42" s="1020"/>
      <c r="DU42" s="83"/>
      <c r="DV42" s="34"/>
      <c r="DW42" s="34"/>
      <c r="DX42" s="84"/>
      <c r="DY42" s="87"/>
      <c r="DZ42" s="1020"/>
      <c r="EA42" s="83"/>
      <c r="EB42" s="34"/>
      <c r="EC42" s="34"/>
      <c r="ED42" s="84"/>
      <c r="EE42" s="87"/>
      <c r="EF42" s="1020"/>
      <c r="EG42" s="257"/>
      <c r="EH42" s="153"/>
      <c r="EI42" s="153"/>
      <c r="EJ42" s="255"/>
      <c r="EK42" s="262"/>
      <c r="EL42" s="1020"/>
      <c r="EM42" s="12"/>
      <c r="EN42" s="12"/>
      <c r="EO42" s="12"/>
      <c r="EP42" s="12"/>
      <c r="EQ42" s="12"/>
      <c r="ER42" s="12"/>
      <c r="ES42" s="77"/>
      <c r="ET42" s="1020"/>
      <c r="EU42" s="83"/>
      <c r="EV42" s="294"/>
      <c r="EW42" s="294"/>
      <c r="EX42" s="294"/>
      <c r="EY42" s="87"/>
      <c r="EZ42" s="1040"/>
      <c r="FA42" s="58"/>
      <c r="FB42" s="34"/>
      <c r="FC42" s="34"/>
      <c r="FD42" s="34"/>
      <c r="FE42" s="34"/>
      <c r="FF42" s="1009"/>
      <c r="FG42" s="58"/>
      <c r="FH42" s="34"/>
      <c r="FI42" s="34"/>
      <c r="FJ42" s="34"/>
      <c r="FK42" s="34"/>
      <c r="FL42" s="1009"/>
      <c r="FM42" s="58"/>
      <c r="FN42" s="34"/>
      <c r="FO42" s="34"/>
      <c r="FP42" s="34"/>
      <c r="FQ42" s="34"/>
      <c r="FR42" s="1009"/>
      <c r="FS42" s="58"/>
      <c r="FT42" s="34"/>
      <c r="FU42" s="34"/>
      <c r="FV42" s="34"/>
      <c r="FW42" s="34"/>
      <c r="FX42" s="1009"/>
      <c r="FY42" s="58"/>
      <c r="FZ42" s="34"/>
      <c r="GA42" s="34"/>
      <c r="GB42" s="34"/>
      <c r="GC42" s="34"/>
      <c r="GD42" s="1009"/>
      <c r="GE42" s="58"/>
      <c r="GF42" s="240"/>
      <c r="GG42" s="240"/>
      <c r="GH42" s="240"/>
      <c r="GI42" s="240"/>
      <c r="GJ42" s="1009"/>
      <c r="GK42" s="58"/>
      <c r="GL42" s="34"/>
      <c r="GM42" s="34"/>
      <c r="GN42" s="34"/>
      <c r="GO42" s="34"/>
      <c r="GP42" s="1009"/>
      <c r="GQ42" s="58"/>
      <c r="GR42" s="34"/>
      <c r="GS42" s="34"/>
      <c r="GT42" s="34"/>
      <c r="GU42" s="34"/>
      <c r="GV42" s="1009"/>
      <c r="GW42" s="410"/>
      <c r="GX42" s="12"/>
      <c r="GY42" s="12"/>
      <c r="GZ42" s="12"/>
      <c r="HA42" s="12"/>
      <c r="HB42" s="12"/>
      <c r="HC42" s="12"/>
      <c r="HD42" s="12"/>
      <c r="HE42" s="12"/>
      <c r="HF42" s="12"/>
      <c r="HG42" s="12"/>
      <c r="HH42" s="12"/>
      <c r="HI42" s="12"/>
      <c r="HJ42" s="12"/>
      <c r="HK42" s="12"/>
      <c r="HL42" s="12"/>
      <c r="HM42" s="12"/>
      <c r="HN42" s="983"/>
      <c r="HO42" s="24"/>
      <c r="HP42" s="366"/>
      <c r="HQ42" s="12"/>
      <c r="HR42" s="250"/>
      <c r="HS42" s="12"/>
    </row>
    <row r="43" spans="1:227" hidden="1" x14ac:dyDescent="0.25">
      <c r="A43" s="62">
        <v>40</v>
      </c>
      <c r="C43" s="282"/>
      <c r="D43" s="153"/>
      <c r="E43" s="153"/>
      <c r="F43" s="153"/>
      <c r="G43" s="258"/>
      <c r="H43" s="1032"/>
      <c r="I43" s="282"/>
      <c r="J43" s="153"/>
      <c r="K43" s="153"/>
      <c r="L43" s="153"/>
      <c r="M43" s="258"/>
      <c r="N43" s="1020"/>
      <c r="O43" s="282"/>
      <c r="P43" s="153"/>
      <c r="Q43" s="153"/>
      <c r="R43" s="153"/>
      <c r="S43" s="258"/>
      <c r="T43" s="1020"/>
      <c r="U43" s="282"/>
      <c r="V43" s="153"/>
      <c r="W43" s="153"/>
      <c r="X43" s="153"/>
      <c r="Y43" s="258"/>
      <c r="Z43" s="1020"/>
      <c r="AA43" s="83"/>
      <c r="AB43" s="34"/>
      <c r="AC43" s="34"/>
      <c r="AD43" s="84"/>
      <c r="AE43" s="87"/>
      <c r="AF43" s="1020"/>
      <c r="AG43" s="257"/>
      <c r="AH43" s="153"/>
      <c r="AI43" s="153"/>
      <c r="AJ43" s="255"/>
      <c r="AK43" s="262"/>
      <c r="AL43" s="1020"/>
      <c r="AM43" s="257"/>
      <c r="AN43" s="153"/>
      <c r="AO43" s="153"/>
      <c r="AP43" s="255"/>
      <c r="AQ43" s="262"/>
      <c r="AR43" s="1020"/>
      <c r="AS43" s="282"/>
      <c r="AT43" s="153"/>
      <c r="AU43" s="153"/>
      <c r="AV43" s="153"/>
      <c r="AW43" s="258"/>
      <c r="AX43" s="1020"/>
      <c r="AY43" s="282"/>
      <c r="AZ43" s="153"/>
      <c r="BA43" s="153"/>
      <c r="BB43" s="153"/>
      <c r="BC43" s="258"/>
      <c r="BD43" s="1020"/>
      <c r="BE43" s="257"/>
      <c r="BF43" s="153"/>
      <c r="BG43" s="153"/>
      <c r="BH43" s="255"/>
      <c r="BI43" s="262"/>
      <c r="BJ43" s="1020"/>
      <c r="BK43" s="257"/>
      <c r="BL43" s="153"/>
      <c r="BM43" s="153"/>
      <c r="BN43" s="255"/>
      <c r="BO43" s="262"/>
      <c r="BP43" s="1020"/>
      <c r="BQ43" s="257"/>
      <c r="BR43" s="257"/>
      <c r="BS43" s="257"/>
      <c r="BT43" s="257"/>
      <c r="BU43" s="257"/>
      <c r="BV43" s="12"/>
      <c r="BW43" s="77"/>
      <c r="BX43" s="1020"/>
      <c r="BY43" s="58"/>
      <c r="BZ43" s="34"/>
      <c r="CA43" s="34"/>
      <c r="CB43" s="34"/>
      <c r="CC43" s="71"/>
      <c r="CD43" s="1020"/>
      <c r="CE43" s="83"/>
      <c r="CF43" s="34"/>
      <c r="CG43" s="34"/>
      <c r="CH43" s="84"/>
      <c r="CI43" s="87"/>
      <c r="CJ43" s="1020"/>
      <c r="CK43" s="83"/>
      <c r="CL43" s="34"/>
      <c r="CM43" s="34"/>
      <c r="CN43" s="84"/>
      <c r="CO43" s="87"/>
      <c r="CP43" s="1020"/>
      <c r="CQ43" s="83"/>
      <c r="CR43" s="34"/>
      <c r="CS43" s="34"/>
      <c r="CT43" s="84"/>
      <c r="CU43" s="87"/>
      <c r="CV43" s="1020"/>
      <c r="CW43" s="83"/>
      <c r="CX43" s="34"/>
      <c r="CY43" s="34"/>
      <c r="CZ43" s="84"/>
      <c r="DA43" s="87"/>
      <c r="DB43" s="1020"/>
      <c r="DC43" s="83"/>
      <c r="DD43" s="34"/>
      <c r="DE43" s="34"/>
      <c r="DF43" s="84"/>
      <c r="DG43" s="87"/>
      <c r="DH43" s="1020"/>
      <c r="DI43" s="83"/>
      <c r="DJ43" s="34"/>
      <c r="DK43" s="34"/>
      <c r="DL43" s="84"/>
      <c r="DM43" s="87"/>
      <c r="DN43" s="1020"/>
      <c r="DO43" s="83"/>
      <c r="DP43" s="34"/>
      <c r="DQ43" s="34"/>
      <c r="DR43" s="84"/>
      <c r="DS43" s="87"/>
      <c r="DT43" s="1020"/>
      <c r="DU43" s="83"/>
      <c r="DV43" s="34"/>
      <c r="DW43" s="34"/>
      <c r="DX43" s="84"/>
      <c r="DY43" s="87"/>
      <c r="DZ43" s="1020"/>
      <c r="EA43" s="83"/>
      <c r="EB43" s="34"/>
      <c r="EC43" s="34"/>
      <c r="ED43" s="84"/>
      <c r="EE43" s="87"/>
      <c r="EF43" s="1020"/>
      <c r="EG43" s="257"/>
      <c r="EH43" s="153"/>
      <c r="EI43" s="153"/>
      <c r="EJ43" s="255"/>
      <c r="EK43" s="262"/>
      <c r="EL43" s="1020"/>
      <c r="EM43" s="12"/>
      <c r="EN43" s="12"/>
      <c r="EO43" s="12"/>
      <c r="EP43" s="12"/>
      <c r="EQ43" s="12"/>
      <c r="ER43" s="12"/>
      <c r="ES43" s="77"/>
      <c r="ET43" s="1020"/>
      <c r="EU43" s="83"/>
      <c r="EV43" s="294"/>
      <c r="EW43" s="294"/>
      <c r="EX43" s="294"/>
      <c r="EY43" s="87"/>
      <c r="EZ43" s="1040"/>
      <c r="FA43" s="58"/>
      <c r="FB43" s="34"/>
      <c r="FC43" s="34"/>
      <c r="FD43" s="34"/>
      <c r="FE43" s="34"/>
      <c r="FF43" s="1009"/>
      <c r="FG43" s="58"/>
      <c r="FH43" s="34"/>
      <c r="FI43" s="34"/>
      <c r="FJ43" s="34"/>
      <c r="FK43" s="34"/>
      <c r="FL43" s="1009"/>
      <c r="FM43" s="58"/>
      <c r="FN43" s="34"/>
      <c r="FO43" s="34"/>
      <c r="FP43" s="34"/>
      <c r="FQ43" s="34"/>
      <c r="FR43" s="1009"/>
      <c r="FS43" s="58"/>
      <c r="FT43" s="34"/>
      <c r="FU43" s="34"/>
      <c r="FV43" s="34"/>
      <c r="FW43" s="34"/>
      <c r="FX43" s="1009"/>
      <c r="FY43" s="58"/>
      <c r="FZ43" s="34"/>
      <c r="GA43" s="34"/>
      <c r="GB43" s="34"/>
      <c r="GC43" s="34"/>
      <c r="GD43" s="1009"/>
      <c r="GE43" s="58"/>
      <c r="GF43" s="240"/>
      <c r="GG43" s="240"/>
      <c r="GH43" s="240"/>
      <c r="GI43" s="240"/>
      <c r="GJ43" s="1009"/>
      <c r="GK43" s="58"/>
      <c r="GL43" s="34"/>
      <c r="GM43" s="34"/>
      <c r="GN43" s="34"/>
      <c r="GO43" s="34"/>
      <c r="GP43" s="1009"/>
      <c r="GQ43" s="58"/>
      <c r="GR43" s="34"/>
      <c r="GS43" s="34"/>
      <c r="GT43" s="34"/>
      <c r="GU43" s="34"/>
      <c r="GV43" s="1009"/>
      <c r="GW43" s="410"/>
      <c r="GX43" s="12"/>
      <c r="GY43" s="12"/>
      <c r="GZ43" s="12"/>
      <c r="HA43" s="12"/>
      <c r="HB43" s="12"/>
      <c r="HC43" s="12"/>
      <c r="HD43" s="12"/>
      <c r="HE43" s="12"/>
      <c r="HF43" s="12"/>
      <c r="HG43" s="12"/>
      <c r="HH43" s="12"/>
      <c r="HI43" s="12"/>
      <c r="HJ43" s="12"/>
      <c r="HK43" s="12"/>
      <c r="HL43" s="12"/>
      <c r="HM43" s="12"/>
      <c r="HN43" s="983"/>
      <c r="HO43" s="24"/>
      <c r="HP43" s="366"/>
      <c r="HQ43" s="12"/>
      <c r="HR43" s="250"/>
      <c r="HS43" s="12"/>
    </row>
    <row r="44" spans="1:227" hidden="1" x14ac:dyDescent="0.25">
      <c r="A44" s="62">
        <v>41</v>
      </c>
      <c r="C44" s="282"/>
      <c r="D44" s="153"/>
      <c r="E44" s="153"/>
      <c r="F44" s="153"/>
      <c r="G44" s="258"/>
      <c r="H44" s="1032"/>
      <c r="I44" s="282"/>
      <c r="J44" s="153"/>
      <c r="K44" s="153"/>
      <c r="L44" s="153"/>
      <c r="M44" s="258"/>
      <c r="N44" s="1020"/>
      <c r="O44" s="282"/>
      <c r="P44" s="153"/>
      <c r="Q44" s="153"/>
      <c r="R44" s="153"/>
      <c r="S44" s="258"/>
      <c r="T44" s="1020"/>
      <c r="U44" s="282"/>
      <c r="V44" s="153"/>
      <c r="W44" s="153"/>
      <c r="X44" s="153"/>
      <c r="Y44" s="258"/>
      <c r="Z44" s="1020"/>
      <c r="AA44" s="83"/>
      <c r="AB44" s="34"/>
      <c r="AC44" s="34"/>
      <c r="AD44" s="84"/>
      <c r="AE44" s="87"/>
      <c r="AF44" s="1020"/>
      <c r="AG44" s="257"/>
      <c r="AH44" s="153"/>
      <c r="AI44" s="153"/>
      <c r="AJ44" s="255"/>
      <c r="AK44" s="262"/>
      <c r="AL44" s="1020"/>
      <c r="AM44" s="257"/>
      <c r="AN44" s="153"/>
      <c r="AO44" s="153"/>
      <c r="AP44" s="255"/>
      <c r="AQ44" s="262"/>
      <c r="AR44" s="1020"/>
      <c r="AS44" s="282"/>
      <c r="AT44" s="153"/>
      <c r="AU44" s="153"/>
      <c r="AV44" s="153"/>
      <c r="AW44" s="258"/>
      <c r="AX44" s="1020"/>
      <c r="AY44" s="282"/>
      <c r="AZ44" s="153"/>
      <c r="BA44" s="153"/>
      <c r="BB44" s="153"/>
      <c r="BC44" s="258"/>
      <c r="BD44" s="1020"/>
      <c r="BE44" s="257"/>
      <c r="BF44" s="153"/>
      <c r="BG44" s="153"/>
      <c r="BH44" s="255"/>
      <c r="BI44" s="262"/>
      <c r="BJ44" s="1020"/>
      <c r="BK44" s="257"/>
      <c r="BL44" s="153"/>
      <c r="BM44" s="153"/>
      <c r="BN44" s="255"/>
      <c r="BO44" s="262"/>
      <c r="BP44" s="1020"/>
      <c r="BQ44" s="257"/>
      <c r="BR44" s="257"/>
      <c r="BS44" s="257"/>
      <c r="BT44" s="257"/>
      <c r="BU44" s="257"/>
      <c r="BV44" s="12"/>
      <c r="BW44" s="77"/>
      <c r="BX44" s="1020"/>
      <c r="BY44" s="58"/>
      <c r="BZ44" s="34"/>
      <c r="CA44" s="34"/>
      <c r="CB44" s="34"/>
      <c r="CC44" s="71"/>
      <c r="CD44" s="1020"/>
      <c r="CE44" s="83"/>
      <c r="CF44" s="34"/>
      <c r="CG44" s="34"/>
      <c r="CH44" s="84"/>
      <c r="CI44" s="87"/>
      <c r="CJ44" s="1020"/>
      <c r="CK44" s="83"/>
      <c r="CL44" s="34"/>
      <c r="CM44" s="34"/>
      <c r="CN44" s="84"/>
      <c r="CO44" s="87"/>
      <c r="CP44" s="1020"/>
      <c r="CQ44" s="83"/>
      <c r="CR44" s="34"/>
      <c r="CS44" s="34"/>
      <c r="CT44" s="84"/>
      <c r="CU44" s="87"/>
      <c r="CV44" s="1020"/>
      <c r="CW44" s="83"/>
      <c r="CX44" s="34"/>
      <c r="CY44" s="34"/>
      <c r="CZ44" s="84"/>
      <c r="DA44" s="87"/>
      <c r="DB44" s="1020"/>
      <c r="DC44" s="83"/>
      <c r="DD44" s="34"/>
      <c r="DE44" s="34"/>
      <c r="DF44" s="84"/>
      <c r="DG44" s="87"/>
      <c r="DH44" s="1020"/>
      <c r="DI44" s="83"/>
      <c r="DJ44" s="34"/>
      <c r="DK44" s="34"/>
      <c r="DL44" s="84"/>
      <c r="DM44" s="87"/>
      <c r="DN44" s="1020"/>
      <c r="DO44" s="83"/>
      <c r="DP44" s="34"/>
      <c r="DQ44" s="34"/>
      <c r="DR44" s="84"/>
      <c r="DS44" s="87"/>
      <c r="DT44" s="1020"/>
      <c r="DU44" s="83"/>
      <c r="DV44" s="34"/>
      <c r="DW44" s="34"/>
      <c r="DX44" s="84"/>
      <c r="DY44" s="87"/>
      <c r="DZ44" s="1020"/>
      <c r="EA44" s="83"/>
      <c r="EB44" s="34"/>
      <c r="EC44" s="34"/>
      <c r="ED44" s="84"/>
      <c r="EE44" s="87"/>
      <c r="EF44" s="1020"/>
      <c r="EG44" s="257"/>
      <c r="EH44" s="153"/>
      <c r="EI44" s="153"/>
      <c r="EJ44" s="255"/>
      <c r="EK44" s="262"/>
      <c r="EL44" s="1020"/>
      <c r="EM44" s="12"/>
      <c r="EN44" s="12"/>
      <c r="EO44" s="12"/>
      <c r="EP44" s="12"/>
      <c r="EQ44" s="12"/>
      <c r="ER44" s="12"/>
      <c r="ES44" s="77"/>
      <c r="ET44" s="1020"/>
      <c r="EU44" s="83"/>
      <c r="EV44" s="294"/>
      <c r="EW44" s="294"/>
      <c r="EX44" s="294"/>
      <c r="EY44" s="87"/>
      <c r="EZ44" s="1040"/>
      <c r="FA44" s="58"/>
      <c r="FB44" s="34"/>
      <c r="FC44" s="34"/>
      <c r="FD44" s="34"/>
      <c r="FE44" s="34"/>
      <c r="FF44" s="1009"/>
      <c r="FG44" s="58"/>
      <c r="FH44" s="34"/>
      <c r="FI44" s="34"/>
      <c r="FJ44" s="34"/>
      <c r="FK44" s="34"/>
      <c r="FL44" s="1009"/>
      <c r="FM44" s="58"/>
      <c r="FN44" s="34"/>
      <c r="FO44" s="34"/>
      <c r="FP44" s="34"/>
      <c r="FQ44" s="34"/>
      <c r="FR44" s="1009"/>
      <c r="FS44" s="58"/>
      <c r="FT44" s="34"/>
      <c r="FU44" s="34"/>
      <c r="FV44" s="34"/>
      <c r="FW44" s="34"/>
      <c r="FX44" s="1009"/>
      <c r="FY44" s="58"/>
      <c r="FZ44" s="34"/>
      <c r="GA44" s="34"/>
      <c r="GB44" s="34"/>
      <c r="GC44" s="34"/>
      <c r="GD44" s="1009"/>
      <c r="GE44" s="58"/>
      <c r="GF44" s="240"/>
      <c r="GG44" s="240"/>
      <c r="GH44" s="240"/>
      <c r="GI44" s="240"/>
      <c r="GJ44" s="1009"/>
      <c r="GK44" s="58"/>
      <c r="GL44" s="34"/>
      <c r="GM44" s="34"/>
      <c r="GN44" s="34"/>
      <c r="GO44" s="34"/>
      <c r="GP44" s="1009"/>
      <c r="GQ44" s="58"/>
      <c r="GR44" s="34"/>
      <c r="GS44" s="34"/>
      <c r="GT44" s="34"/>
      <c r="GU44" s="34"/>
      <c r="GV44" s="1009"/>
      <c r="GW44" s="410"/>
      <c r="GX44" s="12"/>
      <c r="GY44" s="12"/>
      <c r="GZ44" s="12"/>
      <c r="HA44" s="12"/>
      <c r="HB44" s="12"/>
      <c r="HC44" s="12"/>
      <c r="HD44" s="12"/>
      <c r="HE44" s="12"/>
      <c r="HF44" s="12"/>
      <c r="HG44" s="12"/>
      <c r="HH44" s="12"/>
      <c r="HI44" s="12"/>
      <c r="HJ44" s="12"/>
      <c r="HK44" s="12"/>
      <c r="HL44" s="12"/>
      <c r="HM44" s="12"/>
      <c r="HN44" s="983"/>
      <c r="HO44" s="24"/>
      <c r="HP44" s="366"/>
      <c r="HQ44" s="12"/>
      <c r="HR44" s="250"/>
      <c r="HS44" s="12"/>
    </row>
    <row r="45" spans="1:227" hidden="1" x14ac:dyDescent="0.25">
      <c r="A45" s="62">
        <v>42</v>
      </c>
      <c r="C45" s="282"/>
      <c r="D45" s="153"/>
      <c r="E45" s="153"/>
      <c r="F45" s="153"/>
      <c r="G45" s="258"/>
      <c r="H45" s="1032"/>
      <c r="I45" s="282"/>
      <c r="J45" s="153"/>
      <c r="K45" s="153"/>
      <c r="L45" s="153"/>
      <c r="M45" s="258"/>
      <c r="N45" s="1020"/>
      <c r="O45" s="282"/>
      <c r="P45" s="153"/>
      <c r="Q45" s="153"/>
      <c r="R45" s="153"/>
      <c r="S45" s="258"/>
      <c r="T45" s="1020"/>
      <c r="U45" s="282"/>
      <c r="V45" s="153"/>
      <c r="W45" s="153"/>
      <c r="X45" s="153"/>
      <c r="Y45" s="258"/>
      <c r="Z45" s="1020"/>
      <c r="AA45" s="83"/>
      <c r="AB45" s="34"/>
      <c r="AC45" s="34"/>
      <c r="AD45" s="84"/>
      <c r="AE45" s="87"/>
      <c r="AF45" s="1020"/>
      <c r="AG45" s="257"/>
      <c r="AH45" s="153"/>
      <c r="AI45" s="153"/>
      <c r="AJ45" s="255"/>
      <c r="AK45" s="262"/>
      <c r="AL45" s="1020"/>
      <c r="AM45" s="257"/>
      <c r="AN45" s="153"/>
      <c r="AO45" s="153"/>
      <c r="AP45" s="255"/>
      <c r="AQ45" s="262"/>
      <c r="AR45" s="1020"/>
      <c r="AS45" s="282"/>
      <c r="AT45" s="153"/>
      <c r="AU45" s="153"/>
      <c r="AV45" s="153"/>
      <c r="AW45" s="258"/>
      <c r="AX45" s="1020"/>
      <c r="AY45" s="282"/>
      <c r="AZ45" s="153"/>
      <c r="BA45" s="153"/>
      <c r="BB45" s="153"/>
      <c r="BC45" s="258"/>
      <c r="BD45" s="1020"/>
      <c r="BE45" s="257"/>
      <c r="BF45" s="153"/>
      <c r="BG45" s="153"/>
      <c r="BH45" s="255"/>
      <c r="BI45" s="262"/>
      <c r="BJ45" s="1020"/>
      <c r="BK45" s="257"/>
      <c r="BL45" s="153"/>
      <c r="BM45" s="153"/>
      <c r="BN45" s="255"/>
      <c r="BO45" s="262"/>
      <c r="BP45" s="1020"/>
      <c r="BQ45" s="257"/>
      <c r="BR45" s="257"/>
      <c r="BS45" s="257"/>
      <c r="BT45" s="257"/>
      <c r="BU45" s="257"/>
      <c r="BV45" s="12"/>
      <c r="BW45" s="77"/>
      <c r="BX45" s="1020"/>
      <c r="BY45" s="58"/>
      <c r="BZ45" s="34"/>
      <c r="CA45" s="34"/>
      <c r="CB45" s="34"/>
      <c r="CC45" s="71"/>
      <c r="CD45" s="1020"/>
      <c r="CE45" s="83"/>
      <c r="CF45" s="34"/>
      <c r="CG45" s="34"/>
      <c r="CH45" s="84"/>
      <c r="CI45" s="87"/>
      <c r="CJ45" s="1020"/>
      <c r="CK45" s="83"/>
      <c r="CL45" s="34"/>
      <c r="CM45" s="34"/>
      <c r="CN45" s="84"/>
      <c r="CO45" s="87"/>
      <c r="CP45" s="1020"/>
      <c r="CQ45" s="83"/>
      <c r="CR45" s="34"/>
      <c r="CS45" s="34"/>
      <c r="CT45" s="84"/>
      <c r="CU45" s="87"/>
      <c r="CV45" s="1020"/>
      <c r="CW45" s="83"/>
      <c r="CX45" s="34"/>
      <c r="CY45" s="34"/>
      <c r="CZ45" s="84"/>
      <c r="DA45" s="87"/>
      <c r="DB45" s="1020"/>
      <c r="DC45" s="83"/>
      <c r="DD45" s="34"/>
      <c r="DE45" s="34"/>
      <c r="DF45" s="84"/>
      <c r="DG45" s="87"/>
      <c r="DH45" s="1020"/>
      <c r="DI45" s="83"/>
      <c r="DJ45" s="34"/>
      <c r="DK45" s="34"/>
      <c r="DL45" s="84"/>
      <c r="DM45" s="87"/>
      <c r="DN45" s="1020"/>
      <c r="DO45" s="83"/>
      <c r="DP45" s="34"/>
      <c r="DQ45" s="34"/>
      <c r="DR45" s="84"/>
      <c r="DS45" s="87"/>
      <c r="DT45" s="1020"/>
      <c r="DU45" s="83"/>
      <c r="DV45" s="34"/>
      <c r="DW45" s="34"/>
      <c r="DX45" s="84"/>
      <c r="DY45" s="87"/>
      <c r="DZ45" s="1020"/>
      <c r="EA45" s="83"/>
      <c r="EB45" s="34"/>
      <c r="EC45" s="34"/>
      <c r="ED45" s="84"/>
      <c r="EE45" s="87"/>
      <c r="EF45" s="1020"/>
      <c r="EG45" s="257"/>
      <c r="EH45" s="153"/>
      <c r="EI45" s="153"/>
      <c r="EJ45" s="255"/>
      <c r="EK45" s="262"/>
      <c r="EL45" s="1020"/>
      <c r="EM45" s="12"/>
      <c r="EN45" s="12"/>
      <c r="EO45" s="12"/>
      <c r="EP45" s="12"/>
      <c r="EQ45" s="12"/>
      <c r="ER45" s="12"/>
      <c r="ES45" s="77"/>
      <c r="ET45" s="1020"/>
      <c r="EU45" s="83"/>
      <c r="EV45" s="294"/>
      <c r="EW45" s="294"/>
      <c r="EX45" s="294"/>
      <c r="EY45" s="87"/>
      <c r="EZ45" s="1040"/>
      <c r="FA45" s="58"/>
      <c r="FB45" s="34"/>
      <c r="FC45" s="34"/>
      <c r="FD45" s="34"/>
      <c r="FE45" s="34"/>
      <c r="FF45" s="1009"/>
      <c r="FG45" s="58"/>
      <c r="FH45" s="34"/>
      <c r="FI45" s="34"/>
      <c r="FJ45" s="34"/>
      <c r="FK45" s="34"/>
      <c r="FL45" s="1009"/>
      <c r="FM45" s="58"/>
      <c r="FN45" s="34"/>
      <c r="FO45" s="34"/>
      <c r="FP45" s="34"/>
      <c r="FQ45" s="34"/>
      <c r="FR45" s="1009"/>
      <c r="FS45" s="58"/>
      <c r="FT45" s="34"/>
      <c r="FU45" s="34"/>
      <c r="FV45" s="34"/>
      <c r="FW45" s="34"/>
      <c r="FX45" s="1009"/>
      <c r="FY45" s="58"/>
      <c r="FZ45" s="34"/>
      <c r="GA45" s="34"/>
      <c r="GB45" s="34"/>
      <c r="GC45" s="34"/>
      <c r="GD45" s="1009"/>
      <c r="GE45" s="58"/>
      <c r="GF45" s="240"/>
      <c r="GG45" s="240"/>
      <c r="GH45" s="240"/>
      <c r="GI45" s="240"/>
      <c r="GJ45" s="1009"/>
      <c r="GK45" s="58"/>
      <c r="GL45" s="34"/>
      <c r="GM45" s="34"/>
      <c r="GN45" s="34"/>
      <c r="GO45" s="34"/>
      <c r="GP45" s="1009"/>
      <c r="GQ45" s="58"/>
      <c r="GR45" s="34"/>
      <c r="GS45" s="34"/>
      <c r="GT45" s="34"/>
      <c r="GU45" s="34"/>
      <c r="GV45" s="1009"/>
      <c r="GW45" s="410"/>
      <c r="GX45" s="12"/>
      <c r="GY45" s="12"/>
      <c r="GZ45" s="12"/>
      <c r="HA45" s="12"/>
      <c r="HB45" s="12"/>
      <c r="HC45" s="12"/>
      <c r="HD45" s="12"/>
      <c r="HE45" s="12"/>
      <c r="HF45" s="12"/>
      <c r="HG45" s="12"/>
      <c r="HH45" s="12"/>
      <c r="HI45" s="12"/>
      <c r="HJ45" s="12"/>
      <c r="HK45" s="12"/>
      <c r="HL45" s="12"/>
      <c r="HM45" s="12"/>
      <c r="HN45" s="983"/>
      <c r="HO45" s="24"/>
      <c r="HP45" s="366"/>
      <c r="HQ45" s="12"/>
      <c r="HR45" s="250"/>
      <c r="HS45" s="12"/>
    </row>
    <row r="46" spans="1:227" hidden="1" x14ac:dyDescent="0.25">
      <c r="A46" s="62">
        <v>43</v>
      </c>
      <c r="C46" s="282"/>
      <c r="D46" s="153"/>
      <c r="E46" s="153"/>
      <c r="F46" s="153"/>
      <c r="G46" s="258"/>
      <c r="H46" s="1032"/>
      <c r="I46" s="282"/>
      <c r="J46" s="153"/>
      <c r="K46" s="153"/>
      <c r="L46" s="153"/>
      <c r="M46" s="258"/>
      <c r="N46" s="1020"/>
      <c r="O46" s="282"/>
      <c r="P46" s="153"/>
      <c r="Q46" s="153"/>
      <c r="R46" s="153"/>
      <c r="S46" s="258"/>
      <c r="T46" s="1020"/>
      <c r="U46" s="282"/>
      <c r="V46" s="153"/>
      <c r="W46" s="153"/>
      <c r="X46" s="153"/>
      <c r="Y46" s="258"/>
      <c r="Z46" s="1020"/>
      <c r="AA46" s="83"/>
      <c r="AB46" s="34"/>
      <c r="AC46" s="34"/>
      <c r="AD46" s="84"/>
      <c r="AE46" s="87"/>
      <c r="AF46" s="1020"/>
      <c r="AG46" s="257"/>
      <c r="AH46" s="153"/>
      <c r="AI46" s="153"/>
      <c r="AJ46" s="255"/>
      <c r="AK46" s="262"/>
      <c r="AL46" s="1020"/>
      <c r="AM46" s="257"/>
      <c r="AN46" s="153"/>
      <c r="AO46" s="153"/>
      <c r="AP46" s="255"/>
      <c r="AQ46" s="262"/>
      <c r="AR46" s="1020"/>
      <c r="AS46" s="282"/>
      <c r="AT46" s="153"/>
      <c r="AU46" s="153"/>
      <c r="AV46" s="153"/>
      <c r="AW46" s="258"/>
      <c r="AX46" s="1020"/>
      <c r="AY46" s="282"/>
      <c r="AZ46" s="153"/>
      <c r="BA46" s="153"/>
      <c r="BB46" s="153"/>
      <c r="BC46" s="258"/>
      <c r="BD46" s="1020"/>
      <c r="BE46" s="257"/>
      <c r="BF46" s="153"/>
      <c r="BG46" s="153"/>
      <c r="BH46" s="255"/>
      <c r="BI46" s="262"/>
      <c r="BJ46" s="1020"/>
      <c r="BK46" s="257"/>
      <c r="BL46" s="153"/>
      <c r="BM46" s="153"/>
      <c r="BN46" s="255"/>
      <c r="BO46" s="262"/>
      <c r="BP46" s="1020"/>
      <c r="BQ46" s="257"/>
      <c r="BR46" s="257"/>
      <c r="BS46" s="257"/>
      <c r="BT46" s="257"/>
      <c r="BU46" s="257"/>
      <c r="BV46" s="12"/>
      <c r="BW46" s="77"/>
      <c r="BX46" s="1020"/>
      <c r="BY46" s="58"/>
      <c r="BZ46" s="34"/>
      <c r="CA46" s="34"/>
      <c r="CB46" s="34"/>
      <c r="CC46" s="71"/>
      <c r="CD46" s="1020"/>
      <c r="CE46" s="83"/>
      <c r="CF46" s="34"/>
      <c r="CG46" s="34"/>
      <c r="CH46" s="84"/>
      <c r="CI46" s="87"/>
      <c r="CJ46" s="1020"/>
      <c r="CK46" s="83"/>
      <c r="CL46" s="34"/>
      <c r="CM46" s="34"/>
      <c r="CN46" s="84"/>
      <c r="CO46" s="87"/>
      <c r="CP46" s="1020"/>
      <c r="CQ46" s="83"/>
      <c r="CR46" s="34"/>
      <c r="CS46" s="34"/>
      <c r="CT46" s="84"/>
      <c r="CU46" s="87"/>
      <c r="CV46" s="1020"/>
      <c r="CW46" s="83"/>
      <c r="CX46" s="34"/>
      <c r="CY46" s="34"/>
      <c r="CZ46" s="84"/>
      <c r="DA46" s="87"/>
      <c r="DB46" s="1020"/>
      <c r="DC46" s="83"/>
      <c r="DD46" s="34"/>
      <c r="DE46" s="34"/>
      <c r="DF46" s="84"/>
      <c r="DG46" s="87"/>
      <c r="DH46" s="1020"/>
      <c r="DI46" s="83"/>
      <c r="DJ46" s="34"/>
      <c r="DK46" s="34"/>
      <c r="DL46" s="84"/>
      <c r="DM46" s="87"/>
      <c r="DN46" s="1020"/>
      <c r="DO46" s="83"/>
      <c r="DP46" s="34"/>
      <c r="DQ46" s="34"/>
      <c r="DR46" s="84"/>
      <c r="DS46" s="87"/>
      <c r="DT46" s="1020"/>
      <c r="DU46" s="83"/>
      <c r="DV46" s="34"/>
      <c r="DW46" s="34"/>
      <c r="DX46" s="84"/>
      <c r="DY46" s="87"/>
      <c r="DZ46" s="1020"/>
      <c r="EA46" s="83"/>
      <c r="EB46" s="34"/>
      <c r="EC46" s="34"/>
      <c r="ED46" s="84"/>
      <c r="EE46" s="87"/>
      <c r="EF46" s="1020"/>
      <c r="EG46" s="257"/>
      <c r="EH46" s="153"/>
      <c r="EI46" s="153"/>
      <c r="EJ46" s="255"/>
      <c r="EK46" s="262"/>
      <c r="EL46" s="1020"/>
      <c r="EM46" s="12"/>
      <c r="EN46" s="12"/>
      <c r="EO46" s="12"/>
      <c r="EP46" s="12"/>
      <c r="EQ46" s="12"/>
      <c r="ER46" s="12"/>
      <c r="ES46" s="77"/>
      <c r="ET46" s="1020"/>
      <c r="EU46" s="83"/>
      <c r="EV46" s="294"/>
      <c r="EW46" s="294"/>
      <c r="EX46" s="294"/>
      <c r="EY46" s="87"/>
      <c r="EZ46" s="1040"/>
      <c r="FA46" s="58"/>
      <c r="FB46" s="34"/>
      <c r="FC46" s="34"/>
      <c r="FD46" s="34"/>
      <c r="FE46" s="34"/>
      <c r="FF46" s="1009"/>
      <c r="FG46" s="58"/>
      <c r="FH46" s="34"/>
      <c r="FI46" s="34"/>
      <c r="FJ46" s="34"/>
      <c r="FK46" s="34"/>
      <c r="FL46" s="1009"/>
      <c r="FM46" s="58"/>
      <c r="FN46" s="34"/>
      <c r="FO46" s="34"/>
      <c r="FP46" s="34"/>
      <c r="FQ46" s="34"/>
      <c r="FR46" s="1009"/>
      <c r="FS46" s="58"/>
      <c r="FT46" s="34"/>
      <c r="FU46" s="34"/>
      <c r="FV46" s="34"/>
      <c r="FW46" s="34"/>
      <c r="FX46" s="1009"/>
      <c r="FY46" s="58"/>
      <c r="FZ46" s="34"/>
      <c r="GA46" s="34"/>
      <c r="GB46" s="34"/>
      <c r="GC46" s="34"/>
      <c r="GD46" s="1009"/>
      <c r="GE46" s="58"/>
      <c r="GF46" s="240"/>
      <c r="GG46" s="240"/>
      <c r="GH46" s="240"/>
      <c r="GI46" s="240"/>
      <c r="GJ46" s="1009"/>
      <c r="GK46" s="58"/>
      <c r="GL46" s="34"/>
      <c r="GM46" s="34"/>
      <c r="GN46" s="34"/>
      <c r="GO46" s="34"/>
      <c r="GP46" s="1009"/>
      <c r="GQ46" s="58"/>
      <c r="GR46" s="34"/>
      <c r="GS46" s="34"/>
      <c r="GT46" s="34"/>
      <c r="GU46" s="34"/>
      <c r="GV46" s="1009"/>
      <c r="GW46" s="410"/>
      <c r="GX46" s="12"/>
      <c r="GY46" s="12"/>
      <c r="GZ46" s="12"/>
      <c r="HA46" s="12"/>
      <c r="HB46" s="12"/>
      <c r="HC46" s="12"/>
      <c r="HD46" s="12"/>
      <c r="HE46" s="12"/>
      <c r="HF46" s="12"/>
      <c r="HG46" s="12"/>
      <c r="HH46" s="12"/>
      <c r="HI46" s="12"/>
      <c r="HJ46" s="12"/>
      <c r="HK46" s="12"/>
      <c r="HL46" s="12"/>
      <c r="HM46" s="12"/>
      <c r="HN46" s="983"/>
      <c r="HO46" s="24"/>
      <c r="HP46" s="366"/>
      <c r="HQ46" s="12"/>
      <c r="HR46" s="250"/>
      <c r="HS46" s="12"/>
    </row>
    <row r="47" spans="1:227" hidden="1" x14ac:dyDescent="0.25">
      <c r="A47" s="62">
        <v>44</v>
      </c>
      <c r="C47" s="282"/>
      <c r="D47" s="153"/>
      <c r="E47" s="153"/>
      <c r="F47" s="153"/>
      <c r="G47" s="258"/>
      <c r="H47" s="1032"/>
      <c r="I47" s="282"/>
      <c r="J47" s="153"/>
      <c r="K47" s="153"/>
      <c r="L47" s="153"/>
      <c r="M47" s="258"/>
      <c r="N47" s="1020"/>
      <c r="O47" s="282"/>
      <c r="P47" s="153"/>
      <c r="Q47" s="153"/>
      <c r="R47" s="153"/>
      <c r="S47" s="258"/>
      <c r="T47" s="1020"/>
      <c r="U47" s="282"/>
      <c r="V47" s="153"/>
      <c r="W47" s="153"/>
      <c r="X47" s="153"/>
      <c r="Y47" s="258"/>
      <c r="Z47" s="1020"/>
      <c r="AA47" s="83"/>
      <c r="AB47" s="34"/>
      <c r="AC47" s="34"/>
      <c r="AD47" s="84"/>
      <c r="AE47" s="87"/>
      <c r="AF47" s="1020"/>
      <c r="AG47" s="257"/>
      <c r="AH47" s="153"/>
      <c r="AI47" s="153"/>
      <c r="AJ47" s="255"/>
      <c r="AK47" s="262"/>
      <c r="AL47" s="1020"/>
      <c r="AM47" s="257"/>
      <c r="AN47" s="153"/>
      <c r="AO47" s="153"/>
      <c r="AP47" s="255"/>
      <c r="AQ47" s="262"/>
      <c r="AR47" s="1020"/>
      <c r="AS47" s="282"/>
      <c r="AT47" s="153"/>
      <c r="AU47" s="153"/>
      <c r="AV47" s="153"/>
      <c r="AW47" s="258"/>
      <c r="AX47" s="1020"/>
      <c r="AY47" s="282"/>
      <c r="AZ47" s="153"/>
      <c r="BA47" s="153"/>
      <c r="BB47" s="153"/>
      <c r="BC47" s="258"/>
      <c r="BD47" s="1020"/>
      <c r="BE47" s="257"/>
      <c r="BF47" s="153"/>
      <c r="BG47" s="153"/>
      <c r="BH47" s="255"/>
      <c r="BI47" s="262"/>
      <c r="BJ47" s="1020"/>
      <c r="BK47" s="257"/>
      <c r="BL47" s="153"/>
      <c r="BM47" s="153"/>
      <c r="BN47" s="255"/>
      <c r="BO47" s="262"/>
      <c r="BP47" s="1020"/>
      <c r="BQ47" s="257"/>
      <c r="BR47" s="257"/>
      <c r="BS47" s="257"/>
      <c r="BT47" s="257"/>
      <c r="BU47" s="257"/>
      <c r="BV47" s="12"/>
      <c r="BW47" s="77"/>
      <c r="BX47" s="1020"/>
      <c r="BY47" s="58"/>
      <c r="BZ47" s="34"/>
      <c r="CA47" s="34"/>
      <c r="CB47" s="34"/>
      <c r="CC47" s="71"/>
      <c r="CD47" s="1020"/>
      <c r="CE47" s="83"/>
      <c r="CF47" s="34"/>
      <c r="CG47" s="34"/>
      <c r="CH47" s="84"/>
      <c r="CI47" s="87"/>
      <c r="CJ47" s="1020"/>
      <c r="CK47" s="83"/>
      <c r="CL47" s="34"/>
      <c r="CM47" s="34"/>
      <c r="CN47" s="84"/>
      <c r="CO47" s="87"/>
      <c r="CP47" s="1020"/>
      <c r="CQ47" s="83"/>
      <c r="CR47" s="34"/>
      <c r="CS47" s="34"/>
      <c r="CT47" s="84"/>
      <c r="CU47" s="87"/>
      <c r="CV47" s="1020"/>
      <c r="CW47" s="83"/>
      <c r="CX47" s="34"/>
      <c r="CY47" s="34"/>
      <c r="CZ47" s="84"/>
      <c r="DA47" s="87"/>
      <c r="DB47" s="1020"/>
      <c r="DC47" s="83"/>
      <c r="DD47" s="34"/>
      <c r="DE47" s="34"/>
      <c r="DF47" s="84"/>
      <c r="DG47" s="87"/>
      <c r="DH47" s="1020"/>
      <c r="DI47" s="83"/>
      <c r="DJ47" s="34"/>
      <c r="DK47" s="34"/>
      <c r="DL47" s="84"/>
      <c r="DM47" s="87"/>
      <c r="DN47" s="1020"/>
      <c r="DO47" s="83"/>
      <c r="DP47" s="34"/>
      <c r="DQ47" s="34"/>
      <c r="DR47" s="84"/>
      <c r="DS47" s="87"/>
      <c r="DT47" s="1020"/>
      <c r="DU47" s="83"/>
      <c r="DV47" s="34"/>
      <c r="DW47" s="34"/>
      <c r="DX47" s="84"/>
      <c r="DY47" s="87"/>
      <c r="DZ47" s="1020"/>
      <c r="EA47" s="83"/>
      <c r="EB47" s="34"/>
      <c r="EC47" s="34"/>
      <c r="ED47" s="84"/>
      <c r="EE47" s="87"/>
      <c r="EF47" s="1020"/>
      <c r="EG47" s="257"/>
      <c r="EH47" s="153"/>
      <c r="EI47" s="153"/>
      <c r="EJ47" s="255"/>
      <c r="EK47" s="262"/>
      <c r="EL47" s="1020"/>
      <c r="EM47" s="12"/>
      <c r="EN47" s="12"/>
      <c r="EO47" s="12"/>
      <c r="EP47" s="12"/>
      <c r="EQ47" s="12"/>
      <c r="ER47" s="12"/>
      <c r="ES47" s="77"/>
      <c r="ET47" s="1020"/>
      <c r="EU47" s="83"/>
      <c r="EV47" s="294"/>
      <c r="EW47" s="294"/>
      <c r="EX47" s="294"/>
      <c r="EY47" s="87"/>
      <c r="EZ47" s="1040"/>
      <c r="FA47" s="58"/>
      <c r="FB47" s="34"/>
      <c r="FC47" s="34"/>
      <c r="FD47" s="34"/>
      <c r="FE47" s="34"/>
      <c r="FF47" s="1009"/>
      <c r="FG47" s="58"/>
      <c r="FH47" s="34"/>
      <c r="FI47" s="34"/>
      <c r="FJ47" s="34"/>
      <c r="FK47" s="34"/>
      <c r="FL47" s="1009"/>
      <c r="FM47" s="58"/>
      <c r="FN47" s="34"/>
      <c r="FO47" s="34"/>
      <c r="FP47" s="34"/>
      <c r="FQ47" s="34"/>
      <c r="FR47" s="1009"/>
      <c r="FS47" s="58"/>
      <c r="FT47" s="34"/>
      <c r="FU47" s="34"/>
      <c r="FV47" s="34"/>
      <c r="FW47" s="34"/>
      <c r="FX47" s="1009"/>
      <c r="FY47" s="58"/>
      <c r="FZ47" s="34"/>
      <c r="GA47" s="34"/>
      <c r="GB47" s="34"/>
      <c r="GC47" s="34"/>
      <c r="GD47" s="1009"/>
      <c r="GE47" s="58"/>
      <c r="GF47" s="240"/>
      <c r="GG47" s="240"/>
      <c r="GH47" s="240"/>
      <c r="GI47" s="240"/>
      <c r="GJ47" s="1009"/>
      <c r="GK47" s="58"/>
      <c r="GL47" s="34"/>
      <c r="GM47" s="34"/>
      <c r="GN47" s="34"/>
      <c r="GO47" s="34"/>
      <c r="GP47" s="1009"/>
      <c r="GQ47" s="58"/>
      <c r="GR47" s="34"/>
      <c r="GS47" s="34"/>
      <c r="GT47" s="34"/>
      <c r="GU47" s="34"/>
      <c r="GV47" s="1009"/>
      <c r="GW47" s="410"/>
      <c r="GX47" s="12"/>
      <c r="GY47" s="12"/>
      <c r="GZ47" s="12"/>
      <c r="HA47" s="12"/>
      <c r="HB47" s="12"/>
      <c r="HC47" s="12"/>
      <c r="HD47" s="12"/>
      <c r="HE47" s="12"/>
      <c r="HF47" s="12"/>
      <c r="HG47" s="12"/>
      <c r="HH47" s="12"/>
      <c r="HI47" s="12"/>
      <c r="HJ47" s="12"/>
      <c r="HK47" s="12"/>
      <c r="HL47" s="12"/>
      <c r="HM47" s="12"/>
      <c r="HN47" s="983"/>
      <c r="HO47" s="24"/>
      <c r="HP47" s="366"/>
      <c r="HQ47" s="12"/>
      <c r="HR47" s="250"/>
      <c r="HS47" s="12"/>
    </row>
    <row r="48" spans="1:227" hidden="1" x14ac:dyDescent="0.25">
      <c r="A48" s="62">
        <v>45</v>
      </c>
      <c r="C48" s="282"/>
      <c r="D48" s="153"/>
      <c r="E48" s="153"/>
      <c r="F48" s="153"/>
      <c r="G48" s="258"/>
      <c r="H48" s="1032"/>
      <c r="I48" s="282"/>
      <c r="J48" s="153"/>
      <c r="K48" s="153"/>
      <c r="L48" s="153"/>
      <c r="M48" s="258"/>
      <c r="N48" s="1020"/>
      <c r="O48" s="282"/>
      <c r="P48" s="153"/>
      <c r="Q48" s="153"/>
      <c r="R48" s="153"/>
      <c r="S48" s="258"/>
      <c r="T48" s="1020"/>
      <c r="U48" s="282"/>
      <c r="V48" s="153"/>
      <c r="W48" s="153"/>
      <c r="X48" s="153"/>
      <c r="Y48" s="258"/>
      <c r="Z48" s="1020"/>
      <c r="AA48" s="83"/>
      <c r="AB48" s="34"/>
      <c r="AC48" s="34"/>
      <c r="AD48" s="84"/>
      <c r="AE48" s="87"/>
      <c r="AF48" s="1020"/>
      <c r="AG48" s="257"/>
      <c r="AH48" s="153"/>
      <c r="AI48" s="153"/>
      <c r="AJ48" s="255"/>
      <c r="AK48" s="262"/>
      <c r="AL48" s="1020"/>
      <c r="AM48" s="257"/>
      <c r="AN48" s="153"/>
      <c r="AO48" s="153"/>
      <c r="AP48" s="255"/>
      <c r="AQ48" s="262"/>
      <c r="AR48" s="1020"/>
      <c r="AS48" s="282"/>
      <c r="AT48" s="153"/>
      <c r="AU48" s="153"/>
      <c r="AV48" s="153"/>
      <c r="AW48" s="258"/>
      <c r="AX48" s="1020"/>
      <c r="AY48" s="282"/>
      <c r="AZ48" s="153"/>
      <c r="BA48" s="153"/>
      <c r="BB48" s="153"/>
      <c r="BC48" s="258"/>
      <c r="BD48" s="1020"/>
      <c r="BE48" s="257"/>
      <c r="BF48" s="153"/>
      <c r="BG48" s="153"/>
      <c r="BH48" s="255"/>
      <c r="BI48" s="262"/>
      <c r="BJ48" s="1020"/>
      <c r="BK48" s="257"/>
      <c r="BL48" s="153"/>
      <c r="BM48" s="153"/>
      <c r="BN48" s="255"/>
      <c r="BO48" s="262"/>
      <c r="BP48" s="1020"/>
      <c r="BQ48" s="257"/>
      <c r="BR48" s="257"/>
      <c r="BS48" s="257"/>
      <c r="BT48" s="257"/>
      <c r="BU48" s="257"/>
      <c r="BV48" s="12"/>
      <c r="BW48" s="77"/>
      <c r="BX48" s="1020"/>
      <c r="BY48" s="58"/>
      <c r="BZ48" s="34"/>
      <c r="CA48" s="34"/>
      <c r="CB48" s="34"/>
      <c r="CC48" s="71"/>
      <c r="CD48" s="1020"/>
      <c r="CE48" s="83"/>
      <c r="CF48" s="34"/>
      <c r="CG48" s="34"/>
      <c r="CH48" s="84"/>
      <c r="CI48" s="87"/>
      <c r="CJ48" s="1020"/>
      <c r="CK48" s="83"/>
      <c r="CL48" s="34"/>
      <c r="CM48" s="34"/>
      <c r="CN48" s="84"/>
      <c r="CO48" s="87"/>
      <c r="CP48" s="1020"/>
      <c r="CQ48" s="83"/>
      <c r="CR48" s="34"/>
      <c r="CS48" s="34"/>
      <c r="CT48" s="84"/>
      <c r="CU48" s="87"/>
      <c r="CV48" s="1020"/>
      <c r="CW48" s="83"/>
      <c r="CX48" s="34"/>
      <c r="CY48" s="34"/>
      <c r="CZ48" s="84"/>
      <c r="DA48" s="87"/>
      <c r="DB48" s="1020"/>
      <c r="DC48" s="83"/>
      <c r="DD48" s="34"/>
      <c r="DE48" s="34"/>
      <c r="DF48" s="84"/>
      <c r="DG48" s="87"/>
      <c r="DH48" s="1020"/>
      <c r="DI48" s="83"/>
      <c r="DJ48" s="34"/>
      <c r="DK48" s="34"/>
      <c r="DL48" s="84"/>
      <c r="DM48" s="87"/>
      <c r="DN48" s="1020"/>
      <c r="DO48" s="83"/>
      <c r="DP48" s="34"/>
      <c r="DQ48" s="34"/>
      <c r="DR48" s="84"/>
      <c r="DS48" s="87"/>
      <c r="DT48" s="1020"/>
      <c r="DU48" s="83"/>
      <c r="DV48" s="34"/>
      <c r="DW48" s="34"/>
      <c r="DX48" s="84"/>
      <c r="DY48" s="87"/>
      <c r="DZ48" s="1020"/>
      <c r="EA48" s="83"/>
      <c r="EB48" s="34"/>
      <c r="EC48" s="34"/>
      <c r="ED48" s="84"/>
      <c r="EE48" s="87"/>
      <c r="EF48" s="1020"/>
      <c r="EG48" s="257"/>
      <c r="EH48" s="153"/>
      <c r="EI48" s="153"/>
      <c r="EJ48" s="255"/>
      <c r="EK48" s="262"/>
      <c r="EL48" s="1020"/>
      <c r="EM48" s="12"/>
      <c r="EN48" s="12"/>
      <c r="EO48" s="12"/>
      <c r="EP48" s="12"/>
      <c r="EQ48" s="12"/>
      <c r="ER48" s="12"/>
      <c r="ES48" s="77"/>
      <c r="ET48" s="1020"/>
      <c r="EU48" s="83"/>
      <c r="EV48" s="294"/>
      <c r="EW48" s="294"/>
      <c r="EX48" s="294"/>
      <c r="EY48" s="87"/>
      <c r="EZ48" s="1040"/>
      <c r="FA48" s="58"/>
      <c r="FB48" s="34"/>
      <c r="FC48" s="34"/>
      <c r="FD48" s="34"/>
      <c r="FE48" s="34"/>
      <c r="FF48" s="1009"/>
      <c r="FG48" s="58"/>
      <c r="FH48" s="34"/>
      <c r="FI48" s="34"/>
      <c r="FJ48" s="34"/>
      <c r="FK48" s="34"/>
      <c r="FL48" s="1009"/>
      <c r="FM48" s="58"/>
      <c r="FN48" s="34"/>
      <c r="FO48" s="34"/>
      <c r="FP48" s="34"/>
      <c r="FQ48" s="34"/>
      <c r="FR48" s="1009"/>
      <c r="FS48" s="58"/>
      <c r="FT48" s="34"/>
      <c r="FU48" s="34"/>
      <c r="FV48" s="34"/>
      <c r="FW48" s="34"/>
      <c r="FX48" s="1009"/>
      <c r="FY48" s="58"/>
      <c r="FZ48" s="34"/>
      <c r="GA48" s="34"/>
      <c r="GB48" s="34"/>
      <c r="GC48" s="34"/>
      <c r="GD48" s="1009"/>
      <c r="GE48" s="58"/>
      <c r="GF48" s="240"/>
      <c r="GG48" s="240"/>
      <c r="GH48" s="240"/>
      <c r="GI48" s="240"/>
      <c r="GJ48" s="1009"/>
      <c r="GK48" s="58"/>
      <c r="GL48" s="34"/>
      <c r="GM48" s="34"/>
      <c r="GN48" s="34"/>
      <c r="GO48" s="34"/>
      <c r="GP48" s="1009"/>
      <c r="GQ48" s="58"/>
      <c r="GR48" s="34"/>
      <c r="GS48" s="34"/>
      <c r="GT48" s="34"/>
      <c r="GU48" s="34"/>
      <c r="GV48" s="1009"/>
      <c r="GW48" s="410"/>
      <c r="GX48" s="12"/>
      <c r="GY48" s="12"/>
      <c r="GZ48" s="12"/>
      <c r="HA48" s="12"/>
      <c r="HB48" s="12"/>
      <c r="HC48" s="12"/>
      <c r="HD48" s="12"/>
      <c r="HE48" s="12"/>
      <c r="HF48" s="12"/>
      <c r="HG48" s="12"/>
      <c r="HH48" s="12"/>
      <c r="HI48" s="12"/>
      <c r="HJ48" s="12"/>
      <c r="HK48" s="12"/>
      <c r="HL48" s="12"/>
      <c r="HM48" s="12"/>
      <c r="HN48" s="983"/>
      <c r="HO48" s="24"/>
      <c r="HP48" s="366"/>
      <c r="HQ48" s="12"/>
      <c r="HR48" s="250"/>
      <c r="HS48" s="12"/>
    </row>
    <row r="49" spans="1:227" hidden="1" x14ac:dyDescent="0.25">
      <c r="A49" s="62">
        <v>46</v>
      </c>
      <c r="C49" s="282"/>
      <c r="D49" s="153"/>
      <c r="E49" s="153"/>
      <c r="F49" s="153"/>
      <c r="G49" s="258"/>
      <c r="H49" s="1032"/>
      <c r="I49" s="282"/>
      <c r="J49" s="153"/>
      <c r="K49" s="153"/>
      <c r="L49" s="153"/>
      <c r="M49" s="258"/>
      <c r="N49" s="1020"/>
      <c r="O49" s="282"/>
      <c r="P49" s="153"/>
      <c r="Q49" s="153"/>
      <c r="R49" s="153"/>
      <c r="S49" s="258"/>
      <c r="T49" s="1020"/>
      <c r="U49" s="282"/>
      <c r="V49" s="153"/>
      <c r="W49" s="153"/>
      <c r="X49" s="153"/>
      <c r="Y49" s="258"/>
      <c r="Z49" s="1020"/>
      <c r="AA49" s="83"/>
      <c r="AB49" s="34"/>
      <c r="AC49" s="34"/>
      <c r="AD49" s="84"/>
      <c r="AE49" s="87"/>
      <c r="AF49" s="1020"/>
      <c r="AG49" s="257"/>
      <c r="AH49" s="153"/>
      <c r="AI49" s="153"/>
      <c r="AJ49" s="255"/>
      <c r="AK49" s="262"/>
      <c r="AL49" s="1020"/>
      <c r="AM49" s="257"/>
      <c r="AN49" s="153"/>
      <c r="AO49" s="153"/>
      <c r="AP49" s="255"/>
      <c r="AQ49" s="262"/>
      <c r="AR49" s="1020"/>
      <c r="AS49" s="282"/>
      <c r="AT49" s="153"/>
      <c r="AU49" s="153"/>
      <c r="AV49" s="153"/>
      <c r="AW49" s="258"/>
      <c r="AX49" s="1020"/>
      <c r="AY49" s="282"/>
      <c r="AZ49" s="153"/>
      <c r="BA49" s="153"/>
      <c r="BB49" s="153"/>
      <c r="BC49" s="258"/>
      <c r="BD49" s="1020"/>
      <c r="BE49" s="257"/>
      <c r="BF49" s="153"/>
      <c r="BG49" s="153"/>
      <c r="BH49" s="255"/>
      <c r="BI49" s="262"/>
      <c r="BJ49" s="1020"/>
      <c r="BK49" s="257"/>
      <c r="BL49" s="153"/>
      <c r="BM49" s="153"/>
      <c r="BN49" s="255"/>
      <c r="BO49" s="262"/>
      <c r="BP49" s="1020"/>
      <c r="BQ49" s="257"/>
      <c r="BR49" s="257"/>
      <c r="BS49" s="257"/>
      <c r="BT49" s="257"/>
      <c r="BU49" s="257"/>
      <c r="BV49" s="12"/>
      <c r="BW49" s="77"/>
      <c r="BX49" s="1020"/>
      <c r="BY49" s="58"/>
      <c r="BZ49" s="34"/>
      <c r="CA49" s="34"/>
      <c r="CB49" s="34"/>
      <c r="CC49" s="71"/>
      <c r="CD49" s="1020"/>
      <c r="CE49" s="83"/>
      <c r="CF49" s="34"/>
      <c r="CG49" s="34"/>
      <c r="CH49" s="84"/>
      <c r="CI49" s="87"/>
      <c r="CJ49" s="1020"/>
      <c r="CK49" s="83"/>
      <c r="CL49" s="34"/>
      <c r="CM49" s="34"/>
      <c r="CN49" s="84"/>
      <c r="CO49" s="87"/>
      <c r="CP49" s="1020"/>
      <c r="CQ49" s="83"/>
      <c r="CR49" s="34"/>
      <c r="CS49" s="34"/>
      <c r="CT49" s="84"/>
      <c r="CU49" s="87"/>
      <c r="CV49" s="1020"/>
      <c r="CW49" s="83"/>
      <c r="CX49" s="34"/>
      <c r="CY49" s="34"/>
      <c r="CZ49" s="84"/>
      <c r="DA49" s="87"/>
      <c r="DB49" s="1020"/>
      <c r="DC49" s="83"/>
      <c r="DD49" s="34"/>
      <c r="DE49" s="34"/>
      <c r="DF49" s="84"/>
      <c r="DG49" s="87"/>
      <c r="DH49" s="1020"/>
      <c r="DI49" s="83"/>
      <c r="DJ49" s="34"/>
      <c r="DK49" s="34"/>
      <c r="DL49" s="84"/>
      <c r="DM49" s="87"/>
      <c r="DN49" s="1020"/>
      <c r="DO49" s="83"/>
      <c r="DP49" s="34"/>
      <c r="DQ49" s="34"/>
      <c r="DR49" s="84"/>
      <c r="DS49" s="87"/>
      <c r="DT49" s="1020"/>
      <c r="DU49" s="83"/>
      <c r="DV49" s="34"/>
      <c r="DW49" s="34"/>
      <c r="DX49" s="84"/>
      <c r="DY49" s="87"/>
      <c r="DZ49" s="1020"/>
      <c r="EA49" s="83"/>
      <c r="EB49" s="34"/>
      <c r="EC49" s="34"/>
      <c r="ED49" s="84"/>
      <c r="EE49" s="87"/>
      <c r="EF49" s="1020"/>
      <c r="EG49" s="257"/>
      <c r="EH49" s="153"/>
      <c r="EI49" s="153"/>
      <c r="EJ49" s="255"/>
      <c r="EK49" s="262"/>
      <c r="EL49" s="1020"/>
      <c r="EM49" s="12"/>
      <c r="EN49" s="12"/>
      <c r="EO49" s="12"/>
      <c r="EP49" s="12"/>
      <c r="EQ49" s="12"/>
      <c r="ER49" s="12"/>
      <c r="ES49" s="77"/>
      <c r="ET49" s="1020"/>
      <c r="EU49" s="83"/>
      <c r="EV49" s="294"/>
      <c r="EW49" s="294"/>
      <c r="EX49" s="294"/>
      <c r="EY49" s="87"/>
      <c r="EZ49" s="1040"/>
      <c r="FA49" s="58"/>
      <c r="FB49" s="34"/>
      <c r="FC49" s="34"/>
      <c r="FD49" s="34"/>
      <c r="FE49" s="34"/>
      <c r="FF49" s="1009"/>
      <c r="FG49" s="58"/>
      <c r="FH49" s="34"/>
      <c r="FI49" s="34"/>
      <c r="FJ49" s="34"/>
      <c r="FK49" s="34"/>
      <c r="FL49" s="1009"/>
      <c r="FM49" s="58"/>
      <c r="FN49" s="34"/>
      <c r="FO49" s="34"/>
      <c r="FP49" s="34"/>
      <c r="FQ49" s="34"/>
      <c r="FR49" s="1009"/>
      <c r="FS49" s="58"/>
      <c r="FT49" s="34"/>
      <c r="FU49" s="34"/>
      <c r="FV49" s="34"/>
      <c r="FW49" s="34"/>
      <c r="FX49" s="1009"/>
      <c r="FY49" s="58"/>
      <c r="FZ49" s="34"/>
      <c r="GA49" s="34"/>
      <c r="GB49" s="34"/>
      <c r="GC49" s="34"/>
      <c r="GD49" s="1009"/>
      <c r="GE49" s="58"/>
      <c r="GF49" s="240"/>
      <c r="GG49" s="240"/>
      <c r="GH49" s="240"/>
      <c r="GI49" s="240"/>
      <c r="GJ49" s="1009"/>
      <c r="GK49" s="58"/>
      <c r="GL49" s="34"/>
      <c r="GM49" s="34"/>
      <c r="GN49" s="34"/>
      <c r="GO49" s="34"/>
      <c r="GP49" s="1009"/>
      <c r="GQ49" s="58"/>
      <c r="GR49" s="34"/>
      <c r="GS49" s="34"/>
      <c r="GT49" s="34"/>
      <c r="GU49" s="34"/>
      <c r="GV49" s="1009"/>
      <c r="GW49" s="410"/>
      <c r="GX49" s="12"/>
      <c r="GY49" s="12"/>
      <c r="GZ49" s="12"/>
      <c r="HA49" s="12"/>
      <c r="HB49" s="12"/>
      <c r="HC49" s="12"/>
      <c r="HD49" s="12"/>
      <c r="HE49" s="12"/>
      <c r="HF49" s="12"/>
      <c r="HG49" s="12"/>
      <c r="HH49" s="12"/>
      <c r="HI49" s="12"/>
      <c r="HJ49" s="12"/>
      <c r="HK49" s="12"/>
      <c r="HL49" s="12"/>
      <c r="HM49" s="12"/>
      <c r="HN49" s="983"/>
      <c r="HO49" s="24"/>
      <c r="HP49" s="366"/>
      <c r="HQ49" s="12"/>
      <c r="HR49" s="250"/>
      <c r="HS49" s="12"/>
    </row>
    <row r="50" spans="1:227" ht="15" hidden="1" customHeight="1" x14ac:dyDescent="0.25">
      <c r="A50" s="62">
        <v>47</v>
      </c>
      <c r="C50" s="282"/>
      <c r="D50" s="153"/>
      <c r="E50" s="153"/>
      <c r="F50" s="153"/>
      <c r="G50" s="258"/>
      <c r="H50" s="1032"/>
      <c r="I50" s="282"/>
      <c r="J50" s="153"/>
      <c r="K50" s="153"/>
      <c r="L50" s="153"/>
      <c r="M50" s="258"/>
      <c r="N50" s="1020"/>
      <c r="O50" s="282"/>
      <c r="P50" s="153"/>
      <c r="Q50" s="153"/>
      <c r="R50" s="153"/>
      <c r="S50" s="258"/>
      <c r="T50" s="1020"/>
      <c r="U50" s="282"/>
      <c r="V50" s="153"/>
      <c r="W50" s="153"/>
      <c r="X50" s="153"/>
      <c r="Y50" s="258"/>
      <c r="Z50" s="1020"/>
      <c r="AA50" s="83"/>
      <c r="AB50" s="34"/>
      <c r="AC50" s="34"/>
      <c r="AD50" s="84"/>
      <c r="AE50" s="87"/>
      <c r="AF50" s="1020"/>
      <c r="AG50" s="257"/>
      <c r="AH50" s="153"/>
      <c r="AI50" s="153"/>
      <c r="AJ50" s="255"/>
      <c r="AK50" s="262"/>
      <c r="AL50" s="1020"/>
      <c r="AM50" s="257"/>
      <c r="AN50" s="153"/>
      <c r="AO50" s="153"/>
      <c r="AP50" s="255"/>
      <c r="AQ50" s="262"/>
      <c r="AR50" s="1020"/>
      <c r="AS50" s="282"/>
      <c r="AT50" s="153"/>
      <c r="AU50" s="153"/>
      <c r="AV50" s="153"/>
      <c r="AW50" s="258"/>
      <c r="AX50" s="1020"/>
      <c r="AY50" s="282"/>
      <c r="AZ50" s="153"/>
      <c r="BA50" s="153"/>
      <c r="BB50" s="153"/>
      <c r="BC50" s="258"/>
      <c r="BD50" s="1020"/>
      <c r="BE50" s="257"/>
      <c r="BF50" s="153"/>
      <c r="BG50" s="153"/>
      <c r="BH50" s="255"/>
      <c r="BI50" s="262"/>
      <c r="BJ50" s="1020"/>
      <c r="BK50" s="257"/>
      <c r="BL50" s="153"/>
      <c r="BM50" s="153"/>
      <c r="BN50" s="255"/>
      <c r="BO50" s="262"/>
      <c r="BP50" s="1020"/>
      <c r="BQ50" s="257"/>
      <c r="BR50" s="257"/>
      <c r="BS50" s="257"/>
      <c r="BT50" s="257"/>
      <c r="BU50" s="257"/>
      <c r="BV50" s="12"/>
      <c r="BW50" s="77"/>
      <c r="BX50" s="1020"/>
      <c r="BY50" s="58"/>
      <c r="BZ50" s="34"/>
      <c r="CA50" s="34"/>
      <c r="CB50" s="34"/>
      <c r="CC50" s="71"/>
      <c r="CD50" s="1020"/>
      <c r="CE50" s="83"/>
      <c r="CF50" s="34"/>
      <c r="CG50" s="34"/>
      <c r="CH50" s="84"/>
      <c r="CI50" s="87"/>
      <c r="CJ50" s="1020"/>
      <c r="CK50" s="83"/>
      <c r="CL50" s="34"/>
      <c r="CM50" s="34"/>
      <c r="CN50" s="84"/>
      <c r="CO50" s="87"/>
      <c r="CP50" s="1020"/>
      <c r="CQ50" s="83"/>
      <c r="CR50" s="34"/>
      <c r="CS50" s="34"/>
      <c r="CT50" s="84"/>
      <c r="CU50" s="87"/>
      <c r="CV50" s="1020"/>
      <c r="CW50" s="83"/>
      <c r="CX50" s="34"/>
      <c r="CY50" s="34"/>
      <c r="CZ50" s="84"/>
      <c r="DA50" s="87"/>
      <c r="DB50" s="1020"/>
      <c r="DC50" s="83"/>
      <c r="DD50" s="34"/>
      <c r="DE50" s="34"/>
      <c r="DF50" s="84"/>
      <c r="DG50" s="87"/>
      <c r="DH50" s="1020"/>
      <c r="DI50" s="83"/>
      <c r="DJ50" s="34"/>
      <c r="DK50" s="34"/>
      <c r="DL50" s="84"/>
      <c r="DM50" s="87"/>
      <c r="DN50" s="1020"/>
      <c r="DO50" s="83"/>
      <c r="DP50" s="34"/>
      <c r="DQ50" s="34"/>
      <c r="DR50" s="84"/>
      <c r="DS50" s="87"/>
      <c r="DT50" s="1020"/>
      <c r="DU50" s="83"/>
      <c r="DV50" s="34"/>
      <c r="DW50" s="34"/>
      <c r="DX50" s="84"/>
      <c r="DY50" s="87"/>
      <c r="DZ50" s="1020"/>
      <c r="EA50" s="83"/>
      <c r="EB50" s="34"/>
      <c r="EC50" s="34"/>
      <c r="ED50" s="84"/>
      <c r="EE50" s="87"/>
      <c r="EF50" s="1020"/>
      <c r="EG50" s="257"/>
      <c r="EH50" s="153"/>
      <c r="EI50" s="153"/>
      <c r="EJ50" s="255"/>
      <c r="EK50" s="262"/>
      <c r="EL50" s="1020"/>
      <c r="EM50" s="12"/>
      <c r="EN50" s="12"/>
      <c r="EO50" s="12"/>
      <c r="EP50" s="12"/>
      <c r="EQ50" s="12"/>
      <c r="ER50" s="12"/>
      <c r="ES50" s="77"/>
      <c r="ET50" s="1020"/>
      <c r="EU50" s="83"/>
      <c r="EV50" s="294"/>
      <c r="EW50" s="294"/>
      <c r="EX50" s="294"/>
      <c r="EY50" s="87"/>
      <c r="EZ50" s="1040"/>
      <c r="FA50" s="58"/>
      <c r="FB50" s="34"/>
      <c r="FC50" s="34"/>
      <c r="FD50" s="34"/>
      <c r="FE50" s="34"/>
      <c r="FF50" s="1009"/>
      <c r="FG50" s="58"/>
      <c r="FH50" s="34"/>
      <c r="FI50" s="34"/>
      <c r="FJ50" s="34"/>
      <c r="FK50" s="34"/>
      <c r="FL50" s="1009"/>
      <c r="FM50" s="58"/>
      <c r="FN50" s="34"/>
      <c r="FO50" s="34"/>
      <c r="FP50" s="34"/>
      <c r="FQ50" s="34"/>
      <c r="FR50" s="1009"/>
      <c r="FS50" s="58"/>
      <c r="FT50" s="34"/>
      <c r="FU50" s="34"/>
      <c r="FV50" s="34"/>
      <c r="FW50" s="34"/>
      <c r="FX50" s="1009"/>
      <c r="FY50" s="58"/>
      <c r="FZ50" s="34"/>
      <c r="GA50" s="34"/>
      <c r="GB50" s="34"/>
      <c r="GC50" s="34"/>
      <c r="GD50" s="1009"/>
      <c r="GE50" s="58"/>
      <c r="GF50" s="240"/>
      <c r="GG50" s="240"/>
      <c r="GH50" s="240"/>
      <c r="GI50" s="240"/>
      <c r="GJ50" s="1009"/>
      <c r="GK50" s="58"/>
      <c r="GL50" s="34"/>
      <c r="GM50" s="34"/>
      <c r="GN50" s="34"/>
      <c r="GO50" s="34"/>
      <c r="GP50" s="1009"/>
      <c r="GQ50" s="58"/>
      <c r="GR50" s="34"/>
      <c r="GS50" s="34"/>
      <c r="GT50" s="34"/>
      <c r="GU50" s="34"/>
      <c r="GV50" s="1009"/>
      <c r="GW50" s="410"/>
      <c r="GX50" s="12"/>
      <c r="GY50" s="12"/>
      <c r="GZ50" s="12"/>
      <c r="HA50" s="12"/>
      <c r="HB50" s="12"/>
      <c r="HC50" s="12"/>
      <c r="HD50" s="12"/>
      <c r="HE50" s="12"/>
      <c r="HF50" s="12"/>
      <c r="HG50" s="12"/>
      <c r="HH50" s="12"/>
      <c r="HI50" s="12"/>
      <c r="HJ50" s="12"/>
      <c r="HK50" s="12"/>
      <c r="HL50" s="12"/>
      <c r="HM50" s="12"/>
      <c r="HN50" s="983"/>
      <c r="HO50" s="24"/>
      <c r="HP50" s="366"/>
      <c r="HQ50" s="12"/>
      <c r="HR50" s="250"/>
      <c r="HS50" s="12"/>
    </row>
    <row r="51" spans="1:227" hidden="1" x14ac:dyDescent="0.25">
      <c r="A51" s="62">
        <v>48</v>
      </c>
      <c r="C51" s="282"/>
      <c r="D51" s="153"/>
      <c r="E51" s="153"/>
      <c r="F51" s="153"/>
      <c r="G51" s="258"/>
      <c r="H51" s="1032"/>
      <c r="I51" s="282"/>
      <c r="J51" s="153"/>
      <c r="K51" s="153"/>
      <c r="L51" s="153"/>
      <c r="M51" s="258"/>
      <c r="N51" s="1020"/>
      <c r="O51" s="282"/>
      <c r="P51" s="153"/>
      <c r="Q51" s="153"/>
      <c r="R51" s="153"/>
      <c r="S51" s="258"/>
      <c r="T51" s="1020"/>
      <c r="U51" s="282"/>
      <c r="V51" s="153"/>
      <c r="W51" s="153"/>
      <c r="X51" s="153"/>
      <c r="Y51" s="258"/>
      <c r="Z51" s="1020"/>
      <c r="AA51" s="83"/>
      <c r="AB51" s="34"/>
      <c r="AC51" s="34"/>
      <c r="AD51" s="84"/>
      <c r="AE51" s="87"/>
      <c r="AF51" s="1020"/>
      <c r="AG51" s="257"/>
      <c r="AH51" s="153"/>
      <c r="AI51" s="153"/>
      <c r="AJ51" s="255"/>
      <c r="AK51" s="262"/>
      <c r="AL51" s="1020"/>
      <c r="AM51" s="257"/>
      <c r="AN51" s="153"/>
      <c r="AO51" s="153"/>
      <c r="AP51" s="255"/>
      <c r="AQ51" s="262"/>
      <c r="AR51" s="1020"/>
      <c r="AS51" s="282"/>
      <c r="AT51" s="153"/>
      <c r="AU51" s="153"/>
      <c r="AV51" s="153"/>
      <c r="AW51" s="258"/>
      <c r="AX51" s="1020"/>
      <c r="AY51" s="282"/>
      <c r="AZ51" s="153"/>
      <c r="BA51" s="153"/>
      <c r="BB51" s="153"/>
      <c r="BC51" s="258"/>
      <c r="BD51" s="1020"/>
      <c r="BE51" s="257"/>
      <c r="BF51" s="153"/>
      <c r="BG51" s="153"/>
      <c r="BH51" s="255"/>
      <c r="BI51" s="262"/>
      <c r="BJ51" s="1020"/>
      <c r="BK51" s="257"/>
      <c r="BL51" s="153"/>
      <c r="BM51" s="153"/>
      <c r="BN51" s="255"/>
      <c r="BO51" s="262"/>
      <c r="BP51" s="1020"/>
      <c r="BQ51" s="257"/>
      <c r="BR51" s="257"/>
      <c r="BS51" s="257"/>
      <c r="BT51" s="257"/>
      <c r="BU51" s="257"/>
      <c r="BV51" s="12"/>
      <c r="BW51" s="77"/>
      <c r="BX51" s="1020"/>
      <c r="BY51" s="58"/>
      <c r="BZ51" s="34"/>
      <c r="CA51" s="34"/>
      <c r="CB51" s="34"/>
      <c r="CC51" s="71"/>
      <c r="CD51" s="1020"/>
      <c r="CE51" s="83"/>
      <c r="CF51" s="34"/>
      <c r="CG51" s="34"/>
      <c r="CH51" s="84"/>
      <c r="CI51" s="87"/>
      <c r="CJ51" s="1020"/>
      <c r="CK51" s="83"/>
      <c r="CL51" s="34"/>
      <c r="CM51" s="34"/>
      <c r="CN51" s="84"/>
      <c r="CO51" s="87"/>
      <c r="CP51" s="1020"/>
      <c r="CQ51" s="83"/>
      <c r="CR51" s="34"/>
      <c r="CS51" s="34"/>
      <c r="CT51" s="84"/>
      <c r="CU51" s="87"/>
      <c r="CV51" s="1020"/>
      <c r="CW51" s="83"/>
      <c r="CX51" s="34"/>
      <c r="CY51" s="34"/>
      <c r="CZ51" s="84"/>
      <c r="DA51" s="87"/>
      <c r="DB51" s="1020"/>
      <c r="DC51" s="83"/>
      <c r="DD51" s="34"/>
      <c r="DE51" s="34"/>
      <c r="DF51" s="84"/>
      <c r="DG51" s="87"/>
      <c r="DH51" s="1020"/>
      <c r="DI51" s="83"/>
      <c r="DJ51" s="34"/>
      <c r="DK51" s="34"/>
      <c r="DL51" s="84"/>
      <c r="DM51" s="87"/>
      <c r="DN51" s="1020"/>
      <c r="DO51" s="83"/>
      <c r="DP51" s="34"/>
      <c r="DQ51" s="34"/>
      <c r="DR51" s="84"/>
      <c r="DS51" s="87"/>
      <c r="DT51" s="1020"/>
      <c r="DU51" s="83"/>
      <c r="DV51" s="34"/>
      <c r="DW51" s="34"/>
      <c r="DX51" s="84"/>
      <c r="DY51" s="87"/>
      <c r="DZ51" s="1020"/>
      <c r="EA51" s="83"/>
      <c r="EB51" s="34"/>
      <c r="EC51" s="34"/>
      <c r="ED51" s="84"/>
      <c r="EE51" s="87"/>
      <c r="EF51" s="1020"/>
      <c r="EG51" s="257"/>
      <c r="EH51" s="153"/>
      <c r="EI51" s="153"/>
      <c r="EJ51" s="255"/>
      <c r="EK51" s="262"/>
      <c r="EL51" s="1020"/>
      <c r="EM51" s="12"/>
      <c r="EN51" s="12"/>
      <c r="EO51" s="12"/>
      <c r="EP51" s="12"/>
      <c r="EQ51" s="12"/>
      <c r="ER51" s="12"/>
      <c r="ES51" s="77"/>
      <c r="ET51" s="1020"/>
      <c r="EU51" s="83"/>
      <c r="EV51" s="294"/>
      <c r="EW51" s="294"/>
      <c r="EX51" s="294"/>
      <c r="EY51" s="87"/>
      <c r="EZ51" s="1040"/>
      <c r="FA51" s="58"/>
      <c r="FB51" s="34"/>
      <c r="FC51" s="34"/>
      <c r="FD51" s="34"/>
      <c r="FE51" s="34"/>
      <c r="FF51" s="1009"/>
      <c r="FG51" s="58"/>
      <c r="FH51" s="34"/>
      <c r="FI51" s="34"/>
      <c r="FJ51" s="34"/>
      <c r="FK51" s="34"/>
      <c r="FL51" s="1009"/>
      <c r="FM51" s="58"/>
      <c r="FN51" s="34"/>
      <c r="FO51" s="34"/>
      <c r="FP51" s="34"/>
      <c r="FQ51" s="34"/>
      <c r="FR51" s="1009"/>
      <c r="FS51" s="58"/>
      <c r="FT51" s="34"/>
      <c r="FU51" s="34"/>
      <c r="FV51" s="34"/>
      <c r="FW51" s="34"/>
      <c r="FX51" s="1009"/>
      <c r="FY51" s="58"/>
      <c r="FZ51" s="34"/>
      <c r="GA51" s="34"/>
      <c r="GB51" s="34"/>
      <c r="GC51" s="34"/>
      <c r="GD51" s="1009"/>
      <c r="GE51" s="58"/>
      <c r="GF51" s="240"/>
      <c r="GG51" s="240"/>
      <c r="GH51" s="240"/>
      <c r="GI51" s="240"/>
      <c r="GJ51" s="1009"/>
      <c r="GK51" s="58"/>
      <c r="GL51" s="34"/>
      <c r="GM51" s="34"/>
      <c r="GN51" s="34"/>
      <c r="GO51" s="34"/>
      <c r="GP51" s="1009"/>
      <c r="GQ51" s="58"/>
      <c r="GR51" s="34"/>
      <c r="GS51" s="34"/>
      <c r="GT51" s="34"/>
      <c r="GU51" s="34"/>
      <c r="GV51" s="1009"/>
      <c r="GW51" s="410"/>
      <c r="GX51" s="12"/>
      <c r="GY51" s="12"/>
      <c r="GZ51" s="12"/>
      <c r="HA51" s="12"/>
      <c r="HB51" s="12"/>
      <c r="HC51" s="12"/>
      <c r="HD51" s="12"/>
      <c r="HE51" s="12"/>
      <c r="HF51" s="12"/>
      <c r="HG51" s="12"/>
      <c r="HH51" s="12"/>
      <c r="HI51" s="12"/>
      <c r="HJ51" s="12"/>
      <c r="HK51" s="12"/>
      <c r="HL51" s="12"/>
      <c r="HM51" s="12"/>
      <c r="HN51" s="983"/>
      <c r="HO51" s="24"/>
      <c r="HP51" s="366"/>
      <c r="HQ51" s="12"/>
      <c r="HR51" s="250"/>
      <c r="HS51" s="12"/>
    </row>
    <row r="52" spans="1:227" hidden="1" x14ac:dyDescent="0.25">
      <c r="A52" s="62">
        <v>49</v>
      </c>
      <c r="C52" s="282"/>
      <c r="D52" s="153"/>
      <c r="E52" s="153"/>
      <c r="F52" s="153"/>
      <c r="G52" s="258"/>
      <c r="H52" s="1032"/>
      <c r="I52" s="282"/>
      <c r="J52" s="153"/>
      <c r="K52" s="153"/>
      <c r="L52" s="153"/>
      <c r="M52" s="258"/>
      <c r="N52" s="1020"/>
      <c r="O52" s="282"/>
      <c r="P52" s="153"/>
      <c r="Q52" s="153"/>
      <c r="R52" s="153"/>
      <c r="S52" s="258"/>
      <c r="T52" s="1020"/>
      <c r="U52" s="282"/>
      <c r="V52" s="153"/>
      <c r="W52" s="153"/>
      <c r="X52" s="153"/>
      <c r="Y52" s="258"/>
      <c r="Z52" s="1020"/>
      <c r="AA52" s="83"/>
      <c r="AB52" s="34"/>
      <c r="AC52" s="34"/>
      <c r="AD52" s="84"/>
      <c r="AE52" s="87"/>
      <c r="AF52" s="1020"/>
      <c r="AG52" s="257"/>
      <c r="AH52" s="153"/>
      <c r="AI52" s="153"/>
      <c r="AJ52" s="255"/>
      <c r="AK52" s="262"/>
      <c r="AL52" s="1020"/>
      <c r="AM52" s="257"/>
      <c r="AN52" s="153"/>
      <c r="AO52" s="153"/>
      <c r="AP52" s="255"/>
      <c r="AQ52" s="262"/>
      <c r="AR52" s="1020"/>
      <c r="AS52" s="282"/>
      <c r="AT52" s="153"/>
      <c r="AU52" s="153"/>
      <c r="AV52" s="153"/>
      <c r="AW52" s="258"/>
      <c r="AX52" s="1020"/>
      <c r="AY52" s="282"/>
      <c r="AZ52" s="153"/>
      <c r="BA52" s="153"/>
      <c r="BB52" s="153"/>
      <c r="BC52" s="258"/>
      <c r="BD52" s="1020"/>
      <c r="BE52" s="257"/>
      <c r="BF52" s="153"/>
      <c r="BG52" s="153"/>
      <c r="BH52" s="255"/>
      <c r="BI52" s="262"/>
      <c r="BJ52" s="1020"/>
      <c r="BK52" s="257"/>
      <c r="BL52" s="153"/>
      <c r="BM52" s="153"/>
      <c r="BN52" s="255"/>
      <c r="BO52" s="262"/>
      <c r="BP52" s="1020"/>
      <c r="BQ52" s="257"/>
      <c r="BR52" s="257"/>
      <c r="BS52" s="257"/>
      <c r="BT52" s="257"/>
      <c r="BU52" s="257"/>
      <c r="BV52" s="12"/>
      <c r="BW52" s="77"/>
      <c r="BX52" s="1020"/>
      <c r="BY52" s="58"/>
      <c r="BZ52" s="34"/>
      <c r="CA52" s="34"/>
      <c r="CB52" s="34"/>
      <c r="CC52" s="71"/>
      <c r="CD52" s="1020"/>
      <c r="CE52" s="83"/>
      <c r="CF52" s="34"/>
      <c r="CG52" s="34"/>
      <c r="CH52" s="84"/>
      <c r="CI52" s="87"/>
      <c r="CJ52" s="1020"/>
      <c r="CK52" s="83"/>
      <c r="CL52" s="34"/>
      <c r="CM52" s="34"/>
      <c r="CN52" s="84"/>
      <c r="CO52" s="87"/>
      <c r="CP52" s="1020"/>
      <c r="CQ52" s="83"/>
      <c r="CR52" s="34"/>
      <c r="CS52" s="34"/>
      <c r="CT52" s="84"/>
      <c r="CU52" s="87"/>
      <c r="CV52" s="1020"/>
      <c r="CW52" s="83"/>
      <c r="CX52" s="34"/>
      <c r="CY52" s="34"/>
      <c r="CZ52" s="84"/>
      <c r="DA52" s="87"/>
      <c r="DB52" s="1020"/>
      <c r="DC52" s="83"/>
      <c r="DD52" s="34"/>
      <c r="DE52" s="34"/>
      <c r="DF52" s="84"/>
      <c r="DG52" s="87"/>
      <c r="DH52" s="1020"/>
      <c r="DI52" s="83"/>
      <c r="DJ52" s="34"/>
      <c r="DK52" s="34"/>
      <c r="DL52" s="84"/>
      <c r="DM52" s="87"/>
      <c r="DN52" s="1020"/>
      <c r="DO52" s="83"/>
      <c r="DP52" s="34"/>
      <c r="DQ52" s="34"/>
      <c r="DR52" s="84"/>
      <c r="DS52" s="87"/>
      <c r="DT52" s="1020"/>
      <c r="DU52" s="83"/>
      <c r="DV52" s="34"/>
      <c r="DW52" s="34"/>
      <c r="DX52" s="84"/>
      <c r="DY52" s="87"/>
      <c r="DZ52" s="1020"/>
      <c r="EA52" s="83"/>
      <c r="EB52" s="34"/>
      <c r="EC52" s="34"/>
      <c r="ED52" s="84"/>
      <c r="EE52" s="87"/>
      <c r="EF52" s="1020"/>
      <c r="EG52" s="257"/>
      <c r="EH52" s="153"/>
      <c r="EI52" s="153"/>
      <c r="EJ52" s="255"/>
      <c r="EK52" s="262"/>
      <c r="EL52" s="1020"/>
      <c r="EM52" s="12"/>
      <c r="EN52" s="12"/>
      <c r="EO52" s="12"/>
      <c r="EP52" s="12"/>
      <c r="EQ52" s="12"/>
      <c r="ER52" s="12"/>
      <c r="ES52" s="77"/>
      <c r="ET52" s="1020"/>
      <c r="EU52" s="83"/>
      <c r="EV52" s="294"/>
      <c r="EW52" s="294"/>
      <c r="EX52" s="294"/>
      <c r="EY52" s="87"/>
      <c r="EZ52" s="1040"/>
      <c r="FA52" s="58"/>
      <c r="FB52" s="34"/>
      <c r="FC52" s="34"/>
      <c r="FD52" s="34"/>
      <c r="FE52" s="34"/>
      <c r="FF52" s="1009"/>
      <c r="FG52" s="58"/>
      <c r="FH52" s="34"/>
      <c r="FI52" s="34"/>
      <c r="FJ52" s="34"/>
      <c r="FK52" s="34"/>
      <c r="FL52" s="1009"/>
      <c r="FM52" s="58"/>
      <c r="FN52" s="34"/>
      <c r="FO52" s="34"/>
      <c r="FP52" s="34"/>
      <c r="FQ52" s="34"/>
      <c r="FR52" s="1009"/>
      <c r="FS52" s="58"/>
      <c r="FT52" s="34"/>
      <c r="FU52" s="34"/>
      <c r="FV52" s="34"/>
      <c r="FW52" s="34"/>
      <c r="FX52" s="1009"/>
      <c r="FY52" s="58"/>
      <c r="FZ52" s="34"/>
      <c r="GA52" s="34"/>
      <c r="GB52" s="34"/>
      <c r="GC52" s="34"/>
      <c r="GD52" s="1009"/>
      <c r="GE52" s="58"/>
      <c r="GF52" s="240"/>
      <c r="GG52" s="240"/>
      <c r="GH52" s="240"/>
      <c r="GI52" s="240"/>
      <c r="GJ52" s="1009"/>
      <c r="GK52" s="58"/>
      <c r="GL52" s="34"/>
      <c r="GM52" s="34"/>
      <c r="GN52" s="34"/>
      <c r="GO52" s="34"/>
      <c r="GP52" s="1009"/>
      <c r="GQ52" s="58"/>
      <c r="GR52" s="34"/>
      <c r="GS52" s="34"/>
      <c r="GT52" s="34"/>
      <c r="GU52" s="34"/>
      <c r="GV52" s="1009"/>
      <c r="GW52" s="410"/>
      <c r="GX52" s="12"/>
      <c r="GY52" s="12"/>
      <c r="GZ52" s="12"/>
      <c r="HA52" s="12"/>
      <c r="HB52" s="12"/>
      <c r="HC52" s="12"/>
      <c r="HD52" s="12"/>
      <c r="HE52" s="12"/>
      <c r="HF52" s="12"/>
      <c r="HG52" s="12"/>
      <c r="HH52" s="12"/>
      <c r="HI52" s="12"/>
      <c r="HJ52" s="12"/>
      <c r="HK52" s="12"/>
      <c r="HL52" s="12"/>
      <c r="HM52" s="12"/>
      <c r="HN52" s="983"/>
      <c r="HO52" s="24"/>
      <c r="HP52" s="366"/>
      <c r="HQ52" s="12"/>
      <c r="HR52" s="250"/>
      <c r="HS52" s="12"/>
    </row>
    <row r="53" spans="1:227" hidden="1" x14ac:dyDescent="0.25">
      <c r="A53" s="62">
        <v>50</v>
      </c>
      <c r="C53" s="282"/>
      <c r="D53" s="153"/>
      <c r="E53" s="153"/>
      <c r="F53" s="153"/>
      <c r="G53" s="258"/>
      <c r="H53" s="1032"/>
      <c r="I53" s="282"/>
      <c r="J53" s="153"/>
      <c r="K53" s="153"/>
      <c r="L53" s="153"/>
      <c r="M53" s="258"/>
      <c r="N53" s="1020"/>
      <c r="O53" s="282"/>
      <c r="P53" s="153"/>
      <c r="Q53" s="153"/>
      <c r="R53" s="153"/>
      <c r="S53" s="258"/>
      <c r="T53" s="1020"/>
      <c r="U53" s="282"/>
      <c r="V53" s="153"/>
      <c r="W53" s="153"/>
      <c r="X53" s="153"/>
      <c r="Y53" s="258"/>
      <c r="Z53" s="1020"/>
      <c r="AA53" s="83"/>
      <c r="AB53" s="34"/>
      <c r="AC53" s="34"/>
      <c r="AD53" s="84"/>
      <c r="AE53" s="87"/>
      <c r="AF53" s="1020"/>
      <c r="AG53" s="257"/>
      <c r="AH53" s="153"/>
      <c r="AI53" s="153"/>
      <c r="AJ53" s="255"/>
      <c r="AK53" s="262"/>
      <c r="AL53" s="1020"/>
      <c r="AM53" s="257"/>
      <c r="AN53" s="153"/>
      <c r="AO53" s="153"/>
      <c r="AP53" s="255"/>
      <c r="AQ53" s="262"/>
      <c r="AR53" s="1020"/>
      <c r="AS53" s="282"/>
      <c r="AT53" s="153"/>
      <c r="AU53" s="153"/>
      <c r="AV53" s="153"/>
      <c r="AW53" s="258"/>
      <c r="AX53" s="1020"/>
      <c r="AY53" s="282"/>
      <c r="AZ53" s="153"/>
      <c r="BA53" s="153"/>
      <c r="BB53" s="153"/>
      <c r="BC53" s="258"/>
      <c r="BD53" s="1020"/>
      <c r="BE53" s="257"/>
      <c r="BF53" s="153"/>
      <c r="BG53" s="153"/>
      <c r="BH53" s="255"/>
      <c r="BI53" s="262"/>
      <c r="BJ53" s="1020"/>
      <c r="BK53" s="257"/>
      <c r="BL53" s="153"/>
      <c r="BM53" s="153"/>
      <c r="BN53" s="255"/>
      <c r="BO53" s="262"/>
      <c r="BP53" s="1020"/>
      <c r="BQ53" s="257"/>
      <c r="BR53" s="257"/>
      <c r="BS53" s="257"/>
      <c r="BT53" s="257"/>
      <c r="BU53" s="257"/>
      <c r="BV53" s="12"/>
      <c r="BW53" s="77"/>
      <c r="BX53" s="1020"/>
      <c r="BY53" s="58"/>
      <c r="BZ53" s="34"/>
      <c r="CA53" s="34"/>
      <c r="CB53" s="34"/>
      <c r="CC53" s="71"/>
      <c r="CD53" s="1020"/>
      <c r="CE53" s="83"/>
      <c r="CF53" s="34"/>
      <c r="CG53" s="34"/>
      <c r="CH53" s="84"/>
      <c r="CI53" s="87"/>
      <c r="CJ53" s="1020"/>
      <c r="CK53" s="83"/>
      <c r="CL53" s="34"/>
      <c r="CM53" s="34"/>
      <c r="CN53" s="84"/>
      <c r="CO53" s="87"/>
      <c r="CP53" s="1020"/>
      <c r="CQ53" s="83"/>
      <c r="CR53" s="34"/>
      <c r="CS53" s="34"/>
      <c r="CT53" s="84"/>
      <c r="CU53" s="87"/>
      <c r="CV53" s="1020"/>
      <c r="CW53" s="83"/>
      <c r="CX53" s="34"/>
      <c r="CY53" s="34"/>
      <c r="CZ53" s="84"/>
      <c r="DA53" s="87"/>
      <c r="DB53" s="1020"/>
      <c r="DC53" s="83"/>
      <c r="DD53" s="34"/>
      <c r="DE53" s="34"/>
      <c r="DF53" s="84"/>
      <c r="DG53" s="87"/>
      <c r="DH53" s="1020"/>
      <c r="DI53" s="83"/>
      <c r="DJ53" s="34"/>
      <c r="DK53" s="34"/>
      <c r="DL53" s="84"/>
      <c r="DM53" s="87"/>
      <c r="DN53" s="1020"/>
      <c r="DO53" s="83"/>
      <c r="DP53" s="34"/>
      <c r="DQ53" s="34"/>
      <c r="DR53" s="84"/>
      <c r="DS53" s="87"/>
      <c r="DT53" s="1020"/>
      <c r="DU53" s="83"/>
      <c r="DV53" s="34"/>
      <c r="DW53" s="34"/>
      <c r="DX53" s="84"/>
      <c r="DY53" s="87"/>
      <c r="DZ53" s="1020"/>
      <c r="EA53" s="83"/>
      <c r="EB53" s="34"/>
      <c r="EC53" s="34"/>
      <c r="ED53" s="84"/>
      <c r="EE53" s="87"/>
      <c r="EF53" s="1020"/>
      <c r="EG53" s="257"/>
      <c r="EH53" s="153"/>
      <c r="EI53" s="153"/>
      <c r="EJ53" s="255"/>
      <c r="EK53" s="262"/>
      <c r="EL53" s="1020"/>
      <c r="EM53" s="12"/>
      <c r="EN53" s="12"/>
      <c r="EO53" s="12"/>
      <c r="EP53" s="12"/>
      <c r="EQ53" s="12"/>
      <c r="ER53" s="12"/>
      <c r="ES53" s="77"/>
      <c r="ET53" s="1020"/>
      <c r="EU53" s="83"/>
      <c r="EV53" s="294"/>
      <c r="EW53" s="294"/>
      <c r="EX53" s="294"/>
      <c r="EY53" s="87"/>
      <c r="EZ53" s="1040"/>
      <c r="FA53" s="58"/>
      <c r="FB53" s="34"/>
      <c r="FC53" s="34"/>
      <c r="FD53" s="34"/>
      <c r="FE53" s="34"/>
      <c r="FF53" s="1009"/>
      <c r="FG53" s="58"/>
      <c r="FH53" s="34"/>
      <c r="FI53" s="34"/>
      <c r="FJ53" s="34"/>
      <c r="FK53" s="34"/>
      <c r="FL53" s="1009"/>
      <c r="FM53" s="58"/>
      <c r="FN53" s="34"/>
      <c r="FO53" s="34"/>
      <c r="FP53" s="34"/>
      <c r="FQ53" s="34"/>
      <c r="FR53" s="1009"/>
      <c r="FS53" s="58"/>
      <c r="FT53" s="34"/>
      <c r="FU53" s="34"/>
      <c r="FV53" s="34"/>
      <c r="FW53" s="34"/>
      <c r="FX53" s="1009"/>
      <c r="FY53" s="58"/>
      <c r="FZ53" s="34"/>
      <c r="GA53" s="34"/>
      <c r="GB53" s="34"/>
      <c r="GC53" s="34"/>
      <c r="GD53" s="1009"/>
      <c r="GE53" s="58"/>
      <c r="GF53" s="240"/>
      <c r="GG53" s="240"/>
      <c r="GH53" s="240"/>
      <c r="GI53" s="240"/>
      <c r="GJ53" s="1009"/>
      <c r="GK53" s="58"/>
      <c r="GL53" s="34"/>
      <c r="GM53" s="34"/>
      <c r="GN53" s="34"/>
      <c r="GO53" s="34"/>
      <c r="GP53" s="1009"/>
      <c r="GQ53" s="58"/>
      <c r="GR53" s="34"/>
      <c r="GS53" s="34"/>
      <c r="GT53" s="34"/>
      <c r="GU53" s="34"/>
      <c r="GV53" s="1009"/>
      <c r="GW53" s="410"/>
      <c r="GX53" s="12"/>
      <c r="GY53" s="12"/>
      <c r="GZ53" s="12"/>
      <c r="HA53" s="12"/>
      <c r="HB53" s="12"/>
      <c r="HC53" s="12"/>
      <c r="HD53" s="12"/>
      <c r="HE53" s="12"/>
      <c r="HF53" s="12"/>
      <c r="HG53" s="12"/>
      <c r="HH53" s="12"/>
      <c r="HI53" s="12"/>
      <c r="HJ53" s="12"/>
      <c r="HK53" s="12"/>
      <c r="HL53" s="12"/>
      <c r="HM53" s="12"/>
      <c r="HN53" s="983"/>
      <c r="HO53" s="24"/>
      <c r="HP53" s="366"/>
      <c r="HQ53" s="12"/>
      <c r="HR53" s="250"/>
      <c r="HS53" s="12"/>
    </row>
    <row r="54" spans="1:227" hidden="1" x14ac:dyDescent="0.25">
      <c r="A54" s="62">
        <v>51</v>
      </c>
      <c r="C54" s="282"/>
      <c r="D54" s="153"/>
      <c r="E54" s="153"/>
      <c r="F54" s="153"/>
      <c r="G54" s="258"/>
      <c r="H54" s="1032"/>
      <c r="I54" s="282"/>
      <c r="J54" s="153"/>
      <c r="K54" s="153"/>
      <c r="L54" s="153"/>
      <c r="M54" s="258"/>
      <c r="N54" s="1020"/>
      <c r="O54" s="282"/>
      <c r="P54" s="153"/>
      <c r="Q54" s="153"/>
      <c r="R54" s="153"/>
      <c r="S54" s="258"/>
      <c r="T54" s="1020"/>
      <c r="U54" s="282"/>
      <c r="V54" s="153"/>
      <c r="W54" s="153"/>
      <c r="X54" s="153"/>
      <c r="Y54" s="258"/>
      <c r="Z54" s="1020"/>
      <c r="AA54" s="83"/>
      <c r="AB54" s="34"/>
      <c r="AC54" s="34"/>
      <c r="AD54" s="84"/>
      <c r="AE54" s="87"/>
      <c r="AF54" s="1020"/>
      <c r="AG54" s="257"/>
      <c r="AH54" s="153"/>
      <c r="AI54" s="153"/>
      <c r="AJ54" s="255"/>
      <c r="AK54" s="262"/>
      <c r="AL54" s="1020"/>
      <c r="AM54" s="257"/>
      <c r="AN54" s="153"/>
      <c r="AO54" s="153"/>
      <c r="AP54" s="255"/>
      <c r="AQ54" s="262"/>
      <c r="AR54" s="1020"/>
      <c r="AS54" s="282"/>
      <c r="AT54" s="153"/>
      <c r="AU54" s="153"/>
      <c r="AV54" s="153"/>
      <c r="AW54" s="258"/>
      <c r="AX54" s="1020"/>
      <c r="AY54" s="282"/>
      <c r="AZ54" s="153"/>
      <c r="BA54" s="153"/>
      <c r="BB54" s="153"/>
      <c r="BC54" s="258"/>
      <c r="BD54" s="1020"/>
      <c r="BE54" s="257"/>
      <c r="BF54" s="153"/>
      <c r="BG54" s="153"/>
      <c r="BH54" s="255"/>
      <c r="BI54" s="262"/>
      <c r="BJ54" s="1020"/>
      <c r="BK54" s="257"/>
      <c r="BL54" s="153"/>
      <c r="BM54" s="153"/>
      <c r="BN54" s="255"/>
      <c r="BO54" s="262"/>
      <c r="BP54" s="1020"/>
      <c r="BQ54" s="257"/>
      <c r="BR54" s="257"/>
      <c r="BS54" s="257"/>
      <c r="BT54" s="257"/>
      <c r="BU54" s="257"/>
      <c r="BV54" s="12"/>
      <c r="BW54" s="77"/>
      <c r="BX54" s="1020"/>
      <c r="BY54" s="58"/>
      <c r="BZ54" s="34"/>
      <c r="CA54" s="34"/>
      <c r="CB54" s="34"/>
      <c r="CC54" s="71"/>
      <c r="CD54" s="1020"/>
      <c r="CE54" s="83"/>
      <c r="CF54" s="34"/>
      <c r="CG54" s="34"/>
      <c r="CH54" s="84"/>
      <c r="CI54" s="87"/>
      <c r="CJ54" s="1020"/>
      <c r="CK54" s="83"/>
      <c r="CL54" s="34"/>
      <c r="CM54" s="34"/>
      <c r="CN54" s="84"/>
      <c r="CO54" s="87"/>
      <c r="CP54" s="1020"/>
      <c r="CQ54" s="83"/>
      <c r="CR54" s="34"/>
      <c r="CS54" s="34"/>
      <c r="CT54" s="84"/>
      <c r="CU54" s="87"/>
      <c r="CV54" s="1020"/>
      <c r="CW54" s="83"/>
      <c r="CX54" s="34"/>
      <c r="CY54" s="34"/>
      <c r="CZ54" s="84"/>
      <c r="DA54" s="87"/>
      <c r="DB54" s="1020"/>
      <c r="DC54" s="83"/>
      <c r="DD54" s="34"/>
      <c r="DE54" s="34"/>
      <c r="DF54" s="84"/>
      <c r="DG54" s="87"/>
      <c r="DH54" s="1020"/>
      <c r="DI54" s="83"/>
      <c r="DJ54" s="34"/>
      <c r="DK54" s="34"/>
      <c r="DL54" s="84"/>
      <c r="DM54" s="87"/>
      <c r="DN54" s="1020"/>
      <c r="DO54" s="83"/>
      <c r="DP54" s="34"/>
      <c r="DQ54" s="34"/>
      <c r="DR54" s="84"/>
      <c r="DS54" s="87"/>
      <c r="DT54" s="1020"/>
      <c r="DU54" s="83"/>
      <c r="DV54" s="34"/>
      <c r="DW54" s="34"/>
      <c r="DX54" s="84"/>
      <c r="DY54" s="87"/>
      <c r="DZ54" s="1020"/>
      <c r="EA54" s="83"/>
      <c r="EB54" s="34"/>
      <c r="EC54" s="34"/>
      <c r="ED54" s="84"/>
      <c r="EE54" s="87"/>
      <c r="EF54" s="1020"/>
      <c r="EG54" s="257"/>
      <c r="EH54" s="153"/>
      <c r="EI54" s="153"/>
      <c r="EJ54" s="255"/>
      <c r="EK54" s="262"/>
      <c r="EL54" s="1020"/>
      <c r="EM54" s="12"/>
      <c r="EN54" s="12"/>
      <c r="EO54" s="12"/>
      <c r="EP54" s="12"/>
      <c r="EQ54" s="12"/>
      <c r="ER54" s="12"/>
      <c r="ES54" s="77"/>
      <c r="ET54" s="1020"/>
      <c r="EU54" s="83"/>
      <c r="EV54" s="294"/>
      <c r="EW54" s="294"/>
      <c r="EX54" s="294"/>
      <c r="EY54" s="87"/>
      <c r="EZ54" s="1040"/>
      <c r="FA54" s="58"/>
      <c r="FB54" s="34"/>
      <c r="FC54" s="34"/>
      <c r="FD54" s="34"/>
      <c r="FE54" s="34"/>
      <c r="FF54" s="1009"/>
      <c r="FG54" s="58"/>
      <c r="FH54" s="34"/>
      <c r="FI54" s="34"/>
      <c r="FJ54" s="34"/>
      <c r="FK54" s="34"/>
      <c r="FL54" s="1009"/>
      <c r="FM54" s="58"/>
      <c r="FN54" s="34"/>
      <c r="FO54" s="34"/>
      <c r="FP54" s="34"/>
      <c r="FQ54" s="34"/>
      <c r="FR54" s="1009"/>
      <c r="FS54" s="58"/>
      <c r="FT54" s="34"/>
      <c r="FU54" s="34"/>
      <c r="FV54" s="34"/>
      <c r="FW54" s="34"/>
      <c r="FX54" s="1009"/>
      <c r="FY54" s="58"/>
      <c r="FZ54" s="34"/>
      <c r="GA54" s="34"/>
      <c r="GB54" s="34"/>
      <c r="GC54" s="34"/>
      <c r="GD54" s="1009"/>
      <c r="GE54" s="58"/>
      <c r="GF54" s="240"/>
      <c r="GG54" s="240"/>
      <c r="GH54" s="240"/>
      <c r="GI54" s="240"/>
      <c r="GJ54" s="1009"/>
      <c r="GK54" s="58"/>
      <c r="GL54" s="34"/>
      <c r="GM54" s="34"/>
      <c r="GN54" s="34"/>
      <c r="GO54" s="34"/>
      <c r="GP54" s="1009"/>
      <c r="GQ54" s="58"/>
      <c r="GR54" s="34"/>
      <c r="GS54" s="34"/>
      <c r="GT54" s="34"/>
      <c r="GU54" s="34"/>
      <c r="GV54" s="1009"/>
      <c r="GW54" s="410"/>
      <c r="GX54" s="12"/>
      <c r="GY54" s="12"/>
      <c r="GZ54" s="12"/>
      <c r="HA54" s="12"/>
      <c r="HB54" s="12"/>
      <c r="HC54" s="12"/>
      <c r="HD54" s="12"/>
      <c r="HE54" s="12"/>
      <c r="HF54" s="12"/>
      <c r="HG54" s="12"/>
      <c r="HH54" s="12"/>
      <c r="HI54" s="12"/>
      <c r="HJ54" s="12"/>
      <c r="HK54" s="12"/>
      <c r="HL54" s="12"/>
      <c r="HM54" s="12"/>
      <c r="HN54" s="983"/>
      <c r="HO54" s="24"/>
      <c r="HP54" s="366"/>
      <c r="HQ54" s="12"/>
      <c r="HR54" s="250"/>
      <c r="HS54" s="12"/>
    </row>
    <row r="55" spans="1:227" hidden="1" x14ac:dyDescent="0.25">
      <c r="A55" s="62">
        <v>52</v>
      </c>
      <c r="C55" s="282"/>
      <c r="D55" s="153"/>
      <c r="E55" s="153"/>
      <c r="F55" s="153"/>
      <c r="G55" s="258"/>
      <c r="H55" s="1032"/>
      <c r="I55" s="282"/>
      <c r="J55" s="153"/>
      <c r="K55" s="153"/>
      <c r="L55" s="153"/>
      <c r="M55" s="258"/>
      <c r="N55" s="1020"/>
      <c r="O55" s="282"/>
      <c r="P55" s="153"/>
      <c r="Q55" s="153"/>
      <c r="R55" s="153"/>
      <c r="S55" s="258"/>
      <c r="T55" s="1020"/>
      <c r="U55" s="282"/>
      <c r="V55" s="153"/>
      <c r="W55" s="153"/>
      <c r="X55" s="153"/>
      <c r="Y55" s="258"/>
      <c r="Z55" s="1020"/>
      <c r="AA55" s="83"/>
      <c r="AB55" s="34"/>
      <c r="AC55" s="34"/>
      <c r="AD55" s="84"/>
      <c r="AE55" s="87"/>
      <c r="AF55" s="1020"/>
      <c r="AG55" s="257"/>
      <c r="AH55" s="153"/>
      <c r="AI55" s="153"/>
      <c r="AJ55" s="255"/>
      <c r="AK55" s="262"/>
      <c r="AL55" s="1020"/>
      <c r="AM55" s="257"/>
      <c r="AN55" s="153"/>
      <c r="AO55" s="153"/>
      <c r="AP55" s="255"/>
      <c r="AQ55" s="262"/>
      <c r="AR55" s="1020"/>
      <c r="AS55" s="282"/>
      <c r="AT55" s="153"/>
      <c r="AU55" s="153"/>
      <c r="AV55" s="153"/>
      <c r="AW55" s="258"/>
      <c r="AX55" s="1020"/>
      <c r="AY55" s="282"/>
      <c r="AZ55" s="153"/>
      <c r="BA55" s="153"/>
      <c r="BB55" s="153"/>
      <c r="BC55" s="258"/>
      <c r="BD55" s="1020"/>
      <c r="BE55" s="257"/>
      <c r="BF55" s="153"/>
      <c r="BG55" s="153"/>
      <c r="BH55" s="255"/>
      <c r="BI55" s="262"/>
      <c r="BJ55" s="1020"/>
      <c r="BK55" s="257"/>
      <c r="BL55" s="153"/>
      <c r="BM55" s="153"/>
      <c r="BN55" s="255"/>
      <c r="BO55" s="262"/>
      <c r="BP55" s="1020"/>
      <c r="BQ55" s="257"/>
      <c r="BR55" s="257"/>
      <c r="BS55" s="257"/>
      <c r="BT55" s="257"/>
      <c r="BU55" s="257"/>
      <c r="BV55" s="12"/>
      <c r="BW55" s="77"/>
      <c r="BX55" s="1020"/>
      <c r="BY55" s="58"/>
      <c r="BZ55" s="34"/>
      <c r="CA55" s="34"/>
      <c r="CB55" s="34"/>
      <c r="CC55" s="71"/>
      <c r="CD55" s="1020"/>
      <c r="CE55" s="83"/>
      <c r="CF55" s="34"/>
      <c r="CG55" s="34"/>
      <c r="CH55" s="84"/>
      <c r="CI55" s="87"/>
      <c r="CJ55" s="1020"/>
      <c r="CK55" s="83"/>
      <c r="CL55" s="34"/>
      <c r="CM55" s="34"/>
      <c r="CN55" s="84"/>
      <c r="CO55" s="87"/>
      <c r="CP55" s="1020"/>
      <c r="CQ55" s="83"/>
      <c r="CR55" s="34"/>
      <c r="CS55" s="34"/>
      <c r="CT55" s="84"/>
      <c r="CU55" s="87"/>
      <c r="CV55" s="1020"/>
      <c r="CW55" s="83"/>
      <c r="CX55" s="34"/>
      <c r="CY55" s="34"/>
      <c r="CZ55" s="84"/>
      <c r="DA55" s="87"/>
      <c r="DB55" s="1020"/>
      <c r="DC55" s="83"/>
      <c r="DD55" s="34"/>
      <c r="DE55" s="34"/>
      <c r="DF55" s="84"/>
      <c r="DG55" s="87"/>
      <c r="DH55" s="1020"/>
      <c r="DI55" s="83"/>
      <c r="DJ55" s="34"/>
      <c r="DK55" s="34"/>
      <c r="DL55" s="84"/>
      <c r="DM55" s="87"/>
      <c r="DN55" s="1020"/>
      <c r="DO55" s="83"/>
      <c r="DP55" s="34"/>
      <c r="DQ55" s="34"/>
      <c r="DR55" s="84"/>
      <c r="DS55" s="87"/>
      <c r="DT55" s="1020"/>
      <c r="DU55" s="83"/>
      <c r="DV55" s="34"/>
      <c r="DW55" s="34"/>
      <c r="DX55" s="84"/>
      <c r="DY55" s="87"/>
      <c r="DZ55" s="1020"/>
      <c r="EA55" s="83"/>
      <c r="EB55" s="34"/>
      <c r="EC55" s="34"/>
      <c r="ED55" s="84"/>
      <c r="EE55" s="87"/>
      <c r="EF55" s="1020"/>
      <c r="EG55" s="257"/>
      <c r="EH55" s="153"/>
      <c r="EI55" s="153"/>
      <c r="EJ55" s="255"/>
      <c r="EK55" s="262"/>
      <c r="EL55" s="1020"/>
      <c r="EM55" s="12"/>
      <c r="EN55" s="12"/>
      <c r="EO55" s="12"/>
      <c r="EP55" s="12"/>
      <c r="EQ55" s="12"/>
      <c r="ER55" s="12"/>
      <c r="ES55" s="77"/>
      <c r="ET55" s="1020"/>
      <c r="EU55" s="83"/>
      <c r="EV55" s="294"/>
      <c r="EW55" s="294"/>
      <c r="EX55" s="294"/>
      <c r="EY55" s="87"/>
      <c r="EZ55" s="1040"/>
      <c r="FA55" s="58"/>
      <c r="FB55" s="34"/>
      <c r="FC55" s="34"/>
      <c r="FD55" s="34"/>
      <c r="FE55" s="34"/>
      <c r="FF55" s="1009"/>
      <c r="FG55" s="58"/>
      <c r="FH55" s="34"/>
      <c r="FI55" s="34"/>
      <c r="FJ55" s="34"/>
      <c r="FK55" s="34"/>
      <c r="FL55" s="1009"/>
      <c r="FM55" s="58"/>
      <c r="FN55" s="34"/>
      <c r="FO55" s="34"/>
      <c r="FP55" s="34"/>
      <c r="FQ55" s="34"/>
      <c r="FR55" s="1009"/>
      <c r="FS55" s="58"/>
      <c r="FT55" s="34"/>
      <c r="FU55" s="34"/>
      <c r="FV55" s="34"/>
      <c r="FW55" s="34"/>
      <c r="FX55" s="1009"/>
      <c r="FY55" s="58"/>
      <c r="FZ55" s="34"/>
      <c r="GA55" s="34"/>
      <c r="GB55" s="34"/>
      <c r="GC55" s="34"/>
      <c r="GD55" s="1009"/>
      <c r="GE55" s="58"/>
      <c r="GF55" s="240"/>
      <c r="GG55" s="240"/>
      <c r="GH55" s="240"/>
      <c r="GI55" s="240"/>
      <c r="GJ55" s="1009"/>
      <c r="GK55" s="58"/>
      <c r="GL55" s="34"/>
      <c r="GM55" s="34"/>
      <c r="GN55" s="34"/>
      <c r="GO55" s="34"/>
      <c r="GP55" s="1009"/>
      <c r="GQ55" s="58"/>
      <c r="GR55" s="34"/>
      <c r="GS55" s="34"/>
      <c r="GT55" s="34"/>
      <c r="GU55" s="34"/>
      <c r="GV55" s="1009"/>
      <c r="GW55" s="410"/>
      <c r="GX55" s="12"/>
      <c r="GY55" s="12"/>
      <c r="GZ55" s="12"/>
      <c r="HA55" s="12"/>
      <c r="HB55" s="12"/>
      <c r="HC55" s="12"/>
      <c r="HD55" s="12"/>
      <c r="HE55" s="12"/>
      <c r="HF55" s="12"/>
      <c r="HG55" s="12"/>
      <c r="HH55" s="12"/>
      <c r="HI55" s="12"/>
      <c r="HJ55" s="12"/>
      <c r="HK55" s="12"/>
      <c r="HL55" s="12"/>
      <c r="HM55" s="12"/>
      <c r="HN55" s="983"/>
      <c r="HO55" s="24"/>
      <c r="HP55" s="366"/>
      <c r="HQ55" s="12"/>
      <c r="HR55" s="250"/>
      <c r="HS55" s="12"/>
    </row>
    <row r="56" spans="1:227" hidden="1" x14ac:dyDescent="0.25">
      <c r="A56" s="62">
        <v>53</v>
      </c>
      <c r="C56" s="282"/>
      <c r="D56" s="153"/>
      <c r="E56" s="153"/>
      <c r="F56" s="153"/>
      <c r="G56" s="258"/>
      <c r="H56" s="1032"/>
      <c r="I56" s="282"/>
      <c r="J56" s="153"/>
      <c r="K56" s="153"/>
      <c r="L56" s="153"/>
      <c r="M56" s="258"/>
      <c r="N56" s="1020"/>
      <c r="O56" s="282"/>
      <c r="P56" s="153"/>
      <c r="Q56" s="153"/>
      <c r="R56" s="153"/>
      <c r="S56" s="258"/>
      <c r="T56" s="1020"/>
      <c r="U56" s="282"/>
      <c r="V56" s="153"/>
      <c r="W56" s="153"/>
      <c r="X56" s="153"/>
      <c r="Y56" s="258"/>
      <c r="Z56" s="1020"/>
      <c r="AA56" s="83"/>
      <c r="AB56" s="34"/>
      <c r="AC56" s="34"/>
      <c r="AD56" s="84"/>
      <c r="AE56" s="87"/>
      <c r="AF56" s="1020"/>
      <c r="AG56" s="257"/>
      <c r="AH56" s="153"/>
      <c r="AI56" s="153"/>
      <c r="AJ56" s="255"/>
      <c r="AK56" s="262"/>
      <c r="AL56" s="1020"/>
      <c r="AM56" s="257"/>
      <c r="AN56" s="153"/>
      <c r="AO56" s="153"/>
      <c r="AP56" s="255"/>
      <c r="AQ56" s="262"/>
      <c r="AR56" s="1020"/>
      <c r="AS56" s="282"/>
      <c r="AT56" s="153"/>
      <c r="AU56" s="153"/>
      <c r="AV56" s="153"/>
      <c r="AW56" s="258"/>
      <c r="AX56" s="1020"/>
      <c r="AY56" s="282"/>
      <c r="AZ56" s="153"/>
      <c r="BA56" s="153"/>
      <c r="BB56" s="153"/>
      <c r="BC56" s="258"/>
      <c r="BD56" s="1020"/>
      <c r="BE56" s="257"/>
      <c r="BF56" s="153"/>
      <c r="BG56" s="153"/>
      <c r="BH56" s="255"/>
      <c r="BI56" s="262"/>
      <c r="BJ56" s="1020"/>
      <c r="BK56" s="257"/>
      <c r="BL56" s="153"/>
      <c r="BM56" s="153"/>
      <c r="BN56" s="255"/>
      <c r="BO56" s="262"/>
      <c r="BP56" s="1020"/>
      <c r="BQ56" s="257"/>
      <c r="BR56" s="257"/>
      <c r="BS56" s="257"/>
      <c r="BT56" s="257"/>
      <c r="BU56" s="257"/>
      <c r="BV56" s="12"/>
      <c r="BW56" s="77"/>
      <c r="BX56" s="1020"/>
      <c r="BY56" s="58"/>
      <c r="BZ56" s="34"/>
      <c r="CA56" s="34"/>
      <c r="CB56" s="34"/>
      <c r="CC56" s="71"/>
      <c r="CD56" s="1020"/>
      <c r="CE56" s="83"/>
      <c r="CF56" s="34"/>
      <c r="CG56" s="34"/>
      <c r="CH56" s="84"/>
      <c r="CI56" s="87"/>
      <c r="CJ56" s="1020"/>
      <c r="CK56" s="83"/>
      <c r="CL56" s="34"/>
      <c r="CM56" s="34"/>
      <c r="CN56" s="84"/>
      <c r="CO56" s="87"/>
      <c r="CP56" s="1020"/>
      <c r="CQ56" s="83"/>
      <c r="CR56" s="34"/>
      <c r="CS56" s="34"/>
      <c r="CT56" s="84"/>
      <c r="CU56" s="87"/>
      <c r="CV56" s="1020"/>
      <c r="CW56" s="83"/>
      <c r="CX56" s="34"/>
      <c r="CY56" s="34"/>
      <c r="CZ56" s="84"/>
      <c r="DA56" s="87"/>
      <c r="DB56" s="1020"/>
      <c r="DC56" s="83"/>
      <c r="DD56" s="34"/>
      <c r="DE56" s="34"/>
      <c r="DF56" s="84"/>
      <c r="DG56" s="87"/>
      <c r="DH56" s="1020"/>
      <c r="DI56" s="83"/>
      <c r="DJ56" s="34"/>
      <c r="DK56" s="34"/>
      <c r="DL56" s="84"/>
      <c r="DM56" s="87"/>
      <c r="DN56" s="1020"/>
      <c r="DO56" s="83"/>
      <c r="DP56" s="34"/>
      <c r="DQ56" s="34"/>
      <c r="DR56" s="84"/>
      <c r="DS56" s="87"/>
      <c r="DT56" s="1020"/>
      <c r="DU56" s="83"/>
      <c r="DV56" s="34"/>
      <c r="DW56" s="34"/>
      <c r="DX56" s="84"/>
      <c r="DY56" s="87"/>
      <c r="DZ56" s="1020"/>
      <c r="EA56" s="83"/>
      <c r="EB56" s="34"/>
      <c r="EC56" s="34"/>
      <c r="ED56" s="84"/>
      <c r="EE56" s="87"/>
      <c r="EF56" s="1020"/>
      <c r="EG56" s="257"/>
      <c r="EH56" s="153"/>
      <c r="EI56" s="153"/>
      <c r="EJ56" s="255"/>
      <c r="EK56" s="262"/>
      <c r="EL56" s="1020"/>
      <c r="EM56" s="12"/>
      <c r="EN56" s="12"/>
      <c r="EO56" s="12"/>
      <c r="EP56" s="12"/>
      <c r="EQ56" s="12"/>
      <c r="ER56" s="12"/>
      <c r="ES56" s="77"/>
      <c r="ET56" s="1020"/>
      <c r="EU56" s="83"/>
      <c r="EV56" s="294"/>
      <c r="EW56" s="294"/>
      <c r="EX56" s="294"/>
      <c r="EY56" s="87"/>
      <c r="EZ56" s="1040"/>
      <c r="FA56" s="58"/>
      <c r="FB56" s="34"/>
      <c r="FC56" s="34"/>
      <c r="FD56" s="34"/>
      <c r="FE56" s="34"/>
      <c r="FF56" s="1009"/>
      <c r="FG56" s="58"/>
      <c r="FH56" s="34"/>
      <c r="FI56" s="34"/>
      <c r="FJ56" s="34"/>
      <c r="FK56" s="34"/>
      <c r="FL56" s="1009"/>
      <c r="FM56" s="58"/>
      <c r="FN56" s="34"/>
      <c r="FO56" s="34"/>
      <c r="FP56" s="34"/>
      <c r="FQ56" s="34"/>
      <c r="FR56" s="1009"/>
      <c r="FS56" s="58"/>
      <c r="FT56" s="34"/>
      <c r="FU56" s="34"/>
      <c r="FV56" s="34"/>
      <c r="FW56" s="34"/>
      <c r="FX56" s="1009"/>
      <c r="FY56" s="58"/>
      <c r="FZ56" s="34"/>
      <c r="GA56" s="34"/>
      <c r="GB56" s="34"/>
      <c r="GC56" s="34"/>
      <c r="GD56" s="1009"/>
      <c r="GE56" s="58"/>
      <c r="GF56" s="240"/>
      <c r="GG56" s="240"/>
      <c r="GH56" s="240"/>
      <c r="GI56" s="240"/>
      <c r="GJ56" s="1009"/>
      <c r="GK56" s="58"/>
      <c r="GL56" s="34"/>
      <c r="GM56" s="34"/>
      <c r="GN56" s="34"/>
      <c r="GO56" s="34"/>
      <c r="GP56" s="1009"/>
      <c r="GQ56" s="58"/>
      <c r="GR56" s="34"/>
      <c r="GS56" s="34"/>
      <c r="GT56" s="34"/>
      <c r="GU56" s="34"/>
      <c r="GV56" s="1009"/>
      <c r="GW56" s="410"/>
      <c r="GX56" s="12"/>
      <c r="GY56" s="12"/>
      <c r="GZ56" s="12"/>
      <c r="HA56" s="12"/>
      <c r="HB56" s="12"/>
      <c r="HC56" s="12"/>
      <c r="HD56" s="12"/>
      <c r="HE56" s="12"/>
      <c r="HF56" s="12"/>
      <c r="HG56" s="12"/>
      <c r="HH56" s="12"/>
      <c r="HI56" s="12"/>
      <c r="HJ56" s="12"/>
      <c r="HK56" s="12"/>
      <c r="HL56" s="12"/>
      <c r="HM56" s="12"/>
      <c r="HN56" s="983"/>
      <c r="HO56" s="24"/>
      <c r="HP56" s="366"/>
      <c r="HQ56" s="12"/>
      <c r="HR56" s="250"/>
      <c r="HS56" s="12"/>
    </row>
    <row r="57" spans="1:227" hidden="1" x14ac:dyDescent="0.25">
      <c r="A57" s="62">
        <v>54</v>
      </c>
      <c r="C57" s="282"/>
      <c r="D57" s="153"/>
      <c r="E57" s="153"/>
      <c r="F57" s="153"/>
      <c r="G57" s="258"/>
      <c r="H57" s="1032"/>
      <c r="I57" s="282"/>
      <c r="J57" s="153"/>
      <c r="K57" s="153"/>
      <c r="L57" s="153"/>
      <c r="M57" s="258"/>
      <c r="N57" s="1020"/>
      <c r="O57" s="282"/>
      <c r="P57" s="153"/>
      <c r="Q57" s="153"/>
      <c r="R57" s="153"/>
      <c r="S57" s="258"/>
      <c r="T57" s="1020"/>
      <c r="U57" s="282"/>
      <c r="V57" s="153"/>
      <c r="W57" s="153"/>
      <c r="X57" s="153"/>
      <c r="Y57" s="258"/>
      <c r="Z57" s="1020"/>
      <c r="AA57" s="83"/>
      <c r="AB57" s="34"/>
      <c r="AC57" s="34"/>
      <c r="AD57" s="84"/>
      <c r="AE57" s="87"/>
      <c r="AF57" s="1020"/>
      <c r="AG57" s="257"/>
      <c r="AH57" s="153"/>
      <c r="AI57" s="153"/>
      <c r="AJ57" s="255"/>
      <c r="AK57" s="262"/>
      <c r="AL57" s="1020"/>
      <c r="AM57" s="257"/>
      <c r="AN57" s="153"/>
      <c r="AO57" s="153"/>
      <c r="AP57" s="255"/>
      <c r="AQ57" s="262"/>
      <c r="AR57" s="1020"/>
      <c r="AS57" s="282"/>
      <c r="AT57" s="153"/>
      <c r="AU57" s="153"/>
      <c r="AV57" s="153"/>
      <c r="AW57" s="258"/>
      <c r="AX57" s="1020"/>
      <c r="AY57" s="282"/>
      <c r="AZ57" s="153"/>
      <c r="BA57" s="153"/>
      <c r="BB57" s="153"/>
      <c r="BC57" s="258"/>
      <c r="BD57" s="1020"/>
      <c r="BE57" s="257"/>
      <c r="BF57" s="153"/>
      <c r="BG57" s="153"/>
      <c r="BH57" s="255"/>
      <c r="BI57" s="262"/>
      <c r="BJ57" s="1020"/>
      <c r="BK57" s="257"/>
      <c r="BL57" s="153"/>
      <c r="BM57" s="153"/>
      <c r="BN57" s="255"/>
      <c r="BO57" s="262"/>
      <c r="BP57" s="1020"/>
      <c r="BQ57" s="257"/>
      <c r="BR57" s="257"/>
      <c r="BS57" s="257"/>
      <c r="BT57" s="257"/>
      <c r="BU57" s="257"/>
      <c r="BV57" s="12"/>
      <c r="BW57" s="77"/>
      <c r="BX57" s="1020"/>
      <c r="BY57" s="58"/>
      <c r="BZ57" s="34"/>
      <c r="CA57" s="34"/>
      <c r="CB57" s="34"/>
      <c r="CC57" s="71"/>
      <c r="CD57" s="1020"/>
      <c r="CE57" s="83"/>
      <c r="CF57" s="34"/>
      <c r="CG57" s="34"/>
      <c r="CH57" s="84"/>
      <c r="CI57" s="87"/>
      <c r="CJ57" s="1020"/>
      <c r="CK57" s="83"/>
      <c r="CL57" s="34"/>
      <c r="CM57" s="34"/>
      <c r="CN57" s="84"/>
      <c r="CO57" s="87"/>
      <c r="CP57" s="1020"/>
      <c r="CQ57" s="83"/>
      <c r="CR57" s="34"/>
      <c r="CS57" s="34"/>
      <c r="CT57" s="84"/>
      <c r="CU57" s="87"/>
      <c r="CV57" s="1020"/>
      <c r="CW57" s="83"/>
      <c r="CX57" s="34"/>
      <c r="CY57" s="34"/>
      <c r="CZ57" s="84"/>
      <c r="DA57" s="87"/>
      <c r="DB57" s="1020"/>
      <c r="DC57" s="83"/>
      <c r="DD57" s="34"/>
      <c r="DE57" s="34"/>
      <c r="DF57" s="84"/>
      <c r="DG57" s="87"/>
      <c r="DH57" s="1020"/>
      <c r="DI57" s="83"/>
      <c r="DJ57" s="34"/>
      <c r="DK57" s="34"/>
      <c r="DL57" s="84"/>
      <c r="DM57" s="87"/>
      <c r="DN57" s="1020"/>
      <c r="DO57" s="83"/>
      <c r="DP57" s="34"/>
      <c r="DQ57" s="34"/>
      <c r="DR57" s="84"/>
      <c r="DS57" s="87"/>
      <c r="DT57" s="1020"/>
      <c r="DU57" s="83"/>
      <c r="DV57" s="34"/>
      <c r="DW57" s="34"/>
      <c r="DX57" s="84"/>
      <c r="DY57" s="87"/>
      <c r="DZ57" s="1020"/>
      <c r="EA57" s="83"/>
      <c r="EB57" s="34"/>
      <c r="EC57" s="34"/>
      <c r="ED57" s="84"/>
      <c r="EE57" s="87"/>
      <c r="EF57" s="1020"/>
      <c r="EG57" s="257"/>
      <c r="EH57" s="153"/>
      <c r="EI57" s="153"/>
      <c r="EJ57" s="255"/>
      <c r="EK57" s="262"/>
      <c r="EL57" s="1020"/>
      <c r="EM57" s="12"/>
      <c r="EN57" s="12"/>
      <c r="EO57" s="12"/>
      <c r="EP57" s="12"/>
      <c r="EQ57" s="12"/>
      <c r="ER57" s="12"/>
      <c r="ES57" s="77"/>
      <c r="ET57" s="1020"/>
      <c r="EU57" s="83"/>
      <c r="EV57" s="294"/>
      <c r="EW57" s="294"/>
      <c r="EX57" s="294"/>
      <c r="EY57" s="87"/>
      <c r="EZ57" s="1040"/>
      <c r="FA57" s="58"/>
      <c r="FB57" s="34"/>
      <c r="FC57" s="34"/>
      <c r="FD57" s="34"/>
      <c r="FE57" s="34"/>
      <c r="FF57" s="1009"/>
      <c r="FG57" s="58"/>
      <c r="FH57" s="34"/>
      <c r="FI57" s="34"/>
      <c r="FJ57" s="34"/>
      <c r="FK57" s="34"/>
      <c r="FL57" s="1009"/>
      <c r="FM57" s="58"/>
      <c r="FN57" s="34"/>
      <c r="FO57" s="34"/>
      <c r="FP57" s="34"/>
      <c r="FQ57" s="34"/>
      <c r="FR57" s="1009"/>
      <c r="FS57" s="58"/>
      <c r="FT57" s="34"/>
      <c r="FU57" s="34"/>
      <c r="FV57" s="34"/>
      <c r="FW57" s="34"/>
      <c r="FX57" s="1009"/>
      <c r="FY57" s="58"/>
      <c r="FZ57" s="34"/>
      <c r="GA57" s="34"/>
      <c r="GB57" s="34"/>
      <c r="GC57" s="34"/>
      <c r="GD57" s="1009"/>
      <c r="GE57" s="58"/>
      <c r="GF57" s="240"/>
      <c r="GG57" s="240"/>
      <c r="GH57" s="240"/>
      <c r="GI57" s="240"/>
      <c r="GJ57" s="1009"/>
      <c r="GK57" s="58"/>
      <c r="GL57" s="34"/>
      <c r="GM57" s="34"/>
      <c r="GN57" s="34"/>
      <c r="GO57" s="34"/>
      <c r="GP57" s="1009"/>
      <c r="GQ57" s="58"/>
      <c r="GR57" s="34"/>
      <c r="GS57" s="34"/>
      <c r="GT57" s="34"/>
      <c r="GU57" s="34"/>
      <c r="GV57" s="1009"/>
      <c r="GW57" s="410"/>
      <c r="GX57" s="12"/>
      <c r="GY57" s="12"/>
      <c r="GZ57" s="12"/>
      <c r="HA57" s="12"/>
      <c r="HB57" s="12"/>
      <c r="HC57" s="12"/>
      <c r="HD57" s="12"/>
      <c r="HE57" s="12"/>
      <c r="HF57" s="12"/>
      <c r="HG57" s="12"/>
      <c r="HH57" s="12"/>
      <c r="HI57" s="12"/>
      <c r="HJ57" s="12"/>
      <c r="HK57" s="12"/>
      <c r="HL57" s="12"/>
      <c r="HM57" s="12"/>
      <c r="HN57" s="983"/>
      <c r="HO57" s="24"/>
      <c r="HP57" s="366"/>
      <c r="HQ57" s="12"/>
      <c r="HR57" s="250"/>
      <c r="HS57" s="12"/>
    </row>
    <row r="58" spans="1:227" hidden="1" x14ac:dyDescent="0.25">
      <c r="A58" s="62">
        <v>55</v>
      </c>
      <c r="C58" s="282"/>
      <c r="D58" s="153"/>
      <c r="E58" s="153"/>
      <c r="F58" s="153"/>
      <c r="G58" s="258"/>
      <c r="H58" s="1032"/>
      <c r="I58" s="282"/>
      <c r="J58" s="153"/>
      <c r="K58" s="153"/>
      <c r="L58" s="153"/>
      <c r="M58" s="258"/>
      <c r="N58" s="1020"/>
      <c r="O58" s="282"/>
      <c r="P58" s="153"/>
      <c r="Q58" s="153"/>
      <c r="R58" s="153"/>
      <c r="S58" s="258"/>
      <c r="T58" s="1020"/>
      <c r="U58" s="282"/>
      <c r="V58" s="153"/>
      <c r="W58" s="153"/>
      <c r="X58" s="153"/>
      <c r="Y58" s="258"/>
      <c r="Z58" s="1020"/>
      <c r="AA58" s="83"/>
      <c r="AB58" s="34"/>
      <c r="AC58" s="34"/>
      <c r="AD58" s="84"/>
      <c r="AE58" s="87"/>
      <c r="AF58" s="1020"/>
      <c r="AG58" s="257"/>
      <c r="AH58" s="153"/>
      <c r="AI58" s="153"/>
      <c r="AJ58" s="255"/>
      <c r="AK58" s="262"/>
      <c r="AL58" s="1020"/>
      <c r="AM58" s="257"/>
      <c r="AN58" s="153"/>
      <c r="AO58" s="153"/>
      <c r="AP58" s="255"/>
      <c r="AQ58" s="262"/>
      <c r="AR58" s="1020"/>
      <c r="AS58" s="282"/>
      <c r="AT58" s="153"/>
      <c r="AU58" s="153"/>
      <c r="AV58" s="153"/>
      <c r="AW58" s="258"/>
      <c r="AX58" s="1020"/>
      <c r="AY58" s="282"/>
      <c r="AZ58" s="153"/>
      <c r="BA58" s="153"/>
      <c r="BB58" s="153"/>
      <c r="BC58" s="258"/>
      <c r="BD58" s="1020"/>
      <c r="BE58" s="257"/>
      <c r="BF58" s="153"/>
      <c r="BG58" s="153"/>
      <c r="BH58" s="255"/>
      <c r="BI58" s="262"/>
      <c r="BJ58" s="1020"/>
      <c r="BK58" s="257"/>
      <c r="BL58" s="153"/>
      <c r="BM58" s="153"/>
      <c r="BN58" s="255"/>
      <c r="BO58" s="262"/>
      <c r="BP58" s="1020"/>
      <c r="BQ58" s="257"/>
      <c r="BR58" s="257"/>
      <c r="BS58" s="257"/>
      <c r="BT58" s="257"/>
      <c r="BU58" s="257"/>
      <c r="BV58" s="12"/>
      <c r="BW58" s="77"/>
      <c r="BX58" s="1020"/>
      <c r="BY58" s="58"/>
      <c r="BZ58" s="34"/>
      <c r="CA58" s="34"/>
      <c r="CB58" s="34"/>
      <c r="CC58" s="71"/>
      <c r="CD58" s="1020"/>
      <c r="CE58" s="83"/>
      <c r="CF58" s="34"/>
      <c r="CG58" s="34"/>
      <c r="CH58" s="84"/>
      <c r="CI58" s="87"/>
      <c r="CJ58" s="1020"/>
      <c r="CK58" s="83"/>
      <c r="CL58" s="34"/>
      <c r="CM58" s="34"/>
      <c r="CN58" s="84"/>
      <c r="CO58" s="87"/>
      <c r="CP58" s="1020"/>
      <c r="CQ58" s="83"/>
      <c r="CR58" s="34"/>
      <c r="CS58" s="34"/>
      <c r="CT58" s="84"/>
      <c r="CU58" s="87"/>
      <c r="CV58" s="1020"/>
      <c r="CW58" s="83"/>
      <c r="CX58" s="34"/>
      <c r="CY58" s="34"/>
      <c r="CZ58" s="84"/>
      <c r="DA58" s="87"/>
      <c r="DB58" s="1020"/>
      <c r="DC58" s="83"/>
      <c r="DD58" s="34"/>
      <c r="DE58" s="34"/>
      <c r="DF58" s="84"/>
      <c r="DG58" s="87"/>
      <c r="DH58" s="1020"/>
      <c r="DI58" s="83"/>
      <c r="DJ58" s="34"/>
      <c r="DK58" s="34"/>
      <c r="DL58" s="84"/>
      <c r="DM58" s="87"/>
      <c r="DN58" s="1020"/>
      <c r="DO58" s="83"/>
      <c r="DP58" s="34"/>
      <c r="DQ58" s="34"/>
      <c r="DR58" s="84"/>
      <c r="DS58" s="87"/>
      <c r="DT58" s="1020"/>
      <c r="DU58" s="83"/>
      <c r="DV58" s="34"/>
      <c r="DW58" s="34"/>
      <c r="DX58" s="84"/>
      <c r="DY58" s="87"/>
      <c r="DZ58" s="1020"/>
      <c r="EA58" s="83"/>
      <c r="EB58" s="34"/>
      <c r="EC58" s="34"/>
      <c r="ED58" s="84"/>
      <c r="EE58" s="87"/>
      <c r="EF58" s="1020"/>
      <c r="EG58" s="257"/>
      <c r="EH58" s="153"/>
      <c r="EI58" s="153"/>
      <c r="EJ58" s="255"/>
      <c r="EK58" s="262"/>
      <c r="EL58" s="1020"/>
      <c r="EM58" s="12"/>
      <c r="EN58" s="12"/>
      <c r="EO58" s="12"/>
      <c r="EP58" s="12"/>
      <c r="EQ58" s="12"/>
      <c r="ER58" s="12"/>
      <c r="ES58" s="77"/>
      <c r="ET58" s="1020"/>
      <c r="EU58" s="83"/>
      <c r="EV58" s="294"/>
      <c r="EW58" s="294"/>
      <c r="EX58" s="294"/>
      <c r="EY58" s="87"/>
      <c r="EZ58" s="1040"/>
      <c r="FA58" s="58"/>
      <c r="FB58" s="34"/>
      <c r="FC58" s="34"/>
      <c r="FD58" s="34"/>
      <c r="FE58" s="34"/>
      <c r="FF58" s="1009"/>
      <c r="FG58" s="58"/>
      <c r="FH58" s="34"/>
      <c r="FI58" s="34"/>
      <c r="FJ58" s="34"/>
      <c r="FK58" s="34"/>
      <c r="FL58" s="1009"/>
      <c r="FM58" s="58"/>
      <c r="FN58" s="34"/>
      <c r="FO58" s="34"/>
      <c r="FP58" s="34"/>
      <c r="FQ58" s="34"/>
      <c r="FR58" s="1009"/>
      <c r="FS58" s="58"/>
      <c r="FT58" s="34"/>
      <c r="FU58" s="34"/>
      <c r="FV58" s="34"/>
      <c r="FW58" s="34"/>
      <c r="FX58" s="1009"/>
      <c r="FY58" s="58"/>
      <c r="FZ58" s="34"/>
      <c r="GA58" s="34"/>
      <c r="GB58" s="34"/>
      <c r="GC58" s="34"/>
      <c r="GD58" s="1009"/>
      <c r="GE58" s="58"/>
      <c r="GF58" s="240"/>
      <c r="GG58" s="240"/>
      <c r="GH58" s="240"/>
      <c r="GI58" s="240"/>
      <c r="GJ58" s="1009"/>
      <c r="GK58" s="58"/>
      <c r="GL58" s="34"/>
      <c r="GM58" s="34"/>
      <c r="GN58" s="34"/>
      <c r="GO58" s="34"/>
      <c r="GP58" s="1009"/>
      <c r="GQ58" s="58"/>
      <c r="GR58" s="34"/>
      <c r="GS58" s="34"/>
      <c r="GT58" s="34"/>
      <c r="GU58" s="34"/>
      <c r="GV58" s="1009"/>
      <c r="GW58" s="410"/>
      <c r="GX58" s="12"/>
      <c r="GY58" s="12"/>
      <c r="GZ58" s="12"/>
      <c r="HA58" s="12"/>
      <c r="HB58" s="12"/>
      <c r="HC58" s="12"/>
      <c r="HD58" s="12"/>
      <c r="HE58" s="12"/>
      <c r="HF58" s="12"/>
      <c r="HG58" s="12"/>
      <c r="HH58" s="12"/>
      <c r="HI58" s="12"/>
      <c r="HJ58" s="12"/>
      <c r="HK58" s="12"/>
      <c r="HL58" s="12"/>
      <c r="HM58" s="12"/>
      <c r="HN58" s="983"/>
      <c r="HO58" s="24"/>
      <c r="HP58" s="366"/>
      <c r="HQ58" s="12"/>
      <c r="HR58" s="250"/>
      <c r="HS58" s="12"/>
    </row>
    <row r="59" spans="1:227" hidden="1" x14ac:dyDescent="0.25">
      <c r="A59" s="62">
        <v>56</v>
      </c>
      <c r="C59" s="282"/>
      <c r="D59" s="153"/>
      <c r="E59" s="153"/>
      <c r="F59" s="153"/>
      <c r="G59" s="258"/>
      <c r="H59" s="1032"/>
      <c r="I59" s="282"/>
      <c r="J59" s="153"/>
      <c r="K59" s="153"/>
      <c r="L59" s="153"/>
      <c r="M59" s="258"/>
      <c r="N59" s="1020"/>
      <c r="O59" s="282"/>
      <c r="P59" s="153"/>
      <c r="Q59" s="153"/>
      <c r="R59" s="153"/>
      <c r="S59" s="258"/>
      <c r="T59" s="1020"/>
      <c r="U59" s="282"/>
      <c r="V59" s="153"/>
      <c r="W59" s="153"/>
      <c r="X59" s="153"/>
      <c r="Y59" s="258"/>
      <c r="Z59" s="1020"/>
      <c r="AA59" s="83"/>
      <c r="AB59" s="34"/>
      <c r="AC59" s="34"/>
      <c r="AD59" s="84"/>
      <c r="AE59" s="87"/>
      <c r="AF59" s="1020"/>
      <c r="AG59" s="257"/>
      <c r="AH59" s="153"/>
      <c r="AI59" s="153"/>
      <c r="AJ59" s="255"/>
      <c r="AK59" s="262"/>
      <c r="AL59" s="1020"/>
      <c r="AM59" s="257"/>
      <c r="AN59" s="153"/>
      <c r="AO59" s="153"/>
      <c r="AP59" s="255"/>
      <c r="AQ59" s="262"/>
      <c r="AR59" s="1020"/>
      <c r="AS59" s="282"/>
      <c r="AT59" s="153"/>
      <c r="AU59" s="153"/>
      <c r="AV59" s="153"/>
      <c r="AW59" s="258"/>
      <c r="AX59" s="1020"/>
      <c r="AY59" s="282"/>
      <c r="AZ59" s="153"/>
      <c r="BA59" s="153"/>
      <c r="BB59" s="153"/>
      <c r="BC59" s="258"/>
      <c r="BD59" s="1020"/>
      <c r="BE59" s="257"/>
      <c r="BF59" s="153"/>
      <c r="BG59" s="153"/>
      <c r="BH59" s="255"/>
      <c r="BI59" s="262"/>
      <c r="BJ59" s="1020"/>
      <c r="BK59" s="257"/>
      <c r="BL59" s="153"/>
      <c r="BM59" s="153"/>
      <c r="BN59" s="255"/>
      <c r="BO59" s="262"/>
      <c r="BP59" s="1020"/>
      <c r="BQ59" s="257"/>
      <c r="BR59" s="257"/>
      <c r="BS59" s="257"/>
      <c r="BT59" s="257"/>
      <c r="BU59" s="257"/>
      <c r="BV59" s="12"/>
      <c r="BW59" s="77"/>
      <c r="BX59" s="1020"/>
      <c r="BY59" s="58"/>
      <c r="BZ59" s="34"/>
      <c r="CA59" s="34"/>
      <c r="CB59" s="34"/>
      <c r="CC59" s="71"/>
      <c r="CD59" s="1020"/>
      <c r="CE59" s="83"/>
      <c r="CF59" s="34"/>
      <c r="CG59" s="34"/>
      <c r="CH59" s="84"/>
      <c r="CI59" s="87"/>
      <c r="CJ59" s="1020"/>
      <c r="CK59" s="83"/>
      <c r="CL59" s="34"/>
      <c r="CM59" s="34"/>
      <c r="CN59" s="84"/>
      <c r="CO59" s="87"/>
      <c r="CP59" s="1020"/>
      <c r="CQ59" s="83"/>
      <c r="CR59" s="34"/>
      <c r="CS59" s="34"/>
      <c r="CT59" s="84"/>
      <c r="CU59" s="87"/>
      <c r="CV59" s="1020"/>
      <c r="CW59" s="83"/>
      <c r="CX59" s="34"/>
      <c r="CY59" s="34"/>
      <c r="CZ59" s="84"/>
      <c r="DA59" s="87"/>
      <c r="DB59" s="1020"/>
      <c r="DC59" s="83"/>
      <c r="DD59" s="34"/>
      <c r="DE59" s="34"/>
      <c r="DF59" s="84"/>
      <c r="DG59" s="87"/>
      <c r="DH59" s="1020"/>
      <c r="DI59" s="83"/>
      <c r="DJ59" s="34"/>
      <c r="DK59" s="34"/>
      <c r="DL59" s="84"/>
      <c r="DM59" s="87"/>
      <c r="DN59" s="1020"/>
      <c r="DO59" s="83"/>
      <c r="DP59" s="34"/>
      <c r="DQ59" s="34"/>
      <c r="DR59" s="84"/>
      <c r="DS59" s="87"/>
      <c r="DT59" s="1020"/>
      <c r="DU59" s="83"/>
      <c r="DV59" s="34"/>
      <c r="DW59" s="34"/>
      <c r="DX59" s="84"/>
      <c r="DY59" s="87"/>
      <c r="DZ59" s="1020"/>
      <c r="EA59" s="83"/>
      <c r="EB59" s="34"/>
      <c r="EC59" s="34"/>
      <c r="ED59" s="84"/>
      <c r="EE59" s="87"/>
      <c r="EF59" s="1020"/>
      <c r="EG59" s="257"/>
      <c r="EH59" s="153"/>
      <c r="EI59" s="153"/>
      <c r="EJ59" s="255"/>
      <c r="EK59" s="262"/>
      <c r="EL59" s="1020"/>
      <c r="EM59" s="12"/>
      <c r="EN59" s="12"/>
      <c r="EO59" s="12"/>
      <c r="EP59" s="12"/>
      <c r="EQ59" s="12"/>
      <c r="ER59" s="12"/>
      <c r="ES59" s="77"/>
      <c r="ET59" s="1020"/>
      <c r="EU59" s="83"/>
      <c r="EV59" s="294"/>
      <c r="EW59" s="294"/>
      <c r="EX59" s="294"/>
      <c r="EY59" s="87"/>
      <c r="EZ59" s="1040"/>
      <c r="FA59" s="58"/>
      <c r="FB59" s="34"/>
      <c r="FC59" s="34"/>
      <c r="FD59" s="34"/>
      <c r="FE59" s="34"/>
      <c r="FF59" s="1009"/>
      <c r="FG59" s="58"/>
      <c r="FH59" s="34"/>
      <c r="FI59" s="34"/>
      <c r="FJ59" s="34"/>
      <c r="FK59" s="34"/>
      <c r="FL59" s="1009"/>
      <c r="FM59" s="58"/>
      <c r="FN59" s="34"/>
      <c r="FO59" s="34"/>
      <c r="FP59" s="34"/>
      <c r="FQ59" s="34"/>
      <c r="FR59" s="1009"/>
      <c r="FS59" s="58"/>
      <c r="FT59" s="34"/>
      <c r="FU59" s="34"/>
      <c r="FV59" s="34"/>
      <c r="FW59" s="34"/>
      <c r="FX59" s="1009"/>
      <c r="FY59" s="58"/>
      <c r="FZ59" s="34"/>
      <c r="GA59" s="34"/>
      <c r="GB59" s="34"/>
      <c r="GC59" s="34"/>
      <c r="GD59" s="1009"/>
      <c r="GE59" s="58"/>
      <c r="GF59" s="240"/>
      <c r="GG59" s="240"/>
      <c r="GH59" s="240"/>
      <c r="GI59" s="240"/>
      <c r="GJ59" s="1009"/>
      <c r="GK59" s="58"/>
      <c r="GL59" s="34"/>
      <c r="GM59" s="34"/>
      <c r="GN59" s="34"/>
      <c r="GO59" s="34"/>
      <c r="GP59" s="1009"/>
      <c r="GQ59" s="58"/>
      <c r="GR59" s="34"/>
      <c r="GS59" s="34"/>
      <c r="GT59" s="34"/>
      <c r="GU59" s="34"/>
      <c r="GV59" s="1009"/>
      <c r="GW59" s="410"/>
      <c r="GX59" s="12"/>
      <c r="GY59" s="12"/>
      <c r="GZ59" s="12"/>
      <c r="HA59" s="12"/>
      <c r="HB59" s="12"/>
      <c r="HC59" s="12"/>
      <c r="HD59" s="12"/>
      <c r="HE59" s="12"/>
      <c r="HF59" s="12"/>
      <c r="HG59" s="12"/>
      <c r="HH59" s="12"/>
      <c r="HI59" s="12"/>
      <c r="HJ59" s="12"/>
      <c r="HK59" s="12"/>
      <c r="HL59" s="12"/>
      <c r="HM59" s="12"/>
      <c r="HN59" s="983"/>
      <c r="HO59" s="24"/>
      <c r="HP59" s="366"/>
      <c r="HQ59" s="12"/>
      <c r="HR59" s="250"/>
      <c r="HS59" s="12"/>
    </row>
    <row r="60" spans="1:227" hidden="1" x14ac:dyDescent="0.25">
      <c r="A60" s="62">
        <v>57</v>
      </c>
      <c r="C60" s="282"/>
      <c r="D60" s="153"/>
      <c r="E60" s="153"/>
      <c r="F60" s="153"/>
      <c r="G60" s="258"/>
      <c r="H60" s="1032"/>
      <c r="I60" s="282"/>
      <c r="J60" s="153"/>
      <c r="K60" s="153"/>
      <c r="L60" s="153"/>
      <c r="M60" s="258"/>
      <c r="N60" s="1020"/>
      <c r="O60" s="282"/>
      <c r="P60" s="153"/>
      <c r="Q60" s="153"/>
      <c r="R60" s="153"/>
      <c r="S60" s="258"/>
      <c r="T60" s="1020"/>
      <c r="U60" s="282"/>
      <c r="V60" s="153"/>
      <c r="W60" s="153"/>
      <c r="X60" s="153"/>
      <c r="Y60" s="258"/>
      <c r="Z60" s="1020"/>
      <c r="AA60" s="83"/>
      <c r="AB60" s="34"/>
      <c r="AC60" s="34"/>
      <c r="AD60" s="84"/>
      <c r="AE60" s="87"/>
      <c r="AF60" s="1020"/>
      <c r="AG60" s="257"/>
      <c r="AH60" s="153"/>
      <c r="AI60" s="153"/>
      <c r="AJ60" s="255"/>
      <c r="AK60" s="262"/>
      <c r="AL60" s="1020"/>
      <c r="AM60" s="257"/>
      <c r="AN60" s="153"/>
      <c r="AO60" s="153"/>
      <c r="AP60" s="255"/>
      <c r="AQ60" s="262"/>
      <c r="AR60" s="1020"/>
      <c r="AS60" s="282"/>
      <c r="AT60" s="153"/>
      <c r="AU60" s="153"/>
      <c r="AV60" s="153"/>
      <c r="AW60" s="258"/>
      <c r="AX60" s="1020"/>
      <c r="AY60" s="282"/>
      <c r="AZ60" s="153"/>
      <c r="BA60" s="153"/>
      <c r="BB60" s="153"/>
      <c r="BC60" s="258"/>
      <c r="BD60" s="1020"/>
      <c r="BE60" s="257"/>
      <c r="BF60" s="153"/>
      <c r="BG60" s="153"/>
      <c r="BH60" s="255"/>
      <c r="BI60" s="262"/>
      <c r="BJ60" s="1020"/>
      <c r="BK60" s="257"/>
      <c r="BL60" s="153"/>
      <c r="BM60" s="153"/>
      <c r="BN60" s="255"/>
      <c r="BO60" s="262"/>
      <c r="BP60" s="1020"/>
      <c r="BQ60" s="257"/>
      <c r="BR60" s="257"/>
      <c r="BS60" s="257"/>
      <c r="BT60" s="257"/>
      <c r="BU60" s="257"/>
      <c r="BV60" s="12"/>
      <c r="BW60" s="77"/>
      <c r="BX60" s="1020"/>
      <c r="BY60" s="58"/>
      <c r="BZ60" s="34"/>
      <c r="CA60" s="34"/>
      <c r="CB60" s="34"/>
      <c r="CC60" s="71"/>
      <c r="CD60" s="1020"/>
      <c r="CE60" s="83"/>
      <c r="CF60" s="34"/>
      <c r="CG60" s="34"/>
      <c r="CH60" s="84"/>
      <c r="CI60" s="87"/>
      <c r="CJ60" s="1020"/>
      <c r="CK60" s="83"/>
      <c r="CL60" s="34"/>
      <c r="CM60" s="34"/>
      <c r="CN60" s="84"/>
      <c r="CO60" s="87"/>
      <c r="CP60" s="1020"/>
      <c r="CQ60" s="83"/>
      <c r="CR60" s="34"/>
      <c r="CS60" s="34"/>
      <c r="CT60" s="84"/>
      <c r="CU60" s="87"/>
      <c r="CV60" s="1020"/>
      <c r="CW60" s="83"/>
      <c r="CX60" s="34"/>
      <c r="CY60" s="34"/>
      <c r="CZ60" s="84"/>
      <c r="DA60" s="87"/>
      <c r="DB60" s="1020"/>
      <c r="DC60" s="83"/>
      <c r="DD60" s="34"/>
      <c r="DE60" s="34"/>
      <c r="DF60" s="84"/>
      <c r="DG60" s="87"/>
      <c r="DH60" s="1020"/>
      <c r="DI60" s="83"/>
      <c r="DJ60" s="34"/>
      <c r="DK60" s="34"/>
      <c r="DL60" s="84"/>
      <c r="DM60" s="87"/>
      <c r="DN60" s="1020"/>
      <c r="DO60" s="83"/>
      <c r="DP60" s="34"/>
      <c r="DQ60" s="34"/>
      <c r="DR60" s="84"/>
      <c r="DS60" s="87"/>
      <c r="DT60" s="1020"/>
      <c r="DU60" s="83"/>
      <c r="DV60" s="34"/>
      <c r="DW60" s="34"/>
      <c r="DX60" s="84"/>
      <c r="DY60" s="87"/>
      <c r="DZ60" s="1020"/>
      <c r="EA60" s="83"/>
      <c r="EB60" s="34"/>
      <c r="EC60" s="34"/>
      <c r="ED60" s="84"/>
      <c r="EE60" s="87"/>
      <c r="EF60" s="1020"/>
      <c r="EG60" s="257"/>
      <c r="EH60" s="153"/>
      <c r="EI60" s="153"/>
      <c r="EJ60" s="255"/>
      <c r="EK60" s="262"/>
      <c r="EL60" s="1020"/>
      <c r="EM60" s="12"/>
      <c r="EN60" s="12"/>
      <c r="EO60" s="12"/>
      <c r="EP60" s="12"/>
      <c r="EQ60" s="12"/>
      <c r="ER60" s="12"/>
      <c r="ES60" s="77"/>
      <c r="ET60" s="1020"/>
      <c r="EU60" s="83"/>
      <c r="EV60" s="294"/>
      <c r="EW60" s="294"/>
      <c r="EX60" s="294"/>
      <c r="EY60" s="87"/>
      <c r="EZ60" s="1040"/>
      <c r="FA60" s="58"/>
      <c r="FB60" s="34"/>
      <c r="FC60" s="34"/>
      <c r="FD60" s="34"/>
      <c r="FE60" s="34"/>
      <c r="FF60" s="1009"/>
      <c r="FG60" s="58"/>
      <c r="FH60" s="34"/>
      <c r="FI60" s="34"/>
      <c r="FJ60" s="34"/>
      <c r="FK60" s="34"/>
      <c r="FL60" s="1009"/>
      <c r="FM60" s="58"/>
      <c r="FN60" s="34"/>
      <c r="FO60" s="34"/>
      <c r="FP60" s="34"/>
      <c r="FQ60" s="34"/>
      <c r="FR60" s="1009"/>
      <c r="FS60" s="58"/>
      <c r="FT60" s="34"/>
      <c r="FU60" s="34"/>
      <c r="FV60" s="34"/>
      <c r="FW60" s="34"/>
      <c r="FX60" s="1009"/>
      <c r="FY60" s="58"/>
      <c r="FZ60" s="34"/>
      <c r="GA60" s="34"/>
      <c r="GB60" s="34"/>
      <c r="GC60" s="34"/>
      <c r="GD60" s="1009"/>
      <c r="GE60" s="58"/>
      <c r="GF60" s="240"/>
      <c r="GG60" s="240"/>
      <c r="GH60" s="240"/>
      <c r="GI60" s="240"/>
      <c r="GJ60" s="1009"/>
      <c r="GK60" s="58"/>
      <c r="GL60" s="34"/>
      <c r="GM60" s="34"/>
      <c r="GN60" s="34"/>
      <c r="GO60" s="34"/>
      <c r="GP60" s="1009"/>
      <c r="GQ60" s="58"/>
      <c r="GR60" s="34"/>
      <c r="GS60" s="34"/>
      <c r="GT60" s="34"/>
      <c r="GU60" s="34"/>
      <c r="GV60" s="1009"/>
      <c r="GW60" s="410"/>
      <c r="GX60" s="12"/>
      <c r="GY60" s="12"/>
      <c r="GZ60" s="12"/>
      <c r="HA60" s="12"/>
      <c r="HB60" s="12"/>
      <c r="HC60" s="12"/>
      <c r="HD60" s="12"/>
      <c r="HE60" s="12"/>
      <c r="HF60" s="12"/>
      <c r="HG60" s="12"/>
      <c r="HH60" s="12"/>
      <c r="HI60" s="12"/>
      <c r="HJ60" s="12"/>
      <c r="HK60" s="12"/>
      <c r="HL60" s="12"/>
      <c r="HM60" s="12"/>
      <c r="HN60" s="983"/>
      <c r="HO60" s="24"/>
      <c r="HP60" s="366"/>
      <c r="HQ60" s="12"/>
      <c r="HR60" s="250"/>
      <c r="HS60" s="12"/>
    </row>
    <row r="61" spans="1:227" hidden="1" x14ac:dyDescent="0.25">
      <c r="A61" s="62">
        <v>58</v>
      </c>
      <c r="C61" s="282"/>
      <c r="D61" s="153"/>
      <c r="E61" s="153"/>
      <c r="F61" s="153"/>
      <c r="G61" s="258"/>
      <c r="H61" s="1032"/>
      <c r="I61" s="282"/>
      <c r="J61" s="153"/>
      <c r="K61" s="153"/>
      <c r="L61" s="153"/>
      <c r="M61" s="258"/>
      <c r="N61" s="1020"/>
      <c r="O61" s="282"/>
      <c r="P61" s="153"/>
      <c r="Q61" s="153"/>
      <c r="R61" s="153"/>
      <c r="S61" s="258"/>
      <c r="T61" s="1020"/>
      <c r="U61" s="282"/>
      <c r="V61" s="153"/>
      <c r="W61" s="153"/>
      <c r="X61" s="153"/>
      <c r="Y61" s="258"/>
      <c r="Z61" s="1020"/>
      <c r="AA61" s="83"/>
      <c r="AB61" s="34"/>
      <c r="AC61" s="34"/>
      <c r="AD61" s="84"/>
      <c r="AE61" s="87"/>
      <c r="AF61" s="1020"/>
      <c r="AG61" s="257"/>
      <c r="AH61" s="153"/>
      <c r="AI61" s="153"/>
      <c r="AJ61" s="255"/>
      <c r="AK61" s="262"/>
      <c r="AL61" s="1020"/>
      <c r="AM61" s="257"/>
      <c r="AN61" s="153"/>
      <c r="AO61" s="153"/>
      <c r="AP61" s="255"/>
      <c r="AQ61" s="262"/>
      <c r="AR61" s="1020"/>
      <c r="AS61" s="282"/>
      <c r="AT61" s="153"/>
      <c r="AU61" s="153"/>
      <c r="AV61" s="153"/>
      <c r="AW61" s="258"/>
      <c r="AX61" s="1020"/>
      <c r="AY61" s="282"/>
      <c r="AZ61" s="153"/>
      <c r="BA61" s="153"/>
      <c r="BB61" s="153"/>
      <c r="BC61" s="258"/>
      <c r="BD61" s="1020"/>
      <c r="BE61" s="257"/>
      <c r="BF61" s="153"/>
      <c r="BG61" s="153"/>
      <c r="BH61" s="255"/>
      <c r="BI61" s="262"/>
      <c r="BJ61" s="1020"/>
      <c r="BK61" s="257"/>
      <c r="BL61" s="153"/>
      <c r="BM61" s="153"/>
      <c r="BN61" s="255"/>
      <c r="BO61" s="262"/>
      <c r="BP61" s="1020"/>
      <c r="BQ61" s="257"/>
      <c r="BR61" s="257"/>
      <c r="BS61" s="257"/>
      <c r="BT61" s="257"/>
      <c r="BU61" s="257"/>
      <c r="BV61" s="12"/>
      <c r="BW61" s="77"/>
      <c r="BX61" s="1020"/>
      <c r="BY61" s="58"/>
      <c r="BZ61" s="34"/>
      <c r="CA61" s="34"/>
      <c r="CB61" s="34"/>
      <c r="CC61" s="71"/>
      <c r="CD61" s="1020"/>
      <c r="CE61" s="83"/>
      <c r="CF61" s="34"/>
      <c r="CG61" s="34"/>
      <c r="CH61" s="84"/>
      <c r="CI61" s="87"/>
      <c r="CJ61" s="1020"/>
      <c r="CK61" s="83"/>
      <c r="CL61" s="34"/>
      <c r="CM61" s="34"/>
      <c r="CN61" s="84"/>
      <c r="CO61" s="87"/>
      <c r="CP61" s="1020"/>
      <c r="CQ61" s="83"/>
      <c r="CR61" s="34"/>
      <c r="CS61" s="34"/>
      <c r="CT61" s="84"/>
      <c r="CU61" s="87"/>
      <c r="CV61" s="1020"/>
      <c r="CW61" s="83"/>
      <c r="CX61" s="34"/>
      <c r="CY61" s="34"/>
      <c r="CZ61" s="84"/>
      <c r="DA61" s="87"/>
      <c r="DB61" s="1020"/>
      <c r="DC61" s="83"/>
      <c r="DD61" s="34"/>
      <c r="DE61" s="34"/>
      <c r="DF61" s="84"/>
      <c r="DG61" s="87"/>
      <c r="DH61" s="1020"/>
      <c r="DI61" s="83"/>
      <c r="DJ61" s="34"/>
      <c r="DK61" s="34"/>
      <c r="DL61" s="84"/>
      <c r="DM61" s="87"/>
      <c r="DN61" s="1020"/>
      <c r="DO61" s="83"/>
      <c r="DP61" s="34"/>
      <c r="DQ61" s="34"/>
      <c r="DR61" s="84"/>
      <c r="DS61" s="87"/>
      <c r="DT61" s="1020"/>
      <c r="DU61" s="83"/>
      <c r="DV61" s="34"/>
      <c r="DW61" s="34"/>
      <c r="DX61" s="84"/>
      <c r="DY61" s="87"/>
      <c r="DZ61" s="1020"/>
      <c r="EA61" s="83"/>
      <c r="EB61" s="34"/>
      <c r="EC61" s="34"/>
      <c r="ED61" s="84"/>
      <c r="EE61" s="87"/>
      <c r="EF61" s="1020"/>
      <c r="EG61" s="257"/>
      <c r="EH61" s="153"/>
      <c r="EI61" s="153"/>
      <c r="EJ61" s="255"/>
      <c r="EK61" s="262"/>
      <c r="EL61" s="1020"/>
      <c r="EM61" s="12"/>
      <c r="EN61" s="12"/>
      <c r="EO61" s="12"/>
      <c r="EP61" s="12"/>
      <c r="EQ61" s="12"/>
      <c r="ER61" s="12"/>
      <c r="ES61" s="77"/>
      <c r="ET61" s="1020"/>
      <c r="EU61" s="83"/>
      <c r="EV61" s="294"/>
      <c r="EW61" s="294"/>
      <c r="EX61" s="294"/>
      <c r="EY61" s="87"/>
      <c r="EZ61" s="1040"/>
      <c r="FA61" s="58"/>
      <c r="FB61" s="34"/>
      <c r="FC61" s="34"/>
      <c r="FD61" s="34"/>
      <c r="FE61" s="34"/>
      <c r="FF61" s="1009"/>
      <c r="FG61" s="58"/>
      <c r="FH61" s="34"/>
      <c r="FI61" s="34"/>
      <c r="FJ61" s="34"/>
      <c r="FK61" s="34"/>
      <c r="FL61" s="1009"/>
      <c r="FM61" s="58"/>
      <c r="FN61" s="34"/>
      <c r="FO61" s="34"/>
      <c r="FP61" s="34"/>
      <c r="FQ61" s="34"/>
      <c r="FR61" s="1009"/>
      <c r="FS61" s="58"/>
      <c r="FT61" s="34"/>
      <c r="FU61" s="34"/>
      <c r="FV61" s="34"/>
      <c r="FW61" s="34"/>
      <c r="FX61" s="1009"/>
      <c r="FY61" s="58"/>
      <c r="FZ61" s="34"/>
      <c r="GA61" s="34"/>
      <c r="GB61" s="34"/>
      <c r="GC61" s="34"/>
      <c r="GD61" s="1009"/>
      <c r="GE61" s="58"/>
      <c r="GF61" s="240"/>
      <c r="GG61" s="240"/>
      <c r="GH61" s="240"/>
      <c r="GI61" s="240"/>
      <c r="GJ61" s="1009"/>
      <c r="GK61" s="58"/>
      <c r="GL61" s="34"/>
      <c r="GM61" s="34"/>
      <c r="GN61" s="34"/>
      <c r="GO61" s="34"/>
      <c r="GP61" s="1009"/>
      <c r="GQ61" s="58"/>
      <c r="GR61" s="34"/>
      <c r="GS61" s="34"/>
      <c r="GT61" s="34"/>
      <c r="GU61" s="34"/>
      <c r="GV61" s="1009"/>
      <c r="GW61" s="410"/>
      <c r="GX61" s="12"/>
      <c r="GY61" s="12"/>
      <c r="GZ61" s="12"/>
      <c r="HA61" s="12"/>
      <c r="HB61" s="12"/>
      <c r="HC61" s="12"/>
      <c r="HD61" s="12"/>
      <c r="HE61" s="12"/>
      <c r="HF61" s="12"/>
      <c r="HG61" s="12"/>
      <c r="HH61" s="12"/>
      <c r="HI61" s="12"/>
      <c r="HJ61" s="12"/>
      <c r="HK61" s="12"/>
      <c r="HL61" s="12"/>
      <c r="HM61" s="12"/>
      <c r="HN61" s="983"/>
      <c r="HO61" s="24"/>
      <c r="HP61" s="366"/>
      <c r="HQ61" s="12"/>
      <c r="HR61" s="250"/>
      <c r="HS61" s="12"/>
    </row>
    <row r="62" spans="1:227" hidden="1" x14ac:dyDescent="0.25">
      <c r="A62" s="62">
        <v>59</v>
      </c>
      <c r="C62" s="282"/>
      <c r="D62" s="153"/>
      <c r="E62" s="153"/>
      <c r="F62" s="153"/>
      <c r="G62" s="258"/>
      <c r="H62" s="1032"/>
      <c r="I62" s="282"/>
      <c r="J62" s="153"/>
      <c r="K62" s="153"/>
      <c r="L62" s="153"/>
      <c r="M62" s="258"/>
      <c r="N62" s="1020"/>
      <c r="O62" s="282"/>
      <c r="P62" s="153"/>
      <c r="Q62" s="153"/>
      <c r="R62" s="153"/>
      <c r="S62" s="258"/>
      <c r="T62" s="1020"/>
      <c r="U62" s="282"/>
      <c r="V62" s="153"/>
      <c r="W62" s="153"/>
      <c r="X62" s="153"/>
      <c r="Y62" s="258"/>
      <c r="Z62" s="1020"/>
      <c r="AA62" s="83"/>
      <c r="AB62" s="34"/>
      <c r="AC62" s="34"/>
      <c r="AD62" s="84"/>
      <c r="AE62" s="87"/>
      <c r="AF62" s="1020"/>
      <c r="AG62" s="257"/>
      <c r="AH62" s="153"/>
      <c r="AI62" s="153"/>
      <c r="AJ62" s="255"/>
      <c r="AK62" s="262"/>
      <c r="AL62" s="1020"/>
      <c r="AM62" s="257"/>
      <c r="AN62" s="153"/>
      <c r="AO62" s="153"/>
      <c r="AP62" s="255"/>
      <c r="AQ62" s="262"/>
      <c r="AR62" s="1020"/>
      <c r="AS62" s="282"/>
      <c r="AT62" s="153"/>
      <c r="AU62" s="153"/>
      <c r="AV62" s="153"/>
      <c r="AW62" s="258"/>
      <c r="AX62" s="1020"/>
      <c r="AY62" s="282"/>
      <c r="AZ62" s="153"/>
      <c r="BA62" s="153"/>
      <c r="BB62" s="153"/>
      <c r="BC62" s="258"/>
      <c r="BD62" s="1020"/>
      <c r="BE62" s="257"/>
      <c r="BF62" s="153"/>
      <c r="BG62" s="153"/>
      <c r="BH62" s="255"/>
      <c r="BI62" s="262"/>
      <c r="BJ62" s="1020"/>
      <c r="BK62" s="257"/>
      <c r="BL62" s="153"/>
      <c r="BM62" s="153"/>
      <c r="BN62" s="255"/>
      <c r="BO62" s="262"/>
      <c r="BP62" s="1020"/>
      <c r="BQ62" s="257"/>
      <c r="BR62" s="257"/>
      <c r="BS62" s="257"/>
      <c r="BT62" s="257"/>
      <c r="BU62" s="257"/>
      <c r="BV62" s="12"/>
      <c r="BW62" s="77"/>
      <c r="BX62" s="1020"/>
      <c r="BY62" s="58"/>
      <c r="BZ62" s="34"/>
      <c r="CA62" s="34"/>
      <c r="CB62" s="34"/>
      <c r="CC62" s="71"/>
      <c r="CD62" s="1020"/>
      <c r="CE62" s="83"/>
      <c r="CF62" s="34"/>
      <c r="CG62" s="34"/>
      <c r="CH62" s="84"/>
      <c r="CI62" s="87"/>
      <c r="CJ62" s="1020"/>
      <c r="CK62" s="83"/>
      <c r="CL62" s="34"/>
      <c r="CM62" s="34"/>
      <c r="CN62" s="84"/>
      <c r="CO62" s="87"/>
      <c r="CP62" s="1020"/>
      <c r="CQ62" s="83"/>
      <c r="CR62" s="34"/>
      <c r="CS62" s="34"/>
      <c r="CT62" s="84"/>
      <c r="CU62" s="87"/>
      <c r="CV62" s="1020"/>
      <c r="CW62" s="83"/>
      <c r="CX62" s="34"/>
      <c r="CY62" s="34"/>
      <c r="CZ62" s="84"/>
      <c r="DA62" s="87"/>
      <c r="DB62" s="1020"/>
      <c r="DC62" s="83"/>
      <c r="DD62" s="34"/>
      <c r="DE62" s="34"/>
      <c r="DF62" s="84"/>
      <c r="DG62" s="87"/>
      <c r="DH62" s="1020"/>
      <c r="DI62" s="83"/>
      <c r="DJ62" s="34"/>
      <c r="DK62" s="34"/>
      <c r="DL62" s="84"/>
      <c r="DM62" s="87"/>
      <c r="DN62" s="1020"/>
      <c r="DO62" s="83"/>
      <c r="DP62" s="34"/>
      <c r="DQ62" s="34"/>
      <c r="DR62" s="84"/>
      <c r="DS62" s="87"/>
      <c r="DT62" s="1020"/>
      <c r="DU62" s="83"/>
      <c r="DV62" s="34"/>
      <c r="DW62" s="34"/>
      <c r="DX62" s="84"/>
      <c r="DY62" s="87"/>
      <c r="DZ62" s="1020"/>
      <c r="EA62" s="83"/>
      <c r="EB62" s="34"/>
      <c r="EC62" s="34"/>
      <c r="ED62" s="84"/>
      <c r="EE62" s="87"/>
      <c r="EF62" s="1020"/>
      <c r="EG62" s="257"/>
      <c r="EH62" s="153"/>
      <c r="EI62" s="153"/>
      <c r="EJ62" s="255"/>
      <c r="EK62" s="262"/>
      <c r="EL62" s="1020"/>
      <c r="EM62" s="12"/>
      <c r="EN62" s="12"/>
      <c r="EO62" s="12"/>
      <c r="EP62" s="12"/>
      <c r="EQ62" s="12"/>
      <c r="ER62" s="12"/>
      <c r="ES62" s="77"/>
      <c r="ET62" s="1020"/>
      <c r="EU62" s="83"/>
      <c r="EV62" s="294"/>
      <c r="EW62" s="294"/>
      <c r="EX62" s="294"/>
      <c r="EY62" s="87"/>
      <c r="EZ62" s="1040"/>
      <c r="FA62" s="58"/>
      <c r="FB62" s="34"/>
      <c r="FC62" s="34"/>
      <c r="FD62" s="34"/>
      <c r="FE62" s="34"/>
      <c r="FF62" s="1009"/>
      <c r="FG62" s="58"/>
      <c r="FH62" s="34"/>
      <c r="FI62" s="34"/>
      <c r="FJ62" s="34"/>
      <c r="FK62" s="34"/>
      <c r="FL62" s="1009"/>
      <c r="FM62" s="58"/>
      <c r="FN62" s="34"/>
      <c r="FO62" s="34"/>
      <c r="FP62" s="34"/>
      <c r="FQ62" s="34"/>
      <c r="FR62" s="1009"/>
      <c r="FS62" s="58"/>
      <c r="FT62" s="34"/>
      <c r="FU62" s="34"/>
      <c r="FV62" s="34"/>
      <c r="FW62" s="34"/>
      <c r="FX62" s="1009"/>
      <c r="FY62" s="58"/>
      <c r="FZ62" s="34"/>
      <c r="GA62" s="34"/>
      <c r="GB62" s="34"/>
      <c r="GC62" s="34"/>
      <c r="GD62" s="1009"/>
      <c r="GE62" s="58"/>
      <c r="GF62" s="240"/>
      <c r="GG62" s="240"/>
      <c r="GH62" s="240"/>
      <c r="GI62" s="240"/>
      <c r="GJ62" s="1009"/>
      <c r="GK62" s="58"/>
      <c r="GL62" s="34"/>
      <c r="GM62" s="34"/>
      <c r="GN62" s="34"/>
      <c r="GO62" s="34"/>
      <c r="GP62" s="1009"/>
      <c r="GQ62" s="58"/>
      <c r="GR62" s="34"/>
      <c r="GS62" s="34"/>
      <c r="GT62" s="34"/>
      <c r="GU62" s="34"/>
      <c r="GV62" s="1009"/>
      <c r="GW62" s="410"/>
      <c r="GX62" s="12"/>
      <c r="GY62" s="12"/>
      <c r="GZ62" s="12"/>
      <c r="HA62" s="12"/>
      <c r="HB62" s="12"/>
      <c r="HC62" s="12"/>
      <c r="HD62" s="12"/>
      <c r="HE62" s="12"/>
      <c r="HF62" s="12"/>
      <c r="HG62" s="12"/>
      <c r="HH62" s="12"/>
      <c r="HI62" s="12"/>
      <c r="HJ62" s="12"/>
      <c r="HK62" s="12"/>
      <c r="HL62" s="12"/>
      <c r="HM62" s="12"/>
      <c r="HN62" s="983"/>
      <c r="HO62" s="24"/>
      <c r="HP62" s="366"/>
      <c r="HQ62" s="12"/>
      <c r="HR62" s="250"/>
      <c r="HS62" s="12"/>
    </row>
    <row r="63" spans="1:227" hidden="1" x14ac:dyDescent="0.25">
      <c r="A63" s="62">
        <v>60</v>
      </c>
      <c r="C63" s="282"/>
      <c r="D63" s="153"/>
      <c r="E63" s="153"/>
      <c r="F63" s="153"/>
      <c r="G63" s="258"/>
      <c r="H63" s="1032"/>
      <c r="I63" s="282"/>
      <c r="J63" s="153"/>
      <c r="K63" s="153"/>
      <c r="L63" s="153"/>
      <c r="M63" s="258"/>
      <c r="N63" s="1020"/>
      <c r="O63" s="282"/>
      <c r="P63" s="153"/>
      <c r="Q63" s="153"/>
      <c r="R63" s="153"/>
      <c r="S63" s="258"/>
      <c r="T63" s="1020"/>
      <c r="U63" s="282"/>
      <c r="V63" s="153"/>
      <c r="W63" s="153"/>
      <c r="X63" s="153"/>
      <c r="Y63" s="258"/>
      <c r="Z63" s="1020"/>
      <c r="AA63" s="83"/>
      <c r="AB63" s="34"/>
      <c r="AC63" s="34"/>
      <c r="AD63" s="84"/>
      <c r="AE63" s="87"/>
      <c r="AF63" s="1020"/>
      <c r="AG63" s="257"/>
      <c r="AH63" s="153"/>
      <c r="AI63" s="153"/>
      <c r="AJ63" s="255"/>
      <c r="AK63" s="262"/>
      <c r="AL63" s="1020"/>
      <c r="AM63" s="257"/>
      <c r="AN63" s="153"/>
      <c r="AO63" s="153"/>
      <c r="AP63" s="255"/>
      <c r="AQ63" s="262"/>
      <c r="AR63" s="1020"/>
      <c r="AS63" s="282"/>
      <c r="AT63" s="153"/>
      <c r="AU63" s="153"/>
      <c r="AV63" s="153"/>
      <c r="AW63" s="258"/>
      <c r="AX63" s="1020"/>
      <c r="AY63" s="282"/>
      <c r="AZ63" s="153"/>
      <c r="BA63" s="153"/>
      <c r="BB63" s="153"/>
      <c r="BC63" s="258"/>
      <c r="BD63" s="1020"/>
      <c r="BE63" s="257"/>
      <c r="BF63" s="153"/>
      <c r="BG63" s="153"/>
      <c r="BH63" s="255"/>
      <c r="BI63" s="262"/>
      <c r="BJ63" s="1020"/>
      <c r="BK63" s="257"/>
      <c r="BL63" s="153"/>
      <c r="BM63" s="153"/>
      <c r="BN63" s="255"/>
      <c r="BO63" s="262"/>
      <c r="BP63" s="1020"/>
      <c r="BQ63" s="257"/>
      <c r="BR63" s="257"/>
      <c r="BS63" s="257"/>
      <c r="BT63" s="257"/>
      <c r="BU63" s="257"/>
      <c r="BV63" s="12"/>
      <c r="BW63" s="77"/>
      <c r="BX63" s="1020"/>
      <c r="BY63" s="58"/>
      <c r="BZ63" s="34"/>
      <c r="CA63" s="34"/>
      <c r="CB63" s="34"/>
      <c r="CC63" s="71"/>
      <c r="CD63" s="1020"/>
      <c r="CE63" s="83"/>
      <c r="CF63" s="34"/>
      <c r="CG63" s="34"/>
      <c r="CH63" s="84"/>
      <c r="CI63" s="87"/>
      <c r="CJ63" s="1020"/>
      <c r="CK63" s="83"/>
      <c r="CL63" s="34"/>
      <c r="CM63" s="34"/>
      <c r="CN63" s="84"/>
      <c r="CO63" s="87"/>
      <c r="CP63" s="1020"/>
      <c r="CQ63" s="83"/>
      <c r="CR63" s="34"/>
      <c r="CS63" s="34"/>
      <c r="CT63" s="84"/>
      <c r="CU63" s="87"/>
      <c r="CV63" s="1020"/>
      <c r="CW63" s="83"/>
      <c r="CX63" s="34"/>
      <c r="CY63" s="34"/>
      <c r="CZ63" s="84"/>
      <c r="DA63" s="87"/>
      <c r="DB63" s="1020"/>
      <c r="DC63" s="83"/>
      <c r="DD63" s="34"/>
      <c r="DE63" s="34"/>
      <c r="DF63" s="84"/>
      <c r="DG63" s="87"/>
      <c r="DH63" s="1020"/>
      <c r="DI63" s="83"/>
      <c r="DJ63" s="34"/>
      <c r="DK63" s="34"/>
      <c r="DL63" s="84"/>
      <c r="DM63" s="87"/>
      <c r="DN63" s="1020"/>
      <c r="DO63" s="83"/>
      <c r="DP63" s="34"/>
      <c r="DQ63" s="34"/>
      <c r="DR63" s="84"/>
      <c r="DS63" s="87"/>
      <c r="DT63" s="1020"/>
      <c r="DU63" s="83"/>
      <c r="DV63" s="34"/>
      <c r="DW63" s="34"/>
      <c r="DX63" s="84"/>
      <c r="DY63" s="87"/>
      <c r="DZ63" s="1020"/>
      <c r="EA63" s="83"/>
      <c r="EB63" s="34"/>
      <c r="EC63" s="34"/>
      <c r="ED63" s="84"/>
      <c r="EE63" s="87"/>
      <c r="EF63" s="1020"/>
      <c r="EG63" s="257"/>
      <c r="EH63" s="153"/>
      <c r="EI63" s="153"/>
      <c r="EJ63" s="255"/>
      <c r="EK63" s="262"/>
      <c r="EL63" s="1020"/>
      <c r="EM63" s="12"/>
      <c r="EN63" s="12"/>
      <c r="EO63" s="12"/>
      <c r="EP63" s="12"/>
      <c r="EQ63" s="12"/>
      <c r="ER63" s="12"/>
      <c r="ES63" s="77"/>
      <c r="ET63" s="1020"/>
      <c r="EU63" s="83"/>
      <c r="EV63" s="294"/>
      <c r="EW63" s="294"/>
      <c r="EX63" s="294"/>
      <c r="EY63" s="87"/>
      <c r="EZ63" s="1040"/>
      <c r="FA63" s="58"/>
      <c r="FB63" s="34"/>
      <c r="FC63" s="34"/>
      <c r="FD63" s="34"/>
      <c r="FE63" s="34"/>
      <c r="FF63" s="1009"/>
      <c r="FG63" s="58"/>
      <c r="FH63" s="34"/>
      <c r="FI63" s="34"/>
      <c r="FJ63" s="34"/>
      <c r="FK63" s="34"/>
      <c r="FL63" s="1009"/>
      <c r="FM63" s="58"/>
      <c r="FN63" s="34"/>
      <c r="FO63" s="34"/>
      <c r="FP63" s="34"/>
      <c r="FQ63" s="34"/>
      <c r="FR63" s="1009"/>
      <c r="FS63" s="58"/>
      <c r="FT63" s="34"/>
      <c r="FU63" s="34"/>
      <c r="FV63" s="34"/>
      <c r="FW63" s="34"/>
      <c r="FX63" s="1009"/>
      <c r="FY63" s="58"/>
      <c r="FZ63" s="34"/>
      <c r="GA63" s="34"/>
      <c r="GB63" s="34"/>
      <c r="GC63" s="34"/>
      <c r="GD63" s="1009"/>
      <c r="GE63" s="58"/>
      <c r="GF63" s="240"/>
      <c r="GG63" s="240"/>
      <c r="GH63" s="240"/>
      <c r="GI63" s="240"/>
      <c r="GJ63" s="1009"/>
      <c r="GK63" s="58"/>
      <c r="GL63" s="34"/>
      <c r="GM63" s="34"/>
      <c r="GN63" s="34"/>
      <c r="GO63" s="34"/>
      <c r="GP63" s="1009"/>
      <c r="GQ63" s="58"/>
      <c r="GR63" s="34"/>
      <c r="GS63" s="34"/>
      <c r="GT63" s="34"/>
      <c r="GU63" s="34"/>
      <c r="GV63" s="1009"/>
      <c r="GW63" s="410"/>
      <c r="GX63" s="12"/>
      <c r="GY63" s="12"/>
      <c r="GZ63" s="12"/>
      <c r="HA63" s="12"/>
      <c r="HB63" s="12"/>
      <c r="HC63" s="12"/>
      <c r="HD63" s="12"/>
      <c r="HE63" s="12"/>
      <c r="HF63" s="12"/>
      <c r="HG63" s="12"/>
      <c r="HH63" s="12"/>
      <c r="HI63" s="12"/>
      <c r="HJ63" s="12"/>
      <c r="HK63" s="12"/>
      <c r="HL63" s="12"/>
      <c r="HM63" s="12"/>
      <c r="HN63" s="983"/>
      <c r="HO63" s="24"/>
      <c r="HP63" s="366"/>
      <c r="HQ63" s="12"/>
      <c r="HR63" s="250"/>
      <c r="HS63" s="12"/>
    </row>
    <row r="64" spans="1:227" hidden="1" x14ac:dyDescent="0.25">
      <c r="A64" s="62">
        <v>61</v>
      </c>
      <c r="C64" s="282"/>
      <c r="D64" s="153"/>
      <c r="E64" s="153"/>
      <c r="F64" s="153"/>
      <c r="G64" s="258"/>
      <c r="H64" s="1032"/>
      <c r="I64" s="282"/>
      <c r="J64" s="153"/>
      <c r="K64" s="153"/>
      <c r="L64" s="153"/>
      <c r="M64" s="258"/>
      <c r="N64" s="1020"/>
      <c r="O64" s="282"/>
      <c r="P64" s="153"/>
      <c r="Q64" s="153"/>
      <c r="R64" s="153"/>
      <c r="S64" s="258"/>
      <c r="T64" s="1020"/>
      <c r="U64" s="282"/>
      <c r="V64" s="153"/>
      <c r="W64" s="153"/>
      <c r="X64" s="153"/>
      <c r="Y64" s="258"/>
      <c r="Z64" s="1020"/>
      <c r="AA64" s="83"/>
      <c r="AB64" s="34"/>
      <c r="AC64" s="34"/>
      <c r="AD64" s="84"/>
      <c r="AE64" s="87"/>
      <c r="AF64" s="1020"/>
      <c r="AG64" s="257"/>
      <c r="AH64" s="153"/>
      <c r="AI64" s="153"/>
      <c r="AJ64" s="255"/>
      <c r="AK64" s="262"/>
      <c r="AL64" s="1020"/>
      <c r="AM64" s="257"/>
      <c r="AN64" s="153"/>
      <c r="AO64" s="153"/>
      <c r="AP64" s="255"/>
      <c r="AQ64" s="262"/>
      <c r="AR64" s="1020"/>
      <c r="AS64" s="282"/>
      <c r="AT64" s="153"/>
      <c r="AU64" s="153"/>
      <c r="AV64" s="153"/>
      <c r="AW64" s="258"/>
      <c r="AX64" s="1020"/>
      <c r="AY64" s="282"/>
      <c r="AZ64" s="153"/>
      <c r="BA64" s="153"/>
      <c r="BB64" s="153"/>
      <c r="BC64" s="258"/>
      <c r="BD64" s="1020"/>
      <c r="BE64" s="257"/>
      <c r="BF64" s="153"/>
      <c r="BG64" s="153"/>
      <c r="BH64" s="255"/>
      <c r="BI64" s="262"/>
      <c r="BJ64" s="1020"/>
      <c r="BK64" s="257"/>
      <c r="BL64" s="153"/>
      <c r="BM64" s="153"/>
      <c r="BN64" s="255"/>
      <c r="BO64" s="262"/>
      <c r="BP64" s="1020"/>
      <c r="BQ64" s="257"/>
      <c r="BR64" s="257"/>
      <c r="BS64" s="257"/>
      <c r="BT64" s="257"/>
      <c r="BU64" s="257"/>
      <c r="BV64" s="12"/>
      <c r="BW64" s="77"/>
      <c r="BX64" s="1020"/>
      <c r="BY64" s="58"/>
      <c r="BZ64" s="34"/>
      <c r="CA64" s="34"/>
      <c r="CB64" s="34"/>
      <c r="CC64" s="71"/>
      <c r="CD64" s="1020"/>
      <c r="CE64" s="83"/>
      <c r="CF64" s="34"/>
      <c r="CG64" s="34"/>
      <c r="CH64" s="84"/>
      <c r="CI64" s="87"/>
      <c r="CJ64" s="1020"/>
      <c r="CK64" s="83"/>
      <c r="CL64" s="34"/>
      <c r="CM64" s="34"/>
      <c r="CN64" s="84"/>
      <c r="CO64" s="87"/>
      <c r="CP64" s="1020"/>
      <c r="CQ64" s="83"/>
      <c r="CR64" s="34"/>
      <c r="CS64" s="34"/>
      <c r="CT64" s="84"/>
      <c r="CU64" s="87"/>
      <c r="CV64" s="1020"/>
      <c r="CW64" s="83"/>
      <c r="CX64" s="34"/>
      <c r="CY64" s="34"/>
      <c r="CZ64" s="84"/>
      <c r="DA64" s="87"/>
      <c r="DB64" s="1020"/>
      <c r="DC64" s="83"/>
      <c r="DD64" s="34"/>
      <c r="DE64" s="34"/>
      <c r="DF64" s="84"/>
      <c r="DG64" s="87"/>
      <c r="DH64" s="1020"/>
      <c r="DI64" s="83"/>
      <c r="DJ64" s="34"/>
      <c r="DK64" s="34"/>
      <c r="DL64" s="84"/>
      <c r="DM64" s="87"/>
      <c r="DN64" s="1020"/>
      <c r="DO64" s="83"/>
      <c r="DP64" s="34"/>
      <c r="DQ64" s="34"/>
      <c r="DR64" s="84"/>
      <c r="DS64" s="87"/>
      <c r="DT64" s="1020"/>
      <c r="DU64" s="83"/>
      <c r="DV64" s="34"/>
      <c r="DW64" s="34"/>
      <c r="DX64" s="84"/>
      <c r="DY64" s="87"/>
      <c r="DZ64" s="1020"/>
      <c r="EA64" s="83"/>
      <c r="EB64" s="34"/>
      <c r="EC64" s="34"/>
      <c r="ED64" s="84"/>
      <c r="EE64" s="87"/>
      <c r="EF64" s="1020"/>
      <c r="EG64" s="257"/>
      <c r="EH64" s="153"/>
      <c r="EI64" s="153"/>
      <c r="EJ64" s="255"/>
      <c r="EK64" s="262"/>
      <c r="EL64" s="1020"/>
      <c r="EM64" s="12"/>
      <c r="EN64" s="12"/>
      <c r="EO64" s="12"/>
      <c r="EP64" s="12"/>
      <c r="EQ64" s="12"/>
      <c r="ER64" s="12"/>
      <c r="ES64" s="77"/>
      <c r="ET64" s="1020"/>
      <c r="EU64" s="83"/>
      <c r="EV64" s="294"/>
      <c r="EW64" s="294"/>
      <c r="EX64" s="294"/>
      <c r="EY64" s="87"/>
      <c r="EZ64" s="1040"/>
      <c r="FA64" s="58"/>
      <c r="FB64" s="34"/>
      <c r="FC64" s="34"/>
      <c r="FD64" s="34"/>
      <c r="FE64" s="34"/>
      <c r="FF64" s="1009"/>
      <c r="FG64" s="58"/>
      <c r="FH64" s="34"/>
      <c r="FI64" s="34"/>
      <c r="FJ64" s="34"/>
      <c r="FK64" s="34"/>
      <c r="FL64" s="1009"/>
      <c r="FM64" s="58"/>
      <c r="FN64" s="34"/>
      <c r="FO64" s="34"/>
      <c r="FP64" s="34"/>
      <c r="FQ64" s="34"/>
      <c r="FR64" s="1009"/>
      <c r="FS64" s="58"/>
      <c r="FT64" s="34"/>
      <c r="FU64" s="34"/>
      <c r="FV64" s="34"/>
      <c r="FW64" s="34"/>
      <c r="FX64" s="1009"/>
      <c r="FY64" s="58"/>
      <c r="FZ64" s="34"/>
      <c r="GA64" s="34"/>
      <c r="GB64" s="34"/>
      <c r="GC64" s="34"/>
      <c r="GD64" s="1009"/>
      <c r="GE64" s="58"/>
      <c r="GF64" s="240"/>
      <c r="GG64" s="240"/>
      <c r="GH64" s="240"/>
      <c r="GI64" s="240"/>
      <c r="GJ64" s="1009"/>
      <c r="GK64" s="58"/>
      <c r="GL64" s="34"/>
      <c r="GM64" s="34"/>
      <c r="GN64" s="34"/>
      <c r="GO64" s="34"/>
      <c r="GP64" s="1009"/>
      <c r="GQ64" s="58"/>
      <c r="GR64" s="34"/>
      <c r="GS64" s="34"/>
      <c r="GT64" s="34"/>
      <c r="GU64" s="34"/>
      <c r="GV64" s="1009"/>
      <c r="GW64" s="410"/>
      <c r="GX64" s="12"/>
      <c r="GY64" s="12"/>
      <c r="GZ64" s="12"/>
      <c r="HA64" s="12"/>
      <c r="HB64" s="12"/>
      <c r="HC64" s="12"/>
      <c r="HD64" s="12"/>
      <c r="HE64" s="12"/>
      <c r="HF64" s="12"/>
      <c r="HG64" s="12"/>
      <c r="HH64" s="12"/>
      <c r="HI64" s="12"/>
      <c r="HJ64" s="12"/>
      <c r="HK64" s="12"/>
      <c r="HL64" s="12"/>
      <c r="HM64" s="12"/>
      <c r="HN64" s="983"/>
      <c r="HO64" s="24"/>
      <c r="HP64" s="366"/>
      <c r="HQ64" s="12"/>
      <c r="HR64" s="250"/>
      <c r="HS64" s="12"/>
    </row>
    <row r="65" spans="1:227" hidden="1" x14ac:dyDescent="0.25">
      <c r="A65" s="62">
        <v>62</v>
      </c>
      <c r="C65" s="282"/>
      <c r="D65" s="153"/>
      <c r="E65" s="153"/>
      <c r="F65" s="153"/>
      <c r="G65" s="258"/>
      <c r="H65" s="1032"/>
      <c r="I65" s="282"/>
      <c r="J65" s="153"/>
      <c r="K65" s="153"/>
      <c r="L65" s="153"/>
      <c r="M65" s="258"/>
      <c r="N65" s="1020"/>
      <c r="O65" s="282"/>
      <c r="P65" s="153"/>
      <c r="Q65" s="153"/>
      <c r="R65" s="153"/>
      <c r="S65" s="258"/>
      <c r="T65" s="1020"/>
      <c r="U65" s="282"/>
      <c r="V65" s="153"/>
      <c r="W65" s="153"/>
      <c r="X65" s="153"/>
      <c r="Y65" s="258"/>
      <c r="Z65" s="1020"/>
      <c r="AA65" s="83"/>
      <c r="AB65" s="34"/>
      <c r="AC65" s="34"/>
      <c r="AD65" s="84"/>
      <c r="AE65" s="87"/>
      <c r="AF65" s="1020"/>
      <c r="AG65" s="257"/>
      <c r="AH65" s="153"/>
      <c r="AI65" s="153"/>
      <c r="AJ65" s="255"/>
      <c r="AK65" s="262"/>
      <c r="AL65" s="1020"/>
      <c r="AM65" s="257"/>
      <c r="AN65" s="153"/>
      <c r="AO65" s="153"/>
      <c r="AP65" s="255"/>
      <c r="AQ65" s="262"/>
      <c r="AR65" s="1020"/>
      <c r="AS65" s="282"/>
      <c r="AT65" s="153"/>
      <c r="AU65" s="153"/>
      <c r="AV65" s="153"/>
      <c r="AW65" s="258"/>
      <c r="AX65" s="1020"/>
      <c r="AY65" s="282"/>
      <c r="AZ65" s="153"/>
      <c r="BA65" s="153"/>
      <c r="BB65" s="153"/>
      <c r="BC65" s="258"/>
      <c r="BD65" s="1020"/>
      <c r="BE65" s="257"/>
      <c r="BF65" s="153"/>
      <c r="BG65" s="153"/>
      <c r="BH65" s="255"/>
      <c r="BI65" s="262"/>
      <c r="BJ65" s="1020"/>
      <c r="BK65" s="257"/>
      <c r="BL65" s="153"/>
      <c r="BM65" s="153"/>
      <c r="BN65" s="255"/>
      <c r="BO65" s="262"/>
      <c r="BP65" s="1020"/>
      <c r="BQ65" s="257"/>
      <c r="BR65" s="257"/>
      <c r="BS65" s="257"/>
      <c r="BT65" s="257"/>
      <c r="BU65" s="257"/>
      <c r="BV65" s="12"/>
      <c r="BW65" s="77"/>
      <c r="BX65" s="1020"/>
      <c r="BY65" s="58"/>
      <c r="BZ65" s="34"/>
      <c r="CA65" s="34"/>
      <c r="CB65" s="34"/>
      <c r="CC65" s="71"/>
      <c r="CD65" s="1020"/>
      <c r="CE65" s="83"/>
      <c r="CF65" s="34"/>
      <c r="CG65" s="34"/>
      <c r="CH65" s="84"/>
      <c r="CI65" s="87"/>
      <c r="CJ65" s="1020"/>
      <c r="CK65" s="83"/>
      <c r="CL65" s="34"/>
      <c r="CM65" s="34"/>
      <c r="CN65" s="84"/>
      <c r="CO65" s="87"/>
      <c r="CP65" s="1020"/>
      <c r="CQ65" s="83"/>
      <c r="CR65" s="34"/>
      <c r="CS65" s="34"/>
      <c r="CT65" s="84"/>
      <c r="CU65" s="87"/>
      <c r="CV65" s="1020"/>
      <c r="CW65" s="83"/>
      <c r="CX65" s="34"/>
      <c r="CY65" s="34"/>
      <c r="CZ65" s="84"/>
      <c r="DA65" s="87"/>
      <c r="DB65" s="1020"/>
      <c r="DC65" s="83"/>
      <c r="DD65" s="34"/>
      <c r="DE65" s="34"/>
      <c r="DF65" s="84"/>
      <c r="DG65" s="87"/>
      <c r="DH65" s="1020"/>
      <c r="DI65" s="83"/>
      <c r="DJ65" s="34"/>
      <c r="DK65" s="34"/>
      <c r="DL65" s="84"/>
      <c r="DM65" s="87"/>
      <c r="DN65" s="1020"/>
      <c r="DO65" s="83"/>
      <c r="DP65" s="34"/>
      <c r="DQ65" s="34"/>
      <c r="DR65" s="84"/>
      <c r="DS65" s="87"/>
      <c r="DT65" s="1020"/>
      <c r="DU65" s="83"/>
      <c r="DV65" s="34"/>
      <c r="DW65" s="34"/>
      <c r="DX65" s="84"/>
      <c r="DY65" s="87"/>
      <c r="DZ65" s="1020"/>
      <c r="EA65" s="83"/>
      <c r="EB65" s="34"/>
      <c r="EC65" s="34"/>
      <c r="ED65" s="84"/>
      <c r="EE65" s="87"/>
      <c r="EF65" s="1020"/>
      <c r="EG65" s="257"/>
      <c r="EH65" s="153"/>
      <c r="EI65" s="153"/>
      <c r="EJ65" s="255"/>
      <c r="EK65" s="262"/>
      <c r="EL65" s="1020"/>
      <c r="EM65" s="12"/>
      <c r="EN65" s="12"/>
      <c r="EO65" s="12"/>
      <c r="EP65" s="12"/>
      <c r="EQ65" s="12"/>
      <c r="ER65" s="12"/>
      <c r="ES65" s="77"/>
      <c r="ET65" s="1020"/>
      <c r="EU65" s="83"/>
      <c r="EV65" s="294"/>
      <c r="EW65" s="294"/>
      <c r="EX65" s="294"/>
      <c r="EY65" s="87"/>
      <c r="EZ65" s="1040"/>
      <c r="FA65" s="58"/>
      <c r="FB65" s="34"/>
      <c r="FC65" s="34"/>
      <c r="FD65" s="34"/>
      <c r="FE65" s="34"/>
      <c r="FF65" s="1009"/>
      <c r="FG65" s="58"/>
      <c r="FH65" s="34"/>
      <c r="FI65" s="34"/>
      <c r="FJ65" s="34"/>
      <c r="FK65" s="34"/>
      <c r="FL65" s="1009"/>
      <c r="FM65" s="58"/>
      <c r="FN65" s="34"/>
      <c r="FO65" s="34"/>
      <c r="FP65" s="34"/>
      <c r="FQ65" s="34"/>
      <c r="FR65" s="1009"/>
      <c r="FS65" s="58"/>
      <c r="FT65" s="34"/>
      <c r="FU65" s="34"/>
      <c r="FV65" s="34"/>
      <c r="FW65" s="34"/>
      <c r="FX65" s="1009"/>
      <c r="FY65" s="58"/>
      <c r="FZ65" s="34"/>
      <c r="GA65" s="34"/>
      <c r="GB65" s="34"/>
      <c r="GC65" s="34"/>
      <c r="GD65" s="1009"/>
      <c r="GE65" s="58"/>
      <c r="GF65" s="240"/>
      <c r="GG65" s="240"/>
      <c r="GH65" s="240"/>
      <c r="GI65" s="240"/>
      <c r="GJ65" s="1009"/>
      <c r="GK65" s="58"/>
      <c r="GL65" s="34"/>
      <c r="GM65" s="34"/>
      <c r="GN65" s="34"/>
      <c r="GO65" s="34"/>
      <c r="GP65" s="1009"/>
      <c r="GQ65" s="58"/>
      <c r="GR65" s="34"/>
      <c r="GS65" s="34"/>
      <c r="GT65" s="34"/>
      <c r="GU65" s="34"/>
      <c r="GV65" s="1009"/>
      <c r="GW65" s="410"/>
      <c r="GX65" s="12"/>
      <c r="GY65" s="12"/>
      <c r="GZ65" s="12"/>
      <c r="HA65" s="12"/>
      <c r="HB65" s="12"/>
      <c r="HC65" s="12"/>
      <c r="HD65" s="12"/>
      <c r="HE65" s="12"/>
      <c r="HF65" s="12"/>
      <c r="HG65" s="12"/>
      <c r="HH65" s="12"/>
      <c r="HI65" s="12"/>
      <c r="HJ65" s="12"/>
      <c r="HK65" s="12"/>
      <c r="HL65" s="12"/>
      <c r="HM65" s="12"/>
      <c r="HN65" s="983"/>
      <c r="HO65" s="24"/>
      <c r="HP65" s="366"/>
      <c r="HQ65" s="12"/>
      <c r="HR65" s="250"/>
      <c r="HS65" s="12"/>
    </row>
    <row r="66" spans="1:227" hidden="1" x14ac:dyDescent="0.25">
      <c r="A66" s="62">
        <v>63</v>
      </c>
      <c r="C66" s="282"/>
      <c r="D66" s="153"/>
      <c r="E66" s="153"/>
      <c r="F66" s="153"/>
      <c r="G66" s="258"/>
      <c r="H66" s="1032"/>
      <c r="I66" s="282"/>
      <c r="J66" s="153"/>
      <c r="K66" s="153"/>
      <c r="L66" s="153"/>
      <c r="M66" s="258"/>
      <c r="N66" s="1020"/>
      <c r="O66" s="282"/>
      <c r="P66" s="153"/>
      <c r="Q66" s="153"/>
      <c r="R66" s="153"/>
      <c r="S66" s="258"/>
      <c r="T66" s="1020"/>
      <c r="U66" s="282"/>
      <c r="V66" s="153"/>
      <c r="W66" s="153"/>
      <c r="X66" s="153"/>
      <c r="Y66" s="258"/>
      <c r="Z66" s="1020"/>
      <c r="AA66" s="83"/>
      <c r="AB66" s="34"/>
      <c r="AC66" s="34"/>
      <c r="AD66" s="84"/>
      <c r="AE66" s="87"/>
      <c r="AF66" s="1020"/>
      <c r="AG66" s="257"/>
      <c r="AH66" s="153"/>
      <c r="AI66" s="153"/>
      <c r="AJ66" s="255"/>
      <c r="AK66" s="262"/>
      <c r="AL66" s="1020"/>
      <c r="AM66" s="257"/>
      <c r="AN66" s="153"/>
      <c r="AO66" s="153"/>
      <c r="AP66" s="255"/>
      <c r="AQ66" s="262"/>
      <c r="AR66" s="1020"/>
      <c r="AS66" s="282"/>
      <c r="AT66" s="153"/>
      <c r="AU66" s="153"/>
      <c r="AV66" s="153"/>
      <c r="AW66" s="258"/>
      <c r="AX66" s="1020"/>
      <c r="AY66" s="282"/>
      <c r="AZ66" s="153"/>
      <c r="BA66" s="153"/>
      <c r="BB66" s="153"/>
      <c r="BC66" s="258"/>
      <c r="BD66" s="1020"/>
      <c r="BE66" s="257"/>
      <c r="BF66" s="153"/>
      <c r="BG66" s="153"/>
      <c r="BH66" s="255"/>
      <c r="BI66" s="262"/>
      <c r="BJ66" s="1020"/>
      <c r="BK66" s="257"/>
      <c r="BL66" s="153"/>
      <c r="BM66" s="153"/>
      <c r="BN66" s="255"/>
      <c r="BO66" s="262"/>
      <c r="BP66" s="1020"/>
      <c r="BQ66" s="257"/>
      <c r="BR66" s="257"/>
      <c r="BS66" s="257"/>
      <c r="BT66" s="257"/>
      <c r="BU66" s="257"/>
      <c r="BV66" s="12"/>
      <c r="BW66" s="77"/>
      <c r="BX66" s="1020"/>
      <c r="BY66" s="58"/>
      <c r="BZ66" s="34"/>
      <c r="CA66" s="34"/>
      <c r="CB66" s="34"/>
      <c r="CC66" s="71"/>
      <c r="CD66" s="1020"/>
      <c r="CE66" s="83"/>
      <c r="CF66" s="34"/>
      <c r="CG66" s="34"/>
      <c r="CH66" s="84"/>
      <c r="CI66" s="87"/>
      <c r="CJ66" s="1020"/>
      <c r="CK66" s="83"/>
      <c r="CL66" s="34"/>
      <c r="CM66" s="34"/>
      <c r="CN66" s="84"/>
      <c r="CO66" s="87"/>
      <c r="CP66" s="1020"/>
      <c r="CQ66" s="83"/>
      <c r="CR66" s="34"/>
      <c r="CS66" s="34"/>
      <c r="CT66" s="84"/>
      <c r="CU66" s="87"/>
      <c r="CV66" s="1020"/>
      <c r="CW66" s="83"/>
      <c r="CX66" s="34"/>
      <c r="CY66" s="34"/>
      <c r="CZ66" s="84"/>
      <c r="DA66" s="87"/>
      <c r="DB66" s="1020"/>
      <c r="DC66" s="83"/>
      <c r="DD66" s="34"/>
      <c r="DE66" s="34"/>
      <c r="DF66" s="84"/>
      <c r="DG66" s="87"/>
      <c r="DH66" s="1020"/>
      <c r="DI66" s="83"/>
      <c r="DJ66" s="34"/>
      <c r="DK66" s="34"/>
      <c r="DL66" s="84"/>
      <c r="DM66" s="87"/>
      <c r="DN66" s="1020"/>
      <c r="DO66" s="83"/>
      <c r="DP66" s="34"/>
      <c r="DQ66" s="34"/>
      <c r="DR66" s="84"/>
      <c r="DS66" s="87"/>
      <c r="DT66" s="1020"/>
      <c r="DU66" s="83"/>
      <c r="DV66" s="34"/>
      <c r="DW66" s="34"/>
      <c r="DX66" s="84"/>
      <c r="DY66" s="87"/>
      <c r="DZ66" s="1020"/>
      <c r="EA66" s="83"/>
      <c r="EB66" s="34"/>
      <c r="EC66" s="34"/>
      <c r="ED66" s="84"/>
      <c r="EE66" s="87"/>
      <c r="EF66" s="1020"/>
      <c r="EG66" s="257"/>
      <c r="EH66" s="153"/>
      <c r="EI66" s="153"/>
      <c r="EJ66" s="255"/>
      <c r="EK66" s="262"/>
      <c r="EL66" s="1020"/>
      <c r="EM66" s="12"/>
      <c r="EN66" s="12"/>
      <c r="EO66" s="12"/>
      <c r="EP66" s="12"/>
      <c r="EQ66" s="12"/>
      <c r="ER66" s="12"/>
      <c r="ES66" s="77"/>
      <c r="ET66" s="1020"/>
      <c r="EU66" s="83"/>
      <c r="EV66" s="294"/>
      <c r="EW66" s="294"/>
      <c r="EX66" s="294"/>
      <c r="EY66" s="87"/>
      <c r="EZ66" s="1040"/>
      <c r="FA66" s="58"/>
      <c r="FB66" s="34"/>
      <c r="FC66" s="34"/>
      <c r="FD66" s="34"/>
      <c r="FE66" s="34"/>
      <c r="FF66" s="1009"/>
      <c r="FG66" s="58"/>
      <c r="FH66" s="34"/>
      <c r="FI66" s="34"/>
      <c r="FJ66" s="34"/>
      <c r="FK66" s="34"/>
      <c r="FL66" s="1009"/>
      <c r="FM66" s="58"/>
      <c r="FN66" s="34"/>
      <c r="FO66" s="34"/>
      <c r="FP66" s="34"/>
      <c r="FQ66" s="34"/>
      <c r="FR66" s="1009"/>
      <c r="FS66" s="58"/>
      <c r="FT66" s="34"/>
      <c r="FU66" s="34"/>
      <c r="FV66" s="34"/>
      <c r="FW66" s="34"/>
      <c r="FX66" s="1009"/>
      <c r="FY66" s="58"/>
      <c r="FZ66" s="34"/>
      <c r="GA66" s="34"/>
      <c r="GB66" s="34"/>
      <c r="GC66" s="34"/>
      <c r="GD66" s="1009"/>
      <c r="GE66" s="58"/>
      <c r="GF66" s="240"/>
      <c r="GG66" s="240"/>
      <c r="GH66" s="240"/>
      <c r="GI66" s="240"/>
      <c r="GJ66" s="1009"/>
      <c r="GK66" s="58"/>
      <c r="GL66" s="34"/>
      <c r="GM66" s="34"/>
      <c r="GN66" s="34"/>
      <c r="GO66" s="34"/>
      <c r="GP66" s="1009"/>
      <c r="GQ66" s="58"/>
      <c r="GR66" s="34"/>
      <c r="GS66" s="34"/>
      <c r="GT66" s="34"/>
      <c r="GU66" s="34"/>
      <c r="GV66" s="1009"/>
      <c r="GW66" s="410"/>
      <c r="GX66" s="12"/>
      <c r="GY66" s="12"/>
      <c r="GZ66" s="12"/>
      <c r="HA66" s="12"/>
      <c r="HB66" s="12"/>
      <c r="HC66" s="12"/>
      <c r="HD66" s="12"/>
      <c r="HE66" s="12"/>
      <c r="HF66" s="12"/>
      <c r="HG66" s="12"/>
      <c r="HH66" s="12"/>
      <c r="HI66" s="12"/>
      <c r="HJ66" s="12"/>
      <c r="HK66" s="12"/>
      <c r="HL66" s="12"/>
      <c r="HM66" s="12"/>
      <c r="HN66" s="983"/>
      <c r="HO66" s="24"/>
      <c r="HP66" s="366"/>
      <c r="HQ66" s="12"/>
      <c r="HR66" s="250"/>
      <c r="HS66" s="12"/>
    </row>
    <row r="67" spans="1:227" hidden="1" x14ac:dyDescent="0.25">
      <c r="A67" s="62">
        <v>64</v>
      </c>
      <c r="C67" s="282"/>
      <c r="D67" s="153"/>
      <c r="E67" s="153"/>
      <c r="F67" s="153"/>
      <c r="G67" s="258"/>
      <c r="H67" s="1032"/>
      <c r="I67" s="282"/>
      <c r="J67" s="153"/>
      <c r="K67" s="153"/>
      <c r="L67" s="153"/>
      <c r="M67" s="258"/>
      <c r="N67" s="1020"/>
      <c r="O67" s="282"/>
      <c r="P67" s="153"/>
      <c r="Q67" s="153"/>
      <c r="R67" s="153"/>
      <c r="S67" s="258"/>
      <c r="T67" s="1020"/>
      <c r="U67" s="282"/>
      <c r="V67" s="153"/>
      <c r="W67" s="153"/>
      <c r="X67" s="153"/>
      <c r="Y67" s="258"/>
      <c r="Z67" s="1020"/>
      <c r="AA67" s="83"/>
      <c r="AB67" s="34"/>
      <c r="AC67" s="34"/>
      <c r="AD67" s="84"/>
      <c r="AE67" s="87"/>
      <c r="AF67" s="1020"/>
      <c r="AG67" s="257"/>
      <c r="AH67" s="153"/>
      <c r="AI67" s="153"/>
      <c r="AJ67" s="255"/>
      <c r="AK67" s="262"/>
      <c r="AL67" s="1020"/>
      <c r="AM67" s="257"/>
      <c r="AN67" s="153"/>
      <c r="AO67" s="153"/>
      <c r="AP67" s="255"/>
      <c r="AQ67" s="262"/>
      <c r="AR67" s="1020"/>
      <c r="AS67" s="282"/>
      <c r="AT67" s="153"/>
      <c r="AU67" s="153"/>
      <c r="AV67" s="153"/>
      <c r="AW67" s="258"/>
      <c r="AX67" s="1020"/>
      <c r="AY67" s="282"/>
      <c r="AZ67" s="153"/>
      <c r="BA67" s="153"/>
      <c r="BB67" s="153"/>
      <c r="BC67" s="258"/>
      <c r="BD67" s="1020"/>
      <c r="BE67" s="257"/>
      <c r="BF67" s="153"/>
      <c r="BG67" s="153"/>
      <c r="BH67" s="255"/>
      <c r="BI67" s="262"/>
      <c r="BJ67" s="1020"/>
      <c r="BK67" s="257"/>
      <c r="BL67" s="153"/>
      <c r="BM67" s="153"/>
      <c r="BN67" s="255"/>
      <c r="BO67" s="262"/>
      <c r="BP67" s="1020"/>
      <c r="BQ67" s="257"/>
      <c r="BR67" s="257"/>
      <c r="BS67" s="257"/>
      <c r="BT67" s="257"/>
      <c r="BU67" s="257"/>
      <c r="BV67" s="12"/>
      <c r="BW67" s="77"/>
      <c r="BX67" s="1020"/>
      <c r="BY67" s="58"/>
      <c r="BZ67" s="34"/>
      <c r="CA67" s="34"/>
      <c r="CB67" s="34"/>
      <c r="CC67" s="71"/>
      <c r="CD67" s="1020"/>
      <c r="CE67" s="83"/>
      <c r="CF67" s="34"/>
      <c r="CG67" s="34"/>
      <c r="CH67" s="84"/>
      <c r="CI67" s="87"/>
      <c r="CJ67" s="1020"/>
      <c r="CK67" s="83"/>
      <c r="CL67" s="34"/>
      <c r="CM67" s="34"/>
      <c r="CN67" s="84"/>
      <c r="CO67" s="87"/>
      <c r="CP67" s="1020"/>
      <c r="CQ67" s="83"/>
      <c r="CR67" s="34"/>
      <c r="CS67" s="34"/>
      <c r="CT67" s="84"/>
      <c r="CU67" s="87"/>
      <c r="CV67" s="1020"/>
      <c r="CW67" s="83"/>
      <c r="CX67" s="34"/>
      <c r="CY67" s="34"/>
      <c r="CZ67" s="84"/>
      <c r="DA67" s="87"/>
      <c r="DB67" s="1020"/>
      <c r="DC67" s="83"/>
      <c r="DD67" s="34"/>
      <c r="DE67" s="34"/>
      <c r="DF67" s="84"/>
      <c r="DG67" s="87"/>
      <c r="DH67" s="1020"/>
      <c r="DI67" s="83"/>
      <c r="DJ67" s="34"/>
      <c r="DK67" s="34"/>
      <c r="DL67" s="84"/>
      <c r="DM67" s="87"/>
      <c r="DN67" s="1020"/>
      <c r="DO67" s="83"/>
      <c r="DP67" s="34"/>
      <c r="DQ67" s="34"/>
      <c r="DR67" s="84"/>
      <c r="DS67" s="87"/>
      <c r="DT67" s="1020"/>
      <c r="DU67" s="83"/>
      <c r="DV67" s="34"/>
      <c r="DW67" s="34"/>
      <c r="DX67" s="84"/>
      <c r="DY67" s="87"/>
      <c r="DZ67" s="1020"/>
      <c r="EA67" s="83"/>
      <c r="EB67" s="34"/>
      <c r="EC67" s="34"/>
      <c r="ED67" s="84"/>
      <c r="EE67" s="87"/>
      <c r="EF67" s="1020"/>
      <c r="EG67" s="257"/>
      <c r="EH67" s="153"/>
      <c r="EI67" s="153"/>
      <c r="EJ67" s="255"/>
      <c r="EK67" s="262"/>
      <c r="EL67" s="1020"/>
      <c r="EM67" s="12"/>
      <c r="EN67" s="12"/>
      <c r="EO67" s="12"/>
      <c r="EP67" s="12"/>
      <c r="EQ67" s="12"/>
      <c r="ER67" s="12"/>
      <c r="ES67" s="77"/>
      <c r="ET67" s="1020"/>
      <c r="EU67" s="83"/>
      <c r="EV67" s="294"/>
      <c r="EW67" s="294"/>
      <c r="EX67" s="84"/>
      <c r="EY67" s="87"/>
      <c r="EZ67" s="1040"/>
      <c r="FA67" s="58"/>
      <c r="FB67" s="34"/>
      <c r="FC67" s="34"/>
      <c r="FD67" s="34"/>
      <c r="FE67" s="34"/>
      <c r="FF67" s="1009"/>
      <c r="FG67" s="58"/>
      <c r="FH67" s="34"/>
      <c r="FI67" s="34"/>
      <c r="FJ67" s="34"/>
      <c r="FK67" s="34"/>
      <c r="FL67" s="1009"/>
      <c r="FM67" s="58"/>
      <c r="FN67" s="34"/>
      <c r="FO67" s="34"/>
      <c r="FP67" s="34"/>
      <c r="FQ67" s="34"/>
      <c r="FR67" s="1009"/>
      <c r="FS67" s="58"/>
      <c r="FT67" s="34"/>
      <c r="FU67" s="34"/>
      <c r="FV67" s="34"/>
      <c r="FW67" s="34"/>
      <c r="FX67" s="1009"/>
      <c r="FY67" s="58"/>
      <c r="FZ67" s="34"/>
      <c r="GA67" s="34"/>
      <c r="GB67" s="34"/>
      <c r="GC67" s="34"/>
      <c r="GD67" s="1009"/>
      <c r="GE67" s="58"/>
      <c r="GF67" s="240"/>
      <c r="GG67" s="240"/>
      <c r="GH67" s="240"/>
      <c r="GI67" s="240"/>
      <c r="GJ67" s="1009"/>
      <c r="GK67" s="58"/>
      <c r="GL67" s="34"/>
      <c r="GM67" s="34"/>
      <c r="GN67" s="34"/>
      <c r="GO67" s="34"/>
      <c r="GP67" s="1009"/>
      <c r="GQ67" s="58"/>
      <c r="GR67" s="34"/>
      <c r="GS67" s="34"/>
      <c r="GT67" s="34"/>
      <c r="GU67" s="34"/>
      <c r="GV67" s="1009"/>
      <c r="GW67" s="411"/>
      <c r="GX67" s="12"/>
      <c r="GY67" s="12"/>
      <c r="GZ67" s="12"/>
      <c r="HA67" s="12"/>
      <c r="HB67" s="12"/>
      <c r="HC67" s="12"/>
      <c r="HD67" s="12"/>
      <c r="HE67" s="12"/>
      <c r="HF67" s="12"/>
      <c r="HG67" s="12"/>
      <c r="HH67" s="12"/>
      <c r="HI67" s="12"/>
      <c r="HJ67" s="12"/>
      <c r="HK67" s="12"/>
      <c r="HL67" s="12"/>
      <c r="HM67" s="12"/>
      <c r="HN67" s="983"/>
      <c r="HO67" s="24"/>
      <c r="HP67" s="366"/>
      <c r="HQ67" s="12"/>
      <c r="HR67" s="250"/>
      <c r="HS67" s="12"/>
    </row>
    <row r="68" spans="1:227" hidden="1" x14ac:dyDescent="0.25">
      <c r="A68" s="62">
        <v>65</v>
      </c>
      <c r="C68" s="282"/>
      <c r="D68" s="153"/>
      <c r="E68" s="153"/>
      <c r="F68" s="153"/>
      <c r="G68" s="258"/>
      <c r="H68" s="1032"/>
      <c r="I68" s="282"/>
      <c r="J68" s="153"/>
      <c r="K68" s="153"/>
      <c r="L68" s="153"/>
      <c r="M68" s="258"/>
      <c r="N68" s="1020"/>
      <c r="O68" s="282"/>
      <c r="P68" s="153"/>
      <c r="Q68" s="153"/>
      <c r="R68" s="153"/>
      <c r="S68" s="258"/>
      <c r="T68" s="1020"/>
      <c r="U68" s="282"/>
      <c r="V68" s="153"/>
      <c r="W68" s="153"/>
      <c r="X68" s="153"/>
      <c r="Y68" s="258"/>
      <c r="Z68" s="1020"/>
      <c r="AA68" s="83"/>
      <c r="AB68" s="34"/>
      <c r="AC68" s="34"/>
      <c r="AD68" s="84"/>
      <c r="AE68" s="87"/>
      <c r="AF68" s="1020"/>
      <c r="AG68" s="257"/>
      <c r="AH68" s="153"/>
      <c r="AI68" s="153"/>
      <c r="AJ68" s="255"/>
      <c r="AK68" s="262"/>
      <c r="AL68" s="1020"/>
      <c r="AM68" s="257"/>
      <c r="AN68" s="153"/>
      <c r="AO68" s="153"/>
      <c r="AP68" s="255"/>
      <c r="AQ68" s="262"/>
      <c r="AR68" s="1020"/>
      <c r="AS68" s="282"/>
      <c r="AT68" s="153"/>
      <c r="AU68" s="153"/>
      <c r="AV68" s="153"/>
      <c r="AW68" s="258"/>
      <c r="AX68" s="1020"/>
      <c r="AY68" s="282"/>
      <c r="AZ68" s="153"/>
      <c r="BA68" s="153"/>
      <c r="BB68" s="153"/>
      <c r="BC68" s="258"/>
      <c r="BD68" s="1020"/>
      <c r="BE68" s="257"/>
      <c r="BF68" s="153"/>
      <c r="BG68" s="153"/>
      <c r="BH68" s="255"/>
      <c r="BI68" s="262"/>
      <c r="BJ68" s="1020"/>
      <c r="BK68" s="257"/>
      <c r="BL68" s="153"/>
      <c r="BM68" s="153"/>
      <c r="BN68" s="255"/>
      <c r="BO68" s="262"/>
      <c r="BP68" s="1020"/>
      <c r="BQ68" s="257"/>
      <c r="BR68" s="257"/>
      <c r="BS68" s="257"/>
      <c r="BT68" s="257"/>
      <c r="BU68" s="257"/>
      <c r="BV68" s="12"/>
      <c r="BW68" s="77"/>
      <c r="BX68" s="1020"/>
      <c r="BY68" s="58"/>
      <c r="BZ68" s="34"/>
      <c r="CA68" s="34"/>
      <c r="CB68" s="34"/>
      <c r="CC68" s="71"/>
      <c r="CD68" s="1020"/>
      <c r="CE68" s="83"/>
      <c r="CF68" s="34"/>
      <c r="CG68" s="34"/>
      <c r="CH68" s="84"/>
      <c r="CI68" s="87"/>
      <c r="CJ68" s="1020"/>
      <c r="CK68" s="83"/>
      <c r="CL68" s="34"/>
      <c r="CM68" s="34"/>
      <c r="CN68" s="84"/>
      <c r="CO68" s="87"/>
      <c r="CP68" s="1020"/>
      <c r="CQ68" s="83"/>
      <c r="CR68" s="34"/>
      <c r="CS68" s="34"/>
      <c r="CT68" s="84"/>
      <c r="CU68" s="87"/>
      <c r="CV68" s="1020"/>
      <c r="CW68" s="83"/>
      <c r="CX68" s="34"/>
      <c r="CY68" s="34"/>
      <c r="CZ68" s="84"/>
      <c r="DA68" s="87"/>
      <c r="DB68" s="1020"/>
      <c r="DC68" s="83"/>
      <c r="DD68" s="34"/>
      <c r="DE68" s="34"/>
      <c r="DF68" s="84"/>
      <c r="DG68" s="87"/>
      <c r="DH68" s="1020"/>
      <c r="DI68" s="83"/>
      <c r="DJ68" s="34"/>
      <c r="DK68" s="34"/>
      <c r="DL68" s="84"/>
      <c r="DM68" s="87"/>
      <c r="DN68" s="1020"/>
      <c r="DO68" s="83"/>
      <c r="DP68" s="34"/>
      <c r="DQ68" s="34"/>
      <c r="DR68" s="84"/>
      <c r="DS68" s="87"/>
      <c r="DT68" s="1020"/>
      <c r="DU68" s="83"/>
      <c r="DV68" s="34"/>
      <c r="DW68" s="34"/>
      <c r="DX68" s="84"/>
      <c r="DY68" s="87"/>
      <c r="DZ68" s="1020"/>
      <c r="EA68" s="83"/>
      <c r="EB68" s="34"/>
      <c r="EC68" s="34"/>
      <c r="ED68" s="84"/>
      <c r="EE68" s="87"/>
      <c r="EF68" s="1020"/>
      <c r="EG68" s="257"/>
      <c r="EH68" s="153"/>
      <c r="EI68" s="153"/>
      <c r="EJ68" s="255"/>
      <c r="EK68" s="262"/>
      <c r="EL68" s="1020"/>
      <c r="EM68" s="12"/>
      <c r="EN68" s="12"/>
      <c r="EO68" s="12"/>
      <c r="EP68" s="12"/>
      <c r="EQ68" s="12"/>
      <c r="ER68" s="12"/>
      <c r="ES68" s="77"/>
      <c r="ET68" s="1020"/>
      <c r="EU68" s="83"/>
      <c r="EV68" s="294"/>
      <c r="EW68" s="294"/>
      <c r="EX68" s="84"/>
      <c r="EY68" s="87"/>
      <c r="EZ68" s="1040"/>
      <c r="FA68" s="58"/>
      <c r="FB68" s="34"/>
      <c r="FC68" s="34"/>
      <c r="FD68" s="34"/>
      <c r="FE68" s="34"/>
      <c r="FF68" s="1009"/>
      <c r="FG68" s="58"/>
      <c r="FH68" s="34"/>
      <c r="FI68" s="34"/>
      <c r="FJ68" s="34"/>
      <c r="FK68" s="34"/>
      <c r="FL68" s="1009"/>
      <c r="FM68" s="58"/>
      <c r="FN68" s="34"/>
      <c r="FO68" s="34"/>
      <c r="FP68" s="34"/>
      <c r="FQ68" s="34"/>
      <c r="FR68" s="1009"/>
      <c r="FS68" s="58"/>
      <c r="FT68" s="34"/>
      <c r="FU68" s="34"/>
      <c r="FV68" s="34"/>
      <c r="FW68" s="34"/>
      <c r="FX68" s="1009"/>
      <c r="FY68" s="58"/>
      <c r="FZ68" s="34"/>
      <c r="GA68" s="34"/>
      <c r="GB68" s="34"/>
      <c r="GC68" s="34"/>
      <c r="GD68" s="1009"/>
      <c r="GE68" s="58"/>
      <c r="GF68" s="240"/>
      <c r="GG68" s="240"/>
      <c r="GH68" s="240"/>
      <c r="GI68" s="240"/>
      <c r="GJ68" s="1009"/>
      <c r="GK68" s="58"/>
      <c r="GL68" s="34"/>
      <c r="GM68" s="34"/>
      <c r="GN68" s="34"/>
      <c r="GO68" s="34"/>
      <c r="GP68" s="1009"/>
      <c r="GQ68" s="58"/>
      <c r="GR68" s="34"/>
      <c r="GS68" s="34"/>
      <c r="GT68" s="34"/>
      <c r="GU68" s="34"/>
      <c r="GV68" s="1009"/>
      <c r="GW68" s="411"/>
      <c r="GX68" s="12"/>
      <c r="GY68" s="12"/>
      <c r="GZ68" s="12"/>
      <c r="HA68" s="12"/>
      <c r="HB68" s="12"/>
      <c r="HC68" s="12"/>
      <c r="HD68" s="12"/>
      <c r="HE68" s="12"/>
      <c r="HF68" s="12"/>
      <c r="HG68" s="12"/>
      <c r="HH68" s="12"/>
      <c r="HI68" s="12"/>
      <c r="HJ68" s="12"/>
      <c r="HK68" s="12"/>
      <c r="HL68" s="12"/>
      <c r="HM68" s="12"/>
      <c r="HN68" s="983"/>
      <c r="HO68" s="24"/>
      <c r="HP68" s="366"/>
      <c r="HQ68" s="12"/>
      <c r="HR68" s="250"/>
      <c r="HS68" s="12"/>
    </row>
    <row r="69" spans="1:227" hidden="1" x14ac:dyDescent="0.25">
      <c r="A69" s="62">
        <v>66</v>
      </c>
      <c r="C69" s="282"/>
      <c r="D69" s="153"/>
      <c r="E69" s="153"/>
      <c r="F69" s="153"/>
      <c r="G69" s="258"/>
      <c r="H69" s="1032"/>
      <c r="I69" s="282"/>
      <c r="J69" s="153"/>
      <c r="K69" s="153"/>
      <c r="L69" s="153"/>
      <c r="M69" s="258"/>
      <c r="N69" s="1020"/>
      <c r="O69" s="282"/>
      <c r="P69" s="153"/>
      <c r="Q69" s="153"/>
      <c r="R69" s="153"/>
      <c r="S69" s="258"/>
      <c r="T69" s="1020"/>
      <c r="U69" s="282"/>
      <c r="V69" s="153"/>
      <c r="W69" s="153"/>
      <c r="X69" s="153"/>
      <c r="Y69" s="258"/>
      <c r="Z69" s="1020"/>
      <c r="AA69" s="83"/>
      <c r="AB69" s="34"/>
      <c r="AC69" s="34"/>
      <c r="AD69" s="84"/>
      <c r="AE69" s="87"/>
      <c r="AF69" s="1020"/>
      <c r="AG69" s="257"/>
      <c r="AH69" s="153"/>
      <c r="AI69" s="153"/>
      <c r="AJ69" s="255"/>
      <c r="AK69" s="262"/>
      <c r="AL69" s="1020"/>
      <c r="AM69" s="257"/>
      <c r="AN69" s="153"/>
      <c r="AO69" s="153"/>
      <c r="AP69" s="255"/>
      <c r="AQ69" s="262"/>
      <c r="AR69" s="1020"/>
      <c r="AS69" s="282"/>
      <c r="AT69" s="153"/>
      <c r="AU69" s="153"/>
      <c r="AV69" s="153"/>
      <c r="AW69" s="258"/>
      <c r="AX69" s="1020"/>
      <c r="AY69" s="282"/>
      <c r="AZ69" s="153"/>
      <c r="BA69" s="153"/>
      <c r="BB69" s="153"/>
      <c r="BC69" s="258"/>
      <c r="BD69" s="1020"/>
      <c r="BE69" s="257"/>
      <c r="BF69" s="153"/>
      <c r="BG69" s="153"/>
      <c r="BH69" s="255"/>
      <c r="BI69" s="262"/>
      <c r="BJ69" s="1020"/>
      <c r="BK69" s="257"/>
      <c r="BL69" s="153"/>
      <c r="BM69" s="153"/>
      <c r="BN69" s="255"/>
      <c r="BO69" s="262"/>
      <c r="BP69" s="1020"/>
      <c r="BQ69" s="257"/>
      <c r="BR69" s="257"/>
      <c r="BS69" s="257"/>
      <c r="BT69" s="257"/>
      <c r="BU69" s="257"/>
      <c r="BV69" s="12"/>
      <c r="BW69" s="77"/>
      <c r="BX69" s="1020"/>
      <c r="BY69" s="58"/>
      <c r="BZ69" s="34"/>
      <c r="CA69" s="34"/>
      <c r="CB69" s="34"/>
      <c r="CC69" s="71"/>
      <c r="CD69" s="1020"/>
      <c r="CE69" s="83"/>
      <c r="CF69" s="34"/>
      <c r="CG69" s="34"/>
      <c r="CH69" s="84"/>
      <c r="CI69" s="87"/>
      <c r="CJ69" s="1020"/>
      <c r="CK69" s="83"/>
      <c r="CL69" s="34"/>
      <c r="CM69" s="34"/>
      <c r="CN69" s="84"/>
      <c r="CO69" s="87"/>
      <c r="CP69" s="1020"/>
      <c r="CQ69" s="83"/>
      <c r="CR69" s="34"/>
      <c r="CS69" s="34"/>
      <c r="CT69" s="84"/>
      <c r="CU69" s="87"/>
      <c r="CV69" s="1020"/>
      <c r="CW69" s="83"/>
      <c r="CX69" s="34"/>
      <c r="CY69" s="34"/>
      <c r="CZ69" s="84"/>
      <c r="DA69" s="87"/>
      <c r="DB69" s="1020"/>
      <c r="DC69" s="83"/>
      <c r="DD69" s="34"/>
      <c r="DE69" s="34"/>
      <c r="DF69" s="84"/>
      <c r="DG69" s="87"/>
      <c r="DH69" s="1020"/>
      <c r="DI69" s="83"/>
      <c r="DJ69" s="34"/>
      <c r="DK69" s="34"/>
      <c r="DL69" s="84"/>
      <c r="DM69" s="87"/>
      <c r="DN69" s="1020"/>
      <c r="DO69" s="83"/>
      <c r="DP69" s="34"/>
      <c r="DQ69" s="34"/>
      <c r="DR69" s="84"/>
      <c r="DS69" s="87"/>
      <c r="DT69" s="1020"/>
      <c r="DU69" s="83"/>
      <c r="DV69" s="34"/>
      <c r="DW69" s="34"/>
      <c r="DX69" s="84"/>
      <c r="DY69" s="87"/>
      <c r="DZ69" s="1020"/>
      <c r="EA69" s="83"/>
      <c r="EB69" s="34"/>
      <c r="EC69" s="34"/>
      <c r="ED69" s="84"/>
      <c r="EE69" s="87"/>
      <c r="EF69" s="1020"/>
      <c r="EG69" s="257"/>
      <c r="EH69" s="153"/>
      <c r="EI69" s="153"/>
      <c r="EJ69" s="255"/>
      <c r="EK69" s="262"/>
      <c r="EL69" s="1020"/>
      <c r="EM69" s="12"/>
      <c r="EN69" s="12"/>
      <c r="EO69" s="12"/>
      <c r="EP69" s="12"/>
      <c r="EQ69" s="12"/>
      <c r="ER69" s="12"/>
      <c r="ES69" s="77"/>
      <c r="ET69" s="1020"/>
      <c r="EU69" s="83"/>
      <c r="EV69" s="294"/>
      <c r="EW69" s="294"/>
      <c r="EX69" s="84"/>
      <c r="EY69" s="87"/>
      <c r="EZ69" s="1040"/>
      <c r="FA69" s="58"/>
      <c r="FB69" s="34"/>
      <c r="FC69" s="34"/>
      <c r="FD69" s="34"/>
      <c r="FE69" s="34"/>
      <c r="FF69" s="1009"/>
      <c r="FG69" s="58"/>
      <c r="FH69" s="34"/>
      <c r="FI69" s="34"/>
      <c r="FJ69" s="34"/>
      <c r="FK69" s="34"/>
      <c r="FL69" s="1009"/>
      <c r="FM69" s="58"/>
      <c r="FN69" s="34"/>
      <c r="FO69" s="34"/>
      <c r="FP69" s="34"/>
      <c r="FQ69" s="34"/>
      <c r="FR69" s="1009"/>
      <c r="FS69" s="58"/>
      <c r="FT69" s="34"/>
      <c r="FU69" s="34"/>
      <c r="FV69" s="34"/>
      <c r="FW69" s="34"/>
      <c r="FX69" s="1009"/>
      <c r="FY69" s="58"/>
      <c r="FZ69" s="34"/>
      <c r="GA69" s="34"/>
      <c r="GB69" s="34"/>
      <c r="GC69" s="34"/>
      <c r="GD69" s="1009"/>
      <c r="GE69" s="58"/>
      <c r="GF69" s="240"/>
      <c r="GG69" s="240"/>
      <c r="GH69" s="240"/>
      <c r="GI69" s="240"/>
      <c r="GJ69" s="1009"/>
      <c r="GK69" s="58"/>
      <c r="GL69" s="34"/>
      <c r="GM69" s="34"/>
      <c r="GN69" s="34"/>
      <c r="GO69" s="34"/>
      <c r="GP69" s="1009"/>
      <c r="GQ69" s="58"/>
      <c r="GR69" s="34"/>
      <c r="GS69" s="34"/>
      <c r="GT69" s="34"/>
      <c r="GU69" s="34"/>
      <c r="GV69" s="1009"/>
      <c r="GW69" s="411"/>
      <c r="GX69" s="12"/>
      <c r="GY69" s="12"/>
      <c r="GZ69" s="12"/>
      <c r="HA69" s="12"/>
      <c r="HB69" s="12"/>
      <c r="HC69" s="12"/>
      <c r="HD69" s="12"/>
      <c r="HE69" s="12"/>
      <c r="HF69" s="12"/>
      <c r="HG69" s="12"/>
      <c r="HH69" s="12"/>
      <c r="HI69" s="12"/>
      <c r="HJ69" s="12"/>
      <c r="HK69" s="12"/>
      <c r="HL69" s="12"/>
      <c r="HM69" s="12"/>
      <c r="HN69" s="983"/>
      <c r="HO69" s="24"/>
      <c r="HP69" s="366"/>
      <c r="HQ69" s="12"/>
      <c r="HR69" s="250"/>
      <c r="HS69" s="12"/>
    </row>
    <row r="70" spans="1:227" hidden="1" x14ac:dyDescent="0.25">
      <c r="A70" s="62">
        <v>67</v>
      </c>
      <c r="C70" s="282"/>
      <c r="D70" s="153"/>
      <c r="E70" s="153"/>
      <c r="F70" s="153"/>
      <c r="G70" s="258"/>
      <c r="H70" s="1032"/>
      <c r="I70" s="282"/>
      <c r="J70" s="153"/>
      <c r="K70" s="153"/>
      <c r="L70" s="153"/>
      <c r="M70" s="258"/>
      <c r="N70" s="1020"/>
      <c r="O70" s="282"/>
      <c r="P70" s="153"/>
      <c r="Q70" s="153"/>
      <c r="R70" s="153"/>
      <c r="S70" s="258"/>
      <c r="T70" s="1020"/>
      <c r="U70" s="282"/>
      <c r="V70" s="153"/>
      <c r="W70" s="153"/>
      <c r="X70" s="153"/>
      <c r="Y70" s="258"/>
      <c r="Z70" s="1020"/>
      <c r="AA70" s="83"/>
      <c r="AB70" s="34"/>
      <c r="AC70" s="34"/>
      <c r="AD70" s="84"/>
      <c r="AE70" s="87"/>
      <c r="AF70" s="1020"/>
      <c r="AG70" s="257"/>
      <c r="AH70" s="153"/>
      <c r="AI70" s="153"/>
      <c r="AJ70" s="255"/>
      <c r="AK70" s="262"/>
      <c r="AL70" s="1020"/>
      <c r="AM70" s="257"/>
      <c r="AN70" s="153"/>
      <c r="AO70" s="153"/>
      <c r="AP70" s="255"/>
      <c r="AQ70" s="262"/>
      <c r="AR70" s="1020"/>
      <c r="AS70" s="282"/>
      <c r="AT70" s="153"/>
      <c r="AU70" s="153"/>
      <c r="AV70" s="153"/>
      <c r="AW70" s="258"/>
      <c r="AX70" s="1020"/>
      <c r="AY70" s="282"/>
      <c r="AZ70" s="153"/>
      <c r="BA70" s="153"/>
      <c r="BB70" s="153"/>
      <c r="BC70" s="258"/>
      <c r="BD70" s="1020"/>
      <c r="BE70" s="257"/>
      <c r="BF70" s="153"/>
      <c r="BG70" s="153"/>
      <c r="BH70" s="255"/>
      <c r="BI70" s="262"/>
      <c r="BJ70" s="1020"/>
      <c r="BK70" s="257"/>
      <c r="BL70" s="153"/>
      <c r="BM70" s="153"/>
      <c r="BN70" s="255"/>
      <c r="BO70" s="262"/>
      <c r="BP70" s="1020"/>
      <c r="BQ70" s="257"/>
      <c r="BR70" s="257"/>
      <c r="BS70" s="257"/>
      <c r="BT70" s="257"/>
      <c r="BU70" s="257"/>
      <c r="BV70" s="12"/>
      <c r="BW70" s="77"/>
      <c r="BX70" s="1020"/>
      <c r="BY70" s="58"/>
      <c r="BZ70" s="34"/>
      <c r="CA70" s="34"/>
      <c r="CB70" s="34"/>
      <c r="CC70" s="71"/>
      <c r="CD70" s="1020"/>
      <c r="CE70" s="83"/>
      <c r="CF70" s="34"/>
      <c r="CG70" s="34"/>
      <c r="CH70" s="84"/>
      <c r="CI70" s="87"/>
      <c r="CJ70" s="1020"/>
      <c r="CK70" s="83"/>
      <c r="CL70" s="34"/>
      <c r="CM70" s="34"/>
      <c r="CN70" s="84"/>
      <c r="CO70" s="87"/>
      <c r="CP70" s="1020"/>
      <c r="CQ70" s="83"/>
      <c r="CR70" s="34"/>
      <c r="CS70" s="34"/>
      <c r="CT70" s="84"/>
      <c r="CU70" s="87"/>
      <c r="CV70" s="1020"/>
      <c r="CW70" s="83"/>
      <c r="CX70" s="34"/>
      <c r="CY70" s="34"/>
      <c r="CZ70" s="84"/>
      <c r="DA70" s="87"/>
      <c r="DB70" s="1020"/>
      <c r="DC70" s="83"/>
      <c r="DD70" s="34"/>
      <c r="DE70" s="34"/>
      <c r="DF70" s="84"/>
      <c r="DG70" s="87"/>
      <c r="DH70" s="1020"/>
      <c r="DI70" s="83"/>
      <c r="DJ70" s="34"/>
      <c r="DK70" s="34"/>
      <c r="DL70" s="84"/>
      <c r="DM70" s="87"/>
      <c r="DN70" s="1020"/>
      <c r="DO70" s="83"/>
      <c r="DP70" s="34"/>
      <c r="DQ70" s="34"/>
      <c r="DR70" s="84"/>
      <c r="DS70" s="87"/>
      <c r="DT70" s="1020"/>
      <c r="DU70" s="83"/>
      <c r="DV70" s="34"/>
      <c r="DW70" s="34"/>
      <c r="DX70" s="84"/>
      <c r="DY70" s="87"/>
      <c r="DZ70" s="1020"/>
      <c r="EA70" s="83"/>
      <c r="EB70" s="34"/>
      <c r="EC70" s="34"/>
      <c r="ED70" s="84"/>
      <c r="EE70" s="87"/>
      <c r="EF70" s="1020"/>
      <c r="EG70" s="257"/>
      <c r="EH70" s="153"/>
      <c r="EI70" s="153"/>
      <c r="EJ70" s="255"/>
      <c r="EK70" s="262"/>
      <c r="EL70" s="1020"/>
      <c r="EM70" s="12"/>
      <c r="EN70" s="12"/>
      <c r="EO70" s="12"/>
      <c r="EP70" s="12"/>
      <c r="EQ70" s="12"/>
      <c r="ER70" s="12"/>
      <c r="ES70" s="77"/>
      <c r="ET70" s="1020"/>
      <c r="EU70" s="83"/>
      <c r="EV70" s="294"/>
      <c r="EW70" s="294"/>
      <c r="EX70" s="84"/>
      <c r="EY70" s="87"/>
      <c r="EZ70" s="1040"/>
      <c r="FA70" s="58"/>
      <c r="FB70" s="34"/>
      <c r="FC70" s="34"/>
      <c r="FD70" s="34"/>
      <c r="FE70" s="34"/>
      <c r="FF70" s="1009"/>
      <c r="FG70" s="58"/>
      <c r="FH70" s="34"/>
      <c r="FI70" s="34"/>
      <c r="FJ70" s="34"/>
      <c r="FK70" s="34"/>
      <c r="FL70" s="1009"/>
      <c r="FM70" s="58"/>
      <c r="FN70" s="34"/>
      <c r="FO70" s="34"/>
      <c r="FP70" s="34"/>
      <c r="FQ70" s="34"/>
      <c r="FR70" s="1009"/>
      <c r="FS70" s="58"/>
      <c r="FT70" s="34"/>
      <c r="FU70" s="34"/>
      <c r="FV70" s="34"/>
      <c r="FW70" s="34"/>
      <c r="FX70" s="1009"/>
      <c r="FY70" s="58"/>
      <c r="FZ70" s="34"/>
      <c r="GA70" s="34"/>
      <c r="GB70" s="34"/>
      <c r="GC70" s="34"/>
      <c r="GD70" s="1009"/>
      <c r="GE70" s="58"/>
      <c r="GF70" s="240"/>
      <c r="GG70" s="240"/>
      <c r="GH70" s="240"/>
      <c r="GI70" s="240"/>
      <c r="GJ70" s="1009"/>
      <c r="GK70" s="58"/>
      <c r="GL70" s="34"/>
      <c r="GM70" s="34"/>
      <c r="GN70" s="34"/>
      <c r="GO70" s="34"/>
      <c r="GP70" s="1009"/>
      <c r="GQ70" s="58"/>
      <c r="GR70" s="34"/>
      <c r="GS70" s="34"/>
      <c r="GT70" s="34"/>
      <c r="GU70" s="34"/>
      <c r="GV70" s="1009"/>
      <c r="GW70" s="77"/>
      <c r="GX70" s="12"/>
      <c r="GY70" s="12"/>
      <c r="GZ70" s="12"/>
      <c r="HA70" s="12"/>
      <c r="HB70" s="12"/>
      <c r="HC70" s="12"/>
      <c r="HD70" s="12"/>
      <c r="HE70" s="12"/>
      <c r="HF70" s="12"/>
      <c r="HG70" s="12"/>
      <c r="HH70" s="12"/>
      <c r="HI70" s="12"/>
      <c r="HJ70" s="12"/>
      <c r="HK70" s="12"/>
      <c r="HL70" s="12"/>
      <c r="HM70" s="12"/>
      <c r="HN70" s="983"/>
      <c r="HO70" s="24"/>
      <c r="HP70" s="366"/>
      <c r="HQ70" s="12"/>
      <c r="HR70" s="250"/>
      <c r="HS70" s="12"/>
    </row>
    <row r="71" spans="1:227" hidden="1" x14ac:dyDescent="0.25">
      <c r="A71" s="62">
        <v>68</v>
      </c>
      <c r="C71" s="282"/>
      <c r="D71" s="153"/>
      <c r="E71" s="153"/>
      <c r="F71" s="153"/>
      <c r="G71" s="258"/>
      <c r="H71" s="1032"/>
      <c r="I71" s="282"/>
      <c r="J71" s="153"/>
      <c r="K71" s="153"/>
      <c r="L71" s="153"/>
      <c r="M71" s="258"/>
      <c r="N71" s="1020"/>
      <c r="O71" s="282"/>
      <c r="P71" s="153"/>
      <c r="Q71" s="153"/>
      <c r="R71" s="153"/>
      <c r="S71" s="258"/>
      <c r="T71" s="1020"/>
      <c r="U71" s="282"/>
      <c r="V71" s="153"/>
      <c r="W71" s="153"/>
      <c r="X71" s="153"/>
      <c r="Y71" s="258"/>
      <c r="Z71" s="1020"/>
      <c r="AA71" s="83"/>
      <c r="AB71" s="34"/>
      <c r="AC71" s="34"/>
      <c r="AD71" s="84"/>
      <c r="AE71" s="87"/>
      <c r="AF71" s="1020"/>
      <c r="AG71" s="257"/>
      <c r="AH71" s="153"/>
      <c r="AI71" s="153"/>
      <c r="AJ71" s="255"/>
      <c r="AK71" s="262"/>
      <c r="AL71" s="1020"/>
      <c r="AM71" s="257"/>
      <c r="AN71" s="153"/>
      <c r="AO71" s="153"/>
      <c r="AP71" s="255"/>
      <c r="AQ71" s="262"/>
      <c r="AR71" s="1020"/>
      <c r="AS71" s="282"/>
      <c r="AT71" s="153"/>
      <c r="AU71" s="153"/>
      <c r="AV71" s="153"/>
      <c r="AW71" s="258"/>
      <c r="AX71" s="1020"/>
      <c r="AY71" s="282"/>
      <c r="AZ71" s="153"/>
      <c r="BA71" s="153"/>
      <c r="BB71" s="153"/>
      <c r="BC71" s="258"/>
      <c r="BD71" s="1020"/>
      <c r="BE71" s="257"/>
      <c r="BF71" s="153"/>
      <c r="BG71" s="153"/>
      <c r="BH71" s="255"/>
      <c r="BI71" s="262"/>
      <c r="BJ71" s="1020"/>
      <c r="BK71" s="257"/>
      <c r="BL71" s="153"/>
      <c r="BM71" s="153"/>
      <c r="BN71" s="255"/>
      <c r="BO71" s="262"/>
      <c r="BP71" s="1020"/>
      <c r="BQ71" s="257"/>
      <c r="BR71" s="257"/>
      <c r="BS71" s="257"/>
      <c r="BT71" s="257"/>
      <c r="BU71" s="257"/>
      <c r="BV71" s="12"/>
      <c r="BW71" s="77"/>
      <c r="BX71" s="1020"/>
      <c r="BY71" s="58"/>
      <c r="BZ71" s="34"/>
      <c r="CA71" s="34"/>
      <c r="CB71" s="34"/>
      <c r="CC71" s="71"/>
      <c r="CD71" s="1020"/>
      <c r="CE71" s="83"/>
      <c r="CF71" s="34"/>
      <c r="CG71" s="34"/>
      <c r="CH71" s="84"/>
      <c r="CI71" s="87"/>
      <c r="CJ71" s="1020"/>
      <c r="CK71" s="83"/>
      <c r="CL71" s="34"/>
      <c r="CM71" s="34"/>
      <c r="CN71" s="84"/>
      <c r="CO71" s="87"/>
      <c r="CP71" s="1020"/>
      <c r="CQ71" s="83"/>
      <c r="CR71" s="34"/>
      <c r="CS71" s="34"/>
      <c r="CT71" s="84"/>
      <c r="CU71" s="87"/>
      <c r="CV71" s="1020"/>
      <c r="CW71" s="83"/>
      <c r="CX71" s="34"/>
      <c r="CY71" s="34"/>
      <c r="CZ71" s="84"/>
      <c r="DA71" s="87"/>
      <c r="DB71" s="1020"/>
      <c r="DC71" s="83"/>
      <c r="DD71" s="34"/>
      <c r="DE71" s="34"/>
      <c r="DF71" s="84"/>
      <c r="DG71" s="87"/>
      <c r="DH71" s="1020"/>
      <c r="DI71" s="83"/>
      <c r="DJ71" s="34"/>
      <c r="DK71" s="34"/>
      <c r="DL71" s="84"/>
      <c r="DM71" s="87"/>
      <c r="DN71" s="1020"/>
      <c r="DO71" s="83"/>
      <c r="DP71" s="34"/>
      <c r="DQ71" s="34"/>
      <c r="DR71" s="84"/>
      <c r="DS71" s="87"/>
      <c r="DT71" s="1020"/>
      <c r="DU71" s="83"/>
      <c r="DV71" s="34"/>
      <c r="DW71" s="34"/>
      <c r="DX71" s="84"/>
      <c r="DY71" s="87"/>
      <c r="DZ71" s="1020"/>
      <c r="EA71" s="83"/>
      <c r="EB71" s="34"/>
      <c r="EC71" s="34"/>
      <c r="ED71" s="84"/>
      <c r="EE71" s="87"/>
      <c r="EF71" s="1020"/>
      <c r="EG71" s="257"/>
      <c r="EH71" s="153"/>
      <c r="EI71" s="153"/>
      <c r="EJ71" s="255"/>
      <c r="EK71" s="262"/>
      <c r="EL71" s="1020"/>
      <c r="EM71" s="12"/>
      <c r="EN71" s="12"/>
      <c r="EO71" s="12"/>
      <c r="EP71" s="12"/>
      <c r="EQ71" s="12"/>
      <c r="ER71" s="12"/>
      <c r="ES71" s="77"/>
      <c r="ET71" s="1020"/>
      <c r="EU71" s="83"/>
      <c r="EV71" s="294"/>
      <c r="EW71" s="294"/>
      <c r="EX71" s="84"/>
      <c r="EY71" s="87"/>
      <c r="EZ71" s="1040"/>
      <c r="FA71" s="58"/>
      <c r="FB71" s="34"/>
      <c r="FC71" s="34"/>
      <c r="FD71" s="34"/>
      <c r="FE71" s="34"/>
      <c r="FF71" s="1009"/>
      <c r="FG71" s="58"/>
      <c r="FH71" s="34"/>
      <c r="FI71" s="34"/>
      <c r="FJ71" s="34"/>
      <c r="FK71" s="34"/>
      <c r="FL71" s="1009"/>
      <c r="FM71" s="58"/>
      <c r="FN71" s="34"/>
      <c r="FO71" s="34"/>
      <c r="FP71" s="34"/>
      <c r="FQ71" s="34"/>
      <c r="FR71" s="1009"/>
      <c r="FS71" s="58"/>
      <c r="FT71" s="34"/>
      <c r="FU71" s="34"/>
      <c r="FV71" s="34"/>
      <c r="FW71" s="34"/>
      <c r="FX71" s="1009"/>
      <c r="FY71" s="58"/>
      <c r="FZ71" s="34"/>
      <c r="GA71" s="34"/>
      <c r="GB71" s="34"/>
      <c r="GC71" s="34"/>
      <c r="GD71" s="1009"/>
      <c r="GE71" s="58"/>
      <c r="GF71" s="240"/>
      <c r="GG71" s="240"/>
      <c r="GH71" s="240"/>
      <c r="GI71" s="240"/>
      <c r="GJ71" s="1009"/>
      <c r="GK71" s="58"/>
      <c r="GL71" s="34"/>
      <c r="GM71" s="34"/>
      <c r="GN71" s="34"/>
      <c r="GO71" s="34"/>
      <c r="GP71" s="1009"/>
      <c r="GQ71" s="58"/>
      <c r="GR71" s="34"/>
      <c r="GS71" s="34"/>
      <c r="GT71" s="34"/>
      <c r="GU71" s="34"/>
      <c r="GV71" s="1009"/>
      <c r="GW71" s="77"/>
      <c r="GX71" s="12"/>
      <c r="GY71" s="12"/>
      <c r="GZ71" s="12"/>
      <c r="HA71" s="12"/>
      <c r="HB71" s="12"/>
      <c r="HC71" s="12"/>
      <c r="HD71" s="12"/>
      <c r="HE71" s="12"/>
      <c r="HF71" s="12"/>
      <c r="HG71" s="12"/>
      <c r="HH71" s="12"/>
      <c r="HI71" s="12"/>
      <c r="HJ71" s="12"/>
      <c r="HK71" s="12"/>
      <c r="HL71" s="12"/>
      <c r="HM71" s="12"/>
      <c r="HN71" s="983"/>
      <c r="HO71" s="24"/>
      <c r="HP71" s="366"/>
      <c r="HQ71" s="12"/>
      <c r="HR71" s="250"/>
      <c r="HS71" s="12"/>
    </row>
    <row r="72" spans="1:227" hidden="1" x14ac:dyDescent="0.25">
      <c r="A72" s="62">
        <v>69</v>
      </c>
      <c r="C72" s="282"/>
      <c r="D72" s="153"/>
      <c r="E72" s="153"/>
      <c r="F72" s="153"/>
      <c r="G72" s="258"/>
      <c r="H72" s="1032"/>
      <c r="I72" s="282"/>
      <c r="J72" s="153"/>
      <c r="K72" s="153"/>
      <c r="L72" s="153"/>
      <c r="M72" s="258"/>
      <c r="N72" s="1020"/>
      <c r="O72" s="282"/>
      <c r="P72" s="153"/>
      <c r="Q72" s="153"/>
      <c r="R72" s="153"/>
      <c r="S72" s="258"/>
      <c r="T72" s="1020"/>
      <c r="U72" s="282"/>
      <c r="V72" s="153"/>
      <c r="W72" s="153"/>
      <c r="X72" s="153"/>
      <c r="Y72" s="258"/>
      <c r="Z72" s="1020"/>
      <c r="AA72" s="83"/>
      <c r="AB72" s="34"/>
      <c r="AC72" s="34"/>
      <c r="AD72" s="84"/>
      <c r="AE72" s="87"/>
      <c r="AF72" s="1020"/>
      <c r="AG72" s="257"/>
      <c r="AH72" s="153"/>
      <c r="AI72" s="153"/>
      <c r="AJ72" s="255"/>
      <c r="AK72" s="262"/>
      <c r="AL72" s="1020"/>
      <c r="AM72" s="257"/>
      <c r="AN72" s="153"/>
      <c r="AO72" s="153"/>
      <c r="AP72" s="255"/>
      <c r="AQ72" s="262"/>
      <c r="AR72" s="1020"/>
      <c r="AS72" s="282"/>
      <c r="AT72" s="153"/>
      <c r="AU72" s="153"/>
      <c r="AV72" s="153"/>
      <c r="AW72" s="258"/>
      <c r="AX72" s="1020"/>
      <c r="AY72" s="282"/>
      <c r="AZ72" s="153"/>
      <c r="BA72" s="153"/>
      <c r="BB72" s="153"/>
      <c r="BC72" s="258"/>
      <c r="BD72" s="1020"/>
      <c r="BE72" s="257"/>
      <c r="BF72" s="153"/>
      <c r="BG72" s="153"/>
      <c r="BH72" s="255"/>
      <c r="BI72" s="262"/>
      <c r="BJ72" s="1020"/>
      <c r="BK72" s="257"/>
      <c r="BL72" s="153"/>
      <c r="BM72" s="153"/>
      <c r="BN72" s="255"/>
      <c r="BO72" s="262"/>
      <c r="BP72" s="1020"/>
      <c r="BQ72" s="257"/>
      <c r="BR72" s="257"/>
      <c r="BS72" s="257"/>
      <c r="BT72" s="257"/>
      <c r="BU72" s="257"/>
      <c r="BV72" s="12"/>
      <c r="BW72" s="77"/>
      <c r="BX72" s="1020"/>
      <c r="BY72" s="58"/>
      <c r="BZ72" s="34"/>
      <c r="CA72" s="34"/>
      <c r="CB72" s="34"/>
      <c r="CC72" s="71"/>
      <c r="CD72" s="1020"/>
      <c r="CE72" s="83"/>
      <c r="CF72" s="34"/>
      <c r="CG72" s="34"/>
      <c r="CH72" s="84"/>
      <c r="CI72" s="87"/>
      <c r="CJ72" s="1020"/>
      <c r="CK72" s="83"/>
      <c r="CL72" s="34"/>
      <c r="CM72" s="34"/>
      <c r="CN72" s="84"/>
      <c r="CO72" s="87"/>
      <c r="CP72" s="1020"/>
      <c r="CQ72" s="83"/>
      <c r="CR72" s="34"/>
      <c r="CS72" s="34"/>
      <c r="CT72" s="84"/>
      <c r="CU72" s="87"/>
      <c r="CV72" s="1020"/>
      <c r="CW72" s="83"/>
      <c r="CX72" s="34"/>
      <c r="CY72" s="34"/>
      <c r="CZ72" s="84"/>
      <c r="DA72" s="87"/>
      <c r="DB72" s="1020"/>
      <c r="DC72" s="83"/>
      <c r="DD72" s="34"/>
      <c r="DE72" s="34"/>
      <c r="DF72" s="84"/>
      <c r="DG72" s="87"/>
      <c r="DH72" s="1020"/>
      <c r="DI72" s="83"/>
      <c r="DJ72" s="34"/>
      <c r="DK72" s="34"/>
      <c r="DL72" s="84"/>
      <c r="DM72" s="87"/>
      <c r="DN72" s="1020"/>
      <c r="DO72" s="83"/>
      <c r="DP72" s="34"/>
      <c r="DQ72" s="34"/>
      <c r="DR72" s="84"/>
      <c r="DS72" s="87"/>
      <c r="DT72" s="1020"/>
      <c r="DU72" s="83"/>
      <c r="DV72" s="34"/>
      <c r="DW72" s="34"/>
      <c r="DX72" s="84"/>
      <c r="DY72" s="87"/>
      <c r="DZ72" s="1020"/>
      <c r="EA72" s="83"/>
      <c r="EB72" s="34"/>
      <c r="EC72" s="34"/>
      <c r="ED72" s="84"/>
      <c r="EE72" s="87"/>
      <c r="EF72" s="1020"/>
      <c r="EG72" s="257"/>
      <c r="EH72" s="153"/>
      <c r="EI72" s="153"/>
      <c r="EJ72" s="255"/>
      <c r="EK72" s="262"/>
      <c r="EL72" s="1020"/>
      <c r="EM72" s="12"/>
      <c r="EN72" s="12"/>
      <c r="EO72" s="12"/>
      <c r="EP72" s="12"/>
      <c r="EQ72" s="12"/>
      <c r="ER72" s="12"/>
      <c r="ES72" s="77"/>
      <c r="ET72" s="1020"/>
      <c r="EU72" s="83"/>
      <c r="EV72" s="294"/>
      <c r="EW72" s="294"/>
      <c r="EX72" s="84"/>
      <c r="EY72" s="87"/>
      <c r="EZ72" s="1040"/>
      <c r="FA72" s="58"/>
      <c r="FB72" s="34"/>
      <c r="FC72" s="34"/>
      <c r="FD72" s="34"/>
      <c r="FE72" s="34"/>
      <c r="FF72" s="1009"/>
      <c r="FG72" s="58"/>
      <c r="FH72" s="34"/>
      <c r="FI72" s="34"/>
      <c r="FJ72" s="34"/>
      <c r="FK72" s="34"/>
      <c r="FL72" s="1009"/>
      <c r="FM72" s="58"/>
      <c r="FN72" s="34"/>
      <c r="FO72" s="34"/>
      <c r="FP72" s="34"/>
      <c r="FQ72" s="34"/>
      <c r="FR72" s="1009"/>
      <c r="FS72" s="58"/>
      <c r="FT72" s="34"/>
      <c r="FU72" s="34"/>
      <c r="FV72" s="34"/>
      <c r="FW72" s="34"/>
      <c r="FX72" s="1009"/>
      <c r="FY72" s="58"/>
      <c r="FZ72" s="34"/>
      <c r="GA72" s="34"/>
      <c r="GB72" s="34"/>
      <c r="GC72" s="34"/>
      <c r="GD72" s="1009"/>
      <c r="GE72" s="58"/>
      <c r="GF72" s="240"/>
      <c r="GG72" s="240"/>
      <c r="GH72" s="240"/>
      <c r="GI72" s="240"/>
      <c r="GJ72" s="1009"/>
      <c r="GK72" s="58"/>
      <c r="GL72" s="34"/>
      <c r="GM72" s="34"/>
      <c r="GN72" s="34"/>
      <c r="GO72" s="34"/>
      <c r="GP72" s="1009"/>
      <c r="GQ72" s="58"/>
      <c r="GR72" s="34"/>
      <c r="GS72" s="34"/>
      <c r="GT72" s="34"/>
      <c r="GU72" s="34"/>
      <c r="GV72" s="1009"/>
      <c r="GW72" s="77"/>
      <c r="GX72" s="12"/>
      <c r="GY72" s="12"/>
      <c r="GZ72" s="12"/>
      <c r="HA72" s="12"/>
      <c r="HB72" s="12"/>
      <c r="HC72" s="12"/>
      <c r="HD72" s="12"/>
      <c r="HE72" s="12"/>
      <c r="HF72" s="12"/>
      <c r="HG72" s="12"/>
      <c r="HH72" s="12"/>
      <c r="HI72" s="12"/>
      <c r="HJ72" s="12"/>
      <c r="HK72" s="12"/>
      <c r="HL72" s="12"/>
      <c r="HM72" s="12"/>
      <c r="HN72" s="983"/>
      <c r="HO72" s="24"/>
      <c r="HP72" s="366"/>
      <c r="HQ72" s="12"/>
      <c r="HR72" s="250"/>
      <c r="HS72" s="12"/>
    </row>
    <row r="73" spans="1:227" hidden="1" x14ac:dyDescent="0.25">
      <c r="A73" s="62">
        <v>70</v>
      </c>
      <c r="C73" s="282"/>
      <c r="D73" s="153"/>
      <c r="E73" s="153"/>
      <c r="F73" s="153"/>
      <c r="G73" s="258"/>
      <c r="H73" s="1032"/>
      <c r="I73" s="282"/>
      <c r="J73" s="153"/>
      <c r="K73" s="153"/>
      <c r="L73" s="153"/>
      <c r="M73" s="258"/>
      <c r="N73" s="1020"/>
      <c r="O73" s="282"/>
      <c r="P73" s="153"/>
      <c r="Q73" s="153"/>
      <c r="R73" s="153"/>
      <c r="S73" s="258"/>
      <c r="T73" s="1020"/>
      <c r="U73" s="282"/>
      <c r="V73" s="153"/>
      <c r="W73" s="153"/>
      <c r="X73" s="153"/>
      <c r="Y73" s="258"/>
      <c r="Z73" s="1020"/>
      <c r="AA73" s="83"/>
      <c r="AB73" s="34"/>
      <c r="AC73" s="34"/>
      <c r="AD73" s="84"/>
      <c r="AE73" s="87"/>
      <c r="AF73" s="1020"/>
      <c r="AG73" s="257"/>
      <c r="AH73" s="153"/>
      <c r="AI73" s="153"/>
      <c r="AJ73" s="255"/>
      <c r="AK73" s="262"/>
      <c r="AL73" s="1020"/>
      <c r="AM73" s="257"/>
      <c r="AN73" s="153"/>
      <c r="AO73" s="153"/>
      <c r="AP73" s="255"/>
      <c r="AQ73" s="262"/>
      <c r="AR73" s="1020"/>
      <c r="AS73" s="282"/>
      <c r="AT73" s="153"/>
      <c r="AU73" s="153"/>
      <c r="AV73" s="153"/>
      <c r="AW73" s="258"/>
      <c r="AX73" s="1020"/>
      <c r="AY73" s="282"/>
      <c r="AZ73" s="153"/>
      <c r="BA73" s="153"/>
      <c r="BB73" s="153"/>
      <c r="BC73" s="258"/>
      <c r="BD73" s="1020"/>
      <c r="BE73" s="257"/>
      <c r="BF73" s="153"/>
      <c r="BG73" s="153"/>
      <c r="BH73" s="255"/>
      <c r="BI73" s="262"/>
      <c r="BJ73" s="1020"/>
      <c r="BK73" s="257"/>
      <c r="BL73" s="153"/>
      <c r="BM73" s="153"/>
      <c r="BN73" s="255"/>
      <c r="BO73" s="262"/>
      <c r="BP73" s="1020"/>
      <c r="BQ73" s="257"/>
      <c r="BR73" s="257"/>
      <c r="BS73" s="257"/>
      <c r="BT73" s="257"/>
      <c r="BU73" s="257"/>
      <c r="BV73" s="12"/>
      <c r="BW73" s="77"/>
      <c r="BX73" s="1020"/>
      <c r="BY73" s="58"/>
      <c r="BZ73" s="34"/>
      <c r="CA73" s="34"/>
      <c r="CB73" s="34"/>
      <c r="CC73" s="71"/>
      <c r="CD73" s="1020"/>
      <c r="CE73" s="83"/>
      <c r="CF73" s="34"/>
      <c r="CG73" s="34"/>
      <c r="CH73" s="84"/>
      <c r="CI73" s="87"/>
      <c r="CJ73" s="1020"/>
      <c r="CK73" s="83"/>
      <c r="CL73" s="34"/>
      <c r="CM73" s="34"/>
      <c r="CN73" s="84"/>
      <c r="CO73" s="87"/>
      <c r="CP73" s="1020"/>
      <c r="CQ73" s="83"/>
      <c r="CR73" s="34"/>
      <c r="CS73" s="34"/>
      <c r="CT73" s="84"/>
      <c r="CU73" s="87"/>
      <c r="CV73" s="1020"/>
      <c r="CW73" s="83"/>
      <c r="CX73" s="34"/>
      <c r="CY73" s="34"/>
      <c r="CZ73" s="84"/>
      <c r="DA73" s="87"/>
      <c r="DB73" s="1020"/>
      <c r="DC73" s="83"/>
      <c r="DD73" s="34"/>
      <c r="DE73" s="34"/>
      <c r="DF73" s="84"/>
      <c r="DG73" s="87"/>
      <c r="DH73" s="1020"/>
      <c r="DI73" s="83"/>
      <c r="DJ73" s="34"/>
      <c r="DK73" s="34"/>
      <c r="DL73" s="84"/>
      <c r="DM73" s="87"/>
      <c r="DN73" s="1020"/>
      <c r="DO73" s="83"/>
      <c r="DP73" s="34"/>
      <c r="DQ73" s="34"/>
      <c r="DR73" s="84"/>
      <c r="DS73" s="87"/>
      <c r="DT73" s="1020"/>
      <c r="DU73" s="83"/>
      <c r="DV73" s="34"/>
      <c r="DW73" s="34"/>
      <c r="DX73" s="84"/>
      <c r="DY73" s="87"/>
      <c r="DZ73" s="1020"/>
      <c r="EA73" s="83"/>
      <c r="EB73" s="34"/>
      <c r="EC73" s="34"/>
      <c r="ED73" s="84"/>
      <c r="EE73" s="87"/>
      <c r="EF73" s="1020"/>
      <c r="EG73" s="257"/>
      <c r="EH73" s="153"/>
      <c r="EI73" s="153"/>
      <c r="EJ73" s="255"/>
      <c r="EK73" s="262"/>
      <c r="EL73" s="1020"/>
      <c r="EM73" s="12"/>
      <c r="EN73" s="12"/>
      <c r="EO73" s="12"/>
      <c r="EP73" s="12"/>
      <c r="EQ73" s="12"/>
      <c r="ER73" s="12"/>
      <c r="ES73" s="77"/>
      <c r="ET73" s="1020"/>
      <c r="EU73" s="83"/>
      <c r="EV73" s="294"/>
      <c r="EW73" s="294"/>
      <c r="EX73" s="84"/>
      <c r="EY73" s="87"/>
      <c r="EZ73" s="1040"/>
      <c r="FA73" s="58"/>
      <c r="FB73" s="34"/>
      <c r="FC73" s="34"/>
      <c r="FD73" s="34"/>
      <c r="FE73" s="34"/>
      <c r="FF73" s="1009"/>
      <c r="FG73" s="58"/>
      <c r="FH73" s="34"/>
      <c r="FI73" s="34"/>
      <c r="FJ73" s="34"/>
      <c r="FK73" s="34"/>
      <c r="FL73" s="1009"/>
      <c r="FM73" s="58"/>
      <c r="FN73" s="34"/>
      <c r="FO73" s="34"/>
      <c r="FP73" s="34"/>
      <c r="FQ73" s="34"/>
      <c r="FR73" s="1009"/>
      <c r="FS73" s="58"/>
      <c r="FT73" s="34"/>
      <c r="FU73" s="34"/>
      <c r="FV73" s="34"/>
      <c r="FW73" s="34"/>
      <c r="FX73" s="1009"/>
      <c r="FY73" s="58"/>
      <c r="FZ73" s="34"/>
      <c r="GA73" s="34"/>
      <c r="GB73" s="34"/>
      <c r="GC73" s="34"/>
      <c r="GD73" s="1009"/>
      <c r="GE73" s="58"/>
      <c r="GF73" s="240"/>
      <c r="GG73" s="240"/>
      <c r="GH73" s="240"/>
      <c r="GI73" s="240"/>
      <c r="GJ73" s="1009"/>
      <c r="GK73" s="58"/>
      <c r="GL73" s="34"/>
      <c r="GM73" s="34"/>
      <c r="GN73" s="34"/>
      <c r="GO73" s="34"/>
      <c r="GP73" s="1009"/>
      <c r="GQ73" s="58"/>
      <c r="GR73" s="34"/>
      <c r="GS73" s="34"/>
      <c r="GT73" s="34"/>
      <c r="GU73" s="34"/>
      <c r="GV73" s="1009"/>
      <c r="GW73" s="77"/>
      <c r="GX73" s="12"/>
      <c r="GY73" s="12"/>
      <c r="GZ73" s="12"/>
      <c r="HA73" s="12"/>
      <c r="HB73" s="12"/>
      <c r="HC73" s="12"/>
      <c r="HD73" s="12"/>
      <c r="HE73" s="12"/>
      <c r="HF73" s="12"/>
      <c r="HG73" s="12"/>
      <c r="HH73" s="12"/>
      <c r="HI73" s="12"/>
      <c r="HJ73" s="12"/>
      <c r="HK73" s="12"/>
      <c r="HL73" s="12"/>
      <c r="HM73" s="12"/>
      <c r="HN73" s="983"/>
      <c r="HO73" s="24"/>
      <c r="HP73" s="366"/>
      <c r="HQ73" s="12"/>
      <c r="HR73" s="250"/>
      <c r="HS73" s="12"/>
    </row>
    <row r="74" spans="1:227" hidden="1" x14ac:dyDescent="0.25">
      <c r="A74" s="62">
        <v>71</v>
      </c>
      <c r="C74" s="282"/>
      <c r="D74" s="153"/>
      <c r="E74" s="153"/>
      <c r="F74" s="153"/>
      <c r="G74" s="258"/>
      <c r="H74" s="1032"/>
      <c r="I74" s="282"/>
      <c r="J74" s="153"/>
      <c r="K74" s="153"/>
      <c r="L74" s="153"/>
      <c r="M74" s="258"/>
      <c r="N74" s="1020"/>
      <c r="O74" s="282"/>
      <c r="P74" s="153"/>
      <c r="Q74" s="153"/>
      <c r="R74" s="153"/>
      <c r="S74" s="258"/>
      <c r="T74" s="1020"/>
      <c r="U74" s="282"/>
      <c r="V74" s="153"/>
      <c r="W74" s="153"/>
      <c r="X74" s="153"/>
      <c r="Y74" s="258"/>
      <c r="Z74" s="1020"/>
      <c r="AA74" s="83"/>
      <c r="AB74" s="34"/>
      <c r="AC74" s="34"/>
      <c r="AD74" s="84"/>
      <c r="AE74" s="87"/>
      <c r="AF74" s="1020"/>
      <c r="AG74" s="257"/>
      <c r="AH74" s="153"/>
      <c r="AI74" s="153"/>
      <c r="AJ74" s="255"/>
      <c r="AK74" s="262"/>
      <c r="AL74" s="1020"/>
      <c r="AM74" s="257"/>
      <c r="AN74" s="153"/>
      <c r="AO74" s="153"/>
      <c r="AP74" s="255"/>
      <c r="AQ74" s="262"/>
      <c r="AR74" s="1020"/>
      <c r="AS74" s="282"/>
      <c r="AT74" s="153"/>
      <c r="AU74" s="153"/>
      <c r="AV74" s="153"/>
      <c r="AW74" s="258"/>
      <c r="AX74" s="1020"/>
      <c r="AY74" s="282"/>
      <c r="AZ74" s="153"/>
      <c r="BA74" s="153"/>
      <c r="BB74" s="153"/>
      <c r="BC74" s="258"/>
      <c r="BD74" s="1020"/>
      <c r="BE74" s="257"/>
      <c r="BF74" s="153"/>
      <c r="BG74" s="153"/>
      <c r="BH74" s="255"/>
      <c r="BI74" s="262"/>
      <c r="BJ74" s="1020"/>
      <c r="BK74" s="257"/>
      <c r="BL74" s="153"/>
      <c r="BM74" s="153"/>
      <c r="BN74" s="255"/>
      <c r="BO74" s="262"/>
      <c r="BP74" s="1020"/>
      <c r="BQ74" s="257"/>
      <c r="BR74" s="257"/>
      <c r="BS74" s="257"/>
      <c r="BT74" s="257"/>
      <c r="BU74" s="257"/>
      <c r="BV74" s="12"/>
      <c r="BW74" s="77"/>
      <c r="BX74" s="1020"/>
      <c r="BY74" s="58"/>
      <c r="BZ74" s="34"/>
      <c r="CA74" s="34"/>
      <c r="CB74" s="34"/>
      <c r="CC74" s="71"/>
      <c r="CD74" s="1020"/>
      <c r="CE74" s="83"/>
      <c r="CF74" s="34"/>
      <c r="CG74" s="34"/>
      <c r="CH74" s="84"/>
      <c r="CI74" s="87"/>
      <c r="CJ74" s="1020"/>
      <c r="CK74" s="83"/>
      <c r="CL74" s="34"/>
      <c r="CM74" s="34"/>
      <c r="CN74" s="84"/>
      <c r="CO74" s="87"/>
      <c r="CP74" s="1020"/>
      <c r="CQ74" s="83"/>
      <c r="CR74" s="34"/>
      <c r="CS74" s="34"/>
      <c r="CT74" s="84"/>
      <c r="CU74" s="87"/>
      <c r="CV74" s="1020"/>
      <c r="CW74" s="83"/>
      <c r="CX74" s="34"/>
      <c r="CY74" s="34"/>
      <c r="CZ74" s="84"/>
      <c r="DA74" s="87"/>
      <c r="DB74" s="1020"/>
      <c r="DC74" s="83"/>
      <c r="DD74" s="34"/>
      <c r="DE74" s="34"/>
      <c r="DF74" s="84"/>
      <c r="DG74" s="87"/>
      <c r="DH74" s="1020"/>
      <c r="DI74" s="83"/>
      <c r="DJ74" s="34"/>
      <c r="DK74" s="34"/>
      <c r="DL74" s="84"/>
      <c r="DM74" s="87"/>
      <c r="DN74" s="1020"/>
      <c r="DO74" s="83"/>
      <c r="DP74" s="34"/>
      <c r="DQ74" s="34"/>
      <c r="DR74" s="84"/>
      <c r="DS74" s="87"/>
      <c r="DT74" s="1020"/>
      <c r="DU74" s="83"/>
      <c r="DV74" s="34"/>
      <c r="DW74" s="34"/>
      <c r="DX74" s="84"/>
      <c r="DY74" s="87"/>
      <c r="DZ74" s="1020"/>
      <c r="EA74" s="83"/>
      <c r="EB74" s="34"/>
      <c r="EC74" s="34"/>
      <c r="ED74" s="84"/>
      <c r="EE74" s="87"/>
      <c r="EF74" s="1020"/>
      <c r="EG74" s="257"/>
      <c r="EH74" s="153"/>
      <c r="EI74" s="153"/>
      <c r="EJ74" s="255"/>
      <c r="EK74" s="262"/>
      <c r="EL74" s="1020"/>
      <c r="EM74" s="12"/>
      <c r="EN74" s="12"/>
      <c r="EO74" s="12"/>
      <c r="EP74" s="12"/>
      <c r="EQ74" s="12"/>
      <c r="ER74" s="12"/>
      <c r="ES74" s="77"/>
      <c r="ET74" s="1020"/>
      <c r="EU74" s="83"/>
      <c r="EV74" s="294"/>
      <c r="EW74" s="294"/>
      <c r="EX74" s="84"/>
      <c r="EY74" s="87"/>
      <c r="EZ74" s="1040"/>
      <c r="FA74" s="58"/>
      <c r="FB74" s="34"/>
      <c r="FC74" s="34"/>
      <c r="FD74" s="34"/>
      <c r="FE74" s="34"/>
      <c r="FF74" s="1009"/>
      <c r="FG74" s="58"/>
      <c r="FH74" s="34"/>
      <c r="FI74" s="34"/>
      <c r="FJ74" s="34"/>
      <c r="FK74" s="34"/>
      <c r="FL74" s="1009"/>
      <c r="FM74" s="58"/>
      <c r="FN74" s="34"/>
      <c r="FO74" s="34"/>
      <c r="FP74" s="34"/>
      <c r="FQ74" s="34"/>
      <c r="FR74" s="1009"/>
      <c r="FS74" s="58"/>
      <c r="FT74" s="34"/>
      <c r="FU74" s="34"/>
      <c r="FV74" s="34"/>
      <c r="FW74" s="34"/>
      <c r="FX74" s="1009"/>
      <c r="FY74" s="58"/>
      <c r="FZ74" s="34"/>
      <c r="GA74" s="34"/>
      <c r="GB74" s="34"/>
      <c r="GC74" s="34"/>
      <c r="GD74" s="1009"/>
      <c r="GE74" s="58"/>
      <c r="GF74" s="240"/>
      <c r="GG74" s="240"/>
      <c r="GH74" s="240"/>
      <c r="GI74" s="240"/>
      <c r="GJ74" s="1009"/>
      <c r="GK74" s="58"/>
      <c r="GL74" s="34"/>
      <c r="GM74" s="34"/>
      <c r="GN74" s="34"/>
      <c r="GO74" s="34"/>
      <c r="GP74" s="1009"/>
      <c r="GQ74" s="58"/>
      <c r="GR74" s="34"/>
      <c r="GS74" s="34"/>
      <c r="GT74" s="34"/>
      <c r="GU74" s="34"/>
      <c r="GV74" s="1009"/>
      <c r="GW74" s="77"/>
      <c r="GX74" s="12"/>
      <c r="GY74" s="12"/>
      <c r="GZ74" s="12"/>
      <c r="HA74" s="12"/>
      <c r="HB74" s="12"/>
      <c r="HC74" s="12"/>
      <c r="HD74" s="12"/>
      <c r="HE74" s="12"/>
      <c r="HF74" s="12"/>
      <c r="HG74" s="12"/>
      <c r="HH74" s="12"/>
      <c r="HI74" s="12"/>
      <c r="HJ74" s="12"/>
      <c r="HK74" s="12"/>
      <c r="HL74" s="12"/>
      <c r="HM74" s="12"/>
      <c r="HN74" s="983"/>
      <c r="HO74" s="24"/>
      <c r="HP74" s="366"/>
      <c r="HQ74" s="12"/>
      <c r="HR74" s="250"/>
      <c r="HS74" s="12"/>
    </row>
    <row r="75" spans="1:227" hidden="1" x14ac:dyDescent="0.25">
      <c r="A75" s="62">
        <v>72</v>
      </c>
      <c r="C75" s="282"/>
      <c r="D75" s="153"/>
      <c r="E75" s="153"/>
      <c r="F75" s="153"/>
      <c r="G75" s="258"/>
      <c r="H75" s="1032"/>
      <c r="I75" s="282"/>
      <c r="J75" s="153"/>
      <c r="K75" s="153"/>
      <c r="L75" s="153"/>
      <c r="M75" s="258"/>
      <c r="N75" s="1020"/>
      <c r="O75" s="282"/>
      <c r="P75" s="153"/>
      <c r="Q75" s="153"/>
      <c r="R75" s="153"/>
      <c r="S75" s="258"/>
      <c r="T75" s="1020"/>
      <c r="U75" s="282"/>
      <c r="V75" s="153"/>
      <c r="W75" s="153"/>
      <c r="X75" s="153"/>
      <c r="Y75" s="258"/>
      <c r="Z75" s="1020"/>
      <c r="AA75" s="83"/>
      <c r="AB75" s="34"/>
      <c r="AC75" s="34"/>
      <c r="AD75" s="84"/>
      <c r="AE75" s="87"/>
      <c r="AF75" s="1020"/>
      <c r="AG75" s="257"/>
      <c r="AH75" s="153"/>
      <c r="AI75" s="153"/>
      <c r="AJ75" s="255"/>
      <c r="AK75" s="262"/>
      <c r="AL75" s="1020"/>
      <c r="AM75" s="257"/>
      <c r="AN75" s="153"/>
      <c r="AO75" s="153"/>
      <c r="AP75" s="255"/>
      <c r="AQ75" s="262"/>
      <c r="AR75" s="1020"/>
      <c r="AS75" s="282"/>
      <c r="AT75" s="153"/>
      <c r="AU75" s="153"/>
      <c r="AV75" s="153"/>
      <c r="AW75" s="258"/>
      <c r="AX75" s="1020"/>
      <c r="AY75" s="282"/>
      <c r="AZ75" s="153"/>
      <c r="BA75" s="153"/>
      <c r="BB75" s="153"/>
      <c r="BC75" s="258"/>
      <c r="BD75" s="1020"/>
      <c r="BE75" s="257"/>
      <c r="BF75" s="153"/>
      <c r="BG75" s="153"/>
      <c r="BH75" s="255"/>
      <c r="BI75" s="262"/>
      <c r="BJ75" s="1020"/>
      <c r="BK75" s="257"/>
      <c r="BL75" s="153"/>
      <c r="BM75" s="153"/>
      <c r="BN75" s="255"/>
      <c r="BO75" s="262"/>
      <c r="BP75" s="1020"/>
      <c r="BQ75" s="257"/>
      <c r="BR75" s="257"/>
      <c r="BS75" s="257"/>
      <c r="BT75" s="257"/>
      <c r="BU75" s="257"/>
      <c r="BV75" s="12"/>
      <c r="BW75" s="77"/>
      <c r="BX75" s="1020"/>
      <c r="BY75" s="58"/>
      <c r="BZ75" s="34"/>
      <c r="CA75" s="34"/>
      <c r="CB75" s="34"/>
      <c r="CC75" s="71"/>
      <c r="CD75" s="1020"/>
      <c r="CE75" s="83"/>
      <c r="CF75" s="34"/>
      <c r="CG75" s="34"/>
      <c r="CH75" s="84"/>
      <c r="CI75" s="87"/>
      <c r="CJ75" s="1020"/>
      <c r="CK75" s="83"/>
      <c r="CL75" s="34"/>
      <c r="CM75" s="34"/>
      <c r="CN75" s="84"/>
      <c r="CO75" s="87"/>
      <c r="CP75" s="1020"/>
      <c r="CQ75" s="83"/>
      <c r="CR75" s="34"/>
      <c r="CS75" s="34"/>
      <c r="CT75" s="84"/>
      <c r="CU75" s="87"/>
      <c r="CV75" s="1020"/>
      <c r="CW75" s="83"/>
      <c r="CX75" s="34"/>
      <c r="CY75" s="34"/>
      <c r="CZ75" s="84"/>
      <c r="DA75" s="87"/>
      <c r="DB75" s="1020"/>
      <c r="DC75" s="83"/>
      <c r="DD75" s="34"/>
      <c r="DE75" s="34"/>
      <c r="DF75" s="84"/>
      <c r="DG75" s="87"/>
      <c r="DH75" s="1020"/>
      <c r="DI75" s="83"/>
      <c r="DJ75" s="34"/>
      <c r="DK75" s="34"/>
      <c r="DL75" s="84"/>
      <c r="DM75" s="87"/>
      <c r="DN75" s="1020"/>
      <c r="DO75" s="83"/>
      <c r="DP75" s="34"/>
      <c r="DQ75" s="34"/>
      <c r="DR75" s="84"/>
      <c r="DS75" s="87"/>
      <c r="DT75" s="1020"/>
      <c r="DU75" s="83"/>
      <c r="DV75" s="34"/>
      <c r="DW75" s="34"/>
      <c r="DX75" s="84"/>
      <c r="DY75" s="87"/>
      <c r="DZ75" s="1020"/>
      <c r="EA75" s="83"/>
      <c r="EB75" s="34"/>
      <c r="EC75" s="34"/>
      <c r="ED75" s="84"/>
      <c r="EE75" s="87"/>
      <c r="EF75" s="1020"/>
      <c r="EG75" s="257"/>
      <c r="EH75" s="153"/>
      <c r="EI75" s="153"/>
      <c r="EJ75" s="255"/>
      <c r="EK75" s="262"/>
      <c r="EL75" s="1020"/>
      <c r="EM75" s="12"/>
      <c r="EN75" s="12"/>
      <c r="EO75" s="12"/>
      <c r="EP75" s="12"/>
      <c r="EQ75" s="12"/>
      <c r="ER75" s="12"/>
      <c r="ES75" s="77"/>
      <c r="ET75" s="1020"/>
      <c r="EU75" s="83"/>
      <c r="EV75" s="294"/>
      <c r="EW75" s="294"/>
      <c r="EX75" s="84"/>
      <c r="EY75" s="87"/>
      <c r="EZ75" s="1040"/>
      <c r="FA75" s="58"/>
      <c r="FB75" s="34"/>
      <c r="FC75" s="34"/>
      <c r="FD75" s="34"/>
      <c r="FE75" s="34"/>
      <c r="FF75" s="1009"/>
      <c r="FG75" s="58"/>
      <c r="FH75" s="34"/>
      <c r="FI75" s="34"/>
      <c r="FJ75" s="34"/>
      <c r="FK75" s="34"/>
      <c r="FL75" s="1009"/>
      <c r="FM75" s="58"/>
      <c r="FN75" s="34"/>
      <c r="FO75" s="34"/>
      <c r="FP75" s="34"/>
      <c r="FQ75" s="34"/>
      <c r="FR75" s="1009"/>
      <c r="FS75" s="58"/>
      <c r="FT75" s="34"/>
      <c r="FU75" s="34"/>
      <c r="FV75" s="34"/>
      <c r="FW75" s="34"/>
      <c r="FX75" s="1009"/>
      <c r="FY75" s="58"/>
      <c r="FZ75" s="34"/>
      <c r="GA75" s="34"/>
      <c r="GB75" s="34"/>
      <c r="GC75" s="34"/>
      <c r="GD75" s="1009"/>
      <c r="GE75" s="58"/>
      <c r="GF75" s="240"/>
      <c r="GG75" s="240"/>
      <c r="GH75" s="240"/>
      <c r="GI75" s="240"/>
      <c r="GJ75" s="1009"/>
      <c r="GK75" s="58"/>
      <c r="GL75" s="34"/>
      <c r="GM75" s="34"/>
      <c r="GN75" s="34"/>
      <c r="GO75" s="34"/>
      <c r="GP75" s="1009"/>
      <c r="GQ75" s="58"/>
      <c r="GR75" s="34"/>
      <c r="GS75" s="34"/>
      <c r="GT75" s="34"/>
      <c r="GU75" s="34"/>
      <c r="GV75" s="1009"/>
      <c r="GW75" s="77"/>
      <c r="GX75" s="12"/>
      <c r="GY75" s="12"/>
      <c r="GZ75" s="12"/>
      <c r="HA75" s="12"/>
      <c r="HB75" s="12"/>
      <c r="HC75" s="12"/>
      <c r="HD75" s="12"/>
      <c r="HE75" s="12"/>
      <c r="HF75" s="12"/>
      <c r="HG75" s="12"/>
      <c r="HH75" s="12"/>
      <c r="HI75" s="12"/>
      <c r="HJ75" s="12"/>
      <c r="HK75" s="12"/>
      <c r="HL75" s="12"/>
      <c r="HM75" s="12"/>
      <c r="HN75" s="983"/>
      <c r="HO75" s="24"/>
      <c r="HP75" s="366"/>
      <c r="HQ75" s="12"/>
      <c r="HR75" s="250"/>
      <c r="HS75" s="12"/>
    </row>
    <row r="76" spans="1:227" hidden="1" x14ac:dyDescent="0.25">
      <c r="A76" s="62">
        <v>73</v>
      </c>
      <c r="C76" s="282"/>
      <c r="D76" s="153"/>
      <c r="E76" s="153"/>
      <c r="F76" s="153"/>
      <c r="G76" s="258"/>
      <c r="H76" s="1032"/>
      <c r="I76" s="282"/>
      <c r="J76" s="153"/>
      <c r="K76" s="153"/>
      <c r="L76" s="153"/>
      <c r="M76" s="258"/>
      <c r="N76" s="1020"/>
      <c r="O76" s="282"/>
      <c r="P76" s="153"/>
      <c r="Q76" s="153"/>
      <c r="R76" s="153"/>
      <c r="S76" s="258"/>
      <c r="T76" s="1020"/>
      <c r="U76" s="282"/>
      <c r="V76" s="153"/>
      <c r="W76" s="153"/>
      <c r="X76" s="153"/>
      <c r="Y76" s="258"/>
      <c r="Z76" s="1020"/>
      <c r="AA76" s="83"/>
      <c r="AB76" s="34"/>
      <c r="AC76" s="34"/>
      <c r="AD76" s="84"/>
      <c r="AE76" s="87"/>
      <c r="AF76" s="1020"/>
      <c r="AG76" s="257"/>
      <c r="AH76" s="153"/>
      <c r="AI76" s="153"/>
      <c r="AJ76" s="255"/>
      <c r="AK76" s="262"/>
      <c r="AL76" s="1020"/>
      <c r="AM76" s="257"/>
      <c r="AN76" s="153"/>
      <c r="AO76" s="153"/>
      <c r="AP76" s="255"/>
      <c r="AQ76" s="262"/>
      <c r="AR76" s="1020"/>
      <c r="AS76" s="282"/>
      <c r="AT76" s="153"/>
      <c r="AU76" s="153"/>
      <c r="AV76" s="153"/>
      <c r="AW76" s="258"/>
      <c r="AX76" s="1020"/>
      <c r="AY76" s="282"/>
      <c r="AZ76" s="153"/>
      <c r="BA76" s="153"/>
      <c r="BB76" s="153"/>
      <c r="BC76" s="258"/>
      <c r="BD76" s="1020"/>
      <c r="BE76" s="257"/>
      <c r="BF76" s="153"/>
      <c r="BG76" s="153"/>
      <c r="BH76" s="255"/>
      <c r="BI76" s="262"/>
      <c r="BJ76" s="1020"/>
      <c r="BK76" s="257"/>
      <c r="BL76" s="153"/>
      <c r="BM76" s="153"/>
      <c r="BN76" s="255"/>
      <c r="BO76" s="262"/>
      <c r="BP76" s="1020"/>
      <c r="BQ76" s="257"/>
      <c r="BR76" s="257"/>
      <c r="BS76" s="257"/>
      <c r="BT76" s="257"/>
      <c r="BU76" s="257"/>
      <c r="BV76" s="12"/>
      <c r="BW76" s="77"/>
      <c r="BX76" s="1020"/>
      <c r="BY76" s="58"/>
      <c r="BZ76" s="34"/>
      <c r="CA76" s="34"/>
      <c r="CB76" s="34"/>
      <c r="CC76" s="71"/>
      <c r="CD76" s="1020"/>
      <c r="CE76" s="83"/>
      <c r="CF76" s="34"/>
      <c r="CG76" s="34"/>
      <c r="CH76" s="84"/>
      <c r="CI76" s="87"/>
      <c r="CJ76" s="1020"/>
      <c r="CK76" s="83"/>
      <c r="CL76" s="34"/>
      <c r="CM76" s="34"/>
      <c r="CN76" s="84"/>
      <c r="CO76" s="87"/>
      <c r="CP76" s="1020"/>
      <c r="CQ76" s="83"/>
      <c r="CR76" s="34"/>
      <c r="CS76" s="34"/>
      <c r="CT76" s="84"/>
      <c r="CU76" s="87"/>
      <c r="CV76" s="1020"/>
      <c r="CW76" s="83"/>
      <c r="CX76" s="34"/>
      <c r="CY76" s="34"/>
      <c r="CZ76" s="84"/>
      <c r="DA76" s="87"/>
      <c r="DB76" s="1020"/>
      <c r="DC76" s="83"/>
      <c r="DD76" s="34"/>
      <c r="DE76" s="34"/>
      <c r="DF76" s="84"/>
      <c r="DG76" s="87"/>
      <c r="DH76" s="1020"/>
      <c r="DI76" s="83"/>
      <c r="DJ76" s="34"/>
      <c r="DK76" s="34"/>
      <c r="DL76" s="84"/>
      <c r="DM76" s="87"/>
      <c r="DN76" s="1020"/>
      <c r="DO76" s="83"/>
      <c r="DP76" s="34"/>
      <c r="DQ76" s="34"/>
      <c r="DR76" s="84"/>
      <c r="DS76" s="87"/>
      <c r="DT76" s="1020"/>
      <c r="DU76" s="83"/>
      <c r="DV76" s="34"/>
      <c r="DW76" s="34"/>
      <c r="DX76" s="84"/>
      <c r="DY76" s="87"/>
      <c r="DZ76" s="1020"/>
      <c r="EA76" s="83"/>
      <c r="EB76" s="34"/>
      <c r="EC76" s="34"/>
      <c r="ED76" s="84"/>
      <c r="EE76" s="87"/>
      <c r="EF76" s="1020"/>
      <c r="EG76" s="257"/>
      <c r="EH76" s="153"/>
      <c r="EI76" s="153"/>
      <c r="EJ76" s="255"/>
      <c r="EK76" s="262"/>
      <c r="EL76" s="1020"/>
      <c r="EM76" s="12"/>
      <c r="EN76" s="12"/>
      <c r="EO76" s="12"/>
      <c r="EP76" s="12"/>
      <c r="EQ76" s="12"/>
      <c r="ER76" s="12"/>
      <c r="ES76" s="77"/>
      <c r="ET76" s="1020"/>
      <c r="EU76" s="83"/>
      <c r="EV76" s="294"/>
      <c r="EW76" s="294"/>
      <c r="EX76" s="84"/>
      <c r="EY76" s="87"/>
      <c r="EZ76" s="1040"/>
      <c r="FA76" s="58"/>
      <c r="FB76" s="34"/>
      <c r="FC76" s="34"/>
      <c r="FD76" s="34"/>
      <c r="FE76" s="34"/>
      <c r="FF76" s="1009"/>
      <c r="FG76" s="58"/>
      <c r="FH76" s="34"/>
      <c r="FI76" s="34"/>
      <c r="FJ76" s="34"/>
      <c r="FK76" s="34"/>
      <c r="FL76" s="1009"/>
      <c r="FM76" s="58"/>
      <c r="FN76" s="34"/>
      <c r="FO76" s="34"/>
      <c r="FP76" s="34"/>
      <c r="FQ76" s="34"/>
      <c r="FR76" s="1009"/>
      <c r="FS76" s="58"/>
      <c r="FT76" s="34"/>
      <c r="FU76" s="34"/>
      <c r="FV76" s="34"/>
      <c r="FW76" s="34"/>
      <c r="FX76" s="1009"/>
      <c r="FY76" s="58"/>
      <c r="FZ76" s="34"/>
      <c r="GA76" s="34"/>
      <c r="GB76" s="34"/>
      <c r="GC76" s="34"/>
      <c r="GD76" s="1009"/>
      <c r="GE76" s="58"/>
      <c r="GF76" s="240"/>
      <c r="GG76" s="240"/>
      <c r="GH76" s="240"/>
      <c r="GI76" s="240"/>
      <c r="GJ76" s="1009"/>
      <c r="GK76" s="58"/>
      <c r="GL76" s="34"/>
      <c r="GM76" s="34"/>
      <c r="GN76" s="34"/>
      <c r="GO76" s="34"/>
      <c r="GP76" s="1009"/>
      <c r="GQ76" s="58"/>
      <c r="GR76" s="34"/>
      <c r="GS76" s="34"/>
      <c r="GT76" s="34"/>
      <c r="GU76" s="34"/>
      <c r="GV76" s="1009"/>
      <c r="GW76" s="77"/>
      <c r="GX76" s="12"/>
      <c r="GY76" s="12"/>
      <c r="GZ76" s="12"/>
      <c r="HA76" s="12"/>
      <c r="HB76" s="12"/>
      <c r="HC76" s="12"/>
      <c r="HD76" s="12"/>
      <c r="HE76" s="12"/>
      <c r="HF76" s="12"/>
      <c r="HG76" s="12"/>
      <c r="HH76" s="12"/>
      <c r="HI76" s="12"/>
      <c r="HJ76" s="12"/>
      <c r="HK76" s="12"/>
      <c r="HL76" s="12"/>
      <c r="HM76" s="12"/>
      <c r="HN76" s="983"/>
      <c r="HO76" s="24"/>
      <c r="HP76" s="366"/>
      <c r="HQ76" s="12"/>
      <c r="HR76" s="250"/>
      <c r="HS76" s="12"/>
    </row>
    <row r="77" spans="1:227" hidden="1" x14ac:dyDescent="0.25">
      <c r="A77" s="62">
        <v>74</v>
      </c>
      <c r="C77" s="282"/>
      <c r="D77" s="153"/>
      <c r="E77" s="153"/>
      <c r="F77" s="153"/>
      <c r="G77" s="258"/>
      <c r="H77" s="1032"/>
      <c r="I77" s="282"/>
      <c r="J77" s="153"/>
      <c r="K77" s="153"/>
      <c r="L77" s="153"/>
      <c r="M77" s="258"/>
      <c r="N77" s="1020"/>
      <c r="O77" s="282"/>
      <c r="P77" s="153"/>
      <c r="Q77" s="153"/>
      <c r="R77" s="153"/>
      <c r="S77" s="258"/>
      <c r="T77" s="1020"/>
      <c r="U77" s="282"/>
      <c r="V77" s="153"/>
      <c r="W77" s="153"/>
      <c r="X77" s="153"/>
      <c r="Y77" s="258"/>
      <c r="Z77" s="1020"/>
      <c r="AA77" s="83"/>
      <c r="AB77" s="34"/>
      <c r="AC77" s="34"/>
      <c r="AD77" s="84"/>
      <c r="AE77" s="87"/>
      <c r="AF77" s="1020"/>
      <c r="AG77" s="257"/>
      <c r="AH77" s="153"/>
      <c r="AI77" s="153"/>
      <c r="AJ77" s="255"/>
      <c r="AK77" s="262"/>
      <c r="AL77" s="1020"/>
      <c r="AM77" s="257"/>
      <c r="AN77" s="153"/>
      <c r="AO77" s="153"/>
      <c r="AP77" s="255"/>
      <c r="AQ77" s="262"/>
      <c r="AR77" s="1020"/>
      <c r="AS77" s="282"/>
      <c r="AT77" s="153"/>
      <c r="AU77" s="153"/>
      <c r="AV77" s="153"/>
      <c r="AW77" s="258"/>
      <c r="AX77" s="1020"/>
      <c r="AY77" s="282"/>
      <c r="AZ77" s="153"/>
      <c r="BA77" s="153"/>
      <c r="BB77" s="153"/>
      <c r="BC77" s="258"/>
      <c r="BD77" s="1020"/>
      <c r="BE77" s="257"/>
      <c r="BF77" s="153"/>
      <c r="BG77" s="153"/>
      <c r="BH77" s="255"/>
      <c r="BI77" s="262"/>
      <c r="BJ77" s="1020"/>
      <c r="BK77" s="257"/>
      <c r="BL77" s="153"/>
      <c r="BM77" s="153"/>
      <c r="BN77" s="255"/>
      <c r="BO77" s="262"/>
      <c r="BP77" s="1020"/>
      <c r="BQ77" s="257"/>
      <c r="BR77" s="257"/>
      <c r="BS77" s="257"/>
      <c r="BT77" s="257"/>
      <c r="BU77" s="257"/>
      <c r="BV77" s="12"/>
      <c r="BW77" s="77"/>
      <c r="BX77" s="1020"/>
      <c r="BY77" s="58"/>
      <c r="BZ77" s="34"/>
      <c r="CA77" s="34"/>
      <c r="CB77" s="34"/>
      <c r="CC77" s="71"/>
      <c r="CD77" s="1020"/>
      <c r="CE77" s="83"/>
      <c r="CF77" s="34"/>
      <c r="CG77" s="34"/>
      <c r="CH77" s="84"/>
      <c r="CI77" s="87"/>
      <c r="CJ77" s="1020"/>
      <c r="CK77" s="83"/>
      <c r="CL77" s="34"/>
      <c r="CM77" s="34"/>
      <c r="CN77" s="84"/>
      <c r="CO77" s="87"/>
      <c r="CP77" s="1020"/>
      <c r="CQ77" s="83"/>
      <c r="CR77" s="34"/>
      <c r="CS77" s="34"/>
      <c r="CT77" s="84"/>
      <c r="CU77" s="87"/>
      <c r="CV77" s="1020"/>
      <c r="CW77" s="83"/>
      <c r="CX77" s="34"/>
      <c r="CY77" s="34"/>
      <c r="CZ77" s="84"/>
      <c r="DA77" s="87"/>
      <c r="DB77" s="1020"/>
      <c r="DC77" s="83"/>
      <c r="DD77" s="34"/>
      <c r="DE77" s="34"/>
      <c r="DF77" s="84"/>
      <c r="DG77" s="87"/>
      <c r="DH77" s="1020"/>
      <c r="DI77" s="83"/>
      <c r="DJ77" s="34"/>
      <c r="DK77" s="34"/>
      <c r="DL77" s="84"/>
      <c r="DM77" s="87"/>
      <c r="DN77" s="1020"/>
      <c r="DO77" s="83"/>
      <c r="DP77" s="34"/>
      <c r="DQ77" s="34"/>
      <c r="DR77" s="84"/>
      <c r="DS77" s="87"/>
      <c r="DT77" s="1020"/>
      <c r="DU77" s="83"/>
      <c r="DV77" s="34"/>
      <c r="DW77" s="34"/>
      <c r="DX77" s="84"/>
      <c r="DY77" s="87"/>
      <c r="DZ77" s="1020"/>
      <c r="EA77" s="83"/>
      <c r="EB77" s="34"/>
      <c r="EC77" s="34"/>
      <c r="ED77" s="84"/>
      <c r="EE77" s="87"/>
      <c r="EF77" s="1020"/>
      <c r="EG77" s="257"/>
      <c r="EH77" s="153"/>
      <c r="EI77" s="153"/>
      <c r="EJ77" s="255"/>
      <c r="EK77" s="262"/>
      <c r="EL77" s="1020"/>
      <c r="EM77" s="12"/>
      <c r="EN77" s="12"/>
      <c r="EO77" s="12"/>
      <c r="EP77" s="12"/>
      <c r="EQ77" s="12"/>
      <c r="ER77" s="12"/>
      <c r="ES77" s="77"/>
      <c r="ET77" s="1020"/>
      <c r="EU77" s="83"/>
      <c r="EV77" s="294"/>
      <c r="EW77" s="294"/>
      <c r="EX77" s="84"/>
      <c r="EY77" s="87"/>
      <c r="EZ77" s="1040"/>
      <c r="FA77" s="58"/>
      <c r="FB77" s="34"/>
      <c r="FC77" s="34"/>
      <c r="FD77" s="34"/>
      <c r="FE77" s="34"/>
      <c r="FF77" s="1009"/>
      <c r="FG77" s="58"/>
      <c r="FH77" s="34"/>
      <c r="FI77" s="34"/>
      <c r="FJ77" s="34"/>
      <c r="FK77" s="34"/>
      <c r="FL77" s="1009"/>
      <c r="FM77" s="58"/>
      <c r="FN77" s="34"/>
      <c r="FO77" s="34"/>
      <c r="FP77" s="34"/>
      <c r="FQ77" s="34"/>
      <c r="FR77" s="1009"/>
      <c r="FS77" s="58"/>
      <c r="FT77" s="34"/>
      <c r="FU77" s="34"/>
      <c r="FV77" s="34"/>
      <c r="FW77" s="34"/>
      <c r="FX77" s="1009"/>
      <c r="FY77" s="58"/>
      <c r="FZ77" s="34"/>
      <c r="GA77" s="34"/>
      <c r="GB77" s="34"/>
      <c r="GC77" s="34"/>
      <c r="GD77" s="1009"/>
      <c r="GE77" s="58"/>
      <c r="GF77" s="240"/>
      <c r="GG77" s="240"/>
      <c r="GH77" s="240"/>
      <c r="GI77" s="240"/>
      <c r="GJ77" s="1009"/>
      <c r="GK77" s="58"/>
      <c r="GL77" s="34"/>
      <c r="GM77" s="34"/>
      <c r="GN77" s="34"/>
      <c r="GO77" s="34"/>
      <c r="GP77" s="1009"/>
      <c r="GQ77" s="58"/>
      <c r="GR77" s="34"/>
      <c r="GS77" s="34"/>
      <c r="GT77" s="34"/>
      <c r="GU77" s="34"/>
      <c r="GV77" s="1009"/>
      <c r="GW77" s="77"/>
      <c r="GX77" s="12"/>
      <c r="GY77" s="12"/>
      <c r="GZ77" s="12"/>
      <c r="HA77" s="12"/>
      <c r="HB77" s="12"/>
      <c r="HC77" s="12"/>
      <c r="HD77" s="12"/>
      <c r="HE77" s="12"/>
      <c r="HF77" s="12"/>
      <c r="HG77" s="12"/>
      <c r="HH77" s="12"/>
      <c r="HI77" s="12"/>
      <c r="HJ77" s="12"/>
      <c r="HK77" s="12"/>
      <c r="HL77" s="12"/>
      <c r="HM77" s="12"/>
      <c r="HN77" s="983"/>
      <c r="HO77" s="24"/>
      <c r="HP77" s="366"/>
      <c r="HQ77" s="12"/>
      <c r="HR77" s="250"/>
      <c r="HS77" s="12"/>
    </row>
    <row r="78" spans="1:227" hidden="1" x14ac:dyDescent="0.25">
      <c r="A78" s="62">
        <v>75</v>
      </c>
      <c r="C78" s="282"/>
      <c r="D78" s="153"/>
      <c r="E78" s="153"/>
      <c r="F78" s="153"/>
      <c r="G78" s="258"/>
      <c r="H78" s="1032"/>
      <c r="I78" s="282"/>
      <c r="J78" s="153"/>
      <c r="K78" s="153"/>
      <c r="L78" s="153"/>
      <c r="M78" s="258"/>
      <c r="N78" s="1020"/>
      <c r="O78" s="282"/>
      <c r="P78" s="153"/>
      <c r="Q78" s="153"/>
      <c r="R78" s="153"/>
      <c r="S78" s="258"/>
      <c r="T78" s="1020"/>
      <c r="U78" s="282"/>
      <c r="V78" s="153"/>
      <c r="W78" s="153"/>
      <c r="X78" s="153"/>
      <c r="Y78" s="258"/>
      <c r="Z78" s="1020"/>
      <c r="AA78" s="83"/>
      <c r="AB78" s="34"/>
      <c r="AC78" s="34"/>
      <c r="AD78" s="84"/>
      <c r="AE78" s="87"/>
      <c r="AF78" s="1020"/>
      <c r="AG78" s="257"/>
      <c r="AH78" s="153"/>
      <c r="AI78" s="153"/>
      <c r="AJ78" s="255"/>
      <c r="AK78" s="262"/>
      <c r="AL78" s="1020"/>
      <c r="AM78" s="257"/>
      <c r="AN78" s="153"/>
      <c r="AO78" s="153"/>
      <c r="AP78" s="255"/>
      <c r="AQ78" s="262"/>
      <c r="AR78" s="1020"/>
      <c r="AS78" s="282"/>
      <c r="AT78" s="153"/>
      <c r="AU78" s="153"/>
      <c r="AV78" s="153"/>
      <c r="AW78" s="258"/>
      <c r="AX78" s="1020"/>
      <c r="AY78" s="282"/>
      <c r="AZ78" s="153"/>
      <c r="BA78" s="153"/>
      <c r="BB78" s="153"/>
      <c r="BC78" s="258"/>
      <c r="BD78" s="1020"/>
      <c r="BE78" s="257"/>
      <c r="BF78" s="153"/>
      <c r="BG78" s="153"/>
      <c r="BH78" s="255"/>
      <c r="BI78" s="262"/>
      <c r="BJ78" s="1020"/>
      <c r="BK78" s="257"/>
      <c r="BL78" s="153"/>
      <c r="BM78" s="153"/>
      <c r="BN78" s="255"/>
      <c r="BO78" s="262"/>
      <c r="BP78" s="1020"/>
      <c r="BQ78" s="257"/>
      <c r="BR78" s="257"/>
      <c r="BS78" s="257"/>
      <c r="BT78" s="257"/>
      <c r="BU78" s="257"/>
      <c r="BV78" s="12"/>
      <c r="BW78" s="77"/>
      <c r="BX78" s="1020"/>
      <c r="BY78" s="58"/>
      <c r="BZ78" s="34"/>
      <c r="CA78" s="34"/>
      <c r="CB78" s="34"/>
      <c r="CC78" s="71"/>
      <c r="CD78" s="1020"/>
      <c r="CE78" s="83"/>
      <c r="CF78" s="34"/>
      <c r="CG78" s="34"/>
      <c r="CH78" s="84"/>
      <c r="CI78" s="87"/>
      <c r="CJ78" s="1020"/>
      <c r="CK78" s="83"/>
      <c r="CL78" s="34"/>
      <c r="CM78" s="34"/>
      <c r="CN78" s="84"/>
      <c r="CO78" s="87"/>
      <c r="CP78" s="1020"/>
      <c r="CQ78" s="83"/>
      <c r="CR78" s="34"/>
      <c r="CS78" s="34"/>
      <c r="CT78" s="84"/>
      <c r="CU78" s="87"/>
      <c r="CV78" s="1020"/>
      <c r="CW78" s="83"/>
      <c r="CX78" s="34"/>
      <c r="CY78" s="34"/>
      <c r="CZ78" s="84"/>
      <c r="DA78" s="87"/>
      <c r="DB78" s="1020"/>
      <c r="DC78" s="83"/>
      <c r="DD78" s="34"/>
      <c r="DE78" s="34"/>
      <c r="DF78" s="84"/>
      <c r="DG78" s="87"/>
      <c r="DH78" s="1020"/>
      <c r="DI78" s="83"/>
      <c r="DJ78" s="34"/>
      <c r="DK78" s="34"/>
      <c r="DL78" s="84"/>
      <c r="DM78" s="87"/>
      <c r="DN78" s="1020"/>
      <c r="DO78" s="83"/>
      <c r="DP78" s="34"/>
      <c r="DQ78" s="34"/>
      <c r="DR78" s="84"/>
      <c r="DS78" s="87"/>
      <c r="DT78" s="1020"/>
      <c r="DU78" s="83"/>
      <c r="DV78" s="34"/>
      <c r="DW78" s="34"/>
      <c r="DX78" s="84"/>
      <c r="DY78" s="87"/>
      <c r="DZ78" s="1020"/>
      <c r="EA78" s="83"/>
      <c r="EB78" s="34"/>
      <c r="EC78" s="34"/>
      <c r="ED78" s="84"/>
      <c r="EE78" s="87"/>
      <c r="EF78" s="1020"/>
      <c r="EG78" s="257"/>
      <c r="EH78" s="153"/>
      <c r="EI78" s="153"/>
      <c r="EJ78" s="255"/>
      <c r="EK78" s="262"/>
      <c r="EL78" s="1020"/>
      <c r="EM78" s="12"/>
      <c r="EN78" s="12"/>
      <c r="EO78" s="12"/>
      <c r="EP78" s="12"/>
      <c r="EQ78" s="12"/>
      <c r="ER78" s="12"/>
      <c r="ES78" s="77"/>
      <c r="ET78" s="1020"/>
      <c r="EU78" s="83"/>
      <c r="EV78" s="294"/>
      <c r="EW78" s="294"/>
      <c r="EX78" s="84"/>
      <c r="EY78" s="87"/>
      <c r="EZ78" s="1040"/>
      <c r="FA78" s="58"/>
      <c r="FB78" s="34"/>
      <c r="FC78" s="34"/>
      <c r="FD78" s="34"/>
      <c r="FE78" s="34"/>
      <c r="FF78" s="1009"/>
      <c r="FG78" s="58"/>
      <c r="FH78" s="34"/>
      <c r="FI78" s="34"/>
      <c r="FJ78" s="34"/>
      <c r="FK78" s="34"/>
      <c r="FL78" s="1009"/>
      <c r="FM78" s="58"/>
      <c r="FN78" s="34"/>
      <c r="FO78" s="34"/>
      <c r="FP78" s="34"/>
      <c r="FQ78" s="34"/>
      <c r="FR78" s="1009"/>
      <c r="FS78" s="58"/>
      <c r="FT78" s="34"/>
      <c r="FU78" s="34"/>
      <c r="FV78" s="34"/>
      <c r="FW78" s="34"/>
      <c r="FX78" s="1009"/>
      <c r="FY78" s="58"/>
      <c r="FZ78" s="34"/>
      <c r="GA78" s="34"/>
      <c r="GB78" s="34"/>
      <c r="GC78" s="34"/>
      <c r="GD78" s="1009"/>
      <c r="GE78" s="58"/>
      <c r="GF78" s="240"/>
      <c r="GG78" s="240"/>
      <c r="GH78" s="240"/>
      <c r="GI78" s="240"/>
      <c r="GJ78" s="1009"/>
      <c r="GK78" s="58"/>
      <c r="GL78" s="34"/>
      <c r="GM78" s="34"/>
      <c r="GN78" s="34"/>
      <c r="GO78" s="34"/>
      <c r="GP78" s="1009"/>
      <c r="GQ78" s="58"/>
      <c r="GR78" s="34"/>
      <c r="GS78" s="34"/>
      <c r="GT78" s="34"/>
      <c r="GU78" s="34"/>
      <c r="GV78" s="1009"/>
      <c r="GW78" s="77"/>
      <c r="GX78" s="12"/>
      <c r="GY78" s="12"/>
      <c r="GZ78" s="12"/>
      <c r="HA78" s="12"/>
      <c r="HB78" s="12"/>
      <c r="HC78" s="12"/>
      <c r="HD78" s="12"/>
      <c r="HE78" s="12"/>
      <c r="HF78" s="12"/>
      <c r="HG78" s="12"/>
      <c r="HH78" s="12"/>
      <c r="HI78" s="12"/>
      <c r="HJ78" s="12"/>
      <c r="HK78" s="12"/>
      <c r="HL78" s="12"/>
      <c r="HM78" s="12"/>
      <c r="HN78" s="983"/>
      <c r="HO78" s="24"/>
      <c r="HP78" s="366"/>
      <c r="HQ78" s="12"/>
      <c r="HR78" s="250"/>
      <c r="HS78" s="12"/>
    </row>
    <row r="79" spans="1:227" hidden="1" x14ac:dyDescent="0.25">
      <c r="A79" s="62">
        <v>76</v>
      </c>
      <c r="C79" s="282"/>
      <c r="D79" s="153"/>
      <c r="E79" s="153"/>
      <c r="F79" s="153"/>
      <c r="G79" s="258"/>
      <c r="H79" s="1032"/>
      <c r="I79" s="282"/>
      <c r="J79" s="153"/>
      <c r="K79" s="153"/>
      <c r="L79" s="153"/>
      <c r="M79" s="258"/>
      <c r="N79" s="1020"/>
      <c r="O79" s="282"/>
      <c r="P79" s="153"/>
      <c r="Q79" s="153"/>
      <c r="R79" s="153"/>
      <c r="S79" s="258"/>
      <c r="T79" s="1020"/>
      <c r="U79" s="282"/>
      <c r="V79" s="153"/>
      <c r="W79" s="153"/>
      <c r="X79" s="153"/>
      <c r="Y79" s="258"/>
      <c r="Z79" s="1020"/>
      <c r="AA79" s="83"/>
      <c r="AB79" s="34"/>
      <c r="AC79" s="34"/>
      <c r="AD79" s="84"/>
      <c r="AE79" s="87"/>
      <c r="AF79" s="1020"/>
      <c r="AG79" s="257"/>
      <c r="AH79" s="153"/>
      <c r="AI79" s="153"/>
      <c r="AJ79" s="255"/>
      <c r="AK79" s="262"/>
      <c r="AL79" s="1020"/>
      <c r="AM79" s="257"/>
      <c r="AN79" s="153"/>
      <c r="AO79" s="153"/>
      <c r="AP79" s="255"/>
      <c r="AQ79" s="262"/>
      <c r="AR79" s="1020"/>
      <c r="AS79" s="282"/>
      <c r="AT79" s="153"/>
      <c r="AU79" s="153"/>
      <c r="AV79" s="153"/>
      <c r="AW79" s="258"/>
      <c r="AX79" s="1020"/>
      <c r="AY79" s="282"/>
      <c r="AZ79" s="153"/>
      <c r="BA79" s="153"/>
      <c r="BB79" s="153"/>
      <c r="BC79" s="258"/>
      <c r="BD79" s="1020"/>
      <c r="BE79" s="257"/>
      <c r="BF79" s="153"/>
      <c r="BG79" s="153"/>
      <c r="BH79" s="255"/>
      <c r="BI79" s="262"/>
      <c r="BJ79" s="1020"/>
      <c r="BK79" s="257"/>
      <c r="BL79" s="153"/>
      <c r="BM79" s="153"/>
      <c r="BN79" s="255"/>
      <c r="BO79" s="262"/>
      <c r="BP79" s="1020"/>
      <c r="BQ79" s="257"/>
      <c r="BR79" s="257"/>
      <c r="BS79" s="257"/>
      <c r="BT79" s="257"/>
      <c r="BU79" s="257"/>
      <c r="BV79" s="12"/>
      <c r="BW79" s="77"/>
      <c r="BX79" s="1020"/>
      <c r="BY79" s="58"/>
      <c r="BZ79" s="34"/>
      <c r="CA79" s="34"/>
      <c r="CB79" s="34"/>
      <c r="CC79" s="71"/>
      <c r="CD79" s="1020"/>
      <c r="CE79" s="83"/>
      <c r="CF79" s="34"/>
      <c r="CG79" s="34"/>
      <c r="CH79" s="84"/>
      <c r="CI79" s="87"/>
      <c r="CJ79" s="1020"/>
      <c r="CK79" s="83"/>
      <c r="CL79" s="34"/>
      <c r="CM79" s="34"/>
      <c r="CN79" s="84"/>
      <c r="CO79" s="87"/>
      <c r="CP79" s="1020"/>
      <c r="CQ79" s="83"/>
      <c r="CR79" s="34"/>
      <c r="CS79" s="34"/>
      <c r="CT79" s="84"/>
      <c r="CU79" s="87"/>
      <c r="CV79" s="1020"/>
      <c r="CW79" s="83"/>
      <c r="CX79" s="34"/>
      <c r="CY79" s="34"/>
      <c r="CZ79" s="84"/>
      <c r="DA79" s="87"/>
      <c r="DB79" s="1020"/>
      <c r="DC79" s="83"/>
      <c r="DD79" s="34"/>
      <c r="DE79" s="34"/>
      <c r="DF79" s="84"/>
      <c r="DG79" s="87"/>
      <c r="DH79" s="1020"/>
      <c r="DI79" s="83"/>
      <c r="DJ79" s="34"/>
      <c r="DK79" s="34"/>
      <c r="DL79" s="84"/>
      <c r="DM79" s="87"/>
      <c r="DN79" s="1020"/>
      <c r="DO79" s="83"/>
      <c r="DP79" s="34"/>
      <c r="DQ79" s="34"/>
      <c r="DR79" s="84"/>
      <c r="DS79" s="87"/>
      <c r="DT79" s="1020"/>
      <c r="DU79" s="83"/>
      <c r="DV79" s="34"/>
      <c r="DW79" s="34"/>
      <c r="DX79" s="84"/>
      <c r="DY79" s="87"/>
      <c r="DZ79" s="1020"/>
      <c r="EA79" s="83"/>
      <c r="EB79" s="34"/>
      <c r="EC79" s="34"/>
      <c r="ED79" s="84"/>
      <c r="EE79" s="87"/>
      <c r="EF79" s="1020"/>
      <c r="EG79" s="257"/>
      <c r="EH79" s="153"/>
      <c r="EI79" s="153"/>
      <c r="EJ79" s="255"/>
      <c r="EK79" s="262"/>
      <c r="EL79" s="1020"/>
      <c r="EM79" s="12"/>
      <c r="EN79" s="12"/>
      <c r="EO79" s="12"/>
      <c r="EP79" s="12"/>
      <c r="EQ79" s="12"/>
      <c r="ER79" s="12"/>
      <c r="ES79" s="77"/>
      <c r="ET79" s="1020"/>
      <c r="EU79" s="83"/>
      <c r="EV79" s="294"/>
      <c r="EW79" s="294"/>
      <c r="EX79" s="84"/>
      <c r="EY79" s="87"/>
      <c r="EZ79" s="1040"/>
      <c r="FA79" s="58"/>
      <c r="FB79" s="34"/>
      <c r="FC79" s="34"/>
      <c r="FD79" s="34"/>
      <c r="FE79" s="34"/>
      <c r="FF79" s="1009"/>
      <c r="FG79" s="58"/>
      <c r="FH79" s="34"/>
      <c r="FI79" s="34"/>
      <c r="FJ79" s="34"/>
      <c r="FK79" s="34"/>
      <c r="FL79" s="1009"/>
      <c r="FM79" s="58"/>
      <c r="FN79" s="34"/>
      <c r="FO79" s="34"/>
      <c r="FP79" s="34"/>
      <c r="FQ79" s="34"/>
      <c r="FR79" s="1009"/>
      <c r="FS79" s="58"/>
      <c r="FT79" s="34"/>
      <c r="FU79" s="34"/>
      <c r="FV79" s="34"/>
      <c r="FW79" s="34"/>
      <c r="FX79" s="1009"/>
      <c r="FY79" s="58"/>
      <c r="FZ79" s="34"/>
      <c r="GA79" s="34"/>
      <c r="GB79" s="34"/>
      <c r="GC79" s="34"/>
      <c r="GD79" s="1009"/>
      <c r="GE79" s="58"/>
      <c r="GF79" s="240"/>
      <c r="GG79" s="240"/>
      <c r="GH79" s="240"/>
      <c r="GI79" s="240"/>
      <c r="GJ79" s="1009"/>
      <c r="GK79" s="58"/>
      <c r="GL79" s="34"/>
      <c r="GM79" s="34"/>
      <c r="GN79" s="34"/>
      <c r="GO79" s="34"/>
      <c r="GP79" s="1009"/>
      <c r="GQ79" s="58"/>
      <c r="GR79" s="34"/>
      <c r="GS79" s="34"/>
      <c r="GT79" s="34"/>
      <c r="GU79" s="34"/>
      <c r="GV79" s="1009"/>
      <c r="GW79" s="77"/>
      <c r="GX79" s="12"/>
      <c r="GY79" s="12"/>
      <c r="GZ79" s="12"/>
      <c r="HA79" s="12"/>
      <c r="HB79" s="12"/>
      <c r="HC79" s="12"/>
      <c r="HD79" s="12"/>
      <c r="HE79" s="12"/>
      <c r="HF79" s="12"/>
      <c r="HG79" s="12"/>
      <c r="HH79" s="12"/>
      <c r="HI79" s="12"/>
      <c r="HJ79" s="12"/>
      <c r="HK79" s="12"/>
      <c r="HL79" s="12"/>
      <c r="HM79" s="12"/>
      <c r="HN79" s="983"/>
      <c r="HO79" s="24"/>
      <c r="HP79" s="366"/>
      <c r="HQ79" s="12"/>
      <c r="HR79" s="250"/>
      <c r="HS79" s="12"/>
    </row>
    <row r="80" spans="1:227" hidden="1" x14ac:dyDescent="0.25">
      <c r="A80" s="62">
        <v>77</v>
      </c>
      <c r="C80" s="282"/>
      <c r="D80" s="153"/>
      <c r="E80" s="153"/>
      <c r="F80" s="153"/>
      <c r="G80" s="258"/>
      <c r="H80" s="1032"/>
      <c r="I80" s="282"/>
      <c r="J80" s="153"/>
      <c r="K80" s="153"/>
      <c r="L80" s="153"/>
      <c r="M80" s="258"/>
      <c r="N80" s="1020"/>
      <c r="O80" s="282"/>
      <c r="P80" s="153"/>
      <c r="Q80" s="153"/>
      <c r="R80" s="153"/>
      <c r="S80" s="258"/>
      <c r="T80" s="1020"/>
      <c r="U80" s="282"/>
      <c r="V80" s="153"/>
      <c r="W80" s="153"/>
      <c r="X80" s="153"/>
      <c r="Y80" s="258"/>
      <c r="Z80" s="1020"/>
      <c r="AA80" s="83"/>
      <c r="AB80" s="34"/>
      <c r="AC80" s="34"/>
      <c r="AD80" s="84"/>
      <c r="AE80" s="87"/>
      <c r="AF80" s="1020"/>
      <c r="AG80" s="257"/>
      <c r="AH80" s="153"/>
      <c r="AI80" s="153"/>
      <c r="AJ80" s="255"/>
      <c r="AK80" s="262"/>
      <c r="AL80" s="1020"/>
      <c r="AM80" s="257"/>
      <c r="AN80" s="153"/>
      <c r="AO80" s="153"/>
      <c r="AP80" s="255"/>
      <c r="AQ80" s="262"/>
      <c r="AR80" s="1020"/>
      <c r="AS80" s="282"/>
      <c r="AT80" s="153"/>
      <c r="AU80" s="153"/>
      <c r="AV80" s="153"/>
      <c r="AW80" s="258"/>
      <c r="AX80" s="1020"/>
      <c r="AY80" s="282"/>
      <c r="AZ80" s="153"/>
      <c r="BA80" s="153"/>
      <c r="BB80" s="153"/>
      <c r="BC80" s="258"/>
      <c r="BD80" s="1020"/>
      <c r="BE80" s="257"/>
      <c r="BF80" s="153"/>
      <c r="BG80" s="153"/>
      <c r="BH80" s="255"/>
      <c r="BI80" s="262"/>
      <c r="BJ80" s="1020"/>
      <c r="BK80" s="257"/>
      <c r="BL80" s="153"/>
      <c r="BM80" s="153"/>
      <c r="BN80" s="255"/>
      <c r="BO80" s="262"/>
      <c r="BP80" s="1020"/>
      <c r="BQ80" s="257"/>
      <c r="BR80" s="257"/>
      <c r="BS80" s="257"/>
      <c r="BT80" s="257"/>
      <c r="BU80" s="257"/>
      <c r="BV80" s="12"/>
      <c r="BW80" s="77"/>
      <c r="BX80" s="1020"/>
      <c r="BY80" s="58"/>
      <c r="BZ80" s="34"/>
      <c r="CA80" s="34"/>
      <c r="CB80" s="34"/>
      <c r="CC80" s="71"/>
      <c r="CD80" s="1020"/>
      <c r="CE80" s="83"/>
      <c r="CF80" s="34"/>
      <c r="CG80" s="34"/>
      <c r="CH80" s="84"/>
      <c r="CI80" s="87"/>
      <c r="CJ80" s="1020"/>
      <c r="CK80" s="83"/>
      <c r="CL80" s="34"/>
      <c r="CM80" s="34"/>
      <c r="CN80" s="84"/>
      <c r="CO80" s="87"/>
      <c r="CP80" s="1020"/>
      <c r="CQ80" s="83"/>
      <c r="CR80" s="34"/>
      <c r="CS80" s="34"/>
      <c r="CT80" s="84"/>
      <c r="CU80" s="87"/>
      <c r="CV80" s="1020"/>
      <c r="CW80" s="83"/>
      <c r="CX80" s="34"/>
      <c r="CY80" s="34"/>
      <c r="CZ80" s="84"/>
      <c r="DA80" s="87"/>
      <c r="DB80" s="1020"/>
      <c r="DC80" s="83"/>
      <c r="DD80" s="34"/>
      <c r="DE80" s="34"/>
      <c r="DF80" s="84"/>
      <c r="DG80" s="87"/>
      <c r="DH80" s="1020"/>
      <c r="DI80" s="83"/>
      <c r="DJ80" s="34"/>
      <c r="DK80" s="34"/>
      <c r="DL80" s="84"/>
      <c r="DM80" s="87"/>
      <c r="DN80" s="1020"/>
      <c r="DO80" s="83"/>
      <c r="DP80" s="34"/>
      <c r="DQ80" s="34"/>
      <c r="DR80" s="84"/>
      <c r="DS80" s="87"/>
      <c r="DT80" s="1020"/>
      <c r="DU80" s="83"/>
      <c r="DV80" s="34"/>
      <c r="DW80" s="34"/>
      <c r="DX80" s="84"/>
      <c r="DY80" s="87"/>
      <c r="DZ80" s="1020"/>
      <c r="EA80" s="83"/>
      <c r="EB80" s="34"/>
      <c r="EC80" s="34"/>
      <c r="ED80" s="84"/>
      <c r="EE80" s="87"/>
      <c r="EF80" s="1020"/>
      <c r="EG80" s="257"/>
      <c r="EH80" s="153"/>
      <c r="EI80" s="153"/>
      <c r="EJ80" s="255"/>
      <c r="EK80" s="262"/>
      <c r="EL80" s="1020"/>
      <c r="EM80" s="12"/>
      <c r="EN80" s="12"/>
      <c r="EO80" s="12"/>
      <c r="EP80" s="12"/>
      <c r="EQ80" s="12"/>
      <c r="ER80" s="12"/>
      <c r="ES80" s="77"/>
      <c r="ET80" s="1020"/>
      <c r="EU80" s="83"/>
      <c r="EV80" s="294"/>
      <c r="EW80" s="294"/>
      <c r="EX80" s="84"/>
      <c r="EY80" s="87"/>
      <c r="EZ80" s="1040"/>
      <c r="FA80" s="58"/>
      <c r="FB80" s="34"/>
      <c r="FC80" s="34"/>
      <c r="FD80" s="34"/>
      <c r="FE80" s="34"/>
      <c r="FF80" s="1009"/>
      <c r="FG80" s="58"/>
      <c r="FH80" s="34"/>
      <c r="FI80" s="34"/>
      <c r="FJ80" s="34"/>
      <c r="FK80" s="34"/>
      <c r="FL80" s="1009"/>
      <c r="FM80" s="58"/>
      <c r="FN80" s="34"/>
      <c r="FO80" s="34"/>
      <c r="FP80" s="34"/>
      <c r="FQ80" s="34"/>
      <c r="FR80" s="1009"/>
      <c r="FS80" s="58"/>
      <c r="FT80" s="34"/>
      <c r="FU80" s="34"/>
      <c r="FV80" s="34"/>
      <c r="FW80" s="34"/>
      <c r="FX80" s="1009"/>
      <c r="FY80" s="58"/>
      <c r="FZ80" s="34"/>
      <c r="GA80" s="34"/>
      <c r="GB80" s="34"/>
      <c r="GC80" s="34"/>
      <c r="GD80" s="1009"/>
      <c r="GE80" s="58"/>
      <c r="GF80" s="240"/>
      <c r="GG80" s="240"/>
      <c r="GH80" s="240"/>
      <c r="GI80" s="240"/>
      <c r="GJ80" s="1009"/>
      <c r="GK80" s="58"/>
      <c r="GL80" s="34"/>
      <c r="GM80" s="34"/>
      <c r="GN80" s="34"/>
      <c r="GO80" s="34"/>
      <c r="GP80" s="1009"/>
      <c r="GQ80" s="58"/>
      <c r="GR80" s="34"/>
      <c r="GS80" s="34"/>
      <c r="GT80" s="34"/>
      <c r="GU80" s="34"/>
      <c r="GV80" s="1009"/>
      <c r="GW80" s="77"/>
      <c r="GX80" s="12"/>
      <c r="GY80" s="12"/>
      <c r="GZ80" s="12"/>
      <c r="HA80" s="12"/>
      <c r="HB80" s="12"/>
      <c r="HC80" s="12"/>
      <c r="HD80" s="12"/>
      <c r="HE80" s="12"/>
      <c r="HF80" s="12"/>
      <c r="HG80" s="12"/>
      <c r="HH80" s="12"/>
      <c r="HI80" s="12"/>
      <c r="HJ80" s="12"/>
      <c r="HK80" s="12"/>
      <c r="HL80" s="12"/>
      <c r="HM80" s="12"/>
      <c r="HN80" s="983"/>
      <c r="HO80" s="24"/>
      <c r="HP80" s="366"/>
      <c r="HQ80" s="12"/>
      <c r="HR80" s="250"/>
      <c r="HS80" s="12"/>
    </row>
    <row r="81" spans="1:227" hidden="1" x14ac:dyDescent="0.25">
      <c r="A81" s="62">
        <v>78</v>
      </c>
      <c r="C81" s="282"/>
      <c r="D81" s="153"/>
      <c r="E81" s="153"/>
      <c r="F81" s="153"/>
      <c r="G81" s="258"/>
      <c r="H81" s="1032"/>
      <c r="I81" s="282"/>
      <c r="J81" s="153"/>
      <c r="K81" s="153"/>
      <c r="L81" s="153"/>
      <c r="M81" s="258"/>
      <c r="N81" s="1020"/>
      <c r="O81" s="282"/>
      <c r="P81" s="153"/>
      <c r="Q81" s="153"/>
      <c r="R81" s="153"/>
      <c r="S81" s="258"/>
      <c r="T81" s="1020"/>
      <c r="U81" s="282"/>
      <c r="V81" s="153"/>
      <c r="W81" s="153"/>
      <c r="X81" s="153"/>
      <c r="Y81" s="258"/>
      <c r="Z81" s="1020"/>
      <c r="AA81" s="83"/>
      <c r="AB81" s="34"/>
      <c r="AC81" s="34"/>
      <c r="AD81" s="84"/>
      <c r="AE81" s="87"/>
      <c r="AF81" s="1020"/>
      <c r="AG81" s="257"/>
      <c r="AH81" s="153"/>
      <c r="AI81" s="153"/>
      <c r="AJ81" s="255"/>
      <c r="AK81" s="262"/>
      <c r="AL81" s="1020"/>
      <c r="AM81" s="257"/>
      <c r="AN81" s="153"/>
      <c r="AO81" s="153"/>
      <c r="AP81" s="255"/>
      <c r="AQ81" s="262"/>
      <c r="AR81" s="1020"/>
      <c r="AS81" s="282"/>
      <c r="AT81" s="153"/>
      <c r="AU81" s="153"/>
      <c r="AV81" s="153"/>
      <c r="AW81" s="258"/>
      <c r="AX81" s="1020"/>
      <c r="AY81" s="282"/>
      <c r="AZ81" s="153"/>
      <c r="BA81" s="153"/>
      <c r="BB81" s="153"/>
      <c r="BC81" s="258"/>
      <c r="BD81" s="1020"/>
      <c r="BE81" s="257"/>
      <c r="BF81" s="153"/>
      <c r="BG81" s="153"/>
      <c r="BH81" s="255"/>
      <c r="BI81" s="262"/>
      <c r="BJ81" s="1020"/>
      <c r="BK81" s="257"/>
      <c r="BL81" s="153"/>
      <c r="BM81" s="153"/>
      <c r="BN81" s="255"/>
      <c r="BO81" s="262"/>
      <c r="BP81" s="1020"/>
      <c r="BQ81" s="257"/>
      <c r="BR81" s="257"/>
      <c r="BS81" s="257"/>
      <c r="BT81" s="257"/>
      <c r="BU81" s="257"/>
      <c r="BV81" s="12"/>
      <c r="BW81" s="77"/>
      <c r="BX81" s="1020"/>
      <c r="BY81" s="58"/>
      <c r="BZ81" s="34"/>
      <c r="CA81" s="34"/>
      <c r="CB81" s="34"/>
      <c r="CC81" s="71"/>
      <c r="CD81" s="1020"/>
      <c r="CE81" s="83"/>
      <c r="CF81" s="34"/>
      <c r="CG81" s="34"/>
      <c r="CH81" s="84"/>
      <c r="CI81" s="87"/>
      <c r="CJ81" s="1020"/>
      <c r="CK81" s="83"/>
      <c r="CL81" s="34"/>
      <c r="CM81" s="34"/>
      <c r="CN81" s="84"/>
      <c r="CO81" s="87"/>
      <c r="CP81" s="1020"/>
      <c r="CQ81" s="83"/>
      <c r="CR81" s="34"/>
      <c r="CS81" s="34"/>
      <c r="CT81" s="84"/>
      <c r="CU81" s="87"/>
      <c r="CV81" s="1020"/>
      <c r="CW81" s="83"/>
      <c r="CX81" s="34"/>
      <c r="CY81" s="34"/>
      <c r="CZ81" s="84"/>
      <c r="DA81" s="87"/>
      <c r="DB81" s="1020"/>
      <c r="DC81" s="83"/>
      <c r="DD81" s="34"/>
      <c r="DE81" s="34"/>
      <c r="DF81" s="84"/>
      <c r="DG81" s="87"/>
      <c r="DH81" s="1020"/>
      <c r="DI81" s="83"/>
      <c r="DJ81" s="34"/>
      <c r="DK81" s="34"/>
      <c r="DL81" s="84"/>
      <c r="DM81" s="87"/>
      <c r="DN81" s="1020"/>
      <c r="DO81" s="83"/>
      <c r="DP81" s="34"/>
      <c r="DQ81" s="34"/>
      <c r="DR81" s="84"/>
      <c r="DS81" s="87"/>
      <c r="DT81" s="1020"/>
      <c r="DU81" s="83"/>
      <c r="DV81" s="34"/>
      <c r="DW81" s="34"/>
      <c r="DX81" s="84"/>
      <c r="DY81" s="87"/>
      <c r="DZ81" s="1020"/>
      <c r="EA81" s="83"/>
      <c r="EB81" s="34"/>
      <c r="EC81" s="34"/>
      <c r="ED81" s="84"/>
      <c r="EE81" s="87"/>
      <c r="EF81" s="1020"/>
      <c r="EG81" s="257"/>
      <c r="EH81" s="153"/>
      <c r="EI81" s="153"/>
      <c r="EJ81" s="255"/>
      <c r="EK81" s="262"/>
      <c r="EL81" s="1020"/>
      <c r="EM81" s="12"/>
      <c r="EN81" s="12"/>
      <c r="EO81" s="12"/>
      <c r="EP81" s="12"/>
      <c r="EQ81" s="12"/>
      <c r="ER81" s="12"/>
      <c r="ES81" s="77"/>
      <c r="ET81" s="1020"/>
      <c r="EU81" s="83"/>
      <c r="EV81" s="294"/>
      <c r="EW81" s="294"/>
      <c r="EX81" s="84"/>
      <c r="EY81" s="87"/>
      <c r="EZ81" s="1040"/>
      <c r="FA81" s="58"/>
      <c r="FB81" s="34"/>
      <c r="FC81" s="34"/>
      <c r="FD81" s="34"/>
      <c r="FE81" s="34"/>
      <c r="FF81" s="1009"/>
      <c r="FG81" s="58"/>
      <c r="FH81" s="34"/>
      <c r="FI81" s="34"/>
      <c r="FJ81" s="34"/>
      <c r="FK81" s="34"/>
      <c r="FL81" s="1009"/>
      <c r="FM81" s="58"/>
      <c r="FN81" s="34"/>
      <c r="FO81" s="34"/>
      <c r="FP81" s="34"/>
      <c r="FQ81" s="34"/>
      <c r="FR81" s="1009"/>
      <c r="FS81" s="58"/>
      <c r="FT81" s="34"/>
      <c r="FU81" s="34"/>
      <c r="FV81" s="34"/>
      <c r="FW81" s="34"/>
      <c r="FX81" s="1009"/>
      <c r="FY81" s="58"/>
      <c r="FZ81" s="34"/>
      <c r="GA81" s="34"/>
      <c r="GB81" s="34"/>
      <c r="GC81" s="34"/>
      <c r="GD81" s="1009"/>
      <c r="GE81" s="58"/>
      <c r="GF81" s="240"/>
      <c r="GG81" s="240"/>
      <c r="GH81" s="240"/>
      <c r="GI81" s="240"/>
      <c r="GJ81" s="1009"/>
      <c r="GK81" s="58"/>
      <c r="GL81" s="34"/>
      <c r="GM81" s="34"/>
      <c r="GN81" s="34"/>
      <c r="GO81" s="34"/>
      <c r="GP81" s="1009"/>
      <c r="GQ81" s="58"/>
      <c r="GR81" s="34"/>
      <c r="GS81" s="34"/>
      <c r="GT81" s="34"/>
      <c r="GU81" s="34"/>
      <c r="GV81" s="1009"/>
      <c r="GW81" s="77"/>
      <c r="GX81" s="12"/>
      <c r="GY81" s="12"/>
      <c r="GZ81" s="12"/>
      <c r="HA81" s="12"/>
      <c r="HB81" s="12"/>
      <c r="HC81" s="12"/>
      <c r="HD81" s="12"/>
      <c r="HE81" s="12"/>
      <c r="HF81" s="12"/>
      <c r="HG81" s="12"/>
      <c r="HH81" s="12"/>
      <c r="HI81" s="12"/>
      <c r="HJ81" s="12"/>
      <c r="HK81" s="12"/>
      <c r="HL81" s="12"/>
      <c r="HM81" s="12"/>
      <c r="HN81" s="983"/>
      <c r="HO81" s="24"/>
      <c r="HP81" s="366"/>
      <c r="HQ81" s="12"/>
      <c r="HR81" s="250"/>
      <c r="HS81" s="12"/>
    </row>
    <row r="82" spans="1:227" hidden="1" x14ac:dyDescent="0.25">
      <c r="A82" s="62">
        <v>79</v>
      </c>
      <c r="C82" s="282"/>
      <c r="D82" s="153"/>
      <c r="E82" s="153"/>
      <c r="F82" s="153"/>
      <c r="G82" s="258"/>
      <c r="H82" s="1032"/>
      <c r="I82" s="282"/>
      <c r="J82" s="153"/>
      <c r="K82" s="153"/>
      <c r="L82" s="153"/>
      <c r="M82" s="258"/>
      <c r="N82" s="1020"/>
      <c r="O82" s="282"/>
      <c r="P82" s="153"/>
      <c r="Q82" s="153"/>
      <c r="R82" s="153"/>
      <c r="S82" s="258"/>
      <c r="T82" s="1020"/>
      <c r="U82" s="282"/>
      <c r="V82" s="153"/>
      <c r="W82" s="153"/>
      <c r="X82" s="153"/>
      <c r="Y82" s="258"/>
      <c r="Z82" s="1020"/>
      <c r="AA82" s="83"/>
      <c r="AB82" s="34"/>
      <c r="AC82" s="34"/>
      <c r="AD82" s="84"/>
      <c r="AE82" s="87"/>
      <c r="AF82" s="1020"/>
      <c r="AG82" s="257"/>
      <c r="AH82" s="153"/>
      <c r="AI82" s="153"/>
      <c r="AJ82" s="255"/>
      <c r="AK82" s="262"/>
      <c r="AL82" s="1020"/>
      <c r="AM82" s="257"/>
      <c r="AN82" s="153"/>
      <c r="AO82" s="153"/>
      <c r="AP82" s="255"/>
      <c r="AQ82" s="262"/>
      <c r="AR82" s="1020"/>
      <c r="AS82" s="282"/>
      <c r="AT82" s="153"/>
      <c r="AU82" s="153"/>
      <c r="AV82" s="153"/>
      <c r="AW82" s="258"/>
      <c r="AX82" s="1020"/>
      <c r="AY82" s="282"/>
      <c r="AZ82" s="153"/>
      <c r="BA82" s="153"/>
      <c r="BB82" s="153"/>
      <c r="BC82" s="258"/>
      <c r="BD82" s="1020"/>
      <c r="BE82" s="257"/>
      <c r="BF82" s="153"/>
      <c r="BG82" s="153"/>
      <c r="BH82" s="255"/>
      <c r="BI82" s="262"/>
      <c r="BJ82" s="1020"/>
      <c r="BK82" s="257"/>
      <c r="BL82" s="153"/>
      <c r="BM82" s="153"/>
      <c r="BN82" s="255"/>
      <c r="BO82" s="262"/>
      <c r="BP82" s="1020"/>
      <c r="BQ82" s="257"/>
      <c r="BR82" s="257"/>
      <c r="BS82" s="257"/>
      <c r="BT82" s="257"/>
      <c r="BU82" s="257"/>
      <c r="BV82" s="12"/>
      <c r="BW82" s="77"/>
      <c r="BX82" s="1020"/>
      <c r="BY82" s="58"/>
      <c r="BZ82" s="34"/>
      <c r="CA82" s="34"/>
      <c r="CB82" s="34"/>
      <c r="CC82" s="71"/>
      <c r="CD82" s="1020"/>
      <c r="CE82" s="83"/>
      <c r="CF82" s="34"/>
      <c r="CG82" s="34"/>
      <c r="CH82" s="84"/>
      <c r="CI82" s="87"/>
      <c r="CJ82" s="1020"/>
      <c r="CK82" s="83"/>
      <c r="CL82" s="34"/>
      <c r="CM82" s="34"/>
      <c r="CN82" s="84"/>
      <c r="CO82" s="87"/>
      <c r="CP82" s="1020"/>
      <c r="CQ82" s="83"/>
      <c r="CR82" s="34"/>
      <c r="CS82" s="34"/>
      <c r="CT82" s="84"/>
      <c r="CU82" s="87"/>
      <c r="CV82" s="1020"/>
      <c r="CW82" s="83"/>
      <c r="CX82" s="34"/>
      <c r="CY82" s="34"/>
      <c r="CZ82" s="84"/>
      <c r="DA82" s="87"/>
      <c r="DB82" s="1020"/>
      <c r="DC82" s="83"/>
      <c r="DD82" s="34"/>
      <c r="DE82" s="34"/>
      <c r="DF82" s="84"/>
      <c r="DG82" s="87"/>
      <c r="DH82" s="1020"/>
      <c r="DI82" s="83"/>
      <c r="DJ82" s="34"/>
      <c r="DK82" s="34"/>
      <c r="DL82" s="84"/>
      <c r="DM82" s="87"/>
      <c r="DN82" s="1020"/>
      <c r="DO82" s="83"/>
      <c r="DP82" s="34"/>
      <c r="DQ82" s="34"/>
      <c r="DR82" s="84"/>
      <c r="DS82" s="87"/>
      <c r="DT82" s="1020"/>
      <c r="DU82" s="83"/>
      <c r="DV82" s="34"/>
      <c r="DW82" s="34"/>
      <c r="DX82" s="84"/>
      <c r="DY82" s="87"/>
      <c r="DZ82" s="1020"/>
      <c r="EA82" s="83"/>
      <c r="EB82" s="34"/>
      <c r="EC82" s="34"/>
      <c r="ED82" s="84"/>
      <c r="EE82" s="87"/>
      <c r="EF82" s="1020"/>
      <c r="EG82" s="257"/>
      <c r="EH82" s="153"/>
      <c r="EI82" s="153"/>
      <c r="EJ82" s="255"/>
      <c r="EK82" s="262"/>
      <c r="EL82" s="1020"/>
      <c r="EM82" s="12"/>
      <c r="EN82" s="12"/>
      <c r="EO82" s="12"/>
      <c r="EP82" s="12"/>
      <c r="EQ82" s="12"/>
      <c r="ER82" s="12"/>
      <c r="ES82" s="77"/>
      <c r="ET82" s="1020"/>
      <c r="EU82" s="83"/>
      <c r="EV82" s="294"/>
      <c r="EW82" s="294"/>
      <c r="EX82" s="84"/>
      <c r="EY82" s="87"/>
      <c r="EZ82" s="1040"/>
      <c r="FA82" s="58"/>
      <c r="FB82" s="34"/>
      <c r="FC82" s="34"/>
      <c r="FD82" s="34"/>
      <c r="FE82" s="34"/>
      <c r="FF82" s="1009"/>
      <c r="FG82" s="58"/>
      <c r="FH82" s="34"/>
      <c r="FI82" s="34"/>
      <c r="FJ82" s="34"/>
      <c r="FK82" s="34"/>
      <c r="FL82" s="1009"/>
      <c r="FM82" s="58"/>
      <c r="FN82" s="34"/>
      <c r="FO82" s="34"/>
      <c r="FP82" s="34"/>
      <c r="FQ82" s="34"/>
      <c r="FR82" s="1009"/>
      <c r="FS82" s="58"/>
      <c r="FT82" s="34"/>
      <c r="FU82" s="34"/>
      <c r="FV82" s="34"/>
      <c r="FW82" s="34"/>
      <c r="FX82" s="1009"/>
      <c r="FY82" s="58"/>
      <c r="FZ82" s="34"/>
      <c r="GA82" s="34"/>
      <c r="GB82" s="34"/>
      <c r="GC82" s="34"/>
      <c r="GD82" s="1009"/>
      <c r="GE82" s="58"/>
      <c r="GF82" s="240"/>
      <c r="GG82" s="240"/>
      <c r="GH82" s="240"/>
      <c r="GI82" s="240"/>
      <c r="GJ82" s="1009"/>
      <c r="GK82" s="58"/>
      <c r="GL82" s="34"/>
      <c r="GM82" s="34"/>
      <c r="GN82" s="34"/>
      <c r="GO82" s="34"/>
      <c r="GP82" s="1009"/>
      <c r="GQ82" s="58"/>
      <c r="GR82" s="34"/>
      <c r="GS82" s="34"/>
      <c r="GT82" s="34"/>
      <c r="GU82" s="34"/>
      <c r="GV82" s="1009"/>
      <c r="GW82" s="77"/>
      <c r="GX82" s="12"/>
      <c r="GY82" s="12"/>
      <c r="GZ82" s="12"/>
      <c r="HA82" s="12"/>
      <c r="HB82" s="12"/>
      <c r="HC82" s="12"/>
      <c r="HD82" s="12"/>
      <c r="HE82" s="12"/>
      <c r="HF82" s="12"/>
      <c r="HG82" s="12"/>
      <c r="HH82" s="12"/>
      <c r="HI82" s="12"/>
      <c r="HJ82" s="12"/>
      <c r="HK82" s="12"/>
      <c r="HL82" s="12"/>
      <c r="HM82" s="12"/>
      <c r="HN82" s="983"/>
      <c r="HO82" s="24"/>
      <c r="HP82" s="366"/>
      <c r="HQ82" s="12"/>
      <c r="HR82" s="250"/>
      <c r="HS82" s="12"/>
    </row>
    <row r="83" spans="1:227" hidden="1" x14ac:dyDescent="0.25">
      <c r="A83" s="62">
        <v>80</v>
      </c>
      <c r="C83" s="282"/>
      <c r="D83" s="153"/>
      <c r="E83" s="153"/>
      <c r="F83" s="153"/>
      <c r="G83" s="258"/>
      <c r="H83" s="1032"/>
      <c r="I83" s="282"/>
      <c r="J83" s="153"/>
      <c r="K83" s="153"/>
      <c r="L83" s="153"/>
      <c r="M83" s="258"/>
      <c r="N83" s="1020"/>
      <c r="O83" s="282"/>
      <c r="P83" s="153"/>
      <c r="Q83" s="153"/>
      <c r="R83" s="153"/>
      <c r="S83" s="258"/>
      <c r="T83" s="1020"/>
      <c r="U83" s="282"/>
      <c r="V83" s="153"/>
      <c r="W83" s="153"/>
      <c r="X83" s="153"/>
      <c r="Y83" s="258"/>
      <c r="Z83" s="1020"/>
      <c r="AA83" s="83"/>
      <c r="AB83" s="34"/>
      <c r="AC83" s="34"/>
      <c r="AD83" s="84"/>
      <c r="AE83" s="87"/>
      <c r="AF83" s="1020"/>
      <c r="AG83" s="257"/>
      <c r="AH83" s="153"/>
      <c r="AI83" s="153"/>
      <c r="AJ83" s="255"/>
      <c r="AK83" s="262"/>
      <c r="AL83" s="1020"/>
      <c r="AM83" s="257"/>
      <c r="AN83" s="153"/>
      <c r="AO83" s="153"/>
      <c r="AP83" s="255"/>
      <c r="AQ83" s="262"/>
      <c r="AR83" s="1020"/>
      <c r="AS83" s="282"/>
      <c r="AT83" s="153"/>
      <c r="AU83" s="153"/>
      <c r="AV83" s="153"/>
      <c r="AW83" s="258"/>
      <c r="AX83" s="1020"/>
      <c r="AY83" s="282"/>
      <c r="AZ83" s="153"/>
      <c r="BA83" s="153"/>
      <c r="BB83" s="153"/>
      <c r="BC83" s="258"/>
      <c r="BD83" s="1020"/>
      <c r="BE83" s="257"/>
      <c r="BF83" s="153"/>
      <c r="BG83" s="153"/>
      <c r="BH83" s="255"/>
      <c r="BI83" s="262"/>
      <c r="BJ83" s="1020"/>
      <c r="BK83" s="257"/>
      <c r="BL83" s="153"/>
      <c r="BM83" s="153"/>
      <c r="BN83" s="255"/>
      <c r="BO83" s="262"/>
      <c r="BP83" s="1020"/>
      <c r="BQ83" s="257"/>
      <c r="BR83" s="257"/>
      <c r="BS83" s="257"/>
      <c r="BT83" s="257"/>
      <c r="BU83" s="257"/>
      <c r="BV83" s="12"/>
      <c r="BW83" s="77"/>
      <c r="BX83" s="1020"/>
      <c r="BY83" s="58"/>
      <c r="BZ83" s="34"/>
      <c r="CA83" s="34"/>
      <c r="CB83" s="34"/>
      <c r="CC83" s="71"/>
      <c r="CD83" s="1020"/>
      <c r="CE83" s="83"/>
      <c r="CF83" s="34"/>
      <c r="CG83" s="34"/>
      <c r="CH83" s="84"/>
      <c r="CI83" s="87"/>
      <c r="CJ83" s="1020"/>
      <c r="CK83" s="83"/>
      <c r="CL83" s="34"/>
      <c r="CM83" s="34"/>
      <c r="CN83" s="84"/>
      <c r="CO83" s="87"/>
      <c r="CP83" s="1020"/>
      <c r="CQ83" s="83"/>
      <c r="CR83" s="34"/>
      <c r="CS83" s="34"/>
      <c r="CT83" s="84"/>
      <c r="CU83" s="87"/>
      <c r="CV83" s="1020"/>
      <c r="CW83" s="83"/>
      <c r="CX83" s="34"/>
      <c r="CY83" s="34"/>
      <c r="CZ83" s="84"/>
      <c r="DA83" s="87"/>
      <c r="DB83" s="1020"/>
      <c r="DC83" s="83"/>
      <c r="DD83" s="34"/>
      <c r="DE83" s="34"/>
      <c r="DF83" s="84"/>
      <c r="DG83" s="87"/>
      <c r="DH83" s="1020"/>
      <c r="DI83" s="83"/>
      <c r="DJ83" s="34"/>
      <c r="DK83" s="34"/>
      <c r="DL83" s="84"/>
      <c r="DM83" s="87"/>
      <c r="DN83" s="1020"/>
      <c r="DO83" s="83"/>
      <c r="DP83" s="34"/>
      <c r="DQ83" s="34"/>
      <c r="DR83" s="84"/>
      <c r="DS83" s="87"/>
      <c r="DT83" s="1020"/>
      <c r="DU83" s="83"/>
      <c r="DV83" s="34"/>
      <c r="DW83" s="34"/>
      <c r="DX83" s="84"/>
      <c r="DY83" s="87"/>
      <c r="DZ83" s="1020"/>
      <c r="EA83" s="83"/>
      <c r="EB83" s="34"/>
      <c r="EC83" s="34"/>
      <c r="ED83" s="84"/>
      <c r="EE83" s="87"/>
      <c r="EF83" s="1020"/>
      <c r="EG83" s="257"/>
      <c r="EH83" s="153"/>
      <c r="EI83" s="153"/>
      <c r="EJ83" s="255"/>
      <c r="EK83" s="262"/>
      <c r="EL83" s="1020"/>
      <c r="EM83" s="12"/>
      <c r="EN83" s="12"/>
      <c r="EO83" s="12"/>
      <c r="EP83" s="12"/>
      <c r="EQ83" s="12"/>
      <c r="ER83" s="12"/>
      <c r="ES83" s="77"/>
      <c r="ET83" s="1020"/>
      <c r="EU83" s="83"/>
      <c r="EV83" s="294"/>
      <c r="EW83" s="294"/>
      <c r="EX83" s="84"/>
      <c r="EY83" s="87"/>
      <c r="EZ83" s="1040"/>
      <c r="FA83" s="58"/>
      <c r="FB83" s="34"/>
      <c r="FC83" s="34"/>
      <c r="FD83" s="34"/>
      <c r="FE83" s="34"/>
      <c r="FF83" s="1009"/>
      <c r="FG83" s="58"/>
      <c r="FH83" s="34"/>
      <c r="FI83" s="34"/>
      <c r="FJ83" s="34"/>
      <c r="FK83" s="34"/>
      <c r="FL83" s="1009"/>
      <c r="FM83" s="58"/>
      <c r="FN83" s="34"/>
      <c r="FO83" s="34"/>
      <c r="FP83" s="34"/>
      <c r="FQ83" s="34"/>
      <c r="FR83" s="1009"/>
      <c r="FS83" s="58"/>
      <c r="FT83" s="34"/>
      <c r="FU83" s="34"/>
      <c r="FV83" s="34"/>
      <c r="FW83" s="34"/>
      <c r="FX83" s="1009"/>
      <c r="FY83" s="58"/>
      <c r="FZ83" s="34"/>
      <c r="GA83" s="34"/>
      <c r="GB83" s="34"/>
      <c r="GC83" s="34"/>
      <c r="GD83" s="1009"/>
      <c r="GE83" s="58"/>
      <c r="GF83" s="240"/>
      <c r="GG83" s="240"/>
      <c r="GH83" s="240"/>
      <c r="GI83" s="240"/>
      <c r="GJ83" s="1009"/>
      <c r="GK83" s="58"/>
      <c r="GL83" s="34"/>
      <c r="GM83" s="34"/>
      <c r="GN83" s="34"/>
      <c r="GO83" s="34"/>
      <c r="GP83" s="1009"/>
      <c r="GQ83" s="58"/>
      <c r="GR83" s="34"/>
      <c r="GS83" s="34"/>
      <c r="GT83" s="34"/>
      <c r="GU83" s="34"/>
      <c r="GV83" s="1009"/>
      <c r="GW83" s="77"/>
      <c r="GX83" s="12"/>
      <c r="GY83" s="12"/>
      <c r="GZ83" s="12"/>
      <c r="HA83" s="12"/>
      <c r="HB83" s="12"/>
      <c r="HC83" s="12"/>
      <c r="HD83" s="12"/>
      <c r="HE83" s="12"/>
      <c r="HF83" s="12"/>
      <c r="HG83" s="12"/>
      <c r="HH83" s="12"/>
      <c r="HI83" s="12"/>
      <c r="HJ83" s="12"/>
      <c r="HK83" s="12"/>
      <c r="HL83" s="12"/>
      <c r="HM83" s="12"/>
      <c r="HN83" s="983"/>
      <c r="HO83" s="24"/>
      <c r="HP83" s="366"/>
      <c r="HQ83" s="12"/>
      <c r="HR83" s="250"/>
      <c r="HS83" s="12"/>
    </row>
    <row r="84" spans="1:227" hidden="1" x14ac:dyDescent="0.25">
      <c r="A84" s="62">
        <v>81</v>
      </c>
      <c r="C84" s="282"/>
      <c r="D84" s="153"/>
      <c r="E84" s="153"/>
      <c r="F84" s="153"/>
      <c r="G84" s="258"/>
      <c r="H84" s="1032"/>
      <c r="I84" s="282"/>
      <c r="J84" s="153"/>
      <c r="K84" s="153"/>
      <c r="L84" s="153"/>
      <c r="M84" s="258"/>
      <c r="N84" s="1020"/>
      <c r="O84" s="282"/>
      <c r="P84" s="153"/>
      <c r="Q84" s="153"/>
      <c r="R84" s="153"/>
      <c r="S84" s="258"/>
      <c r="T84" s="1020"/>
      <c r="U84" s="282"/>
      <c r="V84" s="153"/>
      <c r="W84" s="153"/>
      <c r="X84" s="153"/>
      <c r="Y84" s="258"/>
      <c r="Z84" s="1020"/>
      <c r="AA84" s="83"/>
      <c r="AB84" s="34"/>
      <c r="AC84" s="34"/>
      <c r="AD84" s="84"/>
      <c r="AE84" s="87"/>
      <c r="AF84" s="1020"/>
      <c r="AG84" s="257"/>
      <c r="AH84" s="153"/>
      <c r="AI84" s="153"/>
      <c r="AJ84" s="255"/>
      <c r="AK84" s="262"/>
      <c r="AL84" s="1020"/>
      <c r="AM84" s="257"/>
      <c r="AN84" s="153"/>
      <c r="AO84" s="153"/>
      <c r="AP84" s="255"/>
      <c r="AQ84" s="262"/>
      <c r="AR84" s="1020"/>
      <c r="AS84" s="282"/>
      <c r="AT84" s="153"/>
      <c r="AU84" s="153"/>
      <c r="AV84" s="153"/>
      <c r="AW84" s="258"/>
      <c r="AX84" s="1020"/>
      <c r="AY84" s="282"/>
      <c r="AZ84" s="153"/>
      <c r="BA84" s="153"/>
      <c r="BB84" s="153"/>
      <c r="BC84" s="258"/>
      <c r="BD84" s="1020"/>
      <c r="BE84" s="257"/>
      <c r="BF84" s="153"/>
      <c r="BG84" s="153"/>
      <c r="BH84" s="255"/>
      <c r="BI84" s="262"/>
      <c r="BJ84" s="1020"/>
      <c r="BK84" s="257"/>
      <c r="BL84" s="153"/>
      <c r="BM84" s="153"/>
      <c r="BN84" s="255"/>
      <c r="BO84" s="262"/>
      <c r="BP84" s="1020"/>
      <c r="BQ84" s="257"/>
      <c r="BR84" s="257"/>
      <c r="BS84" s="257"/>
      <c r="BT84" s="257"/>
      <c r="BU84" s="257"/>
      <c r="BV84" s="12"/>
      <c r="BW84" s="77"/>
      <c r="BX84" s="1020"/>
      <c r="BY84" s="58"/>
      <c r="BZ84" s="34"/>
      <c r="CA84" s="34"/>
      <c r="CB84" s="34"/>
      <c r="CC84" s="71"/>
      <c r="CD84" s="1020"/>
      <c r="CE84" s="83"/>
      <c r="CF84" s="34"/>
      <c r="CG84" s="34"/>
      <c r="CH84" s="84"/>
      <c r="CI84" s="87"/>
      <c r="CJ84" s="1020"/>
      <c r="CK84" s="83"/>
      <c r="CL84" s="34"/>
      <c r="CM84" s="34"/>
      <c r="CN84" s="84"/>
      <c r="CO84" s="87"/>
      <c r="CP84" s="1020"/>
      <c r="CQ84" s="83"/>
      <c r="CR84" s="34"/>
      <c r="CS84" s="34"/>
      <c r="CT84" s="84"/>
      <c r="CU84" s="87"/>
      <c r="CV84" s="1020"/>
      <c r="CW84" s="83"/>
      <c r="CX84" s="34"/>
      <c r="CY84" s="34"/>
      <c r="CZ84" s="84"/>
      <c r="DA84" s="87"/>
      <c r="DB84" s="1020"/>
      <c r="DC84" s="83"/>
      <c r="DD84" s="34"/>
      <c r="DE84" s="34"/>
      <c r="DF84" s="84"/>
      <c r="DG84" s="87"/>
      <c r="DH84" s="1020"/>
      <c r="DI84" s="83"/>
      <c r="DJ84" s="34"/>
      <c r="DK84" s="34"/>
      <c r="DL84" s="84"/>
      <c r="DM84" s="87"/>
      <c r="DN84" s="1020"/>
      <c r="DO84" s="83"/>
      <c r="DP84" s="34"/>
      <c r="DQ84" s="34"/>
      <c r="DR84" s="84"/>
      <c r="DS84" s="87"/>
      <c r="DT84" s="1020"/>
      <c r="DU84" s="83"/>
      <c r="DV84" s="34"/>
      <c r="DW84" s="34"/>
      <c r="DX84" s="84"/>
      <c r="DY84" s="87"/>
      <c r="DZ84" s="1020"/>
      <c r="EA84" s="83"/>
      <c r="EB84" s="34"/>
      <c r="EC84" s="34"/>
      <c r="ED84" s="84"/>
      <c r="EE84" s="87"/>
      <c r="EF84" s="1020"/>
      <c r="EG84" s="257"/>
      <c r="EH84" s="153"/>
      <c r="EI84" s="153"/>
      <c r="EJ84" s="255"/>
      <c r="EK84" s="262"/>
      <c r="EL84" s="1020"/>
      <c r="EM84" s="12"/>
      <c r="EN84" s="12"/>
      <c r="EO84" s="12"/>
      <c r="EP84" s="12"/>
      <c r="EQ84" s="12"/>
      <c r="ER84" s="12"/>
      <c r="ES84" s="77"/>
      <c r="ET84" s="1020"/>
      <c r="EU84" s="83"/>
      <c r="EV84" s="294"/>
      <c r="EW84" s="294"/>
      <c r="EX84" s="84"/>
      <c r="EY84" s="87"/>
      <c r="EZ84" s="1040"/>
      <c r="FA84" s="58"/>
      <c r="FB84" s="34"/>
      <c r="FC84" s="34"/>
      <c r="FD84" s="34"/>
      <c r="FE84" s="34"/>
      <c r="FF84" s="1009"/>
      <c r="FG84" s="58"/>
      <c r="FH84" s="34"/>
      <c r="FI84" s="34"/>
      <c r="FJ84" s="34"/>
      <c r="FK84" s="34"/>
      <c r="FL84" s="1009"/>
      <c r="FM84" s="58"/>
      <c r="FN84" s="34"/>
      <c r="FO84" s="34"/>
      <c r="FP84" s="34"/>
      <c r="FQ84" s="34"/>
      <c r="FR84" s="1009"/>
      <c r="FS84" s="58"/>
      <c r="FT84" s="34"/>
      <c r="FU84" s="34"/>
      <c r="FV84" s="34"/>
      <c r="FW84" s="34"/>
      <c r="FX84" s="1009"/>
      <c r="FY84" s="58"/>
      <c r="FZ84" s="34"/>
      <c r="GA84" s="34"/>
      <c r="GB84" s="34"/>
      <c r="GC84" s="34"/>
      <c r="GD84" s="1009"/>
      <c r="GE84" s="58"/>
      <c r="GF84" s="240"/>
      <c r="GG84" s="240"/>
      <c r="GH84" s="240"/>
      <c r="GI84" s="240"/>
      <c r="GJ84" s="1009"/>
      <c r="GK84" s="58"/>
      <c r="GL84" s="34"/>
      <c r="GM84" s="34"/>
      <c r="GN84" s="34"/>
      <c r="GO84" s="34"/>
      <c r="GP84" s="1009"/>
      <c r="GQ84" s="58"/>
      <c r="GR84" s="34"/>
      <c r="GS84" s="34"/>
      <c r="GT84" s="34"/>
      <c r="GU84" s="34"/>
      <c r="GV84" s="1009"/>
      <c r="GW84" s="77"/>
      <c r="GX84" s="12"/>
      <c r="GY84" s="12"/>
      <c r="GZ84" s="12"/>
      <c r="HA84" s="12"/>
      <c r="HB84" s="12"/>
      <c r="HC84" s="12"/>
      <c r="HD84" s="12"/>
      <c r="HE84" s="12"/>
      <c r="HF84" s="12"/>
      <c r="HG84" s="12"/>
      <c r="HH84" s="12"/>
      <c r="HI84" s="12"/>
      <c r="HJ84" s="12"/>
      <c r="HK84" s="12"/>
      <c r="HL84" s="12"/>
      <c r="HM84" s="12"/>
      <c r="HN84" s="983"/>
      <c r="HO84" s="24"/>
      <c r="HP84" s="366"/>
      <c r="HQ84" s="12"/>
      <c r="HR84" s="250"/>
      <c r="HS84" s="12"/>
    </row>
    <row r="85" spans="1:227" hidden="1" x14ac:dyDescent="0.25">
      <c r="A85" s="62">
        <v>82</v>
      </c>
      <c r="C85" s="282"/>
      <c r="D85" s="153"/>
      <c r="E85" s="153"/>
      <c r="F85" s="153"/>
      <c r="G85" s="258"/>
      <c r="H85" s="1032"/>
      <c r="I85" s="282"/>
      <c r="J85" s="153"/>
      <c r="K85" s="153"/>
      <c r="L85" s="153"/>
      <c r="M85" s="258"/>
      <c r="N85" s="1020"/>
      <c r="O85" s="282"/>
      <c r="P85" s="153"/>
      <c r="Q85" s="153"/>
      <c r="R85" s="153"/>
      <c r="S85" s="258"/>
      <c r="T85" s="1020"/>
      <c r="U85" s="282"/>
      <c r="V85" s="153"/>
      <c r="W85" s="153"/>
      <c r="X85" s="153"/>
      <c r="Y85" s="258"/>
      <c r="Z85" s="1020"/>
      <c r="AA85" s="83"/>
      <c r="AB85" s="34"/>
      <c r="AC85" s="34"/>
      <c r="AD85" s="84"/>
      <c r="AE85" s="87"/>
      <c r="AF85" s="1020"/>
      <c r="AG85" s="257"/>
      <c r="AH85" s="153"/>
      <c r="AI85" s="153"/>
      <c r="AJ85" s="255"/>
      <c r="AK85" s="262"/>
      <c r="AL85" s="1020"/>
      <c r="AM85" s="257"/>
      <c r="AN85" s="153"/>
      <c r="AO85" s="153"/>
      <c r="AP85" s="255"/>
      <c r="AQ85" s="262"/>
      <c r="AR85" s="1020"/>
      <c r="AS85" s="282"/>
      <c r="AT85" s="153"/>
      <c r="AU85" s="153"/>
      <c r="AV85" s="153"/>
      <c r="AW85" s="258"/>
      <c r="AX85" s="1020"/>
      <c r="AY85" s="282"/>
      <c r="AZ85" s="153"/>
      <c r="BA85" s="153"/>
      <c r="BB85" s="153"/>
      <c r="BC85" s="258"/>
      <c r="BD85" s="1020"/>
      <c r="BE85" s="257"/>
      <c r="BF85" s="153"/>
      <c r="BG85" s="153"/>
      <c r="BH85" s="255"/>
      <c r="BI85" s="262"/>
      <c r="BJ85" s="1020"/>
      <c r="BK85" s="257"/>
      <c r="BL85" s="153"/>
      <c r="BM85" s="153"/>
      <c r="BN85" s="255"/>
      <c r="BO85" s="262"/>
      <c r="BP85" s="1020"/>
      <c r="BQ85" s="257"/>
      <c r="BR85" s="257"/>
      <c r="BS85" s="257"/>
      <c r="BT85" s="257"/>
      <c r="BU85" s="257"/>
      <c r="BV85" s="12"/>
      <c r="BW85" s="77"/>
      <c r="BX85" s="1020"/>
      <c r="BY85" s="58"/>
      <c r="BZ85" s="34"/>
      <c r="CA85" s="34"/>
      <c r="CB85" s="34"/>
      <c r="CC85" s="71"/>
      <c r="CD85" s="1020"/>
      <c r="CE85" s="83"/>
      <c r="CF85" s="34"/>
      <c r="CG85" s="34"/>
      <c r="CH85" s="84"/>
      <c r="CI85" s="87"/>
      <c r="CJ85" s="1020"/>
      <c r="CK85" s="83"/>
      <c r="CL85" s="34"/>
      <c r="CM85" s="34"/>
      <c r="CN85" s="84"/>
      <c r="CO85" s="87"/>
      <c r="CP85" s="1020"/>
      <c r="CQ85" s="83"/>
      <c r="CR85" s="34"/>
      <c r="CS85" s="34"/>
      <c r="CT85" s="84"/>
      <c r="CU85" s="87"/>
      <c r="CV85" s="1020"/>
      <c r="CW85" s="83"/>
      <c r="CX85" s="34"/>
      <c r="CY85" s="34"/>
      <c r="CZ85" s="84"/>
      <c r="DA85" s="87"/>
      <c r="DB85" s="1020"/>
      <c r="DC85" s="83"/>
      <c r="DD85" s="34"/>
      <c r="DE85" s="34"/>
      <c r="DF85" s="84"/>
      <c r="DG85" s="87"/>
      <c r="DH85" s="1020"/>
      <c r="DI85" s="83"/>
      <c r="DJ85" s="34"/>
      <c r="DK85" s="34"/>
      <c r="DL85" s="84"/>
      <c r="DM85" s="87"/>
      <c r="DN85" s="1020"/>
      <c r="DO85" s="83"/>
      <c r="DP85" s="34"/>
      <c r="DQ85" s="34"/>
      <c r="DR85" s="84"/>
      <c r="DS85" s="87"/>
      <c r="DT85" s="1020"/>
      <c r="DU85" s="83"/>
      <c r="DV85" s="34"/>
      <c r="DW85" s="34"/>
      <c r="DX85" s="84"/>
      <c r="DY85" s="87"/>
      <c r="DZ85" s="1020"/>
      <c r="EA85" s="83"/>
      <c r="EB85" s="34"/>
      <c r="EC85" s="34"/>
      <c r="ED85" s="84"/>
      <c r="EE85" s="87"/>
      <c r="EF85" s="1020"/>
      <c r="EG85" s="257"/>
      <c r="EH85" s="153"/>
      <c r="EI85" s="153"/>
      <c r="EJ85" s="255"/>
      <c r="EK85" s="262"/>
      <c r="EL85" s="1020"/>
      <c r="EM85" s="12"/>
      <c r="EN85" s="12"/>
      <c r="EO85" s="12"/>
      <c r="EP85" s="12"/>
      <c r="EQ85" s="12"/>
      <c r="ER85" s="12"/>
      <c r="ES85" s="77"/>
      <c r="ET85" s="1020"/>
      <c r="EU85" s="83"/>
      <c r="EV85" s="294"/>
      <c r="EW85" s="294"/>
      <c r="EX85" s="84"/>
      <c r="EY85" s="87"/>
      <c r="EZ85" s="1040"/>
      <c r="FA85" s="58"/>
      <c r="FB85" s="34"/>
      <c r="FC85" s="34"/>
      <c r="FD85" s="34"/>
      <c r="FE85" s="34"/>
      <c r="FF85" s="1009"/>
      <c r="FG85" s="58"/>
      <c r="FH85" s="34"/>
      <c r="FI85" s="34"/>
      <c r="FJ85" s="34"/>
      <c r="FK85" s="34"/>
      <c r="FL85" s="1009"/>
      <c r="FM85" s="58"/>
      <c r="FN85" s="34"/>
      <c r="FO85" s="34"/>
      <c r="FP85" s="34"/>
      <c r="FQ85" s="34"/>
      <c r="FR85" s="1009"/>
      <c r="FS85" s="58"/>
      <c r="FT85" s="34"/>
      <c r="FU85" s="34"/>
      <c r="FV85" s="34"/>
      <c r="FW85" s="34"/>
      <c r="FX85" s="1009"/>
      <c r="FY85" s="58"/>
      <c r="FZ85" s="34"/>
      <c r="GA85" s="34"/>
      <c r="GB85" s="34"/>
      <c r="GC85" s="34"/>
      <c r="GD85" s="1009"/>
      <c r="GE85" s="58"/>
      <c r="GF85" s="240"/>
      <c r="GG85" s="240"/>
      <c r="GH85" s="240"/>
      <c r="GI85" s="240"/>
      <c r="GJ85" s="1009"/>
      <c r="GK85" s="58"/>
      <c r="GL85" s="34"/>
      <c r="GM85" s="34"/>
      <c r="GN85" s="34"/>
      <c r="GO85" s="34"/>
      <c r="GP85" s="1009"/>
      <c r="GQ85" s="58"/>
      <c r="GR85" s="34"/>
      <c r="GS85" s="34"/>
      <c r="GT85" s="34"/>
      <c r="GU85" s="34"/>
      <c r="GV85" s="1009"/>
      <c r="GW85" s="77"/>
      <c r="GX85" s="12"/>
      <c r="GY85" s="12"/>
      <c r="GZ85" s="12"/>
      <c r="HA85" s="12"/>
      <c r="HB85" s="12"/>
      <c r="HC85" s="12"/>
      <c r="HD85" s="12"/>
      <c r="HE85" s="12"/>
      <c r="HF85" s="12"/>
      <c r="HG85" s="12"/>
      <c r="HH85" s="12"/>
      <c r="HI85" s="12"/>
      <c r="HJ85" s="12"/>
      <c r="HK85" s="12"/>
      <c r="HL85" s="12"/>
      <c r="HM85" s="12"/>
      <c r="HN85" s="983"/>
      <c r="HO85" s="24"/>
      <c r="HP85" s="366"/>
      <c r="HQ85" s="12"/>
      <c r="HR85" s="250"/>
      <c r="HS85" s="12"/>
    </row>
    <row r="86" spans="1:227" hidden="1" x14ac:dyDescent="0.25">
      <c r="A86" s="62">
        <v>83</v>
      </c>
      <c r="C86" s="282"/>
      <c r="D86" s="153"/>
      <c r="E86" s="153"/>
      <c r="F86" s="153"/>
      <c r="G86" s="258"/>
      <c r="H86" s="1032"/>
      <c r="I86" s="282"/>
      <c r="J86" s="153"/>
      <c r="K86" s="153"/>
      <c r="L86" s="153"/>
      <c r="M86" s="258"/>
      <c r="N86" s="1020"/>
      <c r="O86" s="282"/>
      <c r="P86" s="153"/>
      <c r="Q86" s="153"/>
      <c r="R86" s="153"/>
      <c r="S86" s="258"/>
      <c r="T86" s="1020"/>
      <c r="U86" s="282"/>
      <c r="V86" s="153"/>
      <c r="W86" s="153"/>
      <c r="X86" s="153"/>
      <c r="Y86" s="258"/>
      <c r="Z86" s="1020"/>
      <c r="AA86" s="83"/>
      <c r="AB86" s="34"/>
      <c r="AC86" s="34"/>
      <c r="AD86" s="84"/>
      <c r="AE86" s="87"/>
      <c r="AF86" s="1020"/>
      <c r="AG86" s="257"/>
      <c r="AH86" s="153"/>
      <c r="AI86" s="153"/>
      <c r="AJ86" s="255"/>
      <c r="AK86" s="262"/>
      <c r="AL86" s="1020"/>
      <c r="AM86" s="257"/>
      <c r="AN86" s="153"/>
      <c r="AO86" s="153"/>
      <c r="AP86" s="255"/>
      <c r="AQ86" s="262"/>
      <c r="AR86" s="1020"/>
      <c r="AS86" s="282"/>
      <c r="AT86" s="153"/>
      <c r="AU86" s="153"/>
      <c r="AV86" s="153"/>
      <c r="AW86" s="258"/>
      <c r="AX86" s="1020"/>
      <c r="AY86" s="282"/>
      <c r="AZ86" s="153"/>
      <c r="BA86" s="153"/>
      <c r="BB86" s="153"/>
      <c r="BC86" s="258"/>
      <c r="BD86" s="1020"/>
      <c r="BE86" s="257"/>
      <c r="BF86" s="153"/>
      <c r="BG86" s="153"/>
      <c r="BH86" s="255"/>
      <c r="BI86" s="262"/>
      <c r="BJ86" s="1020"/>
      <c r="BK86" s="257"/>
      <c r="BL86" s="153"/>
      <c r="BM86" s="153"/>
      <c r="BN86" s="255"/>
      <c r="BO86" s="262"/>
      <c r="BP86" s="1020"/>
      <c r="BQ86" s="257"/>
      <c r="BR86" s="257"/>
      <c r="BS86" s="257"/>
      <c r="BT86" s="257"/>
      <c r="BU86" s="257"/>
      <c r="BV86" s="12"/>
      <c r="BW86" s="77"/>
      <c r="BX86" s="1020"/>
      <c r="BY86" s="58"/>
      <c r="BZ86" s="34"/>
      <c r="CA86" s="34"/>
      <c r="CB86" s="34"/>
      <c r="CC86" s="71"/>
      <c r="CD86" s="1020"/>
      <c r="CE86" s="83"/>
      <c r="CF86" s="34"/>
      <c r="CG86" s="34"/>
      <c r="CH86" s="84"/>
      <c r="CI86" s="87"/>
      <c r="CJ86" s="1020"/>
      <c r="CK86" s="83"/>
      <c r="CL86" s="34"/>
      <c r="CM86" s="34"/>
      <c r="CN86" s="84"/>
      <c r="CO86" s="87"/>
      <c r="CP86" s="1020"/>
      <c r="CQ86" s="83"/>
      <c r="CR86" s="34"/>
      <c r="CS86" s="34"/>
      <c r="CT86" s="84"/>
      <c r="CU86" s="87"/>
      <c r="CV86" s="1020"/>
      <c r="CW86" s="83"/>
      <c r="CX86" s="34"/>
      <c r="CY86" s="34"/>
      <c r="CZ86" s="84"/>
      <c r="DA86" s="87"/>
      <c r="DB86" s="1020"/>
      <c r="DC86" s="83"/>
      <c r="DD86" s="34"/>
      <c r="DE86" s="34"/>
      <c r="DF86" s="84"/>
      <c r="DG86" s="87"/>
      <c r="DH86" s="1020"/>
      <c r="DI86" s="83"/>
      <c r="DJ86" s="34"/>
      <c r="DK86" s="34"/>
      <c r="DL86" s="84"/>
      <c r="DM86" s="87"/>
      <c r="DN86" s="1020"/>
      <c r="DO86" s="83"/>
      <c r="DP86" s="34"/>
      <c r="DQ86" s="34"/>
      <c r="DR86" s="84"/>
      <c r="DS86" s="87"/>
      <c r="DT86" s="1020"/>
      <c r="DU86" s="83"/>
      <c r="DV86" s="34"/>
      <c r="DW86" s="34"/>
      <c r="DX86" s="84"/>
      <c r="DY86" s="87"/>
      <c r="DZ86" s="1020"/>
      <c r="EA86" s="83"/>
      <c r="EB86" s="34"/>
      <c r="EC86" s="34"/>
      <c r="ED86" s="84"/>
      <c r="EE86" s="87"/>
      <c r="EF86" s="1020"/>
      <c r="EG86" s="257"/>
      <c r="EH86" s="153"/>
      <c r="EI86" s="153"/>
      <c r="EJ86" s="255"/>
      <c r="EK86" s="262"/>
      <c r="EL86" s="1020"/>
      <c r="EM86" s="12"/>
      <c r="EN86" s="12"/>
      <c r="EO86" s="12"/>
      <c r="EP86" s="12"/>
      <c r="EQ86" s="12"/>
      <c r="ER86" s="12"/>
      <c r="ES86" s="77"/>
      <c r="ET86" s="1020"/>
      <c r="EU86" s="83"/>
      <c r="EV86" s="294"/>
      <c r="EW86" s="294"/>
      <c r="EX86" s="84"/>
      <c r="EY86" s="87"/>
      <c r="EZ86" s="1040"/>
      <c r="FA86" s="58"/>
      <c r="FB86" s="34"/>
      <c r="FC86" s="34"/>
      <c r="FD86" s="34"/>
      <c r="FE86" s="34"/>
      <c r="FF86" s="1009"/>
      <c r="FG86" s="58"/>
      <c r="FH86" s="34"/>
      <c r="FI86" s="34"/>
      <c r="FJ86" s="34"/>
      <c r="FK86" s="34"/>
      <c r="FL86" s="1009"/>
      <c r="FM86" s="58"/>
      <c r="FN86" s="34"/>
      <c r="FO86" s="34"/>
      <c r="FP86" s="34"/>
      <c r="FQ86" s="34"/>
      <c r="FR86" s="1009"/>
      <c r="FS86" s="58"/>
      <c r="FT86" s="34"/>
      <c r="FU86" s="34"/>
      <c r="FV86" s="34"/>
      <c r="FW86" s="34"/>
      <c r="FX86" s="1009"/>
      <c r="FY86" s="58"/>
      <c r="FZ86" s="34"/>
      <c r="GA86" s="34"/>
      <c r="GB86" s="34"/>
      <c r="GC86" s="34"/>
      <c r="GD86" s="1009"/>
      <c r="GE86" s="58"/>
      <c r="GF86" s="240"/>
      <c r="GG86" s="240"/>
      <c r="GH86" s="240"/>
      <c r="GI86" s="240"/>
      <c r="GJ86" s="1009"/>
      <c r="GK86" s="58"/>
      <c r="GL86" s="34"/>
      <c r="GM86" s="34"/>
      <c r="GN86" s="34"/>
      <c r="GO86" s="34"/>
      <c r="GP86" s="1009"/>
      <c r="GQ86" s="58"/>
      <c r="GR86" s="34"/>
      <c r="GS86" s="34"/>
      <c r="GT86" s="34"/>
      <c r="GU86" s="34"/>
      <c r="GV86" s="1009"/>
      <c r="GW86" s="77"/>
      <c r="GX86" s="12"/>
      <c r="GY86" s="12"/>
      <c r="GZ86" s="12"/>
      <c r="HA86" s="12"/>
      <c r="HB86" s="12"/>
      <c r="HC86" s="12"/>
      <c r="HD86" s="12"/>
      <c r="HE86" s="12"/>
      <c r="HF86" s="12"/>
      <c r="HG86" s="12"/>
      <c r="HH86" s="12"/>
      <c r="HI86" s="12"/>
      <c r="HJ86" s="12"/>
      <c r="HK86" s="12"/>
      <c r="HL86" s="12"/>
      <c r="HM86" s="12"/>
      <c r="HN86" s="983"/>
      <c r="HO86" s="24"/>
      <c r="HP86" s="366"/>
      <c r="HQ86" s="12"/>
      <c r="HR86" s="250"/>
      <c r="HS86" s="12"/>
    </row>
    <row r="87" spans="1:227" hidden="1" x14ac:dyDescent="0.25">
      <c r="A87" s="62">
        <v>84</v>
      </c>
      <c r="C87" s="282"/>
      <c r="D87" s="153"/>
      <c r="E87" s="153"/>
      <c r="F87" s="153"/>
      <c r="G87" s="258"/>
      <c r="H87" s="1032"/>
      <c r="I87" s="282"/>
      <c r="J87" s="153"/>
      <c r="K87" s="153"/>
      <c r="L87" s="153"/>
      <c r="M87" s="258"/>
      <c r="N87" s="1020"/>
      <c r="O87" s="282"/>
      <c r="P87" s="153"/>
      <c r="Q87" s="153"/>
      <c r="R87" s="153"/>
      <c r="S87" s="258"/>
      <c r="T87" s="1020"/>
      <c r="U87" s="282"/>
      <c r="V87" s="153"/>
      <c r="W87" s="153"/>
      <c r="X87" s="153"/>
      <c r="Y87" s="258"/>
      <c r="Z87" s="1020"/>
      <c r="AA87" s="83"/>
      <c r="AB87" s="34"/>
      <c r="AC87" s="34"/>
      <c r="AD87" s="84"/>
      <c r="AE87" s="87"/>
      <c r="AF87" s="1020"/>
      <c r="AG87" s="257"/>
      <c r="AH87" s="153"/>
      <c r="AI87" s="153"/>
      <c r="AJ87" s="255"/>
      <c r="AK87" s="262"/>
      <c r="AL87" s="1020"/>
      <c r="AM87" s="257"/>
      <c r="AN87" s="153"/>
      <c r="AO87" s="153"/>
      <c r="AP87" s="255"/>
      <c r="AQ87" s="262"/>
      <c r="AR87" s="1020"/>
      <c r="AS87" s="282"/>
      <c r="AT87" s="153"/>
      <c r="AU87" s="153"/>
      <c r="AV87" s="153"/>
      <c r="AW87" s="258"/>
      <c r="AX87" s="1020"/>
      <c r="AY87" s="282"/>
      <c r="AZ87" s="153"/>
      <c r="BA87" s="153"/>
      <c r="BB87" s="153"/>
      <c r="BC87" s="258"/>
      <c r="BD87" s="1020"/>
      <c r="BE87" s="257"/>
      <c r="BF87" s="153"/>
      <c r="BG87" s="153"/>
      <c r="BH87" s="255"/>
      <c r="BI87" s="262"/>
      <c r="BJ87" s="1020"/>
      <c r="BK87" s="257"/>
      <c r="BL87" s="153"/>
      <c r="BM87" s="153"/>
      <c r="BN87" s="255"/>
      <c r="BO87" s="262"/>
      <c r="BP87" s="1020"/>
      <c r="BQ87" s="257"/>
      <c r="BR87" s="257"/>
      <c r="BS87" s="257"/>
      <c r="BT87" s="257"/>
      <c r="BU87" s="257"/>
      <c r="BV87" s="12"/>
      <c r="BW87" s="77"/>
      <c r="BX87" s="1020"/>
      <c r="BY87" s="58"/>
      <c r="BZ87" s="34"/>
      <c r="CA87" s="34"/>
      <c r="CB87" s="34"/>
      <c r="CC87" s="71"/>
      <c r="CD87" s="1020"/>
      <c r="CE87" s="83"/>
      <c r="CF87" s="34"/>
      <c r="CG87" s="34"/>
      <c r="CH87" s="84"/>
      <c r="CI87" s="87"/>
      <c r="CJ87" s="1020"/>
      <c r="CK87" s="83"/>
      <c r="CL87" s="34"/>
      <c r="CM87" s="34"/>
      <c r="CN87" s="84"/>
      <c r="CO87" s="87"/>
      <c r="CP87" s="1020"/>
      <c r="CQ87" s="83"/>
      <c r="CR87" s="34"/>
      <c r="CS87" s="34"/>
      <c r="CT87" s="84"/>
      <c r="CU87" s="87"/>
      <c r="CV87" s="1020"/>
      <c r="CW87" s="83"/>
      <c r="CX87" s="34"/>
      <c r="CY87" s="34"/>
      <c r="CZ87" s="84"/>
      <c r="DA87" s="87"/>
      <c r="DB87" s="1020"/>
      <c r="DC87" s="83"/>
      <c r="DD87" s="34"/>
      <c r="DE87" s="34"/>
      <c r="DF87" s="84"/>
      <c r="DG87" s="87"/>
      <c r="DH87" s="1020"/>
      <c r="DI87" s="83"/>
      <c r="DJ87" s="34"/>
      <c r="DK87" s="34"/>
      <c r="DL87" s="84"/>
      <c r="DM87" s="87"/>
      <c r="DN87" s="1020"/>
      <c r="DO87" s="83"/>
      <c r="DP87" s="34"/>
      <c r="DQ87" s="34"/>
      <c r="DR87" s="84"/>
      <c r="DS87" s="87"/>
      <c r="DT87" s="1020"/>
      <c r="DU87" s="83"/>
      <c r="DV87" s="34"/>
      <c r="DW87" s="34"/>
      <c r="DX87" s="84"/>
      <c r="DY87" s="87"/>
      <c r="DZ87" s="1020"/>
      <c r="EA87" s="83"/>
      <c r="EB87" s="34"/>
      <c r="EC87" s="34"/>
      <c r="ED87" s="84"/>
      <c r="EE87" s="87"/>
      <c r="EF87" s="1020"/>
      <c r="EG87" s="257"/>
      <c r="EH87" s="153"/>
      <c r="EI87" s="153"/>
      <c r="EJ87" s="255"/>
      <c r="EK87" s="262"/>
      <c r="EL87" s="1020"/>
      <c r="EM87" s="12"/>
      <c r="EN87" s="12"/>
      <c r="EO87" s="12"/>
      <c r="EP87" s="12"/>
      <c r="EQ87" s="12"/>
      <c r="ER87" s="12"/>
      <c r="ES87" s="77"/>
      <c r="ET87" s="1020"/>
      <c r="EU87" s="83"/>
      <c r="EV87" s="294"/>
      <c r="EW87" s="294"/>
      <c r="EX87" s="84"/>
      <c r="EY87" s="87"/>
      <c r="EZ87" s="1040"/>
      <c r="FA87" s="58"/>
      <c r="FB87" s="34"/>
      <c r="FC87" s="34"/>
      <c r="FD87" s="34"/>
      <c r="FE87" s="34"/>
      <c r="FF87" s="1009"/>
      <c r="FG87" s="58"/>
      <c r="FH87" s="34"/>
      <c r="FI87" s="34"/>
      <c r="FJ87" s="34"/>
      <c r="FK87" s="34"/>
      <c r="FL87" s="1009"/>
      <c r="FM87" s="58"/>
      <c r="FN87" s="34"/>
      <c r="FO87" s="34"/>
      <c r="FP87" s="34"/>
      <c r="FQ87" s="34"/>
      <c r="FR87" s="1009"/>
      <c r="FS87" s="58"/>
      <c r="FT87" s="34"/>
      <c r="FU87" s="34"/>
      <c r="FV87" s="34"/>
      <c r="FW87" s="34"/>
      <c r="FX87" s="1009"/>
      <c r="FY87" s="58"/>
      <c r="FZ87" s="34"/>
      <c r="GA87" s="34"/>
      <c r="GB87" s="34"/>
      <c r="GC87" s="34"/>
      <c r="GD87" s="1009"/>
      <c r="GE87" s="58"/>
      <c r="GF87" s="240"/>
      <c r="GG87" s="240"/>
      <c r="GH87" s="240"/>
      <c r="GI87" s="240"/>
      <c r="GJ87" s="1009"/>
      <c r="GK87" s="58"/>
      <c r="GL87" s="34"/>
      <c r="GM87" s="34"/>
      <c r="GN87" s="34"/>
      <c r="GO87" s="34"/>
      <c r="GP87" s="1009"/>
      <c r="GQ87" s="58"/>
      <c r="GR87" s="34"/>
      <c r="GS87" s="34"/>
      <c r="GT87" s="34"/>
      <c r="GU87" s="34"/>
      <c r="GV87" s="1009"/>
      <c r="GW87" s="77"/>
      <c r="GX87" s="12"/>
      <c r="GY87" s="12"/>
      <c r="GZ87" s="12"/>
      <c r="HA87" s="12"/>
      <c r="HB87" s="12"/>
      <c r="HC87" s="12"/>
      <c r="HD87" s="12"/>
      <c r="HE87" s="12"/>
      <c r="HF87" s="12"/>
      <c r="HG87" s="12"/>
      <c r="HH87" s="12"/>
      <c r="HI87" s="12"/>
      <c r="HJ87" s="12"/>
      <c r="HK87" s="12"/>
      <c r="HL87" s="12"/>
      <c r="HM87" s="12"/>
      <c r="HN87" s="983"/>
      <c r="HO87" s="24"/>
      <c r="HP87" s="366"/>
      <c r="HQ87" s="12"/>
      <c r="HR87" s="250"/>
      <c r="HS87" s="12"/>
    </row>
    <row r="88" spans="1:227" hidden="1" x14ac:dyDescent="0.25">
      <c r="A88" s="62">
        <v>85</v>
      </c>
      <c r="C88" s="282"/>
      <c r="D88" s="153"/>
      <c r="E88" s="153"/>
      <c r="F88" s="153"/>
      <c r="G88" s="258"/>
      <c r="H88" s="1032"/>
      <c r="I88" s="282"/>
      <c r="J88" s="153"/>
      <c r="K88" s="153"/>
      <c r="L88" s="153"/>
      <c r="M88" s="258"/>
      <c r="N88" s="1020"/>
      <c r="O88" s="282"/>
      <c r="P88" s="153"/>
      <c r="Q88" s="153"/>
      <c r="R88" s="153"/>
      <c r="S88" s="258"/>
      <c r="T88" s="1020"/>
      <c r="U88" s="282"/>
      <c r="V88" s="153"/>
      <c r="W88" s="153"/>
      <c r="X88" s="153"/>
      <c r="Y88" s="258"/>
      <c r="Z88" s="1020"/>
      <c r="AA88" s="83"/>
      <c r="AB88" s="34"/>
      <c r="AC88" s="34"/>
      <c r="AD88" s="84"/>
      <c r="AE88" s="87"/>
      <c r="AF88" s="1020"/>
      <c r="AG88" s="257"/>
      <c r="AH88" s="153"/>
      <c r="AI88" s="153"/>
      <c r="AJ88" s="255"/>
      <c r="AK88" s="262"/>
      <c r="AL88" s="1020"/>
      <c r="AM88" s="257"/>
      <c r="AN88" s="153"/>
      <c r="AO88" s="153"/>
      <c r="AP88" s="255"/>
      <c r="AQ88" s="262"/>
      <c r="AR88" s="1020"/>
      <c r="AS88" s="282"/>
      <c r="AT88" s="153"/>
      <c r="AU88" s="153"/>
      <c r="AV88" s="153"/>
      <c r="AW88" s="258"/>
      <c r="AX88" s="1020"/>
      <c r="AY88" s="282"/>
      <c r="AZ88" s="153"/>
      <c r="BA88" s="153"/>
      <c r="BB88" s="153"/>
      <c r="BC88" s="258"/>
      <c r="BD88" s="1020"/>
      <c r="BE88" s="257"/>
      <c r="BF88" s="153"/>
      <c r="BG88" s="153"/>
      <c r="BH88" s="255"/>
      <c r="BI88" s="262"/>
      <c r="BJ88" s="1020"/>
      <c r="BK88" s="257"/>
      <c r="BL88" s="153"/>
      <c r="BM88" s="153"/>
      <c r="BN88" s="255"/>
      <c r="BO88" s="262"/>
      <c r="BP88" s="1020"/>
      <c r="BQ88" s="257"/>
      <c r="BR88" s="257"/>
      <c r="BS88" s="257"/>
      <c r="BT88" s="257"/>
      <c r="BU88" s="257"/>
      <c r="BV88" s="12"/>
      <c r="BW88" s="77"/>
      <c r="BX88" s="1020"/>
      <c r="BY88" s="58"/>
      <c r="BZ88" s="34"/>
      <c r="CA88" s="34"/>
      <c r="CB88" s="34"/>
      <c r="CC88" s="71"/>
      <c r="CD88" s="1020"/>
      <c r="CE88" s="83"/>
      <c r="CF88" s="34"/>
      <c r="CG88" s="34"/>
      <c r="CH88" s="84"/>
      <c r="CI88" s="87"/>
      <c r="CJ88" s="1020"/>
      <c r="CK88" s="83"/>
      <c r="CL88" s="34"/>
      <c r="CM88" s="34"/>
      <c r="CN88" s="84"/>
      <c r="CO88" s="87"/>
      <c r="CP88" s="1020"/>
      <c r="CQ88" s="83"/>
      <c r="CR88" s="34"/>
      <c r="CS88" s="34"/>
      <c r="CT88" s="84"/>
      <c r="CU88" s="87"/>
      <c r="CV88" s="1020"/>
      <c r="CW88" s="83"/>
      <c r="CX88" s="34"/>
      <c r="CY88" s="34"/>
      <c r="CZ88" s="84"/>
      <c r="DA88" s="87"/>
      <c r="DB88" s="1020"/>
      <c r="DC88" s="83"/>
      <c r="DD88" s="34"/>
      <c r="DE88" s="34"/>
      <c r="DF88" s="84"/>
      <c r="DG88" s="87"/>
      <c r="DH88" s="1020"/>
      <c r="DI88" s="83"/>
      <c r="DJ88" s="34"/>
      <c r="DK88" s="34"/>
      <c r="DL88" s="84"/>
      <c r="DM88" s="87"/>
      <c r="DN88" s="1020"/>
      <c r="DO88" s="83"/>
      <c r="DP88" s="34"/>
      <c r="DQ88" s="34"/>
      <c r="DR88" s="84"/>
      <c r="DS88" s="87"/>
      <c r="DT88" s="1020"/>
      <c r="DU88" s="83"/>
      <c r="DV88" s="34"/>
      <c r="DW88" s="34"/>
      <c r="DX88" s="84"/>
      <c r="DY88" s="87"/>
      <c r="DZ88" s="1020"/>
      <c r="EA88" s="83"/>
      <c r="EB88" s="34"/>
      <c r="EC88" s="34"/>
      <c r="ED88" s="84"/>
      <c r="EE88" s="87"/>
      <c r="EF88" s="1020"/>
      <c r="EG88" s="257"/>
      <c r="EH88" s="153"/>
      <c r="EI88" s="153"/>
      <c r="EJ88" s="255"/>
      <c r="EK88" s="262"/>
      <c r="EL88" s="1020"/>
      <c r="EM88" s="12"/>
      <c r="EN88" s="12"/>
      <c r="EO88" s="12"/>
      <c r="EP88" s="12"/>
      <c r="EQ88" s="12"/>
      <c r="ER88" s="12"/>
      <c r="ES88" s="77"/>
      <c r="ET88" s="1020"/>
      <c r="EU88" s="83"/>
      <c r="EV88" s="294"/>
      <c r="EW88" s="294"/>
      <c r="EX88" s="84"/>
      <c r="EY88" s="87"/>
      <c r="EZ88" s="1040"/>
      <c r="FA88" s="58"/>
      <c r="FB88" s="34"/>
      <c r="FC88" s="34"/>
      <c r="FD88" s="34"/>
      <c r="FE88" s="34"/>
      <c r="FF88" s="1009"/>
      <c r="FG88" s="58"/>
      <c r="FH88" s="34"/>
      <c r="FI88" s="34"/>
      <c r="FJ88" s="34"/>
      <c r="FK88" s="34"/>
      <c r="FL88" s="1009"/>
      <c r="FM88" s="58"/>
      <c r="FN88" s="34"/>
      <c r="FO88" s="34"/>
      <c r="FP88" s="34"/>
      <c r="FQ88" s="34"/>
      <c r="FR88" s="1009"/>
      <c r="FS88" s="58"/>
      <c r="FT88" s="34"/>
      <c r="FU88" s="34"/>
      <c r="FV88" s="34"/>
      <c r="FW88" s="34"/>
      <c r="FX88" s="1009"/>
      <c r="FY88" s="58"/>
      <c r="FZ88" s="34"/>
      <c r="GA88" s="34"/>
      <c r="GB88" s="34"/>
      <c r="GC88" s="34"/>
      <c r="GD88" s="1009"/>
      <c r="GE88" s="58"/>
      <c r="GF88" s="240"/>
      <c r="GG88" s="240"/>
      <c r="GH88" s="240"/>
      <c r="GI88" s="240"/>
      <c r="GJ88" s="1009"/>
      <c r="GK88" s="58"/>
      <c r="GL88" s="34"/>
      <c r="GM88" s="34"/>
      <c r="GN88" s="34"/>
      <c r="GO88" s="34"/>
      <c r="GP88" s="1009"/>
      <c r="GQ88" s="58"/>
      <c r="GR88" s="34"/>
      <c r="GS88" s="34"/>
      <c r="GT88" s="34"/>
      <c r="GU88" s="34"/>
      <c r="GV88" s="1009"/>
      <c r="GW88" s="77"/>
      <c r="GX88" s="12"/>
      <c r="GY88" s="12"/>
      <c r="GZ88" s="12"/>
      <c r="HA88" s="12"/>
      <c r="HB88" s="12"/>
      <c r="HC88" s="12"/>
      <c r="HD88" s="12"/>
      <c r="HE88" s="12"/>
      <c r="HF88" s="12"/>
      <c r="HG88" s="12"/>
      <c r="HH88" s="12"/>
      <c r="HI88" s="12"/>
      <c r="HJ88" s="12"/>
      <c r="HK88" s="12"/>
      <c r="HL88" s="12"/>
      <c r="HM88" s="12"/>
      <c r="HN88" s="983"/>
      <c r="HO88" s="24"/>
      <c r="HP88" s="366"/>
      <c r="HQ88" s="12"/>
      <c r="HR88" s="250"/>
      <c r="HS88" s="12"/>
    </row>
    <row r="89" spans="1:227" hidden="1" x14ac:dyDescent="0.25">
      <c r="A89" s="62">
        <v>86</v>
      </c>
      <c r="C89" s="282"/>
      <c r="D89" s="153"/>
      <c r="E89" s="153"/>
      <c r="F89" s="153"/>
      <c r="G89" s="258"/>
      <c r="H89" s="1032"/>
      <c r="I89" s="282"/>
      <c r="J89" s="153"/>
      <c r="K89" s="153"/>
      <c r="L89" s="153"/>
      <c r="M89" s="258"/>
      <c r="N89" s="1020"/>
      <c r="O89" s="282"/>
      <c r="P89" s="153"/>
      <c r="Q89" s="153"/>
      <c r="R89" s="153"/>
      <c r="S89" s="258"/>
      <c r="T89" s="1020"/>
      <c r="U89" s="282"/>
      <c r="V89" s="153"/>
      <c r="W89" s="153"/>
      <c r="X89" s="153"/>
      <c r="Y89" s="258"/>
      <c r="Z89" s="1020"/>
      <c r="AA89" s="83"/>
      <c r="AB89" s="34"/>
      <c r="AC89" s="34"/>
      <c r="AD89" s="84"/>
      <c r="AE89" s="87"/>
      <c r="AF89" s="1020"/>
      <c r="AG89" s="257"/>
      <c r="AH89" s="153"/>
      <c r="AI89" s="153"/>
      <c r="AJ89" s="255"/>
      <c r="AK89" s="262"/>
      <c r="AL89" s="1020"/>
      <c r="AM89" s="257"/>
      <c r="AN89" s="153"/>
      <c r="AO89" s="153"/>
      <c r="AP89" s="255"/>
      <c r="AQ89" s="262"/>
      <c r="AR89" s="1020"/>
      <c r="AS89" s="282"/>
      <c r="AT89" s="153"/>
      <c r="AU89" s="153"/>
      <c r="AV89" s="153"/>
      <c r="AW89" s="258"/>
      <c r="AX89" s="1020"/>
      <c r="AY89" s="282"/>
      <c r="AZ89" s="153"/>
      <c r="BA89" s="153"/>
      <c r="BB89" s="153"/>
      <c r="BC89" s="258"/>
      <c r="BD89" s="1020"/>
      <c r="BE89" s="257"/>
      <c r="BF89" s="153"/>
      <c r="BG89" s="153"/>
      <c r="BH89" s="255"/>
      <c r="BI89" s="262"/>
      <c r="BJ89" s="1020"/>
      <c r="BK89" s="257"/>
      <c r="BL89" s="153"/>
      <c r="BM89" s="153"/>
      <c r="BN89" s="255"/>
      <c r="BO89" s="262"/>
      <c r="BP89" s="1020"/>
      <c r="BQ89" s="257"/>
      <c r="BR89" s="257"/>
      <c r="BS89" s="257"/>
      <c r="BT89" s="257"/>
      <c r="BU89" s="257"/>
      <c r="BV89" s="12"/>
      <c r="BW89" s="77"/>
      <c r="BX89" s="1020"/>
      <c r="BY89" s="58"/>
      <c r="BZ89" s="34"/>
      <c r="CA89" s="34"/>
      <c r="CB89" s="34"/>
      <c r="CC89" s="71"/>
      <c r="CD89" s="1020"/>
      <c r="CE89" s="83"/>
      <c r="CF89" s="34"/>
      <c r="CG89" s="34"/>
      <c r="CH89" s="84"/>
      <c r="CI89" s="87"/>
      <c r="CJ89" s="1020"/>
      <c r="CK89" s="83"/>
      <c r="CL89" s="34"/>
      <c r="CM89" s="34"/>
      <c r="CN89" s="84"/>
      <c r="CO89" s="87"/>
      <c r="CP89" s="1020"/>
      <c r="CQ89" s="83"/>
      <c r="CR89" s="34"/>
      <c r="CS89" s="34"/>
      <c r="CT89" s="84"/>
      <c r="CU89" s="87"/>
      <c r="CV89" s="1020"/>
      <c r="CW89" s="83"/>
      <c r="CX89" s="34"/>
      <c r="CY89" s="34"/>
      <c r="CZ89" s="84"/>
      <c r="DA89" s="87"/>
      <c r="DB89" s="1020"/>
      <c r="DC89" s="83"/>
      <c r="DD89" s="34"/>
      <c r="DE89" s="34"/>
      <c r="DF89" s="84"/>
      <c r="DG89" s="87"/>
      <c r="DH89" s="1020"/>
      <c r="DI89" s="83"/>
      <c r="DJ89" s="34"/>
      <c r="DK89" s="34"/>
      <c r="DL89" s="84"/>
      <c r="DM89" s="87"/>
      <c r="DN89" s="1020"/>
      <c r="DO89" s="83"/>
      <c r="DP89" s="34"/>
      <c r="DQ89" s="34"/>
      <c r="DR89" s="84"/>
      <c r="DS89" s="87"/>
      <c r="DT89" s="1020"/>
      <c r="DU89" s="83"/>
      <c r="DV89" s="34"/>
      <c r="DW89" s="34"/>
      <c r="DX89" s="84"/>
      <c r="DY89" s="87"/>
      <c r="DZ89" s="1020"/>
      <c r="EA89" s="83"/>
      <c r="EB89" s="34"/>
      <c r="EC89" s="34"/>
      <c r="ED89" s="84"/>
      <c r="EE89" s="87"/>
      <c r="EF89" s="1020"/>
      <c r="EG89" s="257"/>
      <c r="EH89" s="153"/>
      <c r="EI89" s="153"/>
      <c r="EJ89" s="255"/>
      <c r="EK89" s="262"/>
      <c r="EL89" s="1020"/>
      <c r="EM89" s="12"/>
      <c r="EN89" s="12"/>
      <c r="EO89" s="12"/>
      <c r="EP89" s="12"/>
      <c r="EQ89" s="12"/>
      <c r="ER89" s="12"/>
      <c r="ES89" s="77"/>
      <c r="ET89" s="1020"/>
      <c r="EU89" s="83"/>
      <c r="EV89" s="294"/>
      <c r="EW89" s="294"/>
      <c r="EX89" s="84"/>
      <c r="EY89" s="87"/>
      <c r="EZ89" s="1040"/>
      <c r="FA89" s="58"/>
      <c r="FB89" s="34"/>
      <c r="FC89" s="34"/>
      <c r="FD89" s="34"/>
      <c r="FE89" s="34"/>
      <c r="FF89" s="1009"/>
      <c r="FG89" s="58"/>
      <c r="FH89" s="34"/>
      <c r="FI89" s="34"/>
      <c r="FJ89" s="34"/>
      <c r="FK89" s="34"/>
      <c r="FL89" s="1009"/>
      <c r="FM89" s="58"/>
      <c r="FN89" s="34"/>
      <c r="FO89" s="34"/>
      <c r="FP89" s="34"/>
      <c r="FQ89" s="34"/>
      <c r="FR89" s="1009"/>
      <c r="FS89" s="58"/>
      <c r="FT89" s="34"/>
      <c r="FU89" s="34"/>
      <c r="FV89" s="34"/>
      <c r="FW89" s="34"/>
      <c r="FX89" s="1009"/>
      <c r="FY89" s="58"/>
      <c r="FZ89" s="34"/>
      <c r="GA89" s="34"/>
      <c r="GB89" s="34"/>
      <c r="GC89" s="34"/>
      <c r="GD89" s="1009"/>
      <c r="GE89" s="58"/>
      <c r="GF89" s="240"/>
      <c r="GG89" s="240"/>
      <c r="GH89" s="240"/>
      <c r="GI89" s="240"/>
      <c r="GJ89" s="1009"/>
      <c r="GK89" s="58"/>
      <c r="GL89" s="34"/>
      <c r="GM89" s="34"/>
      <c r="GN89" s="34"/>
      <c r="GO89" s="34"/>
      <c r="GP89" s="1009"/>
      <c r="GQ89" s="58"/>
      <c r="GR89" s="34"/>
      <c r="GS89" s="34"/>
      <c r="GT89" s="34"/>
      <c r="GU89" s="34"/>
      <c r="GV89" s="1009"/>
      <c r="GW89" s="77"/>
      <c r="GX89" s="12"/>
      <c r="GY89" s="12"/>
      <c r="GZ89" s="12"/>
      <c r="HA89" s="12"/>
      <c r="HB89" s="12"/>
      <c r="HC89" s="12"/>
      <c r="HD89" s="12"/>
      <c r="HE89" s="12"/>
      <c r="HF89" s="12"/>
      <c r="HG89" s="12"/>
      <c r="HH89" s="12"/>
      <c r="HI89" s="12"/>
      <c r="HJ89" s="12"/>
      <c r="HK89" s="12"/>
      <c r="HL89" s="12"/>
      <c r="HM89" s="12"/>
      <c r="HN89" s="983"/>
      <c r="HO89" s="24"/>
      <c r="HP89" s="366"/>
      <c r="HQ89" s="12"/>
      <c r="HR89" s="250"/>
      <c r="HS89" s="12"/>
    </row>
    <row r="90" spans="1:227" hidden="1" x14ac:dyDescent="0.25">
      <c r="A90" s="62">
        <v>87</v>
      </c>
      <c r="C90" s="282"/>
      <c r="D90" s="153"/>
      <c r="E90" s="153"/>
      <c r="F90" s="153"/>
      <c r="G90" s="258"/>
      <c r="H90" s="1032"/>
      <c r="I90" s="282"/>
      <c r="J90" s="153"/>
      <c r="K90" s="153"/>
      <c r="L90" s="153"/>
      <c r="M90" s="258"/>
      <c r="N90" s="1020"/>
      <c r="O90" s="282"/>
      <c r="P90" s="153"/>
      <c r="Q90" s="153"/>
      <c r="R90" s="153"/>
      <c r="S90" s="258"/>
      <c r="T90" s="1020"/>
      <c r="U90" s="282"/>
      <c r="V90" s="153"/>
      <c r="W90" s="153"/>
      <c r="X90" s="153"/>
      <c r="Y90" s="258"/>
      <c r="Z90" s="1020"/>
      <c r="AA90" s="83"/>
      <c r="AB90" s="34"/>
      <c r="AC90" s="34"/>
      <c r="AD90" s="84"/>
      <c r="AE90" s="87"/>
      <c r="AF90" s="1020"/>
      <c r="AG90" s="257"/>
      <c r="AH90" s="153"/>
      <c r="AI90" s="153"/>
      <c r="AJ90" s="255"/>
      <c r="AK90" s="262"/>
      <c r="AL90" s="1020"/>
      <c r="AM90" s="257"/>
      <c r="AN90" s="153"/>
      <c r="AO90" s="153"/>
      <c r="AP90" s="255"/>
      <c r="AQ90" s="262"/>
      <c r="AR90" s="1020"/>
      <c r="AS90" s="282"/>
      <c r="AT90" s="153"/>
      <c r="AU90" s="153"/>
      <c r="AV90" s="153"/>
      <c r="AW90" s="258"/>
      <c r="AX90" s="1020"/>
      <c r="AY90" s="282"/>
      <c r="AZ90" s="153"/>
      <c r="BA90" s="153"/>
      <c r="BB90" s="153"/>
      <c r="BC90" s="258"/>
      <c r="BD90" s="1020"/>
      <c r="BE90" s="257"/>
      <c r="BF90" s="153"/>
      <c r="BG90" s="153"/>
      <c r="BH90" s="255"/>
      <c r="BI90" s="262"/>
      <c r="BJ90" s="1020"/>
      <c r="BK90" s="257"/>
      <c r="BL90" s="153"/>
      <c r="BM90" s="153"/>
      <c r="BN90" s="255"/>
      <c r="BO90" s="262"/>
      <c r="BP90" s="1020"/>
      <c r="BQ90" s="257"/>
      <c r="BR90" s="257"/>
      <c r="BS90" s="257"/>
      <c r="BT90" s="257"/>
      <c r="BU90" s="257"/>
      <c r="BV90" s="12"/>
      <c r="BW90" s="77"/>
      <c r="BX90" s="1020"/>
      <c r="BY90" s="58"/>
      <c r="BZ90" s="34"/>
      <c r="CA90" s="34"/>
      <c r="CB90" s="34"/>
      <c r="CC90" s="71"/>
      <c r="CD90" s="1020"/>
      <c r="CE90" s="83"/>
      <c r="CF90" s="34"/>
      <c r="CG90" s="34"/>
      <c r="CH90" s="84"/>
      <c r="CI90" s="87"/>
      <c r="CJ90" s="1020"/>
      <c r="CK90" s="83"/>
      <c r="CL90" s="34"/>
      <c r="CM90" s="34"/>
      <c r="CN90" s="84"/>
      <c r="CO90" s="87"/>
      <c r="CP90" s="1020"/>
      <c r="CQ90" s="83"/>
      <c r="CR90" s="34"/>
      <c r="CS90" s="34"/>
      <c r="CT90" s="84"/>
      <c r="CU90" s="87"/>
      <c r="CV90" s="1020"/>
      <c r="CW90" s="83"/>
      <c r="CX90" s="34"/>
      <c r="CY90" s="34"/>
      <c r="CZ90" s="84"/>
      <c r="DA90" s="87"/>
      <c r="DB90" s="1020"/>
      <c r="DC90" s="83"/>
      <c r="DD90" s="34"/>
      <c r="DE90" s="34"/>
      <c r="DF90" s="84"/>
      <c r="DG90" s="87"/>
      <c r="DH90" s="1020"/>
      <c r="DI90" s="83"/>
      <c r="DJ90" s="34"/>
      <c r="DK90" s="34"/>
      <c r="DL90" s="84"/>
      <c r="DM90" s="87"/>
      <c r="DN90" s="1020"/>
      <c r="DO90" s="83"/>
      <c r="DP90" s="34"/>
      <c r="DQ90" s="34"/>
      <c r="DR90" s="84"/>
      <c r="DS90" s="87"/>
      <c r="DT90" s="1020"/>
      <c r="DU90" s="83"/>
      <c r="DV90" s="34"/>
      <c r="DW90" s="34"/>
      <c r="DX90" s="84"/>
      <c r="DY90" s="87"/>
      <c r="DZ90" s="1020"/>
      <c r="EA90" s="83"/>
      <c r="EB90" s="34"/>
      <c r="EC90" s="34"/>
      <c r="ED90" s="84"/>
      <c r="EE90" s="87"/>
      <c r="EF90" s="1020"/>
      <c r="EG90" s="257"/>
      <c r="EH90" s="153"/>
      <c r="EI90" s="153"/>
      <c r="EJ90" s="255"/>
      <c r="EK90" s="262"/>
      <c r="EL90" s="1020"/>
      <c r="EM90" s="12"/>
      <c r="EN90" s="12"/>
      <c r="EO90" s="12"/>
      <c r="EP90" s="12"/>
      <c r="EQ90" s="12"/>
      <c r="ER90" s="12"/>
      <c r="ES90" s="77"/>
      <c r="ET90" s="1020"/>
      <c r="EU90" s="83"/>
      <c r="EV90" s="294"/>
      <c r="EW90" s="294"/>
      <c r="EX90" s="84"/>
      <c r="EY90" s="87"/>
      <c r="EZ90" s="1040"/>
      <c r="FA90" s="58"/>
      <c r="FB90" s="34"/>
      <c r="FC90" s="34"/>
      <c r="FD90" s="34"/>
      <c r="FE90" s="34"/>
      <c r="FF90" s="1009"/>
      <c r="FG90" s="58"/>
      <c r="FH90" s="34"/>
      <c r="FI90" s="34"/>
      <c r="FJ90" s="34"/>
      <c r="FK90" s="34"/>
      <c r="FL90" s="1009"/>
      <c r="FM90" s="58"/>
      <c r="FN90" s="34"/>
      <c r="FO90" s="34"/>
      <c r="FP90" s="34"/>
      <c r="FQ90" s="34"/>
      <c r="FR90" s="1009"/>
      <c r="FS90" s="58"/>
      <c r="FT90" s="34"/>
      <c r="FU90" s="34"/>
      <c r="FV90" s="34"/>
      <c r="FW90" s="34"/>
      <c r="FX90" s="1009"/>
      <c r="FY90" s="58"/>
      <c r="FZ90" s="34"/>
      <c r="GA90" s="34"/>
      <c r="GB90" s="34"/>
      <c r="GC90" s="34"/>
      <c r="GD90" s="1009"/>
      <c r="GE90" s="58"/>
      <c r="GF90" s="240"/>
      <c r="GG90" s="240"/>
      <c r="GH90" s="240"/>
      <c r="GI90" s="240"/>
      <c r="GJ90" s="1009"/>
      <c r="GK90" s="58"/>
      <c r="GL90" s="34"/>
      <c r="GM90" s="34"/>
      <c r="GN90" s="34"/>
      <c r="GO90" s="34"/>
      <c r="GP90" s="1009"/>
      <c r="GQ90" s="58"/>
      <c r="GR90" s="34"/>
      <c r="GS90" s="34"/>
      <c r="GT90" s="34"/>
      <c r="GU90" s="34"/>
      <c r="GV90" s="1009"/>
      <c r="GW90" s="77"/>
      <c r="GX90" s="12"/>
      <c r="GY90" s="12"/>
      <c r="GZ90" s="12"/>
      <c r="HA90" s="12"/>
      <c r="HB90" s="12"/>
      <c r="HC90" s="12"/>
      <c r="HD90" s="12"/>
      <c r="HE90" s="12"/>
      <c r="HF90" s="12"/>
      <c r="HG90" s="12"/>
      <c r="HH90" s="12"/>
      <c r="HI90" s="12"/>
      <c r="HJ90" s="12"/>
      <c r="HK90" s="12"/>
      <c r="HL90" s="12"/>
      <c r="HM90" s="12"/>
      <c r="HN90" s="983"/>
      <c r="HO90" s="24"/>
      <c r="HP90" s="366"/>
      <c r="HQ90" s="12"/>
      <c r="HR90" s="250"/>
      <c r="HS90" s="12"/>
    </row>
    <row r="91" spans="1:227" hidden="1" x14ac:dyDescent="0.25">
      <c r="A91" s="62">
        <v>88</v>
      </c>
      <c r="C91" s="282"/>
      <c r="D91" s="153"/>
      <c r="E91" s="153"/>
      <c r="F91" s="153"/>
      <c r="G91" s="258"/>
      <c r="H91" s="1032"/>
      <c r="I91" s="282"/>
      <c r="J91" s="153"/>
      <c r="K91" s="153"/>
      <c r="L91" s="153"/>
      <c r="M91" s="258"/>
      <c r="N91" s="1020"/>
      <c r="O91" s="282"/>
      <c r="P91" s="153"/>
      <c r="Q91" s="153"/>
      <c r="R91" s="153"/>
      <c r="S91" s="258"/>
      <c r="T91" s="1020"/>
      <c r="U91" s="282"/>
      <c r="V91" s="153"/>
      <c r="W91" s="153"/>
      <c r="X91" s="153"/>
      <c r="Y91" s="258"/>
      <c r="Z91" s="1020"/>
      <c r="AA91" s="83"/>
      <c r="AB91" s="34"/>
      <c r="AC91" s="34"/>
      <c r="AD91" s="84"/>
      <c r="AE91" s="87"/>
      <c r="AF91" s="1020"/>
      <c r="AG91" s="257"/>
      <c r="AH91" s="153"/>
      <c r="AI91" s="153"/>
      <c r="AJ91" s="255"/>
      <c r="AK91" s="262"/>
      <c r="AL91" s="1020"/>
      <c r="AM91" s="257"/>
      <c r="AN91" s="153"/>
      <c r="AO91" s="153"/>
      <c r="AP91" s="255"/>
      <c r="AQ91" s="262"/>
      <c r="AR91" s="1020"/>
      <c r="AS91" s="282"/>
      <c r="AT91" s="153"/>
      <c r="AU91" s="153"/>
      <c r="AV91" s="153"/>
      <c r="AW91" s="258"/>
      <c r="AX91" s="1020"/>
      <c r="AY91" s="282"/>
      <c r="AZ91" s="153"/>
      <c r="BA91" s="153"/>
      <c r="BB91" s="153"/>
      <c r="BC91" s="258"/>
      <c r="BD91" s="1020"/>
      <c r="BE91" s="257"/>
      <c r="BF91" s="153"/>
      <c r="BG91" s="153"/>
      <c r="BH91" s="255"/>
      <c r="BI91" s="262"/>
      <c r="BJ91" s="1020"/>
      <c r="BK91" s="257"/>
      <c r="BL91" s="153"/>
      <c r="BM91" s="153"/>
      <c r="BN91" s="255"/>
      <c r="BO91" s="262"/>
      <c r="BP91" s="1020"/>
      <c r="BQ91" s="257"/>
      <c r="BR91" s="257"/>
      <c r="BS91" s="257"/>
      <c r="BT91" s="257"/>
      <c r="BU91" s="257"/>
      <c r="BV91" s="12"/>
      <c r="BW91" s="77"/>
      <c r="BX91" s="1020"/>
      <c r="BY91" s="58"/>
      <c r="BZ91" s="34"/>
      <c r="CA91" s="34"/>
      <c r="CB91" s="34"/>
      <c r="CC91" s="71"/>
      <c r="CD91" s="1020"/>
      <c r="CE91" s="83"/>
      <c r="CF91" s="34"/>
      <c r="CG91" s="34"/>
      <c r="CH91" s="84"/>
      <c r="CI91" s="87"/>
      <c r="CJ91" s="1020"/>
      <c r="CK91" s="83"/>
      <c r="CL91" s="34"/>
      <c r="CM91" s="34"/>
      <c r="CN91" s="84"/>
      <c r="CO91" s="87"/>
      <c r="CP91" s="1020"/>
      <c r="CQ91" s="83"/>
      <c r="CR91" s="34"/>
      <c r="CS91" s="34"/>
      <c r="CT91" s="84"/>
      <c r="CU91" s="87"/>
      <c r="CV91" s="1020"/>
      <c r="CW91" s="83"/>
      <c r="CX91" s="34"/>
      <c r="CY91" s="34"/>
      <c r="CZ91" s="84"/>
      <c r="DA91" s="87"/>
      <c r="DB91" s="1020"/>
      <c r="DC91" s="83"/>
      <c r="DD91" s="34"/>
      <c r="DE91" s="34"/>
      <c r="DF91" s="84"/>
      <c r="DG91" s="87"/>
      <c r="DH91" s="1020"/>
      <c r="DI91" s="83"/>
      <c r="DJ91" s="34"/>
      <c r="DK91" s="34"/>
      <c r="DL91" s="84"/>
      <c r="DM91" s="87"/>
      <c r="DN91" s="1020"/>
      <c r="DO91" s="83"/>
      <c r="DP91" s="34"/>
      <c r="DQ91" s="34"/>
      <c r="DR91" s="84"/>
      <c r="DS91" s="87"/>
      <c r="DT91" s="1020"/>
      <c r="DU91" s="83"/>
      <c r="DV91" s="34"/>
      <c r="DW91" s="34"/>
      <c r="DX91" s="84"/>
      <c r="DY91" s="87"/>
      <c r="DZ91" s="1020"/>
      <c r="EA91" s="83"/>
      <c r="EB91" s="34"/>
      <c r="EC91" s="34"/>
      <c r="ED91" s="84"/>
      <c r="EE91" s="87"/>
      <c r="EF91" s="1020"/>
      <c r="EG91" s="257"/>
      <c r="EH91" s="153"/>
      <c r="EI91" s="153"/>
      <c r="EJ91" s="255"/>
      <c r="EK91" s="262"/>
      <c r="EL91" s="1020"/>
      <c r="EM91" s="12"/>
      <c r="EN91" s="12"/>
      <c r="EO91" s="12"/>
      <c r="EP91" s="12"/>
      <c r="EQ91" s="12"/>
      <c r="ER91" s="12"/>
      <c r="ES91" s="77"/>
      <c r="ET91" s="1020"/>
      <c r="EU91" s="83"/>
      <c r="EV91" s="294"/>
      <c r="EW91" s="294"/>
      <c r="EX91" s="84"/>
      <c r="EY91" s="87"/>
      <c r="EZ91" s="1040"/>
      <c r="FA91" s="58"/>
      <c r="FB91" s="34"/>
      <c r="FC91" s="34"/>
      <c r="FD91" s="34"/>
      <c r="FE91" s="34"/>
      <c r="FF91" s="1009"/>
      <c r="FG91" s="58"/>
      <c r="FH91" s="34"/>
      <c r="FI91" s="34"/>
      <c r="FJ91" s="34"/>
      <c r="FK91" s="34"/>
      <c r="FL91" s="1009"/>
      <c r="FM91" s="58"/>
      <c r="FN91" s="34"/>
      <c r="FO91" s="34"/>
      <c r="FP91" s="34"/>
      <c r="FQ91" s="34"/>
      <c r="FR91" s="1009"/>
      <c r="FS91" s="58"/>
      <c r="FT91" s="34"/>
      <c r="FU91" s="34"/>
      <c r="FV91" s="34"/>
      <c r="FW91" s="34"/>
      <c r="FX91" s="1009"/>
      <c r="FY91" s="58"/>
      <c r="FZ91" s="34"/>
      <c r="GA91" s="34"/>
      <c r="GB91" s="34"/>
      <c r="GC91" s="34"/>
      <c r="GD91" s="1009"/>
      <c r="GE91" s="58"/>
      <c r="GF91" s="240"/>
      <c r="GG91" s="240"/>
      <c r="GH91" s="240"/>
      <c r="GI91" s="240"/>
      <c r="GJ91" s="1009"/>
      <c r="GK91" s="58"/>
      <c r="GL91" s="34"/>
      <c r="GM91" s="34"/>
      <c r="GN91" s="34"/>
      <c r="GO91" s="34"/>
      <c r="GP91" s="1009"/>
      <c r="GQ91" s="58"/>
      <c r="GR91" s="34"/>
      <c r="GS91" s="34"/>
      <c r="GT91" s="34"/>
      <c r="GU91" s="34"/>
      <c r="GV91" s="1009"/>
      <c r="GW91" s="77"/>
      <c r="GX91" s="12"/>
      <c r="GY91" s="12"/>
      <c r="GZ91" s="12"/>
      <c r="HA91" s="12"/>
      <c r="HB91" s="12"/>
      <c r="HC91" s="12"/>
      <c r="HD91" s="12"/>
      <c r="HE91" s="12"/>
      <c r="HF91" s="12"/>
      <c r="HG91" s="12"/>
      <c r="HH91" s="12"/>
      <c r="HI91" s="12"/>
      <c r="HJ91" s="12"/>
      <c r="HK91" s="12"/>
      <c r="HL91" s="12"/>
      <c r="HM91" s="12"/>
      <c r="HN91" s="983"/>
      <c r="HO91" s="24"/>
      <c r="HP91" s="366"/>
      <c r="HQ91" s="12"/>
      <c r="HR91" s="250"/>
      <c r="HS91" s="12"/>
    </row>
    <row r="92" spans="1:227" hidden="1" x14ac:dyDescent="0.25">
      <c r="A92" s="62">
        <v>89</v>
      </c>
      <c r="C92" s="282"/>
      <c r="D92" s="153"/>
      <c r="E92" s="153"/>
      <c r="F92" s="153"/>
      <c r="G92" s="258"/>
      <c r="H92" s="1032"/>
      <c r="I92" s="282"/>
      <c r="J92" s="153"/>
      <c r="K92" s="153"/>
      <c r="L92" s="153"/>
      <c r="M92" s="258"/>
      <c r="N92" s="1020"/>
      <c r="O92" s="282"/>
      <c r="P92" s="153"/>
      <c r="Q92" s="153"/>
      <c r="R92" s="153"/>
      <c r="S92" s="258"/>
      <c r="T92" s="1020"/>
      <c r="U92" s="282"/>
      <c r="V92" s="153"/>
      <c r="W92" s="153"/>
      <c r="X92" s="153"/>
      <c r="Y92" s="258"/>
      <c r="Z92" s="1020"/>
      <c r="AA92" s="83"/>
      <c r="AB92" s="34"/>
      <c r="AC92" s="34"/>
      <c r="AD92" s="84"/>
      <c r="AE92" s="87"/>
      <c r="AF92" s="1020"/>
      <c r="AG92" s="257"/>
      <c r="AH92" s="153"/>
      <c r="AI92" s="153"/>
      <c r="AJ92" s="255"/>
      <c r="AK92" s="262"/>
      <c r="AL92" s="1020"/>
      <c r="AM92" s="257"/>
      <c r="AN92" s="153"/>
      <c r="AO92" s="153"/>
      <c r="AP92" s="255"/>
      <c r="AQ92" s="262"/>
      <c r="AR92" s="1020"/>
      <c r="AS92" s="282"/>
      <c r="AT92" s="153"/>
      <c r="AU92" s="153"/>
      <c r="AV92" s="153"/>
      <c r="AW92" s="258"/>
      <c r="AX92" s="1020"/>
      <c r="AY92" s="282"/>
      <c r="AZ92" s="153"/>
      <c r="BA92" s="153"/>
      <c r="BB92" s="153"/>
      <c r="BC92" s="258"/>
      <c r="BD92" s="1020"/>
      <c r="BE92" s="257"/>
      <c r="BF92" s="153"/>
      <c r="BG92" s="153"/>
      <c r="BH92" s="255"/>
      <c r="BI92" s="262"/>
      <c r="BJ92" s="1020"/>
      <c r="BK92" s="257"/>
      <c r="BL92" s="153"/>
      <c r="BM92" s="153"/>
      <c r="BN92" s="255"/>
      <c r="BO92" s="262"/>
      <c r="BP92" s="1020"/>
      <c r="BQ92" s="257"/>
      <c r="BR92" s="257"/>
      <c r="BS92" s="257"/>
      <c r="BT92" s="257"/>
      <c r="BU92" s="257"/>
      <c r="BV92" s="12"/>
      <c r="BW92" s="77"/>
      <c r="BX92" s="1020"/>
      <c r="BY92" s="58"/>
      <c r="BZ92" s="34"/>
      <c r="CA92" s="34"/>
      <c r="CB92" s="34"/>
      <c r="CC92" s="71"/>
      <c r="CD92" s="1020"/>
      <c r="CE92" s="83"/>
      <c r="CF92" s="34"/>
      <c r="CG92" s="34"/>
      <c r="CH92" s="84"/>
      <c r="CI92" s="87"/>
      <c r="CJ92" s="1020"/>
      <c r="CK92" s="83"/>
      <c r="CL92" s="34"/>
      <c r="CM92" s="34"/>
      <c r="CN92" s="84"/>
      <c r="CO92" s="87"/>
      <c r="CP92" s="1020"/>
      <c r="CQ92" s="83"/>
      <c r="CR92" s="34"/>
      <c r="CS92" s="34"/>
      <c r="CT92" s="84"/>
      <c r="CU92" s="87"/>
      <c r="CV92" s="1020"/>
      <c r="CW92" s="83"/>
      <c r="CX92" s="34"/>
      <c r="CY92" s="34"/>
      <c r="CZ92" s="84"/>
      <c r="DA92" s="87"/>
      <c r="DB92" s="1020"/>
      <c r="DC92" s="83"/>
      <c r="DD92" s="34"/>
      <c r="DE92" s="34"/>
      <c r="DF92" s="84"/>
      <c r="DG92" s="87"/>
      <c r="DH92" s="1020"/>
      <c r="DI92" s="83"/>
      <c r="DJ92" s="34"/>
      <c r="DK92" s="34"/>
      <c r="DL92" s="84"/>
      <c r="DM92" s="87"/>
      <c r="DN92" s="1020"/>
      <c r="DO92" s="83"/>
      <c r="DP92" s="34"/>
      <c r="DQ92" s="34"/>
      <c r="DR92" s="84"/>
      <c r="DS92" s="87"/>
      <c r="DT92" s="1020"/>
      <c r="DU92" s="83"/>
      <c r="DV92" s="34"/>
      <c r="DW92" s="34"/>
      <c r="DX92" s="84"/>
      <c r="DY92" s="87"/>
      <c r="DZ92" s="1020"/>
      <c r="EA92" s="83"/>
      <c r="EB92" s="34"/>
      <c r="EC92" s="34"/>
      <c r="ED92" s="84"/>
      <c r="EE92" s="87"/>
      <c r="EF92" s="1020"/>
      <c r="EG92" s="257"/>
      <c r="EH92" s="153"/>
      <c r="EI92" s="153"/>
      <c r="EJ92" s="255"/>
      <c r="EK92" s="262"/>
      <c r="EL92" s="1020"/>
      <c r="EM92" s="12"/>
      <c r="EN92" s="12"/>
      <c r="EO92" s="12"/>
      <c r="EP92" s="12"/>
      <c r="EQ92" s="12"/>
      <c r="ER92" s="12"/>
      <c r="ES92" s="77"/>
      <c r="ET92" s="1020"/>
      <c r="EU92" s="83"/>
      <c r="EV92" s="294"/>
      <c r="EW92" s="294"/>
      <c r="EX92" s="84"/>
      <c r="EY92" s="87"/>
      <c r="EZ92" s="1040"/>
      <c r="FA92" s="58"/>
      <c r="FB92" s="34"/>
      <c r="FC92" s="34"/>
      <c r="FD92" s="34"/>
      <c r="FE92" s="34"/>
      <c r="FF92" s="1009"/>
      <c r="FG92" s="58"/>
      <c r="FH92" s="34"/>
      <c r="FI92" s="34"/>
      <c r="FJ92" s="34"/>
      <c r="FK92" s="34"/>
      <c r="FL92" s="1009"/>
      <c r="FM92" s="58"/>
      <c r="FN92" s="34"/>
      <c r="FO92" s="34"/>
      <c r="FP92" s="34"/>
      <c r="FQ92" s="34"/>
      <c r="FR92" s="1009"/>
      <c r="FS92" s="58"/>
      <c r="FT92" s="34"/>
      <c r="FU92" s="34"/>
      <c r="FV92" s="34"/>
      <c r="FW92" s="34"/>
      <c r="FX92" s="1009"/>
      <c r="FY92" s="58"/>
      <c r="FZ92" s="34"/>
      <c r="GA92" s="34"/>
      <c r="GB92" s="34"/>
      <c r="GC92" s="34"/>
      <c r="GD92" s="1009"/>
      <c r="GE92" s="58"/>
      <c r="GF92" s="240"/>
      <c r="GG92" s="240"/>
      <c r="GH92" s="240"/>
      <c r="GI92" s="240"/>
      <c r="GJ92" s="1009"/>
      <c r="GK92" s="58"/>
      <c r="GL92" s="34"/>
      <c r="GM92" s="34"/>
      <c r="GN92" s="34"/>
      <c r="GO92" s="34"/>
      <c r="GP92" s="1009"/>
      <c r="GQ92" s="58"/>
      <c r="GR92" s="34"/>
      <c r="GS92" s="34"/>
      <c r="GT92" s="34"/>
      <c r="GU92" s="34"/>
      <c r="GV92" s="1009"/>
      <c r="GW92" s="77"/>
      <c r="GX92" s="12"/>
      <c r="GY92" s="12"/>
      <c r="GZ92" s="12"/>
      <c r="HA92" s="12"/>
      <c r="HB92" s="12"/>
      <c r="HC92" s="12"/>
      <c r="HD92" s="12"/>
      <c r="HE92" s="12"/>
      <c r="HF92" s="12"/>
      <c r="HG92" s="12"/>
      <c r="HH92" s="12"/>
      <c r="HI92" s="12"/>
      <c r="HJ92" s="12"/>
      <c r="HK92" s="12"/>
      <c r="HL92" s="12"/>
      <c r="HM92" s="12"/>
      <c r="HN92" s="983"/>
      <c r="HO92" s="24"/>
      <c r="HP92" s="366"/>
      <c r="HQ92" s="12"/>
      <c r="HR92" s="250"/>
      <c r="HS92" s="12"/>
    </row>
    <row r="93" spans="1:227" hidden="1" x14ac:dyDescent="0.25">
      <c r="A93" s="62">
        <v>90</v>
      </c>
      <c r="C93" s="282"/>
      <c r="D93" s="153"/>
      <c r="E93" s="153"/>
      <c r="F93" s="153"/>
      <c r="G93" s="258"/>
      <c r="H93" s="1032"/>
      <c r="I93" s="282"/>
      <c r="J93" s="153"/>
      <c r="K93" s="153"/>
      <c r="L93" s="153"/>
      <c r="M93" s="258"/>
      <c r="N93" s="1020"/>
      <c r="O93" s="282"/>
      <c r="P93" s="153"/>
      <c r="Q93" s="153"/>
      <c r="R93" s="153"/>
      <c r="S93" s="258"/>
      <c r="T93" s="1020"/>
      <c r="U93" s="282"/>
      <c r="V93" s="153"/>
      <c r="W93" s="153"/>
      <c r="X93" s="153"/>
      <c r="Y93" s="258"/>
      <c r="Z93" s="1020"/>
      <c r="AA93" s="83"/>
      <c r="AB93" s="34"/>
      <c r="AC93" s="34"/>
      <c r="AD93" s="84"/>
      <c r="AE93" s="87"/>
      <c r="AF93" s="1020"/>
      <c r="AG93" s="257"/>
      <c r="AH93" s="153"/>
      <c r="AI93" s="153"/>
      <c r="AJ93" s="255"/>
      <c r="AK93" s="262"/>
      <c r="AL93" s="1020"/>
      <c r="AM93" s="257"/>
      <c r="AN93" s="153"/>
      <c r="AO93" s="153"/>
      <c r="AP93" s="255"/>
      <c r="AQ93" s="262"/>
      <c r="AR93" s="1020"/>
      <c r="AS93" s="282"/>
      <c r="AT93" s="153"/>
      <c r="AU93" s="153"/>
      <c r="AV93" s="153"/>
      <c r="AW93" s="258"/>
      <c r="AX93" s="1020"/>
      <c r="AY93" s="282"/>
      <c r="AZ93" s="153"/>
      <c r="BA93" s="153"/>
      <c r="BB93" s="153"/>
      <c r="BC93" s="258"/>
      <c r="BD93" s="1020"/>
      <c r="BE93" s="257"/>
      <c r="BF93" s="153"/>
      <c r="BG93" s="153"/>
      <c r="BH93" s="255"/>
      <c r="BI93" s="262"/>
      <c r="BJ93" s="1020"/>
      <c r="BK93" s="257"/>
      <c r="BL93" s="153"/>
      <c r="BM93" s="153"/>
      <c r="BN93" s="255"/>
      <c r="BO93" s="262"/>
      <c r="BP93" s="1020"/>
      <c r="BQ93" s="257"/>
      <c r="BR93" s="257"/>
      <c r="BS93" s="257"/>
      <c r="BT93" s="257"/>
      <c r="BU93" s="257"/>
      <c r="BV93" s="12"/>
      <c r="BW93" s="77"/>
      <c r="BX93" s="1020"/>
      <c r="BY93" s="58"/>
      <c r="BZ93" s="34"/>
      <c r="CA93" s="34"/>
      <c r="CB93" s="34"/>
      <c r="CC93" s="71"/>
      <c r="CD93" s="1020"/>
      <c r="CE93" s="83"/>
      <c r="CF93" s="34"/>
      <c r="CG93" s="34"/>
      <c r="CH93" s="84"/>
      <c r="CI93" s="87"/>
      <c r="CJ93" s="1020"/>
      <c r="CK93" s="83"/>
      <c r="CL93" s="34"/>
      <c r="CM93" s="34"/>
      <c r="CN93" s="84"/>
      <c r="CO93" s="87"/>
      <c r="CP93" s="1020"/>
      <c r="CQ93" s="83"/>
      <c r="CR93" s="34"/>
      <c r="CS93" s="34"/>
      <c r="CT93" s="84"/>
      <c r="CU93" s="87"/>
      <c r="CV93" s="1020"/>
      <c r="CW93" s="83"/>
      <c r="CX93" s="34"/>
      <c r="CY93" s="34"/>
      <c r="CZ93" s="84"/>
      <c r="DA93" s="87"/>
      <c r="DB93" s="1020"/>
      <c r="DC93" s="83"/>
      <c r="DD93" s="34"/>
      <c r="DE93" s="34"/>
      <c r="DF93" s="84"/>
      <c r="DG93" s="87"/>
      <c r="DH93" s="1020"/>
      <c r="DI93" s="83"/>
      <c r="DJ93" s="34"/>
      <c r="DK93" s="34"/>
      <c r="DL93" s="84"/>
      <c r="DM93" s="87"/>
      <c r="DN93" s="1020"/>
      <c r="DO93" s="83"/>
      <c r="DP93" s="34"/>
      <c r="DQ93" s="34"/>
      <c r="DR93" s="84"/>
      <c r="DS93" s="87"/>
      <c r="DT93" s="1020"/>
      <c r="DU93" s="83"/>
      <c r="DV93" s="34"/>
      <c r="DW93" s="34"/>
      <c r="DX93" s="84"/>
      <c r="DY93" s="87"/>
      <c r="DZ93" s="1020"/>
      <c r="EA93" s="83"/>
      <c r="EB93" s="34"/>
      <c r="EC93" s="34"/>
      <c r="ED93" s="84"/>
      <c r="EE93" s="87"/>
      <c r="EF93" s="1020"/>
      <c r="EG93" s="257"/>
      <c r="EH93" s="153"/>
      <c r="EI93" s="153"/>
      <c r="EJ93" s="255"/>
      <c r="EK93" s="262"/>
      <c r="EL93" s="1020"/>
      <c r="EM93" s="12"/>
      <c r="EN93" s="12"/>
      <c r="EO93" s="12"/>
      <c r="EP93" s="12"/>
      <c r="EQ93" s="12"/>
      <c r="ER93" s="12"/>
      <c r="ES93" s="77"/>
      <c r="ET93" s="1020"/>
      <c r="EU93" s="83"/>
      <c r="EV93" s="294"/>
      <c r="EW93" s="294"/>
      <c r="EX93" s="84"/>
      <c r="EY93" s="87"/>
      <c r="EZ93" s="1040"/>
      <c r="FA93" s="58"/>
      <c r="FB93" s="34"/>
      <c r="FC93" s="34"/>
      <c r="FD93" s="34"/>
      <c r="FE93" s="34"/>
      <c r="FF93" s="1009"/>
      <c r="FG93" s="58"/>
      <c r="FH93" s="34"/>
      <c r="FI93" s="34"/>
      <c r="FJ93" s="34"/>
      <c r="FK93" s="34"/>
      <c r="FL93" s="1009"/>
      <c r="FM93" s="58"/>
      <c r="FN93" s="34"/>
      <c r="FO93" s="34"/>
      <c r="FP93" s="34"/>
      <c r="FQ93" s="34"/>
      <c r="FR93" s="1009"/>
      <c r="FS93" s="58"/>
      <c r="FT93" s="34"/>
      <c r="FU93" s="34"/>
      <c r="FV93" s="34"/>
      <c r="FW93" s="34"/>
      <c r="FX93" s="1009"/>
      <c r="FY93" s="58"/>
      <c r="FZ93" s="34"/>
      <c r="GA93" s="34"/>
      <c r="GB93" s="34"/>
      <c r="GC93" s="34"/>
      <c r="GD93" s="1009"/>
      <c r="GE93" s="58"/>
      <c r="GF93" s="240"/>
      <c r="GG93" s="240"/>
      <c r="GH93" s="240"/>
      <c r="GI93" s="240"/>
      <c r="GJ93" s="1009"/>
      <c r="GK93" s="58"/>
      <c r="GL93" s="34"/>
      <c r="GM93" s="34"/>
      <c r="GN93" s="34"/>
      <c r="GO93" s="34"/>
      <c r="GP93" s="1009"/>
      <c r="GQ93" s="58"/>
      <c r="GR93" s="34"/>
      <c r="GS93" s="34"/>
      <c r="GT93" s="34"/>
      <c r="GU93" s="34"/>
      <c r="GV93" s="1009"/>
      <c r="GW93" s="77"/>
      <c r="GX93" s="12"/>
      <c r="GY93" s="12"/>
      <c r="GZ93" s="12"/>
      <c r="HA93" s="12"/>
      <c r="HB93" s="12"/>
      <c r="HC93" s="12"/>
      <c r="HD93" s="12"/>
      <c r="HE93" s="12"/>
      <c r="HF93" s="12"/>
      <c r="HG93" s="12"/>
      <c r="HH93" s="12"/>
      <c r="HI93" s="12"/>
      <c r="HJ93" s="12"/>
      <c r="HK93" s="12"/>
      <c r="HL93" s="12"/>
      <c r="HM93" s="12"/>
      <c r="HN93" s="983"/>
      <c r="HO93" s="24"/>
      <c r="HP93" s="366"/>
      <c r="HQ93" s="12"/>
      <c r="HR93" s="250"/>
      <c r="HS93" s="12"/>
    </row>
    <row r="94" spans="1:227" hidden="1" x14ac:dyDescent="0.25">
      <c r="A94" s="62">
        <v>91</v>
      </c>
      <c r="C94" s="282"/>
      <c r="D94" s="153"/>
      <c r="E94" s="153"/>
      <c r="F94" s="153"/>
      <c r="G94" s="258"/>
      <c r="H94" s="1032"/>
      <c r="I94" s="282"/>
      <c r="J94" s="153"/>
      <c r="K94" s="153"/>
      <c r="L94" s="153"/>
      <c r="M94" s="258"/>
      <c r="N94" s="1020"/>
      <c r="O94" s="282"/>
      <c r="P94" s="153"/>
      <c r="Q94" s="153"/>
      <c r="R94" s="153"/>
      <c r="S94" s="258"/>
      <c r="T94" s="1020"/>
      <c r="U94" s="282"/>
      <c r="V94" s="153"/>
      <c r="W94" s="153"/>
      <c r="X94" s="153"/>
      <c r="Y94" s="258"/>
      <c r="Z94" s="1020"/>
      <c r="AA94" s="83"/>
      <c r="AB94" s="34"/>
      <c r="AC94" s="34"/>
      <c r="AD94" s="84"/>
      <c r="AE94" s="87"/>
      <c r="AF94" s="1020"/>
      <c r="AG94" s="257"/>
      <c r="AH94" s="153"/>
      <c r="AI94" s="153"/>
      <c r="AJ94" s="255"/>
      <c r="AK94" s="262"/>
      <c r="AL94" s="1020"/>
      <c r="AM94" s="257"/>
      <c r="AN94" s="153"/>
      <c r="AO94" s="153"/>
      <c r="AP94" s="255"/>
      <c r="AQ94" s="262"/>
      <c r="AR94" s="1020"/>
      <c r="AS94" s="282"/>
      <c r="AT94" s="153"/>
      <c r="AU94" s="153"/>
      <c r="AV94" s="153"/>
      <c r="AW94" s="258"/>
      <c r="AX94" s="1020"/>
      <c r="AY94" s="282"/>
      <c r="AZ94" s="153"/>
      <c r="BA94" s="153"/>
      <c r="BB94" s="153"/>
      <c r="BC94" s="258"/>
      <c r="BD94" s="1020"/>
      <c r="BE94" s="257"/>
      <c r="BF94" s="153"/>
      <c r="BG94" s="153"/>
      <c r="BH94" s="255"/>
      <c r="BI94" s="262"/>
      <c r="BJ94" s="1020"/>
      <c r="BK94" s="257"/>
      <c r="BL94" s="153"/>
      <c r="BM94" s="153"/>
      <c r="BN94" s="255"/>
      <c r="BO94" s="262"/>
      <c r="BP94" s="1020"/>
      <c r="BQ94" s="257"/>
      <c r="BR94" s="257"/>
      <c r="BS94" s="257"/>
      <c r="BT94" s="257"/>
      <c r="BU94" s="257"/>
      <c r="BV94" s="12"/>
      <c r="BW94" s="77"/>
      <c r="BX94" s="1020"/>
      <c r="BY94" s="58"/>
      <c r="BZ94" s="34"/>
      <c r="CA94" s="34"/>
      <c r="CB94" s="34"/>
      <c r="CC94" s="71"/>
      <c r="CD94" s="1020"/>
      <c r="CE94" s="83"/>
      <c r="CF94" s="34"/>
      <c r="CG94" s="34"/>
      <c r="CH94" s="84"/>
      <c r="CI94" s="87"/>
      <c r="CJ94" s="1020"/>
      <c r="CK94" s="83"/>
      <c r="CL94" s="34"/>
      <c r="CM94" s="34"/>
      <c r="CN94" s="84"/>
      <c r="CO94" s="87"/>
      <c r="CP94" s="1020"/>
      <c r="CQ94" s="83"/>
      <c r="CR94" s="34"/>
      <c r="CS94" s="34"/>
      <c r="CT94" s="84"/>
      <c r="CU94" s="87"/>
      <c r="CV94" s="1020"/>
      <c r="CW94" s="83"/>
      <c r="CX94" s="34"/>
      <c r="CY94" s="34"/>
      <c r="CZ94" s="84"/>
      <c r="DA94" s="87"/>
      <c r="DB94" s="1020"/>
      <c r="DC94" s="83"/>
      <c r="DD94" s="34"/>
      <c r="DE94" s="34"/>
      <c r="DF94" s="84"/>
      <c r="DG94" s="87"/>
      <c r="DH94" s="1020"/>
      <c r="DI94" s="83"/>
      <c r="DJ94" s="34"/>
      <c r="DK94" s="34"/>
      <c r="DL94" s="84"/>
      <c r="DM94" s="87"/>
      <c r="DN94" s="1020"/>
      <c r="DO94" s="83"/>
      <c r="DP94" s="34"/>
      <c r="DQ94" s="34"/>
      <c r="DR94" s="84"/>
      <c r="DS94" s="87"/>
      <c r="DT94" s="1020"/>
      <c r="DU94" s="83"/>
      <c r="DV94" s="34"/>
      <c r="DW94" s="34"/>
      <c r="DX94" s="84"/>
      <c r="DY94" s="87"/>
      <c r="DZ94" s="1020"/>
      <c r="EA94" s="83"/>
      <c r="EB94" s="34"/>
      <c r="EC94" s="34"/>
      <c r="ED94" s="84"/>
      <c r="EE94" s="87"/>
      <c r="EF94" s="1020"/>
      <c r="EG94" s="257"/>
      <c r="EH94" s="153"/>
      <c r="EI94" s="153"/>
      <c r="EJ94" s="255"/>
      <c r="EK94" s="262"/>
      <c r="EL94" s="1020"/>
      <c r="EM94" s="12"/>
      <c r="EN94" s="12"/>
      <c r="EO94" s="12"/>
      <c r="EP94" s="12"/>
      <c r="EQ94" s="12"/>
      <c r="ER94" s="12"/>
      <c r="ES94" s="77"/>
      <c r="ET94" s="1020"/>
      <c r="EU94" s="83"/>
      <c r="EV94" s="294"/>
      <c r="EW94" s="294"/>
      <c r="EX94" s="84"/>
      <c r="EY94" s="87"/>
      <c r="EZ94" s="1040"/>
      <c r="FA94" s="58"/>
      <c r="FB94" s="34"/>
      <c r="FC94" s="34"/>
      <c r="FD94" s="34"/>
      <c r="FE94" s="34"/>
      <c r="FF94" s="1009"/>
      <c r="FG94" s="58"/>
      <c r="FH94" s="34"/>
      <c r="FI94" s="34"/>
      <c r="FJ94" s="34"/>
      <c r="FK94" s="34"/>
      <c r="FL94" s="1009"/>
      <c r="FM94" s="58"/>
      <c r="FN94" s="34"/>
      <c r="FO94" s="34"/>
      <c r="FP94" s="34"/>
      <c r="FQ94" s="34"/>
      <c r="FR94" s="1009"/>
      <c r="FS94" s="58"/>
      <c r="FT94" s="34"/>
      <c r="FU94" s="34"/>
      <c r="FV94" s="34"/>
      <c r="FW94" s="34"/>
      <c r="FX94" s="1009"/>
      <c r="FY94" s="58"/>
      <c r="FZ94" s="34"/>
      <c r="GA94" s="34"/>
      <c r="GB94" s="34"/>
      <c r="GC94" s="34"/>
      <c r="GD94" s="1009"/>
      <c r="GE94" s="58"/>
      <c r="GF94" s="240"/>
      <c r="GG94" s="240"/>
      <c r="GH94" s="240"/>
      <c r="GI94" s="240"/>
      <c r="GJ94" s="1009"/>
      <c r="GK94" s="58"/>
      <c r="GL94" s="34"/>
      <c r="GM94" s="34"/>
      <c r="GN94" s="34"/>
      <c r="GO94" s="34"/>
      <c r="GP94" s="1009"/>
      <c r="GQ94" s="58"/>
      <c r="GR94" s="34"/>
      <c r="GS94" s="34"/>
      <c r="GT94" s="34"/>
      <c r="GU94" s="34"/>
      <c r="GV94" s="1009"/>
      <c r="GW94" s="77"/>
      <c r="GX94" s="12"/>
      <c r="GY94" s="12"/>
      <c r="GZ94" s="12"/>
      <c r="HA94" s="12"/>
      <c r="HB94" s="12"/>
      <c r="HC94" s="12"/>
      <c r="HD94" s="12"/>
      <c r="HE94" s="12"/>
      <c r="HF94" s="12"/>
      <c r="HG94" s="12"/>
      <c r="HH94" s="12"/>
      <c r="HI94" s="12"/>
      <c r="HJ94" s="12"/>
      <c r="HK94" s="12"/>
      <c r="HL94" s="12"/>
      <c r="HM94" s="12"/>
      <c r="HN94" s="983"/>
      <c r="HO94" s="24"/>
      <c r="HP94" s="366"/>
      <c r="HQ94" s="12"/>
      <c r="HR94" s="250"/>
      <c r="HS94" s="12"/>
    </row>
    <row r="95" spans="1:227" hidden="1" x14ac:dyDescent="0.25">
      <c r="A95" s="62">
        <v>92</v>
      </c>
      <c r="C95" s="282"/>
      <c r="D95" s="153"/>
      <c r="E95" s="153"/>
      <c r="F95" s="153"/>
      <c r="G95" s="258"/>
      <c r="H95" s="1032"/>
      <c r="I95" s="282"/>
      <c r="J95" s="153"/>
      <c r="K95" s="153"/>
      <c r="L95" s="153"/>
      <c r="M95" s="258"/>
      <c r="N95" s="1020"/>
      <c r="O95" s="282"/>
      <c r="P95" s="153"/>
      <c r="Q95" s="153"/>
      <c r="R95" s="153"/>
      <c r="S95" s="258"/>
      <c r="T95" s="1020"/>
      <c r="U95" s="282"/>
      <c r="V95" s="153"/>
      <c r="W95" s="153"/>
      <c r="X95" s="153"/>
      <c r="Y95" s="258"/>
      <c r="Z95" s="1020"/>
      <c r="AA95" s="83"/>
      <c r="AB95" s="34"/>
      <c r="AC95" s="34"/>
      <c r="AD95" s="84"/>
      <c r="AE95" s="87"/>
      <c r="AF95" s="1020"/>
      <c r="AG95" s="257"/>
      <c r="AH95" s="153"/>
      <c r="AI95" s="153"/>
      <c r="AJ95" s="255"/>
      <c r="AK95" s="262"/>
      <c r="AL95" s="1020"/>
      <c r="AM95" s="257"/>
      <c r="AN95" s="153"/>
      <c r="AO95" s="153"/>
      <c r="AP95" s="255"/>
      <c r="AQ95" s="262"/>
      <c r="AR95" s="1020"/>
      <c r="AS95" s="282"/>
      <c r="AT95" s="153"/>
      <c r="AU95" s="153"/>
      <c r="AV95" s="153"/>
      <c r="AW95" s="258"/>
      <c r="AX95" s="1020"/>
      <c r="AY95" s="282"/>
      <c r="AZ95" s="153"/>
      <c r="BA95" s="153"/>
      <c r="BB95" s="153"/>
      <c r="BC95" s="258"/>
      <c r="BD95" s="1020"/>
      <c r="BE95" s="257"/>
      <c r="BF95" s="153"/>
      <c r="BG95" s="153"/>
      <c r="BH95" s="255"/>
      <c r="BI95" s="262"/>
      <c r="BJ95" s="1020"/>
      <c r="BK95" s="257"/>
      <c r="BL95" s="153"/>
      <c r="BM95" s="153"/>
      <c r="BN95" s="255"/>
      <c r="BO95" s="262"/>
      <c r="BP95" s="1020"/>
      <c r="BQ95" s="257"/>
      <c r="BR95" s="257"/>
      <c r="BS95" s="257"/>
      <c r="BT95" s="257"/>
      <c r="BU95" s="257"/>
      <c r="BV95" s="12"/>
      <c r="BW95" s="77"/>
      <c r="BX95" s="1020"/>
      <c r="BY95" s="58"/>
      <c r="BZ95" s="34"/>
      <c r="CA95" s="34"/>
      <c r="CB95" s="34"/>
      <c r="CC95" s="71"/>
      <c r="CD95" s="1020"/>
      <c r="CE95" s="83"/>
      <c r="CF95" s="34"/>
      <c r="CG95" s="34"/>
      <c r="CH95" s="84"/>
      <c r="CI95" s="87"/>
      <c r="CJ95" s="1020"/>
      <c r="CK95" s="83"/>
      <c r="CL95" s="34"/>
      <c r="CM95" s="34"/>
      <c r="CN95" s="84"/>
      <c r="CO95" s="87"/>
      <c r="CP95" s="1020"/>
      <c r="CQ95" s="83"/>
      <c r="CR95" s="34"/>
      <c r="CS95" s="34"/>
      <c r="CT95" s="84"/>
      <c r="CU95" s="87"/>
      <c r="CV95" s="1020"/>
      <c r="CW95" s="83"/>
      <c r="CX95" s="34"/>
      <c r="CY95" s="34"/>
      <c r="CZ95" s="84"/>
      <c r="DA95" s="87"/>
      <c r="DB95" s="1020"/>
      <c r="DC95" s="83"/>
      <c r="DD95" s="34"/>
      <c r="DE95" s="34"/>
      <c r="DF95" s="84"/>
      <c r="DG95" s="87"/>
      <c r="DH95" s="1020"/>
      <c r="DI95" s="83"/>
      <c r="DJ95" s="34"/>
      <c r="DK95" s="34"/>
      <c r="DL95" s="84"/>
      <c r="DM95" s="87"/>
      <c r="DN95" s="1020"/>
      <c r="DO95" s="83"/>
      <c r="DP95" s="34"/>
      <c r="DQ95" s="34"/>
      <c r="DR95" s="84"/>
      <c r="DS95" s="87"/>
      <c r="DT95" s="1020"/>
      <c r="DU95" s="83"/>
      <c r="DV95" s="34"/>
      <c r="DW95" s="34"/>
      <c r="DX95" s="84"/>
      <c r="DY95" s="87"/>
      <c r="DZ95" s="1020"/>
      <c r="EA95" s="83"/>
      <c r="EB95" s="34"/>
      <c r="EC95" s="34"/>
      <c r="ED95" s="84"/>
      <c r="EE95" s="87"/>
      <c r="EF95" s="1020"/>
      <c r="EG95" s="257"/>
      <c r="EH95" s="153"/>
      <c r="EI95" s="153"/>
      <c r="EJ95" s="255"/>
      <c r="EK95" s="262"/>
      <c r="EL95" s="1020"/>
      <c r="EM95" s="12"/>
      <c r="EN95" s="12"/>
      <c r="EO95" s="12"/>
      <c r="EP95" s="12"/>
      <c r="EQ95" s="12"/>
      <c r="ER95" s="12"/>
      <c r="ES95" s="77"/>
      <c r="ET95" s="1020"/>
      <c r="EU95" s="83"/>
      <c r="EV95" s="294"/>
      <c r="EW95" s="294"/>
      <c r="EX95" s="84"/>
      <c r="EY95" s="87"/>
      <c r="EZ95" s="1040"/>
      <c r="FA95" s="58"/>
      <c r="FB95" s="34"/>
      <c r="FC95" s="34"/>
      <c r="FD95" s="34"/>
      <c r="FE95" s="34"/>
      <c r="FF95" s="1009"/>
      <c r="FG95" s="58"/>
      <c r="FH95" s="34"/>
      <c r="FI95" s="34"/>
      <c r="FJ95" s="34"/>
      <c r="FK95" s="34"/>
      <c r="FL95" s="1009"/>
      <c r="FM95" s="58"/>
      <c r="FN95" s="34"/>
      <c r="FO95" s="34"/>
      <c r="FP95" s="34"/>
      <c r="FQ95" s="34"/>
      <c r="FR95" s="1009"/>
      <c r="FS95" s="58"/>
      <c r="FT95" s="34"/>
      <c r="FU95" s="34"/>
      <c r="FV95" s="34"/>
      <c r="FW95" s="34"/>
      <c r="FX95" s="1009"/>
      <c r="FY95" s="58"/>
      <c r="FZ95" s="34"/>
      <c r="GA95" s="34"/>
      <c r="GB95" s="34"/>
      <c r="GC95" s="34"/>
      <c r="GD95" s="1009"/>
      <c r="GE95" s="58"/>
      <c r="GF95" s="240"/>
      <c r="GG95" s="240"/>
      <c r="GH95" s="240"/>
      <c r="GI95" s="240"/>
      <c r="GJ95" s="1009"/>
      <c r="GK95" s="58"/>
      <c r="GL95" s="34"/>
      <c r="GM95" s="34"/>
      <c r="GN95" s="34"/>
      <c r="GO95" s="34"/>
      <c r="GP95" s="1009"/>
      <c r="GQ95" s="58"/>
      <c r="GR95" s="34"/>
      <c r="GS95" s="34"/>
      <c r="GT95" s="34"/>
      <c r="GU95" s="34"/>
      <c r="GV95" s="1009"/>
      <c r="GW95" s="77"/>
      <c r="GX95" s="12"/>
      <c r="GY95" s="12"/>
      <c r="GZ95" s="12"/>
      <c r="HA95" s="12"/>
      <c r="HB95" s="12"/>
      <c r="HC95" s="12"/>
      <c r="HD95" s="12"/>
      <c r="HE95" s="12"/>
      <c r="HF95" s="12"/>
      <c r="HG95" s="12"/>
      <c r="HH95" s="12"/>
      <c r="HI95" s="12"/>
      <c r="HJ95" s="12"/>
      <c r="HK95" s="12"/>
      <c r="HL95" s="12"/>
      <c r="HM95" s="12"/>
      <c r="HN95" s="983"/>
      <c r="HO95" s="24"/>
      <c r="HP95" s="366"/>
      <c r="HQ95" s="12"/>
      <c r="HR95" s="250"/>
      <c r="HS95" s="12"/>
    </row>
    <row r="96" spans="1:227" hidden="1" x14ac:dyDescent="0.25">
      <c r="A96" s="62">
        <v>93</v>
      </c>
      <c r="C96" s="282"/>
      <c r="D96" s="153"/>
      <c r="E96" s="153"/>
      <c r="F96" s="153"/>
      <c r="G96" s="258"/>
      <c r="H96" s="1032"/>
      <c r="I96" s="282"/>
      <c r="J96" s="153"/>
      <c r="K96" s="153"/>
      <c r="L96" s="153"/>
      <c r="M96" s="258"/>
      <c r="N96" s="1020"/>
      <c r="O96" s="282"/>
      <c r="P96" s="153"/>
      <c r="Q96" s="153"/>
      <c r="R96" s="153"/>
      <c r="S96" s="258"/>
      <c r="T96" s="1020"/>
      <c r="U96" s="282"/>
      <c r="V96" s="153"/>
      <c r="W96" s="153"/>
      <c r="X96" s="153"/>
      <c r="Y96" s="258"/>
      <c r="Z96" s="1020"/>
      <c r="AA96" s="83"/>
      <c r="AB96" s="34"/>
      <c r="AC96" s="34"/>
      <c r="AD96" s="84"/>
      <c r="AE96" s="87"/>
      <c r="AF96" s="1020"/>
      <c r="AG96" s="257"/>
      <c r="AH96" s="153"/>
      <c r="AI96" s="153"/>
      <c r="AJ96" s="255"/>
      <c r="AK96" s="262"/>
      <c r="AL96" s="1020"/>
      <c r="AM96" s="257"/>
      <c r="AN96" s="153"/>
      <c r="AO96" s="153"/>
      <c r="AP96" s="255"/>
      <c r="AQ96" s="262"/>
      <c r="AR96" s="1020"/>
      <c r="AS96" s="282"/>
      <c r="AT96" s="153"/>
      <c r="AU96" s="153"/>
      <c r="AV96" s="153"/>
      <c r="AW96" s="258"/>
      <c r="AX96" s="1020"/>
      <c r="AY96" s="282"/>
      <c r="AZ96" s="153"/>
      <c r="BA96" s="153"/>
      <c r="BB96" s="153"/>
      <c r="BC96" s="258"/>
      <c r="BD96" s="1020"/>
      <c r="BE96" s="257"/>
      <c r="BF96" s="153"/>
      <c r="BG96" s="153"/>
      <c r="BH96" s="255"/>
      <c r="BI96" s="262"/>
      <c r="BJ96" s="1020"/>
      <c r="BK96" s="257"/>
      <c r="BL96" s="153"/>
      <c r="BM96" s="153"/>
      <c r="BN96" s="255"/>
      <c r="BO96" s="262"/>
      <c r="BP96" s="1020"/>
      <c r="BQ96" s="257"/>
      <c r="BR96" s="257"/>
      <c r="BS96" s="257"/>
      <c r="BT96" s="257"/>
      <c r="BU96" s="257"/>
      <c r="BV96" s="12"/>
      <c r="BW96" s="77"/>
      <c r="BX96" s="1020"/>
      <c r="BY96" s="58"/>
      <c r="BZ96" s="34"/>
      <c r="CA96" s="34"/>
      <c r="CB96" s="34"/>
      <c r="CC96" s="71"/>
      <c r="CD96" s="1020"/>
      <c r="CE96" s="83"/>
      <c r="CF96" s="34"/>
      <c r="CG96" s="34"/>
      <c r="CH96" s="84"/>
      <c r="CI96" s="87"/>
      <c r="CJ96" s="1020"/>
      <c r="CK96" s="83"/>
      <c r="CL96" s="34"/>
      <c r="CM96" s="34"/>
      <c r="CN96" s="84"/>
      <c r="CO96" s="87"/>
      <c r="CP96" s="1020"/>
      <c r="CQ96" s="83"/>
      <c r="CR96" s="34"/>
      <c r="CS96" s="34"/>
      <c r="CT96" s="84"/>
      <c r="CU96" s="87"/>
      <c r="CV96" s="1020"/>
      <c r="CW96" s="83"/>
      <c r="CX96" s="34"/>
      <c r="CY96" s="34"/>
      <c r="CZ96" s="84"/>
      <c r="DA96" s="87"/>
      <c r="DB96" s="1020"/>
      <c r="DC96" s="83"/>
      <c r="DD96" s="34"/>
      <c r="DE96" s="34"/>
      <c r="DF96" s="84"/>
      <c r="DG96" s="87"/>
      <c r="DH96" s="1020"/>
      <c r="DI96" s="83"/>
      <c r="DJ96" s="34"/>
      <c r="DK96" s="34"/>
      <c r="DL96" s="84"/>
      <c r="DM96" s="87"/>
      <c r="DN96" s="1020"/>
      <c r="DO96" s="83"/>
      <c r="DP96" s="34"/>
      <c r="DQ96" s="34"/>
      <c r="DR96" s="84"/>
      <c r="DS96" s="87"/>
      <c r="DT96" s="1020"/>
      <c r="DU96" s="83"/>
      <c r="DV96" s="34"/>
      <c r="DW96" s="34"/>
      <c r="DX96" s="84"/>
      <c r="DY96" s="87"/>
      <c r="DZ96" s="1020"/>
      <c r="EA96" s="83"/>
      <c r="EB96" s="34"/>
      <c r="EC96" s="34"/>
      <c r="ED96" s="84"/>
      <c r="EE96" s="87"/>
      <c r="EF96" s="1020"/>
      <c r="EG96" s="257"/>
      <c r="EH96" s="153"/>
      <c r="EI96" s="153"/>
      <c r="EJ96" s="255"/>
      <c r="EK96" s="262"/>
      <c r="EL96" s="1020"/>
      <c r="EM96" s="12"/>
      <c r="EN96" s="12"/>
      <c r="EO96" s="12"/>
      <c r="EP96" s="12"/>
      <c r="EQ96" s="12"/>
      <c r="ER96" s="12"/>
      <c r="ES96" s="77"/>
      <c r="ET96" s="1020"/>
      <c r="EU96" s="83"/>
      <c r="EV96" s="294"/>
      <c r="EW96" s="294"/>
      <c r="EX96" s="84"/>
      <c r="EY96" s="87"/>
      <c r="EZ96" s="1040"/>
      <c r="FA96" s="58"/>
      <c r="FB96" s="34"/>
      <c r="FC96" s="34"/>
      <c r="FD96" s="34"/>
      <c r="FE96" s="34"/>
      <c r="FF96" s="1009"/>
      <c r="FG96" s="58"/>
      <c r="FH96" s="34"/>
      <c r="FI96" s="34"/>
      <c r="FJ96" s="34"/>
      <c r="FK96" s="34"/>
      <c r="FL96" s="1009"/>
      <c r="FM96" s="58"/>
      <c r="FN96" s="34"/>
      <c r="FO96" s="34"/>
      <c r="FP96" s="34"/>
      <c r="FQ96" s="34"/>
      <c r="FR96" s="1009"/>
      <c r="FS96" s="58"/>
      <c r="FT96" s="34"/>
      <c r="FU96" s="34"/>
      <c r="FV96" s="34"/>
      <c r="FW96" s="34"/>
      <c r="FX96" s="1009"/>
      <c r="FY96" s="58"/>
      <c r="FZ96" s="34"/>
      <c r="GA96" s="34"/>
      <c r="GB96" s="34"/>
      <c r="GC96" s="34"/>
      <c r="GD96" s="1009"/>
      <c r="GE96" s="58"/>
      <c r="GF96" s="240"/>
      <c r="GG96" s="240"/>
      <c r="GH96" s="240"/>
      <c r="GI96" s="240"/>
      <c r="GJ96" s="1009"/>
      <c r="GK96" s="58"/>
      <c r="GL96" s="34"/>
      <c r="GM96" s="34"/>
      <c r="GN96" s="34"/>
      <c r="GO96" s="34"/>
      <c r="GP96" s="1009"/>
      <c r="GQ96" s="58"/>
      <c r="GR96" s="34"/>
      <c r="GS96" s="34"/>
      <c r="GT96" s="34"/>
      <c r="GU96" s="34"/>
      <c r="GV96" s="1009"/>
      <c r="GW96" s="77"/>
      <c r="GX96" s="12"/>
      <c r="GY96" s="12"/>
      <c r="GZ96" s="12"/>
      <c r="HA96" s="12"/>
      <c r="HB96" s="12"/>
      <c r="HC96" s="12"/>
      <c r="HD96" s="12"/>
      <c r="HE96" s="12"/>
      <c r="HF96" s="12"/>
      <c r="HG96" s="12"/>
      <c r="HH96" s="12"/>
      <c r="HI96" s="12"/>
      <c r="HJ96" s="12"/>
      <c r="HK96" s="12"/>
      <c r="HL96" s="12"/>
      <c r="HM96" s="12"/>
      <c r="HN96" s="983"/>
      <c r="HO96" s="24"/>
      <c r="HP96" s="366"/>
      <c r="HQ96" s="12"/>
      <c r="HR96" s="250"/>
      <c r="HS96" s="12"/>
    </row>
    <row r="97" spans="1:227" hidden="1" x14ac:dyDescent="0.25">
      <c r="A97" s="62">
        <v>94</v>
      </c>
      <c r="C97" s="282"/>
      <c r="D97" s="153"/>
      <c r="E97" s="153"/>
      <c r="F97" s="153"/>
      <c r="G97" s="258"/>
      <c r="H97" s="1032"/>
      <c r="I97" s="282"/>
      <c r="J97" s="153"/>
      <c r="K97" s="153"/>
      <c r="L97" s="153"/>
      <c r="M97" s="258"/>
      <c r="N97" s="1020"/>
      <c r="O97" s="282"/>
      <c r="P97" s="153"/>
      <c r="Q97" s="153"/>
      <c r="R97" s="153"/>
      <c r="S97" s="258"/>
      <c r="T97" s="1020"/>
      <c r="U97" s="282"/>
      <c r="V97" s="153"/>
      <c r="W97" s="153"/>
      <c r="X97" s="153"/>
      <c r="Y97" s="258"/>
      <c r="Z97" s="1020"/>
      <c r="AA97" s="83"/>
      <c r="AB97" s="34"/>
      <c r="AC97" s="34"/>
      <c r="AD97" s="84"/>
      <c r="AE97" s="87"/>
      <c r="AF97" s="1020"/>
      <c r="AG97" s="257"/>
      <c r="AH97" s="153"/>
      <c r="AI97" s="153"/>
      <c r="AJ97" s="255"/>
      <c r="AK97" s="262"/>
      <c r="AL97" s="1020"/>
      <c r="AM97" s="257"/>
      <c r="AN97" s="153"/>
      <c r="AO97" s="153"/>
      <c r="AP97" s="255"/>
      <c r="AQ97" s="262"/>
      <c r="AR97" s="1020"/>
      <c r="AS97" s="282"/>
      <c r="AT97" s="153"/>
      <c r="AU97" s="153"/>
      <c r="AV97" s="153"/>
      <c r="AW97" s="258"/>
      <c r="AX97" s="1020"/>
      <c r="AY97" s="282"/>
      <c r="AZ97" s="153"/>
      <c r="BA97" s="153"/>
      <c r="BB97" s="153"/>
      <c r="BC97" s="258"/>
      <c r="BD97" s="1020"/>
      <c r="BE97" s="257"/>
      <c r="BF97" s="153"/>
      <c r="BG97" s="153"/>
      <c r="BH97" s="255"/>
      <c r="BI97" s="262"/>
      <c r="BJ97" s="1020"/>
      <c r="BK97" s="257"/>
      <c r="BL97" s="153"/>
      <c r="BM97" s="153"/>
      <c r="BN97" s="255"/>
      <c r="BO97" s="262"/>
      <c r="BP97" s="1020"/>
      <c r="BQ97" s="257"/>
      <c r="BR97" s="257"/>
      <c r="BS97" s="257"/>
      <c r="BT97" s="257"/>
      <c r="BU97" s="257"/>
      <c r="BV97" s="12"/>
      <c r="BW97" s="77"/>
      <c r="BX97" s="1020"/>
      <c r="BY97" s="58"/>
      <c r="BZ97" s="34"/>
      <c r="CA97" s="34"/>
      <c r="CB97" s="34"/>
      <c r="CC97" s="71"/>
      <c r="CD97" s="1020"/>
      <c r="CE97" s="83"/>
      <c r="CF97" s="34"/>
      <c r="CG97" s="34"/>
      <c r="CH97" s="84"/>
      <c r="CI97" s="87"/>
      <c r="CJ97" s="1020"/>
      <c r="CK97" s="83"/>
      <c r="CL97" s="34"/>
      <c r="CM97" s="34"/>
      <c r="CN97" s="84"/>
      <c r="CO97" s="87"/>
      <c r="CP97" s="1020"/>
      <c r="CQ97" s="83"/>
      <c r="CR97" s="34"/>
      <c r="CS97" s="34"/>
      <c r="CT97" s="84"/>
      <c r="CU97" s="87"/>
      <c r="CV97" s="1020"/>
      <c r="CW97" s="83"/>
      <c r="CX97" s="34"/>
      <c r="CY97" s="34"/>
      <c r="CZ97" s="84"/>
      <c r="DA97" s="87"/>
      <c r="DB97" s="1020"/>
      <c r="DC97" s="83"/>
      <c r="DD97" s="34"/>
      <c r="DE97" s="34"/>
      <c r="DF97" s="84"/>
      <c r="DG97" s="87"/>
      <c r="DH97" s="1020"/>
      <c r="DI97" s="83"/>
      <c r="DJ97" s="34"/>
      <c r="DK97" s="34"/>
      <c r="DL97" s="84"/>
      <c r="DM97" s="87"/>
      <c r="DN97" s="1020"/>
      <c r="DO97" s="83"/>
      <c r="DP97" s="34"/>
      <c r="DQ97" s="34"/>
      <c r="DR97" s="84"/>
      <c r="DS97" s="87"/>
      <c r="DT97" s="1020"/>
      <c r="DU97" s="83"/>
      <c r="DV97" s="34"/>
      <c r="DW97" s="34"/>
      <c r="DX97" s="84"/>
      <c r="DY97" s="87"/>
      <c r="DZ97" s="1020"/>
      <c r="EA97" s="83"/>
      <c r="EB97" s="34"/>
      <c r="EC97" s="34"/>
      <c r="ED97" s="84"/>
      <c r="EE97" s="87"/>
      <c r="EF97" s="1020"/>
      <c r="EG97" s="257"/>
      <c r="EH97" s="153"/>
      <c r="EI97" s="153"/>
      <c r="EJ97" s="255"/>
      <c r="EK97" s="262"/>
      <c r="EL97" s="1020"/>
      <c r="EM97" s="12"/>
      <c r="EN97" s="12"/>
      <c r="EO97" s="12"/>
      <c r="EP97" s="12"/>
      <c r="EQ97" s="12"/>
      <c r="ER97" s="12"/>
      <c r="ES97" s="77"/>
      <c r="ET97" s="1020"/>
      <c r="EU97" s="83"/>
      <c r="EV97" s="294"/>
      <c r="EW97" s="294"/>
      <c r="EX97" s="84"/>
      <c r="EY97" s="87"/>
      <c r="EZ97" s="1040"/>
      <c r="FA97" s="58"/>
      <c r="FB97" s="34"/>
      <c r="FC97" s="34"/>
      <c r="FD97" s="34"/>
      <c r="FE97" s="34"/>
      <c r="FF97" s="1009"/>
      <c r="FG97" s="58"/>
      <c r="FH97" s="34"/>
      <c r="FI97" s="34"/>
      <c r="FJ97" s="34"/>
      <c r="FK97" s="34"/>
      <c r="FL97" s="1009"/>
      <c r="FM97" s="58"/>
      <c r="FN97" s="34"/>
      <c r="FO97" s="34"/>
      <c r="FP97" s="34"/>
      <c r="FQ97" s="34"/>
      <c r="FR97" s="1009"/>
      <c r="FS97" s="58"/>
      <c r="FT97" s="34"/>
      <c r="FU97" s="34"/>
      <c r="FV97" s="34"/>
      <c r="FW97" s="34"/>
      <c r="FX97" s="1009"/>
      <c r="FY97" s="58"/>
      <c r="FZ97" s="34"/>
      <c r="GA97" s="34"/>
      <c r="GB97" s="34"/>
      <c r="GC97" s="34"/>
      <c r="GD97" s="1009"/>
      <c r="GE97" s="58"/>
      <c r="GF97" s="240"/>
      <c r="GG97" s="240"/>
      <c r="GH97" s="240"/>
      <c r="GI97" s="240"/>
      <c r="GJ97" s="1009"/>
      <c r="GK97" s="58"/>
      <c r="GL97" s="34"/>
      <c r="GM97" s="34"/>
      <c r="GN97" s="34"/>
      <c r="GO97" s="34"/>
      <c r="GP97" s="1009"/>
      <c r="GQ97" s="58"/>
      <c r="GR97" s="34"/>
      <c r="GS97" s="34"/>
      <c r="GT97" s="34"/>
      <c r="GU97" s="34"/>
      <c r="GV97" s="1009"/>
      <c r="GW97" s="77"/>
      <c r="GX97" s="12"/>
      <c r="GY97" s="12"/>
      <c r="GZ97" s="12"/>
      <c r="HA97" s="12"/>
      <c r="HB97" s="12"/>
      <c r="HC97" s="12"/>
      <c r="HD97" s="12"/>
      <c r="HE97" s="12"/>
      <c r="HF97" s="12"/>
      <c r="HG97" s="12"/>
      <c r="HH97" s="12"/>
      <c r="HI97" s="12"/>
      <c r="HJ97" s="12"/>
      <c r="HK97" s="12"/>
      <c r="HL97" s="12"/>
      <c r="HM97" s="12"/>
      <c r="HN97" s="983"/>
      <c r="HO97" s="24"/>
      <c r="HP97" s="366"/>
      <c r="HQ97" s="12"/>
      <c r="HR97" s="250"/>
      <c r="HS97" s="12"/>
    </row>
    <row r="98" spans="1:227" hidden="1" x14ac:dyDescent="0.25">
      <c r="A98" s="62">
        <v>95</v>
      </c>
      <c r="C98" s="282"/>
      <c r="D98" s="153"/>
      <c r="E98" s="153"/>
      <c r="F98" s="153"/>
      <c r="G98" s="258"/>
      <c r="H98" s="1032"/>
      <c r="I98" s="282"/>
      <c r="J98" s="153"/>
      <c r="K98" s="153"/>
      <c r="L98" s="153"/>
      <c r="M98" s="258"/>
      <c r="N98" s="1020"/>
      <c r="O98" s="282"/>
      <c r="P98" s="153"/>
      <c r="Q98" s="153"/>
      <c r="R98" s="153"/>
      <c r="S98" s="258"/>
      <c r="T98" s="1020"/>
      <c r="U98" s="282"/>
      <c r="V98" s="153"/>
      <c r="W98" s="153"/>
      <c r="X98" s="153"/>
      <c r="Y98" s="258"/>
      <c r="Z98" s="1020"/>
      <c r="AA98" s="83"/>
      <c r="AB98" s="34"/>
      <c r="AC98" s="34"/>
      <c r="AD98" s="84"/>
      <c r="AE98" s="87"/>
      <c r="AF98" s="1020"/>
      <c r="AG98" s="257"/>
      <c r="AH98" s="153"/>
      <c r="AI98" s="153"/>
      <c r="AJ98" s="255"/>
      <c r="AK98" s="262"/>
      <c r="AL98" s="1020"/>
      <c r="AM98" s="257"/>
      <c r="AN98" s="153"/>
      <c r="AO98" s="153"/>
      <c r="AP98" s="255"/>
      <c r="AQ98" s="262"/>
      <c r="AR98" s="1020"/>
      <c r="AS98" s="282"/>
      <c r="AT98" s="153"/>
      <c r="AU98" s="153"/>
      <c r="AV98" s="153"/>
      <c r="AW98" s="258"/>
      <c r="AX98" s="1020"/>
      <c r="AY98" s="282"/>
      <c r="AZ98" s="153"/>
      <c r="BA98" s="153"/>
      <c r="BB98" s="153"/>
      <c r="BC98" s="258"/>
      <c r="BD98" s="1020"/>
      <c r="BE98" s="257"/>
      <c r="BF98" s="153"/>
      <c r="BG98" s="153"/>
      <c r="BH98" s="255"/>
      <c r="BI98" s="262"/>
      <c r="BJ98" s="1020"/>
      <c r="BK98" s="257"/>
      <c r="BL98" s="153"/>
      <c r="BM98" s="153"/>
      <c r="BN98" s="255"/>
      <c r="BO98" s="262"/>
      <c r="BP98" s="1020"/>
      <c r="BQ98" s="257"/>
      <c r="BR98" s="257"/>
      <c r="BS98" s="257"/>
      <c r="BT98" s="257"/>
      <c r="BU98" s="257"/>
      <c r="BV98" s="12"/>
      <c r="BW98" s="77"/>
      <c r="BX98" s="1020"/>
      <c r="BY98" s="58"/>
      <c r="BZ98" s="34"/>
      <c r="CA98" s="34"/>
      <c r="CB98" s="34"/>
      <c r="CC98" s="71"/>
      <c r="CD98" s="1020"/>
      <c r="CE98" s="83"/>
      <c r="CF98" s="34"/>
      <c r="CG98" s="34"/>
      <c r="CH98" s="84"/>
      <c r="CI98" s="87"/>
      <c r="CJ98" s="1020"/>
      <c r="CK98" s="83"/>
      <c r="CL98" s="34"/>
      <c r="CM98" s="34"/>
      <c r="CN98" s="84"/>
      <c r="CO98" s="87"/>
      <c r="CP98" s="1020"/>
      <c r="CQ98" s="83"/>
      <c r="CR98" s="34"/>
      <c r="CS98" s="34"/>
      <c r="CT98" s="84"/>
      <c r="CU98" s="87"/>
      <c r="CV98" s="1020"/>
      <c r="CW98" s="83"/>
      <c r="CX98" s="34"/>
      <c r="CY98" s="34"/>
      <c r="CZ98" s="84"/>
      <c r="DA98" s="87"/>
      <c r="DB98" s="1020"/>
      <c r="DC98" s="83"/>
      <c r="DD98" s="34"/>
      <c r="DE98" s="34"/>
      <c r="DF98" s="84"/>
      <c r="DG98" s="87"/>
      <c r="DH98" s="1020"/>
      <c r="DI98" s="83"/>
      <c r="DJ98" s="34"/>
      <c r="DK98" s="34"/>
      <c r="DL98" s="84"/>
      <c r="DM98" s="87"/>
      <c r="DN98" s="1020"/>
      <c r="DO98" s="83"/>
      <c r="DP98" s="34"/>
      <c r="DQ98" s="34"/>
      <c r="DR98" s="84"/>
      <c r="DS98" s="87"/>
      <c r="DT98" s="1020"/>
      <c r="DU98" s="83"/>
      <c r="DV98" s="34"/>
      <c r="DW98" s="34"/>
      <c r="DX98" s="84"/>
      <c r="DY98" s="87"/>
      <c r="DZ98" s="1020"/>
      <c r="EA98" s="83"/>
      <c r="EB98" s="34"/>
      <c r="EC98" s="34"/>
      <c r="ED98" s="84"/>
      <c r="EE98" s="87"/>
      <c r="EF98" s="1020"/>
      <c r="EG98" s="257"/>
      <c r="EH98" s="153"/>
      <c r="EI98" s="153"/>
      <c r="EJ98" s="255"/>
      <c r="EK98" s="262"/>
      <c r="EL98" s="1020"/>
      <c r="EM98" s="12"/>
      <c r="EN98" s="12"/>
      <c r="EO98" s="12"/>
      <c r="EP98" s="12"/>
      <c r="EQ98" s="12"/>
      <c r="ER98" s="12"/>
      <c r="ES98" s="77"/>
      <c r="ET98" s="1020"/>
      <c r="EU98" s="83"/>
      <c r="EV98" s="294"/>
      <c r="EW98" s="294"/>
      <c r="EX98" s="84"/>
      <c r="EY98" s="87"/>
      <c r="EZ98" s="1040"/>
      <c r="FA98" s="58"/>
      <c r="FB98" s="34"/>
      <c r="FC98" s="34"/>
      <c r="FD98" s="34"/>
      <c r="FE98" s="34"/>
      <c r="FF98" s="1009"/>
      <c r="FG98" s="58"/>
      <c r="FH98" s="34"/>
      <c r="FI98" s="34"/>
      <c r="FJ98" s="34"/>
      <c r="FK98" s="34"/>
      <c r="FL98" s="1009"/>
      <c r="FM98" s="58"/>
      <c r="FN98" s="34"/>
      <c r="FO98" s="34"/>
      <c r="FP98" s="34"/>
      <c r="FQ98" s="34"/>
      <c r="FR98" s="1009"/>
      <c r="FS98" s="58"/>
      <c r="FT98" s="34"/>
      <c r="FU98" s="34"/>
      <c r="FV98" s="34"/>
      <c r="FW98" s="34"/>
      <c r="FX98" s="1009"/>
      <c r="FY98" s="58"/>
      <c r="FZ98" s="34"/>
      <c r="GA98" s="34"/>
      <c r="GB98" s="34"/>
      <c r="GC98" s="34"/>
      <c r="GD98" s="1009"/>
      <c r="GE98" s="58"/>
      <c r="GF98" s="240"/>
      <c r="GG98" s="240"/>
      <c r="GH98" s="240"/>
      <c r="GI98" s="240"/>
      <c r="GJ98" s="1009"/>
      <c r="GK98" s="58"/>
      <c r="GL98" s="34"/>
      <c r="GM98" s="34"/>
      <c r="GN98" s="34"/>
      <c r="GO98" s="34"/>
      <c r="GP98" s="1009"/>
      <c r="GQ98" s="58"/>
      <c r="GR98" s="34"/>
      <c r="GS98" s="34"/>
      <c r="GT98" s="34"/>
      <c r="GU98" s="34"/>
      <c r="GV98" s="1009"/>
      <c r="GW98" s="77"/>
      <c r="GX98" s="12"/>
      <c r="GY98" s="12"/>
      <c r="GZ98" s="12"/>
      <c r="HA98" s="12"/>
      <c r="HB98" s="12"/>
      <c r="HC98" s="12"/>
      <c r="HD98" s="12"/>
      <c r="HE98" s="12"/>
      <c r="HF98" s="12"/>
      <c r="HG98" s="12"/>
      <c r="HH98" s="12"/>
      <c r="HI98" s="12"/>
      <c r="HJ98" s="12"/>
      <c r="HK98" s="12"/>
      <c r="HL98" s="12"/>
      <c r="HM98" s="12"/>
      <c r="HN98" s="983"/>
      <c r="HO98" s="24"/>
      <c r="HP98" s="366"/>
      <c r="HQ98" s="12"/>
      <c r="HR98" s="250"/>
      <c r="HS98" s="12"/>
    </row>
    <row r="99" spans="1:227" hidden="1" x14ac:dyDescent="0.25">
      <c r="A99" s="62">
        <v>96</v>
      </c>
      <c r="C99" s="282"/>
      <c r="D99" s="153"/>
      <c r="E99" s="153"/>
      <c r="F99" s="153"/>
      <c r="G99" s="258"/>
      <c r="H99" s="1032"/>
      <c r="I99" s="282"/>
      <c r="J99" s="153"/>
      <c r="K99" s="153"/>
      <c r="L99" s="153"/>
      <c r="M99" s="258"/>
      <c r="N99" s="1020"/>
      <c r="O99" s="282"/>
      <c r="P99" s="153"/>
      <c r="Q99" s="153"/>
      <c r="R99" s="153"/>
      <c r="S99" s="258"/>
      <c r="T99" s="1020"/>
      <c r="U99" s="282"/>
      <c r="V99" s="153"/>
      <c r="W99" s="153"/>
      <c r="X99" s="153"/>
      <c r="Y99" s="258"/>
      <c r="Z99" s="1020"/>
      <c r="AA99" s="83"/>
      <c r="AB99" s="34"/>
      <c r="AC99" s="34"/>
      <c r="AD99" s="84"/>
      <c r="AE99" s="87"/>
      <c r="AF99" s="1020"/>
      <c r="AG99" s="257"/>
      <c r="AH99" s="153"/>
      <c r="AI99" s="153"/>
      <c r="AJ99" s="255"/>
      <c r="AK99" s="262"/>
      <c r="AL99" s="1020"/>
      <c r="AM99" s="257"/>
      <c r="AN99" s="153"/>
      <c r="AO99" s="153"/>
      <c r="AP99" s="255"/>
      <c r="AQ99" s="262"/>
      <c r="AR99" s="1020"/>
      <c r="AS99" s="282"/>
      <c r="AT99" s="153"/>
      <c r="AU99" s="153"/>
      <c r="AV99" s="153"/>
      <c r="AW99" s="258"/>
      <c r="AX99" s="1020"/>
      <c r="AY99" s="282"/>
      <c r="AZ99" s="153"/>
      <c r="BA99" s="153"/>
      <c r="BB99" s="153"/>
      <c r="BC99" s="258"/>
      <c r="BD99" s="1020"/>
      <c r="BE99" s="257"/>
      <c r="BF99" s="153"/>
      <c r="BG99" s="153"/>
      <c r="BH99" s="255"/>
      <c r="BI99" s="262"/>
      <c r="BJ99" s="1020"/>
      <c r="BK99" s="257"/>
      <c r="BL99" s="153"/>
      <c r="BM99" s="153"/>
      <c r="BN99" s="255"/>
      <c r="BO99" s="262"/>
      <c r="BP99" s="1020"/>
      <c r="BQ99" s="257"/>
      <c r="BR99" s="257"/>
      <c r="BS99" s="257"/>
      <c r="BT99" s="257"/>
      <c r="BU99" s="257"/>
      <c r="BV99" s="12"/>
      <c r="BW99" s="77"/>
      <c r="BX99" s="1020"/>
      <c r="BY99" s="58"/>
      <c r="BZ99" s="34"/>
      <c r="CA99" s="34"/>
      <c r="CB99" s="34"/>
      <c r="CC99" s="71"/>
      <c r="CD99" s="1020"/>
      <c r="CE99" s="83"/>
      <c r="CF99" s="34"/>
      <c r="CG99" s="34"/>
      <c r="CH99" s="84"/>
      <c r="CI99" s="87"/>
      <c r="CJ99" s="1020"/>
      <c r="CK99" s="83"/>
      <c r="CL99" s="34"/>
      <c r="CM99" s="34"/>
      <c r="CN99" s="84"/>
      <c r="CO99" s="87"/>
      <c r="CP99" s="1020"/>
      <c r="CQ99" s="83"/>
      <c r="CR99" s="34"/>
      <c r="CS99" s="34"/>
      <c r="CT99" s="84"/>
      <c r="CU99" s="87"/>
      <c r="CV99" s="1020"/>
      <c r="CW99" s="83"/>
      <c r="CX99" s="34"/>
      <c r="CY99" s="34"/>
      <c r="CZ99" s="84"/>
      <c r="DA99" s="87"/>
      <c r="DB99" s="1020"/>
      <c r="DC99" s="83"/>
      <c r="DD99" s="34"/>
      <c r="DE99" s="34"/>
      <c r="DF99" s="84"/>
      <c r="DG99" s="87"/>
      <c r="DH99" s="1020"/>
      <c r="DI99" s="83"/>
      <c r="DJ99" s="34"/>
      <c r="DK99" s="34"/>
      <c r="DL99" s="84"/>
      <c r="DM99" s="87"/>
      <c r="DN99" s="1020"/>
      <c r="DO99" s="83"/>
      <c r="DP99" s="34"/>
      <c r="DQ99" s="34"/>
      <c r="DR99" s="84"/>
      <c r="DS99" s="87"/>
      <c r="DT99" s="1020"/>
      <c r="DU99" s="83"/>
      <c r="DV99" s="34"/>
      <c r="DW99" s="34"/>
      <c r="DX99" s="84"/>
      <c r="DY99" s="87"/>
      <c r="DZ99" s="1020"/>
      <c r="EA99" s="83"/>
      <c r="EB99" s="34"/>
      <c r="EC99" s="34"/>
      <c r="ED99" s="84"/>
      <c r="EE99" s="87"/>
      <c r="EF99" s="1020"/>
      <c r="EG99" s="257"/>
      <c r="EH99" s="153"/>
      <c r="EI99" s="153"/>
      <c r="EJ99" s="255"/>
      <c r="EK99" s="262"/>
      <c r="EL99" s="1020"/>
      <c r="EM99" s="12"/>
      <c r="EN99" s="12"/>
      <c r="EO99" s="12"/>
      <c r="EP99" s="12"/>
      <c r="EQ99" s="12"/>
      <c r="ER99" s="12"/>
      <c r="ES99" s="77"/>
      <c r="ET99" s="1020"/>
      <c r="EU99" s="83"/>
      <c r="EV99" s="294"/>
      <c r="EW99" s="294"/>
      <c r="EX99" s="84"/>
      <c r="EY99" s="87"/>
      <c r="EZ99" s="1040"/>
      <c r="FA99" s="58"/>
      <c r="FB99" s="34"/>
      <c r="FC99" s="34"/>
      <c r="FD99" s="34"/>
      <c r="FE99" s="34"/>
      <c r="FF99" s="1009"/>
      <c r="FG99" s="58"/>
      <c r="FH99" s="34"/>
      <c r="FI99" s="34"/>
      <c r="FJ99" s="34"/>
      <c r="FK99" s="34"/>
      <c r="FL99" s="1009"/>
      <c r="FM99" s="58"/>
      <c r="FN99" s="34"/>
      <c r="FO99" s="34"/>
      <c r="FP99" s="34"/>
      <c r="FQ99" s="34"/>
      <c r="FR99" s="1009"/>
      <c r="FS99" s="58"/>
      <c r="FT99" s="34"/>
      <c r="FU99" s="34"/>
      <c r="FV99" s="34"/>
      <c r="FW99" s="34"/>
      <c r="FX99" s="1009"/>
      <c r="FY99" s="58"/>
      <c r="FZ99" s="34"/>
      <c r="GA99" s="34"/>
      <c r="GB99" s="34"/>
      <c r="GC99" s="34"/>
      <c r="GD99" s="1009"/>
      <c r="GE99" s="58"/>
      <c r="GF99" s="240"/>
      <c r="GG99" s="240"/>
      <c r="GH99" s="240"/>
      <c r="GI99" s="240"/>
      <c r="GJ99" s="1009"/>
      <c r="GK99" s="58"/>
      <c r="GL99" s="34"/>
      <c r="GM99" s="34"/>
      <c r="GN99" s="34"/>
      <c r="GO99" s="34"/>
      <c r="GP99" s="1009"/>
      <c r="GQ99" s="58"/>
      <c r="GR99" s="34"/>
      <c r="GS99" s="34"/>
      <c r="GT99" s="34"/>
      <c r="GU99" s="34"/>
      <c r="GV99" s="1009"/>
      <c r="GW99" s="77"/>
      <c r="GX99" s="12"/>
      <c r="GY99" s="12"/>
      <c r="GZ99" s="12"/>
      <c r="HA99" s="12"/>
      <c r="HB99" s="12"/>
      <c r="HC99" s="12"/>
      <c r="HD99" s="12"/>
      <c r="HE99" s="12"/>
      <c r="HF99" s="12"/>
      <c r="HG99" s="12"/>
      <c r="HH99" s="12"/>
      <c r="HI99" s="12"/>
      <c r="HJ99" s="12"/>
      <c r="HK99" s="12"/>
      <c r="HL99" s="12"/>
      <c r="HM99" s="12"/>
      <c r="HN99" s="983"/>
      <c r="HO99" s="24"/>
      <c r="HP99" s="366"/>
      <c r="HQ99" s="12"/>
      <c r="HR99" s="250"/>
      <c r="HS99" s="12"/>
    </row>
    <row r="100" spans="1:227" hidden="1" x14ac:dyDescent="0.25">
      <c r="A100" s="62">
        <v>97</v>
      </c>
      <c r="C100" s="282"/>
      <c r="D100" s="153"/>
      <c r="E100" s="153"/>
      <c r="F100" s="153"/>
      <c r="G100" s="258"/>
      <c r="H100" s="1032"/>
      <c r="I100" s="282"/>
      <c r="J100" s="153"/>
      <c r="K100" s="153"/>
      <c r="L100" s="153"/>
      <c r="M100" s="258"/>
      <c r="N100" s="1020"/>
      <c r="O100" s="282"/>
      <c r="P100" s="153"/>
      <c r="Q100" s="153"/>
      <c r="R100" s="153"/>
      <c r="S100" s="258"/>
      <c r="T100" s="1020"/>
      <c r="U100" s="282"/>
      <c r="V100" s="153"/>
      <c r="W100" s="153"/>
      <c r="X100" s="153"/>
      <c r="Y100" s="258"/>
      <c r="Z100" s="1020"/>
      <c r="AA100" s="83"/>
      <c r="AB100" s="34"/>
      <c r="AC100" s="34"/>
      <c r="AD100" s="84"/>
      <c r="AE100" s="87"/>
      <c r="AF100" s="1020"/>
      <c r="AG100" s="257"/>
      <c r="AH100" s="153"/>
      <c r="AI100" s="153"/>
      <c r="AJ100" s="255"/>
      <c r="AK100" s="262"/>
      <c r="AL100" s="1020"/>
      <c r="AM100" s="257"/>
      <c r="AN100" s="153"/>
      <c r="AO100" s="153"/>
      <c r="AP100" s="255"/>
      <c r="AQ100" s="262"/>
      <c r="AR100" s="1020"/>
      <c r="AS100" s="282"/>
      <c r="AT100" s="153"/>
      <c r="AU100" s="153"/>
      <c r="AV100" s="153"/>
      <c r="AW100" s="258"/>
      <c r="AX100" s="1020"/>
      <c r="AY100" s="282"/>
      <c r="AZ100" s="153"/>
      <c r="BA100" s="153"/>
      <c r="BB100" s="153"/>
      <c r="BC100" s="258"/>
      <c r="BD100" s="1020"/>
      <c r="BE100" s="257"/>
      <c r="BF100" s="153"/>
      <c r="BG100" s="153"/>
      <c r="BH100" s="255"/>
      <c r="BI100" s="262"/>
      <c r="BJ100" s="1020"/>
      <c r="BK100" s="257"/>
      <c r="BL100" s="153"/>
      <c r="BM100" s="153"/>
      <c r="BN100" s="255"/>
      <c r="BO100" s="262"/>
      <c r="BP100" s="1020"/>
      <c r="BQ100" s="257"/>
      <c r="BR100" s="257"/>
      <c r="BS100" s="257"/>
      <c r="BT100" s="257"/>
      <c r="BU100" s="257"/>
      <c r="BV100" s="12"/>
      <c r="BW100" s="77"/>
      <c r="BX100" s="1020"/>
      <c r="BY100" s="58"/>
      <c r="BZ100" s="34"/>
      <c r="CA100" s="34"/>
      <c r="CB100" s="34"/>
      <c r="CC100" s="71"/>
      <c r="CD100" s="1020"/>
      <c r="CE100" s="83"/>
      <c r="CF100" s="34"/>
      <c r="CG100" s="34"/>
      <c r="CH100" s="84"/>
      <c r="CI100" s="87"/>
      <c r="CJ100" s="1020"/>
      <c r="CK100" s="83"/>
      <c r="CL100" s="34"/>
      <c r="CM100" s="34"/>
      <c r="CN100" s="84"/>
      <c r="CO100" s="87"/>
      <c r="CP100" s="1020"/>
      <c r="CQ100" s="83"/>
      <c r="CR100" s="34"/>
      <c r="CS100" s="34"/>
      <c r="CT100" s="84"/>
      <c r="CU100" s="87"/>
      <c r="CV100" s="1020"/>
      <c r="CW100" s="83"/>
      <c r="CX100" s="34"/>
      <c r="CY100" s="34"/>
      <c r="CZ100" s="84"/>
      <c r="DA100" s="87"/>
      <c r="DB100" s="1020"/>
      <c r="DC100" s="83"/>
      <c r="DD100" s="34"/>
      <c r="DE100" s="34"/>
      <c r="DF100" s="84"/>
      <c r="DG100" s="87"/>
      <c r="DH100" s="1020"/>
      <c r="DI100" s="83"/>
      <c r="DJ100" s="34"/>
      <c r="DK100" s="34"/>
      <c r="DL100" s="84"/>
      <c r="DM100" s="87"/>
      <c r="DN100" s="1020"/>
      <c r="DO100" s="83"/>
      <c r="DP100" s="34"/>
      <c r="DQ100" s="34"/>
      <c r="DR100" s="84"/>
      <c r="DS100" s="87"/>
      <c r="DT100" s="1020"/>
      <c r="DU100" s="83"/>
      <c r="DV100" s="34"/>
      <c r="DW100" s="34"/>
      <c r="DX100" s="84"/>
      <c r="DY100" s="87"/>
      <c r="DZ100" s="1020"/>
      <c r="EA100" s="83"/>
      <c r="EB100" s="34"/>
      <c r="EC100" s="34"/>
      <c r="ED100" s="84"/>
      <c r="EE100" s="87"/>
      <c r="EF100" s="1020"/>
      <c r="EG100" s="257"/>
      <c r="EH100" s="153"/>
      <c r="EI100" s="153"/>
      <c r="EJ100" s="255"/>
      <c r="EK100" s="262"/>
      <c r="EL100" s="1020"/>
      <c r="EM100" s="12"/>
      <c r="EN100" s="12"/>
      <c r="EO100" s="12"/>
      <c r="EP100" s="12"/>
      <c r="EQ100" s="12"/>
      <c r="ER100" s="12"/>
      <c r="ES100" s="77"/>
      <c r="ET100" s="1020"/>
      <c r="EU100" s="83"/>
      <c r="EV100" s="294"/>
      <c r="EW100" s="294"/>
      <c r="EX100" s="84"/>
      <c r="EY100" s="87"/>
      <c r="EZ100" s="1040"/>
      <c r="FA100" s="58"/>
      <c r="FB100" s="34"/>
      <c r="FC100" s="34"/>
      <c r="FD100" s="34"/>
      <c r="FE100" s="34"/>
      <c r="FF100" s="1009"/>
      <c r="FG100" s="58"/>
      <c r="FH100" s="34"/>
      <c r="FI100" s="34"/>
      <c r="FJ100" s="34"/>
      <c r="FK100" s="34"/>
      <c r="FL100" s="1009"/>
      <c r="FM100" s="58"/>
      <c r="FN100" s="34"/>
      <c r="FO100" s="34"/>
      <c r="FP100" s="34"/>
      <c r="FQ100" s="34"/>
      <c r="FR100" s="1009"/>
      <c r="FS100" s="58"/>
      <c r="FT100" s="34"/>
      <c r="FU100" s="34"/>
      <c r="FV100" s="34"/>
      <c r="FW100" s="34"/>
      <c r="FX100" s="1009"/>
      <c r="FY100" s="58"/>
      <c r="FZ100" s="34"/>
      <c r="GA100" s="34"/>
      <c r="GB100" s="34"/>
      <c r="GC100" s="34"/>
      <c r="GD100" s="1009"/>
      <c r="GE100" s="58"/>
      <c r="GF100" s="240"/>
      <c r="GG100" s="240"/>
      <c r="GH100" s="240"/>
      <c r="GI100" s="240"/>
      <c r="GJ100" s="1009"/>
      <c r="GK100" s="58"/>
      <c r="GL100" s="34"/>
      <c r="GM100" s="34"/>
      <c r="GN100" s="34"/>
      <c r="GO100" s="34"/>
      <c r="GP100" s="1009"/>
      <c r="GQ100" s="58"/>
      <c r="GR100" s="34"/>
      <c r="GS100" s="34"/>
      <c r="GT100" s="34"/>
      <c r="GU100" s="34"/>
      <c r="GV100" s="1009"/>
      <c r="GW100" s="77"/>
      <c r="GX100" s="12"/>
      <c r="GY100" s="12"/>
      <c r="GZ100" s="12"/>
      <c r="HA100" s="12"/>
      <c r="HB100" s="12"/>
      <c r="HC100" s="12"/>
      <c r="HD100" s="12"/>
      <c r="HE100" s="12"/>
      <c r="HF100" s="12"/>
      <c r="HG100" s="12"/>
      <c r="HH100" s="12"/>
      <c r="HI100" s="12"/>
      <c r="HJ100" s="12"/>
      <c r="HK100" s="12"/>
      <c r="HL100" s="12"/>
      <c r="HM100" s="12"/>
      <c r="HN100" s="983"/>
      <c r="HO100" s="24"/>
      <c r="HP100" s="366"/>
      <c r="HQ100" s="12"/>
      <c r="HR100" s="250"/>
      <c r="HS100" s="12"/>
    </row>
    <row r="101" spans="1:227" hidden="1" x14ac:dyDescent="0.25">
      <c r="A101" s="62">
        <v>98</v>
      </c>
      <c r="C101" s="282"/>
      <c r="D101" s="153"/>
      <c r="E101" s="153"/>
      <c r="F101" s="153"/>
      <c r="G101" s="258"/>
      <c r="H101" s="1032"/>
      <c r="I101" s="282"/>
      <c r="J101" s="153"/>
      <c r="K101" s="153"/>
      <c r="L101" s="153"/>
      <c r="M101" s="258"/>
      <c r="N101" s="1020"/>
      <c r="O101" s="282"/>
      <c r="P101" s="153"/>
      <c r="Q101" s="153"/>
      <c r="R101" s="153"/>
      <c r="S101" s="258"/>
      <c r="T101" s="1020"/>
      <c r="U101" s="282"/>
      <c r="V101" s="153"/>
      <c r="W101" s="153"/>
      <c r="X101" s="153"/>
      <c r="Y101" s="258"/>
      <c r="Z101" s="1020"/>
      <c r="AA101" s="83"/>
      <c r="AB101" s="34"/>
      <c r="AC101" s="34"/>
      <c r="AD101" s="84"/>
      <c r="AE101" s="87"/>
      <c r="AF101" s="1020"/>
      <c r="AG101" s="257"/>
      <c r="AH101" s="153"/>
      <c r="AI101" s="153"/>
      <c r="AJ101" s="255"/>
      <c r="AK101" s="262"/>
      <c r="AL101" s="1020"/>
      <c r="AM101" s="257"/>
      <c r="AN101" s="153"/>
      <c r="AO101" s="153"/>
      <c r="AP101" s="255"/>
      <c r="AQ101" s="262"/>
      <c r="AR101" s="1020"/>
      <c r="AS101" s="282"/>
      <c r="AT101" s="153"/>
      <c r="AU101" s="153"/>
      <c r="AV101" s="153"/>
      <c r="AW101" s="258"/>
      <c r="AX101" s="1020"/>
      <c r="AY101" s="282"/>
      <c r="AZ101" s="153"/>
      <c r="BA101" s="153"/>
      <c r="BB101" s="153"/>
      <c r="BC101" s="258"/>
      <c r="BD101" s="1020"/>
      <c r="BE101" s="257"/>
      <c r="BF101" s="153"/>
      <c r="BG101" s="153"/>
      <c r="BH101" s="255"/>
      <c r="BI101" s="262"/>
      <c r="BJ101" s="1020"/>
      <c r="BK101" s="257"/>
      <c r="BL101" s="153"/>
      <c r="BM101" s="153"/>
      <c r="BN101" s="255"/>
      <c r="BO101" s="262"/>
      <c r="BP101" s="1020"/>
      <c r="BQ101" s="257"/>
      <c r="BR101" s="257"/>
      <c r="BS101" s="257"/>
      <c r="BT101" s="257"/>
      <c r="BU101" s="257"/>
      <c r="BV101" s="12"/>
      <c r="BW101" s="77"/>
      <c r="BX101" s="1020"/>
      <c r="BY101" s="58"/>
      <c r="BZ101" s="34"/>
      <c r="CA101" s="34"/>
      <c r="CB101" s="34"/>
      <c r="CC101" s="71"/>
      <c r="CD101" s="1020"/>
      <c r="CE101" s="83"/>
      <c r="CF101" s="34"/>
      <c r="CG101" s="34"/>
      <c r="CH101" s="84"/>
      <c r="CI101" s="87"/>
      <c r="CJ101" s="1020"/>
      <c r="CK101" s="83"/>
      <c r="CL101" s="34"/>
      <c r="CM101" s="34"/>
      <c r="CN101" s="84"/>
      <c r="CO101" s="87"/>
      <c r="CP101" s="1020"/>
      <c r="CQ101" s="83"/>
      <c r="CR101" s="34"/>
      <c r="CS101" s="34"/>
      <c r="CT101" s="84"/>
      <c r="CU101" s="87"/>
      <c r="CV101" s="1020"/>
      <c r="CW101" s="83"/>
      <c r="CX101" s="34"/>
      <c r="CY101" s="34"/>
      <c r="CZ101" s="84"/>
      <c r="DA101" s="87"/>
      <c r="DB101" s="1020"/>
      <c r="DC101" s="83"/>
      <c r="DD101" s="34"/>
      <c r="DE101" s="34"/>
      <c r="DF101" s="84"/>
      <c r="DG101" s="87"/>
      <c r="DH101" s="1020"/>
      <c r="DI101" s="83"/>
      <c r="DJ101" s="34"/>
      <c r="DK101" s="34"/>
      <c r="DL101" s="84"/>
      <c r="DM101" s="87"/>
      <c r="DN101" s="1020"/>
      <c r="DO101" s="83"/>
      <c r="DP101" s="34"/>
      <c r="DQ101" s="34"/>
      <c r="DR101" s="84"/>
      <c r="DS101" s="87"/>
      <c r="DT101" s="1020"/>
      <c r="DU101" s="83"/>
      <c r="DV101" s="34"/>
      <c r="DW101" s="34"/>
      <c r="DX101" s="84"/>
      <c r="DY101" s="87"/>
      <c r="DZ101" s="1020"/>
      <c r="EA101" s="83"/>
      <c r="EB101" s="34"/>
      <c r="EC101" s="34"/>
      <c r="ED101" s="84"/>
      <c r="EE101" s="87"/>
      <c r="EF101" s="1020"/>
      <c r="EG101" s="257"/>
      <c r="EH101" s="153"/>
      <c r="EI101" s="153"/>
      <c r="EJ101" s="255"/>
      <c r="EK101" s="262"/>
      <c r="EL101" s="1020"/>
      <c r="EM101" s="12"/>
      <c r="EN101" s="12"/>
      <c r="EO101" s="12"/>
      <c r="EP101" s="12"/>
      <c r="EQ101" s="12"/>
      <c r="ER101" s="12"/>
      <c r="ES101" s="77"/>
      <c r="ET101" s="1020"/>
      <c r="EU101" s="83"/>
      <c r="EV101" s="294"/>
      <c r="EW101" s="294"/>
      <c r="EX101" s="84"/>
      <c r="EY101" s="87"/>
      <c r="EZ101" s="1040"/>
      <c r="FA101" s="58"/>
      <c r="FB101" s="34"/>
      <c r="FC101" s="34"/>
      <c r="FD101" s="34"/>
      <c r="FE101" s="34"/>
      <c r="FF101" s="1009"/>
      <c r="FG101" s="58"/>
      <c r="FH101" s="34"/>
      <c r="FI101" s="34"/>
      <c r="FJ101" s="34"/>
      <c r="FK101" s="34"/>
      <c r="FL101" s="1009"/>
      <c r="FM101" s="58"/>
      <c r="FN101" s="34"/>
      <c r="FO101" s="34"/>
      <c r="FP101" s="34"/>
      <c r="FQ101" s="34"/>
      <c r="FR101" s="1009"/>
      <c r="FS101" s="58"/>
      <c r="FT101" s="34"/>
      <c r="FU101" s="34"/>
      <c r="FV101" s="34"/>
      <c r="FW101" s="34"/>
      <c r="FX101" s="1009"/>
      <c r="FY101" s="58"/>
      <c r="FZ101" s="34"/>
      <c r="GA101" s="34"/>
      <c r="GB101" s="34"/>
      <c r="GC101" s="34"/>
      <c r="GD101" s="1009"/>
      <c r="GE101" s="58"/>
      <c r="GF101" s="240"/>
      <c r="GG101" s="240"/>
      <c r="GH101" s="240"/>
      <c r="GI101" s="240"/>
      <c r="GJ101" s="1009"/>
      <c r="GK101" s="58"/>
      <c r="GL101" s="34"/>
      <c r="GM101" s="34"/>
      <c r="GN101" s="34"/>
      <c r="GO101" s="34"/>
      <c r="GP101" s="1009"/>
      <c r="GQ101" s="58"/>
      <c r="GR101" s="34"/>
      <c r="GS101" s="34"/>
      <c r="GT101" s="34"/>
      <c r="GU101" s="34"/>
      <c r="GV101" s="1009"/>
      <c r="GW101" s="77"/>
      <c r="GX101" s="12"/>
      <c r="GY101" s="12"/>
      <c r="GZ101" s="12"/>
      <c r="HA101" s="12"/>
      <c r="HB101" s="12"/>
      <c r="HC101" s="12"/>
      <c r="HD101" s="12"/>
      <c r="HE101" s="12"/>
      <c r="HF101" s="12"/>
      <c r="HG101" s="12"/>
      <c r="HH101" s="12"/>
      <c r="HI101" s="12"/>
      <c r="HJ101" s="12"/>
      <c r="HK101" s="12"/>
      <c r="HL101" s="12"/>
      <c r="HM101" s="12"/>
      <c r="HN101" s="983"/>
      <c r="HO101" s="24"/>
      <c r="HP101" s="366"/>
      <c r="HQ101" s="12"/>
      <c r="HR101" s="250"/>
      <c r="HS101" s="12"/>
    </row>
    <row r="102" spans="1:227" hidden="1" x14ac:dyDescent="0.25">
      <c r="A102" s="62">
        <v>99</v>
      </c>
      <c r="C102" s="282"/>
      <c r="D102" s="153"/>
      <c r="E102" s="153"/>
      <c r="F102" s="153"/>
      <c r="G102" s="258"/>
      <c r="H102" s="1032"/>
      <c r="I102" s="282"/>
      <c r="J102" s="153"/>
      <c r="K102" s="153"/>
      <c r="L102" s="153"/>
      <c r="M102" s="258"/>
      <c r="N102" s="1020"/>
      <c r="O102" s="282"/>
      <c r="P102" s="153"/>
      <c r="Q102" s="153"/>
      <c r="R102" s="153"/>
      <c r="S102" s="258"/>
      <c r="T102" s="1020"/>
      <c r="U102" s="282"/>
      <c r="V102" s="153"/>
      <c r="W102" s="153"/>
      <c r="X102" s="153"/>
      <c r="Y102" s="258"/>
      <c r="Z102" s="1020"/>
      <c r="AA102" s="83"/>
      <c r="AB102" s="34"/>
      <c r="AC102" s="34"/>
      <c r="AD102" s="84"/>
      <c r="AE102" s="87"/>
      <c r="AF102" s="1020"/>
      <c r="AG102" s="257"/>
      <c r="AH102" s="153"/>
      <c r="AI102" s="153"/>
      <c r="AJ102" s="255"/>
      <c r="AK102" s="262"/>
      <c r="AL102" s="1020"/>
      <c r="AM102" s="257"/>
      <c r="AN102" s="153"/>
      <c r="AO102" s="153"/>
      <c r="AP102" s="255"/>
      <c r="AQ102" s="262"/>
      <c r="AR102" s="1020"/>
      <c r="AS102" s="282"/>
      <c r="AT102" s="153"/>
      <c r="AU102" s="153"/>
      <c r="AV102" s="153"/>
      <c r="AW102" s="258"/>
      <c r="AX102" s="1020"/>
      <c r="AY102" s="282"/>
      <c r="AZ102" s="153"/>
      <c r="BA102" s="153"/>
      <c r="BB102" s="153"/>
      <c r="BC102" s="258"/>
      <c r="BD102" s="1020"/>
      <c r="BE102" s="257"/>
      <c r="BF102" s="153"/>
      <c r="BG102" s="153"/>
      <c r="BH102" s="255"/>
      <c r="BI102" s="262"/>
      <c r="BJ102" s="1020"/>
      <c r="BK102" s="257"/>
      <c r="BL102" s="153"/>
      <c r="BM102" s="153"/>
      <c r="BN102" s="255"/>
      <c r="BO102" s="262"/>
      <c r="BP102" s="1020"/>
      <c r="BQ102" s="257"/>
      <c r="BR102" s="257"/>
      <c r="BS102" s="257"/>
      <c r="BT102" s="257"/>
      <c r="BU102" s="257"/>
      <c r="BV102" s="12"/>
      <c r="BW102" s="77"/>
      <c r="BX102" s="1020"/>
      <c r="BY102" s="58"/>
      <c r="BZ102" s="34"/>
      <c r="CA102" s="34"/>
      <c r="CB102" s="34"/>
      <c r="CC102" s="71"/>
      <c r="CD102" s="1020"/>
      <c r="CE102" s="83"/>
      <c r="CF102" s="34"/>
      <c r="CG102" s="34"/>
      <c r="CH102" s="84"/>
      <c r="CI102" s="87"/>
      <c r="CJ102" s="1020"/>
      <c r="CK102" s="83"/>
      <c r="CL102" s="34"/>
      <c r="CM102" s="34"/>
      <c r="CN102" s="84"/>
      <c r="CO102" s="87"/>
      <c r="CP102" s="1020"/>
      <c r="CQ102" s="83"/>
      <c r="CR102" s="34"/>
      <c r="CS102" s="34"/>
      <c r="CT102" s="84"/>
      <c r="CU102" s="87"/>
      <c r="CV102" s="1020"/>
      <c r="CW102" s="83"/>
      <c r="CX102" s="34"/>
      <c r="CY102" s="34"/>
      <c r="CZ102" s="84"/>
      <c r="DA102" s="87"/>
      <c r="DB102" s="1020"/>
      <c r="DC102" s="83"/>
      <c r="DD102" s="34"/>
      <c r="DE102" s="34"/>
      <c r="DF102" s="84"/>
      <c r="DG102" s="87"/>
      <c r="DH102" s="1020"/>
      <c r="DI102" s="83"/>
      <c r="DJ102" s="34"/>
      <c r="DK102" s="34"/>
      <c r="DL102" s="84"/>
      <c r="DM102" s="87"/>
      <c r="DN102" s="1020"/>
      <c r="DO102" s="83"/>
      <c r="DP102" s="34"/>
      <c r="DQ102" s="34"/>
      <c r="DR102" s="84"/>
      <c r="DS102" s="87"/>
      <c r="DT102" s="1020"/>
      <c r="DU102" s="83"/>
      <c r="DV102" s="34"/>
      <c r="DW102" s="34"/>
      <c r="DX102" s="84"/>
      <c r="DY102" s="87"/>
      <c r="DZ102" s="1020"/>
      <c r="EA102" s="83"/>
      <c r="EB102" s="34"/>
      <c r="EC102" s="34"/>
      <c r="ED102" s="84"/>
      <c r="EE102" s="87"/>
      <c r="EF102" s="1020"/>
      <c r="EG102" s="257"/>
      <c r="EH102" s="153"/>
      <c r="EI102" s="153"/>
      <c r="EJ102" s="255"/>
      <c r="EK102" s="262"/>
      <c r="EL102" s="1020"/>
      <c r="EM102" s="12"/>
      <c r="EN102" s="12"/>
      <c r="EO102" s="12"/>
      <c r="EP102" s="12"/>
      <c r="EQ102" s="12"/>
      <c r="ER102" s="12"/>
      <c r="ES102" s="77"/>
      <c r="ET102" s="1020"/>
      <c r="EU102" s="83"/>
      <c r="EV102" s="294"/>
      <c r="EW102" s="294"/>
      <c r="EX102" s="84"/>
      <c r="EY102" s="87"/>
      <c r="EZ102" s="1040"/>
      <c r="FA102" s="58"/>
      <c r="FB102" s="34"/>
      <c r="FC102" s="34"/>
      <c r="FD102" s="34"/>
      <c r="FE102" s="34"/>
      <c r="FF102" s="1009"/>
      <c r="FG102" s="58"/>
      <c r="FH102" s="34"/>
      <c r="FI102" s="34"/>
      <c r="FJ102" s="34"/>
      <c r="FK102" s="34"/>
      <c r="FL102" s="1009"/>
      <c r="FM102" s="58"/>
      <c r="FN102" s="34"/>
      <c r="FO102" s="34"/>
      <c r="FP102" s="34"/>
      <c r="FQ102" s="34"/>
      <c r="FR102" s="1009"/>
      <c r="FS102" s="58"/>
      <c r="FT102" s="34"/>
      <c r="FU102" s="34"/>
      <c r="FV102" s="34"/>
      <c r="FW102" s="34"/>
      <c r="FX102" s="1009"/>
      <c r="FY102" s="58"/>
      <c r="FZ102" s="34"/>
      <c r="GA102" s="34"/>
      <c r="GB102" s="34"/>
      <c r="GC102" s="34"/>
      <c r="GD102" s="1009"/>
      <c r="GE102" s="58"/>
      <c r="GF102" s="240"/>
      <c r="GG102" s="240"/>
      <c r="GH102" s="240"/>
      <c r="GI102" s="240"/>
      <c r="GJ102" s="1009"/>
      <c r="GK102" s="58"/>
      <c r="GL102" s="34"/>
      <c r="GM102" s="34"/>
      <c r="GN102" s="34"/>
      <c r="GO102" s="34"/>
      <c r="GP102" s="1009"/>
      <c r="GQ102" s="58"/>
      <c r="GR102" s="34"/>
      <c r="GS102" s="34"/>
      <c r="GT102" s="34"/>
      <c r="GU102" s="34"/>
      <c r="GV102" s="1009"/>
      <c r="GW102" s="77"/>
      <c r="GX102" s="12"/>
      <c r="GY102" s="12"/>
      <c r="GZ102" s="12"/>
      <c r="HA102" s="12"/>
      <c r="HB102" s="12"/>
      <c r="HC102" s="12"/>
      <c r="HD102" s="12"/>
      <c r="HE102" s="12"/>
      <c r="HF102" s="12"/>
      <c r="HG102" s="12"/>
      <c r="HH102" s="12"/>
      <c r="HI102" s="12"/>
      <c r="HJ102" s="12"/>
      <c r="HK102" s="12"/>
      <c r="HL102" s="12"/>
      <c r="HM102" s="12"/>
      <c r="HN102" s="983"/>
      <c r="HO102" s="24"/>
      <c r="HP102" s="366"/>
      <c r="HQ102" s="12"/>
      <c r="HR102" s="250"/>
      <c r="HS102" s="12"/>
    </row>
    <row r="103" spans="1:227" hidden="1" x14ac:dyDescent="0.25">
      <c r="A103" s="62">
        <v>100</v>
      </c>
      <c r="C103" s="282"/>
      <c r="D103" s="153"/>
      <c r="E103" s="153"/>
      <c r="F103" s="153"/>
      <c r="G103" s="258"/>
      <c r="H103" s="1032"/>
      <c r="I103" s="282"/>
      <c r="J103" s="153"/>
      <c r="K103" s="153"/>
      <c r="L103" s="153"/>
      <c r="M103" s="258"/>
      <c r="N103" s="1020"/>
      <c r="O103" s="282"/>
      <c r="P103" s="153"/>
      <c r="Q103" s="153"/>
      <c r="R103" s="153"/>
      <c r="S103" s="258"/>
      <c r="T103" s="1020"/>
      <c r="U103" s="282"/>
      <c r="V103" s="153"/>
      <c r="W103" s="153"/>
      <c r="X103" s="153"/>
      <c r="Y103" s="258"/>
      <c r="Z103" s="1020"/>
      <c r="AA103" s="83"/>
      <c r="AB103" s="34"/>
      <c r="AC103" s="34"/>
      <c r="AD103" s="84"/>
      <c r="AE103" s="87"/>
      <c r="AF103" s="1020"/>
      <c r="AG103" s="257"/>
      <c r="AH103" s="153"/>
      <c r="AI103" s="153"/>
      <c r="AJ103" s="255"/>
      <c r="AK103" s="262"/>
      <c r="AL103" s="1020"/>
      <c r="AM103" s="257"/>
      <c r="AN103" s="153"/>
      <c r="AO103" s="153"/>
      <c r="AP103" s="255"/>
      <c r="AQ103" s="262"/>
      <c r="AR103" s="1020"/>
      <c r="AS103" s="282"/>
      <c r="AT103" s="153"/>
      <c r="AU103" s="153"/>
      <c r="AV103" s="153"/>
      <c r="AW103" s="258"/>
      <c r="AX103" s="1020"/>
      <c r="AY103" s="282"/>
      <c r="AZ103" s="153"/>
      <c r="BA103" s="153"/>
      <c r="BB103" s="153"/>
      <c r="BC103" s="258"/>
      <c r="BD103" s="1020"/>
      <c r="BE103" s="257"/>
      <c r="BF103" s="153"/>
      <c r="BG103" s="153"/>
      <c r="BH103" s="255"/>
      <c r="BI103" s="262"/>
      <c r="BJ103" s="1020"/>
      <c r="BK103" s="257"/>
      <c r="BL103" s="153"/>
      <c r="BM103" s="153"/>
      <c r="BN103" s="255"/>
      <c r="BO103" s="262"/>
      <c r="BP103" s="1020"/>
      <c r="BQ103" s="257"/>
      <c r="BR103" s="257"/>
      <c r="BS103" s="257"/>
      <c r="BT103" s="257"/>
      <c r="BU103" s="257"/>
      <c r="BV103" s="12"/>
      <c r="BW103" s="77"/>
      <c r="BX103" s="1020"/>
      <c r="BY103" s="58"/>
      <c r="BZ103" s="34"/>
      <c r="CA103" s="34"/>
      <c r="CB103" s="34"/>
      <c r="CC103" s="71"/>
      <c r="CD103" s="1020"/>
      <c r="CE103" s="83"/>
      <c r="CF103" s="34"/>
      <c r="CG103" s="34"/>
      <c r="CH103" s="84"/>
      <c r="CI103" s="87"/>
      <c r="CJ103" s="1020"/>
      <c r="CK103" s="83"/>
      <c r="CL103" s="34"/>
      <c r="CM103" s="34"/>
      <c r="CN103" s="84"/>
      <c r="CO103" s="87"/>
      <c r="CP103" s="1020"/>
      <c r="CQ103" s="83"/>
      <c r="CR103" s="34"/>
      <c r="CS103" s="34"/>
      <c r="CT103" s="84"/>
      <c r="CU103" s="87"/>
      <c r="CV103" s="1020"/>
      <c r="CW103" s="83"/>
      <c r="CX103" s="34"/>
      <c r="CY103" s="34"/>
      <c r="CZ103" s="84"/>
      <c r="DA103" s="87"/>
      <c r="DB103" s="1020"/>
      <c r="DC103" s="83"/>
      <c r="DD103" s="34"/>
      <c r="DE103" s="34"/>
      <c r="DF103" s="84"/>
      <c r="DG103" s="87"/>
      <c r="DH103" s="1020"/>
      <c r="DI103" s="83"/>
      <c r="DJ103" s="34"/>
      <c r="DK103" s="34"/>
      <c r="DL103" s="84"/>
      <c r="DM103" s="87"/>
      <c r="DN103" s="1020"/>
      <c r="DO103" s="83"/>
      <c r="DP103" s="34"/>
      <c r="DQ103" s="34"/>
      <c r="DR103" s="84"/>
      <c r="DS103" s="87"/>
      <c r="DT103" s="1020"/>
      <c r="DU103" s="83"/>
      <c r="DV103" s="34"/>
      <c r="DW103" s="34"/>
      <c r="DX103" s="84"/>
      <c r="DY103" s="87"/>
      <c r="DZ103" s="1020"/>
      <c r="EA103" s="83"/>
      <c r="EB103" s="34"/>
      <c r="EC103" s="34"/>
      <c r="ED103" s="84"/>
      <c r="EE103" s="87"/>
      <c r="EF103" s="1020"/>
      <c r="EG103" s="257"/>
      <c r="EH103" s="153"/>
      <c r="EI103" s="153"/>
      <c r="EJ103" s="255"/>
      <c r="EK103" s="262"/>
      <c r="EL103" s="1020"/>
      <c r="EM103" s="12"/>
      <c r="EN103" s="12"/>
      <c r="EO103" s="12"/>
      <c r="EP103" s="12"/>
      <c r="EQ103" s="12"/>
      <c r="ER103" s="12"/>
      <c r="ES103" s="77"/>
      <c r="ET103" s="1020"/>
      <c r="EU103" s="83"/>
      <c r="EV103" s="294"/>
      <c r="EW103" s="294"/>
      <c r="EX103" s="84"/>
      <c r="EY103" s="87"/>
      <c r="EZ103" s="1040"/>
      <c r="FA103" s="58"/>
      <c r="FB103" s="34"/>
      <c r="FC103" s="34"/>
      <c r="FD103" s="34"/>
      <c r="FE103" s="34"/>
      <c r="FF103" s="1009"/>
      <c r="FG103" s="58"/>
      <c r="FH103" s="34"/>
      <c r="FI103" s="34"/>
      <c r="FJ103" s="34"/>
      <c r="FK103" s="34"/>
      <c r="FL103" s="1009"/>
      <c r="FM103" s="58"/>
      <c r="FN103" s="34"/>
      <c r="FO103" s="34"/>
      <c r="FP103" s="34"/>
      <c r="FQ103" s="34"/>
      <c r="FR103" s="1009"/>
      <c r="FS103" s="58"/>
      <c r="FT103" s="34"/>
      <c r="FU103" s="34"/>
      <c r="FV103" s="34"/>
      <c r="FW103" s="34"/>
      <c r="FX103" s="1009"/>
      <c r="FY103" s="58"/>
      <c r="FZ103" s="34"/>
      <c r="GA103" s="34"/>
      <c r="GB103" s="34"/>
      <c r="GC103" s="34"/>
      <c r="GD103" s="1009"/>
      <c r="GE103" s="58"/>
      <c r="GF103" s="240"/>
      <c r="GG103" s="240"/>
      <c r="GH103" s="240"/>
      <c r="GI103" s="240"/>
      <c r="GJ103" s="1009"/>
      <c r="GK103" s="58"/>
      <c r="GL103" s="34"/>
      <c r="GM103" s="34"/>
      <c r="GN103" s="34"/>
      <c r="GO103" s="34"/>
      <c r="GP103" s="1009"/>
      <c r="GQ103" s="58"/>
      <c r="GR103" s="34"/>
      <c r="GS103" s="34"/>
      <c r="GT103" s="34"/>
      <c r="GU103" s="34"/>
      <c r="GV103" s="1009"/>
      <c r="GW103" s="77"/>
      <c r="GX103" s="12"/>
      <c r="GY103" s="12"/>
      <c r="GZ103" s="12"/>
      <c r="HA103" s="12"/>
      <c r="HB103" s="12"/>
      <c r="HC103" s="12"/>
      <c r="HD103" s="12"/>
      <c r="HE103" s="12"/>
      <c r="HF103" s="12"/>
      <c r="HG103" s="12"/>
      <c r="HH103" s="12"/>
      <c r="HI103" s="12"/>
      <c r="HJ103" s="12"/>
      <c r="HK103" s="12"/>
      <c r="HL103" s="12"/>
      <c r="HM103" s="12"/>
      <c r="HN103" s="983"/>
      <c r="HO103" s="24"/>
      <c r="HP103" s="366"/>
      <c r="HQ103" s="12"/>
      <c r="HR103" s="250"/>
      <c r="HS103" s="12"/>
    </row>
    <row r="104" spans="1:227" hidden="1" x14ac:dyDescent="0.25">
      <c r="A104" s="62">
        <v>101</v>
      </c>
      <c r="C104" s="282"/>
      <c r="D104" s="153"/>
      <c r="E104" s="153"/>
      <c r="F104" s="153"/>
      <c r="G104" s="258"/>
      <c r="H104" s="1032"/>
      <c r="I104" s="282"/>
      <c r="J104" s="153"/>
      <c r="K104" s="153"/>
      <c r="L104" s="153"/>
      <c r="M104" s="258"/>
      <c r="N104" s="1020"/>
      <c r="O104" s="282"/>
      <c r="P104" s="153"/>
      <c r="Q104" s="153"/>
      <c r="R104" s="153"/>
      <c r="S104" s="258"/>
      <c r="T104" s="1020"/>
      <c r="U104" s="282"/>
      <c r="V104" s="153"/>
      <c r="W104" s="153"/>
      <c r="X104" s="153"/>
      <c r="Y104" s="258"/>
      <c r="Z104" s="1020"/>
      <c r="AA104" s="83"/>
      <c r="AB104" s="34"/>
      <c r="AC104" s="34"/>
      <c r="AD104" s="84"/>
      <c r="AE104" s="87"/>
      <c r="AF104" s="1020"/>
      <c r="AG104" s="257"/>
      <c r="AH104" s="153"/>
      <c r="AI104" s="153"/>
      <c r="AJ104" s="255"/>
      <c r="AK104" s="262"/>
      <c r="AL104" s="1020"/>
      <c r="AM104" s="257"/>
      <c r="AN104" s="153"/>
      <c r="AO104" s="153"/>
      <c r="AP104" s="255"/>
      <c r="AQ104" s="262"/>
      <c r="AR104" s="1020"/>
      <c r="AS104" s="282"/>
      <c r="AT104" s="153"/>
      <c r="AU104" s="153"/>
      <c r="AV104" s="153"/>
      <c r="AW104" s="258"/>
      <c r="AX104" s="1020"/>
      <c r="AY104" s="282"/>
      <c r="AZ104" s="153"/>
      <c r="BA104" s="153"/>
      <c r="BB104" s="153"/>
      <c r="BC104" s="258"/>
      <c r="BD104" s="1020"/>
      <c r="BE104" s="257"/>
      <c r="BF104" s="153"/>
      <c r="BG104" s="153"/>
      <c r="BH104" s="255"/>
      <c r="BI104" s="262"/>
      <c r="BJ104" s="1020"/>
      <c r="BK104" s="257"/>
      <c r="BL104" s="153"/>
      <c r="BM104" s="153"/>
      <c r="BN104" s="255"/>
      <c r="BO104" s="262"/>
      <c r="BP104" s="1020"/>
      <c r="BQ104" s="257"/>
      <c r="BR104" s="257"/>
      <c r="BS104" s="257"/>
      <c r="BT104" s="257"/>
      <c r="BU104" s="257"/>
      <c r="BV104" s="12"/>
      <c r="BW104" s="77"/>
      <c r="BX104" s="1020"/>
      <c r="BY104" s="58"/>
      <c r="BZ104" s="34"/>
      <c r="CA104" s="34"/>
      <c r="CB104" s="34"/>
      <c r="CC104" s="71"/>
      <c r="CD104" s="1020"/>
      <c r="CE104" s="83"/>
      <c r="CF104" s="34"/>
      <c r="CG104" s="34"/>
      <c r="CH104" s="84"/>
      <c r="CI104" s="87"/>
      <c r="CJ104" s="1020"/>
      <c r="CK104" s="83"/>
      <c r="CL104" s="34"/>
      <c r="CM104" s="34"/>
      <c r="CN104" s="84"/>
      <c r="CO104" s="87"/>
      <c r="CP104" s="1020"/>
      <c r="CQ104" s="83"/>
      <c r="CR104" s="34"/>
      <c r="CS104" s="34"/>
      <c r="CT104" s="84"/>
      <c r="CU104" s="87"/>
      <c r="CV104" s="1020"/>
      <c r="CW104" s="83"/>
      <c r="CX104" s="34"/>
      <c r="CY104" s="34"/>
      <c r="CZ104" s="84"/>
      <c r="DA104" s="87"/>
      <c r="DB104" s="1020"/>
      <c r="DC104" s="83"/>
      <c r="DD104" s="34"/>
      <c r="DE104" s="34"/>
      <c r="DF104" s="84"/>
      <c r="DG104" s="87"/>
      <c r="DH104" s="1020"/>
      <c r="DI104" s="83"/>
      <c r="DJ104" s="34"/>
      <c r="DK104" s="34"/>
      <c r="DL104" s="84"/>
      <c r="DM104" s="87"/>
      <c r="DN104" s="1020"/>
      <c r="DO104" s="83"/>
      <c r="DP104" s="34"/>
      <c r="DQ104" s="34"/>
      <c r="DR104" s="84"/>
      <c r="DS104" s="87"/>
      <c r="DT104" s="1020"/>
      <c r="DU104" s="83"/>
      <c r="DV104" s="34"/>
      <c r="DW104" s="34"/>
      <c r="DX104" s="84"/>
      <c r="DY104" s="87"/>
      <c r="DZ104" s="1020"/>
      <c r="EA104" s="83"/>
      <c r="EB104" s="34"/>
      <c r="EC104" s="34"/>
      <c r="ED104" s="84"/>
      <c r="EE104" s="87"/>
      <c r="EF104" s="1020"/>
      <c r="EG104" s="257"/>
      <c r="EH104" s="153"/>
      <c r="EI104" s="153"/>
      <c r="EJ104" s="255"/>
      <c r="EK104" s="262"/>
      <c r="EL104" s="1020"/>
      <c r="EM104" s="12"/>
      <c r="EN104" s="12"/>
      <c r="EO104" s="12"/>
      <c r="EP104" s="12"/>
      <c r="EQ104" s="12"/>
      <c r="ER104" s="12"/>
      <c r="ES104" s="77"/>
      <c r="ET104" s="1020"/>
      <c r="EU104" s="83"/>
      <c r="EV104" s="294"/>
      <c r="EW104" s="294"/>
      <c r="EX104" s="84"/>
      <c r="EY104" s="87"/>
      <c r="EZ104" s="1040"/>
      <c r="FA104" s="58"/>
      <c r="FB104" s="34"/>
      <c r="FC104" s="34"/>
      <c r="FD104" s="34"/>
      <c r="FE104" s="34"/>
      <c r="FF104" s="1009"/>
      <c r="FG104" s="58"/>
      <c r="FH104" s="34"/>
      <c r="FI104" s="34"/>
      <c r="FJ104" s="34"/>
      <c r="FK104" s="34"/>
      <c r="FL104" s="1009"/>
      <c r="FM104" s="58"/>
      <c r="FN104" s="34"/>
      <c r="FO104" s="34"/>
      <c r="FP104" s="34"/>
      <c r="FQ104" s="34"/>
      <c r="FR104" s="1009"/>
      <c r="FS104" s="58"/>
      <c r="FT104" s="34"/>
      <c r="FU104" s="34"/>
      <c r="FV104" s="34"/>
      <c r="FW104" s="34"/>
      <c r="FX104" s="1009"/>
      <c r="FY104" s="58"/>
      <c r="FZ104" s="34"/>
      <c r="GA104" s="34"/>
      <c r="GB104" s="34"/>
      <c r="GC104" s="34"/>
      <c r="GD104" s="1009"/>
      <c r="GE104" s="58"/>
      <c r="GF104" s="240"/>
      <c r="GG104" s="240"/>
      <c r="GH104" s="240"/>
      <c r="GI104" s="240"/>
      <c r="GJ104" s="1009"/>
      <c r="GK104" s="58"/>
      <c r="GL104" s="34"/>
      <c r="GM104" s="34"/>
      <c r="GN104" s="34"/>
      <c r="GO104" s="34"/>
      <c r="GP104" s="1009"/>
      <c r="GQ104" s="58"/>
      <c r="GR104" s="34"/>
      <c r="GS104" s="34"/>
      <c r="GT104" s="34"/>
      <c r="GU104" s="34"/>
      <c r="GV104" s="1009"/>
      <c r="GW104" s="77"/>
      <c r="GX104" s="12"/>
      <c r="GY104" s="12"/>
      <c r="GZ104" s="12"/>
      <c r="HA104" s="12"/>
      <c r="HB104" s="12"/>
      <c r="HC104" s="12"/>
      <c r="HD104" s="12"/>
      <c r="HE104" s="12"/>
      <c r="HF104" s="12"/>
      <c r="HG104" s="12"/>
      <c r="HH104" s="12"/>
      <c r="HI104" s="12"/>
      <c r="HJ104" s="12"/>
      <c r="HK104" s="12"/>
      <c r="HL104" s="12"/>
      <c r="HM104" s="12"/>
      <c r="HN104" s="983"/>
      <c r="HO104" s="24"/>
      <c r="HP104" s="366"/>
      <c r="HQ104" s="12"/>
      <c r="HR104" s="250"/>
      <c r="HS104" s="12"/>
    </row>
    <row r="105" spans="1:227" hidden="1" x14ac:dyDescent="0.25">
      <c r="A105" s="62">
        <v>102</v>
      </c>
      <c r="C105" s="282"/>
      <c r="D105" s="153"/>
      <c r="E105" s="153"/>
      <c r="F105" s="153"/>
      <c r="G105" s="258"/>
      <c r="H105" s="1032"/>
      <c r="I105" s="282"/>
      <c r="J105" s="153"/>
      <c r="K105" s="153"/>
      <c r="L105" s="153"/>
      <c r="M105" s="258"/>
      <c r="N105" s="1020"/>
      <c r="O105" s="282"/>
      <c r="P105" s="153"/>
      <c r="Q105" s="153"/>
      <c r="R105" s="153"/>
      <c r="S105" s="258"/>
      <c r="T105" s="1020"/>
      <c r="U105" s="282"/>
      <c r="V105" s="153"/>
      <c r="W105" s="153"/>
      <c r="X105" s="153"/>
      <c r="Y105" s="258"/>
      <c r="Z105" s="1020"/>
      <c r="AA105" s="83"/>
      <c r="AB105" s="34"/>
      <c r="AC105" s="34"/>
      <c r="AD105" s="84"/>
      <c r="AE105" s="87"/>
      <c r="AF105" s="1020"/>
      <c r="AG105" s="257"/>
      <c r="AH105" s="153"/>
      <c r="AI105" s="153"/>
      <c r="AJ105" s="255"/>
      <c r="AK105" s="262"/>
      <c r="AL105" s="1020"/>
      <c r="AM105" s="257"/>
      <c r="AN105" s="153"/>
      <c r="AO105" s="153"/>
      <c r="AP105" s="255"/>
      <c r="AQ105" s="262"/>
      <c r="AR105" s="1020"/>
      <c r="AS105" s="282"/>
      <c r="AT105" s="153"/>
      <c r="AU105" s="153"/>
      <c r="AV105" s="153"/>
      <c r="AW105" s="258"/>
      <c r="AX105" s="1020"/>
      <c r="AY105" s="282"/>
      <c r="AZ105" s="153"/>
      <c r="BA105" s="153"/>
      <c r="BB105" s="153"/>
      <c r="BC105" s="258"/>
      <c r="BD105" s="1020"/>
      <c r="BE105" s="257"/>
      <c r="BF105" s="153"/>
      <c r="BG105" s="153"/>
      <c r="BH105" s="255"/>
      <c r="BI105" s="262"/>
      <c r="BJ105" s="1020"/>
      <c r="BK105" s="257"/>
      <c r="BL105" s="153"/>
      <c r="BM105" s="153"/>
      <c r="BN105" s="255"/>
      <c r="BO105" s="262"/>
      <c r="BP105" s="1020"/>
      <c r="BQ105" s="257"/>
      <c r="BR105" s="257"/>
      <c r="BS105" s="257"/>
      <c r="BT105" s="257"/>
      <c r="BU105" s="257"/>
      <c r="BV105" s="12"/>
      <c r="BW105" s="77"/>
      <c r="BX105" s="1020"/>
      <c r="BY105" s="58"/>
      <c r="BZ105" s="34"/>
      <c r="CA105" s="34"/>
      <c r="CB105" s="34"/>
      <c r="CC105" s="71"/>
      <c r="CD105" s="1020"/>
      <c r="CE105" s="83"/>
      <c r="CF105" s="34"/>
      <c r="CG105" s="34"/>
      <c r="CH105" s="84"/>
      <c r="CI105" s="87"/>
      <c r="CJ105" s="1020"/>
      <c r="CK105" s="83"/>
      <c r="CL105" s="34"/>
      <c r="CM105" s="34"/>
      <c r="CN105" s="84"/>
      <c r="CO105" s="87"/>
      <c r="CP105" s="1020"/>
      <c r="CQ105" s="83"/>
      <c r="CR105" s="34"/>
      <c r="CS105" s="34"/>
      <c r="CT105" s="84"/>
      <c r="CU105" s="87"/>
      <c r="CV105" s="1020"/>
      <c r="CW105" s="83"/>
      <c r="CX105" s="34"/>
      <c r="CY105" s="34"/>
      <c r="CZ105" s="84"/>
      <c r="DA105" s="87"/>
      <c r="DB105" s="1020"/>
      <c r="DC105" s="83"/>
      <c r="DD105" s="34"/>
      <c r="DE105" s="34"/>
      <c r="DF105" s="84"/>
      <c r="DG105" s="87"/>
      <c r="DH105" s="1020"/>
      <c r="DI105" s="83"/>
      <c r="DJ105" s="34"/>
      <c r="DK105" s="34"/>
      <c r="DL105" s="84"/>
      <c r="DM105" s="87"/>
      <c r="DN105" s="1020"/>
      <c r="DO105" s="83"/>
      <c r="DP105" s="34"/>
      <c r="DQ105" s="34"/>
      <c r="DR105" s="84"/>
      <c r="DS105" s="87"/>
      <c r="DT105" s="1020"/>
      <c r="DU105" s="83"/>
      <c r="DV105" s="34"/>
      <c r="DW105" s="34"/>
      <c r="DX105" s="84"/>
      <c r="DY105" s="87"/>
      <c r="DZ105" s="1020"/>
      <c r="EA105" s="83"/>
      <c r="EB105" s="34"/>
      <c r="EC105" s="34"/>
      <c r="ED105" s="84"/>
      <c r="EE105" s="87"/>
      <c r="EF105" s="1020"/>
      <c r="EG105" s="257"/>
      <c r="EH105" s="153"/>
      <c r="EI105" s="153"/>
      <c r="EJ105" s="255"/>
      <c r="EK105" s="262"/>
      <c r="EL105" s="1020"/>
      <c r="EM105" s="12"/>
      <c r="EN105" s="12"/>
      <c r="EO105" s="12"/>
      <c r="EP105" s="12"/>
      <c r="EQ105" s="12"/>
      <c r="ER105" s="12"/>
      <c r="ES105" s="77"/>
      <c r="ET105" s="1020"/>
      <c r="EU105" s="83"/>
      <c r="EV105" s="294"/>
      <c r="EW105" s="294"/>
      <c r="EX105" s="84"/>
      <c r="EY105" s="87"/>
      <c r="EZ105" s="1040"/>
      <c r="FA105" s="58"/>
      <c r="FB105" s="34"/>
      <c r="FC105" s="34"/>
      <c r="FD105" s="34"/>
      <c r="FE105" s="34"/>
      <c r="FF105" s="1009"/>
      <c r="FG105" s="58"/>
      <c r="FH105" s="34"/>
      <c r="FI105" s="34"/>
      <c r="FJ105" s="34"/>
      <c r="FK105" s="34"/>
      <c r="FL105" s="1009"/>
      <c r="FM105" s="58"/>
      <c r="FN105" s="34"/>
      <c r="FO105" s="34"/>
      <c r="FP105" s="34"/>
      <c r="FQ105" s="34"/>
      <c r="FR105" s="1009"/>
      <c r="FS105" s="58"/>
      <c r="FT105" s="34"/>
      <c r="FU105" s="34"/>
      <c r="FV105" s="34"/>
      <c r="FW105" s="34"/>
      <c r="FX105" s="1009"/>
      <c r="FY105" s="58"/>
      <c r="FZ105" s="34"/>
      <c r="GA105" s="34"/>
      <c r="GB105" s="34"/>
      <c r="GC105" s="34"/>
      <c r="GD105" s="1009"/>
      <c r="GE105" s="58"/>
      <c r="GF105" s="240"/>
      <c r="GG105" s="240"/>
      <c r="GH105" s="240"/>
      <c r="GI105" s="240"/>
      <c r="GJ105" s="1009"/>
      <c r="GK105" s="58"/>
      <c r="GL105" s="34"/>
      <c r="GM105" s="34"/>
      <c r="GN105" s="34"/>
      <c r="GO105" s="34"/>
      <c r="GP105" s="1009"/>
      <c r="GQ105" s="58"/>
      <c r="GR105" s="34"/>
      <c r="GS105" s="34"/>
      <c r="GT105" s="34"/>
      <c r="GU105" s="34"/>
      <c r="GV105" s="1009"/>
      <c r="GW105" s="77"/>
      <c r="GX105" s="12"/>
      <c r="GY105" s="12"/>
      <c r="GZ105" s="12"/>
      <c r="HA105" s="12"/>
      <c r="HB105" s="12"/>
      <c r="HC105" s="12"/>
      <c r="HD105" s="12"/>
      <c r="HE105" s="12"/>
      <c r="HF105" s="12"/>
      <c r="HG105" s="12"/>
      <c r="HH105" s="12"/>
      <c r="HI105" s="12"/>
      <c r="HJ105" s="12"/>
      <c r="HK105" s="12"/>
      <c r="HL105" s="12"/>
      <c r="HM105" s="12"/>
      <c r="HN105" s="983"/>
      <c r="HO105" s="24"/>
      <c r="HP105" s="366"/>
      <c r="HQ105" s="12"/>
      <c r="HR105" s="250"/>
      <c r="HS105" s="12"/>
    </row>
    <row r="106" spans="1:227" hidden="1" x14ac:dyDescent="0.25">
      <c r="A106" s="62">
        <v>103</v>
      </c>
      <c r="C106" s="282"/>
      <c r="D106" s="153"/>
      <c r="E106" s="153"/>
      <c r="F106" s="153"/>
      <c r="G106" s="258"/>
      <c r="H106" s="1032"/>
      <c r="I106" s="282"/>
      <c r="J106" s="153"/>
      <c r="K106" s="153"/>
      <c r="L106" s="153"/>
      <c r="M106" s="258"/>
      <c r="N106" s="1020"/>
      <c r="O106" s="282"/>
      <c r="P106" s="153"/>
      <c r="Q106" s="153"/>
      <c r="R106" s="153"/>
      <c r="S106" s="258"/>
      <c r="T106" s="1020"/>
      <c r="U106" s="282"/>
      <c r="V106" s="153"/>
      <c r="W106" s="153"/>
      <c r="X106" s="153"/>
      <c r="Y106" s="258"/>
      <c r="Z106" s="1020"/>
      <c r="AA106" s="83"/>
      <c r="AB106" s="34"/>
      <c r="AC106" s="34"/>
      <c r="AD106" s="84"/>
      <c r="AE106" s="87"/>
      <c r="AF106" s="1020"/>
      <c r="AG106" s="257"/>
      <c r="AH106" s="153"/>
      <c r="AI106" s="153"/>
      <c r="AJ106" s="255"/>
      <c r="AK106" s="262"/>
      <c r="AL106" s="1020"/>
      <c r="AM106" s="257"/>
      <c r="AN106" s="153"/>
      <c r="AO106" s="153"/>
      <c r="AP106" s="255"/>
      <c r="AQ106" s="262"/>
      <c r="AR106" s="1020"/>
      <c r="AS106" s="282"/>
      <c r="AT106" s="153"/>
      <c r="AU106" s="153"/>
      <c r="AV106" s="153"/>
      <c r="AW106" s="258"/>
      <c r="AX106" s="1020"/>
      <c r="AY106" s="282"/>
      <c r="AZ106" s="153"/>
      <c r="BA106" s="153"/>
      <c r="BB106" s="153"/>
      <c r="BC106" s="258"/>
      <c r="BD106" s="1020"/>
      <c r="BE106" s="257"/>
      <c r="BF106" s="153"/>
      <c r="BG106" s="153"/>
      <c r="BH106" s="255"/>
      <c r="BI106" s="262"/>
      <c r="BJ106" s="1020"/>
      <c r="BK106" s="257"/>
      <c r="BL106" s="153"/>
      <c r="BM106" s="153"/>
      <c r="BN106" s="255"/>
      <c r="BO106" s="262"/>
      <c r="BP106" s="1020"/>
      <c r="BQ106" s="257"/>
      <c r="BR106" s="257"/>
      <c r="BS106" s="257"/>
      <c r="BT106" s="257"/>
      <c r="BU106" s="257"/>
      <c r="BV106" s="12"/>
      <c r="BW106" s="77"/>
      <c r="BX106" s="1020"/>
      <c r="BY106" s="58"/>
      <c r="BZ106" s="34"/>
      <c r="CA106" s="34"/>
      <c r="CB106" s="34"/>
      <c r="CC106" s="71"/>
      <c r="CD106" s="1020"/>
      <c r="CE106" s="83"/>
      <c r="CF106" s="34"/>
      <c r="CG106" s="34"/>
      <c r="CH106" s="84"/>
      <c r="CI106" s="87"/>
      <c r="CJ106" s="1020"/>
      <c r="CK106" s="83"/>
      <c r="CL106" s="34"/>
      <c r="CM106" s="34"/>
      <c r="CN106" s="84"/>
      <c r="CO106" s="87"/>
      <c r="CP106" s="1020"/>
      <c r="CQ106" s="83"/>
      <c r="CR106" s="34"/>
      <c r="CS106" s="34"/>
      <c r="CT106" s="84"/>
      <c r="CU106" s="87"/>
      <c r="CV106" s="1020"/>
      <c r="CW106" s="83"/>
      <c r="CX106" s="34"/>
      <c r="CY106" s="34"/>
      <c r="CZ106" s="84"/>
      <c r="DA106" s="87"/>
      <c r="DB106" s="1020"/>
      <c r="DC106" s="83"/>
      <c r="DD106" s="34"/>
      <c r="DE106" s="34"/>
      <c r="DF106" s="84"/>
      <c r="DG106" s="87"/>
      <c r="DH106" s="1020"/>
      <c r="DI106" s="83"/>
      <c r="DJ106" s="34"/>
      <c r="DK106" s="34"/>
      <c r="DL106" s="84"/>
      <c r="DM106" s="87"/>
      <c r="DN106" s="1020"/>
      <c r="DO106" s="83"/>
      <c r="DP106" s="34"/>
      <c r="DQ106" s="34"/>
      <c r="DR106" s="84"/>
      <c r="DS106" s="87"/>
      <c r="DT106" s="1020"/>
      <c r="DU106" s="83"/>
      <c r="DV106" s="34"/>
      <c r="DW106" s="34"/>
      <c r="DX106" s="84"/>
      <c r="DY106" s="87"/>
      <c r="DZ106" s="1020"/>
      <c r="EA106" s="83"/>
      <c r="EB106" s="34"/>
      <c r="EC106" s="34"/>
      <c r="ED106" s="84"/>
      <c r="EE106" s="87"/>
      <c r="EF106" s="1020"/>
      <c r="EG106" s="257"/>
      <c r="EH106" s="153"/>
      <c r="EI106" s="153"/>
      <c r="EJ106" s="255"/>
      <c r="EK106" s="262"/>
      <c r="EL106" s="1020"/>
      <c r="EM106" s="12"/>
      <c r="EN106" s="12"/>
      <c r="EO106" s="12"/>
      <c r="EP106" s="12"/>
      <c r="EQ106" s="12"/>
      <c r="ER106" s="12"/>
      <c r="ES106" s="77"/>
      <c r="ET106" s="1020"/>
      <c r="EU106" s="83"/>
      <c r="EV106" s="294"/>
      <c r="EW106" s="294"/>
      <c r="EX106" s="84"/>
      <c r="EY106" s="87"/>
      <c r="EZ106" s="1040"/>
      <c r="FA106" s="58"/>
      <c r="FB106" s="34"/>
      <c r="FC106" s="34"/>
      <c r="FD106" s="34"/>
      <c r="FE106" s="34"/>
      <c r="FF106" s="1009"/>
      <c r="FG106" s="58"/>
      <c r="FH106" s="34"/>
      <c r="FI106" s="34"/>
      <c r="FJ106" s="34"/>
      <c r="FK106" s="34"/>
      <c r="FL106" s="1009"/>
      <c r="FM106" s="58"/>
      <c r="FN106" s="34"/>
      <c r="FO106" s="34"/>
      <c r="FP106" s="34"/>
      <c r="FQ106" s="34"/>
      <c r="FR106" s="1009"/>
      <c r="FS106" s="58"/>
      <c r="FT106" s="34"/>
      <c r="FU106" s="34"/>
      <c r="FV106" s="34"/>
      <c r="FW106" s="34"/>
      <c r="FX106" s="1009"/>
      <c r="FY106" s="58"/>
      <c r="FZ106" s="34"/>
      <c r="GA106" s="34"/>
      <c r="GB106" s="34"/>
      <c r="GC106" s="34"/>
      <c r="GD106" s="1009"/>
      <c r="GE106" s="58"/>
      <c r="GF106" s="240"/>
      <c r="GG106" s="240"/>
      <c r="GH106" s="240"/>
      <c r="GI106" s="240"/>
      <c r="GJ106" s="1009"/>
      <c r="GK106" s="58"/>
      <c r="GL106" s="34"/>
      <c r="GM106" s="34"/>
      <c r="GN106" s="34"/>
      <c r="GO106" s="34"/>
      <c r="GP106" s="1009"/>
      <c r="GQ106" s="58"/>
      <c r="GR106" s="34"/>
      <c r="GS106" s="34"/>
      <c r="GT106" s="34"/>
      <c r="GU106" s="34"/>
      <c r="GV106" s="1009"/>
      <c r="GW106" s="77"/>
      <c r="GX106" s="12"/>
      <c r="GY106" s="12"/>
      <c r="GZ106" s="12"/>
      <c r="HA106" s="12"/>
      <c r="HB106" s="12"/>
      <c r="HC106" s="12"/>
      <c r="HD106" s="12"/>
      <c r="HE106" s="12"/>
      <c r="HF106" s="12"/>
      <c r="HG106" s="12"/>
      <c r="HH106" s="12"/>
      <c r="HI106" s="12"/>
      <c r="HJ106" s="12"/>
      <c r="HK106" s="12"/>
      <c r="HL106" s="12"/>
      <c r="HM106" s="12"/>
      <c r="HN106" s="983"/>
      <c r="HO106" s="24"/>
      <c r="HP106" s="366"/>
      <c r="HQ106" s="12"/>
      <c r="HR106" s="250"/>
      <c r="HS106" s="12"/>
    </row>
    <row r="107" spans="1:227" hidden="1" x14ac:dyDescent="0.25">
      <c r="A107" s="62">
        <v>104</v>
      </c>
      <c r="C107" s="282"/>
      <c r="D107" s="153"/>
      <c r="E107" s="153"/>
      <c r="F107" s="153"/>
      <c r="G107" s="258"/>
      <c r="H107" s="1032"/>
      <c r="I107" s="282"/>
      <c r="J107" s="153"/>
      <c r="K107" s="153"/>
      <c r="L107" s="153"/>
      <c r="M107" s="258"/>
      <c r="N107" s="1020"/>
      <c r="O107" s="282"/>
      <c r="P107" s="153"/>
      <c r="Q107" s="153"/>
      <c r="R107" s="153"/>
      <c r="S107" s="258"/>
      <c r="T107" s="1020"/>
      <c r="U107" s="282"/>
      <c r="V107" s="153"/>
      <c r="W107" s="153"/>
      <c r="X107" s="153"/>
      <c r="Y107" s="258"/>
      <c r="Z107" s="1020"/>
      <c r="AA107" s="83"/>
      <c r="AB107" s="34"/>
      <c r="AC107" s="34"/>
      <c r="AD107" s="84"/>
      <c r="AE107" s="87"/>
      <c r="AF107" s="1020"/>
      <c r="AG107" s="257"/>
      <c r="AH107" s="153"/>
      <c r="AI107" s="153"/>
      <c r="AJ107" s="255"/>
      <c r="AK107" s="262"/>
      <c r="AL107" s="1020"/>
      <c r="AM107" s="257"/>
      <c r="AN107" s="153"/>
      <c r="AO107" s="153"/>
      <c r="AP107" s="255"/>
      <c r="AQ107" s="262"/>
      <c r="AR107" s="1020"/>
      <c r="AS107" s="282"/>
      <c r="AT107" s="153"/>
      <c r="AU107" s="153"/>
      <c r="AV107" s="153"/>
      <c r="AW107" s="258"/>
      <c r="AX107" s="1020"/>
      <c r="AY107" s="282"/>
      <c r="AZ107" s="153"/>
      <c r="BA107" s="153"/>
      <c r="BB107" s="153"/>
      <c r="BC107" s="258"/>
      <c r="BD107" s="1020"/>
      <c r="BE107" s="257"/>
      <c r="BF107" s="153"/>
      <c r="BG107" s="153"/>
      <c r="BH107" s="255"/>
      <c r="BI107" s="262"/>
      <c r="BJ107" s="1020"/>
      <c r="BK107" s="257"/>
      <c r="BL107" s="153"/>
      <c r="BM107" s="153"/>
      <c r="BN107" s="255"/>
      <c r="BO107" s="262"/>
      <c r="BP107" s="1020"/>
      <c r="BQ107" s="257"/>
      <c r="BR107" s="257"/>
      <c r="BS107" s="257"/>
      <c r="BT107" s="257"/>
      <c r="BU107" s="257"/>
      <c r="BV107" s="12"/>
      <c r="BW107" s="77"/>
      <c r="BX107" s="1020"/>
      <c r="BY107" s="58"/>
      <c r="BZ107" s="34"/>
      <c r="CA107" s="34"/>
      <c r="CB107" s="34"/>
      <c r="CC107" s="71"/>
      <c r="CD107" s="1020"/>
      <c r="CE107" s="83"/>
      <c r="CF107" s="34"/>
      <c r="CG107" s="34"/>
      <c r="CH107" s="84"/>
      <c r="CI107" s="87"/>
      <c r="CJ107" s="1020"/>
      <c r="CK107" s="83"/>
      <c r="CL107" s="34"/>
      <c r="CM107" s="34"/>
      <c r="CN107" s="84"/>
      <c r="CO107" s="87"/>
      <c r="CP107" s="1020"/>
      <c r="CQ107" s="83"/>
      <c r="CR107" s="34"/>
      <c r="CS107" s="34"/>
      <c r="CT107" s="84"/>
      <c r="CU107" s="87"/>
      <c r="CV107" s="1020"/>
      <c r="CW107" s="83"/>
      <c r="CX107" s="34"/>
      <c r="CY107" s="34"/>
      <c r="CZ107" s="84"/>
      <c r="DA107" s="87"/>
      <c r="DB107" s="1020"/>
      <c r="DC107" s="83"/>
      <c r="DD107" s="34"/>
      <c r="DE107" s="34"/>
      <c r="DF107" s="84"/>
      <c r="DG107" s="87"/>
      <c r="DH107" s="1020"/>
      <c r="DI107" s="83"/>
      <c r="DJ107" s="34"/>
      <c r="DK107" s="34"/>
      <c r="DL107" s="84"/>
      <c r="DM107" s="87"/>
      <c r="DN107" s="1020"/>
      <c r="DO107" s="83"/>
      <c r="DP107" s="34"/>
      <c r="DQ107" s="34"/>
      <c r="DR107" s="84"/>
      <c r="DS107" s="87"/>
      <c r="DT107" s="1020"/>
      <c r="DU107" s="83"/>
      <c r="DV107" s="34"/>
      <c r="DW107" s="34"/>
      <c r="DX107" s="84"/>
      <c r="DY107" s="87"/>
      <c r="DZ107" s="1020"/>
      <c r="EA107" s="83"/>
      <c r="EB107" s="34"/>
      <c r="EC107" s="34"/>
      <c r="ED107" s="84"/>
      <c r="EE107" s="87"/>
      <c r="EF107" s="1020"/>
      <c r="EG107" s="257"/>
      <c r="EH107" s="153"/>
      <c r="EI107" s="153"/>
      <c r="EJ107" s="255"/>
      <c r="EK107" s="262"/>
      <c r="EL107" s="1020"/>
      <c r="EM107" s="12"/>
      <c r="EN107" s="12"/>
      <c r="EO107" s="12"/>
      <c r="EP107" s="12"/>
      <c r="EQ107" s="12"/>
      <c r="ER107" s="12"/>
      <c r="ES107" s="77"/>
      <c r="ET107" s="1020"/>
      <c r="EU107" s="83"/>
      <c r="EV107" s="294"/>
      <c r="EW107" s="294"/>
      <c r="EX107" s="84"/>
      <c r="EY107" s="87"/>
      <c r="EZ107" s="1040"/>
      <c r="FA107" s="58"/>
      <c r="FB107" s="34"/>
      <c r="FC107" s="34"/>
      <c r="FD107" s="34"/>
      <c r="FE107" s="34"/>
      <c r="FF107" s="1009"/>
      <c r="FG107" s="58"/>
      <c r="FH107" s="34"/>
      <c r="FI107" s="34"/>
      <c r="FJ107" s="34"/>
      <c r="FK107" s="34"/>
      <c r="FL107" s="1009"/>
      <c r="FM107" s="58"/>
      <c r="FN107" s="34"/>
      <c r="FO107" s="34"/>
      <c r="FP107" s="34"/>
      <c r="FQ107" s="34"/>
      <c r="FR107" s="1009"/>
      <c r="FS107" s="58"/>
      <c r="FT107" s="34"/>
      <c r="FU107" s="34"/>
      <c r="FV107" s="34"/>
      <c r="FW107" s="34"/>
      <c r="FX107" s="1009"/>
      <c r="FY107" s="58"/>
      <c r="FZ107" s="34"/>
      <c r="GA107" s="34"/>
      <c r="GB107" s="34"/>
      <c r="GC107" s="34"/>
      <c r="GD107" s="1009"/>
      <c r="GE107" s="58"/>
      <c r="GF107" s="240"/>
      <c r="GG107" s="240"/>
      <c r="GH107" s="240"/>
      <c r="GI107" s="240"/>
      <c r="GJ107" s="1009"/>
      <c r="GK107" s="58"/>
      <c r="GL107" s="34"/>
      <c r="GM107" s="34"/>
      <c r="GN107" s="34"/>
      <c r="GO107" s="34"/>
      <c r="GP107" s="1009"/>
      <c r="GQ107" s="58"/>
      <c r="GR107" s="34"/>
      <c r="GS107" s="34"/>
      <c r="GT107" s="34"/>
      <c r="GU107" s="34"/>
      <c r="GV107" s="1009"/>
      <c r="GW107" s="77"/>
      <c r="GX107" s="12"/>
      <c r="GY107" s="12"/>
      <c r="GZ107" s="12"/>
      <c r="HA107" s="12"/>
      <c r="HB107" s="12"/>
      <c r="HC107" s="12"/>
      <c r="HD107" s="12"/>
      <c r="HE107" s="12"/>
      <c r="HF107" s="12"/>
      <c r="HG107" s="12"/>
      <c r="HH107" s="12"/>
      <c r="HI107" s="12"/>
      <c r="HJ107" s="12"/>
      <c r="HK107" s="12"/>
      <c r="HL107" s="12"/>
      <c r="HM107" s="12"/>
      <c r="HN107" s="983"/>
      <c r="HO107" s="24"/>
      <c r="HP107" s="366"/>
      <c r="HQ107" s="12"/>
      <c r="HR107" s="250"/>
      <c r="HS107" s="12"/>
    </row>
    <row r="108" spans="1:227" hidden="1" x14ac:dyDescent="0.25">
      <c r="A108" s="62">
        <v>105</v>
      </c>
      <c r="C108" s="282"/>
      <c r="D108" s="153"/>
      <c r="E108" s="153"/>
      <c r="F108" s="153"/>
      <c r="G108" s="258"/>
      <c r="H108" s="1032"/>
      <c r="I108" s="282"/>
      <c r="J108" s="153"/>
      <c r="K108" s="153"/>
      <c r="L108" s="153"/>
      <c r="M108" s="258"/>
      <c r="N108" s="1020"/>
      <c r="O108" s="282"/>
      <c r="P108" s="153"/>
      <c r="Q108" s="153"/>
      <c r="R108" s="153"/>
      <c r="S108" s="258"/>
      <c r="T108" s="1020"/>
      <c r="U108" s="282"/>
      <c r="V108" s="153"/>
      <c r="W108" s="153"/>
      <c r="X108" s="153"/>
      <c r="Y108" s="258"/>
      <c r="Z108" s="1020"/>
      <c r="AA108" s="83"/>
      <c r="AB108" s="34"/>
      <c r="AC108" s="34"/>
      <c r="AD108" s="84"/>
      <c r="AE108" s="87"/>
      <c r="AF108" s="1020"/>
      <c r="AG108" s="257"/>
      <c r="AH108" s="153"/>
      <c r="AI108" s="153"/>
      <c r="AJ108" s="255"/>
      <c r="AK108" s="262"/>
      <c r="AL108" s="1020"/>
      <c r="AM108" s="257"/>
      <c r="AN108" s="153"/>
      <c r="AO108" s="153"/>
      <c r="AP108" s="255"/>
      <c r="AQ108" s="262"/>
      <c r="AR108" s="1020"/>
      <c r="AS108" s="282"/>
      <c r="AT108" s="153"/>
      <c r="AU108" s="153"/>
      <c r="AV108" s="153"/>
      <c r="AW108" s="258"/>
      <c r="AX108" s="1020"/>
      <c r="AY108" s="282"/>
      <c r="AZ108" s="153"/>
      <c r="BA108" s="153"/>
      <c r="BB108" s="153"/>
      <c r="BC108" s="258"/>
      <c r="BD108" s="1020"/>
      <c r="BE108" s="257"/>
      <c r="BF108" s="153"/>
      <c r="BG108" s="153"/>
      <c r="BH108" s="255"/>
      <c r="BI108" s="262"/>
      <c r="BJ108" s="1020"/>
      <c r="BK108" s="257"/>
      <c r="BL108" s="153"/>
      <c r="BM108" s="153"/>
      <c r="BN108" s="255"/>
      <c r="BO108" s="262"/>
      <c r="BP108" s="1020"/>
      <c r="BQ108" s="257"/>
      <c r="BR108" s="257"/>
      <c r="BS108" s="257"/>
      <c r="BT108" s="257"/>
      <c r="BU108" s="257"/>
      <c r="BV108" s="12"/>
      <c r="BW108" s="77"/>
      <c r="BX108" s="1020"/>
      <c r="BY108" s="58"/>
      <c r="BZ108" s="34"/>
      <c r="CA108" s="34"/>
      <c r="CB108" s="34"/>
      <c r="CC108" s="71"/>
      <c r="CD108" s="1020"/>
      <c r="CE108" s="83"/>
      <c r="CF108" s="34"/>
      <c r="CG108" s="34"/>
      <c r="CH108" s="84"/>
      <c r="CI108" s="87"/>
      <c r="CJ108" s="1020"/>
      <c r="CK108" s="83"/>
      <c r="CL108" s="34"/>
      <c r="CM108" s="34"/>
      <c r="CN108" s="84"/>
      <c r="CO108" s="87"/>
      <c r="CP108" s="1020"/>
      <c r="CQ108" s="83"/>
      <c r="CR108" s="34"/>
      <c r="CS108" s="34"/>
      <c r="CT108" s="84"/>
      <c r="CU108" s="87"/>
      <c r="CV108" s="1020"/>
      <c r="CW108" s="83"/>
      <c r="CX108" s="34"/>
      <c r="CY108" s="34"/>
      <c r="CZ108" s="84"/>
      <c r="DA108" s="87"/>
      <c r="DB108" s="1020"/>
      <c r="DC108" s="83"/>
      <c r="DD108" s="34"/>
      <c r="DE108" s="34"/>
      <c r="DF108" s="84"/>
      <c r="DG108" s="87"/>
      <c r="DH108" s="1020"/>
      <c r="DI108" s="83"/>
      <c r="DJ108" s="34"/>
      <c r="DK108" s="34"/>
      <c r="DL108" s="84"/>
      <c r="DM108" s="87"/>
      <c r="DN108" s="1020"/>
      <c r="DO108" s="83"/>
      <c r="DP108" s="34"/>
      <c r="DQ108" s="34"/>
      <c r="DR108" s="84"/>
      <c r="DS108" s="87"/>
      <c r="DT108" s="1020"/>
      <c r="DU108" s="83"/>
      <c r="DV108" s="34"/>
      <c r="DW108" s="34"/>
      <c r="DX108" s="84"/>
      <c r="DY108" s="87"/>
      <c r="DZ108" s="1020"/>
      <c r="EA108" s="83"/>
      <c r="EB108" s="34"/>
      <c r="EC108" s="34"/>
      <c r="ED108" s="84"/>
      <c r="EE108" s="87"/>
      <c r="EF108" s="1020"/>
      <c r="EG108" s="257"/>
      <c r="EH108" s="153"/>
      <c r="EI108" s="153"/>
      <c r="EJ108" s="255"/>
      <c r="EK108" s="262"/>
      <c r="EL108" s="1020"/>
      <c r="EM108" s="12"/>
      <c r="EN108" s="12"/>
      <c r="EO108" s="12"/>
      <c r="EP108" s="12"/>
      <c r="EQ108" s="12"/>
      <c r="ER108" s="12"/>
      <c r="ES108" s="77"/>
      <c r="ET108" s="1020"/>
      <c r="EU108" s="83"/>
      <c r="EV108" s="294"/>
      <c r="EW108" s="294"/>
      <c r="EX108" s="84"/>
      <c r="EY108" s="87"/>
      <c r="EZ108" s="1040"/>
      <c r="FA108" s="58"/>
      <c r="FB108" s="34"/>
      <c r="FC108" s="34"/>
      <c r="FD108" s="34"/>
      <c r="FE108" s="34"/>
      <c r="FF108" s="1009"/>
      <c r="FG108" s="58"/>
      <c r="FH108" s="34"/>
      <c r="FI108" s="34"/>
      <c r="FJ108" s="34"/>
      <c r="FK108" s="34"/>
      <c r="FL108" s="1009"/>
      <c r="FM108" s="58"/>
      <c r="FN108" s="34"/>
      <c r="FO108" s="34"/>
      <c r="FP108" s="34"/>
      <c r="FQ108" s="34"/>
      <c r="FR108" s="1009"/>
      <c r="FS108" s="58"/>
      <c r="FT108" s="34"/>
      <c r="FU108" s="34"/>
      <c r="FV108" s="34"/>
      <c r="FW108" s="34"/>
      <c r="FX108" s="1009"/>
      <c r="FY108" s="58"/>
      <c r="FZ108" s="34"/>
      <c r="GA108" s="34"/>
      <c r="GB108" s="34"/>
      <c r="GC108" s="34"/>
      <c r="GD108" s="1009"/>
      <c r="GE108" s="58"/>
      <c r="GF108" s="240"/>
      <c r="GG108" s="240"/>
      <c r="GH108" s="240"/>
      <c r="GI108" s="240"/>
      <c r="GJ108" s="1009"/>
      <c r="GK108" s="58"/>
      <c r="GL108" s="34"/>
      <c r="GM108" s="34"/>
      <c r="GN108" s="34"/>
      <c r="GO108" s="34"/>
      <c r="GP108" s="1009"/>
      <c r="GQ108" s="58"/>
      <c r="GR108" s="34"/>
      <c r="GS108" s="34"/>
      <c r="GT108" s="34"/>
      <c r="GU108" s="34"/>
      <c r="GV108" s="1009"/>
      <c r="GW108" s="77"/>
      <c r="GX108" s="12"/>
      <c r="GY108" s="12"/>
      <c r="GZ108" s="12"/>
      <c r="HA108" s="12"/>
      <c r="HB108" s="12"/>
      <c r="HC108" s="12"/>
      <c r="HD108" s="12"/>
      <c r="HE108" s="12"/>
      <c r="HF108" s="12"/>
      <c r="HG108" s="12"/>
      <c r="HH108" s="12"/>
      <c r="HI108" s="12"/>
      <c r="HJ108" s="12"/>
      <c r="HK108" s="12"/>
      <c r="HL108" s="12"/>
      <c r="HM108" s="12"/>
      <c r="HN108" s="983"/>
      <c r="HO108" s="24"/>
      <c r="HP108" s="366"/>
      <c r="HQ108" s="12"/>
      <c r="HR108" s="250"/>
      <c r="HS108" s="12"/>
    </row>
    <row r="109" spans="1:227" hidden="1" x14ac:dyDescent="0.25">
      <c r="A109" s="62">
        <v>106</v>
      </c>
      <c r="C109" s="282"/>
      <c r="D109" s="153"/>
      <c r="E109" s="153"/>
      <c r="F109" s="153"/>
      <c r="G109" s="258"/>
      <c r="H109" s="1032"/>
      <c r="I109" s="282"/>
      <c r="J109" s="153"/>
      <c r="K109" s="153"/>
      <c r="L109" s="153"/>
      <c r="M109" s="258"/>
      <c r="N109" s="1020"/>
      <c r="O109" s="282"/>
      <c r="P109" s="153"/>
      <c r="Q109" s="153"/>
      <c r="R109" s="153"/>
      <c r="S109" s="258"/>
      <c r="T109" s="1020"/>
      <c r="U109" s="282"/>
      <c r="V109" s="153"/>
      <c r="W109" s="153"/>
      <c r="X109" s="153"/>
      <c r="Y109" s="258"/>
      <c r="Z109" s="1020"/>
      <c r="AA109" s="83"/>
      <c r="AB109" s="34"/>
      <c r="AC109" s="34"/>
      <c r="AD109" s="84"/>
      <c r="AE109" s="87"/>
      <c r="AF109" s="1020"/>
      <c r="AG109" s="257"/>
      <c r="AH109" s="153"/>
      <c r="AI109" s="153"/>
      <c r="AJ109" s="255"/>
      <c r="AK109" s="262"/>
      <c r="AL109" s="1020"/>
      <c r="AM109" s="257"/>
      <c r="AN109" s="153"/>
      <c r="AO109" s="153"/>
      <c r="AP109" s="255"/>
      <c r="AQ109" s="262"/>
      <c r="AR109" s="1020"/>
      <c r="AS109" s="282"/>
      <c r="AT109" s="153"/>
      <c r="AU109" s="153"/>
      <c r="AV109" s="153"/>
      <c r="AW109" s="258"/>
      <c r="AX109" s="1020"/>
      <c r="AY109" s="282"/>
      <c r="AZ109" s="153"/>
      <c r="BA109" s="153"/>
      <c r="BB109" s="153"/>
      <c r="BC109" s="258"/>
      <c r="BD109" s="1020"/>
      <c r="BE109" s="257"/>
      <c r="BF109" s="153"/>
      <c r="BG109" s="153"/>
      <c r="BH109" s="255"/>
      <c r="BI109" s="262"/>
      <c r="BJ109" s="1020"/>
      <c r="BK109" s="257"/>
      <c r="BL109" s="153"/>
      <c r="BM109" s="153"/>
      <c r="BN109" s="255"/>
      <c r="BO109" s="262"/>
      <c r="BP109" s="1020"/>
      <c r="BQ109" s="257"/>
      <c r="BR109" s="257"/>
      <c r="BS109" s="257"/>
      <c r="BT109" s="257"/>
      <c r="BU109" s="257"/>
      <c r="BV109" s="12"/>
      <c r="BW109" s="77"/>
      <c r="BX109" s="1020"/>
      <c r="BY109" s="58"/>
      <c r="BZ109" s="34"/>
      <c r="CA109" s="34"/>
      <c r="CB109" s="34"/>
      <c r="CC109" s="71"/>
      <c r="CD109" s="1020"/>
      <c r="CE109" s="83"/>
      <c r="CF109" s="34"/>
      <c r="CG109" s="34"/>
      <c r="CH109" s="84"/>
      <c r="CI109" s="87"/>
      <c r="CJ109" s="1020"/>
      <c r="CK109" s="83"/>
      <c r="CL109" s="34"/>
      <c r="CM109" s="34"/>
      <c r="CN109" s="84"/>
      <c r="CO109" s="87"/>
      <c r="CP109" s="1020"/>
      <c r="CQ109" s="83"/>
      <c r="CR109" s="34"/>
      <c r="CS109" s="34"/>
      <c r="CT109" s="84"/>
      <c r="CU109" s="87"/>
      <c r="CV109" s="1020"/>
      <c r="CW109" s="83"/>
      <c r="CX109" s="34"/>
      <c r="CY109" s="34"/>
      <c r="CZ109" s="84"/>
      <c r="DA109" s="87"/>
      <c r="DB109" s="1020"/>
      <c r="DC109" s="83"/>
      <c r="DD109" s="34"/>
      <c r="DE109" s="34"/>
      <c r="DF109" s="84"/>
      <c r="DG109" s="87"/>
      <c r="DH109" s="1020"/>
      <c r="DI109" s="83"/>
      <c r="DJ109" s="34"/>
      <c r="DK109" s="34"/>
      <c r="DL109" s="84"/>
      <c r="DM109" s="87"/>
      <c r="DN109" s="1020"/>
      <c r="DO109" s="83"/>
      <c r="DP109" s="34"/>
      <c r="DQ109" s="34"/>
      <c r="DR109" s="84"/>
      <c r="DS109" s="87"/>
      <c r="DT109" s="1020"/>
      <c r="DU109" s="83"/>
      <c r="DV109" s="34"/>
      <c r="DW109" s="34"/>
      <c r="DX109" s="84"/>
      <c r="DY109" s="87"/>
      <c r="DZ109" s="1020"/>
      <c r="EA109" s="83"/>
      <c r="EB109" s="34"/>
      <c r="EC109" s="34"/>
      <c r="ED109" s="84"/>
      <c r="EE109" s="87"/>
      <c r="EF109" s="1020"/>
      <c r="EG109" s="257"/>
      <c r="EH109" s="153"/>
      <c r="EI109" s="153"/>
      <c r="EJ109" s="255"/>
      <c r="EK109" s="262"/>
      <c r="EL109" s="1020"/>
      <c r="EM109" s="12"/>
      <c r="EN109" s="12"/>
      <c r="EO109" s="12"/>
      <c r="EP109" s="12"/>
      <c r="EQ109" s="12"/>
      <c r="ER109" s="12"/>
      <c r="ES109" s="77"/>
      <c r="ET109" s="1020"/>
      <c r="EU109" s="83"/>
      <c r="EV109" s="294"/>
      <c r="EW109" s="294"/>
      <c r="EX109" s="84"/>
      <c r="EY109" s="87"/>
      <c r="EZ109" s="1040"/>
      <c r="FA109" s="58"/>
      <c r="FB109" s="34"/>
      <c r="FC109" s="34"/>
      <c r="FD109" s="34"/>
      <c r="FE109" s="34"/>
      <c r="FF109" s="1009"/>
      <c r="FG109" s="58"/>
      <c r="FH109" s="34"/>
      <c r="FI109" s="34"/>
      <c r="FJ109" s="34"/>
      <c r="FK109" s="34"/>
      <c r="FL109" s="1009"/>
      <c r="FM109" s="58"/>
      <c r="FN109" s="34"/>
      <c r="FO109" s="34"/>
      <c r="FP109" s="34"/>
      <c r="FQ109" s="34"/>
      <c r="FR109" s="1009"/>
      <c r="FS109" s="58"/>
      <c r="FT109" s="34"/>
      <c r="FU109" s="34"/>
      <c r="FV109" s="34"/>
      <c r="FW109" s="34"/>
      <c r="FX109" s="1009"/>
      <c r="FY109" s="58"/>
      <c r="FZ109" s="34"/>
      <c r="GA109" s="34"/>
      <c r="GB109" s="34"/>
      <c r="GC109" s="34"/>
      <c r="GD109" s="1009"/>
      <c r="GE109" s="58"/>
      <c r="GF109" s="240"/>
      <c r="GG109" s="240"/>
      <c r="GH109" s="240"/>
      <c r="GI109" s="240"/>
      <c r="GJ109" s="1009"/>
      <c r="GK109" s="58"/>
      <c r="GL109" s="34"/>
      <c r="GM109" s="34"/>
      <c r="GN109" s="34"/>
      <c r="GO109" s="34"/>
      <c r="GP109" s="1009"/>
      <c r="GQ109" s="58"/>
      <c r="GR109" s="34"/>
      <c r="GS109" s="34"/>
      <c r="GT109" s="34"/>
      <c r="GU109" s="34"/>
      <c r="GV109" s="1009"/>
      <c r="GW109" s="77"/>
      <c r="GX109" s="12"/>
      <c r="GY109" s="12"/>
      <c r="GZ109" s="12"/>
      <c r="HA109" s="12"/>
      <c r="HB109" s="12"/>
      <c r="HC109" s="12"/>
      <c r="HD109" s="12"/>
      <c r="HE109" s="12"/>
      <c r="HF109" s="12"/>
      <c r="HG109" s="12"/>
      <c r="HH109" s="12"/>
      <c r="HI109" s="12"/>
      <c r="HJ109" s="12"/>
      <c r="HK109" s="12"/>
      <c r="HL109" s="12"/>
      <c r="HM109" s="12"/>
      <c r="HN109" s="983"/>
      <c r="HO109" s="24"/>
      <c r="HP109" s="366"/>
      <c r="HQ109" s="12"/>
      <c r="HR109" s="250"/>
      <c r="HS109" s="12"/>
    </row>
    <row r="110" spans="1:227" hidden="1" x14ac:dyDescent="0.25">
      <c r="A110" s="62">
        <v>107</v>
      </c>
      <c r="C110" s="282"/>
      <c r="D110" s="153"/>
      <c r="E110" s="153"/>
      <c r="F110" s="153"/>
      <c r="G110" s="258"/>
      <c r="H110" s="1032"/>
      <c r="I110" s="282"/>
      <c r="J110" s="153"/>
      <c r="K110" s="153"/>
      <c r="L110" s="153"/>
      <c r="M110" s="258"/>
      <c r="N110" s="1020"/>
      <c r="O110" s="282"/>
      <c r="P110" s="153"/>
      <c r="Q110" s="153"/>
      <c r="R110" s="153"/>
      <c r="S110" s="258"/>
      <c r="T110" s="1020"/>
      <c r="U110" s="282"/>
      <c r="V110" s="153"/>
      <c r="W110" s="153"/>
      <c r="X110" s="153"/>
      <c r="Y110" s="258"/>
      <c r="Z110" s="1020"/>
      <c r="AA110" s="83"/>
      <c r="AB110" s="34"/>
      <c r="AC110" s="34"/>
      <c r="AD110" s="84"/>
      <c r="AE110" s="87"/>
      <c r="AF110" s="1020"/>
      <c r="AG110" s="257"/>
      <c r="AH110" s="153"/>
      <c r="AI110" s="153"/>
      <c r="AJ110" s="255"/>
      <c r="AK110" s="262"/>
      <c r="AL110" s="1020"/>
      <c r="AM110" s="257"/>
      <c r="AN110" s="153"/>
      <c r="AO110" s="153"/>
      <c r="AP110" s="255"/>
      <c r="AQ110" s="262"/>
      <c r="AR110" s="1020"/>
      <c r="AS110" s="282"/>
      <c r="AT110" s="153"/>
      <c r="AU110" s="153"/>
      <c r="AV110" s="153"/>
      <c r="AW110" s="258"/>
      <c r="AX110" s="1020"/>
      <c r="AY110" s="282"/>
      <c r="AZ110" s="153"/>
      <c r="BA110" s="153"/>
      <c r="BB110" s="153"/>
      <c r="BC110" s="258"/>
      <c r="BD110" s="1020"/>
      <c r="BE110" s="257"/>
      <c r="BF110" s="153"/>
      <c r="BG110" s="153"/>
      <c r="BH110" s="255"/>
      <c r="BI110" s="262"/>
      <c r="BJ110" s="1020"/>
      <c r="BK110" s="257"/>
      <c r="BL110" s="153"/>
      <c r="BM110" s="153"/>
      <c r="BN110" s="255"/>
      <c r="BO110" s="262"/>
      <c r="BP110" s="1020"/>
      <c r="BQ110" s="257"/>
      <c r="BR110" s="257"/>
      <c r="BS110" s="257"/>
      <c r="BT110" s="257"/>
      <c r="BU110" s="257"/>
      <c r="BV110" s="12"/>
      <c r="BW110" s="77"/>
      <c r="BX110" s="1020"/>
      <c r="BY110" s="58"/>
      <c r="BZ110" s="34"/>
      <c r="CA110" s="34"/>
      <c r="CB110" s="34"/>
      <c r="CC110" s="71"/>
      <c r="CD110" s="1020"/>
      <c r="CE110" s="83"/>
      <c r="CF110" s="34"/>
      <c r="CG110" s="34"/>
      <c r="CH110" s="84"/>
      <c r="CI110" s="87"/>
      <c r="CJ110" s="1020"/>
      <c r="CK110" s="83"/>
      <c r="CL110" s="34"/>
      <c r="CM110" s="34"/>
      <c r="CN110" s="84"/>
      <c r="CO110" s="87"/>
      <c r="CP110" s="1020"/>
      <c r="CQ110" s="83"/>
      <c r="CR110" s="34"/>
      <c r="CS110" s="34"/>
      <c r="CT110" s="84"/>
      <c r="CU110" s="87"/>
      <c r="CV110" s="1020"/>
      <c r="CW110" s="83"/>
      <c r="CX110" s="34"/>
      <c r="CY110" s="34"/>
      <c r="CZ110" s="84"/>
      <c r="DA110" s="87"/>
      <c r="DB110" s="1020"/>
      <c r="DC110" s="83"/>
      <c r="DD110" s="34"/>
      <c r="DE110" s="34"/>
      <c r="DF110" s="84"/>
      <c r="DG110" s="87"/>
      <c r="DH110" s="1020"/>
      <c r="DI110" s="83"/>
      <c r="DJ110" s="34"/>
      <c r="DK110" s="34"/>
      <c r="DL110" s="84"/>
      <c r="DM110" s="87"/>
      <c r="DN110" s="1020"/>
      <c r="DO110" s="83"/>
      <c r="DP110" s="34"/>
      <c r="DQ110" s="34"/>
      <c r="DR110" s="84"/>
      <c r="DS110" s="87"/>
      <c r="DT110" s="1020"/>
      <c r="DU110" s="83"/>
      <c r="DV110" s="34"/>
      <c r="DW110" s="34"/>
      <c r="DX110" s="84"/>
      <c r="DY110" s="87"/>
      <c r="DZ110" s="1020"/>
      <c r="EA110" s="83"/>
      <c r="EB110" s="34"/>
      <c r="EC110" s="34"/>
      <c r="ED110" s="84"/>
      <c r="EE110" s="87"/>
      <c r="EF110" s="1020"/>
      <c r="EG110" s="257"/>
      <c r="EH110" s="153"/>
      <c r="EI110" s="153"/>
      <c r="EJ110" s="255"/>
      <c r="EK110" s="262"/>
      <c r="EL110" s="1020"/>
      <c r="EM110" s="12"/>
      <c r="EN110" s="12"/>
      <c r="EO110" s="12"/>
      <c r="EP110" s="12"/>
      <c r="EQ110" s="12"/>
      <c r="ER110" s="12"/>
      <c r="ES110" s="77"/>
      <c r="ET110" s="1020"/>
      <c r="EU110" s="83"/>
      <c r="EV110" s="294"/>
      <c r="EW110" s="294"/>
      <c r="EX110" s="84"/>
      <c r="EY110" s="87"/>
      <c r="EZ110" s="1040"/>
      <c r="FA110" s="58"/>
      <c r="FB110" s="34"/>
      <c r="FC110" s="34"/>
      <c r="FD110" s="34"/>
      <c r="FE110" s="34"/>
      <c r="FF110" s="1009"/>
      <c r="FG110" s="58"/>
      <c r="FH110" s="34"/>
      <c r="FI110" s="34"/>
      <c r="FJ110" s="34"/>
      <c r="FK110" s="34"/>
      <c r="FL110" s="1009"/>
      <c r="FM110" s="58"/>
      <c r="FN110" s="34"/>
      <c r="FO110" s="34"/>
      <c r="FP110" s="34"/>
      <c r="FQ110" s="34"/>
      <c r="FR110" s="1009"/>
      <c r="FS110" s="58"/>
      <c r="FT110" s="34"/>
      <c r="FU110" s="34"/>
      <c r="FV110" s="34"/>
      <c r="FW110" s="34"/>
      <c r="FX110" s="1009"/>
      <c r="FY110" s="58"/>
      <c r="FZ110" s="34"/>
      <c r="GA110" s="34"/>
      <c r="GB110" s="34"/>
      <c r="GC110" s="34"/>
      <c r="GD110" s="1009"/>
      <c r="GE110" s="58"/>
      <c r="GF110" s="240"/>
      <c r="GG110" s="240"/>
      <c r="GH110" s="240"/>
      <c r="GI110" s="240"/>
      <c r="GJ110" s="1009"/>
      <c r="GK110" s="58"/>
      <c r="GL110" s="34"/>
      <c r="GM110" s="34"/>
      <c r="GN110" s="34"/>
      <c r="GO110" s="34"/>
      <c r="GP110" s="1009"/>
      <c r="GQ110" s="58"/>
      <c r="GR110" s="34"/>
      <c r="GS110" s="34"/>
      <c r="GT110" s="34"/>
      <c r="GU110" s="34"/>
      <c r="GV110" s="1009"/>
      <c r="GW110" s="77"/>
      <c r="GX110" s="12"/>
      <c r="GY110" s="12"/>
      <c r="GZ110" s="12"/>
      <c r="HA110" s="12"/>
      <c r="HB110" s="12"/>
      <c r="HC110" s="12"/>
      <c r="HD110" s="12"/>
      <c r="HE110" s="12"/>
      <c r="HF110" s="12"/>
      <c r="HG110" s="12"/>
      <c r="HH110" s="12"/>
      <c r="HI110" s="12"/>
      <c r="HJ110" s="12"/>
      <c r="HK110" s="12"/>
      <c r="HL110" s="12"/>
      <c r="HM110" s="12"/>
      <c r="HN110" s="983"/>
      <c r="HO110" s="24"/>
      <c r="HP110" s="366"/>
      <c r="HQ110" s="12"/>
      <c r="HR110" s="250"/>
      <c r="HS110" s="12"/>
    </row>
    <row r="111" spans="1:227" hidden="1" x14ac:dyDescent="0.25">
      <c r="A111" s="62">
        <v>108</v>
      </c>
      <c r="C111" s="282"/>
      <c r="D111" s="153"/>
      <c r="E111" s="153"/>
      <c r="F111" s="153"/>
      <c r="G111" s="258"/>
      <c r="H111" s="1032"/>
      <c r="I111" s="282"/>
      <c r="J111" s="153"/>
      <c r="K111" s="153"/>
      <c r="L111" s="153"/>
      <c r="M111" s="258"/>
      <c r="N111" s="1020"/>
      <c r="O111" s="282"/>
      <c r="P111" s="153"/>
      <c r="Q111" s="153"/>
      <c r="R111" s="153"/>
      <c r="S111" s="258"/>
      <c r="T111" s="1020"/>
      <c r="U111" s="282"/>
      <c r="V111" s="153"/>
      <c r="W111" s="153"/>
      <c r="X111" s="153"/>
      <c r="Y111" s="258"/>
      <c r="Z111" s="1020"/>
      <c r="AA111" s="83"/>
      <c r="AB111" s="34"/>
      <c r="AC111" s="34"/>
      <c r="AD111" s="84"/>
      <c r="AE111" s="87"/>
      <c r="AF111" s="1020"/>
      <c r="AG111" s="257"/>
      <c r="AH111" s="153"/>
      <c r="AI111" s="153"/>
      <c r="AJ111" s="255"/>
      <c r="AK111" s="262"/>
      <c r="AL111" s="1020"/>
      <c r="AM111" s="257"/>
      <c r="AN111" s="153"/>
      <c r="AO111" s="153"/>
      <c r="AP111" s="255"/>
      <c r="AQ111" s="262"/>
      <c r="AR111" s="1020"/>
      <c r="AS111" s="282"/>
      <c r="AT111" s="153"/>
      <c r="AU111" s="153"/>
      <c r="AV111" s="153"/>
      <c r="AW111" s="258"/>
      <c r="AX111" s="1020"/>
      <c r="AY111" s="282"/>
      <c r="AZ111" s="153"/>
      <c r="BA111" s="153"/>
      <c r="BB111" s="153"/>
      <c r="BC111" s="258"/>
      <c r="BD111" s="1020"/>
      <c r="BE111" s="257"/>
      <c r="BF111" s="153"/>
      <c r="BG111" s="153"/>
      <c r="BH111" s="255"/>
      <c r="BI111" s="262"/>
      <c r="BJ111" s="1020"/>
      <c r="BK111" s="257"/>
      <c r="BL111" s="153"/>
      <c r="BM111" s="153"/>
      <c r="BN111" s="255"/>
      <c r="BO111" s="262"/>
      <c r="BP111" s="1020"/>
      <c r="BQ111" s="257"/>
      <c r="BR111" s="257"/>
      <c r="BS111" s="257"/>
      <c r="BT111" s="257"/>
      <c r="BU111" s="257"/>
      <c r="BV111" s="12"/>
      <c r="BW111" s="77"/>
      <c r="BX111" s="1020"/>
      <c r="BY111" s="58"/>
      <c r="BZ111" s="34"/>
      <c r="CA111" s="34"/>
      <c r="CB111" s="34"/>
      <c r="CC111" s="71"/>
      <c r="CD111" s="1020"/>
      <c r="CE111" s="83"/>
      <c r="CF111" s="34"/>
      <c r="CG111" s="34"/>
      <c r="CH111" s="84"/>
      <c r="CI111" s="87"/>
      <c r="CJ111" s="1020"/>
      <c r="CK111" s="83"/>
      <c r="CL111" s="34"/>
      <c r="CM111" s="34"/>
      <c r="CN111" s="84"/>
      <c r="CO111" s="87"/>
      <c r="CP111" s="1020"/>
      <c r="CQ111" s="83"/>
      <c r="CR111" s="34"/>
      <c r="CS111" s="34"/>
      <c r="CT111" s="84"/>
      <c r="CU111" s="87"/>
      <c r="CV111" s="1020"/>
      <c r="CW111" s="83"/>
      <c r="CX111" s="34"/>
      <c r="CY111" s="34"/>
      <c r="CZ111" s="84"/>
      <c r="DA111" s="87"/>
      <c r="DB111" s="1020"/>
      <c r="DC111" s="83"/>
      <c r="DD111" s="34"/>
      <c r="DE111" s="34"/>
      <c r="DF111" s="84"/>
      <c r="DG111" s="87"/>
      <c r="DH111" s="1020"/>
      <c r="DI111" s="83"/>
      <c r="DJ111" s="34"/>
      <c r="DK111" s="34"/>
      <c r="DL111" s="84"/>
      <c r="DM111" s="87"/>
      <c r="DN111" s="1020"/>
      <c r="DO111" s="83"/>
      <c r="DP111" s="34"/>
      <c r="DQ111" s="34"/>
      <c r="DR111" s="84"/>
      <c r="DS111" s="87"/>
      <c r="DT111" s="1020"/>
      <c r="DU111" s="83"/>
      <c r="DV111" s="34"/>
      <c r="DW111" s="34"/>
      <c r="DX111" s="84"/>
      <c r="DY111" s="87"/>
      <c r="DZ111" s="1020"/>
      <c r="EA111" s="83"/>
      <c r="EB111" s="34"/>
      <c r="EC111" s="34"/>
      <c r="ED111" s="84"/>
      <c r="EE111" s="87"/>
      <c r="EF111" s="1020"/>
      <c r="EG111" s="257"/>
      <c r="EH111" s="153"/>
      <c r="EI111" s="153"/>
      <c r="EJ111" s="255"/>
      <c r="EK111" s="262"/>
      <c r="EL111" s="1020"/>
      <c r="EM111" s="12"/>
      <c r="EN111" s="12"/>
      <c r="EO111" s="12"/>
      <c r="EP111" s="12"/>
      <c r="EQ111" s="12"/>
      <c r="ER111" s="12"/>
      <c r="ES111" s="77"/>
      <c r="ET111" s="1020"/>
      <c r="EU111" s="83"/>
      <c r="EV111" s="294"/>
      <c r="EW111" s="294"/>
      <c r="EX111" s="84"/>
      <c r="EY111" s="87"/>
      <c r="EZ111" s="1040"/>
      <c r="FA111" s="58"/>
      <c r="FB111" s="34"/>
      <c r="FC111" s="34"/>
      <c r="FD111" s="34"/>
      <c r="FE111" s="34"/>
      <c r="FF111" s="1009"/>
      <c r="FG111" s="58"/>
      <c r="FH111" s="34"/>
      <c r="FI111" s="34"/>
      <c r="FJ111" s="34"/>
      <c r="FK111" s="34"/>
      <c r="FL111" s="1009"/>
      <c r="FM111" s="58"/>
      <c r="FN111" s="34"/>
      <c r="FO111" s="34"/>
      <c r="FP111" s="34"/>
      <c r="FQ111" s="34"/>
      <c r="FR111" s="1009"/>
      <c r="FS111" s="58"/>
      <c r="FT111" s="34"/>
      <c r="FU111" s="34"/>
      <c r="FV111" s="34"/>
      <c r="FW111" s="34"/>
      <c r="FX111" s="1009"/>
      <c r="FY111" s="58"/>
      <c r="FZ111" s="34"/>
      <c r="GA111" s="34"/>
      <c r="GB111" s="34"/>
      <c r="GC111" s="34"/>
      <c r="GD111" s="1009"/>
      <c r="GE111" s="58"/>
      <c r="GF111" s="240"/>
      <c r="GG111" s="240"/>
      <c r="GH111" s="240"/>
      <c r="GI111" s="240"/>
      <c r="GJ111" s="1009"/>
      <c r="GK111" s="58"/>
      <c r="GL111" s="34"/>
      <c r="GM111" s="34"/>
      <c r="GN111" s="34"/>
      <c r="GO111" s="34"/>
      <c r="GP111" s="1009"/>
      <c r="GQ111" s="58"/>
      <c r="GR111" s="34"/>
      <c r="GS111" s="34"/>
      <c r="GT111" s="34"/>
      <c r="GU111" s="34"/>
      <c r="GV111" s="1009"/>
      <c r="GW111" s="77"/>
      <c r="GX111" s="12"/>
      <c r="GY111" s="12"/>
      <c r="GZ111" s="12"/>
      <c r="HA111" s="12"/>
      <c r="HB111" s="12"/>
      <c r="HC111" s="12"/>
      <c r="HD111" s="12"/>
      <c r="HE111" s="12"/>
      <c r="HF111" s="12"/>
      <c r="HG111" s="12"/>
      <c r="HH111" s="12"/>
      <c r="HI111" s="12"/>
      <c r="HJ111" s="12"/>
      <c r="HK111" s="12"/>
      <c r="HL111" s="12"/>
      <c r="HM111" s="12"/>
      <c r="HN111" s="983"/>
      <c r="HO111" s="24"/>
      <c r="HP111" s="366"/>
      <c r="HQ111" s="12"/>
      <c r="HR111" s="250"/>
      <c r="HS111" s="12"/>
    </row>
    <row r="112" spans="1:227" hidden="1" x14ac:dyDescent="0.25">
      <c r="A112" s="62">
        <v>109</v>
      </c>
      <c r="C112" s="282"/>
      <c r="D112" s="153"/>
      <c r="E112" s="153"/>
      <c r="F112" s="153"/>
      <c r="G112" s="258"/>
      <c r="H112" s="1032"/>
      <c r="I112" s="282"/>
      <c r="J112" s="153"/>
      <c r="K112" s="153"/>
      <c r="L112" s="153"/>
      <c r="M112" s="258"/>
      <c r="N112" s="1020"/>
      <c r="O112" s="282"/>
      <c r="P112" s="153"/>
      <c r="Q112" s="153"/>
      <c r="R112" s="153"/>
      <c r="S112" s="258"/>
      <c r="T112" s="1020"/>
      <c r="U112" s="282"/>
      <c r="V112" s="153"/>
      <c r="W112" s="153"/>
      <c r="X112" s="153"/>
      <c r="Y112" s="258"/>
      <c r="Z112" s="1020"/>
      <c r="AA112" s="83"/>
      <c r="AB112" s="34"/>
      <c r="AC112" s="34"/>
      <c r="AD112" s="84"/>
      <c r="AE112" s="87"/>
      <c r="AF112" s="1020"/>
      <c r="AG112" s="257"/>
      <c r="AH112" s="153"/>
      <c r="AI112" s="153"/>
      <c r="AJ112" s="255"/>
      <c r="AK112" s="262"/>
      <c r="AL112" s="1020"/>
      <c r="AM112" s="257"/>
      <c r="AN112" s="153"/>
      <c r="AO112" s="153"/>
      <c r="AP112" s="255"/>
      <c r="AQ112" s="262"/>
      <c r="AR112" s="1020"/>
      <c r="AS112" s="282"/>
      <c r="AT112" s="153"/>
      <c r="AU112" s="153"/>
      <c r="AV112" s="153"/>
      <c r="AW112" s="258"/>
      <c r="AX112" s="1020"/>
      <c r="AY112" s="282"/>
      <c r="AZ112" s="153"/>
      <c r="BA112" s="153"/>
      <c r="BB112" s="153"/>
      <c r="BC112" s="258"/>
      <c r="BD112" s="1020"/>
      <c r="BE112" s="257"/>
      <c r="BF112" s="153"/>
      <c r="BG112" s="153"/>
      <c r="BH112" s="255"/>
      <c r="BI112" s="262"/>
      <c r="BJ112" s="1020"/>
      <c r="BK112" s="257"/>
      <c r="BL112" s="153"/>
      <c r="BM112" s="153"/>
      <c r="BN112" s="255"/>
      <c r="BO112" s="262"/>
      <c r="BP112" s="1020"/>
      <c r="BQ112" s="257"/>
      <c r="BR112" s="257"/>
      <c r="BS112" s="257"/>
      <c r="BT112" s="257"/>
      <c r="BU112" s="257"/>
      <c r="BV112" s="12"/>
      <c r="BW112" s="77"/>
      <c r="BX112" s="1020"/>
      <c r="BY112" s="58"/>
      <c r="BZ112" s="34"/>
      <c r="CA112" s="34"/>
      <c r="CB112" s="34"/>
      <c r="CC112" s="71"/>
      <c r="CD112" s="1020"/>
      <c r="CE112" s="83"/>
      <c r="CF112" s="34"/>
      <c r="CG112" s="34"/>
      <c r="CH112" s="84"/>
      <c r="CI112" s="87"/>
      <c r="CJ112" s="1020"/>
      <c r="CK112" s="83"/>
      <c r="CL112" s="34"/>
      <c r="CM112" s="34"/>
      <c r="CN112" s="84"/>
      <c r="CO112" s="87"/>
      <c r="CP112" s="1020"/>
      <c r="CQ112" s="83"/>
      <c r="CR112" s="34"/>
      <c r="CS112" s="34"/>
      <c r="CT112" s="84"/>
      <c r="CU112" s="87"/>
      <c r="CV112" s="1020"/>
      <c r="CW112" s="83"/>
      <c r="CX112" s="34"/>
      <c r="CY112" s="34"/>
      <c r="CZ112" s="84"/>
      <c r="DA112" s="87"/>
      <c r="DB112" s="1020"/>
      <c r="DC112" s="83"/>
      <c r="DD112" s="34"/>
      <c r="DE112" s="34"/>
      <c r="DF112" s="84"/>
      <c r="DG112" s="87"/>
      <c r="DH112" s="1020"/>
      <c r="DI112" s="83"/>
      <c r="DJ112" s="34"/>
      <c r="DK112" s="34"/>
      <c r="DL112" s="84"/>
      <c r="DM112" s="87"/>
      <c r="DN112" s="1020"/>
      <c r="DO112" s="83"/>
      <c r="DP112" s="34"/>
      <c r="DQ112" s="34"/>
      <c r="DR112" s="84"/>
      <c r="DS112" s="87"/>
      <c r="DT112" s="1020"/>
      <c r="DU112" s="83"/>
      <c r="DV112" s="34"/>
      <c r="DW112" s="34"/>
      <c r="DX112" s="84"/>
      <c r="DY112" s="87"/>
      <c r="DZ112" s="1020"/>
      <c r="EA112" s="83"/>
      <c r="EB112" s="34"/>
      <c r="EC112" s="34"/>
      <c r="ED112" s="84"/>
      <c r="EE112" s="87"/>
      <c r="EF112" s="1020"/>
      <c r="EG112" s="257"/>
      <c r="EH112" s="153"/>
      <c r="EI112" s="153"/>
      <c r="EJ112" s="255"/>
      <c r="EK112" s="262"/>
      <c r="EL112" s="1020"/>
      <c r="EM112" s="12"/>
      <c r="EN112" s="12"/>
      <c r="EO112" s="12"/>
      <c r="EP112" s="12"/>
      <c r="EQ112" s="12"/>
      <c r="ER112" s="12"/>
      <c r="ES112" s="77"/>
      <c r="ET112" s="1020"/>
      <c r="EU112" s="83"/>
      <c r="EV112" s="294"/>
      <c r="EW112" s="294"/>
      <c r="EX112" s="84"/>
      <c r="EY112" s="87"/>
      <c r="EZ112" s="1040"/>
      <c r="FA112" s="58"/>
      <c r="FB112" s="34"/>
      <c r="FC112" s="34"/>
      <c r="FD112" s="34"/>
      <c r="FE112" s="34"/>
      <c r="FF112" s="1009"/>
      <c r="FG112" s="58"/>
      <c r="FH112" s="34"/>
      <c r="FI112" s="34"/>
      <c r="FJ112" s="34"/>
      <c r="FK112" s="34"/>
      <c r="FL112" s="1009"/>
      <c r="FM112" s="58"/>
      <c r="FN112" s="34"/>
      <c r="FO112" s="34"/>
      <c r="FP112" s="34"/>
      <c r="FQ112" s="34"/>
      <c r="FR112" s="1009"/>
      <c r="FS112" s="58"/>
      <c r="FT112" s="34"/>
      <c r="FU112" s="34"/>
      <c r="FV112" s="34"/>
      <c r="FW112" s="34"/>
      <c r="FX112" s="1009"/>
      <c r="FY112" s="58"/>
      <c r="FZ112" s="34"/>
      <c r="GA112" s="34"/>
      <c r="GB112" s="34"/>
      <c r="GC112" s="34"/>
      <c r="GD112" s="1009"/>
      <c r="GE112" s="58"/>
      <c r="GF112" s="240"/>
      <c r="GG112" s="240"/>
      <c r="GH112" s="240"/>
      <c r="GI112" s="240"/>
      <c r="GJ112" s="1009"/>
      <c r="GK112" s="58"/>
      <c r="GL112" s="34"/>
      <c r="GM112" s="34"/>
      <c r="GN112" s="34"/>
      <c r="GO112" s="34"/>
      <c r="GP112" s="1009"/>
      <c r="GQ112" s="58"/>
      <c r="GR112" s="34"/>
      <c r="GS112" s="34"/>
      <c r="GT112" s="34"/>
      <c r="GU112" s="34"/>
      <c r="GV112" s="1009"/>
      <c r="GW112" s="77"/>
      <c r="GX112" s="12"/>
      <c r="GY112" s="12"/>
      <c r="GZ112" s="12"/>
      <c r="HA112" s="12"/>
      <c r="HB112" s="12"/>
      <c r="HC112" s="12"/>
      <c r="HD112" s="12"/>
      <c r="HE112" s="12"/>
      <c r="HF112" s="12"/>
      <c r="HG112" s="12"/>
      <c r="HH112" s="12"/>
      <c r="HI112" s="12"/>
      <c r="HJ112" s="12"/>
      <c r="HK112" s="12"/>
      <c r="HL112" s="12"/>
      <c r="HM112" s="12"/>
      <c r="HN112" s="983"/>
      <c r="HO112" s="24"/>
      <c r="HP112" s="366"/>
      <c r="HQ112" s="12"/>
      <c r="HR112" s="250"/>
      <c r="HS112" s="12"/>
    </row>
    <row r="113" spans="1:227" ht="15.75" hidden="1" thickBot="1" x14ac:dyDescent="0.3">
      <c r="A113" s="62">
        <v>110</v>
      </c>
      <c r="B113" s="63"/>
      <c r="C113" s="610"/>
      <c r="D113" s="259"/>
      <c r="E113" s="259"/>
      <c r="F113" s="259"/>
      <c r="G113" s="260"/>
      <c r="H113" s="1033"/>
      <c r="I113" s="610"/>
      <c r="J113" s="259"/>
      <c r="K113" s="259"/>
      <c r="L113" s="259"/>
      <c r="M113" s="260"/>
      <c r="N113" s="1021"/>
      <c r="O113" s="610"/>
      <c r="P113" s="259"/>
      <c r="Q113" s="259"/>
      <c r="R113" s="259"/>
      <c r="S113" s="260"/>
      <c r="T113" s="1021"/>
      <c r="U113" s="610"/>
      <c r="V113" s="259"/>
      <c r="W113" s="259"/>
      <c r="X113" s="259"/>
      <c r="Y113" s="260"/>
      <c r="Z113" s="1021"/>
      <c r="AA113" s="94"/>
      <c r="AB113" s="45"/>
      <c r="AC113" s="45"/>
      <c r="AD113" s="88"/>
      <c r="AE113" s="89"/>
      <c r="AF113" s="1021"/>
      <c r="AG113" s="303"/>
      <c r="AH113" s="259"/>
      <c r="AI113" s="259"/>
      <c r="AJ113" s="301"/>
      <c r="AK113" s="302"/>
      <c r="AL113" s="1021"/>
      <c r="AM113" s="303"/>
      <c r="AN113" s="259"/>
      <c r="AO113" s="259"/>
      <c r="AP113" s="301"/>
      <c r="AQ113" s="302"/>
      <c r="AR113" s="1021"/>
      <c r="AS113" s="610"/>
      <c r="AT113" s="259"/>
      <c r="AU113" s="259"/>
      <c r="AV113" s="259"/>
      <c r="AW113" s="260"/>
      <c r="AX113" s="1021"/>
      <c r="AY113" s="610"/>
      <c r="AZ113" s="259"/>
      <c r="BA113" s="259"/>
      <c r="BB113" s="259"/>
      <c r="BC113" s="260"/>
      <c r="BD113" s="1021"/>
      <c r="BE113" s="303"/>
      <c r="BF113" s="259"/>
      <c r="BG113" s="259"/>
      <c r="BH113" s="301"/>
      <c r="BI113" s="302"/>
      <c r="BJ113" s="1021"/>
      <c r="BK113" s="303"/>
      <c r="BL113" s="259"/>
      <c r="BM113" s="259"/>
      <c r="BN113" s="301"/>
      <c r="BO113" s="302"/>
      <c r="BP113" s="1021"/>
      <c r="BQ113" s="611"/>
      <c r="BR113" s="303"/>
      <c r="BS113" s="303"/>
      <c r="BT113" s="303"/>
      <c r="BU113" s="303"/>
      <c r="BV113" s="13"/>
      <c r="BW113" s="78"/>
      <c r="BX113" s="1021"/>
      <c r="BY113" s="92"/>
      <c r="BZ113" s="45"/>
      <c r="CA113" s="45"/>
      <c r="CB113" s="45"/>
      <c r="CC113" s="72"/>
      <c r="CD113" s="1021"/>
      <c r="CE113" s="94"/>
      <c r="CF113" s="45" t="s">
        <v>71</v>
      </c>
      <c r="CG113" s="45" t="s">
        <v>69</v>
      </c>
      <c r="CH113" s="88"/>
      <c r="CI113" s="89"/>
      <c r="CJ113" s="1021"/>
      <c r="CK113" s="94"/>
      <c r="CL113" s="45" t="s">
        <v>71</v>
      </c>
      <c r="CM113" s="45" t="s">
        <v>69</v>
      </c>
      <c r="CN113" s="88"/>
      <c r="CO113" s="89"/>
      <c r="CP113" s="1021"/>
      <c r="CQ113" s="94"/>
      <c r="CR113" s="45" t="s">
        <v>71</v>
      </c>
      <c r="CS113" s="45" t="s">
        <v>69</v>
      </c>
      <c r="CT113" s="88"/>
      <c r="CU113" s="89"/>
      <c r="CV113" s="1021"/>
      <c r="CW113" s="94"/>
      <c r="CX113" s="45" t="s">
        <v>71</v>
      </c>
      <c r="CY113" s="45" t="s">
        <v>69</v>
      </c>
      <c r="CZ113" s="88"/>
      <c r="DA113" s="89"/>
      <c r="DB113" s="1021"/>
      <c r="DC113" s="94"/>
      <c r="DD113" s="45"/>
      <c r="DE113" s="45"/>
      <c r="DF113" s="88"/>
      <c r="DG113" s="89"/>
      <c r="DH113" s="1021"/>
      <c r="DI113" s="94"/>
      <c r="DJ113" s="45" t="s">
        <v>71</v>
      </c>
      <c r="DK113" s="45" t="s">
        <v>69</v>
      </c>
      <c r="DL113" s="88"/>
      <c r="DM113" s="89"/>
      <c r="DN113" s="1021"/>
      <c r="DO113" s="94"/>
      <c r="DP113" s="45" t="s">
        <v>71</v>
      </c>
      <c r="DQ113" s="45" t="s">
        <v>69</v>
      </c>
      <c r="DR113" s="88"/>
      <c r="DS113" s="89"/>
      <c r="DT113" s="1021"/>
      <c r="DU113" s="94"/>
      <c r="DV113" s="45" t="s">
        <v>71</v>
      </c>
      <c r="DW113" s="45" t="s">
        <v>69</v>
      </c>
      <c r="DX113" s="88"/>
      <c r="DY113" s="89"/>
      <c r="DZ113" s="1021"/>
      <c r="EA113" s="94"/>
      <c r="EB113" s="45" t="s">
        <v>71</v>
      </c>
      <c r="EC113" s="45" t="s">
        <v>69</v>
      </c>
      <c r="ED113" s="88"/>
      <c r="EE113" s="89"/>
      <c r="EF113" s="1021"/>
      <c r="EG113" s="303"/>
      <c r="EH113" s="259"/>
      <c r="EI113" s="259"/>
      <c r="EJ113" s="301"/>
      <c r="EK113" s="302"/>
      <c r="EL113" s="1021"/>
      <c r="EM113" s="13"/>
      <c r="EN113" s="13"/>
      <c r="EO113" s="13"/>
      <c r="EP113" s="13"/>
      <c r="EQ113" s="13"/>
      <c r="ER113" s="13"/>
      <c r="ES113" s="78"/>
      <c r="ET113" s="1021"/>
      <c r="EU113" s="94"/>
      <c r="EV113" s="295"/>
      <c r="EW113" s="295"/>
      <c r="EX113" s="88"/>
      <c r="EY113" s="89"/>
      <c r="EZ113" s="1041"/>
      <c r="FA113" s="92"/>
      <c r="FB113" s="45"/>
      <c r="FC113" s="45"/>
      <c r="FD113" s="45"/>
      <c r="FE113" s="45"/>
      <c r="FF113" s="1010"/>
      <c r="FG113" s="92"/>
      <c r="FH113" s="45"/>
      <c r="FI113" s="45"/>
      <c r="FJ113" s="45"/>
      <c r="FK113" s="45"/>
      <c r="FL113" s="1010"/>
      <c r="FM113" s="92"/>
      <c r="FN113" s="45"/>
      <c r="FO113" s="45"/>
      <c r="FP113" s="45"/>
      <c r="FQ113" s="45"/>
      <c r="FR113" s="1010"/>
      <c r="FS113" s="92"/>
      <c r="FT113" s="45"/>
      <c r="FU113" s="45"/>
      <c r="FV113" s="45"/>
      <c r="FW113" s="45"/>
      <c r="FX113" s="1010"/>
      <c r="FY113" s="92"/>
      <c r="FZ113" s="45"/>
      <c r="GA113" s="45"/>
      <c r="GB113" s="45"/>
      <c r="GC113" s="45"/>
      <c r="GD113" s="1010"/>
      <c r="GE113" s="253"/>
      <c r="GF113" s="45"/>
      <c r="GG113" s="45"/>
      <c r="GH113" s="45"/>
      <c r="GI113" s="45"/>
      <c r="GJ113" s="1010"/>
      <c r="GK113" s="92"/>
      <c r="GL113" s="45"/>
      <c r="GM113" s="45"/>
      <c r="GN113" s="45"/>
      <c r="GO113" s="45"/>
      <c r="GP113" s="1010"/>
      <c r="GQ113" s="92"/>
      <c r="GR113" s="45"/>
      <c r="GS113" s="45"/>
      <c r="GT113" s="45"/>
      <c r="GU113" s="45"/>
      <c r="GV113" s="1010"/>
      <c r="GW113" s="78"/>
      <c r="GX113" s="13"/>
      <c r="GY113" s="13"/>
      <c r="GZ113" s="13"/>
      <c r="HA113" s="13"/>
      <c r="HB113" s="13"/>
      <c r="HC113" s="13"/>
      <c r="HD113" s="13"/>
      <c r="HE113" s="13"/>
      <c r="HF113" s="13"/>
      <c r="HG113" s="13"/>
      <c r="HH113" s="13"/>
      <c r="HI113" s="13"/>
      <c r="HJ113" s="13"/>
      <c r="HK113" s="13"/>
      <c r="HL113" s="13"/>
      <c r="HM113" s="13"/>
      <c r="HN113" s="984"/>
      <c r="HO113" s="25"/>
      <c r="HP113" s="369"/>
      <c r="HQ113" s="13"/>
      <c r="HR113" s="13"/>
      <c r="HS113" s="13"/>
    </row>
    <row r="114" spans="1:227" x14ac:dyDescent="0.25">
      <c r="C114" s="222"/>
      <c r="I114" s="222"/>
      <c r="O114" s="222"/>
      <c r="U114" s="222"/>
      <c r="AA114" s="222"/>
      <c r="AG114" s="222"/>
      <c r="AM114" s="222"/>
      <c r="AS114" s="222"/>
      <c r="AY114" s="222"/>
      <c r="BE114" s="222"/>
      <c r="BK114" s="222"/>
      <c r="BY114" s="222"/>
      <c r="CE114" s="222"/>
      <c r="CK114" s="222"/>
      <c r="CQ114" s="222"/>
      <c r="CW114" s="222"/>
      <c r="DC114" s="222"/>
      <c r="DI114" s="222"/>
      <c r="DO114" s="222"/>
      <c r="DU114" s="222"/>
      <c r="EA114" s="222"/>
      <c r="EG114" s="222"/>
      <c r="EU114" s="222"/>
      <c r="FA114" s="635"/>
      <c r="FG114" s="635"/>
      <c r="FM114" s="635"/>
      <c r="FS114" s="635"/>
      <c r="FY114" s="635"/>
      <c r="GE114" s="635"/>
      <c r="GK114" s="635"/>
      <c r="GQ114" s="635"/>
    </row>
    <row r="115" spans="1:227" x14ac:dyDescent="0.25">
      <c r="C115" s="222"/>
      <c r="D115" s="3"/>
      <c r="E115" s="3"/>
      <c r="F115" s="3"/>
      <c r="G115" s="3"/>
      <c r="H115" s="3"/>
      <c r="I115" s="222"/>
      <c r="J115" s="3"/>
      <c r="K115" s="3"/>
      <c r="L115" s="3"/>
      <c r="M115" s="3"/>
      <c r="N115" s="3"/>
      <c r="O115" s="222"/>
      <c r="P115" s="3"/>
      <c r="Q115" s="3"/>
      <c r="R115" s="3"/>
      <c r="S115" s="3"/>
      <c r="T115" s="3"/>
      <c r="U115" s="222"/>
      <c r="V115" s="3"/>
      <c r="W115" s="3"/>
      <c r="X115" s="3"/>
      <c r="Y115" s="3"/>
      <c r="Z115" s="3"/>
      <c r="AA115" s="222"/>
      <c r="AB115" s="3"/>
      <c r="AC115" s="3"/>
      <c r="AD115" s="3"/>
      <c r="AE115" s="3"/>
      <c r="AF115" s="3"/>
      <c r="AG115" s="222"/>
      <c r="AH115" s="3"/>
      <c r="AI115" s="3"/>
      <c r="AJ115" s="3"/>
      <c r="AK115" s="3"/>
      <c r="AL115" s="3"/>
      <c r="AM115" s="222"/>
      <c r="AN115" s="3"/>
      <c r="AO115" s="3"/>
      <c r="AP115" s="3"/>
      <c r="AQ115" s="3"/>
      <c r="AR115" s="3"/>
      <c r="AS115" s="222"/>
      <c r="AT115" s="3"/>
      <c r="AU115" s="3"/>
      <c r="AV115" s="3"/>
      <c r="AW115" s="3"/>
      <c r="AX115" s="3"/>
      <c r="AY115" s="222"/>
      <c r="AZ115" s="3"/>
      <c r="BA115" s="3"/>
      <c r="BB115" s="3"/>
      <c r="BC115" s="3"/>
      <c r="BD115" s="3"/>
      <c r="BE115" s="222"/>
      <c r="BF115" s="3"/>
      <c r="BG115" s="3"/>
      <c r="BH115" s="3"/>
      <c r="BI115" s="3"/>
      <c r="BJ115" s="3"/>
      <c r="BK115" s="222"/>
      <c r="BL115" s="3"/>
      <c r="BM115" s="3"/>
      <c r="BN115" s="3"/>
      <c r="BO115" s="3"/>
      <c r="BP115" s="3"/>
      <c r="BQ115" s="3"/>
      <c r="BR115" s="3"/>
      <c r="BS115" s="3"/>
      <c r="BT115" s="3"/>
      <c r="BU115" s="3"/>
      <c r="BV115" s="3"/>
      <c r="BW115" s="3"/>
      <c r="BX115" s="3"/>
      <c r="BY115" s="222"/>
      <c r="BZ115" s="3"/>
      <c r="CA115" s="3"/>
      <c r="CB115" s="3"/>
      <c r="CC115" s="3"/>
      <c r="CD115" s="3"/>
      <c r="CE115" s="222"/>
      <c r="CF115" s="3"/>
      <c r="CG115" s="3"/>
      <c r="CH115" s="3"/>
      <c r="CI115" s="3"/>
      <c r="CJ115" s="3"/>
      <c r="CK115" s="222"/>
      <c r="CL115" s="3"/>
      <c r="CM115" s="3"/>
      <c r="CN115" s="3"/>
      <c r="CO115" s="3"/>
      <c r="CP115" s="3"/>
      <c r="CQ115" s="222"/>
      <c r="CR115" s="3"/>
      <c r="CS115" s="3"/>
      <c r="CT115" s="3"/>
      <c r="CU115" s="3"/>
      <c r="CV115" s="3"/>
      <c r="CW115" s="222"/>
      <c r="CX115" s="3"/>
      <c r="CY115" s="3"/>
      <c r="CZ115" s="3"/>
      <c r="DA115" s="3"/>
      <c r="DB115" s="3"/>
      <c r="DC115" s="222"/>
      <c r="DD115" s="3"/>
      <c r="DE115" s="3"/>
      <c r="DF115" s="3"/>
      <c r="DG115" s="3"/>
      <c r="DH115" s="3"/>
      <c r="DI115" s="222"/>
      <c r="DJ115" s="3"/>
      <c r="DK115" s="3"/>
      <c r="DL115" s="3"/>
      <c r="DM115" s="3"/>
      <c r="DN115" s="3"/>
      <c r="DO115" s="222"/>
      <c r="DP115" s="3"/>
      <c r="DQ115" s="3"/>
      <c r="DR115" s="3"/>
      <c r="DS115" s="3"/>
      <c r="DT115" s="3"/>
      <c r="DU115" s="222"/>
      <c r="DV115" s="3"/>
      <c r="DW115" s="3"/>
      <c r="DX115" s="3"/>
      <c r="DY115" s="3"/>
      <c r="DZ115" s="3"/>
      <c r="EA115" s="222"/>
      <c r="EB115" s="3"/>
      <c r="EC115" s="3"/>
      <c r="ED115" s="3"/>
      <c r="EE115" s="3"/>
      <c r="EF115" s="3"/>
      <c r="EG115" s="222"/>
      <c r="EH115" s="3"/>
      <c r="EI115" s="3"/>
      <c r="EJ115" s="3"/>
      <c r="EK115" s="3"/>
      <c r="EL115" s="3"/>
      <c r="EM115" s="3"/>
      <c r="EN115" s="3"/>
      <c r="EO115" s="3"/>
      <c r="EP115" s="3"/>
      <c r="EQ115" s="3"/>
      <c r="ER115" s="3"/>
      <c r="ES115" s="3"/>
      <c r="ET115" s="3"/>
      <c r="EU115" s="222"/>
      <c r="EV115" s="3"/>
      <c r="EW115" s="3"/>
      <c r="EX115" s="3"/>
      <c r="EY115" s="3"/>
      <c r="EZ115" s="3"/>
      <c r="FA115" s="222"/>
      <c r="FB115" s="3"/>
      <c r="FC115" s="3"/>
      <c r="FD115" s="3"/>
      <c r="FE115" s="3"/>
      <c r="FF115" s="3"/>
      <c r="FG115" s="222"/>
      <c r="FH115" s="3"/>
      <c r="FI115" s="3"/>
      <c r="FJ115" s="3"/>
      <c r="FK115" s="3"/>
      <c r="FL115" s="3"/>
      <c r="FM115" s="222"/>
      <c r="FN115" s="3"/>
      <c r="FO115" s="3"/>
      <c r="FP115" s="3"/>
      <c r="FQ115" s="3"/>
      <c r="FR115" s="3"/>
      <c r="FS115" s="222"/>
      <c r="FT115" s="3"/>
      <c r="FU115" s="3"/>
      <c r="FV115" s="3"/>
      <c r="FW115" s="3"/>
      <c r="FX115" s="3"/>
      <c r="FY115" s="222"/>
      <c r="FZ115" s="3"/>
      <c r="GA115" s="3"/>
      <c r="GB115" s="3"/>
      <c r="GC115" s="3"/>
      <c r="GD115" s="3"/>
      <c r="GE115" s="222"/>
      <c r="GF115" s="3"/>
      <c r="GG115" s="3"/>
      <c r="GH115" s="3"/>
      <c r="GI115" s="3"/>
      <c r="GJ115" s="3"/>
      <c r="GK115" s="222"/>
      <c r="GL115" s="3"/>
      <c r="GM115" s="3"/>
      <c r="GN115" s="3"/>
      <c r="GO115" s="3"/>
      <c r="GP115" s="3"/>
      <c r="GQ115" s="222"/>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7" x14ac:dyDescent="0.25">
      <c r="C116" s="222"/>
      <c r="D116" s="3"/>
      <c r="E116" s="3"/>
      <c r="F116" s="3"/>
      <c r="G116" s="3"/>
      <c r="H116" s="3"/>
      <c r="I116" s="222"/>
      <c r="J116" s="3"/>
      <c r="K116" s="3"/>
      <c r="L116" s="3"/>
      <c r="M116" s="3"/>
      <c r="N116" s="3"/>
      <c r="O116" s="222"/>
      <c r="P116" s="3"/>
      <c r="Q116" s="3"/>
      <c r="R116" s="3"/>
      <c r="S116" s="3"/>
      <c r="T116" s="3"/>
      <c r="U116" s="222"/>
      <c r="V116" s="3"/>
      <c r="W116" s="3"/>
      <c r="X116" s="3"/>
      <c r="Y116" s="3"/>
      <c r="Z116" s="3"/>
      <c r="AA116" s="222"/>
      <c r="AB116" s="3"/>
      <c r="AC116" s="3"/>
      <c r="AD116" s="3"/>
      <c r="AE116" s="3"/>
      <c r="AF116" s="3"/>
      <c r="AG116" s="222"/>
      <c r="AH116" s="3"/>
      <c r="AI116" s="3"/>
      <c r="AJ116" s="3"/>
      <c r="AK116" s="3"/>
      <c r="AL116" s="3"/>
      <c r="AM116" s="222"/>
      <c r="AN116" s="3"/>
      <c r="AO116" s="3"/>
      <c r="AP116" s="3"/>
      <c r="AQ116" s="3"/>
      <c r="AR116" s="3"/>
      <c r="AS116" s="222"/>
      <c r="AT116" s="3"/>
      <c r="AU116" s="3"/>
      <c r="AV116" s="3"/>
      <c r="AW116" s="3"/>
      <c r="AX116" s="3"/>
      <c r="AY116" s="222"/>
      <c r="AZ116" s="3"/>
      <c r="BA116" s="3"/>
      <c r="BB116" s="3"/>
      <c r="BC116" s="3"/>
      <c r="BD116" s="3"/>
      <c r="BE116" s="222"/>
      <c r="BF116" s="3"/>
      <c r="BG116" s="3"/>
      <c r="BH116" s="3"/>
      <c r="BI116" s="3"/>
      <c r="BJ116" s="3"/>
      <c r="BK116" s="222"/>
      <c r="BL116" s="3"/>
      <c r="BM116" s="3"/>
      <c r="BN116" s="3"/>
      <c r="BO116" s="3"/>
      <c r="BP116" s="3"/>
      <c r="BQ116" s="3"/>
      <c r="BR116" s="3"/>
      <c r="BS116" s="3"/>
      <c r="BT116" s="3"/>
      <c r="BU116" s="3"/>
      <c r="BV116" s="3"/>
      <c r="BW116" s="3"/>
      <c r="BX116" s="3"/>
      <c r="BY116" s="222"/>
      <c r="BZ116" s="3"/>
      <c r="CA116" s="3"/>
      <c r="CB116" s="3"/>
      <c r="CC116" s="3"/>
      <c r="CD116" s="3"/>
      <c r="CE116" s="222"/>
      <c r="CF116" s="3"/>
      <c r="CG116" s="3"/>
      <c r="CH116" s="3"/>
      <c r="CI116" s="3"/>
      <c r="CJ116" s="3"/>
      <c r="CK116" s="222"/>
      <c r="CL116" s="3"/>
      <c r="CM116" s="3"/>
      <c r="CN116" s="3"/>
      <c r="CO116" s="3"/>
      <c r="CP116" s="3"/>
      <c r="CQ116" s="222"/>
      <c r="CR116" s="3"/>
      <c r="CS116" s="3"/>
      <c r="CT116" s="3"/>
      <c r="CU116" s="3"/>
      <c r="CV116" s="3"/>
      <c r="CW116" s="222"/>
      <c r="CX116" s="3"/>
      <c r="CY116" s="3"/>
      <c r="CZ116" s="3"/>
      <c r="DA116" s="3"/>
      <c r="DB116" s="3"/>
      <c r="DC116" s="222"/>
      <c r="DD116" s="3"/>
      <c r="DE116" s="3"/>
      <c r="DF116" s="3"/>
      <c r="DG116" s="3"/>
      <c r="DH116" s="3"/>
      <c r="DI116" s="222"/>
      <c r="DJ116" s="3"/>
      <c r="DK116" s="3"/>
      <c r="DL116" s="3"/>
      <c r="DM116" s="3"/>
      <c r="DN116" s="3"/>
      <c r="DO116" s="222"/>
      <c r="DP116" s="3"/>
      <c r="DQ116" s="3"/>
      <c r="DR116" s="3"/>
      <c r="DS116" s="3"/>
      <c r="DT116" s="3"/>
      <c r="DU116" s="222"/>
      <c r="DV116" s="3"/>
      <c r="DW116" s="3"/>
      <c r="DX116" s="3"/>
      <c r="DY116" s="3"/>
      <c r="DZ116" s="3"/>
      <c r="EA116" s="222"/>
      <c r="EB116" s="3"/>
      <c r="EC116" s="3"/>
      <c r="ED116" s="3"/>
      <c r="EE116" s="3"/>
      <c r="EF116" s="3"/>
      <c r="EG116" s="222"/>
      <c r="EH116" s="3"/>
      <c r="EI116" s="3"/>
      <c r="EJ116" s="3"/>
      <c r="EK116" s="3"/>
      <c r="EL116" s="3"/>
      <c r="EM116" s="3"/>
      <c r="EN116" s="3"/>
      <c r="EO116" s="3"/>
      <c r="EP116" s="3"/>
      <c r="EQ116" s="3"/>
      <c r="ER116" s="3"/>
      <c r="ES116" s="3"/>
      <c r="ET116" s="3"/>
      <c r="EU116" s="222"/>
      <c r="EV116" s="3"/>
      <c r="EW116" s="3"/>
      <c r="EX116" s="3"/>
      <c r="EY116" s="3"/>
      <c r="EZ116" s="3"/>
      <c r="FA116" s="222"/>
      <c r="FB116" s="3"/>
      <c r="FC116" s="3"/>
      <c r="FD116" s="3"/>
      <c r="FE116" s="3"/>
      <c r="FF116" s="3"/>
      <c r="FG116" s="222"/>
      <c r="FH116" s="3"/>
      <c r="FI116" s="3"/>
      <c r="FJ116" s="3"/>
      <c r="FK116" s="3"/>
      <c r="FL116" s="3"/>
      <c r="FM116" s="222"/>
      <c r="FN116" s="3"/>
      <c r="FO116" s="3"/>
      <c r="FP116" s="3"/>
      <c r="FQ116" s="3"/>
      <c r="FR116" s="3"/>
      <c r="FS116" s="222"/>
      <c r="FT116" s="3"/>
      <c r="FU116" s="3"/>
      <c r="FV116" s="3"/>
      <c r="FW116" s="3"/>
      <c r="FX116" s="3"/>
      <c r="FY116" s="222"/>
      <c r="FZ116" s="3"/>
      <c r="GA116" s="3"/>
      <c r="GB116" s="3"/>
      <c r="GC116" s="3"/>
      <c r="GD116" s="3"/>
      <c r="GE116" s="222"/>
      <c r="GF116" s="3"/>
      <c r="GG116" s="3"/>
      <c r="GH116" s="3"/>
      <c r="GI116" s="3"/>
      <c r="GJ116" s="3"/>
      <c r="GK116" s="222"/>
      <c r="GL116" s="3"/>
      <c r="GM116" s="3"/>
      <c r="GN116" s="3"/>
      <c r="GO116" s="3"/>
      <c r="GP116" s="3"/>
      <c r="GQ116" s="222"/>
      <c r="GR116" s="3"/>
      <c r="GS116" s="3"/>
      <c r="GT116" s="3"/>
      <c r="GU116" s="3"/>
      <c r="GV116" s="3"/>
      <c r="GW116" s="3"/>
      <c r="GX116" s="3"/>
      <c r="GY116" s="3"/>
      <c r="GZ116" s="3"/>
      <c r="HA116" s="3"/>
      <c r="HB116" s="3"/>
      <c r="HC116" s="3"/>
      <c r="HD116" s="3"/>
      <c r="HE116" s="3"/>
      <c r="HF116" s="3"/>
      <c r="HG116" s="3"/>
      <c r="HH116" s="3"/>
      <c r="HI116" s="3"/>
      <c r="HJ116" s="3"/>
      <c r="HK116" s="3"/>
      <c r="HL116" s="3"/>
      <c r="HM116" s="3"/>
      <c r="HN116" s="3"/>
    </row>
    <row r="117" spans="1:227" x14ac:dyDescent="0.25">
      <c r="C117" s="222"/>
      <c r="I117" s="222"/>
      <c r="O117" s="222"/>
      <c r="U117" s="222"/>
      <c r="AA117" s="222"/>
      <c r="AG117" s="222"/>
      <c r="AM117" s="222"/>
      <c r="AS117" s="222"/>
      <c r="AY117" s="222"/>
      <c r="BE117" s="222"/>
      <c r="BK117" s="222"/>
      <c r="BY117" s="222"/>
      <c r="CE117" s="222"/>
      <c r="CK117" s="222"/>
      <c r="CQ117" s="222"/>
      <c r="CW117" s="222"/>
      <c r="DC117" s="222"/>
      <c r="DI117" s="222"/>
      <c r="DO117" s="222"/>
      <c r="DU117" s="222"/>
      <c r="EA117" s="222"/>
      <c r="EG117" s="222"/>
      <c r="EU117" s="222"/>
      <c r="FA117" s="635"/>
      <c r="FG117" s="635"/>
      <c r="FM117" s="635"/>
      <c r="FS117" s="635"/>
      <c r="FY117" s="635"/>
      <c r="GE117" s="635"/>
      <c r="GK117" s="635"/>
      <c r="GQ117" s="635"/>
    </row>
    <row r="118" spans="1:227" x14ac:dyDescent="0.25">
      <c r="C118" s="222"/>
      <c r="I118" s="222"/>
      <c r="O118" s="222"/>
      <c r="U118" s="222"/>
      <c r="AA118" s="222"/>
      <c r="AG118" s="222"/>
      <c r="AM118" s="222"/>
      <c r="AS118" s="222"/>
      <c r="AY118" s="222"/>
      <c r="BE118" s="222"/>
      <c r="BK118" s="222"/>
      <c r="BY118" s="222"/>
      <c r="CE118" s="222"/>
      <c r="CK118" s="222"/>
      <c r="CQ118" s="222"/>
      <c r="CW118" s="222"/>
      <c r="DC118" s="222"/>
      <c r="DI118" s="222"/>
      <c r="DO118" s="222"/>
      <c r="DU118" s="222"/>
      <c r="EA118" s="222"/>
      <c r="EG118" s="222"/>
      <c r="EU118" s="222"/>
      <c r="FA118" s="635"/>
      <c r="FG118" s="635"/>
      <c r="FM118" s="635"/>
      <c r="FS118" s="635"/>
      <c r="FY118" s="635"/>
      <c r="GE118" s="635"/>
      <c r="GK118" s="635"/>
      <c r="GQ118" s="635"/>
    </row>
    <row r="119" spans="1:227" x14ac:dyDescent="0.25">
      <c r="C119" s="222"/>
      <c r="I119" s="222"/>
      <c r="O119" s="222"/>
      <c r="U119" s="222"/>
      <c r="AA119" s="222"/>
      <c r="AG119" s="222"/>
      <c r="AM119" s="222"/>
      <c r="AS119" s="222"/>
      <c r="AY119" s="222"/>
      <c r="BE119" s="222"/>
      <c r="BK119" s="222"/>
      <c r="BY119" s="222"/>
      <c r="CE119" s="222"/>
      <c r="CK119" s="222"/>
      <c r="CQ119" s="222"/>
      <c r="CW119" s="222"/>
      <c r="DC119" s="222"/>
      <c r="DI119" s="222"/>
      <c r="DO119" s="222"/>
      <c r="DU119" s="222"/>
      <c r="EA119" s="222"/>
      <c r="EG119" s="222"/>
      <c r="EU119" s="222"/>
      <c r="FA119" s="635"/>
      <c r="FG119" s="635"/>
      <c r="FM119" s="635"/>
      <c r="FS119" s="635"/>
      <c r="FY119" s="635"/>
      <c r="GE119" s="635"/>
      <c r="GK119" s="635"/>
      <c r="GQ119" s="635"/>
    </row>
    <row r="120" spans="1:227" x14ac:dyDescent="0.25">
      <c r="C120" s="222"/>
      <c r="I120" s="222"/>
      <c r="O120" s="222"/>
      <c r="U120" s="222"/>
      <c r="AA120" s="222"/>
      <c r="AG120" s="222"/>
      <c r="AM120" s="222"/>
      <c r="AS120" s="222"/>
      <c r="AY120" s="222"/>
      <c r="BE120" s="222"/>
      <c r="BK120" s="222"/>
      <c r="BY120" s="222"/>
      <c r="CE120" s="222"/>
      <c r="CK120" s="222"/>
      <c r="CQ120" s="222"/>
      <c r="CW120" s="222"/>
      <c r="DC120" s="222"/>
      <c r="DI120" s="222"/>
      <c r="DO120" s="222"/>
      <c r="DU120" s="222"/>
      <c r="EA120" s="222"/>
      <c r="EG120" s="222"/>
      <c r="EU120" s="222"/>
      <c r="FA120" s="635"/>
      <c r="FG120" s="635"/>
      <c r="FM120" s="635"/>
      <c r="FS120" s="635"/>
      <c r="FY120" s="635"/>
      <c r="GE120" s="635"/>
      <c r="GK120" s="635"/>
      <c r="GQ120" s="635"/>
    </row>
    <row r="121" spans="1:227" x14ac:dyDescent="0.25">
      <c r="C121" s="222"/>
      <c r="I121" s="222"/>
      <c r="O121" s="222"/>
      <c r="U121" s="222"/>
      <c r="AA121" s="222"/>
      <c r="AG121" s="222"/>
      <c r="AM121" s="222"/>
      <c r="AS121" s="222"/>
      <c r="AY121" s="222"/>
      <c r="BE121" s="222"/>
      <c r="BK121" s="222"/>
      <c r="BY121" s="222"/>
      <c r="CE121" s="222"/>
      <c r="CK121" s="222"/>
      <c r="CQ121" s="222"/>
      <c r="CW121" s="222"/>
      <c r="DC121" s="222"/>
      <c r="DI121" s="222"/>
      <c r="DO121" s="222"/>
      <c r="DU121" s="222"/>
      <c r="EA121" s="222"/>
      <c r="EG121" s="222"/>
      <c r="EU121" s="222"/>
      <c r="FA121" s="635"/>
      <c r="FG121" s="635"/>
      <c r="FM121" s="635"/>
      <c r="FS121" s="635"/>
      <c r="FY121" s="635"/>
      <c r="GE121" s="635"/>
      <c r="GK121" s="635"/>
      <c r="GQ121" s="635"/>
    </row>
    <row r="122" spans="1:227" x14ac:dyDescent="0.25">
      <c r="C122" s="222"/>
      <c r="I122" s="222"/>
      <c r="O122" s="222"/>
      <c r="U122" s="222"/>
      <c r="AA122" s="222"/>
      <c r="AG122" s="222"/>
      <c r="AM122" s="222"/>
      <c r="AS122" s="222"/>
      <c r="AY122" s="222"/>
      <c r="BE122" s="222"/>
      <c r="BK122" s="222"/>
      <c r="BY122" s="222"/>
      <c r="CE122" s="222"/>
      <c r="CK122" s="222"/>
      <c r="CQ122" s="222"/>
      <c r="CW122" s="222"/>
      <c r="DC122" s="222"/>
      <c r="DI122" s="222"/>
      <c r="DO122" s="222"/>
      <c r="DU122" s="222"/>
      <c r="EA122" s="222"/>
      <c r="EG122" s="222"/>
      <c r="EU122" s="222"/>
      <c r="FA122" s="635"/>
      <c r="FG122" s="635"/>
      <c r="FM122" s="635"/>
      <c r="FS122" s="635"/>
      <c r="FY122" s="635"/>
      <c r="GE122" s="635"/>
      <c r="GK122" s="635"/>
      <c r="GQ122" s="635"/>
    </row>
    <row r="123" spans="1:227" x14ac:dyDescent="0.25">
      <c r="C123" s="222"/>
      <c r="I123" s="222"/>
      <c r="O123" s="222"/>
      <c r="U123" s="222"/>
      <c r="AA123" s="222"/>
      <c r="AG123" s="222"/>
      <c r="AM123" s="222"/>
      <c r="AS123" s="222"/>
      <c r="AY123" s="222"/>
      <c r="BE123" s="222"/>
      <c r="BK123" s="222"/>
      <c r="BY123" s="222"/>
      <c r="CE123" s="222"/>
      <c r="CK123" s="222"/>
      <c r="CQ123" s="222"/>
      <c r="CW123" s="222"/>
      <c r="DC123" s="222"/>
      <c r="DI123" s="222"/>
      <c r="DO123" s="222"/>
      <c r="DU123" s="222"/>
      <c r="EA123" s="222"/>
      <c r="EG123" s="222"/>
      <c r="EU123" s="222"/>
      <c r="FA123" s="635"/>
      <c r="FG123" s="635"/>
      <c r="FM123" s="635"/>
      <c r="FS123" s="635"/>
      <c r="FY123" s="635"/>
      <c r="GE123" s="635"/>
      <c r="GK123" s="635"/>
      <c r="GQ123" s="635"/>
    </row>
    <row r="124" spans="1:227" x14ac:dyDescent="0.25">
      <c r="C124" s="222"/>
      <c r="I124" s="222"/>
      <c r="O124" s="222"/>
      <c r="U124" s="222"/>
      <c r="AA124" s="222"/>
      <c r="AG124" s="222"/>
      <c r="AM124" s="222"/>
      <c r="AS124" s="222"/>
      <c r="AY124" s="222"/>
      <c r="BE124" s="222"/>
      <c r="BK124" s="222"/>
      <c r="BY124" s="222"/>
      <c r="CE124" s="222"/>
      <c r="CK124" s="222"/>
      <c r="CQ124" s="222"/>
      <c r="CW124" s="222"/>
      <c r="DC124" s="222"/>
      <c r="DI124" s="222"/>
      <c r="DO124" s="222"/>
      <c r="DU124" s="222"/>
      <c r="EA124" s="222"/>
      <c r="EG124" s="222"/>
      <c r="EU124" s="222"/>
      <c r="FA124" s="635"/>
      <c r="FG124" s="635"/>
      <c r="FM124" s="635"/>
      <c r="FS124" s="635"/>
      <c r="FY124" s="635"/>
      <c r="GE124" s="635"/>
      <c r="GK124" s="635"/>
      <c r="GQ124" s="635"/>
    </row>
    <row r="125" spans="1:227" x14ac:dyDescent="0.25">
      <c r="C125" s="222"/>
      <c r="I125" s="222"/>
      <c r="O125" s="222"/>
      <c r="U125" s="222"/>
      <c r="AA125" s="222"/>
      <c r="AG125" s="222"/>
      <c r="AM125" s="222"/>
      <c r="AS125" s="222"/>
      <c r="AY125" s="222"/>
      <c r="BE125" s="222"/>
      <c r="BK125" s="222"/>
      <c r="BY125" s="222"/>
      <c r="CE125" s="222"/>
      <c r="CK125" s="222"/>
      <c r="CQ125" s="222"/>
      <c r="CW125" s="222"/>
      <c r="DC125" s="222"/>
      <c r="DI125" s="222"/>
      <c r="DO125" s="222"/>
      <c r="DU125" s="222"/>
      <c r="EA125" s="222"/>
      <c r="EG125" s="222"/>
      <c r="EU125" s="222"/>
      <c r="FA125" s="635"/>
      <c r="FG125" s="635"/>
      <c r="FM125" s="635"/>
      <c r="FS125" s="635"/>
      <c r="FY125" s="635"/>
      <c r="GE125" s="635"/>
      <c r="GK125" s="635"/>
      <c r="GQ125" s="635"/>
    </row>
    <row r="126" spans="1:227" x14ac:dyDescent="0.25">
      <c r="C126" s="222"/>
      <c r="I126" s="222"/>
      <c r="O126" s="222"/>
      <c r="U126" s="222"/>
      <c r="AA126" s="222"/>
      <c r="AG126" s="222"/>
      <c r="AM126" s="222"/>
      <c r="AS126" s="222"/>
      <c r="AY126" s="222"/>
      <c r="BE126" s="222"/>
      <c r="BK126" s="222"/>
      <c r="BY126" s="222"/>
      <c r="CE126" s="222"/>
      <c r="CK126" s="222"/>
      <c r="CQ126" s="222"/>
      <c r="CW126" s="222"/>
      <c r="DC126" s="222"/>
      <c r="DI126" s="222"/>
      <c r="DO126" s="222"/>
      <c r="DU126" s="222"/>
      <c r="EA126" s="222"/>
      <c r="EG126" s="222"/>
      <c r="EU126" s="222"/>
      <c r="FA126" s="635"/>
      <c r="FG126" s="635"/>
      <c r="FM126" s="635"/>
      <c r="FS126" s="635"/>
      <c r="FY126" s="635"/>
      <c r="GE126" s="635"/>
      <c r="GK126" s="635"/>
      <c r="GQ126" s="635"/>
    </row>
    <row r="127" spans="1:227" x14ac:dyDescent="0.25">
      <c r="C127" s="222"/>
      <c r="I127" s="222"/>
      <c r="O127" s="222"/>
      <c r="U127" s="222"/>
      <c r="AA127" s="222"/>
      <c r="AG127" s="222"/>
      <c r="AM127" s="222"/>
      <c r="AS127" s="222"/>
      <c r="AY127" s="222"/>
      <c r="BE127" s="222"/>
      <c r="BK127" s="222"/>
      <c r="BY127" s="222"/>
      <c r="CE127" s="222"/>
      <c r="CK127" s="222"/>
      <c r="CQ127" s="222"/>
      <c r="CW127" s="222"/>
      <c r="DC127" s="222"/>
      <c r="DI127" s="222"/>
      <c r="DO127" s="222"/>
      <c r="DU127" s="222"/>
      <c r="EA127" s="222"/>
      <c r="EG127" s="222"/>
      <c r="EU127" s="222"/>
      <c r="FA127" s="635"/>
      <c r="FG127" s="635"/>
      <c r="FM127" s="635"/>
      <c r="FS127" s="635"/>
      <c r="FY127" s="635"/>
      <c r="GE127" s="635"/>
      <c r="GK127" s="635"/>
      <c r="GQ127" s="635"/>
    </row>
    <row r="128" spans="1:227" x14ac:dyDescent="0.25">
      <c r="C128" s="222"/>
      <c r="I128" s="222"/>
      <c r="O128" s="222"/>
      <c r="U128" s="222"/>
      <c r="AA128" s="222"/>
      <c r="AG128" s="222"/>
      <c r="AM128" s="222"/>
      <c r="AS128" s="222"/>
      <c r="AY128" s="222"/>
      <c r="BE128" s="222"/>
      <c r="BK128" s="222"/>
      <c r="BY128" s="222"/>
      <c r="CE128" s="222"/>
      <c r="CK128" s="222"/>
      <c r="CQ128" s="222"/>
      <c r="CW128" s="222"/>
      <c r="DC128" s="222"/>
      <c r="DI128" s="222"/>
      <c r="DO128" s="222"/>
      <c r="DU128" s="222"/>
      <c r="EA128" s="222"/>
      <c r="EG128" s="222"/>
      <c r="EU128" s="222"/>
      <c r="FA128" s="635"/>
      <c r="FG128" s="635"/>
      <c r="FM128" s="635"/>
      <c r="FS128" s="635"/>
      <c r="FY128" s="635"/>
      <c r="GE128" s="635"/>
      <c r="GK128" s="635"/>
      <c r="GQ128" s="635"/>
    </row>
    <row r="129" spans="3:199" x14ac:dyDescent="0.25">
      <c r="C129" s="222"/>
      <c r="I129" s="222"/>
      <c r="O129" s="222"/>
      <c r="U129" s="222"/>
      <c r="AA129" s="222"/>
      <c r="AG129" s="222"/>
      <c r="AM129" s="222"/>
      <c r="AS129" s="222"/>
      <c r="AY129" s="222"/>
      <c r="BE129" s="222"/>
      <c r="BK129" s="222"/>
      <c r="BY129" s="222"/>
      <c r="CE129" s="222"/>
      <c r="CK129" s="222"/>
      <c r="CQ129" s="222"/>
      <c r="CW129" s="222"/>
      <c r="DC129" s="222"/>
      <c r="DI129" s="222"/>
      <c r="DO129" s="222"/>
      <c r="DU129" s="222"/>
      <c r="EA129" s="222"/>
      <c r="EG129" s="222"/>
      <c r="EU129" s="222"/>
      <c r="FA129" s="635"/>
      <c r="FG129" s="635"/>
      <c r="FM129" s="635"/>
      <c r="FS129" s="635"/>
      <c r="FY129" s="635"/>
      <c r="GE129" s="635"/>
      <c r="GK129" s="635"/>
      <c r="GQ129" s="635"/>
    </row>
    <row r="130" spans="3:199" x14ac:dyDescent="0.25">
      <c r="C130" s="222"/>
      <c r="I130" s="222"/>
      <c r="O130" s="222"/>
      <c r="U130" s="222"/>
      <c r="AA130" s="222"/>
      <c r="AG130" s="222"/>
      <c r="AM130" s="222"/>
      <c r="AS130" s="222"/>
      <c r="AY130" s="222"/>
      <c r="BE130" s="222"/>
      <c r="BK130" s="222"/>
      <c r="BY130" s="222"/>
      <c r="CE130" s="222"/>
      <c r="CK130" s="222"/>
      <c r="CQ130" s="222"/>
      <c r="CW130" s="222"/>
      <c r="DC130" s="222"/>
      <c r="DI130" s="222"/>
      <c r="DO130" s="222"/>
      <c r="DU130" s="222"/>
      <c r="EA130" s="222"/>
      <c r="EG130" s="222"/>
      <c r="EU130" s="222"/>
      <c r="FA130" s="635"/>
      <c r="FG130" s="635"/>
      <c r="FM130" s="635"/>
      <c r="FS130" s="635"/>
      <c r="FY130" s="635"/>
      <c r="GE130" s="635"/>
      <c r="GK130" s="635"/>
      <c r="GQ130" s="635"/>
    </row>
    <row r="131" spans="3:199" x14ac:dyDescent="0.25">
      <c r="C131" s="222"/>
      <c r="I131" s="222"/>
      <c r="O131" s="222"/>
      <c r="U131" s="222"/>
      <c r="AA131" s="222"/>
      <c r="AG131" s="222"/>
      <c r="AM131" s="222"/>
      <c r="AS131" s="222"/>
      <c r="AY131" s="222"/>
      <c r="BE131" s="222"/>
      <c r="BK131" s="222"/>
      <c r="BY131" s="222"/>
      <c r="CE131" s="222"/>
      <c r="CK131" s="222"/>
      <c r="CQ131" s="222"/>
      <c r="CW131" s="222"/>
      <c r="DC131" s="222"/>
      <c r="DI131" s="222"/>
      <c r="DO131" s="222"/>
      <c r="DU131" s="222"/>
      <c r="EA131" s="222"/>
      <c r="EG131" s="222"/>
      <c r="EU131" s="222"/>
      <c r="FA131" s="635"/>
      <c r="FG131" s="635"/>
      <c r="FM131" s="635"/>
      <c r="FS131" s="635"/>
      <c r="FY131" s="635"/>
      <c r="GE131" s="635"/>
      <c r="GK131" s="635"/>
      <c r="GQ131" s="635"/>
    </row>
  </sheetData>
  <dataConsolidate link="1"/>
  <mergeCells count="73">
    <mergeCell ref="HR1:HR3"/>
    <mergeCell ref="BK2:BO2"/>
    <mergeCell ref="BP3:BP113"/>
    <mergeCell ref="EG2:EK2"/>
    <mergeCell ref="EL3:EL113"/>
    <mergeCell ref="GX2:HM2"/>
    <mergeCell ref="EU2:EY2"/>
    <mergeCell ref="EZ3:EZ113"/>
    <mergeCell ref="FA2:FE2"/>
    <mergeCell ref="FG2:FK2"/>
    <mergeCell ref="FM2:FQ2"/>
    <mergeCell ref="GQ2:GU2"/>
    <mergeCell ref="DC2:DG2"/>
    <mergeCell ref="DI2:DM2"/>
    <mergeCell ref="DO2:DS2"/>
    <mergeCell ref="DU2:DY2"/>
    <mergeCell ref="EA2:EE2"/>
    <mergeCell ref="CD3:CD113"/>
    <mergeCell ref="CJ3:CJ113"/>
    <mergeCell ref="CP3:CP113"/>
    <mergeCell ref="CV3:CV113"/>
    <mergeCell ref="DB3:DB113"/>
    <mergeCell ref="EF3:EF113"/>
    <mergeCell ref="DH3:DH113"/>
    <mergeCell ref="DN3:DN113"/>
    <mergeCell ref="DT3:DT113"/>
    <mergeCell ref="DZ3:DZ113"/>
    <mergeCell ref="BY2:CC2"/>
    <mergeCell ref="CE2:CI2"/>
    <mergeCell ref="CK2:CO2"/>
    <mergeCell ref="CQ2:CU2"/>
    <mergeCell ref="CW2:DA2"/>
    <mergeCell ref="BD3:BD113"/>
    <mergeCell ref="BJ3:BJ113"/>
    <mergeCell ref="H3:H113"/>
    <mergeCell ref="N3:N113"/>
    <mergeCell ref="T3:T113"/>
    <mergeCell ref="Z3:Z113"/>
    <mergeCell ref="AF3:AF113"/>
    <mergeCell ref="AL3:AL113"/>
    <mergeCell ref="AR3:AR113"/>
    <mergeCell ref="GK2:GO2"/>
    <mergeCell ref="C1:BX1"/>
    <mergeCell ref="BX3:BX113"/>
    <mergeCell ref="BY1:ET1"/>
    <mergeCell ref="ET3:ET113"/>
    <mergeCell ref="C2:G2"/>
    <mergeCell ref="I2:M2"/>
    <mergeCell ref="O2:S2"/>
    <mergeCell ref="BE2:BI2"/>
    <mergeCell ref="AM2:AQ2"/>
    <mergeCell ref="AS2:AW2"/>
    <mergeCell ref="AY2:BC2"/>
    <mergeCell ref="U2:Y2"/>
    <mergeCell ref="AA2:AE2"/>
    <mergeCell ref="AG2:AK2"/>
    <mergeCell ref="AX3:AX113"/>
    <mergeCell ref="HS1:HS3"/>
    <mergeCell ref="HQ1:HQ3"/>
    <mergeCell ref="HP1:HP3"/>
    <mergeCell ref="FF3:FF113"/>
    <mergeCell ref="FL3:FL113"/>
    <mergeCell ref="FR3:FR113"/>
    <mergeCell ref="FX3:FX113"/>
    <mergeCell ref="GD3:GD113"/>
    <mergeCell ref="GJ3:GJ113"/>
    <mergeCell ref="GP3:GP113"/>
    <mergeCell ref="GV3:GV113"/>
    <mergeCell ref="FS2:FW2"/>
    <mergeCell ref="FY2:GC2"/>
    <mergeCell ref="GE2:GI2"/>
    <mergeCell ref="HO1:HO3"/>
    <mergeCell ref="HN1:HN113"/>
  </mergeCells>
  <dataValidations count="7">
    <dataValidation type="list" allowBlank="1" showInputMessage="1" showErrorMessage="1" sqref="GL41:GL113 AH41:AH113 P41:P113 FZ41:FZ113 AT41:AT113 J41:J113 AB41:AB113 V41:V113 AN41:AN113 GF41:GF113 BF41:BF113 BZ41:BZ113 CF41:CF113 CL41:CL113 CR41:CR113 CX41:CX113 DD41:DD113 DJ41:DJ113 DP41:DP113 DV41:DV113 EB41:EB113 FB41:FB113 AZ41:AZ113 FN41:FN113 FT41:FT113 FH41:FH113 GR41:GR113 EV104:EV113 BL41:BL113 EH41:EH113">
      <formula1>INV</formula1>
    </dataValidation>
    <dataValidation type="list" allowBlank="1" showInputMessage="1" showErrorMessage="1" sqref="AI4:AI11 AI41:AI113 AC4:AC11 GS4:GS113 Q4:Q113 BM4:BM113 GA4:GA113 EW4:EW113 GM4:GM113 BG4:BG113 FU4:FU113 AU4:AU113 GG4:GG113 FC4:FC113 EC4:EC113 DW4:DW113 DQ4:DQ113 DK4:DK113 FI26:FI113 CM4:CM113 CG4:CG113 CA4:CA113 EI4:EI113 CS4:CS113 FO4:FO113 DE4:DE113 W4:W113 AO4:AO113 CY4:CY113 K4:K113 BA4:BA113 E4:E113 FI4:FI24 AC29:AC113">
      <formula1>Type</formula1>
    </dataValidation>
    <dataValidation type="list" allowBlank="1" showInputMessage="1" showErrorMessage="1" sqref="FP7:FP9 FJ8:FJ9 FJ16 GH113 FJ4:FJ5 FP4:FP5 EX29:EX66 AD4:AD11 FP15:FP16 AP29:AP113 AJ5:AJ10 ED4:ED20 GB21:GB22 GH4:GH13 EJ4:EJ113 BN4:BN113 GH20:GH25 FP25 BH29:BH113 AJ29:AJ113">
      <formula1>"0 - значение,16 - недостоверность,64 - имитация"</formula1>
    </dataValidation>
    <dataValidation type="list" allowBlank="1" showInputMessage="1" showErrorMessage="1" sqref="GN4 DR4 DX4 GT4 GT113 GB4 FD4 CZ4 FV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HO37:HO113">
      <formula1>IerarhiyaUr2</formula1>
    </dataValidation>
    <dataValidation type="list" allowBlank="1" showInputMessage="1" showErrorMessage="1" sqref="AJ4 BV4:BV113">
      <formula1>" "</formula1>
    </dataValidation>
    <dataValidation type="list" allowBlank="1" showInputMessage="1" showErrorMessage="1" sqref="HQ4:HQ113">
      <formula1>PicName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11">
        <x14:dataValidation type="list" allowBlank="1" showInputMessage="1" showErrorMessage="1">
          <x14:formula1>
            <xm:f>Системный!$D$3:$D$5</xm:f>
          </x14:formula1>
          <xm:sqref>AN4:AN9 BF4:BF9 AH4:AH11 J5:J40 P5:P40 AT5:AT40 V5:V40 AZ5:AZ40 D5:D113 AB4:AB40 BF11:BF40 GF4:GF40 FN4:FN40 AN11:AN40 GL4:GL40 CR4:CR40 DD4:DD40 GR4:GR40 BZ4:BZ40 CF4:CF40 CL4:CL40 FH26:FH40 DJ4:DJ40 DP4:DP40 DV4:DV40 EB4:EB40 FB4:FB40 FT4:FT40 FZ4:FZ40 EH4:EH40 CX4:CX40 BL4:BL40 FH4:FH24 AC12:AC28 AH12:AI40</xm:sqref>
        </x14:dataValidation>
        <x14:dataValidation type="list" allowBlank="1" showInputMessage="1" showErrorMessage="1">
          <x14:formula1>
            <xm:f>Системный!$D$4:$D$5</xm:f>
          </x14:formula1>
          <xm:sqref>EV4:EV28</xm:sqref>
        </x14:dataValidation>
        <x14:dataValidation type="list" allowBlank="1" showInputMessage="1" showErrorMessage="1">
          <x14:formula1>
            <xm:f>'C:\shared\Староликеево-20181122T093400Z-001\Староликеево\наработки\ВУ\19-03\[!УСО2.xlsm]Системный'!#REF!</xm:f>
          </x14:formula1>
          <xm:sqref>J4 AT4 AN10 P4 BF10 V4 AZ4 D4</xm:sqref>
        </x14:dataValidation>
        <x14:dataValidation type="list" allowBlank="1" showInputMessage="1" showErrorMessage="1">
          <x14:formula1>
            <xm:f>'C:\Users\tna70\AppData\Local\Temp\Temp1_Attachments_grigoriy.vasilchenko@transoe.ru_2016-08-22_10-04-48.zip\[Рязань РП.xlsm]Системный'!#REF!</xm:f>
          </x14:formula1>
          <xm:sqref>EV29:EV103</xm:sqref>
        </x14:dataValidation>
        <x14:dataValidation type="list" allowBlank="1" showInputMessage="1" showErrorMessage="1">
          <x14:formula1>
            <xm:f>Иерархия!$B$2:$B$92</xm:f>
          </x14:formula1>
          <xm:sqref>HO4:HO36</xm:sqref>
        </x14:dataValidation>
        <x14:dataValidation type="list" allowBlank="1" showInputMessage="1" showErrorMessage="1">
          <x14:formula1>
            <xm:f>Системный!K3:K5</xm:f>
          </x14:formula1>
          <xm:sqref>FJ24</xm:sqref>
        </x14:dataValidation>
        <x14:dataValidation type="list" allowBlank="1" showInputMessage="1" showErrorMessage="1">
          <x14:formula1>
            <xm:f>Системный!K3:K5</xm:f>
          </x14:formula1>
          <xm:sqref>FJ22</xm:sqref>
        </x14:dataValidation>
        <x14:dataValidation type="list" allowBlank="1" showInputMessage="1" showErrorMessage="1">
          <x14:formula1>
            <xm:f>Системный!K3:K5</xm:f>
          </x14:formula1>
          <xm:sqref>F4</xm:sqref>
        </x14:dataValidation>
        <x14:dataValidation type="list" allowBlank="1" showInputMessage="1" showErrorMessage="1">
          <x14:formula1>
            <xm:f>Системный!K3:K5</xm:f>
          </x14:formula1>
          <xm:sqref>L4</xm:sqref>
        </x14:dataValidation>
        <x14:dataValidation type="list" allowBlank="1" showInputMessage="1" showErrorMessage="1">
          <x14:formula1>
            <xm:f>Системный!K3:K5</xm:f>
          </x14:formula1>
          <xm:sqref>R4</xm:sqref>
        </x14:dataValidation>
        <x14:dataValidation type="list" allowBlank="1" showInputMessage="1" showErrorMessage="1">
          <x14:formula1>
            <xm:f>Системный!K3:K5</xm:f>
          </x14:formula1>
          <xm:sqref>X4</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L5</xm:sqref>
        </x14:dataValidation>
        <x14:dataValidation type="list" allowBlank="1" showInputMessage="1" showErrorMessage="1">
          <x14:formula1>
            <xm:f>Системный!K3:K5</xm:f>
          </x14:formula1>
          <xm:sqref>R5</xm:sqref>
        </x14:dataValidation>
        <x14:dataValidation type="list" allowBlank="1" showInputMessage="1" showErrorMessage="1">
          <x14:formula1>
            <xm:f>Системный!K3:K5</xm:f>
          </x14:formula1>
          <xm:sqref>X5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L6</xm:sqref>
        </x14:dataValidation>
        <x14:dataValidation type="list" allowBlank="1" showInputMessage="1" showErrorMessage="1">
          <x14:formula1>
            <xm:f>Системный!K3:K5</xm:f>
          </x14:formula1>
          <xm:sqref>R6</xm:sqref>
        </x14:dataValidation>
        <x14:dataValidation type="list" allowBlank="1" showInputMessage="1" showErrorMessage="1">
          <x14:formula1>
            <xm:f>Системный!K3:K5</xm:f>
          </x14:formula1>
          <xm:sqref>X6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L7</xm:sqref>
        </x14:dataValidation>
        <x14:dataValidation type="list" allowBlank="1" showInputMessage="1" showErrorMessage="1">
          <x14:formula1>
            <xm:f>Системный!K3:K5</xm:f>
          </x14:formula1>
          <xm:sqref>R7</xm:sqref>
        </x14:dataValidation>
        <x14:dataValidation type="list" allowBlank="1" showInputMessage="1" showErrorMessage="1">
          <x14:formula1>
            <xm:f>Системный!K3:K5</xm:f>
          </x14:formula1>
          <xm:sqref>X7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L8</xm:sqref>
        </x14:dataValidation>
        <x14:dataValidation type="list" allowBlank="1" showInputMessage="1" showErrorMessage="1">
          <x14:formula1>
            <xm:f>Системный!K3:K5</xm:f>
          </x14:formula1>
          <xm:sqref>R8</xm:sqref>
        </x14:dataValidation>
        <x14:dataValidation type="list" allowBlank="1" showInputMessage="1" showErrorMessage="1">
          <x14:formula1>
            <xm:f>Системный!K3:K5</xm:f>
          </x14:formula1>
          <xm:sqref>X8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L9</xm:sqref>
        </x14:dataValidation>
        <x14:dataValidation type="list" allowBlank="1" showInputMessage="1" showErrorMessage="1">
          <x14:formula1>
            <xm:f>Системный!K3:K5</xm:f>
          </x14:formula1>
          <xm:sqref>R9</xm:sqref>
        </x14:dataValidation>
        <x14:dataValidation type="list" allowBlank="1" showInputMessage="1" showErrorMessage="1">
          <x14:formula1>
            <xm:f>Системный!K3:K5</xm:f>
          </x14:formula1>
          <xm:sqref>X9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L10</xm:sqref>
        </x14:dataValidation>
        <x14:dataValidation type="list" allowBlank="1" showInputMessage="1" showErrorMessage="1">
          <x14:formula1>
            <xm:f>Системный!K3:K5</xm:f>
          </x14:formula1>
          <xm:sqref>R10</xm:sqref>
        </x14:dataValidation>
        <x14:dataValidation type="list" allowBlank="1" showInputMessage="1" showErrorMessage="1">
          <x14:formula1>
            <xm:f>Системный!K3:K5</xm:f>
          </x14:formula1>
          <xm:sqref>X10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L11</xm:sqref>
        </x14:dataValidation>
        <x14:dataValidation type="list" allowBlank="1" showInputMessage="1" showErrorMessage="1">
          <x14:formula1>
            <xm:f>Системный!K3:K5</xm:f>
          </x14:formula1>
          <xm:sqref>R11</xm:sqref>
        </x14:dataValidation>
        <x14:dataValidation type="list" allowBlank="1" showInputMessage="1" showErrorMessage="1">
          <x14:formula1>
            <xm:f>Системный!K3:K5</xm:f>
          </x14:formula1>
          <xm:sqref>X11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L12</xm:sqref>
        </x14:dataValidation>
        <x14:dataValidation type="list" allowBlank="1" showInputMessage="1" showErrorMessage="1">
          <x14:formula1>
            <xm:f>Системный!K3:K5</xm:f>
          </x14:formula1>
          <xm:sqref>R12</xm:sqref>
        </x14:dataValidation>
        <x14:dataValidation type="list" allowBlank="1" showInputMessage="1" showErrorMessage="1">
          <x14:formula1>
            <xm:f>Системный!K3:K5</xm:f>
          </x14:formula1>
          <xm:sqref>X12</xm:sqref>
        </x14:dataValidation>
        <x14:dataValidation type="list" allowBlank="1" showInputMessage="1" showErrorMessage="1">
          <x14:formula1>
            <xm:f>Системный!K3:K5</xm:f>
          </x14:formula1>
          <xm:sqref>AP12</xm:sqref>
        </x14:dataValidation>
        <x14:dataValidation type="list" allowBlank="1" showInputMessage="1" showErrorMessage="1">
          <x14:formula1>
            <xm:f>Системный!K3:K5</xm:f>
          </x14:formula1>
          <xm:sqref>BH12</xm:sqref>
        </x14:dataValidation>
        <x14:dataValidation type="list" allowBlank="1" showInputMessage="1" showErrorMessage="1">
          <x14:formula1>
            <xm:f>Системный!K3:K5</xm:f>
          </x14:formula1>
          <xm:sqref>CB12</xm:sqref>
        </x14:dataValidation>
        <x14:dataValidation type="list" allowBlank="1" showInputMessage="1" showErrorMessage="1">
          <x14:formula1>
            <xm:f>Системный!K3:K5</xm:f>
          </x14:formula1>
          <xm:sqref>CH12</xm:sqref>
        </x14:dataValidation>
        <x14:dataValidation type="list" allowBlank="1" showInputMessage="1" showErrorMessage="1">
          <x14:formula1>
            <xm:f>Системный!K3:K5</xm:f>
          </x14:formula1>
          <xm:sqref>CN12</xm:sqref>
        </x14:dataValidation>
        <x14:dataValidation type="list" allowBlank="1" showInputMessage="1" showErrorMessage="1">
          <x14:formula1>
            <xm:f>Системный!K3:K5</xm:f>
          </x14:formula1>
          <xm:sqref>CT12</xm:sqref>
        </x14:dataValidation>
        <x14:dataValidation type="list" allowBlank="1" showInputMessage="1" showErrorMessage="1">
          <x14:formula1>
            <xm:f>Системный!K3:K5</xm:f>
          </x14:formula1>
          <xm:sqref>DL12</xm:sqref>
        </x14:dataValidation>
        <x14:dataValidation type="list" allowBlank="1" showInputMessage="1" showErrorMessage="1">
          <x14:formula1>
            <xm:f>Системный!K3:K5</xm:f>
          </x14:formula1>
          <xm:sqref>EX12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Системный!K3:K5</xm:f>
          </x14:formula1>
          <xm:sqref>L13</xm:sqref>
        </x14:dataValidation>
        <x14:dataValidation type="list" allowBlank="1" showInputMessage="1" showErrorMessage="1">
          <x14:formula1>
            <xm:f>Системный!K3:K5</xm:f>
          </x14:formula1>
          <xm:sqref>R13</xm:sqref>
        </x14:dataValidation>
        <x14:dataValidation type="list" allowBlank="1" showInputMessage="1" showErrorMessage="1">
          <x14:formula1>
            <xm:f>Системный!K3:K5</xm:f>
          </x14:formula1>
          <xm:sqref>X13</xm:sqref>
        </x14:dataValidation>
        <x14:dataValidation type="list" allowBlank="1" showInputMessage="1" showErrorMessage="1">
          <x14:formula1>
            <xm:f>Системный!K3:K5</xm:f>
          </x14:formula1>
          <xm:sqref>AP13</xm:sqref>
        </x14:dataValidation>
        <x14:dataValidation type="list" allowBlank="1" showInputMessage="1" showErrorMessage="1">
          <x14:formula1>
            <xm:f>Системный!K3:K5</xm:f>
          </x14:formula1>
          <xm:sqref>BH13</xm:sqref>
        </x14:dataValidation>
        <x14:dataValidation type="list" allowBlank="1" showInputMessage="1" showErrorMessage="1">
          <x14:formula1>
            <xm:f>Системный!K3:K5</xm:f>
          </x14:formula1>
          <xm:sqref>CB13</xm:sqref>
        </x14:dataValidation>
        <x14:dataValidation type="list" allowBlank="1" showInputMessage="1" showErrorMessage="1">
          <x14:formula1>
            <xm:f>Системный!K3:K5</xm:f>
          </x14:formula1>
          <xm:sqref>CH13</xm:sqref>
        </x14:dataValidation>
        <x14:dataValidation type="list" allowBlank="1" showInputMessage="1" showErrorMessage="1">
          <x14:formula1>
            <xm:f>Системный!K3:K5</xm:f>
          </x14:formula1>
          <xm:sqref>CN13</xm:sqref>
        </x14:dataValidation>
        <x14:dataValidation type="list" allowBlank="1" showInputMessage="1" showErrorMessage="1">
          <x14:formula1>
            <xm:f>Системный!K3:K5</xm:f>
          </x14:formula1>
          <xm:sqref>CT13</xm:sqref>
        </x14:dataValidation>
        <x14:dataValidation type="list" allowBlank="1" showInputMessage="1" showErrorMessage="1">
          <x14:formula1>
            <xm:f>Системный!K3:K5</xm:f>
          </x14:formula1>
          <xm:sqref>DL13</xm:sqref>
        </x14:dataValidation>
        <x14:dataValidation type="list" allowBlank="1" showInputMessage="1" showErrorMessage="1">
          <x14:formula1>
            <xm:f>Системный!K3:K5</xm:f>
          </x14:formula1>
          <xm:sqref>EX13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L14</xm:sqref>
        </x14:dataValidation>
        <x14:dataValidation type="list" allowBlank="1" showInputMessage="1" showErrorMessage="1">
          <x14:formula1>
            <xm:f>Системный!K3:K5</xm:f>
          </x14:formula1>
          <xm:sqref>R14</xm:sqref>
        </x14:dataValidation>
        <x14:dataValidation type="list" allowBlank="1" showInputMessage="1" showErrorMessage="1">
          <x14:formula1>
            <xm:f>Системный!K3:K5</xm:f>
          </x14:formula1>
          <xm:sqref>X14</xm:sqref>
        </x14:dataValidation>
        <x14:dataValidation type="list" allowBlank="1" showInputMessage="1" showErrorMessage="1">
          <x14:formula1>
            <xm:f>Системный!K3:K5</xm:f>
          </x14:formula1>
          <xm:sqref>AP14</xm:sqref>
        </x14:dataValidation>
        <x14:dataValidation type="list" allowBlank="1" showInputMessage="1" showErrorMessage="1">
          <x14:formula1>
            <xm:f>Системный!K3:K5</xm:f>
          </x14:formula1>
          <xm:sqref>BH14</xm:sqref>
        </x14:dataValidation>
        <x14:dataValidation type="list" allowBlank="1" showInputMessage="1" showErrorMessage="1">
          <x14:formula1>
            <xm:f>Системный!K3:K5</xm:f>
          </x14:formula1>
          <xm:sqref>CB14</xm:sqref>
        </x14:dataValidation>
        <x14:dataValidation type="list" allowBlank="1" showInputMessage="1" showErrorMessage="1">
          <x14:formula1>
            <xm:f>Системный!K3:K5</xm:f>
          </x14:formula1>
          <xm:sqref>CH14</xm:sqref>
        </x14:dataValidation>
        <x14:dataValidation type="list" allowBlank="1" showInputMessage="1" showErrorMessage="1">
          <x14:formula1>
            <xm:f>Системный!K3:K5</xm:f>
          </x14:formula1>
          <xm:sqref>CN14</xm:sqref>
        </x14:dataValidation>
        <x14:dataValidation type="list" allowBlank="1" showInputMessage="1" showErrorMessage="1">
          <x14:formula1>
            <xm:f>Системный!K3:K5</xm:f>
          </x14:formula1>
          <xm:sqref>CT14</xm:sqref>
        </x14:dataValidation>
        <x14:dataValidation type="list" allowBlank="1" showInputMessage="1" showErrorMessage="1">
          <x14:formula1>
            <xm:f>Системный!K3:K5</xm:f>
          </x14:formula1>
          <xm:sqref>DL14</xm:sqref>
        </x14:dataValidation>
        <x14:dataValidation type="list" allowBlank="1" showInputMessage="1" showErrorMessage="1">
          <x14:formula1>
            <xm:f>Системный!K3:K5</xm:f>
          </x14:formula1>
          <xm:sqref>EX14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L15</xm:sqref>
        </x14:dataValidation>
        <x14:dataValidation type="list" allowBlank="1" showInputMessage="1" showErrorMessage="1">
          <x14:formula1>
            <xm:f>Системный!K3:K5</xm:f>
          </x14:formula1>
          <xm:sqref>R15</xm:sqref>
        </x14:dataValidation>
        <x14:dataValidation type="list" allowBlank="1" showInputMessage="1" showErrorMessage="1">
          <x14:formula1>
            <xm:f>Системный!K3:K5</xm:f>
          </x14:formula1>
          <xm:sqref>X15</xm:sqref>
        </x14:dataValidation>
        <x14:dataValidation type="list" allowBlank="1" showInputMessage="1" showErrorMessage="1">
          <x14:formula1>
            <xm:f>Системный!K3:K5</xm:f>
          </x14:formula1>
          <xm:sqref>AP15</xm:sqref>
        </x14:dataValidation>
        <x14:dataValidation type="list" allowBlank="1" showInputMessage="1" showErrorMessage="1">
          <x14:formula1>
            <xm:f>Системный!K3:K5</xm:f>
          </x14:formula1>
          <xm:sqref>BH15</xm:sqref>
        </x14:dataValidation>
        <x14:dataValidation type="list" allowBlank="1" showInputMessage="1" showErrorMessage="1">
          <x14:formula1>
            <xm:f>Системный!K3:K5</xm:f>
          </x14:formula1>
          <xm:sqref>CB15</xm:sqref>
        </x14:dataValidation>
        <x14:dataValidation type="list" allowBlank="1" showInputMessage="1" showErrorMessage="1">
          <x14:formula1>
            <xm:f>Системный!K3:K5</xm:f>
          </x14:formula1>
          <xm:sqref>CH15</xm:sqref>
        </x14:dataValidation>
        <x14:dataValidation type="list" allowBlank="1" showInputMessage="1" showErrorMessage="1">
          <x14:formula1>
            <xm:f>Системный!K3:K5</xm:f>
          </x14:formula1>
          <xm:sqref>CN15</xm:sqref>
        </x14:dataValidation>
        <x14:dataValidation type="list" allowBlank="1" showInputMessage="1" showErrorMessage="1">
          <x14:formula1>
            <xm:f>Системный!K3:K5</xm:f>
          </x14:formula1>
          <xm:sqref>CT15</xm:sqref>
        </x14:dataValidation>
        <x14:dataValidation type="list" allowBlank="1" showInputMessage="1" showErrorMessage="1">
          <x14:formula1>
            <xm:f>Системный!K3:K5</xm:f>
          </x14:formula1>
          <xm:sqref>DL15</xm:sqref>
        </x14:dataValidation>
        <x14:dataValidation type="list" allowBlank="1" showInputMessage="1" showErrorMessage="1">
          <x14:formula1>
            <xm:f>Системный!K3:K5</xm:f>
          </x14:formula1>
          <xm:sqref>EX15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L16</xm:sqref>
        </x14:dataValidation>
        <x14:dataValidation type="list" allowBlank="1" showInputMessage="1" showErrorMessage="1">
          <x14:formula1>
            <xm:f>Системный!K3:K5</xm:f>
          </x14:formula1>
          <xm:sqref>R16</xm:sqref>
        </x14:dataValidation>
        <x14:dataValidation type="list" allowBlank="1" showInputMessage="1" showErrorMessage="1">
          <x14:formula1>
            <xm:f>Системный!K3:K5</xm:f>
          </x14:formula1>
          <xm:sqref>X16</xm:sqref>
        </x14:dataValidation>
        <x14:dataValidation type="list" allowBlank="1" showInputMessage="1" showErrorMessage="1">
          <x14:formula1>
            <xm:f>Системный!K3:K5</xm:f>
          </x14:formula1>
          <xm:sqref>AP16</xm:sqref>
        </x14:dataValidation>
        <x14:dataValidation type="list" allowBlank="1" showInputMessage="1" showErrorMessage="1">
          <x14:formula1>
            <xm:f>Системный!K3:K5</xm:f>
          </x14:formula1>
          <xm:sqref>BH16</xm:sqref>
        </x14:dataValidation>
        <x14:dataValidation type="list" allowBlank="1" showInputMessage="1" showErrorMessage="1">
          <x14:formula1>
            <xm:f>Системный!K3:K5</xm:f>
          </x14:formula1>
          <xm:sqref>CB16</xm:sqref>
        </x14:dataValidation>
        <x14:dataValidation type="list" allowBlank="1" showInputMessage="1" showErrorMessage="1">
          <x14:formula1>
            <xm:f>Системный!K3:K5</xm:f>
          </x14:formula1>
          <xm:sqref>CH16</xm:sqref>
        </x14:dataValidation>
        <x14:dataValidation type="list" allowBlank="1" showInputMessage="1" showErrorMessage="1">
          <x14:formula1>
            <xm:f>Системный!K3:K5</xm:f>
          </x14:formula1>
          <xm:sqref>CN16</xm:sqref>
        </x14:dataValidation>
        <x14:dataValidation type="list" allowBlank="1" showInputMessage="1" showErrorMessage="1">
          <x14:formula1>
            <xm:f>Системный!K3:K5</xm:f>
          </x14:formula1>
          <xm:sqref>CT16</xm:sqref>
        </x14:dataValidation>
        <x14:dataValidation type="list" allowBlank="1" showInputMessage="1" showErrorMessage="1">
          <x14:formula1>
            <xm:f>Системный!K3:K5</xm:f>
          </x14:formula1>
          <xm:sqref>DL16</xm:sqref>
        </x14:dataValidation>
        <x14:dataValidation type="list" allowBlank="1" showInputMessage="1" showErrorMessage="1">
          <x14:formula1>
            <xm:f>Системный!K3:K5</xm:f>
          </x14:formula1>
          <xm:sqref>EX16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L17</xm:sqref>
        </x14:dataValidation>
        <x14:dataValidation type="list" allowBlank="1" showInputMessage="1" showErrorMessage="1">
          <x14:formula1>
            <xm:f>Системный!K3:K5</xm:f>
          </x14:formula1>
          <xm:sqref>R17</xm:sqref>
        </x14:dataValidation>
        <x14:dataValidation type="list" allowBlank="1" showInputMessage="1" showErrorMessage="1">
          <x14:formula1>
            <xm:f>Системный!K3:K5</xm:f>
          </x14:formula1>
          <xm:sqref>X17</xm:sqref>
        </x14:dataValidation>
        <x14:dataValidation type="list" allowBlank="1" showInputMessage="1" showErrorMessage="1">
          <x14:formula1>
            <xm:f>Системный!K3:K5</xm:f>
          </x14:formula1>
          <xm:sqref>AP17</xm:sqref>
        </x14:dataValidation>
        <x14:dataValidation type="list" allowBlank="1" showInputMessage="1" showErrorMessage="1">
          <x14:formula1>
            <xm:f>Системный!K3:K5</xm:f>
          </x14:formula1>
          <xm:sqref>BH17</xm:sqref>
        </x14:dataValidation>
        <x14:dataValidation type="list" allowBlank="1" showInputMessage="1" showErrorMessage="1">
          <x14:formula1>
            <xm:f>Системный!K3:K5</xm:f>
          </x14:formula1>
          <xm:sqref>CB17</xm:sqref>
        </x14:dataValidation>
        <x14:dataValidation type="list" allowBlank="1" showInputMessage="1" showErrorMessage="1">
          <x14:formula1>
            <xm:f>Системный!K3:K5</xm:f>
          </x14:formula1>
          <xm:sqref>CH17</xm:sqref>
        </x14:dataValidation>
        <x14:dataValidation type="list" allowBlank="1" showInputMessage="1" showErrorMessage="1">
          <x14:formula1>
            <xm:f>Системный!K3:K5</xm:f>
          </x14:formula1>
          <xm:sqref>CN17</xm:sqref>
        </x14:dataValidation>
        <x14:dataValidation type="list" allowBlank="1" showInputMessage="1" showErrorMessage="1">
          <x14:formula1>
            <xm:f>Системный!K3:K5</xm:f>
          </x14:formula1>
          <xm:sqref>CT17</xm:sqref>
        </x14:dataValidation>
        <x14:dataValidation type="list" allowBlank="1" showInputMessage="1" showErrorMessage="1">
          <x14:formula1>
            <xm:f>Системный!K3:K5</xm:f>
          </x14:formula1>
          <xm:sqref>DL17</xm:sqref>
        </x14:dataValidation>
        <x14:dataValidation type="list" allowBlank="1" showInputMessage="1" showErrorMessage="1">
          <x14:formula1>
            <xm:f>Системный!K3:K5</xm:f>
          </x14:formula1>
          <xm:sqref>EX17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L18</xm:sqref>
        </x14:dataValidation>
        <x14:dataValidation type="list" allowBlank="1" showInputMessage="1" showErrorMessage="1">
          <x14:formula1>
            <xm:f>Системный!K3:K5</xm:f>
          </x14:formula1>
          <xm:sqref>R18</xm:sqref>
        </x14:dataValidation>
        <x14:dataValidation type="list" allowBlank="1" showInputMessage="1" showErrorMessage="1">
          <x14:formula1>
            <xm:f>Системный!K3:K5</xm:f>
          </x14:formula1>
          <xm:sqref>X18</xm:sqref>
        </x14:dataValidation>
        <x14:dataValidation type="list" allowBlank="1" showInputMessage="1" showErrorMessage="1">
          <x14:formula1>
            <xm:f>Системный!K3:K5</xm:f>
          </x14:formula1>
          <xm:sqref>AP18</xm:sqref>
        </x14:dataValidation>
        <x14:dataValidation type="list" allowBlank="1" showInputMessage="1" showErrorMessage="1">
          <x14:formula1>
            <xm:f>Системный!K3:K5</xm:f>
          </x14:formula1>
          <xm:sqref>BH18</xm:sqref>
        </x14:dataValidation>
        <x14:dataValidation type="list" allowBlank="1" showInputMessage="1" showErrorMessage="1">
          <x14:formula1>
            <xm:f>Системный!K3:K5</xm:f>
          </x14:formula1>
          <xm:sqref>CB18</xm:sqref>
        </x14:dataValidation>
        <x14:dataValidation type="list" allowBlank="1" showInputMessage="1" showErrorMessage="1">
          <x14:formula1>
            <xm:f>Системный!K3:K5</xm:f>
          </x14:formula1>
          <xm:sqref>CH18</xm:sqref>
        </x14:dataValidation>
        <x14:dataValidation type="list" allowBlank="1" showInputMessage="1" showErrorMessage="1">
          <x14:formula1>
            <xm:f>Системный!K3:K5</xm:f>
          </x14:formula1>
          <xm:sqref>CN18</xm:sqref>
        </x14:dataValidation>
        <x14:dataValidation type="list" allowBlank="1" showInputMessage="1" showErrorMessage="1">
          <x14:formula1>
            <xm:f>Системный!K3:K5</xm:f>
          </x14:formula1>
          <xm:sqref>CT18</xm:sqref>
        </x14:dataValidation>
        <x14:dataValidation type="list" allowBlank="1" showInputMessage="1" showErrorMessage="1">
          <x14:formula1>
            <xm:f>Системный!K3:K5</xm:f>
          </x14:formula1>
          <xm:sqref>DL18</xm:sqref>
        </x14:dataValidation>
        <x14:dataValidation type="list" allowBlank="1" showInputMessage="1" showErrorMessage="1">
          <x14:formula1>
            <xm:f>Системный!K3:K5</xm:f>
          </x14:formula1>
          <xm:sqref>EX18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L19</xm:sqref>
        </x14:dataValidation>
        <x14:dataValidation type="list" allowBlank="1" showInputMessage="1" showErrorMessage="1">
          <x14:formula1>
            <xm:f>Системный!K3:K5</xm:f>
          </x14:formula1>
          <xm:sqref>R19</xm:sqref>
        </x14:dataValidation>
        <x14:dataValidation type="list" allowBlank="1" showInputMessage="1" showErrorMessage="1">
          <x14:formula1>
            <xm:f>Системный!K3:K5</xm:f>
          </x14:formula1>
          <xm:sqref>X19</xm:sqref>
        </x14:dataValidation>
        <x14:dataValidation type="list" allowBlank="1" showInputMessage="1" showErrorMessage="1">
          <x14:formula1>
            <xm:f>Системный!K3:K5</xm:f>
          </x14:formula1>
          <xm:sqref>AP19</xm:sqref>
        </x14:dataValidation>
        <x14:dataValidation type="list" allowBlank="1" showInputMessage="1" showErrorMessage="1">
          <x14:formula1>
            <xm:f>Системный!K3:K5</xm:f>
          </x14:formula1>
          <xm:sqref>BH19</xm:sqref>
        </x14:dataValidation>
        <x14:dataValidation type="list" allowBlank="1" showInputMessage="1" showErrorMessage="1">
          <x14:formula1>
            <xm:f>Системный!K3:K5</xm:f>
          </x14:formula1>
          <xm:sqref>CB19</xm:sqref>
        </x14:dataValidation>
        <x14:dataValidation type="list" allowBlank="1" showInputMessage="1" showErrorMessage="1">
          <x14:formula1>
            <xm:f>Системный!K3:K5</xm:f>
          </x14:formula1>
          <xm:sqref>CH19</xm:sqref>
        </x14:dataValidation>
        <x14:dataValidation type="list" allowBlank="1" showInputMessage="1" showErrorMessage="1">
          <x14:formula1>
            <xm:f>Системный!K3:K5</xm:f>
          </x14:formula1>
          <xm:sqref>CN19</xm:sqref>
        </x14:dataValidation>
        <x14:dataValidation type="list" allowBlank="1" showInputMessage="1" showErrorMessage="1">
          <x14:formula1>
            <xm:f>Системный!K3:K5</xm:f>
          </x14:formula1>
          <xm:sqref>CT19</xm:sqref>
        </x14:dataValidation>
        <x14:dataValidation type="list" allowBlank="1" showInputMessage="1" showErrorMessage="1">
          <x14:formula1>
            <xm:f>Системный!K3:K5</xm:f>
          </x14:formula1>
          <xm:sqref>DL19</xm:sqref>
        </x14:dataValidation>
        <x14:dataValidation type="list" allowBlank="1" showInputMessage="1" showErrorMessage="1">
          <x14:formula1>
            <xm:f>Системный!K3:K5</xm:f>
          </x14:formula1>
          <xm:sqref>EX19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L20</xm:sqref>
        </x14:dataValidation>
        <x14:dataValidation type="list" allowBlank="1" showInputMessage="1" showErrorMessage="1">
          <x14:formula1>
            <xm:f>Системный!K3:K5</xm:f>
          </x14:formula1>
          <xm:sqref>R20</xm:sqref>
        </x14:dataValidation>
        <x14:dataValidation type="list" allowBlank="1" showInputMessage="1" showErrorMessage="1">
          <x14:formula1>
            <xm:f>Системный!K3:K5</xm:f>
          </x14:formula1>
          <xm:sqref>X20</xm:sqref>
        </x14:dataValidation>
        <x14:dataValidation type="list" allowBlank="1" showInputMessage="1" showErrorMessage="1">
          <x14:formula1>
            <xm:f>Системный!K3:K5</xm:f>
          </x14:formula1>
          <xm:sqref>AP20</xm:sqref>
        </x14:dataValidation>
        <x14:dataValidation type="list" allowBlank="1" showInputMessage="1" showErrorMessage="1">
          <x14:formula1>
            <xm:f>Системный!K3:K5</xm:f>
          </x14:formula1>
          <xm:sqref>BH20</xm:sqref>
        </x14:dataValidation>
        <x14:dataValidation type="list" allowBlank="1" showInputMessage="1" showErrorMessage="1">
          <x14:formula1>
            <xm:f>Системный!K3:K5</xm:f>
          </x14:formula1>
          <xm:sqref>CB20</xm:sqref>
        </x14:dataValidation>
        <x14:dataValidation type="list" allowBlank="1" showInputMessage="1" showErrorMessage="1">
          <x14:formula1>
            <xm:f>Системный!K3:K5</xm:f>
          </x14:formula1>
          <xm:sqref>CH20</xm:sqref>
        </x14:dataValidation>
        <x14:dataValidation type="list" allowBlank="1" showInputMessage="1" showErrorMessage="1">
          <x14:formula1>
            <xm:f>Системный!K3:K5</xm:f>
          </x14:formula1>
          <xm:sqref>CN20</xm:sqref>
        </x14:dataValidation>
        <x14:dataValidation type="list" allowBlank="1" showInputMessage="1" showErrorMessage="1">
          <x14:formula1>
            <xm:f>Системный!K3:K5</xm:f>
          </x14:formula1>
          <xm:sqref>CT20</xm:sqref>
        </x14:dataValidation>
        <x14:dataValidation type="list" allowBlank="1" showInputMessage="1" showErrorMessage="1">
          <x14:formula1>
            <xm:f>Системный!K3:K5</xm:f>
          </x14:formula1>
          <xm:sqref>DL20</xm:sqref>
        </x14:dataValidation>
        <x14:dataValidation type="list" allowBlank="1" showInputMessage="1" showErrorMessage="1">
          <x14:formula1>
            <xm:f>Системный!K3:K5</xm:f>
          </x14:formula1>
          <xm:sqref>EX20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L21</xm:sqref>
        </x14:dataValidation>
        <x14:dataValidation type="list" allowBlank="1" showInputMessage="1" showErrorMessage="1">
          <x14:formula1>
            <xm:f>Системный!K3:K5</xm:f>
          </x14:formula1>
          <xm:sqref>R21</xm:sqref>
        </x14:dataValidation>
        <x14:dataValidation type="list" allowBlank="1" showInputMessage="1" showErrorMessage="1">
          <x14:formula1>
            <xm:f>Системный!K3:K5</xm:f>
          </x14:formula1>
          <xm:sqref>X21</xm:sqref>
        </x14:dataValidation>
        <x14:dataValidation type="list" allowBlank="1" showInputMessage="1" showErrorMessage="1">
          <x14:formula1>
            <xm:f>Системный!K3:K5</xm:f>
          </x14:formula1>
          <xm:sqref>AP21</xm:sqref>
        </x14:dataValidation>
        <x14:dataValidation type="list" allowBlank="1" showInputMessage="1" showErrorMessage="1">
          <x14:formula1>
            <xm:f>Системный!K3:K5</xm:f>
          </x14:formula1>
          <xm:sqref>BH21</xm:sqref>
        </x14:dataValidation>
        <x14:dataValidation type="list" allowBlank="1" showInputMessage="1" showErrorMessage="1">
          <x14:formula1>
            <xm:f>Системный!K3:K5</xm:f>
          </x14:formula1>
          <xm:sqref>CB21</xm:sqref>
        </x14:dataValidation>
        <x14:dataValidation type="list" allowBlank="1" showInputMessage="1" showErrorMessage="1">
          <x14:formula1>
            <xm:f>Системный!K3:K5</xm:f>
          </x14:formula1>
          <xm:sqref>CH21</xm:sqref>
        </x14:dataValidation>
        <x14:dataValidation type="list" allowBlank="1" showInputMessage="1" showErrorMessage="1">
          <x14:formula1>
            <xm:f>Системный!K3:K5</xm:f>
          </x14:formula1>
          <xm:sqref>CN21</xm:sqref>
        </x14:dataValidation>
        <x14:dataValidation type="list" allowBlank="1" showInputMessage="1" showErrorMessage="1">
          <x14:formula1>
            <xm:f>Системный!K3:K5</xm:f>
          </x14:formula1>
          <xm:sqref>CT21</xm:sqref>
        </x14:dataValidation>
        <x14:dataValidation type="list" allowBlank="1" showInputMessage="1" showErrorMessage="1">
          <x14:formula1>
            <xm:f>Системный!K3:K5</xm:f>
          </x14:formula1>
          <xm:sqref>DL21</xm:sqref>
        </x14:dataValidation>
        <x14:dataValidation type="list" allowBlank="1" showInputMessage="1" showErrorMessage="1">
          <x14:formula1>
            <xm:f>Системный!K3:K5</xm:f>
          </x14:formula1>
          <xm:sqref>EX21</xm:sqref>
        </x14:dataValidation>
        <x14:dataValidation type="list" allowBlank="1" showInputMessage="1" showErrorMessage="1">
          <x14:formula1>
            <xm:f>Системный!K3:K5</xm:f>
          </x14:formula1>
          <xm:sqref>F22</xm:sqref>
        </x14:dataValidation>
        <x14:dataValidation type="list" allowBlank="1" showInputMessage="1" showErrorMessage="1">
          <x14:formula1>
            <xm:f>Системный!K3:K5</xm:f>
          </x14:formula1>
          <xm:sqref>L22</xm:sqref>
        </x14:dataValidation>
        <x14:dataValidation type="list" allowBlank="1" showInputMessage="1" showErrorMessage="1">
          <x14:formula1>
            <xm:f>Системный!K3:K5</xm:f>
          </x14:formula1>
          <xm:sqref>R22</xm:sqref>
        </x14:dataValidation>
        <x14:dataValidation type="list" allowBlank="1" showInputMessage="1" showErrorMessage="1">
          <x14:formula1>
            <xm:f>Системный!K3:K5</xm:f>
          </x14:formula1>
          <xm:sqref>X22</xm:sqref>
        </x14:dataValidation>
        <x14:dataValidation type="list" allowBlank="1" showInputMessage="1" showErrorMessage="1">
          <x14:formula1>
            <xm:f>Системный!K3:K5</xm:f>
          </x14:formula1>
          <xm:sqref>AP22</xm:sqref>
        </x14:dataValidation>
        <x14:dataValidation type="list" allowBlank="1" showInputMessage="1" showErrorMessage="1">
          <x14:formula1>
            <xm:f>Системный!K3:K5</xm:f>
          </x14:formula1>
          <xm:sqref>BH22</xm:sqref>
        </x14:dataValidation>
        <x14:dataValidation type="list" allowBlank="1" showInputMessage="1" showErrorMessage="1">
          <x14:formula1>
            <xm:f>Системный!K3:K5</xm:f>
          </x14:formula1>
          <xm:sqref>CB22</xm:sqref>
        </x14:dataValidation>
        <x14:dataValidation type="list" allowBlank="1" showInputMessage="1" showErrorMessage="1">
          <x14:formula1>
            <xm:f>Системный!K3:K5</xm:f>
          </x14:formula1>
          <xm:sqref>CH22</xm:sqref>
        </x14:dataValidation>
        <x14:dataValidation type="list" allowBlank="1" showInputMessage="1" showErrorMessage="1">
          <x14:formula1>
            <xm:f>Системный!K3:K5</xm:f>
          </x14:formula1>
          <xm:sqref>CN22</xm:sqref>
        </x14:dataValidation>
        <x14:dataValidation type="list" allowBlank="1" showInputMessage="1" showErrorMessage="1">
          <x14:formula1>
            <xm:f>Системный!K3:K5</xm:f>
          </x14:formula1>
          <xm:sqref>CT22</xm:sqref>
        </x14:dataValidation>
        <x14:dataValidation type="list" allowBlank="1" showInputMessage="1" showErrorMessage="1">
          <x14:formula1>
            <xm:f>Системный!K3:K5</xm:f>
          </x14:formula1>
          <xm:sqref>DL22</xm:sqref>
        </x14:dataValidation>
        <x14:dataValidation type="list" allowBlank="1" showInputMessage="1" showErrorMessage="1">
          <x14:formula1>
            <xm:f>Системный!K3:K5</xm:f>
          </x14:formula1>
          <xm:sqref>EX22</xm:sqref>
        </x14:dataValidation>
        <x14:dataValidation type="list" allowBlank="1" showInputMessage="1" showErrorMessage="1">
          <x14:formula1>
            <xm:f>Системный!K3:K5</xm:f>
          </x14:formula1>
          <xm:sqref>F23</xm:sqref>
        </x14:dataValidation>
        <x14:dataValidation type="list" allowBlank="1" showInputMessage="1" showErrorMessage="1">
          <x14:formula1>
            <xm:f>Системный!K3:K5</xm:f>
          </x14:formula1>
          <xm:sqref>L23</xm:sqref>
        </x14:dataValidation>
        <x14:dataValidation type="list" allowBlank="1" showInputMessage="1" showErrorMessage="1">
          <x14:formula1>
            <xm:f>Системный!K3:K5</xm:f>
          </x14:formula1>
          <xm:sqref>R23</xm:sqref>
        </x14:dataValidation>
        <x14:dataValidation type="list" allowBlank="1" showInputMessage="1" showErrorMessage="1">
          <x14:formula1>
            <xm:f>Системный!K3:K5</xm:f>
          </x14:formula1>
          <xm:sqref>X23</xm:sqref>
        </x14:dataValidation>
        <x14:dataValidation type="list" allowBlank="1" showInputMessage="1" showErrorMessage="1">
          <x14:formula1>
            <xm:f>Системный!K3:K5</xm:f>
          </x14:formula1>
          <xm:sqref>AP23</xm:sqref>
        </x14:dataValidation>
        <x14:dataValidation type="list" allowBlank="1" showInputMessage="1" showErrorMessage="1">
          <x14:formula1>
            <xm:f>Системный!K3:K5</xm:f>
          </x14:formula1>
          <xm:sqref>F24</xm:sqref>
        </x14:dataValidation>
        <x14:dataValidation type="list" allowBlank="1" showInputMessage="1" showErrorMessage="1">
          <x14:formula1>
            <xm:f>Системный!K3:K5</xm:f>
          </x14:formula1>
          <xm:sqref>L24</xm:sqref>
        </x14:dataValidation>
        <x14:dataValidation type="list" allowBlank="1" showInputMessage="1" showErrorMessage="1">
          <x14:formula1>
            <xm:f>Системный!K3:K5</xm:f>
          </x14:formula1>
          <xm:sqref>R24</xm:sqref>
        </x14:dataValidation>
        <x14:dataValidation type="list" allowBlank="1" showInputMessage="1" showErrorMessage="1">
          <x14:formula1>
            <xm:f>Системный!K3:K5</xm:f>
          </x14:formula1>
          <xm:sqref>X24</xm:sqref>
        </x14:dataValidation>
        <x14:dataValidation type="list" allowBlank="1" showInputMessage="1" showErrorMessage="1">
          <x14:formula1>
            <xm:f>Системный!K3:K5</xm:f>
          </x14:formula1>
          <xm:sqref>AP24</xm:sqref>
        </x14:dataValidation>
        <x14:dataValidation type="list" allowBlank="1" showInputMessage="1" showErrorMessage="1">
          <x14:formula1>
            <xm:f>Системный!K3:K5</xm:f>
          </x14:formula1>
          <xm:sqref>F25</xm:sqref>
        </x14:dataValidation>
        <x14:dataValidation type="list" allowBlank="1" showInputMessage="1" showErrorMessage="1">
          <x14:formula1>
            <xm:f>Системный!K3:K5</xm:f>
          </x14:formula1>
          <xm:sqref>L25</xm:sqref>
        </x14:dataValidation>
        <x14:dataValidation type="list" allowBlank="1" showInputMessage="1" showErrorMessage="1">
          <x14:formula1>
            <xm:f>Системный!K3:K5</xm:f>
          </x14:formula1>
          <xm:sqref>R25</xm:sqref>
        </x14:dataValidation>
        <x14:dataValidation type="list" allowBlank="1" showInputMessage="1" showErrorMessage="1">
          <x14:formula1>
            <xm:f>Системный!K3:K5</xm:f>
          </x14:formula1>
          <xm:sqref>X25</xm:sqref>
        </x14:dataValidation>
        <x14:dataValidation type="list" allowBlank="1" showInputMessage="1" showErrorMessage="1">
          <x14:formula1>
            <xm:f>Системный!K3:K5</xm:f>
          </x14:formula1>
          <xm:sqref>F26</xm:sqref>
        </x14:dataValidation>
        <x14:dataValidation type="list" allowBlank="1" showInputMessage="1" showErrorMessage="1">
          <x14:formula1>
            <xm:f>Системный!K3:K5</xm:f>
          </x14:formula1>
          <xm:sqref>L26</xm:sqref>
        </x14:dataValidation>
        <x14:dataValidation type="list" allowBlank="1" showInputMessage="1" showErrorMessage="1">
          <x14:formula1>
            <xm:f>Системный!K3:K5</xm:f>
          </x14:formula1>
          <xm:sqref>R26</xm:sqref>
        </x14:dataValidation>
        <x14:dataValidation type="list" allowBlank="1" showInputMessage="1" showErrorMessage="1">
          <x14:formula1>
            <xm:f>Системный!K3:K5</xm:f>
          </x14:formula1>
          <xm:sqref>X26</xm:sqref>
        </x14:dataValidation>
        <x14:dataValidation type="list" allowBlank="1" showInputMessage="1" showErrorMessage="1">
          <x14:formula1>
            <xm:f>Системный!K3:K5</xm:f>
          </x14:formula1>
          <xm:sqref>F27</xm:sqref>
        </x14:dataValidation>
        <x14:dataValidation type="list" allowBlank="1" showInputMessage="1" showErrorMessage="1">
          <x14:formula1>
            <xm:f>Системный!K3:K5</xm:f>
          </x14:formula1>
          <xm:sqref>L27</xm:sqref>
        </x14:dataValidation>
        <x14:dataValidation type="list" allowBlank="1" showInputMessage="1" showErrorMessage="1">
          <x14:formula1>
            <xm:f>Системный!K3:K5</xm:f>
          </x14:formula1>
          <xm:sqref>R27</xm:sqref>
        </x14:dataValidation>
        <x14:dataValidation type="list" allowBlank="1" showInputMessage="1" showErrorMessage="1">
          <x14:formula1>
            <xm:f>Системный!K3:K5</xm:f>
          </x14:formula1>
          <xm:sqref>X27</xm:sqref>
        </x14:dataValidation>
        <x14:dataValidation type="list" allowBlank="1" showInputMessage="1" showErrorMessage="1">
          <x14:formula1>
            <xm:f>Системный!K3:K5</xm:f>
          </x14:formula1>
          <xm:sqref>F28</xm:sqref>
        </x14:dataValidation>
        <x14:dataValidation type="list" allowBlank="1" showInputMessage="1" showErrorMessage="1">
          <x14:formula1>
            <xm:f>Системный!K3:K5</xm:f>
          </x14:formula1>
          <xm:sqref>L28</xm:sqref>
        </x14:dataValidation>
        <x14:dataValidation type="list" allowBlank="1" showInputMessage="1" showErrorMessage="1">
          <x14:formula1>
            <xm:f>Системный!K3:K5</xm:f>
          </x14:formula1>
          <xm:sqref>R28</xm:sqref>
        </x14:dataValidation>
        <x14:dataValidation type="list" allowBlank="1" showInputMessage="1" showErrorMessage="1">
          <x14:formula1>
            <xm:f>Системный!K3:K5</xm:f>
          </x14:formula1>
          <xm:sqref>X28</xm:sqref>
        </x14:dataValidation>
        <x14:dataValidation type="list" allowBlank="1" showInputMessage="1" showErrorMessage="1">
          <x14:formula1>
            <xm:f>Системный!K4:K6</xm:f>
          </x14:formula1>
          <xm:sqref>FJ23</xm:sqref>
        </x14:dataValidation>
        <x14:dataValidation type="list" allowBlank="1" showInputMessage="1" showErrorMessage="1">
          <x14:formula1>
            <xm:f>Системный!E3:E5</xm:f>
          </x14:formula1>
          <xm:sqref>AD12</xm:sqref>
        </x14:dataValidation>
        <x14:dataValidation type="list" allowBlank="1" showInputMessage="1" showErrorMessage="1">
          <x14:formula1>
            <xm:f>Системный!K3:K5</xm:f>
          </x14:formula1>
          <xm:sqref>AJ12</xm:sqref>
        </x14:dataValidation>
        <x14:dataValidation type="list" allowBlank="1" showInputMessage="1" showErrorMessage="1">
          <x14:formula1>
            <xm:f>Системный!E3:E5</xm:f>
          </x14:formula1>
          <xm:sqref>CZ12</xm:sqref>
        </x14:dataValidation>
        <x14:dataValidation type="list" allowBlank="1" showInputMessage="1" showErrorMessage="1">
          <x14:formula1>
            <xm:f>Системный!K3:K5</xm:f>
          </x14:formula1>
          <xm:sqref>DF12</xm:sqref>
        </x14:dataValidation>
        <x14:dataValidation type="list" allowBlank="1" showInputMessage="1" showErrorMessage="1">
          <x14:formula1>
            <xm:f>Системный!E3:E5</xm:f>
          </x14:formula1>
          <xm:sqref>AD13</xm:sqref>
        </x14:dataValidation>
        <x14:dataValidation type="list" allowBlank="1" showInputMessage="1" showErrorMessage="1">
          <x14:formula1>
            <xm:f>Системный!K3:K5</xm:f>
          </x14:formula1>
          <xm:sqref>AJ13</xm:sqref>
        </x14:dataValidation>
        <x14:dataValidation type="list" allowBlank="1" showInputMessage="1" showErrorMessage="1">
          <x14:formula1>
            <xm:f>Системный!E3:E5</xm:f>
          </x14:formula1>
          <xm:sqref>CZ13</xm:sqref>
        </x14:dataValidation>
        <x14:dataValidation type="list" allowBlank="1" showInputMessage="1" showErrorMessage="1">
          <x14:formula1>
            <xm:f>Системный!K3:K5</xm:f>
          </x14:formula1>
          <xm:sqref>DF13</xm:sqref>
        </x14:dataValidation>
        <x14:dataValidation type="list" allowBlank="1" showInputMessage="1" showErrorMessage="1">
          <x14:formula1>
            <xm:f>Системный!E3:E5</xm:f>
          </x14:formula1>
          <xm:sqref>AD14</xm:sqref>
        </x14:dataValidation>
        <x14:dataValidation type="list" allowBlank="1" showInputMessage="1" showErrorMessage="1">
          <x14:formula1>
            <xm:f>Системный!K3:K5</xm:f>
          </x14:formula1>
          <xm:sqref>AJ14</xm:sqref>
        </x14:dataValidation>
        <x14:dataValidation type="list" allowBlank="1" showInputMessage="1" showErrorMessage="1">
          <x14:formula1>
            <xm:f>Системный!E3:E5</xm:f>
          </x14:formula1>
          <xm:sqref>CZ14</xm:sqref>
        </x14:dataValidation>
        <x14:dataValidation type="list" allowBlank="1" showInputMessage="1" showErrorMessage="1">
          <x14:formula1>
            <xm:f>Системный!K3:K5</xm:f>
          </x14:formula1>
          <xm:sqref>DF14</xm:sqref>
        </x14:dataValidation>
        <x14:dataValidation type="list" allowBlank="1" showInputMessage="1" showErrorMessage="1">
          <x14:formula1>
            <xm:f>Системный!E3:E5</xm:f>
          </x14:formula1>
          <xm:sqref>AD15</xm:sqref>
        </x14:dataValidation>
        <x14:dataValidation type="list" allowBlank="1" showInputMessage="1" showErrorMessage="1">
          <x14:formula1>
            <xm:f>Системный!K3:K5</xm:f>
          </x14:formula1>
          <xm:sqref>AJ15</xm:sqref>
        </x14:dataValidation>
        <x14:dataValidation type="list" allowBlank="1" showInputMessage="1" showErrorMessage="1">
          <x14:formula1>
            <xm:f>Системный!E3:E5</xm:f>
          </x14:formula1>
          <xm:sqref>CZ15</xm:sqref>
        </x14:dataValidation>
        <x14:dataValidation type="list" allowBlank="1" showInputMessage="1" showErrorMessage="1">
          <x14:formula1>
            <xm:f>Системный!K3:K5</xm:f>
          </x14:formula1>
          <xm:sqref>DF15</xm:sqref>
        </x14:dataValidation>
        <x14:dataValidation type="list" allowBlank="1" showInputMessage="1" showErrorMessage="1">
          <x14:formula1>
            <xm:f>Системный!E3:E5</xm:f>
          </x14:formula1>
          <xm:sqref>AD16</xm:sqref>
        </x14:dataValidation>
        <x14:dataValidation type="list" allowBlank="1" showInputMessage="1" showErrorMessage="1">
          <x14:formula1>
            <xm:f>Системный!K3:K5</xm:f>
          </x14:formula1>
          <xm:sqref>AJ16</xm:sqref>
        </x14:dataValidation>
        <x14:dataValidation type="list" allowBlank="1" showInputMessage="1" showErrorMessage="1">
          <x14:formula1>
            <xm:f>Системный!E3:E5</xm:f>
          </x14:formula1>
          <xm:sqref>CZ16</xm:sqref>
        </x14:dataValidation>
        <x14:dataValidation type="list" allowBlank="1" showInputMessage="1" showErrorMessage="1">
          <x14:formula1>
            <xm:f>Системный!K3:K5</xm:f>
          </x14:formula1>
          <xm:sqref>DF16</xm:sqref>
        </x14:dataValidation>
        <x14:dataValidation type="list" allowBlank="1" showInputMessage="1" showErrorMessage="1">
          <x14:formula1>
            <xm:f>Системный!E3:E5</xm:f>
          </x14:formula1>
          <xm:sqref>AD17</xm:sqref>
        </x14:dataValidation>
        <x14:dataValidation type="list" allowBlank="1" showInputMessage="1" showErrorMessage="1">
          <x14:formula1>
            <xm:f>Системный!K3:K5</xm:f>
          </x14:formula1>
          <xm:sqref>AJ17</xm:sqref>
        </x14:dataValidation>
        <x14:dataValidation type="list" allowBlank="1" showInputMessage="1" showErrorMessage="1">
          <x14:formula1>
            <xm:f>Системный!E3:E5</xm:f>
          </x14:formula1>
          <xm:sqref>CZ17</xm:sqref>
        </x14:dataValidation>
        <x14:dataValidation type="list" allowBlank="1" showInputMessage="1" showErrorMessage="1">
          <x14:formula1>
            <xm:f>Системный!K3:K5</xm:f>
          </x14:formula1>
          <xm:sqref>DF17</xm:sqref>
        </x14:dataValidation>
        <x14:dataValidation type="list" allowBlank="1" showInputMessage="1" showErrorMessage="1">
          <x14:formula1>
            <xm:f>Системный!E3:E5</xm:f>
          </x14:formula1>
          <xm:sqref>AD18</xm:sqref>
        </x14:dataValidation>
        <x14:dataValidation type="list" allowBlank="1" showInputMessage="1" showErrorMessage="1">
          <x14:formula1>
            <xm:f>Системный!K3:K5</xm:f>
          </x14:formula1>
          <xm:sqref>AJ18</xm:sqref>
        </x14:dataValidation>
        <x14:dataValidation type="list" allowBlank="1" showInputMessage="1" showErrorMessage="1">
          <x14:formula1>
            <xm:f>Системный!E3:E5</xm:f>
          </x14:formula1>
          <xm:sqref>CZ18</xm:sqref>
        </x14:dataValidation>
        <x14:dataValidation type="list" allowBlank="1" showInputMessage="1" showErrorMessage="1">
          <x14:formula1>
            <xm:f>Системный!K3:K5</xm:f>
          </x14:formula1>
          <xm:sqref>DF18</xm:sqref>
        </x14:dataValidation>
        <x14:dataValidation type="list" allowBlank="1" showInputMessage="1" showErrorMessage="1">
          <x14:formula1>
            <xm:f>Системный!E3:E5</xm:f>
          </x14:formula1>
          <xm:sqref>AD19</xm:sqref>
        </x14:dataValidation>
        <x14:dataValidation type="list" allowBlank="1" showInputMessage="1" showErrorMessage="1">
          <x14:formula1>
            <xm:f>Системный!K3:K5</xm:f>
          </x14:formula1>
          <xm:sqref>AJ19</xm:sqref>
        </x14:dataValidation>
        <x14:dataValidation type="list" allowBlank="1" showInputMessage="1" showErrorMessage="1">
          <x14:formula1>
            <xm:f>Системный!E3:E5</xm:f>
          </x14:formula1>
          <xm:sqref>CZ19</xm:sqref>
        </x14:dataValidation>
        <x14:dataValidation type="list" allowBlank="1" showInputMessage="1" showErrorMessage="1">
          <x14:formula1>
            <xm:f>Системный!K3:K5</xm:f>
          </x14:formula1>
          <xm:sqref>DF19</xm:sqref>
        </x14:dataValidation>
        <x14:dataValidation type="list" allowBlank="1" showInputMessage="1" showErrorMessage="1">
          <x14:formula1>
            <xm:f>Системный!E3:E5</xm:f>
          </x14:formula1>
          <xm:sqref>AD20</xm:sqref>
        </x14:dataValidation>
        <x14:dataValidation type="list" allowBlank="1" showInputMessage="1" showErrorMessage="1">
          <x14:formula1>
            <xm:f>Системный!K3:K5</xm:f>
          </x14:formula1>
          <xm:sqref>AJ20</xm:sqref>
        </x14:dataValidation>
        <x14:dataValidation type="list" allowBlank="1" showInputMessage="1" showErrorMessage="1">
          <x14:formula1>
            <xm:f>Системный!E3:E5</xm:f>
          </x14:formula1>
          <xm:sqref>CZ20</xm:sqref>
        </x14:dataValidation>
        <x14:dataValidation type="list" allowBlank="1" showInputMessage="1" showErrorMessage="1">
          <x14:formula1>
            <xm:f>Системный!K3:K5</xm:f>
          </x14:formula1>
          <xm:sqref>DF20</xm:sqref>
        </x14:dataValidation>
        <x14:dataValidation type="list" allowBlank="1" showInputMessage="1" showErrorMessage="1">
          <x14:formula1>
            <xm:f>Системный!E3:E5</xm:f>
          </x14:formula1>
          <xm:sqref>AD21</xm:sqref>
        </x14:dataValidation>
        <x14:dataValidation type="list" allowBlank="1" showInputMessage="1" showErrorMessage="1">
          <x14:formula1>
            <xm:f>Системный!K3:K5</xm:f>
          </x14:formula1>
          <xm:sqref>AJ21</xm:sqref>
        </x14:dataValidation>
        <x14:dataValidation type="list" allowBlank="1" showInputMessage="1" showErrorMessage="1">
          <x14:formula1>
            <xm:f>Системный!E3:E5</xm:f>
          </x14:formula1>
          <xm:sqref>CZ21</xm:sqref>
        </x14:dataValidation>
        <x14:dataValidation type="list" allowBlank="1" showInputMessage="1" showErrorMessage="1">
          <x14:formula1>
            <xm:f>Системный!K3:K5</xm:f>
          </x14:formula1>
          <xm:sqref>DF21</xm:sqref>
        </x14:dataValidation>
        <x14:dataValidation type="list" allowBlank="1" showInputMessage="1" showErrorMessage="1">
          <x14:formula1>
            <xm:f>Системный!E3:E5</xm:f>
          </x14:formula1>
          <xm:sqref>AD22</xm:sqref>
        </x14:dataValidation>
        <x14:dataValidation type="list" allowBlank="1" showInputMessage="1" showErrorMessage="1">
          <x14:formula1>
            <xm:f>Системный!K3:K5</xm:f>
          </x14:formula1>
          <xm:sqref>AJ22</xm:sqref>
        </x14:dataValidation>
        <x14:dataValidation type="list" allowBlank="1" showInputMessage="1" showErrorMessage="1">
          <x14:formula1>
            <xm:f>Системный!E3:E5</xm:f>
          </x14:formula1>
          <xm:sqref>CZ22</xm:sqref>
        </x14:dataValidation>
        <x14:dataValidation type="list" allowBlank="1" showInputMessage="1" showErrorMessage="1">
          <x14:formula1>
            <xm:f>Системный!K3:K5</xm:f>
          </x14:formula1>
          <xm:sqref>DF22</xm:sqref>
        </x14:dataValidation>
        <x14:dataValidation type="list" allowBlank="1" showInputMessage="1" showErrorMessage="1">
          <x14:formula1>
            <xm:f>Системный!E3:E5</xm:f>
          </x14:formula1>
          <xm:sqref>AD23</xm:sqref>
        </x14:dataValidation>
        <x14:dataValidation type="list" allowBlank="1" showInputMessage="1" showErrorMessage="1">
          <x14:formula1>
            <xm:f>Системный!K3:K5</xm:f>
          </x14:formula1>
          <xm:sqref>AJ23</xm:sqref>
        </x14:dataValidation>
        <x14:dataValidation type="list" allowBlank="1" showInputMessage="1" showErrorMessage="1">
          <x14:formula1>
            <xm:f>Системный!E3:E5</xm:f>
          </x14:formula1>
          <xm:sqref>AD24</xm:sqref>
        </x14:dataValidation>
        <x14:dataValidation type="list" allowBlank="1" showInputMessage="1" showErrorMessage="1">
          <x14:formula1>
            <xm:f>Системный!K3:K5</xm:f>
          </x14:formula1>
          <xm:sqref>AJ24</xm:sqref>
        </x14:dataValidation>
        <x14:dataValidation type="list" allowBlank="1" showInputMessage="1" showErrorMessage="1">
          <x14:formula1>
            <xm:f>Системный!E3:E5</xm:f>
          </x14:formula1>
          <xm:sqref>AD25</xm:sqref>
        </x14:dataValidation>
        <x14:dataValidation type="list" allowBlank="1" showInputMessage="1" showErrorMessage="1">
          <x14:formula1>
            <xm:f>Системный!K3:K5</xm:f>
          </x14:formula1>
          <xm:sqref>AJ25</xm:sqref>
        </x14:dataValidation>
        <x14:dataValidation type="list" allowBlank="1" showInputMessage="1" showErrorMessage="1">
          <x14:formula1>
            <xm:f>Системный!E3:E5</xm:f>
          </x14:formula1>
          <xm:sqref>AD26</xm:sqref>
        </x14:dataValidation>
        <x14:dataValidation type="list" allowBlank="1" showInputMessage="1" showErrorMessage="1">
          <x14:formula1>
            <xm:f>Системный!K3:K5</xm:f>
          </x14:formula1>
          <xm:sqref>AJ26</xm:sqref>
        </x14:dataValidation>
        <x14:dataValidation type="list" allowBlank="1" showInputMessage="1" showErrorMessage="1">
          <x14:formula1>
            <xm:f>Системный!E3:E5</xm:f>
          </x14:formula1>
          <xm:sqref>AD27:AD28</xm:sqref>
        </x14:dataValidation>
        <x14:dataValidation type="list" allowBlank="1" showInputMessage="1" showErrorMessage="1">
          <x14:formula1>
            <xm:f>Системный!K3:K5</xm:f>
          </x14:formula1>
          <xm:sqref>AJ27:AJ28</xm:sqref>
        </x14:dataValidation>
        <x14:dataValidation type="list" allowBlank="1" showInputMessage="1" showErrorMessage="1">
          <x14:formula1>
            <xm:f>Системный!K3:K5</xm:f>
          </x14:formula1>
          <xm:sqref>AV25</xm:sqref>
        </x14:dataValidation>
        <x14:dataValidation type="list" allowBlank="1" showInputMessage="1" showErrorMessage="1">
          <x14:formula1>
            <xm:f>Системный!K3:K5</xm:f>
          </x14:formula1>
          <xm:sqref>BB25</xm:sqref>
        </x14:dataValidation>
        <x14:dataValidation type="list" allowBlank="1" showInputMessage="1" showErrorMessage="1">
          <x14:formula1>
            <xm:f>Системный!K3:K5</xm:f>
          </x14:formula1>
          <xm:sqref>AV26</xm:sqref>
        </x14:dataValidation>
        <x14:dataValidation type="list" allowBlank="1" showInputMessage="1" showErrorMessage="1">
          <x14:formula1>
            <xm:f>Системный!K3:K5</xm:f>
          </x14:formula1>
          <xm:sqref>BB26</xm:sqref>
        </x14:dataValidation>
        <x14:dataValidation type="list" allowBlank="1" showInputMessage="1" showErrorMessage="1">
          <x14:formula1>
            <xm:f>Системный!K3:K5</xm:f>
          </x14:formula1>
          <xm:sqref>AV27</xm:sqref>
        </x14:dataValidation>
        <x14:dataValidation type="list" allowBlank="1" showInputMessage="1" showErrorMessage="1">
          <x14:formula1>
            <xm:f>Системный!K3:K5</xm:f>
          </x14:formula1>
          <xm:sqref>BB27</xm:sqref>
        </x14:dataValidation>
        <x14:dataValidation type="list" allowBlank="1" showInputMessage="1" showErrorMessage="1">
          <x14:formula1>
            <xm:f>Системный!K3:K5</xm:f>
          </x14:formula1>
          <xm:sqref>AV28</xm:sqref>
        </x14:dataValidation>
        <x14:dataValidation type="list" allowBlank="1" showInputMessage="1" showErrorMessage="1">
          <x14:formula1>
            <xm:f>Системный!K3:K5</xm:f>
          </x14:formula1>
          <xm:sqref>BB28</xm:sqref>
        </x14:dataValidation>
        <x14:dataValidation type="list" allowBlank="1" showInputMessage="1" showErrorMessage="1">
          <x14:formula1>
            <xm:f>Системный!K3:K5</xm:f>
          </x14:formula1>
          <xm:sqref>F29</xm:sqref>
        </x14:dataValidation>
        <x14:dataValidation type="list" allowBlank="1" showInputMessage="1" showErrorMessage="1">
          <x14:formula1>
            <xm:f>Системный!K3:K5</xm:f>
          </x14:formula1>
          <xm:sqref>L29</xm:sqref>
        </x14:dataValidation>
        <x14:dataValidation type="list" allowBlank="1" showInputMessage="1" showErrorMessage="1">
          <x14:formula1>
            <xm:f>Системный!K3:K5</xm:f>
          </x14:formula1>
          <xm:sqref>R29</xm:sqref>
        </x14:dataValidation>
        <x14:dataValidation type="list" allowBlank="1" showInputMessage="1" showErrorMessage="1">
          <x14:formula1>
            <xm:f>Системный!K3:K5</xm:f>
          </x14:formula1>
          <xm:sqref>X29</xm:sqref>
        </x14:dataValidation>
        <x14:dataValidation type="list" allowBlank="1" showInputMessage="1" showErrorMessage="1">
          <x14:formula1>
            <xm:f>Системный!K3:K5</xm:f>
          </x14:formula1>
          <xm:sqref>AV29</xm:sqref>
        </x14:dataValidation>
        <x14:dataValidation type="list" allowBlank="1" showInputMessage="1" showErrorMessage="1">
          <x14:formula1>
            <xm:f>Системный!K3:K5</xm:f>
          </x14:formula1>
          <xm:sqref>BB29</xm:sqref>
        </x14:dataValidation>
        <x14:dataValidation type="list" allowBlank="1" showInputMessage="1" showErrorMessage="1">
          <x14:formula1>
            <xm:f>Системный!K3:K5</xm:f>
          </x14:formula1>
          <xm:sqref>F30</xm:sqref>
        </x14:dataValidation>
        <x14:dataValidation type="list" allowBlank="1" showInputMessage="1" showErrorMessage="1">
          <x14:formula1>
            <xm:f>Системный!K3:K5</xm:f>
          </x14:formula1>
          <xm:sqref>L30</xm:sqref>
        </x14:dataValidation>
        <x14:dataValidation type="list" allowBlank="1" showInputMessage="1" showErrorMessage="1">
          <x14:formula1>
            <xm:f>Системный!K3:K5</xm:f>
          </x14:formula1>
          <xm:sqref>R30</xm:sqref>
        </x14:dataValidation>
        <x14:dataValidation type="list" allowBlank="1" showInputMessage="1" showErrorMessage="1">
          <x14:formula1>
            <xm:f>Системный!K3:K5</xm:f>
          </x14:formula1>
          <xm:sqref>X30</xm:sqref>
        </x14:dataValidation>
        <x14:dataValidation type="list" allowBlank="1" showInputMessage="1" showErrorMessage="1">
          <x14:formula1>
            <xm:f>Системный!K3:K5</xm:f>
          </x14:formula1>
          <xm:sqref>AV30</xm:sqref>
        </x14:dataValidation>
        <x14:dataValidation type="list" allowBlank="1" showInputMessage="1" showErrorMessage="1">
          <x14:formula1>
            <xm:f>Системный!K3:K5</xm:f>
          </x14:formula1>
          <xm:sqref>BB30</xm:sqref>
        </x14:dataValidation>
        <x14:dataValidation type="list" allowBlank="1" showInputMessage="1" showErrorMessage="1">
          <x14:formula1>
            <xm:f>Системный!K3:K5</xm:f>
          </x14:formula1>
          <xm:sqref>F31</xm:sqref>
        </x14:dataValidation>
        <x14:dataValidation type="list" allowBlank="1" showInputMessage="1" showErrorMessage="1">
          <x14:formula1>
            <xm:f>Системный!K3:K5</xm:f>
          </x14:formula1>
          <xm:sqref>L31</xm:sqref>
        </x14:dataValidation>
        <x14:dataValidation type="list" allowBlank="1" showInputMessage="1" showErrorMessage="1">
          <x14:formula1>
            <xm:f>Системный!K3:K5</xm:f>
          </x14:formula1>
          <xm:sqref>R31</xm:sqref>
        </x14:dataValidation>
        <x14:dataValidation type="list" allowBlank="1" showInputMessage="1" showErrorMessage="1">
          <x14:formula1>
            <xm:f>Системный!K3:K5</xm:f>
          </x14:formula1>
          <xm:sqref>X31</xm:sqref>
        </x14:dataValidation>
        <x14:dataValidation type="list" allowBlank="1" showInputMessage="1" showErrorMessage="1">
          <x14:formula1>
            <xm:f>Системный!K3:K5</xm:f>
          </x14:formula1>
          <xm:sqref>AV31</xm:sqref>
        </x14:dataValidation>
        <x14:dataValidation type="list" allowBlank="1" showInputMessage="1" showErrorMessage="1">
          <x14:formula1>
            <xm:f>Системный!K3:K5</xm:f>
          </x14:formula1>
          <xm:sqref>BB31</xm:sqref>
        </x14:dataValidation>
        <x14:dataValidation type="list" allowBlank="1" showInputMessage="1" showErrorMessage="1">
          <x14:formula1>
            <xm:f>Системный!K3:K5</xm:f>
          </x14:formula1>
          <xm:sqref>F32</xm:sqref>
        </x14:dataValidation>
        <x14:dataValidation type="list" allowBlank="1" showInputMessage="1" showErrorMessage="1">
          <x14:formula1>
            <xm:f>Системный!K3:K5</xm:f>
          </x14:formula1>
          <xm:sqref>L32</xm:sqref>
        </x14:dataValidation>
        <x14:dataValidation type="list" allowBlank="1" showInputMessage="1" showErrorMessage="1">
          <x14:formula1>
            <xm:f>Системный!K3:K5</xm:f>
          </x14:formula1>
          <xm:sqref>R32</xm:sqref>
        </x14:dataValidation>
        <x14:dataValidation type="list" allowBlank="1" showInputMessage="1" showErrorMessage="1">
          <x14:formula1>
            <xm:f>Системный!K3:K5</xm:f>
          </x14:formula1>
          <xm:sqref>X32</xm:sqref>
        </x14:dataValidation>
        <x14:dataValidation type="list" allowBlank="1" showInputMessage="1" showErrorMessage="1">
          <x14:formula1>
            <xm:f>Системный!K3:K5</xm:f>
          </x14:formula1>
          <xm:sqref>AV32</xm:sqref>
        </x14:dataValidation>
        <x14:dataValidation type="list" allowBlank="1" showInputMessage="1" showErrorMessage="1">
          <x14:formula1>
            <xm:f>Системный!K3:K5</xm:f>
          </x14:formula1>
          <xm:sqref>BB32</xm:sqref>
        </x14:dataValidation>
        <x14:dataValidation type="list" allowBlank="1" showInputMessage="1" showErrorMessage="1">
          <x14:formula1>
            <xm:f>Системный!K3:K5</xm:f>
          </x14:formula1>
          <xm:sqref>F33</xm:sqref>
        </x14:dataValidation>
        <x14:dataValidation type="list" allowBlank="1" showInputMessage="1" showErrorMessage="1">
          <x14:formula1>
            <xm:f>Системный!K3:K5</xm:f>
          </x14:formula1>
          <xm:sqref>L33</xm:sqref>
        </x14:dataValidation>
        <x14:dataValidation type="list" allowBlank="1" showInputMessage="1" showErrorMessage="1">
          <x14:formula1>
            <xm:f>Системный!K3:K5</xm:f>
          </x14:formula1>
          <xm:sqref>R33</xm:sqref>
        </x14:dataValidation>
        <x14:dataValidation type="list" allowBlank="1" showInputMessage="1" showErrorMessage="1">
          <x14:formula1>
            <xm:f>Системный!K3:K5</xm:f>
          </x14:formula1>
          <xm:sqref>X33</xm:sqref>
        </x14:dataValidation>
        <x14:dataValidation type="list" allowBlank="1" showInputMessage="1" showErrorMessage="1">
          <x14:formula1>
            <xm:f>Системный!K3:K5</xm:f>
          </x14:formula1>
          <xm:sqref>AV33</xm:sqref>
        </x14:dataValidation>
        <x14:dataValidation type="list" allowBlank="1" showInputMessage="1" showErrorMessage="1">
          <x14:formula1>
            <xm:f>Системный!K3:K5</xm:f>
          </x14:formula1>
          <xm:sqref>BB33</xm:sqref>
        </x14:dataValidation>
        <x14:dataValidation type="list" allowBlank="1" showInputMessage="1" showErrorMessage="1">
          <x14:formula1>
            <xm:f>Системный!K3:K5</xm:f>
          </x14:formula1>
          <xm:sqref>AP4</xm:sqref>
        </x14:dataValidation>
        <x14:dataValidation type="list" allowBlank="1" showInputMessage="1" showErrorMessage="1">
          <x14:formula1>
            <xm:f>Системный!K3:K5</xm:f>
          </x14:formula1>
          <xm:sqref>BH4</xm:sqref>
        </x14:dataValidation>
        <x14:dataValidation type="list" allowBlank="1" showInputMessage="1" showErrorMessage="1">
          <x14:formula1>
            <xm:f>Системный!K3:K5</xm:f>
          </x14:formula1>
          <xm:sqref>CB4</xm:sqref>
        </x14:dataValidation>
        <x14:dataValidation type="list" allowBlank="1" showInputMessage="1" showErrorMessage="1">
          <x14:formula1>
            <xm:f>Системный!K3:K5</xm:f>
          </x14:formula1>
          <xm:sqref>CH4</xm:sqref>
        </x14:dataValidation>
        <x14:dataValidation type="list" allowBlank="1" showInputMessage="1" showErrorMessage="1">
          <x14:formula1>
            <xm:f>Системный!K3:K5</xm:f>
          </x14:formula1>
          <xm:sqref>CN4</xm:sqref>
        </x14:dataValidation>
        <x14:dataValidation type="list" allowBlank="1" showInputMessage="1" showErrorMessage="1">
          <x14:formula1>
            <xm:f>Системный!K3:K5</xm:f>
          </x14:formula1>
          <xm:sqref>CT4</xm:sqref>
        </x14:dataValidation>
        <x14:dataValidation type="list" allowBlank="1" showInputMessage="1" showErrorMessage="1">
          <x14:formula1>
            <xm:f>Системный!K3:K5</xm:f>
          </x14:formula1>
          <xm:sqref>DL4</xm:sqref>
        </x14:dataValidation>
        <x14:dataValidation type="list" allowBlank="1" showInputMessage="1" showErrorMessage="1">
          <x14:formula1>
            <xm:f>Системный!K3:K5</xm:f>
          </x14:formula1>
          <xm:sqref>EX4</xm:sqref>
        </x14:dataValidation>
        <x14:dataValidation type="list" allowBlank="1" showInputMessage="1" showErrorMessage="1">
          <x14:formula1>
            <xm:f>Системный!K3:K5</xm:f>
          </x14:formula1>
          <xm:sqref>AP5</xm:sqref>
        </x14:dataValidation>
        <x14:dataValidation type="list" allowBlank="1" showInputMessage="1" showErrorMessage="1">
          <x14:formula1>
            <xm:f>Системный!K3:K5</xm:f>
          </x14:formula1>
          <xm:sqref>BH5</xm:sqref>
        </x14:dataValidation>
        <x14:dataValidation type="list" allowBlank="1" showInputMessage="1" showErrorMessage="1">
          <x14:formula1>
            <xm:f>Системный!K3:K5</xm:f>
          </x14:formula1>
          <xm:sqref>CB5</xm:sqref>
        </x14:dataValidation>
        <x14:dataValidation type="list" allowBlank="1" showInputMessage="1" showErrorMessage="1">
          <x14:formula1>
            <xm:f>Системный!K3:K5</xm:f>
          </x14:formula1>
          <xm:sqref>CH5</xm:sqref>
        </x14:dataValidation>
        <x14:dataValidation type="list" allowBlank="1" showInputMessage="1" showErrorMessage="1">
          <x14:formula1>
            <xm:f>Системный!K3:K5</xm:f>
          </x14:formula1>
          <xm:sqref>CN5</xm:sqref>
        </x14:dataValidation>
        <x14:dataValidation type="list" allowBlank="1" showInputMessage="1" showErrorMessage="1">
          <x14:formula1>
            <xm:f>Системный!K3:K5</xm:f>
          </x14:formula1>
          <xm:sqref>CT5</xm:sqref>
        </x14:dataValidation>
        <x14:dataValidation type="list" allowBlank="1" showInputMessage="1" showErrorMessage="1">
          <x14:formula1>
            <xm:f>Системный!K3:K5</xm:f>
          </x14:formula1>
          <xm:sqref>DL5</xm:sqref>
        </x14:dataValidation>
        <x14:dataValidation type="list" allowBlank="1" showInputMessage="1" showErrorMessage="1">
          <x14:formula1>
            <xm:f>Системный!K3:K5</xm:f>
          </x14:formula1>
          <xm:sqref>EX5</xm:sqref>
        </x14:dataValidation>
        <x14:dataValidation type="list" allowBlank="1" showInputMessage="1" showErrorMessage="1">
          <x14:formula1>
            <xm:f>Системный!K3:K5</xm:f>
          </x14:formula1>
          <xm:sqref>AP6</xm:sqref>
        </x14:dataValidation>
        <x14:dataValidation type="list" allowBlank="1" showInputMessage="1" showErrorMessage="1">
          <x14:formula1>
            <xm:f>Системный!K3:K5</xm:f>
          </x14:formula1>
          <xm:sqref>BH6</xm:sqref>
        </x14:dataValidation>
        <x14:dataValidation type="list" allowBlank="1" showInputMessage="1" showErrorMessage="1">
          <x14:formula1>
            <xm:f>Системный!K3:K5</xm:f>
          </x14:formula1>
          <xm:sqref>CB6</xm:sqref>
        </x14:dataValidation>
        <x14:dataValidation type="list" allowBlank="1" showInputMessage="1" showErrorMessage="1">
          <x14:formula1>
            <xm:f>Системный!K3:K5</xm:f>
          </x14:formula1>
          <xm:sqref>CH6</xm:sqref>
        </x14:dataValidation>
        <x14:dataValidation type="list" allowBlank="1" showInputMessage="1" showErrorMessage="1">
          <x14:formula1>
            <xm:f>Системный!K3:K5</xm:f>
          </x14:formula1>
          <xm:sqref>CN6</xm:sqref>
        </x14:dataValidation>
        <x14:dataValidation type="list" allowBlank="1" showInputMessage="1" showErrorMessage="1">
          <x14:formula1>
            <xm:f>Системный!K3:K5</xm:f>
          </x14:formula1>
          <xm:sqref>CT6</xm:sqref>
        </x14:dataValidation>
        <x14:dataValidation type="list" allowBlank="1" showInputMessage="1" showErrorMessage="1">
          <x14:formula1>
            <xm:f>Системный!K3:K5</xm:f>
          </x14:formula1>
          <xm:sqref>DL6</xm:sqref>
        </x14:dataValidation>
        <x14:dataValidation type="list" allowBlank="1" showInputMessage="1" showErrorMessage="1">
          <x14:formula1>
            <xm:f>Системный!K3:K5</xm:f>
          </x14:formula1>
          <xm:sqref>EX6</xm:sqref>
        </x14:dataValidation>
        <x14:dataValidation type="list" allowBlank="1" showInputMessage="1" showErrorMessage="1">
          <x14:formula1>
            <xm:f>Системный!K3:K5</xm:f>
          </x14:formula1>
          <xm:sqref>AP7</xm:sqref>
        </x14:dataValidation>
        <x14:dataValidation type="list" allowBlank="1" showInputMessage="1" showErrorMessage="1">
          <x14:formula1>
            <xm:f>Системный!K3:K5</xm:f>
          </x14:formula1>
          <xm:sqref>BH7</xm:sqref>
        </x14:dataValidation>
        <x14:dataValidation type="list" allowBlank="1" showInputMessage="1" showErrorMessage="1">
          <x14:formula1>
            <xm:f>Системный!K3:K5</xm:f>
          </x14:formula1>
          <xm:sqref>CB7</xm:sqref>
        </x14:dataValidation>
        <x14:dataValidation type="list" allowBlank="1" showInputMessage="1" showErrorMessage="1">
          <x14:formula1>
            <xm:f>Системный!K3:K5</xm:f>
          </x14:formula1>
          <xm:sqref>CH7</xm:sqref>
        </x14:dataValidation>
        <x14:dataValidation type="list" allowBlank="1" showInputMessage="1" showErrorMessage="1">
          <x14:formula1>
            <xm:f>Системный!K3:K5</xm:f>
          </x14:formula1>
          <xm:sqref>CN7</xm:sqref>
        </x14:dataValidation>
        <x14:dataValidation type="list" allowBlank="1" showInputMessage="1" showErrorMessage="1">
          <x14:formula1>
            <xm:f>Системный!K3:K5</xm:f>
          </x14:formula1>
          <xm:sqref>CT7</xm:sqref>
        </x14:dataValidation>
        <x14:dataValidation type="list" allowBlank="1" showInputMessage="1" showErrorMessage="1">
          <x14:formula1>
            <xm:f>Системный!K3:K5</xm:f>
          </x14:formula1>
          <xm:sqref>DL7</xm:sqref>
        </x14:dataValidation>
        <x14:dataValidation type="list" allowBlank="1" showInputMessage="1" showErrorMessage="1">
          <x14:formula1>
            <xm:f>Системный!K3:K5</xm:f>
          </x14:formula1>
          <xm:sqref>EX7</xm:sqref>
        </x14:dataValidation>
        <x14:dataValidation type="list" allowBlank="1" showInputMessage="1" showErrorMessage="1">
          <x14:formula1>
            <xm:f>Системный!K3:K5</xm:f>
          </x14:formula1>
          <xm:sqref>AP8</xm:sqref>
        </x14:dataValidation>
        <x14:dataValidation type="list" allowBlank="1" showInputMessage="1" showErrorMessage="1">
          <x14:formula1>
            <xm:f>Системный!K3:K5</xm:f>
          </x14:formula1>
          <xm:sqref>BH8</xm:sqref>
        </x14:dataValidation>
        <x14:dataValidation type="list" allowBlank="1" showInputMessage="1" showErrorMessage="1">
          <x14:formula1>
            <xm:f>Системный!K3:K5</xm:f>
          </x14:formula1>
          <xm:sqref>CB8</xm:sqref>
        </x14:dataValidation>
        <x14:dataValidation type="list" allowBlank="1" showInputMessage="1" showErrorMessage="1">
          <x14:formula1>
            <xm:f>Системный!K3:K5</xm:f>
          </x14:formula1>
          <xm:sqref>CH8</xm:sqref>
        </x14:dataValidation>
        <x14:dataValidation type="list" allowBlank="1" showInputMessage="1" showErrorMessage="1">
          <x14:formula1>
            <xm:f>Системный!K3:K5</xm:f>
          </x14:formula1>
          <xm:sqref>CN8</xm:sqref>
        </x14:dataValidation>
        <x14:dataValidation type="list" allowBlank="1" showInputMessage="1" showErrorMessage="1">
          <x14:formula1>
            <xm:f>Системный!K3:K5</xm:f>
          </x14:formula1>
          <xm:sqref>CT8</xm:sqref>
        </x14:dataValidation>
        <x14:dataValidation type="list" allowBlank="1" showInputMessage="1" showErrorMessage="1">
          <x14:formula1>
            <xm:f>Системный!K3:K5</xm:f>
          </x14:formula1>
          <xm:sqref>DL8</xm:sqref>
        </x14:dataValidation>
        <x14:dataValidation type="list" allowBlank="1" showInputMessage="1" showErrorMessage="1">
          <x14:formula1>
            <xm:f>Системный!K3:K5</xm:f>
          </x14:formula1>
          <xm:sqref>EX8</xm:sqref>
        </x14:dataValidation>
        <x14:dataValidation type="list" allowBlank="1" showInputMessage="1" showErrorMessage="1">
          <x14:formula1>
            <xm:f>Системный!K3:K5</xm:f>
          </x14:formula1>
          <xm:sqref>AP9</xm:sqref>
        </x14:dataValidation>
        <x14:dataValidation type="list" allowBlank="1" showInputMessage="1" showErrorMessage="1">
          <x14:formula1>
            <xm:f>Системный!K3:K5</xm:f>
          </x14:formula1>
          <xm:sqref>BH9</xm:sqref>
        </x14:dataValidation>
        <x14:dataValidation type="list" allowBlank="1" showInputMessage="1" showErrorMessage="1">
          <x14:formula1>
            <xm:f>Системный!K3:K5</xm:f>
          </x14:formula1>
          <xm:sqref>CB9</xm:sqref>
        </x14:dataValidation>
        <x14:dataValidation type="list" allowBlank="1" showInputMessage="1" showErrorMessage="1">
          <x14:formula1>
            <xm:f>Системный!K3:K5</xm:f>
          </x14:formula1>
          <xm:sqref>CH9</xm:sqref>
        </x14:dataValidation>
        <x14:dataValidation type="list" allowBlank="1" showInputMessage="1" showErrorMessage="1">
          <x14:formula1>
            <xm:f>Системный!K3:K5</xm:f>
          </x14:formula1>
          <xm:sqref>CN9</xm:sqref>
        </x14:dataValidation>
        <x14:dataValidation type="list" allowBlank="1" showInputMessage="1" showErrorMessage="1">
          <x14:formula1>
            <xm:f>Системный!K3:K5</xm:f>
          </x14:formula1>
          <xm:sqref>CT9</xm:sqref>
        </x14:dataValidation>
        <x14:dataValidation type="list" allowBlank="1" showInputMessage="1" showErrorMessage="1">
          <x14:formula1>
            <xm:f>Системный!K3:K5</xm:f>
          </x14:formula1>
          <xm:sqref>DL9</xm:sqref>
        </x14:dataValidation>
        <x14:dataValidation type="list" allowBlank="1" showInputMessage="1" showErrorMessage="1">
          <x14:formula1>
            <xm:f>Системный!K3:K5</xm:f>
          </x14:formula1>
          <xm:sqref>EX9</xm:sqref>
        </x14:dataValidation>
        <x14:dataValidation type="list" allowBlank="1" showInputMessage="1" showErrorMessage="1">
          <x14:formula1>
            <xm:f>Системный!K3:K5</xm:f>
          </x14:formula1>
          <xm:sqref>AP10</xm:sqref>
        </x14:dataValidation>
        <x14:dataValidation type="list" allowBlank="1" showInputMessage="1" showErrorMessage="1">
          <x14:formula1>
            <xm:f>Системный!K3:K5</xm:f>
          </x14:formula1>
          <xm:sqref>BH10</xm:sqref>
        </x14:dataValidation>
        <x14:dataValidation type="list" allowBlank="1" showInputMessage="1" showErrorMessage="1">
          <x14:formula1>
            <xm:f>Системный!K3:K5</xm:f>
          </x14:formula1>
          <xm:sqref>CB10</xm:sqref>
        </x14:dataValidation>
        <x14:dataValidation type="list" allowBlank="1" showInputMessage="1" showErrorMessage="1">
          <x14:formula1>
            <xm:f>Системный!K3:K5</xm:f>
          </x14:formula1>
          <xm:sqref>CH10</xm:sqref>
        </x14:dataValidation>
        <x14:dataValidation type="list" allowBlank="1" showInputMessage="1" showErrorMessage="1">
          <x14:formula1>
            <xm:f>Системный!K3:K5</xm:f>
          </x14:formula1>
          <xm:sqref>CN10</xm:sqref>
        </x14:dataValidation>
        <x14:dataValidation type="list" allowBlank="1" showInputMessage="1" showErrorMessage="1">
          <x14:formula1>
            <xm:f>Системный!K3:K5</xm:f>
          </x14:formula1>
          <xm:sqref>CT10</xm:sqref>
        </x14:dataValidation>
        <x14:dataValidation type="list" allowBlank="1" showInputMessage="1" showErrorMessage="1">
          <x14:formula1>
            <xm:f>Системный!K3:K5</xm:f>
          </x14:formula1>
          <xm:sqref>DL10</xm:sqref>
        </x14:dataValidation>
        <x14:dataValidation type="list" allowBlank="1" showInputMessage="1" showErrorMessage="1">
          <x14:formula1>
            <xm:f>Системный!K3:K5</xm:f>
          </x14:formula1>
          <xm:sqref>EX10</xm:sqref>
        </x14:dataValidation>
        <x14:dataValidation type="list" allowBlank="1" showInputMessage="1" showErrorMessage="1">
          <x14:formula1>
            <xm:f>Системный!K3:K5</xm:f>
          </x14:formula1>
          <xm:sqref>AP11</xm:sqref>
        </x14:dataValidation>
        <x14:dataValidation type="list" allowBlank="1" showInputMessage="1" showErrorMessage="1">
          <x14:formula1>
            <xm:f>Системный!K3:K5</xm:f>
          </x14:formula1>
          <xm:sqref>BH11</xm:sqref>
        </x14:dataValidation>
        <x14:dataValidation type="list" allowBlank="1" showInputMessage="1" showErrorMessage="1">
          <x14:formula1>
            <xm:f>Системный!K3:K5</xm:f>
          </x14:formula1>
          <xm:sqref>CB11</xm:sqref>
        </x14:dataValidation>
        <x14:dataValidation type="list" allowBlank="1" showInputMessage="1" showErrorMessage="1">
          <x14:formula1>
            <xm:f>Системный!K3:K5</xm:f>
          </x14:formula1>
          <xm:sqref>CH11</xm:sqref>
        </x14:dataValidation>
        <x14:dataValidation type="list" allowBlank="1" showInputMessage="1" showErrorMessage="1">
          <x14:formula1>
            <xm:f>Системный!K3:K5</xm:f>
          </x14:formula1>
          <xm:sqref>CN11</xm:sqref>
        </x14:dataValidation>
        <x14:dataValidation type="list" allowBlank="1" showInputMessage="1" showErrorMessage="1">
          <x14:formula1>
            <xm:f>Системный!K3:K5</xm:f>
          </x14:formula1>
          <xm:sqref>CT11</xm:sqref>
        </x14:dataValidation>
        <x14:dataValidation type="list" allowBlank="1" showInputMessage="1" showErrorMessage="1">
          <x14:formula1>
            <xm:f>Системный!K3:K5</xm:f>
          </x14:formula1>
          <xm:sqref>DL11</xm:sqref>
        </x14:dataValidation>
        <x14:dataValidation type="list" allowBlank="1" showInputMessage="1" showErrorMessage="1">
          <x14:formula1>
            <xm:f>Системный!K3:K5</xm:f>
          </x14:formula1>
          <xm:sqref>EX11</xm:sqref>
        </x14:dataValidation>
        <x14:dataValidation type="list" allowBlank="1" showInputMessage="1" showErrorMessage="1">
          <x14:formula1>
            <xm:f>Системный!K3:K5</xm:f>
          </x14:formula1>
          <xm:sqref>FJ12</xm:sqref>
        </x14:dataValidation>
        <x14:dataValidation type="list" allowBlank="1" showInputMessage="1" showErrorMessage="1">
          <x14:formula1>
            <xm:f>Системный!K3:K5</xm:f>
          </x14:formula1>
          <xm:sqref>FP12</xm:sqref>
        </x14:dataValidation>
        <x14:dataValidation type="list" allowBlank="1" showInputMessage="1" showErrorMessage="1">
          <x14:formula1>
            <xm:f>Системный!K3:K5</xm:f>
          </x14:formula1>
          <xm:sqref>FJ13</xm:sqref>
        </x14:dataValidation>
        <x14:dataValidation type="list" allowBlank="1" showInputMessage="1" showErrorMessage="1">
          <x14:formula1>
            <xm:f>Системный!K3:K5</xm:f>
          </x14:formula1>
          <xm:sqref>FP13</xm:sqref>
        </x14:dataValidation>
        <x14:dataValidation type="list" allowBlank="1" showInputMessage="1" showErrorMessage="1">
          <x14:formula1>
            <xm:f>Системный!K3:K5</xm:f>
          </x14:formula1>
          <xm:sqref>FJ20</xm:sqref>
        </x14:dataValidation>
        <x14:dataValidation type="list" allowBlank="1" showInputMessage="1" showErrorMessage="1">
          <x14:formula1>
            <xm:f>Системный!K3:K5</xm:f>
          </x14:formula1>
          <xm:sqref>FP20</xm:sqref>
        </x14:dataValidation>
        <x14:dataValidation type="list" allowBlank="1" showInputMessage="1" showErrorMessage="1">
          <x14:formula1>
            <xm:f>Системный!K3:K5</xm:f>
          </x14:formula1>
          <xm:sqref>FP22</xm:sqref>
        </x14:dataValidation>
        <x14:dataValidation type="list" allowBlank="1" showInputMessage="1" showErrorMessage="1">
          <x14:formula1>
            <xm:f>Системный!K3:K5</xm:f>
          </x14:formula1>
          <xm:sqref>BH23</xm:sqref>
        </x14:dataValidation>
        <x14:dataValidation type="list" allowBlank="1" showInputMessage="1" showErrorMessage="1">
          <x14:formula1>
            <xm:f>Системный!K3:K5</xm:f>
          </x14:formula1>
          <xm:sqref>CB23</xm:sqref>
        </x14:dataValidation>
        <x14:dataValidation type="list" allowBlank="1" showInputMessage="1" showErrorMessage="1">
          <x14:formula1>
            <xm:f>Системный!K3:K5</xm:f>
          </x14:formula1>
          <xm:sqref>CH23</xm:sqref>
        </x14:dataValidation>
        <x14:dataValidation type="list" allowBlank="1" showInputMessage="1" showErrorMessage="1">
          <x14:formula1>
            <xm:f>Системный!K3:K5</xm:f>
          </x14:formula1>
          <xm:sqref>CN23</xm:sqref>
        </x14:dataValidation>
        <x14:dataValidation type="list" allowBlank="1" showInputMessage="1" showErrorMessage="1">
          <x14:formula1>
            <xm:f>Системный!K3:K5</xm:f>
          </x14:formula1>
          <xm:sqref>CT23</xm:sqref>
        </x14:dataValidation>
        <x14:dataValidation type="list" allowBlank="1" showInputMessage="1" showErrorMessage="1">
          <x14:formula1>
            <xm:f>Системный!K3:K5</xm:f>
          </x14:formula1>
          <xm:sqref>DL23</xm:sqref>
        </x14:dataValidation>
        <x14:dataValidation type="list" allowBlank="1" showInputMessage="1" showErrorMessage="1">
          <x14:formula1>
            <xm:f>Системный!K3:K5</xm:f>
          </x14:formula1>
          <xm:sqref>EX23</xm:sqref>
        </x14:dataValidation>
        <x14:dataValidation type="list" allowBlank="1" showInputMessage="1" showErrorMessage="1">
          <x14:formula1>
            <xm:f>Системный!K3:K5</xm:f>
          </x14:formula1>
          <xm:sqref>BH24</xm:sqref>
        </x14:dataValidation>
        <x14:dataValidation type="list" allowBlank="1" showInputMessage="1" showErrorMessage="1">
          <x14:formula1>
            <xm:f>Системный!K3:K5</xm:f>
          </x14:formula1>
          <xm:sqref>CB24</xm:sqref>
        </x14:dataValidation>
        <x14:dataValidation type="list" allowBlank="1" showInputMessage="1" showErrorMessage="1">
          <x14:formula1>
            <xm:f>Системный!K3:K5</xm:f>
          </x14:formula1>
          <xm:sqref>CH24</xm:sqref>
        </x14:dataValidation>
        <x14:dataValidation type="list" allowBlank="1" showInputMessage="1" showErrorMessage="1">
          <x14:formula1>
            <xm:f>Системный!K3:K5</xm:f>
          </x14:formula1>
          <xm:sqref>CN24</xm:sqref>
        </x14:dataValidation>
        <x14:dataValidation type="list" allowBlank="1" showInputMessage="1" showErrorMessage="1">
          <x14:formula1>
            <xm:f>Системный!K3:K5</xm:f>
          </x14:formula1>
          <xm:sqref>CT24</xm:sqref>
        </x14:dataValidation>
        <x14:dataValidation type="list" allowBlank="1" showInputMessage="1" showErrorMessage="1">
          <x14:formula1>
            <xm:f>Системный!K3:K5</xm:f>
          </x14:formula1>
          <xm:sqref>DL24</xm:sqref>
        </x14:dataValidation>
        <x14:dataValidation type="list" allowBlank="1" showInputMessage="1" showErrorMessage="1">
          <x14:formula1>
            <xm:f>Системный!K3:K5</xm:f>
          </x14:formula1>
          <xm:sqref>EX24</xm:sqref>
        </x14:dataValidation>
        <x14:dataValidation type="list" allowBlank="1" showInputMessage="1" showErrorMessage="1">
          <x14:formula1>
            <xm:f>Системный!K3:K5</xm:f>
          </x14:formula1>
          <xm:sqref>FP24</xm:sqref>
        </x14:dataValidation>
        <x14:dataValidation type="list" allowBlank="1" showInputMessage="1" showErrorMessage="1">
          <x14:formula1>
            <xm:f>Системный!K3:K5</xm:f>
          </x14:formula1>
          <xm:sqref>AP25</xm:sqref>
        </x14:dataValidation>
        <x14:dataValidation type="list" allowBlank="1" showInputMessage="1" showErrorMessage="1">
          <x14:formula1>
            <xm:f>Системный!K3:K5</xm:f>
          </x14:formula1>
          <xm:sqref>BH25</xm:sqref>
        </x14:dataValidation>
        <x14:dataValidation type="list" allowBlank="1" showInputMessage="1" showErrorMessage="1">
          <x14:formula1>
            <xm:f>Системный!K3:K5</xm:f>
          </x14:formula1>
          <xm:sqref>CB25</xm:sqref>
        </x14:dataValidation>
        <x14:dataValidation type="list" allowBlank="1" showInputMessage="1" showErrorMessage="1">
          <x14:formula1>
            <xm:f>Системный!K3:K5</xm:f>
          </x14:formula1>
          <xm:sqref>CH25</xm:sqref>
        </x14:dataValidation>
        <x14:dataValidation type="list" allowBlank="1" showInputMessage="1" showErrorMessage="1">
          <x14:formula1>
            <xm:f>Системный!K3:K5</xm:f>
          </x14:formula1>
          <xm:sqref>CN25</xm:sqref>
        </x14:dataValidation>
        <x14:dataValidation type="list" allowBlank="1" showInputMessage="1" showErrorMessage="1">
          <x14:formula1>
            <xm:f>Системный!K3:K5</xm:f>
          </x14:formula1>
          <xm:sqref>CT25</xm:sqref>
        </x14:dataValidation>
        <x14:dataValidation type="list" allowBlank="1" showInputMessage="1" showErrorMessage="1">
          <x14:formula1>
            <xm:f>Системный!K3:K5</xm:f>
          </x14:formula1>
          <xm:sqref>DL25</xm:sqref>
        </x14:dataValidation>
        <x14:dataValidation type="list" allowBlank="1" showInputMessage="1" showErrorMessage="1">
          <x14:formula1>
            <xm:f>Системный!K3:K5</xm:f>
          </x14:formula1>
          <xm:sqref>EX25</xm:sqref>
        </x14:dataValidation>
        <x14:dataValidation type="list" allowBlank="1" showInputMessage="1" showErrorMessage="1">
          <x14:formula1>
            <xm:f>Системный!K3:K5</xm:f>
          </x14:formula1>
          <xm:sqref>AP26</xm:sqref>
        </x14:dataValidation>
        <x14:dataValidation type="list" allowBlank="1" showInputMessage="1" showErrorMessage="1">
          <x14:formula1>
            <xm:f>Системный!K3:K5</xm:f>
          </x14:formula1>
          <xm:sqref>BH26</xm:sqref>
        </x14:dataValidation>
        <x14:dataValidation type="list" allowBlank="1" showInputMessage="1" showErrorMessage="1">
          <x14:formula1>
            <xm:f>Системный!K3:K5</xm:f>
          </x14:formula1>
          <xm:sqref>CB26</xm:sqref>
        </x14:dataValidation>
        <x14:dataValidation type="list" allowBlank="1" showInputMessage="1" showErrorMessage="1">
          <x14:formula1>
            <xm:f>Системный!K3:K5</xm:f>
          </x14:formula1>
          <xm:sqref>CH26</xm:sqref>
        </x14:dataValidation>
        <x14:dataValidation type="list" allowBlank="1" showInputMessage="1" showErrorMessage="1">
          <x14:formula1>
            <xm:f>Системный!K3:K5</xm:f>
          </x14:formula1>
          <xm:sqref>CN26</xm:sqref>
        </x14:dataValidation>
        <x14:dataValidation type="list" allowBlank="1" showInputMessage="1" showErrorMessage="1">
          <x14:formula1>
            <xm:f>Системный!K3:K5</xm:f>
          </x14:formula1>
          <xm:sqref>CT26</xm:sqref>
        </x14:dataValidation>
        <x14:dataValidation type="list" allowBlank="1" showInputMessage="1" showErrorMessage="1">
          <x14:formula1>
            <xm:f>Системный!K3:K5</xm:f>
          </x14:formula1>
          <xm:sqref>DL26</xm:sqref>
        </x14:dataValidation>
        <x14:dataValidation type="list" allowBlank="1" showInputMessage="1" showErrorMessage="1">
          <x14:formula1>
            <xm:f>Системный!K3:K5</xm:f>
          </x14:formula1>
          <xm:sqref>EX26</xm:sqref>
        </x14:dataValidation>
        <x14:dataValidation type="list" allowBlank="1" showInputMessage="1" showErrorMessage="1">
          <x14:formula1>
            <xm:f>Системный!K3:K5</xm:f>
          </x14:formula1>
          <xm:sqref>FJ26</xm:sqref>
        </x14:dataValidation>
        <x14:dataValidation type="list" allowBlank="1" showInputMessage="1" showErrorMessage="1">
          <x14:formula1>
            <xm:f>Системный!K3:K5</xm:f>
          </x14:formula1>
          <xm:sqref>FP26</xm:sqref>
        </x14:dataValidation>
        <x14:dataValidation type="list" allowBlank="1" showInputMessage="1" showErrorMessage="1">
          <x14:formula1>
            <xm:f>Системный!K3:K5</xm:f>
          </x14:formula1>
          <xm:sqref>AP27</xm:sqref>
        </x14:dataValidation>
        <x14:dataValidation type="list" allowBlank="1" showInputMessage="1" showErrorMessage="1">
          <x14:formula1>
            <xm:f>Системный!K3:K5</xm:f>
          </x14:formula1>
          <xm:sqref>BH27</xm:sqref>
        </x14:dataValidation>
        <x14:dataValidation type="list" allowBlank="1" showInputMessage="1" showErrorMessage="1">
          <x14:formula1>
            <xm:f>Системный!K3:K5</xm:f>
          </x14:formula1>
          <xm:sqref>CB27</xm:sqref>
        </x14:dataValidation>
        <x14:dataValidation type="list" allowBlank="1" showInputMessage="1" showErrorMessage="1">
          <x14:formula1>
            <xm:f>Системный!K3:K5</xm:f>
          </x14:formula1>
          <xm:sqref>CH27</xm:sqref>
        </x14:dataValidation>
        <x14:dataValidation type="list" allowBlank="1" showInputMessage="1" showErrorMessage="1">
          <x14:formula1>
            <xm:f>Системный!K3:K5</xm:f>
          </x14:formula1>
          <xm:sqref>CN27</xm:sqref>
        </x14:dataValidation>
        <x14:dataValidation type="list" allowBlank="1" showInputMessage="1" showErrorMessage="1">
          <x14:formula1>
            <xm:f>Системный!K3:K5</xm:f>
          </x14:formula1>
          <xm:sqref>CT27</xm:sqref>
        </x14:dataValidation>
        <x14:dataValidation type="list" allowBlank="1" showInputMessage="1" showErrorMessage="1">
          <x14:formula1>
            <xm:f>Системный!K3:K5</xm:f>
          </x14:formula1>
          <xm:sqref>DL27</xm:sqref>
        </x14:dataValidation>
        <x14:dataValidation type="list" allowBlank="1" showInputMessage="1" showErrorMessage="1">
          <x14:formula1>
            <xm:f>Системный!K3:K5</xm:f>
          </x14:formula1>
          <xm:sqref>EX27</xm:sqref>
        </x14:dataValidation>
        <x14:dataValidation type="list" allowBlank="1" showInputMessage="1" showErrorMessage="1">
          <x14:formula1>
            <xm:f>Системный!K3:K5</xm:f>
          </x14:formula1>
          <xm:sqref>AP28</xm:sqref>
        </x14:dataValidation>
        <x14:dataValidation type="list" allowBlank="1" showInputMessage="1" showErrorMessage="1">
          <x14:formula1>
            <xm:f>Системный!K3:K5</xm:f>
          </x14:formula1>
          <xm:sqref>BH28</xm:sqref>
        </x14:dataValidation>
        <x14:dataValidation type="list" allowBlank="1" showInputMessage="1" showErrorMessage="1">
          <x14:formula1>
            <xm:f>Системный!K3:K5</xm:f>
          </x14:formula1>
          <xm:sqref>CB28</xm:sqref>
        </x14:dataValidation>
        <x14:dataValidation type="list" allowBlank="1" showInputMessage="1" showErrorMessage="1">
          <x14:formula1>
            <xm:f>Системный!K3:K5</xm:f>
          </x14:formula1>
          <xm:sqref>CH28</xm:sqref>
        </x14:dataValidation>
        <x14:dataValidation type="list" allowBlank="1" showInputMessage="1" showErrorMessage="1">
          <x14:formula1>
            <xm:f>Системный!K3:K5</xm:f>
          </x14:formula1>
          <xm:sqref>CN28</xm:sqref>
        </x14:dataValidation>
        <x14:dataValidation type="list" allowBlank="1" showInputMessage="1" showErrorMessage="1">
          <x14:formula1>
            <xm:f>Системный!K3:K5</xm:f>
          </x14:formula1>
          <xm:sqref>CT28</xm:sqref>
        </x14:dataValidation>
        <x14:dataValidation type="list" allowBlank="1" showInputMessage="1" showErrorMessage="1">
          <x14:formula1>
            <xm:f>Системный!K3:K5</xm:f>
          </x14:formula1>
          <xm:sqref>DL28</xm:sqref>
        </x14:dataValidation>
        <x14:dataValidation type="list" allowBlank="1" showInputMessage="1" showErrorMessage="1">
          <x14:formula1>
            <xm:f>Системный!K3:K5</xm:f>
          </x14:formula1>
          <xm:sqref>EL3:EL113</xm:sqref>
        </x14:dataValidation>
        <x14:dataValidation type="list" allowBlank="1" showInputMessage="1" showErrorMessage="1">
          <x14:formula1>
            <xm:f>Системный!K3:K5</xm:f>
          </x14:formula1>
          <xm:sqref>EX28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00B050"/>
  </sheetPr>
  <dimension ref="A1:EG152"/>
  <sheetViews>
    <sheetView zoomScale="85" zoomScaleNormal="85" workbookViewId="0">
      <pane xSplit="2" ySplit="2" topLeftCell="C3" activePane="bottomRight" state="frozen"/>
      <selection activeCell="A4" sqref="A4:XFD4"/>
      <selection pane="topRight" activeCell="A4" sqref="A4:XFD4"/>
      <selection pane="bottomLeft" activeCell="A4" sqref="A4:XFD4"/>
      <selection pane="bottomRight" activeCell="P3" sqref="P3"/>
    </sheetView>
  </sheetViews>
  <sheetFormatPr defaultRowHeight="15" outlineLevelCol="1" x14ac:dyDescent="0.25"/>
  <cols>
    <col min="1" max="1" width="9.140625" style="3"/>
    <col min="2" max="2" width="73.7109375" style="41" bestFit="1" customWidth="1"/>
    <col min="3" max="3" width="15.5703125" style="41" customWidth="1" outlineLevel="1"/>
    <col min="4" max="4" width="11" style="41" customWidth="1" outlineLevel="1"/>
    <col min="5" max="5" width="10.85546875" style="41" customWidth="1" outlineLevel="1"/>
    <col min="6" max="6" width="16" style="41" customWidth="1" outlineLevel="1"/>
    <col min="7" max="7" width="11.5703125" style="41" customWidth="1" outlineLevel="1"/>
    <col min="8" max="8" width="4.7109375" style="41" bestFit="1" customWidth="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bestFit="1" customWidth="1" collapsed="1"/>
    <col min="15" max="15" width="15.5703125" style="41" customWidth="1" outlineLevel="1"/>
    <col min="16" max="16" width="11" style="41" customWidth="1" outlineLevel="1"/>
    <col min="17" max="17" width="14.5703125" style="41" customWidth="1" outlineLevel="1"/>
    <col min="18" max="18" width="12.140625" style="41" customWidth="1" outlineLevel="1"/>
    <col min="19" max="19" width="6.7109375" style="41" customWidth="1" outlineLevel="1"/>
    <col min="20" max="20" width="4.7109375" style="41" bestFit="1" customWidth="1"/>
    <col min="21" max="21" width="15.5703125" style="41" customWidth="1" outlineLevel="1"/>
    <col min="22" max="23" width="9.140625" style="41" customWidth="1" outlineLevel="1"/>
    <col min="24" max="24" width="12.28515625" style="41" customWidth="1" outlineLevel="1"/>
    <col min="25" max="25" width="9.140625" style="41" customWidth="1" outlineLevel="1"/>
    <col min="26" max="26" width="4.7109375" style="20" bestFit="1" customWidth="1"/>
    <col min="27" max="27" width="15.5703125" style="41" customWidth="1" outlineLevel="1"/>
    <col min="28" max="29" width="9.140625" style="41" customWidth="1" outlineLevel="1"/>
    <col min="30" max="30" width="12.42578125" style="41" customWidth="1" outlineLevel="1"/>
    <col min="31" max="31" width="9.140625" style="41" customWidth="1" outlineLevel="1"/>
    <col min="32" max="32" width="4.7109375" style="20" bestFit="1" customWidth="1"/>
    <col min="33" max="33" width="15.5703125" style="41" hidden="1" customWidth="1" outlineLevel="1"/>
    <col min="34" max="37" width="9.140625" style="41" hidden="1" customWidth="1" outlineLevel="1"/>
    <col min="38" max="38" width="4.7109375" style="20" bestFit="1" customWidth="1" collapsed="1"/>
    <col min="39" max="39" width="15.5703125" style="41" hidden="1" customWidth="1" outlineLevel="1"/>
    <col min="40" max="43" width="9.140625" style="41" hidden="1" customWidth="1" outlineLevel="1"/>
    <col min="44" max="44" width="4.7109375" style="20" bestFit="1" customWidth="1" collapsed="1"/>
    <col min="45" max="45" width="26.85546875" style="126" customWidth="1"/>
    <col min="46" max="47" width="27.42578125" style="1" customWidth="1"/>
    <col min="48" max="48" width="10.7109375" style="1" customWidth="1"/>
    <col min="49" max="49" width="42.28515625" customWidth="1"/>
    <col min="50" max="50" width="18.5703125" style="196" customWidth="1"/>
    <col min="51" max="51" width="33.140625" customWidth="1"/>
    <col min="52" max="52" width="11.7109375" customWidth="1"/>
    <col min="53" max="54" width="9.140625" customWidth="1"/>
  </cols>
  <sheetData>
    <row r="1" spans="1:137" ht="36" customHeight="1" thickBot="1" x14ac:dyDescent="0.3">
      <c r="C1" s="1044" t="s">
        <v>80</v>
      </c>
      <c r="D1" s="1044"/>
      <c r="E1" s="1044"/>
      <c r="F1" s="1044"/>
      <c r="G1" s="1044"/>
      <c r="H1" s="185" t="s">
        <v>2533</v>
      </c>
      <c r="I1" s="1044" t="s">
        <v>3618</v>
      </c>
      <c r="J1" s="1044"/>
      <c r="K1" s="1044"/>
      <c r="L1" s="1044"/>
      <c r="M1" s="1044"/>
      <c r="N1" s="185" t="s">
        <v>2495</v>
      </c>
      <c r="O1" s="1044" t="s">
        <v>81</v>
      </c>
      <c r="P1" s="1044"/>
      <c r="Q1" s="1044"/>
      <c r="R1" s="1044"/>
      <c r="S1" s="1044"/>
      <c r="T1" s="185" t="s">
        <v>2495</v>
      </c>
      <c r="U1" s="1023" t="s">
        <v>82</v>
      </c>
      <c r="V1" s="1023"/>
      <c r="W1" s="1023"/>
      <c r="X1" s="1023"/>
      <c r="Y1" s="1023"/>
      <c r="Z1" s="185" t="s">
        <v>2495</v>
      </c>
      <c r="AA1" s="1044" t="s">
        <v>83</v>
      </c>
      <c r="AB1" s="1044"/>
      <c r="AC1" s="1044"/>
      <c r="AD1" s="1044"/>
      <c r="AE1" s="1044"/>
      <c r="AF1" s="185" t="s">
        <v>2493</v>
      </c>
      <c r="AG1" s="1044" t="s">
        <v>407</v>
      </c>
      <c r="AH1" s="1044"/>
      <c r="AI1" s="1044"/>
      <c r="AJ1" s="1044"/>
      <c r="AK1" s="1044"/>
      <c r="AL1" s="185" t="s">
        <v>2495</v>
      </c>
      <c r="AM1" s="1044" t="s">
        <v>3602</v>
      </c>
      <c r="AN1" s="1044"/>
      <c r="AO1" s="1044"/>
      <c r="AP1" s="1044"/>
      <c r="AQ1" s="1044"/>
      <c r="AR1" s="185" t="s">
        <v>2495</v>
      </c>
      <c r="AS1" s="589" t="s">
        <v>4129</v>
      </c>
      <c r="AT1" s="98" t="s">
        <v>4128</v>
      </c>
      <c r="AU1" s="215"/>
      <c r="AV1" s="239"/>
      <c r="AW1" s="1014" t="s">
        <v>383</v>
      </c>
      <c r="AX1" s="1047" t="s">
        <v>2494</v>
      </c>
      <c r="AY1" s="975" t="s">
        <v>382</v>
      </c>
      <c r="AZ1" s="1045" t="s">
        <v>3619</v>
      </c>
    </row>
    <row r="2" spans="1:137" ht="69" customHeight="1" thickBot="1" x14ac:dyDescent="0.3">
      <c r="A2" s="54" t="s">
        <v>0</v>
      </c>
      <c r="B2" s="202" t="s">
        <v>42</v>
      </c>
      <c r="C2" s="42" t="s">
        <v>2</v>
      </c>
      <c r="D2" s="47" t="s">
        <v>49</v>
      </c>
      <c r="E2" s="47" t="s">
        <v>50</v>
      </c>
      <c r="F2" s="47" t="s">
        <v>74</v>
      </c>
      <c r="G2" s="70" t="s">
        <v>0</v>
      </c>
      <c r="H2" s="1042" t="s">
        <v>80</v>
      </c>
      <c r="I2" s="431" t="s">
        <v>2</v>
      </c>
      <c r="J2" s="47" t="s">
        <v>49</v>
      </c>
      <c r="K2" s="47" t="s">
        <v>50</v>
      </c>
      <c r="L2" s="47" t="s">
        <v>74</v>
      </c>
      <c r="M2" s="47" t="s">
        <v>0</v>
      </c>
      <c r="N2" s="1042" t="s">
        <v>3618</v>
      </c>
      <c r="O2" s="431" t="s">
        <v>2</v>
      </c>
      <c r="P2" s="47" t="s">
        <v>49</v>
      </c>
      <c r="Q2" s="47" t="s">
        <v>50</v>
      </c>
      <c r="R2" s="47" t="s">
        <v>74</v>
      </c>
      <c r="S2" s="47" t="s">
        <v>0</v>
      </c>
      <c r="T2" s="1042" t="s">
        <v>81</v>
      </c>
      <c r="U2" s="42" t="s">
        <v>2</v>
      </c>
      <c r="V2" s="47" t="s">
        <v>49</v>
      </c>
      <c r="W2" s="47" t="s">
        <v>50</v>
      </c>
      <c r="X2" s="47" t="s">
        <v>74</v>
      </c>
      <c r="Y2" s="47" t="s">
        <v>0</v>
      </c>
      <c r="Z2" s="1042" t="s">
        <v>82</v>
      </c>
      <c r="AA2" s="42" t="s">
        <v>2</v>
      </c>
      <c r="AB2" s="47" t="s">
        <v>49</v>
      </c>
      <c r="AC2" s="47" t="s">
        <v>50</v>
      </c>
      <c r="AD2" s="47" t="s">
        <v>74</v>
      </c>
      <c r="AE2" s="47" t="s">
        <v>0</v>
      </c>
      <c r="AF2" s="1042" t="s">
        <v>83</v>
      </c>
      <c r="AG2" s="42" t="s">
        <v>2</v>
      </c>
      <c r="AH2" s="47" t="s">
        <v>49</v>
      </c>
      <c r="AI2" s="47" t="s">
        <v>50</v>
      </c>
      <c r="AJ2" s="47" t="s">
        <v>74</v>
      </c>
      <c r="AK2" s="47" t="s">
        <v>0</v>
      </c>
      <c r="AL2" s="1042" t="s">
        <v>407</v>
      </c>
      <c r="AM2" s="42" t="s">
        <v>2</v>
      </c>
      <c r="AN2" s="47" t="s">
        <v>49</v>
      </c>
      <c r="AO2" s="47" t="s">
        <v>50</v>
      </c>
      <c r="AP2" s="47" t="s">
        <v>74</v>
      </c>
      <c r="AQ2" s="47" t="s">
        <v>0</v>
      </c>
      <c r="AR2" s="1042" t="s">
        <v>3602</v>
      </c>
      <c r="AS2" s="60" t="s">
        <v>408</v>
      </c>
      <c r="AT2" s="60" t="s">
        <v>84</v>
      </c>
      <c r="AU2" s="60" t="s">
        <v>3989</v>
      </c>
      <c r="AV2" s="101" t="s">
        <v>85</v>
      </c>
      <c r="AW2" s="1034"/>
      <c r="AX2" s="1048"/>
      <c r="AY2" s="977"/>
      <c r="AZ2" s="1046"/>
    </row>
    <row r="3" spans="1:137" ht="15" customHeight="1" x14ac:dyDescent="0.25">
      <c r="A3" s="19">
        <v>1</v>
      </c>
      <c r="B3" s="664" t="s">
        <v>6705</v>
      </c>
      <c r="C3" s="663" t="s">
        <v>4416</v>
      </c>
      <c r="D3" s="659" t="s">
        <v>72</v>
      </c>
      <c r="E3" s="663" t="s">
        <v>69</v>
      </c>
      <c r="F3" s="659" t="s">
        <v>73</v>
      </c>
      <c r="G3" s="231">
        <v>281</v>
      </c>
      <c r="H3" s="1031"/>
      <c r="I3" s="432"/>
      <c r="J3" s="433"/>
      <c r="K3" s="228"/>
      <c r="L3" s="228"/>
      <c r="M3" s="231"/>
      <c r="N3" s="1031"/>
      <c r="O3" s="933" t="s">
        <v>4401</v>
      </c>
      <c r="P3" s="659" t="s">
        <v>71</v>
      </c>
      <c r="Q3" s="663" t="s">
        <v>51</v>
      </c>
      <c r="R3" s="659" t="s">
        <v>4589</v>
      </c>
      <c r="S3" s="231">
        <v>9</v>
      </c>
      <c r="T3" s="1031"/>
      <c r="U3" s="588"/>
      <c r="V3" s="659"/>
      <c r="W3" s="659"/>
      <c r="X3" s="659"/>
      <c r="Y3" s="231"/>
      <c r="Z3" s="1031"/>
      <c r="AA3" s="933" t="s">
        <v>4583</v>
      </c>
      <c r="AB3" s="659" t="s">
        <v>72</v>
      </c>
      <c r="AC3" s="663" t="s">
        <v>69</v>
      </c>
      <c r="AD3" s="659" t="s">
        <v>73</v>
      </c>
      <c r="AE3" s="231">
        <v>282</v>
      </c>
      <c r="AF3" s="1031"/>
      <c r="AG3" s="222"/>
      <c r="AH3" s="359"/>
      <c r="AI3" s="359"/>
      <c r="AJ3" s="43"/>
      <c r="AK3" s="359"/>
      <c r="AL3" s="1031"/>
      <c r="AM3" s="222"/>
      <c r="AN3" s="359"/>
      <c r="AO3" s="359"/>
      <c r="AP3" s="43"/>
      <c r="AQ3" s="359"/>
      <c r="AR3" s="1031"/>
      <c r="AS3" s="84">
        <v>60</v>
      </c>
      <c r="AT3" s="84">
        <v>59</v>
      </c>
      <c r="AU3" s="591"/>
      <c r="AV3" s="232">
        <v>1</v>
      </c>
      <c r="AW3" s="276" t="s">
        <v>6950</v>
      </c>
      <c r="AX3" s="184">
        <v>651</v>
      </c>
      <c r="AY3" s="284" t="s">
        <v>4091</v>
      </c>
      <c r="AZ3" s="12"/>
      <c r="ED3" s="635"/>
      <c r="EE3" s="635"/>
      <c r="EF3" s="635"/>
      <c r="EG3" s="635"/>
    </row>
    <row r="4" spans="1:137" x14ac:dyDescent="0.25">
      <c r="A4" s="4">
        <v>2</v>
      </c>
      <c r="B4" s="664" t="s">
        <v>6706</v>
      </c>
      <c r="C4" s="663" t="s">
        <v>4717</v>
      </c>
      <c r="D4" s="659" t="s">
        <v>72</v>
      </c>
      <c r="E4" s="663" t="s">
        <v>69</v>
      </c>
      <c r="F4" s="659" t="s">
        <v>73</v>
      </c>
      <c r="G4" s="231">
        <v>279</v>
      </c>
      <c r="H4" s="1031"/>
      <c r="I4" s="432"/>
      <c r="J4" s="272"/>
      <c r="K4" s="153"/>
      <c r="L4" s="153"/>
      <c r="M4" s="153"/>
      <c r="N4" s="1031"/>
      <c r="O4" s="933" t="s">
        <v>4410</v>
      </c>
      <c r="P4" s="659" t="s">
        <v>71</v>
      </c>
      <c r="Q4" s="41" t="s">
        <v>51</v>
      </c>
      <c r="R4" s="659" t="s">
        <v>4589</v>
      </c>
      <c r="S4" s="231">
        <v>10</v>
      </c>
      <c r="T4" s="1031"/>
      <c r="U4" s="588"/>
      <c r="V4" s="659"/>
      <c r="W4" s="659"/>
      <c r="X4" s="659"/>
      <c r="Y4" s="231"/>
      <c r="Z4" s="1031"/>
      <c r="AA4" s="933" t="s">
        <v>4718</v>
      </c>
      <c r="AB4" s="659" t="s">
        <v>72</v>
      </c>
      <c r="AC4" s="663" t="s">
        <v>69</v>
      </c>
      <c r="AD4" s="659" t="s">
        <v>73</v>
      </c>
      <c r="AE4" s="231">
        <v>280</v>
      </c>
      <c r="AF4" s="1031"/>
      <c r="AG4" s="222"/>
      <c r="AH4" s="359"/>
      <c r="AI4" s="359"/>
      <c r="AJ4" s="359"/>
      <c r="AK4" s="359"/>
      <c r="AL4" s="1031"/>
      <c r="AM4" s="222"/>
      <c r="AN4" s="359"/>
      <c r="AO4" s="359"/>
      <c r="AP4" s="359"/>
      <c r="AQ4" s="359"/>
      <c r="AR4" s="1031"/>
      <c r="AS4" s="84">
        <v>65</v>
      </c>
      <c r="AT4" s="84">
        <v>64</v>
      </c>
      <c r="AU4" s="590"/>
      <c r="AV4" s="233">
        <v>2</v>
      </c>
      <c r="AW4" s="276" t="s">
        <v>6951</v>
      </c>
      <c r="AX4" s="184">
        <v>652</v>
      </c>
      <c r="AY4" s="250" t="s">
        <v>4091</v>
      </c>
      <c r="AZ4" s="12"/>
      <c r="ED4" s="635"/>
      <c r="EE4" s="635"/>
      <c r="EF4" s="635"/>
      <c r="EG4" s="635"/>
    </row>
    <row r="5" spans="1:137" x14ac:dyDescent="0.25">
      <c r="A5" s="4">
        <v>3</v>
      </c>
      <c r="B5" s="664"/>
      <c r="C5" s="663"/>
      <c r="D5" s="659"/>
      <c r="E5" s="663"/>
      <c r="F5" s="659"/>
      <c r="G5" s="231"/>
      <c r="H5" s="1031"/>
      <c r="I5" s="432"/>
      <c r="J5" s="153"/>
      <c r="K5" s="153"/>
      <c r="L5" s="153"/>
      <c r="M5" s="153"/>
      <c r="N5" s="1031"/>
      <c r="O5" s="432"/>
      <c r="P5" s="665"/>
      <c r="Q5" s="663"/>
      <c r="R5" s="659"/>
      <c r="S5" s="231"/>
      <c r="T5" s="1031"/>
      <c r="U5" s="588"/>
      <c r="V5" s="659"/>
      <c r="W5" s="659"/>
      <c r="X5" s="659"/>
      <c r="Y5" s="231"/>
      <c r="Z5" s="1031"/>
      <c r="AA5" s="432"/>
      <c r="AB5" s="665"/>
      <c r="AC5" s="663"/>
      <c r="AD5" s="659"/>
      <c r="AE5" s="231"/>
      <c r="AF5" s="1031"/>
      <c r="AG5" s="222"/>
      <c r="AH5" s="359"/>
      <c r="AI5" s="359"/>
      <c r="AJ5" s="359"/>
      <c r="AK5" s="359"/>
      <c r="AL5" s="1031"/>
      <c r="AM5" s="222"/>
      <c r="AN5" s="359"/>
      <c r="AO5" s="359"/>
      <c r="AP5" s="359"/>
      <c r="AQ5" s="359"/>
      <c r="AR5" s="1031"/>
      <c r="AS5" s="84"/>
      <c r="AT5" s="84"/>
      <c r="AU5" s="590"/>
      <c r="AV5" s="233"/>
      <c r="AW5" s="224"/>
      <c r="AX5" s="184"/>
      <c r="AY5" s="664"/>
      <c r="AZ5" s="12"/>
      <c r="ED5" s="635"/>
      <c r="EE5" s="635"/>
      <c r="EF5" s="635"/>
      <c r="EG5" s="635"/>
    </row>
    <row r="6" spans="1:137" x14ac:dyDescent="0.25">
      <c r="A6" s="4">
        <v>4</v>
      </c>
      <c r="B6" s="664"/>
      <c r="C6" s="663"/>
      <c r="D6" s="665"/>
      <c r="E6" s="663"/>
      <c r="F6" s="659"/>
      <c r="G6" s="231"/>
      <c r="H6" s="1031"/>
      <c r="I6" s="432"/>
      <c r="J6" s="153"/>
      <c r="K6" s="230"/>
      <c r="L6" s="153"/>
      <c r="M6" s="231"/>
      <c r="N6" s="1031"/>
      <c r="O6" s="432"/>
      <c r="P6" s="665"/>
      <c r="Q6" s="663"/>
      <c r="R6" s="659"/>
      <c r="S6" s="231"/>
      <c r="T6" s="1031"/>
      <c r="U6" s="588"/>
      <c r="V6" s="659"/>
      <c r="W6" s="659"/>
      <c r="X6" s="659"/>
      <c r="Y6" s="231"/>
      <c r="Z6" s="1031"/>
      <c r="AA6" s="432"/>
      <c r="AB6" s="659"/>
      <c r="AC6" s="663"/>
      <c r="AD6" s="659"/>
      <c r="AE6" s="231"/>
      <c r="AF6" s="1031"/>
      <c r="AG6" s="222"/>
      <c r="AH6" s="359"/>
      <c r="AI6" s="359"/>
      <c r="AJ6" s="359"/>
      <c r="AK6" s="359"/>
      <c r="AL6" s="1031"/>
      <c r="AM6" s="222"/>
      <c r="AN6" s="359"/>
      <c r="AO6" s="359"/>
      <c r="AP6" s="359"/>
      <c r="AQ6" s="359"/>
      <c r="AR6" s="1031"/>
      <c r="AS6" s="594"/>
      <c r="AT6" s="84"/>
      <c r="AU6" s="590"/>
      <c r="AV6" s="233"/>
      <c r="AW6" s="224"/>
      <c r="AX6" s="184"/>
      <c r="AY6" s="664"/>
      <c r="AZ6" s="12"/>
      <c r="ED6" s="635"/>
      <c r="EE6" s="635"/>
      <c r="EF6" s="635"/>
      <c r="EG6" s="635"/>
    </row>
    <row r="7" spans="1:137" x14ac:dyDescent="0.25">
      <c r="A7" s="4">
        <v>5</v>
      </c>
      <c r="B7" s="664"/>
      <c r="C7" s="663"/>
      <c r="D7" s="665"/>
      <c r="E7" s="663"/>
      <c r="F7" s="659"/>
      <c r="G7" s="231"/>
      <c r="H7" s="1031"/>
      <c r="I7" s="434"/>
      <c r="J7" s="153"/>
      <c r="K7" s="230"/>
      <c r="L7" s="153"/>
      <c r="M7" s="153"/>
      <c r="N7" s="1031"/>
      <c r="O7" s="432"/>
      <c r="P7" s="665"/>
      <c r="Q7" s="663"/>
      <c r="R7" s="659"/>
      <c r="S7" s="231"/>
      <c r="T7" s="1031"/>
      <c r="U7" s="588"/>
      <c r="V7" s="659"/>
      <c r="W7" s="659"/>
      <c r="X7" s="659"/>
      <c r="Y7" s="231"/>
      <c r="Z7" s="1031"/>
      <c r="AA7" s="432"/>
      <c r="AB7" s="659"/>
      <c r="AC7" s="663"/>
      <c r="AD7" s="659"/>
      <c r="AE7" s="231"/>
      <c r="AF7" s="1031"/>
      <c r="AG7" s="222"/>
      <c r="AH7" s="359"/>
      <c r="AI7" s="359"/>
      <c r="AJ7" s="359"/>
      <c r="AK7" s="359"/>
      <c r="AL7" s="1031"/>
      <c r="AM7" s="222"/>
      <c r="AN7" s="359"/>
      <c r="AO7" s="359"/>
      <c r="AP7" s="359"/>
      <c r="AQ7" s="359"/>
      <c r="AR7" s="1031"/>
      <c r="AS7" s="594"/>
      <c r="AT7" s="84"/>
      <c r="AU7" s="590"/>
      <c r="AV7" s="233"/>
      <c r="AW7" s="224"/>
      <c r="AX7" s="184"/>
      <c r="AY7" s="664"/>
      <c r="AZ7" s="12"/>
      <c r="ED7" s="635"/>
      <c r="EE7" s="635"/>
      <c r="EF7" s="635"/>
      <c r="EG7" s="635"/>
    </row>
    <row r="8" spans="1:137" x14ac:dyDescent="0.25">
      <c r="A8" s="4">
        <v>6</v>
      </c>
      <c r="B8" s="664"/>
      <c r="C8" s="434"/>
      <c r="D8" s="659"/>
      <c r="E8" s="663"/>
      <c r="F8" s="659"/>
      <c r="G8" s="231"/>
      <c r="H8" s="1031"/>
      <c r="I8" s="432"/>
      <c r="J8" s="153"/>
      <c r="K8" s="230"/>
      <c r="L8" s="153"/>
      <c r="M8" s="231"/>
      <c r="N8" s="1031"/>
      <c r="O8" s="432"/>
      <c r="P8" s="659"/>
      <c r="Q8" s="663"/>
      <c r="R8" s="659"/>
      <c r="S8" s="231"/>
      <c r="T8" s="1031"/>
      <c r="U8" s="588"/>
      <c r="V8" s="659"/>
      <c r="W8" s="659"/>
      <c r="X8" s="659"/>
      <c r="Y8" s="231"/>
      <c r="Z8" s="1031"/>
      <c r="AA8" s="432"/>
      <c r="AB8" s="665"/>
      <c r="AC8" s="663"/>
      <c r="AD8" s="659"/>
      <c r="AE8" s="231"/>
      <c r="AF8" s="1031"/>
      <c r="AG8" s="222"/>
      <c r="AH8" s="359"/>
      <c r="AI8" s="359"/>
      <c r="AJ8" s="359"/>
      <c r="AK8" s="359"/>
      <c r="AL8" s="1031"/>
      <c r="AM8" s="222"/>
      <c r="AN8" s="359"/>
      <c r="AO8" s="359"/>
      <c r="AP8" s="359"/>
      <c r="AQ8" s="359"/>
      <c r="AR8" s="1031"/>
      <c r="AS8" s="594"/>
      <c r="AT8" s="594"/>
      <c r="AU8" s="590"/>
      <c r="AV8" s="233"/>
      <c r="AW8" s="224"/>
      <c r="AX8" s="184"/>
      <c r="AY8" s="664"/>
      <c r="AZ8" s="12"/>
      <c r="ED8" s="635"/>
      <c r="EE8" s="635"/>
      <c r="EF8" s="635"/>
      <c r="EG8" s="635"/>
    </row>
    <row r="9" spans="1:137" x14ac:dyDescent="0.25">
      <c r="A9" s="4">
        <v>7</v>
      </c>
      <c r="B9" s="664"/>
      <c r="C9" s="434"/>
      <c r="D9" s="665"/>
      <c r="E9" s="663"/>
      <c r="F9" s="659"/>
      <c r="G9" s="231"/>
      <c r="H9" s="1031"/>
      <c r="I9" s="432"/>
      <c r="J9" s="153"/>
      <c r="K9" s="230"/>
      <c r="L9" s="153"/>
      <c r="M9" s="231"/>
      <c r="N9" s="1031"/>
      <c r="O9" s="432"/>
      <c r="P9" s="665"/>
      <c r="Q9" s="663"/>
      <c r="R9" s="659"/>
      <c r="S9" s="231"/>
      <c r="T9" s="1031"/>
      <c r="U9" s="588"/>
      <c r="V9" s="659"/>
      <c r="W9" s="659"/>
      <c r="X9" s="659"/>
      <c r="Y9" s="231"/>
      <c r="Z9" s="1031"/>
      <c r="AA9" s="432"/>
      <c r="AB9" s="665"/>
      <c r="AC9" s="663"/>
      <c r="AD9" s="659"/>
      <c r="AE9" s="231"/>
      <c r="AF9" s="1031"/>
      <c r="AG9" s="222"/>
      <c r="AH9" s="359"/>
      <c r="AI9" s="359"/>
      <c r="AJ9" s="359"/>
      <c r="AK9" s="359"/>
      <c r="AL9" s="1031"/>
      <c r="AM9" s="222"/>
      <c r="AN9" s="359"/>
      <c r="AO9" s="359"/>
      <c r="AP9" s="359"/>
      <c r="AQ9" s="359"/>
      <c r="AR9" s="1031"/>
      <c r="AS9" s="594"/>
      <c r="AT9" s="594"/>
      <c r="AU9" s="590"/>
      <c r="AV9" s="233"/>
      <c r="AW9" s="276"/>
      <c r="AX9" s="184"/>
      <c r="AY9" s="250"/>
      <c r="AZ9" s="12"/>
      <c r="ED9" s="635"/>
      <c r="EE9" s="635"/>
      <c r="EF9" s="635"/>
      <c r="EG9" s="635"/>
    </row>
    <row r="10" spans="1:137" x14ac:dyDescent="0.25">
      <c r="A10" s="4">
        <v>8</v>
      </c>
      <c r="B10" s="664"/>
      <c r="C10" s="434"/>
      <c r="D10" s="659"/>
      <c r="E10" s="663"/>
      <c r="F10" s="659"/>
      <c r="G10" s="231"/>
      <c r="H10" s="1031"/>
      <c r="I10" s="432"/>
      <c r="J10" s="153"/>
      <c r="K10" s="230"/>
      <c r="L10" s="153"/>
      <c r="M10" s="231"/>
      <c r="N10" s="1031"/>
      <c r="O10" s="432"/>
      <c r="P10" s="665"/>
      <c r="Q10" s="663"/>
      <c r="R10" s="659"/>
      <c r="T10" s="1031"/>
      <c r="U10" s="588"/>
      <c r="V10" s="659"/>
      <c r="W10" s="659"/>
      <c r="X10" s="659"/>
      <c r="Y10" s="231"/>
      <c r="Z10" s="1031"/>
      <c r="AA10" s="432"/>
      <c r="AB10" s="665"/>
      <c r="AC10" s="663"/>
      <c r="AD10" s="659"/>
      <c r="AE10" s="231"/>
      <c r="AF10" s="1031"/>
      <c r="AG10" s="222"/>
      <c r="AH10" s="359"/>
      <c r="AI10" s="359"/>
      <c r="AJ10" s="359"/>
      <c r="AK10" s="359"/>
      <c r="AL10" s="1031"/>
      <c r="AM10" s="222"/>
      <c r="AN10" s="359"/>
      <c r="AO10" s="359"/>
      <c r="AP10" s="359"/>
      <c r="AQ10" s="359"/>
      <c r="AR10" s="1031"/>
      <c r="AS10" s="594"/>
      <c r="AT10" s="594"/>
      <c r="AU10" s="590"/>
      <c r="AV10" s="233"/>
      <c r="AW10" s="276"/>
      <c r="AX10" s="184"/>
      <c r="AY10" s="664"/>
      <c r="AZ10" s="12"/>
      <c r="ED10" s="635"/>
      <c r="EE10" s="635"/>
      <c r="EF10" s="635"/>
      <c r="EG10" s="635"/>
    </row>
    <row r="11" spans="1:137" x14ac:dyDescent="0.25">
      <c r="A11" s="4">
        <v>9</v>
      </c>
      <c r="B11" s="664"/>
      <c r="C11" s="434"/>
      <c r="D11" s="659"/>
      <c r="E11" s="663"/>
      <c r="F11" s="659"/>
      <c r="G11" s="231"/>
      <c r="H11" s="1031"/>
      <c r="I11" s="432"/>
      <c r="J11" s="153"/>
      <c r="K11" s="230"/>
      <c r="L11" s="153"/>
      <c r="M11" s="231"/>
      <c r="N11" s="1031"/>
      <c r="O11" s="432"/>
      <c r="P11" s="665"/>
      <c r="Q11" s="663"/>
      <c r="R11" s="659"/>
      <c r="T11" s="1031"/>
      <c r="U11" s="588"/>
      <c r="V11" s="659"/>
      <c r="W11" s="659"/>
      <c r="X11" s="659"/>
      <c r="Y11" s="231"/>
      <c r="Z11" s="1031"/>
      <c r="AA11" s="432"/>
      <c r="AB11" s="665"/>
      <c r="AC11" s="663"/>
      <c r="AD11" s="659"/>
      <c r="AE11" s="659"/>
      <c r="AF11" s="1031"/>
      <c r="AG11" s="222"/>
      <c r="AH11" s="359"/>
      <c r="AI11" s="359"/>
      <c r="AJ11" s="359"/>
      <c r="AK11" s="359"/>
      <c r="AL11" s="1031"/>
      <c r="AM11" s="222"/>
      <c r="AN11" s="359"/>
      <c r="AO11" s="359"/>
      <c r="AP11" s="359"/>
      <c r="AQ11" s="359"/>
      <c r="AR11" s="1031"/>
      <c r="AS11" s="594"/>
      <c r="AT11" s="594"/>
      <c r="AU11" s="590"/>
      <c r="AV11" s="233"/>
      <c r="AW11" s="276"/>
      <c r="AX11" s="184"/>
      <c r="AY11" s="664"/>
      <c r="AZ11" s="12"/>
      <c r="ED11" s="635"/>
      <c r="EE11" s="635"/>
      <c r="EF11" s="635"/>
      <c r="EG11" s="635"/>
    </row>
    <row r="12" spans="1:137" x14ac:dyDescent="0.25">
      <c r="A12" s="4">
        <v>10</v>
      </c>
      <c r="B12" s="664"/>
      <c r="C12" s="434"/>
      <c r="D12" s="665"/>
      <c r="E12" s="663"/>
      <c r="F12" s="659"/>
      <c r="G12" s="231"/>
      <c r="H12" s="1031"/>
      <c r="I12" s="432"/>
      <c r="J12" s="153"/>
      <c r="K12" s="230"/>
      <c r="L12" s="153"/>
      <c r="M12" s="231"/>
      <c r="N12" s="1031"/>
      <c r="O12" s="432"/>
      <c r="P12" s="665"/>
      <c r="Q12" s="663"/>
      <c r="R12" s="659"/>
      <c r="T12" s="1031"/>
      <c r="U12" s="588"/>
      <c r="V12" s="659"/>
      <c r="W12" s="659"/>
      <c r="X12" s="659"/>
      <c r="Y12" s="231"/>
      <c r="Z12" s="1031"/>
      <c r="AA12" s="432"/>
      <c r="AB12" s="665"/>
      <c r="AC12" s="663"/>
      <c r="AD12" s="659"/>
      <c r="AE12" s="659"/>
      <c r="AF12" s="1031"/>
      <c r="AG12" s="222"/>
      <c r="AH12" s="359"/>
      <c r="AI12" s="359"/>
      <c r="AJ12" s="359"/>
      <c r="AK12" s="359"/>
      <c r="AL12" s="1031"/>
      <c r="AM12" s="588"/>
      <c r="AN12" s="359"/>
      <c r="AO12" s="359"/>
      <c r="AP12" s="359"/>
      <c r="AQ12" s="231"/>
      <c r="AR12" s="1031"/>
      <c r="AS12" s="594"/>
      <c r="AT12" s="594"/>
      <c r="AU12" s="590"/>
      <c r="AV12" s="233"/>
      <c r="AW12" s="276"/>
      <c r="AX12" s="184"/>
      <c r="AY12" s="664"/>
      <c r="AZ12" s="12"/>
      <c r="ED12" s="635"/>
      <c r="EE12" s="635"/>
      <c r="EF12" s="635"/>
      <c r="EG12" s="635"/>
    </row>
    <row r="13" spans="1:137" ht="15.75" customHeight="1" x14ac:dyDescent="0.25">
      <c r="A13" s="4">
        <v>11</v>
      </c>
      <c r="B13" s="664"/>
      <c r="C13" s="434"/>
      <c r="D13" s="665"/>
      <c r="E13" s="663"/>
      <c r="F13" s="659"/>
      <c r="G13" s="231"/>
      <c r="H13" s="1031"/>
      <c r="I13" s="432"/>
      <c r="J13" s="153"/>
      <c r="K13" s="230"/>
      <c r="L13" s="153"/>
      <c r="M13" s="231"/>
      <c r="N13" s="1031"/>
      <c r="O13" s="432"/>
      <c r="P13" s="665"/>
      <c r="Q13" s="663"/>
      <c r="R13" s="659"/>
      <c r="S13" s="231"/>
      <c r="T13" s="1031"/>
      <c r="U13" s="588"/>
      <c r="V13" s="659"/>
      <c r="W13" s="659"/>
      <c r="X13" s="659"/>
      <c r="Y13" s="231"/>
      <c r="Z13" s="1031"/>
      <c r="AA13" s="432"/>
      <c r="AB13" s="665"/>
      <c r="AC13" s="663"/>
      <c r="AD13" s="659"/>
      <c r="AE13" s="659"/>
      <c r="AF13" s="1031"/>
      <c r="AG13" s="222"/>
      <c r="AH13" s="359"/>
      <c r="AI13" s="359"/>
      <c r="AJ13" s="359"/>
      <c r="AK13" s="359"/>
      <c r="AL13" s="1031"/>
      <c r="AM13" s="588"/>
      <c r="AN13" s="359"/>
      <c r="AO13" s="359"/>
      <c r="AP13" s="359"/>
      <c r="AQ13" s="231"/>
      <c r="AR13" s="1031"/>
      <c r="AS13" s="594"/>
      <c r="AT13" s="594"/>
      <c r="AU13" s="590"/>
      <c r="AV13" s="233"/>
      <c r="AW13" s="276"/>
      <c r="AX13" s="184"/>
      <c r="AY13" s="250"/>
      <c r="AZ13" s="12"/>
      <c r="ED13" s="635"/>
      <c r="EE13" s="635"/>
      <c r="EF13" s="635"/>
      <c r="EG13" s="635"/>
    </row>
    <row r="14" spans="1:137" x14ac:dyDescent="0.25">
      <c r="A14" s="4">
        <v>12</v>
      </c>
      <c r="B14" s="664"/>
      <c r="C14" s="434"/>
      <c r="D14" s="665"/>
      <c r="E14" s="663"/>
      <c r="F14" s="659"/>
      <c r="G14" s="231"/>
      <c r="H14" s="1031"/>
      <c r="I14" s="432"/>
      <c r="J14" s="153"/>
      <c r="K14" s="230"/>
      <c r="L14" s="153"/>
      <c r="M14" s="231"/>
      <c r="N14" s="1031"/>
      <c r="O14" s="432"/>
      <c r="P14" s="665"/>
      <c r="Q14" s="663"/>
      <c r="R14" s="659"/>
      <c r="S14" s="231"/>
      <c r="T14" s="1031"/>
      <c r="U14" s="588"/>
      <c r="V14" s="659"/>
      <c r="W14" s="659"/>
      <c r="X14" s="659"/>
      <c r="Y14" s="231"/>
      <c r="Z14" s="1031"/>
      <c r="AA14" s="432"/>
      <c r="AB14" s="665"/>
      <c r="AC14" s="663"/>
      <c r="AD14" s="659"/>
      <c r="AE14" s="659"/>
      <c r="AF14" s="1031"/>
      <c r="AG14" s="222"/>
      <c r="AH14" s="359"/>
      <c r="AI14" s="359"/>
      <c r="AJ14" s="359"/>
      <c r="AK14" s="359"/>
      <c r="AL14" s="1031"/>
      <c r="AM14" s="588"/>
      <c r="AN14" s="359"/>
      <c r="AO14" s="359"/>
      <c r="AP14" s="359"/>
      <c r="AQ14" s="231"/>
      <c r="AR14" s="1031"/>
      <c r="AS14" s="594"/>
      <c r="AT14" s="594"/>
      <c r="AU14" s="590"/>
      <c r="AV14" s="233"/>
      <c r="AW14" s="276"/>
      <c r="AX14" s="184"/>
      <c r="AY14" s="664"/>
      <c r="AZ14" s="12"/>
      <c r="ED14" s="635"/>
      <c r="EE14" s="635"/>
      <c r="EF14" s="635"/>
      <c r="EG14" s="635"/>
    </row>
    <row r="15" spans="1:137" x14ac:dyDescent="0.25">
      <c r="A15" s="4">
        <v>13</v>
      </c>
      <c r="B15" s="664"/>
      <c r="C15" s="434"/>
      <c r="D15" s="659"/>
      <c r="E15" s="663"/>
      <c r="F15" s="659"/>
      <c r="G15" s="659"/>
      <c r="H15" s="1031"/>
      <c r="I15" s="432"/>
      <c r="J15" s="153"/>
      <c r="K15" s="230"/>
      <c r="L15" s="153"/>
      <c r="M15" s="153"/>
      <c r="N15" s="1031"/>
      <c r="O15" s="432"/>
      <c r="P15" s="659"/>
      <c r="Q15" s="663"/>
      <c r="R15" s="659"/>
      <c r="S15" s="659"/>
      <c r="T15" s="1031"/>
      <c r="U15" s="588"/>
      <c r="V15" s="659"/>
      <c r="W15" s="659"/>
      <c r="X15" s="659"/>
      <c r="Y15" s="231"/>
      <c r="Z15" s="1031"/>
      <c r="AA15" s="432"/>
      <c r="AB15" s="665"/>
      <c r="AC15" s="663"/>
      <c r="AD15" s="659"/>
      <c r="AE15" s="659"/>
      <c r="AF15" s="1031"/>
      <c r="AG15" s="222"/>
      <c r="AH15" s="359"/>
      <c r="AI15" s="359"/>
      <c r="AJ15" s="359"/>
      <c r="AK15" s="359"/>
      <c r="AL15" s="1031"/>
      <c r="AM15" s="222"/>
      <c r="AN15" s="359"/>
      <c r="AO15" s="359"/>
      <c r="AP15" s="359"/>
      <c r="AQ15" s="359"/>
      <c r="AR15" s="1031"/>
      <c r="AS15" s="594"/>
      <c r="AT15" s="594"/>
      <c r="AU15" s="590"/>
      <c r="AV15" s="233"/>
      <c r="AW15" s="276"/>
      <c r="AX15" s="184"/>
      <c r="AY15" s="250"/>
      <c r="AZ15" s="12"/>
    </row>
    <row r="16" spans="1:137" s="304" customFormat="1" x14ac:dyDescent="0.25">
      <c r="A16" s="62">
        <v>14</v>
      </c>
      <c r="B16" s="664"/>
      <c r="C16" s="434"/>
      <c r="D16" s="659"/>
      <c r="E16" s="663"/>
      <c r="F16" s="659"/>
      <c r="G16" s="659"/>
      <c r="H16" s="1031"/>
      <c r="I16" s="432"/>
      <c r="J16" s="665"/>
      <c r="K16" s="663"/>
      <c r="L16" s="659"/>
      <c r="M16" s="231"/>
      <c r="N16" s="1031"/>
      <c r="O16" s="432"/>
      <c r="P16" s="659"/>
      <c r="Q16" s="663"/>
      <c r="R16" s="659"/>
      <c r="S16" s="659"/>
      <c r="T16" s="1031"/>
      <c r="U16" s="588"/>
      <c r="V16" s="659"/>
      <c r="W16" s="659"/>
      <c r="X16" s="659"/>
      <c r="Y16" s="231"/>
      <c r="Z16" s="1031"/>
      <c r="AA16" s="432"/>
      <c r="AB16" s="665"/>
      <c r="AC16" s="663"/>
      <c r="AD16" s="659"/>
      <c r="AE16" s="659"/>
      <c r="AF16" s="1031"/>
      <c r="AG16" s="222"/>
      <c r="AH16" s="359"/>
      <c r="AI16" s="359"/>
      <c r="AJ16" s="359"/>
      <c r="AK16" s="359"/>
      <c r="AL16" s="1031"/>
      <c r="AM16" s="222"/>
      <c r="AN16" s="359"/>
      <c r="AO16" s="359"/>
      <c r="AP16" s="359"/>
      <c r="AQ16" s="359"/>
      <c r="AR16" s="1031"/>
      <c r="AS16" s="594"/>
      <c r="AT16" s="594"/>
      <c r="AU16" s="590"/>
      <c r="AV16" s="233"/>
      <c r="AW16" s="276"/>
      <c r="AX16" s="184"/>
      <c r="AY16" s="664"/>
      <c r="AZ16" s="12"/>
    </row>
    <row r="17" spans="1:52" x14ac:dyDescent="0.25">
      <c r="A17" s="4">
        <v>15</v>
      </c>
      <c r="B17" s="664"/>
      <c r="C17" s="434"/>
      <c r="D17" s="665"/>
      <c r="E17" s="663"/>
      <c r="F17" s="659"/>
      <c r="G17" s="659"/>
      <c r="H17" s="1031"/>
      <c r="I17" s="432"/>
      <c r="J17" s="272"/>
      <c r="K17" s="230"/>
      <c r="L17" s="153"/>
      <c r="M17" s="231"/>
      <c r="N17" s="1031"/>
      <c r="O17" s="432"/>
      <c r="P17" s="659"/>
      <c r="Q17" s="663"/>
      <c r="R17" s="659"/>
      <c r="S17" s="659"/>
      <c r="T17" s="1031"/>
      <c r="U17" s="588"/>
      <c r="V17" s="659"/>
      <c r="W17" s="659"/>
      <c r="X17" s="659"/>
      <c r="Y17" s="231"/>
      <c r="Z17" s="1031"/>
      <c r="AA17" s="432"/>
      <c r="AB17" s="663"/>
      <c r="AC17" s="659"/>
      <c r="AD17" s="659"/>
      <c r="AE17" s="659"/>
      <c r="AF17" s="1031"/>
      <c r="AG17" s="222"/>
      <c r="AH17" s="359"/>
      <c r="AI17" s="359"/>
      <c r="AJ17" s="359"/>
      <c r="AK17" s="359"/>
      <c r="AL17" s="1031"/>
      <c r="AM17" s="222"/>
      <c r="AN17" s="359"/>
      <c r="AO17" s="359"/>
      <c r="AP17" s="359"/>
      <c r="AQ17" s="359"/>
      <c r="AR17" s="1031"/>
      <c r="AS17" s="594"/>
      <c r="AT17" s="594"/>
      <c r="AU17" s="590"/>
      <c r="AV17" s="233"/>
      <c r="AW17" s="276"/>
      <c r="AX17" s="184"/>
      <c r="AY17" s="250"/>
      <c r="AZ17" s="12"/>
    </row>
    <row r="18" spans="1:52" x14ac:dyDescent="0.25">
      <c r="A18" s="4">
        <v>16</v>
      </c>
      <c r="B18" s="664"/>
      <c r="C18" s="434"/>
      <c r="D18" s="665"/>
      <c r="E18" s="663"/>
      <c r="F18" s="659"/>
      <c r="G18" s="659"/>
      <c r="H18" s="1031"/>
      <c r="I18" s="432"/>
      <c r="J18" s="272"/>
      <c r="K18" s="230"/>
      <c r="L18" s="153"/>
      <c r="M18" s="231"/>
      <c r="N18" s="1031"/>
      <c r="O18" s="432"/>
      <c r="P18" s="665"/>
      <c r="Q18" s="663"/>
      <c r="R18" s="659"/>
      <c r="S18" s="659"/>
      <c r="T18" s="1031"/>
      <c r="U18" s="588"/>
      <c r="V18" s="659"/>
      <c r="W18" s="659"/>
      <c r="X18" s="659"/>
      <c r="Y18" s="231"/>
      <c r="Z18" s="1031"/>
      <c r="AA18" s="432"/>
      <c r="AB18" s="659"/>
      <c r="AC18" s="659"/>
      <c r="AD18" s="659"/>
      <c r="AE18" s="659"/>
      <c r="AF18" s="1031"/>
      <c r="AG18" s="222"/>
      <c r="AH18" s="359"/>
      <c r="AI18" s="359"/>
      <c r="AJ18" s="359"/>
      <c r="AK18" s="359"/>
      <c r="AL18" s="1031"/>
      <c r="AM18" s="222"/>
      <c r="AN18" s="359"/>
      <c r="AO18" s="359"/>
      <c r="AP18" s="359"/>
      <c r="AQ18" s="359"/>
      <c r="AR18" s="1031"/>
      <c r="AS18" s="594"/>
      <c r="AT18" s="594"/>
      <c r="AU18" s="590"/>
      <c r="AV18" s="233"/>
      <c r="AW18" s="276"/>
      <c r="AX18" s="184"/>
      <c r="AY18" s="250"/>
      <c r="AZ18" s="12"/>
    </row>
    <row r="19" spans="1:52" x14ac:dyDescent="0.25">
      <c r="A19" s="4">
        <v>17</v>
      </c>
      <c r="B19" s="664"/>
      <c r="C19" s="434"/>
      <c r="D19" s="665"/>
      <c r="E19" s="663"/>
      <c r="F19" s="659"/>
      <c r="G19" s="659"/>
      <c r="H19" s="1031"/>
      <c r="I19" s="432"/>
      <c r="J19" s="272"/>
      <c r="K19" s="230"/>
      <c r="L19" s="153"/>
      <c r="M19" s="231"/>
      <c r="N19" s="1031"/>
      <c r="O19" s="432"/>
      <c r="P19" s="665"/>
      <c r="Q19" s="663"/>
      <c r="R19" s="659"/>
      <c r="S19" s="659"/>
      <c r="T19" s="1031"/>
      <c r="U19" s="588"/>
      <c r="V19" s="659"/>
      <c r="W19" s="659"/>
      <c r="X19" s="659"/>
      <c r="Y19" s="231"/>
      <c r="Z19" s="1031"/>
      <c r="AA19" s="432"/>
      <c r="AB19" s="659"/>
      <c r="AC19" s="659"/>
      <c r="AD19" s="659"/>
      <c r="AE19" s="659"/>
      <c r="AF19" s="1031"/>
      <c r="AG19" s="222"/>
      <c r="AH19" s="359"/>
      <c r="AI19" s="359"/>
      <c r="AJ19" s="359"/>
      <c r="AK19" s="359"/>
      <c r="AL19" s="1031"/>
      <c r="AM19" s="222"/>
      <c r="AN19" s="359"/>
      <c r="AO19" s="359"/>
      <c r="AP19" s="359"/>
      <c r="AQ19" s="359"/>
      <c r="AR19" s="1031"/>
      <c r="AS19" s="594"/>
      <c r="AT19" s="594"/>
      <c r="AU19" s="590"/>
      <c r="AV19" s="233"/>
      <c r="AW19" s="276"/>
      <c r="AX19" s="665"/>
      <c r="AY19" s="250"/>
      <c r="AZ19" s="12"/>
    </row>
    <row r="20" spans="1:52" ht="14.25" customHeight="1" x14ac:dyDescent="0.25">
      <c r="A20" s="4">
        <v>18</v>
      </c>
      <c r="B20" s="664"/>
      <c r="C20" s="434"/>
      <c r="D20" s="665"/>
      <c r="E20" s="663"/>
      <c r="F20" s="659"/>
      <c r="G20" s="659"/>
      <c r="H20" s="1031"/>
      <c r="I20" s="432"/>
      <c r="J20" s="153"/>
      <c r="K20" s="230"/>
      <c r="L20" s="153"/>
      <c r="M20" s="231"/>
      <c r="N20" s="1031"/>
      <c r="O20" s="432"/>
      <c r="P20" s="665"/>
      <c r="Q20" s="663"/>
      <c r="R20" s="659"/>
      <c r="S20" s="659"/>
      <c r="T20" s="1031"/>
      <c r="U20" s="588"/>
      <c r="V20" s="659"/>
      <c r="W20" s="659"/>
      <c r="X20" s="659"/>
      <c r="Y20" s="231"/>
      <c r="Z20" s="1031"/>
      <c r="AA20" s="432"/>
      <c r="AB20" s="153"/>
      <c r="AC20" s="230"/>
      <c r="AD20" s="153"/>
      <c r="AE20" s="231"/>
      <c r="AF20" s="1031"/>
      <c r="AG20" s="58"/>
      <c r="AH20" s="359"/>
      <c r="AI20" s="359"/>
      <c r="AJ20" s="359"/>
      <c r="AK20" s="359"/>
      <c r="AL20" s="1031"/>
      <c r="AM20" s="58"/>
      <c r="AN20" s="359"/>
      <c r="AO20" s="359"/>
      <c r="AP20" s="359"/>
      <c r="AQ20" s="359"/>
      <c r="AR20" s="1031"/>
      <c r="AS20" s="594"/>
      <c r="AT20" s="594"/>
      <c r="AU20" s="590"/>
      <c r="AV20" s="233"/>
      <c r="AW20" s="276"/>
      <c r="AX20" s="665"/>
      <c r="AY20" s="250"/>
      <c r="AZ20" s="12"/>
    </row>
    <row r="21" spans="1:52" x14ac:dyDescent="0.25">
      <c r="A21" s="4">
        <v>19</v>
      </c>
      <c r="B21" s="664"/>
      <c r="C21" s="434"/>
      <c r="D21" s="663"/>
      <c r="E21" s="659"/>
      <c r="F21" s="659"/>
      <c r="G21" s="659"/>
      <c r="H21" s="1031"/>
      <c r="I21" s="432"/>
      <c r="J21" s="153"/>
      <c r="K21" s="230"/>
      <c r="L21" s="153"/>
      <c r="M21" s="231"/>
      <c r="N21" s="1031"/>
      <c r="O21" s="434"/>
      <c r="P21" s="663"/>
      <c r="Q21" s="659"/>
      <c r="R21" s="659"/>
      <c r="S21" s="659"/>
      <c r="T21" s="1031"/>
      <c r="U21" s="588"/>
      <c r="V21" s="659"/>
      <c r="W21" s="659"/>
      <c r="X21" s="659"/>
      <c r="Y21" s="596"/>
      <c r="Z21" s="1031"/>
      <c r="AA21" s="432"/>
      <c r="AB21" s="153"/>
      <c r="AC21" s="230"/>
      <c r="AD21" s="153"/>
      <c r="AE21" s="231"/>
      <c r="AF21" s="1031"/>
      <c r="AG21" s="58"/>
      <c r="AH21" s="359"/>
      <c r="AI21" s="359"/>
      <c r="AJ21" s="359"/>
      <c r="AK21" s="359"/>
      <c r="AL21" s="1031"/>
      <c r="AM21" s="58"/>
      <c r="AN21" s="153"/>
      <c r="AO21" s="153"/>
      <c r="AP21" s="153"/>
      <c r="AQ21" s="359"/>
      <c r="AR21" s="1031"/>
      <c r="AS21" s="594"/>
      <c r="AT21" s="594"/>
      <c r="AU21" s="590"/>
      <c r="AV21" s="233"/>
      <c r="AW21" s="276"/>
      <c r="AX21" s="233"/>
      <c r="AY21" s="250"/>
      <c r="AZ21" s="12"/>
    </row>
    <row r="22" spans="1:52" x14ac:dyDescent="0.25">
      <c r="A22" s="4">
        <v>20</v>
      </c>
      <c r="B22" s="664"/>
      <c r="C22" s="434"/>
      <c r="D22" s="659"/>
      <c r="E22" s="659"/>
      <c r="F22" s="659"/>
      <c r="G22" s="659"/>
      <c r="H22" s="1031"/>
      <c r="I22" s="434"/>
      <c r="J22" s="272"/>
      <c r="K22" s="230"/>
      <c r="L22" s="153"/>
      <c r="M22" s="231"/>
      <c r="N22" s="1031"/>
      <c r="O22" s="434"/>
      <c r="P22" s="659"/>
      <c r="Q22" s="659"/>
      <c r="R22" s="659"/>
      <c r="S22" s="659"/>
      <c r="T22" s="1031"/>
      <c r="U22" s="588"/>
      <c r="V22" s="659"/>
      <c r="W22" s="659"/>
      <c r="X22" s="659"/>
      <c r="Y22" s="596"/>
      <c r="Z22" s="1031"/>
      <c r="AA22" s="432"/>
      <c r="AB22" s="272"/>
      <c r="AC22" s="230"/>
      <c r="AD22" s="153"/>
      <c r="AE22" s="231"/>
      <c r="AF22" s="1031"/>
      <c r="AG22" s="58"/>
      <c r="AH22" s="359"/>
      <c r="AI22" s="359"/>
      <c r="AJ22" s="359"/>
      <c r="AK22" s="359"/>
      <c r="AL22" s="1031"/>
      <c r="AM22" s="58"/>
      <c r="AN22" s="153"/>
      <c r="AO22" s="153"/>
      <c r="AP22" s="153"/>
      <c r="AQ22" s="359"/>
      <c r="AR22" s="1031"/>
      <c r="AS22" s="594"/>
      <c r="AT22" s="594"/>
      <c r="AU22" s="590"/>
      <c r="AV22" s="233"/>
      <c r="AW22" s="205"/>
      <c r="AX22" s="233"/>
      <c r="AY22" s="250"/>
      <c r="AZ22" s="12"/>
    </row>
    <row r="23" spans="1:52" x14ac:dyDescent="0.25">
      <c r="A23" s="4">
        <v>21</v>
      </c>
      <c r="B23" s="664"/>
      <c r="C23" s="434"/>
      <c r="D23" s="659"/>
      <c r="E23" s="659"/>
      <c r="F23" s="659"/>
      <c r="G23" s="659"/>
      <c r="H23" s="1031"/>
      <c r="I23" s="432"/>
      <c r="J23" s="272"/>
      <c r="K23" s="230"/>
      <c r="L23" s="153"/>
      <c r="M23" s="231"/>
      <c r="N23" s="1031"/>
      <c r="O23" s="434"/>
      <c r="P23" s="659"/>
      <c r="Q23" s="659"/>
      <c r="R23" s="659"/>
      <c r="S23" s="659"/>
      <c r="T23" s="1031"/>
      <c r="U23" s="588"/>
      <c r="V23" s="153"/>
      <c r="W23" s="153"/>
      <c r="X23" s="153"/>
      <c r="Y23" s="231"/>
      <c r="Z23" s="1031"/>
      <c r="AA23" s="432"/>
      <c r="AB23" s="272"/>
      <c r="AC23" s="230"/>
      <c r="AD23" s="153"/>
      <c r="AE23" s="231"/>
      <c r="AF23" s="1031"/>
      <c r="AG23" s="58"/>
      <c r="AH23" s="359"/>
      <c r="AI23" s="359"/>
      <c r="AJ23" s="359"/>
      <c r="AK23" s="359"/>
      <c r="AL23" s="1031"/>
      <c r="AM23" s="58"/>
      <c r="AN23" s="359"/>
      <c r="AO23" s="359"/>
      <c r="AP23" s="359"/>
      <c r="AQ23" s="359"/>
      <c r="AR23" s="1031"/>
      <c r="AS23" s="594"/>
      <c r="AT23" s="594"/>
      <c r="AU23" s="590"/>
      <c r="AV23" s="233"/>
      <c r="AW23" s="205"/>
      <c r="AX23" s="233"/>
      <c r="AY23" s="250"/>
      <c r="AZ23" s="12"/>
    </row>
    <row r="24" spans="1:52" x14ac:dyDescent="0.25">
      <c r="A24" s="4">
        <v>22</v>
      </c>
      <c r="B24" s="664"/>
      <c r="C24" s="434"/>
      <c r="D24" s="659"/>
      <c r="E24" s="659"/>
      <c r="F24" s="659"/>
      <c r="G24" s="659"/>
      <c r="H24" s="1031"/>
      <c r="I24" s="432"/>
      <c r="J24" s="272"/>
      <c r="K24" s="230"/>
      <c r="L24" s="153"/>
      <c r="M24" s="231"/>
      <c r="N24" s="1031"/>
      <c r="O24" s="434"/>
      <c r="P24" s="659"/>
      <c r="Q24" s="659"/>
      <c r="R24" s="659"/>
      <c r="S24" s="659"/>
      <c r="T24" s="1031"/>
      <c r="U24" s="588"/>
      <c r="V24" s="153"/>
      <c r="W24" s="153"/>
      <c r="X24" s="153"/>
      <c r="Y24" s="231"/>
      <c r="Z24" s="1031"/>
      <c r="AA24" s="432"/>
      <c r="AB24" s="272"/>
      <c r="AC24" s="230"/>
      <c r="AD24" s="153"/>
      <c r="AE24" s="231"/>
      <c r="AF24" s="1031"/>
      <c r="AG24" s="58"/>
      <c r="AH24" s="359"/>
      <c r="AI24" s="359"/>
      <c r="AJ24" s="359"/>
      <c r="AK24" s="359"/>
      <c r="AL24" s="1031"/>
      <c r="AM24" s="58"/>
      <c r="AN24" s="359"/>
      <c r="AO24" s="359"/>
      <c r="AP24" s="359"/>
      <c r="AQ24" s="359"/>
      <c r="AR24" s="1031"/>
      <c r="AS24" s="594"/>
      <c r="AT24" s="594"/>
      <c r="AU24" s="590"/>
      <c r="AV24" s="233"/>
      <c r="AW24" s="205"/>
      <c r="AX24" s="233"/>
      <c r="AY24" s="250"/>
      <c r="AZ24" s="12"/>
    </row>
    <row r="25" spans="1:52" x14ac:dyDescent="0.25">
      <c r="A25" s="4">
        <v>23</v>
      </c>
      <c r="B25" s="664"/>
      <c r="C25" s="432"/>
      <c r="D25" s="659"/>
      <c r="E25" s="663"/>
      <c r="F25" s="659"/>
      <c r="G25" s="659"/>
      <c r="H25" s="1031"/>
      <c r="I25" s="432"/>
      <c r="J25" s="272"/>
      <c r="K25" s="230"/>
      <c r="L25" s="153"/>
      <c r="M25" s="153"/>
      <c r="N25" s="1031"/>
      <c r="O25" s="432"/>
      <c r="P25" s="659"/>
      <c r="Q25" s="663"/>
      <c r="R25" s="659"/>
      <c r="S25" s="659"/>
      <c r="T25" s="1031"/>
      <c r="U25" s="588"/>
      <c r="V25" s="153"/>
      <c r="W25" s="153"/>
      <c r="X25" s="153"/>
      <c r="Y25" s="231"/>
      <c r="Z25" s="1031"/>
      <c r="AA25" s="432"/>
      <c r="AB25" s="272"/>
      <c r="AC25" s="230"/>
      <c r="AD25" s="153"/>
      <c r="AE25" s="153"/>
      <c r="AF25" s="1031"/>
      <c r="AG25" s="597"/>
      <c r="AH25" s="359"/>
      <c r="AI25" s="359"/>
      <c r="AJ25" s="359"/>
      <c r="AK25" s="359"/>
      <c r="AL25" s="1031"/>
      <c r="AM25" s="597"/>
      <c r="AN25" s="359"/>
      <c r="AO25" s="359"/>
      <c r="AP25" s="359"/>
      <c r="AQ25" s="359"/>
      <c r="AR25" s="1031"/>
      <c r="AS25" s="594"/>
      <c r="AT25" s="594"/>
      <c r="AU25" s="590"/>
      <c r="AV25" s="233"/>
      <c r="AW25" s="205"/>
      <c r="AX25" s="184"/>
      <c r="AY25" s="250"/>
      <c r="AZ25" s="12"/>
    </row>
    <row r="26" spans="1:52" x14ac:dyDescent="0.25">
      <c r="A26" s="4">
        <v>24</v>
      </c>
      <c r="B26" s="664"/>
      <c r="C26" s="432"/>
      <c r="D26" s="659"/>
      <c r="E26" s="663"/>
      <c r="F26" s="659"/>
      <c r="G26" s="659"/>
      <c r="H26" s="1031"/>
      <c r="I26" s="434"/>
      <c r="J26" s="272"/>
      <c r="K26" s="230"/>
      <c r="L26" s="153"/>
      <c r="M26" s="153"/>
      <c r="N26" s="1031"/>
      <c r="O26" s="432"/>
      <c r="P26" s="659"/>
      <c r="Q26" s="663"/>
      <c r="R26" s="659"/>
      <c r="S26" s="659"/>
      <c r="T26" s="1031"/>
      <c r="U26" s="588"/>
      <c r="V26" s="153"/>
      <c r="W26" s="153"/>
      <c r="X26" s="153"/>
      <c r="Y26" s="231"/>
      <c r="Z26" s="1031"/>
      <c r="AA26" s="434"/>
      <c r="AB26" s="272"/>
      <c r="AC26" s="230"/>
      <c r="AD26" s="153"/>
      <c r="AE26" s="153"/>
      <c r="AF26" s="1031"/>
      <c r="AG26" s="58"/>
      <c r="AH26" s="359"/>
      <c r="AI26" s="359"/>
      <c r="AJ26" s="359"/>
      <c r="AK26" s="359"/>
      <c r="AL26" s="1031"/>
      <c r="AM26" s="58"/>
      <c r="AN26" s="359"/>
      <c r="AO26" s="359"/>
      <c r="AP26" s="359"/>
      <c r="AQ26" s="359"/>
      <c r="AR26" s="1031"/>
      <c r="AS26" s="594"/>
      <c r="AT26" s="594"/>
      <c r="AU26" s="590"/>
      <c r="AV26" s="233"/>
      <c r="AW26" s="205"/>
      <c r="AX26" s="184"/>
      <c r="AY26" s="250"/>
      <c r="AZ26" s="12"/>
    </row>
    <row r="27" spans="1:52" x14ac:dyDescent="0.25">
      <c r="A27" s="4">
        <v>25</v>
      </c>
      <c r="B27" s="250"/>
      <c r="C27" s="372"/>
      <c r="D27" s="587"/>
      <c r="E27" s="599"/>
      <c r="F27" s="255"/>
      <c r="G27" s="255"/>
      <c r="H27" s="1031"/>
      <c r="I27" s="432"/>
      <c r="J27" s="272"/>
      <c r="K27" s="230"/>
      <c r="L27" s="153"/>
      <c r="M27" s="153"/>
      <c r="N27" s="1031"/>
      <c r="O27" s="432"/>
      <c r="P27" s="272"/>
      <c r="Q27" s="230"/>
      <c r="R27" s="153"/>
      <c r="S27" s="153"/>
      <c r="T27" s="1031"/>
      <c r="U27" s="588"/>
      <c r="V27" s="153"/>
      <c r="W27" s="153"/>
      <c r="X27" s="153"/>
      <c r="Y27" s="231"/>
      <c r="Z27" s="1031"/>
      <c r="AA27" s="432"/>
      <c r="AB27" s="272"/>
      <c r="AC27" s="230"/>
      <c r="AD27" s="153"/>
      <c r="AE27" s="153"/>
      <c r="AF27" s="1031"/>
      <c r="AG27" s="58"/>
      <c r="AH27" s="359"/>
      <c r="AI27" s="359"/>
      <c r="AJ27" s="359"/>
      <c r="AK27" s="359"/>
      <c r="AL27" s="1031"/>
      <c r="AM27" s="58"/>
      <c r="AN27" s="359"/>
      <c r="AO27" s="359"/>
      <c r="AP27" s="359"/>
      <c r="AQ27" s="359"/>
      <c r="AR27" s="1031"/>
      <c r="AS27" s="594"/>
      <c r="AT27" s="594"/>
      <c r="AU27" s="590"/>
      <c r="AV27" s="233"/>
      <c r="AW27" s="205"/>
      <c r="AX27" s="184"/>
      <c r="AY27" s="250"/>
      <c r="AZ27" s="12"/>
    </row>
    <row r="28" spans="1:52" x14ac:dyDescent="0.25">
      <c r="A28" s="4">
        <v>26</v>
      </c>
      <c r="B28" s="250"/>
      <c r="C28" s="372"/>
      <c r="D28" s="587"/>
      <c r="E28" s="599"/>
      <c r="F28" s="255"/>
      <c r="G28" s="255"/>
      <c r="H28" s="1031"/>
      <c r="I28" s="432"/>
      <c r="J28" s="272"/>
      <c r="K28" s="230"/>
      <c r="L28" s="153"/>
      <c r="M28" s="153"/>
      <c r="N28" s="1031"/>
      <c r="O28" s="432"/>
      <c r="P28" s="272"/>
      <c r="Q28" s="230"/>
      <c r="R28" s="153"/>
      <c r="S28" s="153"/>
      <c r="T28" s="1031"/>
      <c r="U28" s="588"/>
      <c r="V28" s="153"/>
      <c r="W28" s="153"/>
      <c r="X28" s="153"/>
      <c r="Y28" s="231"/>
      <c r="Z28" s="1031"/>
      <c r="AA28" s="432"/>
      <c r="AB28" s="272"/>
      <c r="AC28" s="230"/>
      <c r="AD28" s="153"/>
      <c r="AE28" s="153"/>
      <c r="AF28" s="1031"/>
      <c r="AG28" s="58"/>
      <c r="AH28" s="359"/>
      <c r="AI28" s="359"/>
      <c r="AJ28" s="359"/>
      <c r="AK28" s="359"/>
      <c r="AL28" s="1031"/>
      <c r="AM28" s="58"/>
      <c r="AN28" s="359"/>
      <c r="AO28" s="359"/>
      <c r="AP28" s="359"/>
      <c r="AQ28" s="359"/>
      <c r="AR28" s="1031"/>
      <c r="AS28" s="594"/>
      <c r="AT28" s="594"/>
      <c r="AU28" s="590"/>
      <c r="AV28" s="233"/>
      <c r="AW28" s="205"/>
      <c r="AX28" s="184"/>
      <c r="AY28" s="250"/>
      <c r="AZ28" s="12"/>
    </row>
    <row r="29" spans="1:52" x14ac:dyDescent="0.25">
      <c r="A29" s="4">
        <v>27</v>
      </c>
      <c r="B29" s="250"/>
      <c r="C29" s="372"/>
      <c r="D29" s="587"/>
      <c r="E29" s="599"/>
      <c r="F29" s="255"/>
      <c r="G29" s="255"/>
      <c r="H29" s="1031"/>
      <c r="I29" s="432"/>
      <c r="J29" s="272"/>
      <c r="K29" s="230"/>
      <c r="L29" s="153"/>
      <c r="M29" s="153"/>
      <c r="N29" s="1031"/>
      <c r="O29" s="432"/>
      <c r="P29" s="272"/>
      <c r="Q29" s="230"/>
      <c r="R29" s="153"/>
      <c r="S29" s="153"/>
      <c r="T29" s="1031"/>
      <c r="U29" s="588"/>
      <c r="V29" s="153"/>
      <c r="W29" s="153"/>
      <c r="X29" s="153"/>
      <c r="Y29" s="231"/>
      <c r="Z29" s="1031"/>
      <c r="AA29" s="432"/>
      <c r="AB29" s="272"/>
      <c r="AC29" s="230"/>
      <c r="AD29" s="153"/>
      <c r="AE29" s="153"/>
      <c r="AF29" s="1031"/>
      <c r="AG29" s="597"/>
      <c r="AH29" s="359"/>
      <c r="AI29" s="359"/>
      <c r="AJ29" s="359"/>
      <c r="AK29" s="359"/>
      <c r="AL29" s="1031"/>
      <c r="AM29" s="597"/>
      <c r="AN29" s="359"/>
      <c r="AO29" s="359"/>
      <c r="AP29" s="359"/>
      <c r="AQ29" s="359"/>
      <c r="AR29" s="1031"/>
      <c r="AS29" s="594"/>
      <c r="AT29" s="594"/>
      <c r="AU29" s="590"/>
      <c r="AV29" s="233"/>
      <c r="AW29" s="205"/>
      <c r="AX29" s="272"/>
      <c r="AY29" s="250"/>
      <c r="AZ29" s="12"/>
    </row>
    <row r="30" spans="1:52" x14ac:dyDescent="0.25">
      <c r="A30" s="4">
        <v>28</v>
      </c>
      <c r="B30" s="250"/>
      <c r="C30" s="372"/>
      <c r="D30" s="587"/>
      <c r="E30" s="599"/>
      <c r="F30" s="255"/>
      <c r="G30" s="255"/>
      <c r="H30" s="1031"/>
      <c r="I30" s="432"/>
      <c r="J30" s="272"/>
      <c r="K30" s="230"/>
      <c r="L30" s="153"/>
      <c r="M30" s="153"/>
      <c r="N30" s="1031"/>
      <c r="O30" s="432"/>
      <c r="P30" s="272"/>
      <c r="Q30" s="230"/>
      <c r="R30" s="153"/>
      <c r="S30" s="153"/>
      <c r="T30" s="1031"/>
      <c r="U30" s="588"/>
      <c r="V30" s="153"/>
      <c r="W30" s="153"/>
      <c r="X30" s="153"/>
      <c r="Y30" s="231"/>
      <c r="Z30" s="1031"/>
      <c r="AA30" s="432"/>
      <c r="AB30" s="272"/>
      <c r="AC30" s="230"/>
      <c r="AD30" s="153"/>
      <c r="AE30" s="153"/>
      <c r="AF30" s="1031"/>
      <c r="AG30" s="58"/>
      <c r="AH30" s="359"/>
      <c r="AI30" s="359"/>
      <c r="AJ30" s="359"/>
      <c r="AK30" s="359"/>
      <c r="AL30" s="1031"/>
      <c r="AM30" s="58"/>
      <c r="AN30" s="359"/>
      <c r="AO30" s="359"/>
      <c r="AP30" s="359"/>
      <c r="AQ30" s="359"/>
      <c r="AR30" s="1031"/>
      <c r="AS30" s="594"/>
      <c r="AT30" s="594"/>
      <c r="AU30" s="590"/>
      <c r="AV30" s="233"/>
      <c r="AW30" s="205"/>
      <c r="AX30" s="272"/>
      <c r="AY30" s="250"/>
      <c r="AZ30" s="12"/>
    </row>
    <row r="31" spans="1:52" x14ac:dyDescent="0.25">
      <c r="A31" s="4">
        <v>29</v>
      </c>
      <c r="B31" s="250"/>
      <c r="C31" s="257"/>
      <c r="D31" s="599"/>
      <c r="E31" s="255"/>
      <c r="F31" s="255"/>
      <c r="G31" s="255"/>
      <c r="H31" s="1031"/>
      <c r="I31" s="434"/>
      <c r="J31" s="230"/>
      <c r="K31" s="153"/>
      <c r="L31" s="153"/>
      <c r="M31" s="153"/>
      <c r="N31" s="1031"/>
      <c r="O31" s="434"/>
      <c r="P31" s="230"/>
      <c r="Q31" s="153"/>
      <c r="R31" s="153"/>
      <c r="S31" s="153"/>
      <c r="T31" s="1031"/>
      <c r="U31" s="588"/>
      <c r="V31" s="153"/>
      <c r="W31" s="153"/>
      <c r="X31" s="153"/>
      <c r="Y31" s="231"/>
      <c r="Z31" s="1031"/>
      <c r="AA31" s="434"/>
      <c r="AB31" s="230"/>
      <c r="AC31" s="153"/>
      <c r="AD31" s="153"/>
      <c r="AE31" s="153"/>
      <c r="AF31" s="1031"/>
      <c r="AG31" s="58"/>
      <c r="AH31" s="359"/>
      <c r="AI31" s="359"/>
      <c r="AJ31" s="359"/>
      <c r="AK31" s="359"/>
      <c r="AL31" s="1031"/>
      <c r="AM31" s="58"/>
      <c r="AN31" s="359"/>
      <c r="AO31" s="359"/>
      <c r="AP31" s="359"/>
      <c r="AQ31" s="359"/>
      <c r="AR31" s="1031"/>
      <c r="AS31" s="594"/>
      <c r="AT31" s="594"/>
      <c r="AU31" s="590"/>
      <c r="AV31" s="233"/>
      <c r="AW31" s="205"/>
      <c r="AX31" s="233"/>
      <c r="AY31" s="250"/>
      <c r="AZ31" s="12"/>
    </row>
    <row r="32" spans="1:52" x14ac:dyDescent="0.25">
      <c r="A32" s="4">
        <v>30</v>
      </c>
      <c r="B32" s="250"/>
      <c r="C32" s="257"/>
      <c r="D32" s="255"/>
      <c r="E32" s="255"/>
      <c r="F32" s="255"/>
      <c r="G32" s="255"/>
      <c r="H32" s="1031"/>
      <c r="I32" s="434"/>
      <c r="J32" s="153"/>
      <c r="K32" s="153"/>
      <c r="L32" s="153"/>
      <c r="M32" s="153"/>
      <c r="N32" s="1031"/>
      <c r="O32" s="434"/>
      <c r="P32" s="153"/>
      <c r="Q32" s="153"/>
      <c r="R32" s="153"/>
      <c r="S32" s="153"/>
      <c r="T32" s="1031"/>
      <c r="U32" s="588"/>
      <c r="V32" s="153"/>
      <c r="W32" s="153"/>
      <c r="X32" s="153"/>
      <c r="Y32" s="231"/>
      <c r="Z32" s="1031"/>
      <c r="AA32" s="434"/>
      <c r="AB32" s="153"/>
      <c r="AC32" s="153"/>
      <c r="AD32" s="153"/>
      <c r="AE32" s="153"/>
      <c r="AF32" s="1031"/>
      <c r="AG32" s="58"/>
      <c r="AH32" s="359"/>
      <c r="AI32" s="359"/>
      <c r="AJ32" s="359"/>
      <c r="AK32" s="359"/>
      <c r="AL32" s="1031"/>
      <c r="AM32" s="58"/>
      <c r="AN32" s="359"/>
      <c r="AO32" s="359"/>
      <c r="AP32" s="359"/>
      <c r="AQ32" s="359"/>
      <c r="AR32" s="1031"/>
      <c r="AS32" s="594"/>
      <c r="AT32" s="594"/>
      <c r="AU32" s="590"/>
      <c r="AV32" s="233"/>
      <c r="AW32" s="205"/>
      <c r="AX32" s="233"/>
      <c r="AY32" s="250"/>
      <c r="AZ32" s="12"/>
    </row>
    <row r="33" spans="1:55" x14ac:dyDescent="0.25">
      <c r="A33" s="4">
        <v>31</v>
      </c>
      <c r="B33" s="250"/>
      <c r="C33" s="257"/>
      <c r="D33" s="255"/>
      <c r="E33" s="255"/>
      <c r="F33" s="255"/>
      <c r="G33" s="255"/>
      <c r="H33" s="1031"/>
      <c r="I33" s="434"/>
      <c r="J33" s="153"/>
      <c r="K33" s="153"/>
      <c r="L33" s="153"/>
      <c r="M33" s="153"/>
      <c r="N33" s="1031"/>
      <c r="O33" s="434"/>
      <c r="P33" s="153"/>
      <c r="Q33" s="153"/>
      <c r="R33" s="153"/>
      <c r="S33" s="153"/>
      <c r="T33" s="1031"/>
      <c r="U33" s="588"/>
      <c r="V33" s="153"/>
      <c r="W33" s="153"/>
      <c r="X33" s="153"/>
      <c r="Y33" s="231"/>
      <c r="Z33" s="1031"/>
      <c r="AA33" s="434"/>
      <c r="AB33" s="153"/>
      <c r="AC33" s="153"/>
      <c r="AD33" s="153"/>
      <c r="AE33" s="153"/>
      <c r="AF33" s="1031"/>
      <c r="AG33" s="58"/>
      <c r="AH33" s="359"/>
      <c r="AI33" s="359"/>
      <c r="AJ33" s="359"/>
      <c r="AK33" s="359"/>
      <c r="AL33" s="1031"/>
      <c r="AM33" s="58"/>
      <c r="AN33" s="359"/>
      <c r="AO33" s="359"/>
      <c r="AP33" s="359"/>
      <c r="AQ33" s="359"/>
      <c r="AR33" s="1031"/>
      <c r="AS33" s="594"/>
      <c r="AT33" s="594"/>
      <c r="AU33" s="590"/>
      <c r="AV33" s="233"/>
      <c r="AW33" s="205"/>
      <c r="AX33" s="233"/>
      <c r="AY33" s="250"/>
      <c r="AZ33" s="12"/>
    </row>
    <row r="34" spans="1:55" x14ac:dyDescent="0.25">
      <c r="A34" s="4">
        <v>32</v>
      </c>
      <c r="B34" s="250"/>
      <c r="C34" s="83"/>
      <c r="D34" s="84"/>
      <c r="E34" s="84"/>
      <c r="F34" s="84"/>
      <c r="G34" s="84"/>
      <c r="H34" s="1031"/>
      <c r="I34" s="435"/>
      <c r="J34" s="359"/>
      <c r="K34" s="359"/>
      <c r="L34" s="359"/>
      <c r="M34" s="359"/>
      <c r="N34" s="1031"/>
      <c r="O34" s="434"/>
      <c r="P34" s="153"/>
      <c r="Q34" s="153"/>
      <c r="R34" s="153"/>
      <c r="S34" s="153"/>
      <c r="T34" s="1031"/>
      <c r="U34" s="588"/>
      <c r="V34" s="153"/>
      <c r="W34" s="153"/>
      <c r="X34" s="153"/>
      <c r="Y34" s="231"/>
      <c r="Z34" s="1031"/>
      <c r="AA34" s="435"/>
      <c r="AB34" s="359"/>
      <c r="AC34" s="359"/>
      <c r="AD34" s="359"/>
      <c r="AE34" s="359"/>
      <c r="AF34" s="1031"/>
      <c r="AG34" s="58"/>
      <c r="AH34" s="359"/>
      <c r="AI34" s="359"/>
      <c r="AJ34" s="359"/>
      <c r="AK34" s="359"/>
      <c r="AL34" s="1031"/>
      <c r="AM34" s="58"/>
      <c r="AN34" s="359"/>
      <c r="AO34" s="359"/>
      <c r="AP34" s="359"/>
      <c r="AQ34" s="359"/>
      <c r="AR34" s="1031"/>
      <c r="AS34" s="594"/>
      <c r="AT34" s="594"/>
      <c r="AU34" s="592"/>
      <c r="AV34" s="9"/>
      <c r="AW34" s="205"/>
      <c r="AX34" s="233"/>
      <c r="AY34" s="250"/>
      <c r="AZ34" s="12"/>
    </row>
    <row r="35" spans="1:55" x14ac:dyDescent="0.25">
      <c r="A35" s="4">
        <v>33</v>
      </c>
      <c r="B35" s="250"/>
      <c r="C35" s="83"/>
      <c r="D35" s="84"/>
      <c r="E35" s="84"/>
      <c r="F35" s="84"/>
      <c r="G35" s="84"/>
      <c r="H35" s="1031"/>
      <c r="I35" s="435"/>
      <c r="J35" s="359"/>
      <c r="K35" s="359"/>
      <c r="L35" s="359"/>
      <c r="M35" s="359"/>
      <c r="N35" s="1031"/>
      <c r="O35" s="432"/>
      <c r="P35" s="153"/>
      <c r="Q35" s="230"/>
      <c r="R35" s="153"/>
      <c r="S35" s="153"/>
      <c r="T35" s="1031"/>
      <c r="U35" s="588"/>
      <c r="V35" s="153"/>
      <c r="W35" s="153"/>
      <c r="X35" s="153"/>
      <c r="Y35" s="596"/>
      <c r="Z35" s="1031"/>
      <c r="AA35" s="435"/>
      <c r="AB35" s="359"/>
      <c r="AC35" s="359"/>
      <c r="AD35" s="359"/>
      <c r="AE35" s="359"/>
      <c r="AF35" s="1031"/>
      <c r="AG35" s="58"/>
      <c r="AH35" s="359"/>
      <c r="AI35" s="359"/>
      <c r="AJ35" s="359"/>
      <c r="AK35" s="359"/>
      <c r="AL35" s="1031"/>
      <c r="AM35" s="58"/>
      <c r="AN35" s="359"/>
      <c r="AO35" s="359"/>
      <c r="AP35" s="359"/>
      <c r="AQ35" s="359"/>
      <c r="AR35" s="1031"/>
      <c r="AS35" s="594"/>
      <c r="AT35" s="594"/>
      <c r="AU35" s="592"/>
      <c r="AV35" s="9"/>
      <c r="AW35" s="205"/>
      <c r="AX35" s="184"/>
      <c r="AY35" s="250"/>
      <c r="AZ35" s="12"/>
    </row>
    <row r="36" spans="1:55" x14ac:dyDescent="0.25">
      <c r="A36" s="4">
        <v>34</v>
      </c>
      <c r="B36" s="250"/>
      <c r="C36" s="83"/>
      <c r="D36" s="84"/>
      <c r="E36" s="84"/>
      <c r="F36" s="84"/>
      <c r="G36" s="84"/>
      <c r="H36" s="1031"/>
      <c r="I36" s="435"/>
      <c r="J36" s="359"/>
      <c r="K36" s="359"/>
      <c r="L36" s="359"/>
      <c r="M36" s="359"/>
      <c r="N36" s="1031"/>
      <c r="O36" s="432"/>
      <c r="P36" s="153"/>
      <c r="Q36" s="230"/>
      <c r="R36" s="153"/>
      <c r="S36" s="153"/>
      <c r="T36" s="1031"/>
      <c r="U36" s="588"/>
      <c r="V36" s="153"/>
      <c r="W36" s="153"/>
      <c r="X36" s="153"/>
      <c r="Y36" s="596"/>
      <c r="Z36" s="1031"/>
      <c r="AA36" s="435"/>
      <c r="AB36" s="359"/>
      <c r="AC36" s="359"/>
      <c r="AD36" s="359"/>
      <c r="AE36" s="359"/>
      <c r="AF36" s="1031"/>
      <c r="AG36" s="58"/>
      <c r="AH36" s="359"/>
      <c r="AI36" s="359"/>
      <c r="AJ36" s="359"/>
      <c r="AK36" s="359"/>
      <c r="AL36" s="1031"/>
      <c r="AM36" s="58"/>
      <c r="AN36" s="359"/>
      <c r="AO36" s="359"/>
      <c r="AP36" s="359"/>
      <c r="AQ36" s="359"/>
      <c r="AR36" s="1031"/>
      <c r="AS36" s="594"/>
      <c r="AT36" s="594"/>
      <c r="AU36" s="592"/>
      <c r="AV36" s="9"/>
      <c r="AW36" s="205"/>
      <c r="AX36" s="184"/>
      <c r="AY36" s="250"/>
      <c r="AZ36" s="12"/>
    </row>
    <row r="37" spans="1:55" x14ac:dyDescent="0.25">
      <c r="A37" s="4">
        <v>35</v>
      </c>
      <c r="B37" s="250"/>
      <c r="C37" s="83"/>
      <c r="D37" s="84"/>
      <c r="E37" s="84"/>
      <c r="F37" s="84"/>
      <c r="G37" s="84"/>
      <c r="H37" s="1031"/>
      <c r="I37" s="435"/>
      <c r="J37" s="359"/>
      <c r="K37" s="359"/>
      <c r="L37" s="359"/>
      <c r="M37" s="359"/>
      <c r="N37" s="1031"/>
      <c r="O37" s="434"/>
      <c r="P37" s="153"/>
      <c r="Q37" s="153"/>
      <c r="R37" s="153"/>
      <c r="S37" s="153"/>
      <c r="T37" s="1031"/>
      <c r="U37" s="588"/>
      <c r="V37" s="153"/>
      <c r="W37" s="153"/>
      <c r="X37" s="153"/>
      <c r="Y37" s="596"/>
      <c r="Z37" s="1031"/>
      <c r="AA37" s="435"/>
      <c r="AB37" s="359"/>
      <c r="AC37" s="359"/>
      <c r="AD37" s="359"/>
      <c r="AE37" s="359"/>
      <c r="AF37" s="1031"/>
      <c r="AG37" s="58"/>
      <c r="AH37" s="359"/>
      <c r="AI37" s="359"/>
      <c r="AJ37" s="359"/>
      <c r="AK37" s="359"/>
      <c r="AL37" s="1031"/>
      <c r="AM37" s="58"/>
      <c r="AN37" s="359"/>
      <c r="AO37" s="359"/>
      <c r="AP37" s="359"/>
      <c r="AQ37" s="359"/>
      <c r="AR37" s="1031"/>
      <c r="AS37" s="594"/>
      <c r="AT37" s="594"/>
      <c r="AU37" s="592"/>
      <c r="AV37" s="9"/>
      <c r="AW37" s="205"/>
      <c r="AX37" s="184"/>
      <c r="AY37" s="250"/>
      <c r="AZ37" s="12"/>
    </row>
    <row r="38" spans="1:55" x14ac:dyDescent="0.25">
      <c r="A38" s="4">
        <v>36</v>
      </c>
      <c r="B38" s="250"/>
      <c r="C38" s="83"/>
      <c r="D38" s="84"/>
      <c r="E38" s="84"/>
      <c r="F38" s="84"/>
      <c r="G38" s="84"/>
      <c r="H38" s="1031"/>
      <c r="I38" s="435"/>
      <c r="J38" s="359"/>
      <c r="K38" s="359"/>
      <c r="L38" s="359"/>
      <c r="M38" s="359"/>
      <c r="N38" s="1031"/>
      <c r="O38" s="434"/>
      <c r="P38" s="153"/>
      <c r="Q38" s="153"/>
      <c r="R38" s="153"/>
      <c r="S38" s="153"/>
      <c r="T38" s="1031"/>
      <c r="U38" s="588"/>
      <c r="V38" s="153"/>
      <c r="W38" s="153"/>
      <c r="X38" s="153"/>
      <c r="Y38" s="596"/>
      <c r="Z38" s="1031"/>
      <c r="AA38" s="435"/>
      <c r="AB38" s="359"/>
      <c r="AC38" s="359"/>
      <c r="AD38" s="359"/>
      <c r="AE38" s="359"/>
      <c r="AF38" s="1031"/>
      <c r="AG38" s="58"/>
      <c r="AH38" s="359"/>
      <c r="AI38" s="359"/>
      <c r="AJ38" s="359"/>
      <c r="AK38" s="359"/>
      <c r="AL38" s="1031"/>
      <c r="AM38" s="58"/>
      <c r="AN38" s="359"/>
      <c r="AO38" s="359"/>
      <c r="AP38" s="359"/>
      <c r="AQ38" s="359"/>
      <c r="AR38" s="1031"/>
      <c r="AS38" s="594"/>
      <c r="AT38" s="594"/>
      <c r="AU38" s="592"/>
      <c r="AV38" s="9"/>
      <c r="AW38" s="205"/>
      <c r="AX38" s="184"/>
      <c r="AY38" s="250"/>
      <c r="AZ38" s="12"/>
    </row>
    <row r="39" spans="1:55" x14ac:dyDescent="0.25">
      <c r="A39" s="4">
        <v>37</v>
      </c>
      <c r="B39" s="250"/>
      <c r="C39" s="83"/>
      <c r="D39" s="84"/>
      <c r="E39" s="84"/>
      <c r="F39" s="84"/>
      <c r="G39" s="84"/>
      <c r="H39" s="1031"/>
      <c r="I39" s="435"/>
      <c r="J39" s="359"/>
      <c r="K39" s="359"/>
      <c r="L39" s="359"/>
      <c r="M39" s="359"/>
      <c r="N39" s="1031"/>
      <c r="O39" s="434"/>
      <c r="P39" s="153"/>
      <c r="Q39" s="153"/>
      <c r="R39" s="153"/>
      <c r="S39" s="153"/>
      <c r="T39" s="1031"/>
      <c r="U39" s="588"/>
      <c r="V39" s="153"/>
      <c r="W39" s="153"/>
      <c r="X39" s="153"/>
      <c r="Y39" s="596"/>
      <c r="Z39" s="1031"/>
      <c r="AA39" s="435"/>
      <c r="AB39" s="359"/>
      <c r="AC39" s="359"/>
      <c r="AD39" s="359"/>
      <c r="AE39" s="359"/>
      <c r="AF39" s="1031"/>
      <c r="AG39" s="58"/>
      <c r="AH39" s="359"/>
      <c r="AI39" s="359"/>
      <c r="AJ39" s="359"/>
      <c r="AK39" s="359"/>
      <c r="AL39" s="1031"/>
      <c r="AM39" s="58"/>
      <c r="AN39" s="359"/>
      <c r="AO39" s="359"/>
      <c r="AP39" s="359"/>
      <c r="AQ39" s="359"/>
      <c r="AR39" s="1031"/>
      <c r="AS39" s="594"/>
      <c r="AT39" s="594"/>
      <c r="AU39" s="592"/>
      <c r="AV39" s="9"/>
      <c r="AW39" s="205"/>
      <c r="AX39" s="272"/>
      <c r="AY39" s="250"/>
      <c r="AZ39" s="12"/>
    </row>
    <row r="40" spans="1:55" x14ac:dyDescent="0.25">
      <c r="A40" s="4">
        <v>38</v>
      </c>
      <c r="B40" s="250"/>
      <c r="C40" s="83"/>
      <c r="D40" s="84"/>
      <c r="E40" s="84"/>
      <c r="F40" s="84"/>
      <c r="G40" s="84"/>
      <c r="H40" s="1031"/>
      <c r="I40" s="435"/>
      <c r="J40" s="359"/>
      <c r="K40" s="359"/>
      <c r="L40" s="359"/>
      <c r="M40" s="359"/>
      <c r="N40" s="1031"/>
      <c r="O40" s="434"/>
      <c r="P40" s="153"/>
      <c r="Q40" s="153"/>
      <c r="R40" s="153"/>
      <c r="S40" s="153"/>
      <c r="T40" s="1031"/>
      <c r="U40" s="588"/>
      <c r="V40" s="153"/>
      <c r="W40" s="153"/>
      <c r="X40" s="153"/>
      <c r="Y40" s="596"/>
      <c r="Z40" s="1031"/>
      <c r="AA40" s="435"/>
      <c r="AB40" s="359"/>
      <c r="AC40" s="359"/>
      <c r="AD40" s="359"/>
      <c r="AE40" s="359"/>
      <c r="AF40" s="1031"/>
      <c r="AG40" s="58"/>
      <c r="AH40" s="359"/>
      <c r="AI40" s="359"/>
      <c r="AJ40" s="359"/>
      <c r="AK40" s="359"/>
      <c r="AL40" s="1031"/>
      <c r="AM40" s="58"/>
      <c r="AN40" s="359"/>
      <c r="AO40" s="359"/>
      <c r="AP40" s="359"/>
      <c r="AQ40" s="359"/>
      <c r="AR40" s="1031"/>
      <c r="AS40" s="594"/>
      <c r="AT40" s="594"/>
      <c r="AU40" s="592"/>
      <c r="AV40" s="9"/>
      <c r="AW40" s="205"/>
      <c r="AX40" s="272"/>
      <c r="AY40" s="250"/>
      <c r="AZ40" s="12"/>
    </row>
    <row r="41" spans="1:55" x14ac:dyDescent="0.25">
      <c r="A41" s="4">
        <v>39</v>
      </c>
      <c r="B41" s="250"/>
      <c r="C41" s="83"/>
      <c r="D41" s="84"/>
      <c r="E41" s="84"/>
      <c r="F41" s="84"/>
      <c r="G41" s="84"/>
      <c r="H41" s="1031"/>
      <c r="I41" s="435"/>
      <c r="J41" s="359"/>
      <c r="K41" s="359"/>
      <c r="L41" s="359"/>
      <c r="M41" s="359"/>
      <c r="N41" s="1031"/>
      <c r="O41" s="434"/>
      <c r="P41" s="153"/>
      <c r="Q41" s="153"/>
      <c r="R41" s="153"/>
      <c r="S41" s="153"/>
      <c r="T41" s="1031"/>
      <c r="U41" s="588"/>
      <c r="V41" s="153"/>
      <c r="W41" s="153"/>
      <c r="X41" s="153"/>
      <c r="Y41" s="596"/>
      <c r="Z41" s="1031"/>
      <c r="AA41" s="435"/>
      <c r="AB41" s="359"/>
      <c r="AC41" s="359"/>
      <c r="AD41" s="359"/>
      <c r="AE41" s="359"/>
      <c r="AF41" s="1031"/>
      <c r="AG41" s="58"/>
      <c r="AH41" s="359"/>
      <c r="AI41" s="359"/>
      <c r="AJ41" s="359"/>
      <c r="AK41" s="359"/>
      <c r="AL41" s="1031"/>
      <c r="AM41" s="58"/>
      <c r="AN41" s="359"/>
      <c r="AO41" s="359"/>
      <c r="AP41" s="359"/>
      <c r="AQ41" s="359"/>
      <c r="AR41" s="1031"/>
      <c r="AS41" s="594"/>
      <c r="AT41" s="594"/>
      <c r="AU41" s="592"/>
      <c r="AV41" s="9"/>
      <c r="AW41" s="205"/>
      <c r="AX41" s="233"/>
      <c r="AY41" s="250"/>
      <c r="AZ41" s="12"/>
    </row>
    <row r="42" spans="1:55" x14ac:dyDescent="0.25">
      <c r="A42" s="4">
        <v>40</v>
      </c>
      <c r="B42" s="250"/>
      <c r="C42" s="83"/>
      <c r="D42" s="84"/>
      <c r="E42" s="84"/>
      <c r="F42" s="84"/>
      <c r="G42" s="84"/>
      <c r="H42" s="1031"/>
      <c r="I42" s="435"/>
      <c r="J42" s="359"/>
      <c r="K42" s="359"/>
      <c r="L42" s="359"/>
      <c r="M42" s="359"/>
      <c r="N42" s="1031"/>
      <c r="O42" s="434"/>
      <c r="P42" s="153"/>
      <c r="Q42" s="153"/>
      <c r="R42" s="153"/>
      <c r="S42" s="153"/>
      <c r="T42" s="1031"/>
      <c r="U42" s="588"/>
      <c r="V42" s="153"/>
      <c r="W42" s="153"/>
      <c r="X42" s="153"/>
      <c r="Y42" s="596"/>
      <c r="Z42" s="1031"/>
      <c r="AA42" s="435"/>
      <c r="AB42" s="359"/>
      <c r="AC42" s="359"/>
      <c r="AD42" s="359"/>
      <c r="AE42" s="359"/>
      <c r="AF42" s="1031"/>
      <c r="AG42" s="58"/>
      <c r="AH42" s="359"/>
      <c r="AI42" s="359"/>
      <c r="AJ42" s="359"/>
      <c r="AK42" s="359"/>
      <c r="AL42" s="1031"/>
      <c r="AM42" s="58"/>
      <c r="AN42" s="359"/>
      <c r="AO42" s="359"/>
      <c r="AP42" s="359"/>
      <c r="AQ42" s="359"/>
      <c r="AR42" s="1031"/>
      <c r="AS42" s="594"/>
      <c r="AT42" s="594"/>
      <c r="AU42" s="592"/>
      <c r="AV42" s="9"/>
      <c r="AW42" s="205"/>
      <c r="AX42" s="233"/>
      <c r="AY42" s="250"/>
      <c r="AZ42" s="12"/>
      <c r="BC42" s="304"/>
    </row>
    <row r="43" spans="1:55" x14ac:dyDescent="0.25">
      <c r="A43" s="4">
        <v>41</v>
      </c>
      <c r="B43" s="250"/>
      <c r="C43" s="83"/>
      <c r="D43" s="84"/>
      <c r="E43" s="84"/>
      <c r="F43" s="84"/>
      <c r="G43" s="84"/>
      <c r="H43" s="1031"/>
      <c r="I43" s="435"/>
      <c r="J43" s="359"/>
      <c r="K43" s="359"/>
      <c r="L43" s="359"/>
      <c r="M43" s="359"/>
      <c r="N43" s="1031"/>
      <c r="O43" s="434"/>
      <c r="P43" s="153"/>
      <c r="Q43" s="153"/>
      <c r="R43" s="153"/>
      <c r="S43" s="153"/>
      <c r="T43" s="1031"/>
      <c r="U43" s="588"/>
      <c r="V43" s="153"/>
      <c r="W43" s="153"/>
      <c r="X43" s="153"/>
      <c r="Y43" s="596"/>
      <c r="Z43" s="1031"/>
      <c r="AA43" s="435"/>
      <c r="AB43" s="359"/>
      <c r="AC43" s="359"/>
      <c r="AD43" s="359"/>
      <c r="AE43" s="359"/>
      <c r="AF43" s="1031"/>
      <c r="AG43" s="58"/>
      <c r="AH43" s="359"/>
      <c r="AI43" s="359"/>
      <c r="AJ43" s="359"/>
      <c r="AK43" s="359"/>
      <c r="AL43" s="1031"/>
      <c r="AM43" s="58"/>
      <c r="AN43" s="359"/>
      <c r="AO43" s="359"/>
      <c r="AP43" s="359"/>
      <c r="AQ43" s="359"/>
      <c r="AR43" s="1031"/>
      <c r="AS43" s="594"/>
      <c r="AT43" s="594"/>
      <c r="AU43" s="592"/>
      <c r="AV43" s="9"/>
      <c r="AW43" s="205"/>
      <c r="AX43" s="233"/>
      <c r="AY43" s="250"/>
      <c r="AZ43" s="12"/>
    </row>
    <row r="44" spans="1:55" x14ac:dyDescent="0.25">
      <c r="A44" s="4">
        <v>42</v>
      </c>
      <c r="B44" s="250"/>
      <c r="C44" s="83"/>
      <c r="D44" s="84"/>
      <c r="E44" s="84"/>
      <c r="F44" s="84"/>
      <c r="G44" s="84"/>
      <c r="H44" s="1031"/>
      <c r="I44" s="435"/>
      <c r="J44" s="359"/>
      <c r="K44" s="359"/>
      <c r="L44" s="359"/>
      <c r="M44" s="359"/>
      <c r="N44" s="1031"/>
      <c r="O44" s="434"/>
      <c r="P44" s="153"/>
      <c r="Q44" s="153"/>
      <c r="R44" s="153"/>
      <c r="S44" s="153"/>
      <c r="T44" s="1031"/>
      <c r="U44" s="588"/>
      <c r="V44" s="153"/>
      <c r="W44" s="153"/>
      <c r="X44" s="153"/>
      <c r="Y44" s="596"/>
      <c r="Z44" s="1031"/>
      <c r="AA44" s="435"/>
      <c r="AB44" s="359"/>
      <c r="AC44" s="359"/>
      <c r="AD44" s="359"/>
      <c r="AE44" s="359"/>
      <c r="AF44" s="1031"/>
      <c r="AG44" s="58"/>
      <c r="AH44" s="359"/>
      <c r="AI44" s="359"/>
      <c r="AJ44" s="359"/>
      <c r="AK44" s="359"/>
      <c r="AL44" s="1031"/>
      <c r="AM44" s="58"/>
      <c r="AN44" s="359"/>
      <c r="AO44" s="359"/>
      <c r="AP44" s="359"/>
      <c r="AQ44" s="359"/>
      <c r="AR44" s="1031"/>
      <c r="AS44" s="594"/>
      <c r="AT44" s="594"/>
      <c r="AU44" s="592"/>
      <c r="AV44" s="9"/>
      <c r="AW44" s="205"/>
      <c r="AX44" s="233"/>
      <c r="AY44" s="250"/>
      <c r="AZ44" s="12"/>
    </row>
    <row r="45" spans="1:55" x14ac:dyDescent="0.25">
      <c r="A45" s="4">
        <v>43</v>
      </c>
      <c r="B45" s="250"/>
      <c r="C45" s="83"/>
      <c r="D45" s="84"/>
      <c r="E45" s="84"/>
      <c r="F45" s="84"/>
      <c r="G45" s="84"/>
      <c r="H45" s="1031"/>
      <c r="I45" s="435"/>
      <c r="J45" s="359"/>
      <c r="K45" s="359"/>
      <c r="L45" s="359"/>
      <c r="M45" s="359"/>
      <c r="N45" s="1031"/>
      <c r="O45" s="432"/>
      <c r="P45" s="153"/>
      <c r="Q45" s="230"/>
      <c r="R45" s="153"/>
      <c r="S45" s="153"/>
      <c r="T45" s="1031"/>
      <c r="U45" s="588"/>
      <c r="V45" s="153"/>
      <c r="W45" s="153"/>
      <c r="X45" s="153"/>
      <c r="Y45" s="359"/>
      <c r="Z45" s="1031"/>
      <c r="AA45" s="435"/>
      <c r="AB45" s="359"/>
      <c r="AC45" s="359"/>
      <c r="AD45" s="359"/>
      <c r="AE45" s="359"/>
      <c r="AF45" s="1031"/>
      <c r="AG45" s="58"/>
      <c r="AH45" s="359"/>
      <c r="AI45" s="359"/>
      <c r="AJ45" s="359"/>
      <c r="AK45" s="359"/>
      <c r="AL45" s="1031"/>
      <c r="AM45" s="58"/>
      <c r="AN45" s="359"/>
      <c r="AO45" s="359"/>
      <c r="AP45" s="359"/>
      <c r="AQ45" s="359"/>
      <c r="AR45" s="1031"/>
      <c r="AS45" s="594"/>
      <c r="AT45" s="594"/>
      <c r="AU45" s="592"/>
      <c r="AV45" s="9"/>
      <c r="AW45" s="205"/>
      <c r="AX45" s="184"/>
      <c r="AY45" s="250"/>
      <c r="AZ45" s="12"/>
    </row>
    <row r="46" spans="1:55" x14ac:dyDescent="0.25">
      <c r="A46" s="4">
        <v>44</v>
      </c>
      <c r="B46" s="250"/>
      <c r="C46" s="83"/>
      <c r="D46" s="84"/>
      <c r="E46" s="84"/>
      <c r="F46" s="84"/>
      <c r="G46" s="84"/>
      <c r="H46" s="1031"/>
      <c r="I46" s="435"/>
      <c r="J46" s="359"/>
      <c r="K46" s="359"/>
      <c r="L46" s="359"/>
      <c r="M46" s="359"/>
      <c r="N46" s="1031"/>
      <c r="O46" s="432"/>
      <c r="P46" s="153"/>
      <c r="Q46" s="230"/>
      <c r="R46" s="153"/>
      <c r="S46" s="153"/>
      <c r="T46" s="1031"/>
      <c r="U46" s="588"/>
      <c r="V46" s="153"/>
      <c r="W46" s="153"/>
      <c r="X46" s="153"/>
      <c r="Y46" s="359"/>
      <c r="Z46" s="1031"/>
      <c r="AA46" s="435"/>
      <c r="AB46" s="359"/>
      <c r="AC46" s="359"/>
      <c r="AD46" s="359"/>
      <c r="AE46" s="359"/>
      <c r="AF46" s="1031"/>
      <c r="AG46" s="58"/>
      <c r="AH46" s="359"/>
      <c r="AI46" s="359"/>
      <c r="AJ46" s="359"/>
      <c r="AK46" s="359"/>
      <c r="AL46" s="1031"/>
      <c r="AM46" s="58"/>
      <c r="AN46" s="359"/>
      <c r="AO46" s="359"/>
      <c r="AP46" s="359"/>
      <c r="AQ46" s="359"/>
      <c r="AR46" s="1031"/>
      <c r="AS46" s="594"/>
      <c r="AT46" s="594"/>
      <c r="AU46" s="590"/>
      <c r="AV46" s="9"/>
      <c r="AW46" s="205"/>
      <c r="AX46" s="184"/>
      <c r="AY46" s="250"/>
      <c r="AZ46" s="12"/>
    </row>
    <row r="47" spans="1:55" x14ac:dyDescent="0.25">
      <c r="A47" s="4">
        <v>45</v>
      </c>
      <c r="B47" s="250"/>
      <c r="C47" s="83"/>
      <c r="D47" s="84"/>
      <c r="E47" s="84"/>
      <c r="F47" s="84"/>
      <c r="G47" s="84"/>
      <c r="H47" s="1031"/>
      <c r="I47" s="435"/>
      <c r="J47" s="359"/>
      <c r="K47" s="359"/>
      <c r="L47" s="359"/>
      <c r="M47" s="359"/>
      <c r="N47" s="1031"/>
      <c r="O47" s="434"/>
      <c r="P47" s="153"/>
      <c r="Q47" s="153"/>
      <c r="R47" s="153"/>
      <c r="S47" s="153"/>
      <c r="T47" s="1031"/>
      <c r="U47" s="588"/>
      <c r="V47" s="153"/>
      <c r="W47" s="153"/>
      <c r="X47" s="153"/>
      <c r="Y47" s="359"/>
      <c r="Z47" s="1031"/>
      <c r="AA47" s="435"/>
      <c r="AB47" s="359"/>
      <c r="AC47" s="359"/>
      <c r="AD47" s="359"/>
      <c r="AE47" s="359"/>
      <c r="AF47" s="1031"/>
      <c r="AG47" s="58"/>
      <c r="AH47" s="359"/>
      <c r="AI47" s="359"/>
      <c r="AJ47" s="359"/>
      <c r="AK47" s="359"/>
      <c r="AL47" s="1031"/>
      <c r="AM47" s="58"/>
      <c r="AN47" s="359"/>
      <c r="AO47" s="359"/>
      <c r="AP47" s="359"/>
      <c r="AQ47" s="359"/>
      <c r="AR47" s="1031"/>
      <c r="AS47" s="594"/>
      <c r="AT47" s="594"/>
      <c r="AU47" s="592"/>
      <c r="AV47" s="9"/>
      <c r="AW47" s="205"/>
      <c r="AX47" s="184"/>
      <c r="AY47" s="250"/>
      <c r="AZ47" s="12"/>
    </row>
    <row r="48" spans="1:55" x14ac:dyDescent="0.25">
      <c r="A48" s="4">
        <v>46</v>
      </c>
      <c r="B48" s="250"/>
      <c r="C48" s="83"/>
      <c r="D48" s="84"/>
      <c r="E48" s="84"/>
      <c r="F48" s="84"/>
      <c r="G48" s="84"/>
      <c r="H48" s="1031"/>
      <c r="I48" s="435"/>
      <c r="J48" s="359"/>
      <c r="K48" s="359"/>
      <c r="L48" s="359"/>
      <c r="M48" s="359"/>
      <c r="N48" s="1031"/>
      <c r="O48" s="434"/>
      <c r="P48" s="153"/>
      <c r="Q48" s="153"/>
      <c r="R48" s="153"/>
      <c r="S48" s="153"/>
      <c r="T48" s="1031"/>
      <c r="U48" s="588"/>
      <c r="V48" s="153"/>
      <c r="W48" s="153"/>
      <c r="X48" s="153"/>
      <c r="Y48" s="359"/>
      <c r="Z48" s="1031"/>
      <c r="AA48" s="435"/>
      <c r="AB48" s="359"/>
      <c r="AC48" s="359"/>
      <c r="AD48" s="359"/>
      <c r="AE48" s="359"/>
      <c r="AF48" s="1031"/>
      <c r="AG48" s="58"/>
      <c r="AH48" s="359"/>
      <c r="AI48" s="359"/>
      <c r="AJ48" s="359"/>
      <c r="AK48" s="359"/>
      <c r="AL48" s="1031"/>
      <c r="AM48" s="58"/>
      <c r="AN48" s="359"/>
      <c r="AO48" s="359"/>
      <c r="AP48" s="359"/>
      <c r="AQ48" s="359"/>
      <c r="AR48" s="1031"/>
      <c r="AS48" s="594"/>
      <c r="AT48" s="594"/>
      <c r="AU48" s="592"/>
      <c r="AV48" s="9"/>
      <c r="AW48" s="205"/>
      <c r="AX48" s="184"/>
      <c r="AY48" s="250"/>
      <c r="AZ48" s="12"/>
    </row>
    <row r="49" spans="1:52" x14ac:dyDescent="0.25">
      <c r="A49" s="4">
        <v>47</v>
      </c>
      <c r="B49" s="250"/>
      <c r="C49" s="83"/>
      <c r="D49" s="84"/>
      <c r="E49" s="84"/>
      <c r="F49" s="84"/>
      <c r="G49" s="84"/>
      <c r="H49" s="1031"/>
      <c r="I49" s="435"/>
      <c r="J49" s="359"/>
      <c r="K49" s="359"/>
      <c r="L49" s="359"/>
      <c r="M49" s="359"/>
      <c r="N49" s="1031"/>
      <c r="O49" s="434"/>
      <c r="P49" s="153"/>
      <c r="Q49" s="153"/>
      <c r="R49" s="153"/>
      <c r="S49" s="153"/>
      <c r="T49" s="1031"/>
      <c r="U49" s="588"/>
      <c r="V49" s="153"/>
      <c r="W49" s="153"/>
      <c r="X49" s="153"/>
      <c r="Y49" s="359"/>
      <c r="Z49" s="1031"/>
      <c r="AA49" s="435"/>
      <c r="AB49" s="359"/>
      <c r="AC49" s="359"/>
      <c r="AD49" s="359"/>
      <c r="AE49" s="359"/>
      <c r="AF49" s="1031"/>
      <c r="AG49" s="58"/>
      <c r="AH49" s="359"/>
      <c r="AI49" s="359"/>
      <c r="AJ49" s="359"/>
      <c r="AK49" s="359"/>
      <c r="AL49" s="1031"/>
      <c r="AM49" s="58"/>
      <c r="AN49" s="359"/>
      <c r="AO49" s="359"/>
      <c r="AP49" s="359"/>
      <c r="AQ49" s="359"/>
      <c r="AR49" s="1031"/>
      <c r="AS49" s="594"/>
      <c r="AT49" s="594"/>
      <c r="AU49" s="592"/>
      <c r="AV49" s="9"/>
      <c r="AW49" s="205"/>
      <c r="AX49" s="272"/>
      <c r="AY49" s="250"/>
      <c r="AZ49" s="12"/>
    </row>
    <row r="50" spans="1:52" x14ac:dyDescent="0.25">
      <c r="A50" s="4">
        <v>48</v>
      </c>
      <c r="B50" s="250"/>
      <c r="C50" s="83"/>
      <c r="D50" s="84"/>
      <c r="E50" s="84"/>
      <c r="F50" s="84"/>
      <c r="G50" s="84"/>
      <c r="H50" s="1031"/>
      <c r="I50" s="435"/>
      <c r="J50" s="359"/>
      <c r="K50" s="359"/>
      <c r="L50" s="359"/>
      <c r="M50" s="359"/>
      <c r="N50" s="1031"/>
      <c r="O50" s="434"/>
      <c r="P50" s="153"/>
      <c r="Q50" s="153"/>
      <c r="R50" s="153"/>
      <c r="S50" s="153"/>
      <c r="T50" s="1031"/>
      <c r="U50" s="588"/>
      <c r="V50" s="153"/>
      <c r="W50" s="153"/>
      <c r="X50" s="153"/>
      <c r="Y50" s="359"/>
      <c r="Z50" s="1031"/>
      <c r="AA50" s="435"/>
      <c r="AB50" s="359"/>
      <c r="AC50" s="359"/>
      <c r="AD50" s="359"/>
      <c r="AE50" s="359"/>
      <c r="AF50" s="1031"/>
      <c r="AG50" s="58"/>
      <c r="AH50" s="359"/>
      <c r="AI50" s="359"/>
      <c r="AJ50" s="359"/>
      <c r="AK50" s="359"/>
      <c r="AL50" s="1031"/>
      <c r="AM50" s="58"/>
      <c r="AN50" s="359"/>
      <c r="AO50" s="359"/>
      <c r="AP50" s="359"/>
      <c r="AQ50" s="359"/>
      <c r="AR50" s="1031"/>
      <c r="AS50" s="594"/>
      <c r="AT50" s="594"/>
      <c r="AU50" s="592"/>
      <c r="AV50" s="9"/>
      <c r="AW50" s="205"/>
      <c r="AX50" s="272"/>
      <c r="AY50" s="250"/>
      <c r="AZ50" s="12"/>
    </row>
    <row r="51" spans="1:52" x14ac:dyDescent="0.25">
      <c r="A51" s="4">
        <v>49</v>
      </c>
      <c r="B51" s="250"/>
      <c r="C51" s="83"/>
      <c r="D51" s="84"/>
      <c r="E51" s="84"/>
      <c r="F51" s="84"/>
      <c r="G51" s="84"/>
      <c r="H51" s="1031"/>
      <c r="I51" s="435"/>
      <c r="J51" s="359"/>
      <c r="K51" s="359"/>
      <c r="L51" s="359"/>
      <c r="M51" s="359"/>
      <c r="N51" s="1031"/>
      <c r="O51" s="434"/>
      <c r="P51" s="153"/>
      <c r="Q51" s="153"/>
      <c r="R51" s="153"/>
      <c r="S51" s="153"/>
      <c r="T51" s="1031"/>
      <c r="U51" s="588"/>
      <c r="V51" s="153"/>
      <c r="W51" s="153"/>
      <c r="X51" s="153"/>
      <c r="Y51" s="359"/>
      <c r="Z51" s="1031"/>
      <c r="AA51" s="435"/>
      <c r="AB51" s="359"/>
      <c r="AC51" s="359"/>
      <c r="AD51" s="359"/>
      <c r="AE51" s="359"/>
      <c r="AF51" s="1031"/>
      <c r="AG51" s="58"/>
      <c r="AH51" s="359"/>
      <c r="AI51" s="359"/>
      <c r="AJ51" s="359"/>
      <c r="AK51" s="359"/>
      <c r="AL51" s="1031"/>
      <c r="AM51" s="58"/>
      <c r="AN51" s="359"/>
      <c r="AO51" s="359"/>
      <c r="AP51" s="359"/>
      <c r="AQ51" s="359"/>
      <c r="AR51" s="1031"/>
      <c r="AS51" s="594"/>
      <c r="AT51" s="594"/>
      <c r="AU51" s="592"/>
      <c r="AV51" s="9"/>
      <c r="AW51" s="205"/>
      <c r="AX51" s="233"/>
      <c r="AY51" s="250"/>
      <c r="AZ51" s="12"/>
    </row>
    <row r="52" spans="1:52" x14ac:dyDescent="0.25">
      <c r="A52" s="4">
        <v>50</v>
      </c>
      <c r="B52" s="250"/>
      <c r="C52" s="83"/>
      <c r="D52" s="84"/>
      <c r="E52" s="84"/>
      <c r="F52" s="84"/>
      <c r="G52" s="84"/>
      <c r="H52" s="1031"/>
      <c r="I52" s="435"/>
      <c r="J52" s="359"/>
      <c r="K52" s="359"/>
      <c r="L52" s="359"/>
      <c r="M52" s="359"/>
      <c r="N52" s="1031"/>
      <c r="O52" s="434"/>
      <c r="P52" s="153"/>
      <c r="Q52" s="153"/>
      <c r="R52" s="153"/>
      <c r="S52" s="153"/>
      <c r="T52" s="1031"/>
      <c r="U52" s="588"/>
      <c r="V52" s="153"/>
      <c r="W52" s="153"/>
      <c r="X52" s="153"/>
      <c r="Y52" s="359"/>
      <c r="Z52" s="1031"/>
      <c r="AA52" s="435"/>
      <c r="AB52" s="359"/>
      <c r="AC52" s="359"/>
      <c r="AD52" s="359"/>
      <c r="AE52" s="359"/>
      <c r="AF52" s="1031"/>
      <c r="AG52" s="58"/>
      <c r="AH52" s="359"/>
      <c r="AI52" s="359"/>
      <c r="AJ52" s="359"/>
      <c r="AK52" s="359"/>
      <c r="AL52" s="1031"/>
      <c r="AM52" s="58"/>
      <c r="AN52" s="359"/>
      <c r="AO52" s="359"/>
      <c r="AP52" s="359"/>
      <c r="AQ52" s="359"/>
      <c r="AR52" s="1031"/>
      <c r="AS52" s="594"/>
      <c r="AT52" s="594"/>
      <c r="AU52" s="592"/>
      <c r="AV52" s="9"/>
      <c r="AW52" s="205"/>
      <c r="AX52" s="233"/>
      <c r="AY52" s="250"/>
      <c r="AZ52" s="12"/>
    </row>
    <row r="53" spans="1:52" x14ac:dyDescent="0.25">
      <c r="A53" s="4">
        <v>51</v>
      </c>
      <c r="B53" s="250"/>
      <c r="C53" s="83"/>
      <c r="D53" s="84"/>
      <c r="E53" s="84"/>
      <c r="F53" s="84"/>
      <c r="G53" s="84"/>
      <c r="H53" s="1031"/>
      <c r="I53" s="435"/>
      <c r="J53" s="359"/>
      <c r="K53" s="359"/>
      <c r="L53" s="359"/>
      <c r="M53" s="359"/>
      <c r="N53" s="1031"/>
      <c r="O53" s="434"/>
      <c r="P53" s="153"/>
      <c r="Q53" s="153"/>
      <c r="R53" s="153"/>
      <c r="S53" s="153"/>
      <c r="T53" s="1031"/>
      <c r="U53" s="588"/>
      <c r="V53" s="153"/>
      <c r="W53" s="153"/>
      <c r="X53" s="153"/>
      <c r="Y53" s="359"/>
      <c r="Z53" s="1031"/>
      <c r="AA53" s="435"/>
      <c r="AB53" s="359"/>
      <c r="AC53" s="359"/>
      <c r="AD53" s="359"/>
      <c r="AE53" s="359"/>
      <c r="AF53" s="1031"/>
      <c r="AG53" s="58"/>
      <c r="AH53" s="359"/>
      <c r="AI53" s="359"/>
      <c r="AJ53" s="359"/>
      <c r="AK53" s="359"/>
      <c r="AL53" s="1031"/>
      <c r="AM53" s="58"/>
      <c r="AN53" s="359"/>
      <c r="AO53" s="359"/>
      <c r="AP53" s="359"/>
      <c r="AQ53" s="359"/>
      <c r="AR53" s="1031"/>
      <c r="AS53" s="594"/>
      <c r="AT53" s="594"/>
      <c r="AU53" s="592"/>
      <c r="AV53" s="9"/>
      <c r="AW53" s="205"/>
      <c r="AX53" s="233"/>
      <c r="AY53" s="250"/>
      <c r="AZ53" s="12"/>
    </row>
    <row r="54" spans="1:52" x14ac:dyDescent="0.25">
      <c r="A54" s="4">
        <v>52</v>
      </c>
      <c r="B54" s="250"/>
      <c r="C54" s="83"/>
      <c r="D54" s="84"/>
      <c r="E54" s="84"/>
      <c r="F54" s="84"/>
      <c r="G54" s="84"/>
      <c r="H54" s="1031"/>
      <c r="I54" s="435"/>
      <c r="J54" s="359"/>
      <c r="K54" s="359"/>
      <c r="L54" s="359"/>
      <c r="M54" s="359"/>
      <c r="N54" s="1031"/>
      <c r="O54" s="434"/>
      <c r="P54" s="153"/>
      <c r="Q54" s="153"/>
      <c r="R54" s="153"/>
      <c r="S54" s="153"/>
      <c r="T54" s="1031"/>
      <c r="U54" s="588"/>
      <c r="V54" s="153"/>
      <c r="W54" s="153"/>
      <c r="X54" s="153"/>
      <c r="Y54" s="359"/>
      <c r="Z54" s="1031"/>
      <c r="AA54" s="435"/>
      <c r="AB54" s="359"/>
      <c r="AC54" s="359"/>
      <c r="AD54" s="359"/>
      <c r="AE54" s="359"/>
      <c r="AF54" s="1031"/>
      <c r="AG54" s="58"/>
      <c r="AH54" s="359"/>
      <c r="AI54" s="359"/>
      <c r="AJ54" s="359"/>
      <c r="AK54" s="359"/>
      <c r="AL54" s="1031"/>
      <c r="AM54" s="58"/>
      <c r="AN54" s="359"/>
      <c r="AO54" s="359"/>
      <c r="AP54" s="359"/>
      <c r="AQ54" s="359"/>
      <c r="AR54" s="1031"/>
      <c r="AS54" s="594"/>
      <c r="AT54" s="594"/>
      <c r="AU54" s="592"/>
      <c r="AV54" s="9"/>
      <c r="AW54" s="205"/>
      <c r="AX54" s="233"/>
      <c r="AY54" s="250"/>
      <c r="AZ54" s="12"/>
    </row>
    <row r="55" spans="1:52" x14ac:dyDescent="0.25">
      <c r="A55" s="4">
        <v>53</v>
      </c>
      <c r="B55" s="414"/>
      <c r="C55" s="83"/>
      <c r="D55" s="84"/>
      <c r="E55" s="84"/>
      <c r="F55" s="84"/>
      <c r="G55" s="84"/>
      <c r="H55" s="1031"/>
      <c r="I55" s="435"/>
      <c r="J55" s="359"/>
      <c r="K55" s="359"/>
      <c r="L55" s="359"/>
      <c r="M55" s="359"/>
      <c r="N55" s="1031"/>
      <c r="O55" s="434"/>
      <c r="P55" s="153"/>
      <c r="Q55" s="153"/>
      <c r="R55" s="153"/>
      <c r="S55" s="153"/>
      <c r="T55" s="1031"/>
      <c r="U55" s="588"/>
      <c r="V55" s="153"/>
      <c r="W55" s="153"/>
      <c r="X55" s="153"/>
      <c r="Y55" s="231"/>
      <c r="Z55" s="1031"/>
      <c r="AA55" s="435"/>
      <c r="AB55" s="359"/>
      <c r="AC55" s="359"/>
      <c r="AD55" s="359"/>
      <c r="AE55" s="359"/>
      <c r="AF55" s="1031"/>
      <c r="AG55" s="58"/>
      <c r="AH55" s="359"/>
      <c r="AI55" s="359"/>
      <c r="AJ55" s="359"/>
      <c r="AK55" s="359"/>
      <c r="AL55" s="1031"/>
      <c r="AM55" s="58"/>
      <c r="AN55" s="359"/>
      <c r="AO55" s="359"/>
      <c r="AP55" s="359"/>
      <c r="AQ55" s="359"/>
      <c r="AR55" s="1031"/>
      <c r="AS55" s="594"/>
      <c r="AT55" s="594"/>
      <c r="AU55" s="592"/>
      <c r="AV55" s="9"/>
      <c r="AW55" s="247"/>
      <c r="AX55" s="233"/>
      <c r="AY55" s="250"/>
      <c r="AZ55" s="12"/>
    </row>
    <row r="56" spans="1:52" x14ac:dyDescent="0.25">
      <c r="A56" s="4">
        <v>54</v>
      </c>
      <c r="B56" s="414"/>
      <c r="C56" s="83"/>
      <c r="D56" s="84"/>
      <c r="E56" s="84"/>
      <c r="F56" s="84"/>
      <c r="G56" s="84"/>
      <c r="H56" s="1031"/>
      <c r="I56" s="435"/>
      <c r="J56" s="359"/>
      <c r="K56" s="359"/>
      <c r="L56" s="359"/>
      <c r="M56" s="359"/>
      <c r="N56" s="1031"/>
      <c r="O56" s="434"/>
      <c r="P56" s="153"/>
      <c r="Q56" s="153"/>
      <c r="R56" s="153"/>
      <c r="S56" s="153"/>
      <c r="T56" s="1031"/>
      <c r="U56" s="588"/>
      <c r="V56" s="153"/>
      <c r="W56" s="153"/>
      <c r="X56" s="153"/>
      <c r="Y56" s="359"/>
      <c r="Z56" s="1031"/>
      <c r="AA56" s="435"/>
      <c r="AB56" s="359"/>
      <c r="AC56" s="359"/>
      <c r="AD56" s="359"/>
      <c r="AE56" s="359"/>
      <c r="AF56" s="1031"/>
      <c r="AG56" s="58"/>
      <c r="AH56" s="359"/>
      <c r="AI56" s="359"/>
      <c r="AJ56" s="359"/>
      <c r="AK56" s="359"/>
      <c r="AL56" s="1031"/>
      <c r="AM56" s="58"/>
      <c r="AN56" s="359"/>
      <c r="AO56" s="359"/>
      <c r="AP56" s="359"/>
      <c r="AQ56" s="359"/>
      <c r="AR56" s="1031"/>
      <c r="AS56" s="594"/>
      <c r="AT56" s="594"/>
      <c r="AU56" s="592"/>
      <c r="AV56" s="9"/>
      <c r="AW56" s="247"/>
      <c r="AX56" s="233"/>
      <c r="AY56" s="250"/>
      <c r="AZ56" s="12"/>
    </row>
    <row r="57" spans="1:52" x14ac:dyDescent="0.25">
      <c r="A57" s="4">
        <v>55</v>
      </c>
      <c r="B57" s="414"/>
      <c r="C57" s="83"/>
      <c r="D57" s="84"/>
      <c r="E57" s="84"/>
      <c r="F57" s="84"/>
      <c r="G57" s="84"/>
      <c r="H57" s="1031"/>
      <c r="I57" s="435"/>
      <c r="J57" s="359"/>
      <c r="K57" s="359"/>
      <c r="L57" s="359"/>
      <c r="M57" s="359"/>
      <c r="N57" s="1031"/>
      <c r="O57" s="434"/>
      <c r="P57" s="153"/>
      <c r="Q57" s="153"/>
      <c r="R57" s="153"/>
      <c r="S57" s="153"/>
      <c r="T57" s="1031"/>
      <c r="U57" s="588"/>
      <c r="V57" s="153"/>
      <c r="W57" s="153"/>
      <c r="X57" s="153"/>
      <c r="Y57" s="359"/>
      <c r="Z57" s="1031"/>
      <c r="AA57" s="435"/>
      <c r="AB57" s="359"/>
      <c r="AC57" s="359"/>
      <c r="AD57" s="359"/>
      <c r="AE57" s="359"/>
      <c r="AF57" s="1031"/>
      <c r="AG57" s="58"/>
      <c r="AH57" s="359"/>
      <c r="AI57" s="359"/>
      <c r="AJ57" s="359"/>
      <c r="AK57" s="359"/>
      <c r="AL57" s="1031"/>
      <c r="AM57" s="598"/>
      <c r="AN57" s="359"/>
      <c r="AO57" s="359"/>
      <c r="AP57" s="359"/>
      <c r="AQ57" s="231"/>
      <c r="AR57" s="1031"/>
      <c r="AS57" s="594"/>
      <c r="AT57" s="413"/>
      <c r="AU57" s="592"/>
      <c r="AV57" s="9"/>
      <c r="AW57" s="247"/>
      <c r="AX57" s="233"/>
      <c r="AY57" s="250"/>
      <c r="AZ57" s="12"/>
    </row>
    <row r="58" spans="1:52" x14ac:dyDescent="0.25">
      <c r="A58" s="4">
        <v>56</v>
      </c>
      <c r="B58" s="414"/>
      <c r="C58" s="83"/>
      <c r="D58" s="84"/>
      <c r="E58" s="84"/>
      <c r="F58" s="84"/>
      <c r="G58" s="84"/>
      <c r="H58" s="1031"/>
      <c r="I58" s="435"/>
      <c r="J58" s="359"/>
      <c r="K58" s="359"/>
      <c r="L58" s="359"/>
      <c r="M58" s="359"/>
      <c r="N58" s="1031"/>
      <c r="O58" s="434"/>
      <c r="P58" s="153"/>
      <c r="Q58" s="153"/>
      <c r="R58" s="153"/>
      <c r="S58" s="153"/>
      <c r="T58" s="1031"/>
      <c r="U58" s="588"/>
      <c r="V58" s="153"/>
      <c r="W58" s="153"/>
      <c r="X58" s="153"/>
      <c r="Y58" s="231"/>
      <c r="Z58" s="1031"/>
      <c r="AA58" s="435"/>
      <c r="AB58" s="359"/>
      <c r="AC58" s="359"/>
      <c r="AD58" s="359"/>
      <c r="AE58" s="359"/>
      <c r="AF58" s="1031"/>
      <c r="AG58" s="58"/>
      <c r="AH58" s="359"/>
      <c r="AI58" s="359"/>
      <c r="AJ58" s="359"/>
      <c r="AK58" s="359"/>
      <c r="AL58" s="1031"/>
      <c r="AM58" s="588"/>
      <c r="AN58" s="359"/>
      <c r="AO58" s="359"/>
      <c r="AP58" s="359"/>
      <c r="AQ58" s="359"/>
      <c r="AR58" s="1031"/>
      <c r="AS58" s="594"/>
      <c r="AT58" s="594"/>
      <c r="AU58" s="592"/>
      <c r="AV58" s="9"/>
      <c r="AW58" s="247"/>
      <c r="AX58" s="233"/>
      <c r="AY58" s="250"/>
      <c r="AZ58" s="12"/>
    </row>
    <row r="59" spans="1:52" x14ac:dyDescent="0.25">
      <c r="A59" s="4">
        <v>57</v>
      </c>
      <c r="B59" s="153"/>
      <c r="C59" s="83"/>
      <c r="D59" s="84"/>
      <c r="E59" s="84"/>
      <c r="F59" s="84"/>
      <c r="G59" s="84"/>
      <c r="H59" s="1031"/>
      <c r="I59" s="435"/>
      <c r="J59" s="359"/>
      <c r="K59" s="359"/>
      <c r="L59" s="359"/>
      <c r="M59" s="359"/>
      <c r="N59" s="1031"/>
      <c r="O59" s="434"/>
      <c r="P59" s="153"/>
      <c r="Q59" s="153"/>
      <c r="R59" s="153"/>
      <c r="S59" s="153"/>
      <c r="T59" s="1031"/>
      <c r="U59" s="58"/>
      <c r="V59" s="359"/>
      <c r="W59" s="359"/>
      <c r="X59" s="359"/>
      <c r="Y59" s="359"/>
      <c r="Z59" s="1031"/>
      <c r="AA59" s="435"/>
      <c r="AB59" s="359"/>
      <c r="AC59" s="359"/>
      <c r="AD59" s="359"/>
      <c r="AE59" s="359"/>
      <c r="AF59" s="1031"/>
      <c r="AG59" s="58"/>
      <c r="AH59" s="359"/>
      <c r="AI59" s="359"/>
      <c r="AJ59" s="359"/>
      <c r="AK59" s="359"/>
      <c r="AL59" s="1031"/>
      <c r="AM59" s="58"/>
      <c r="AN59" s="359"/>
      <c r="AO59" s="359"/>
      <c r="AP59" s="359"/>
      <c r="AQ59" s="359"/>
      <c r="AR59" s="1031"/>
      <c r="AS59" s="594"/>
      <c r="AT59" s="594"/>
      <c r="AU59" s="592"/>
      <c r="AV59" s="9"/>
      <c r="AW59" s="247"/>
      <c r="AX59" s="233"/>
      <c r="AY59" s="250"/>
      <c r="AZ59" s="12"/>
    </row>
    <row r="60" spans="1:52" x14ac:dyDescent="0.25">
      <c r="A60" s="4">
        <v>58</v>
      </c>
      <c r="B60" s="153"/>
      <c r="C60" s="83"/>
      <c r="D60" s="84"/>
      <c r="E60" s="84"/>
      <c r="F60" s="84"/>
      <c r="G60" s="84"/>
      <c r="H60" s="1031"/>
      <c r="I60" s="435"/>
      <c r="J60" s="359"/>
      <c r="K60" s="359"/>
      <c r="L60" s="359"/>
      <c r="M60" s="359"/>
      <c r="N60" s="1031"/>
      <c r="O60" s="434"/>
      <c r="P60" s="153"/>
      <c r="Q60" s="153"/>
      <c r="R60" s="153"/>
      <c r="S60" s="153"/>
      <c r="T60" s="1031"/>
      <c r="U60" s="58"/>
      <c r="V60" s="359"/>
      <c r="W60" s="359"/>
      <c r="X60" s="359"/>
      <c r="Y60" s="359"/>
      <c r="Z60" s="1031"/>
      <c r="AA60" s="435"/>
      <c r="AB60" s="359"/>
      <c r="AC60" s="359"/>
      <c r="AD60" s="359"/>
      <c r="AE60" s="359"/>
      <c r="AF60" s="1031"/>
      <c r="AG60" s="58"/>
      <c r="AH60" s="359"/>
      <c r="AI60" s="359"/>
      <c r="AJ60" s="359"/>
      <c r="AK60" s="359"/>
      <c r="AL60" s="1031"/>
      <c r="AM60" s="58"/>
      <c r="AN60" s="359"/>
      <c r="AO60" s="359"/>
      <c r="AP60" s="359"/>
      <c r="AQ60" s="359"/>
      <c r="AR60" s="1031"/>
      <c r="AS60" s="594"/>
      <c r="AT60" s="594"/>
      <c r="AU60" s="592"/>
      <c r="AV60" s="9"/>
      <c r="AW60" s="247"/>
      <c r="AX60" s="233"/>
      <c r="AY60" s="250"/>
      <c r="AZ60" s="12"/>
    </row>
    <row r="61" spans="1:52" x14ac:dyDescent="0.25">
      <c r="A61" s="4">
        <v>59</v>
      </c>
      <c r="B61" s="153"/>
      <c r="C61" s="83"/>
      <c r="D61" s="84"/>
      <c r="E61" s="84"/>
      <c r="F61" s="84"/>
      <c r="G61" s="84"/>
      <c r="H61" s="1031"/>
      <c r="I61" s="435"/>
      <c r="J61" s="359"/>
      <c r="K61" s="359"/>
      <c r="L61" s="359"/>
      <c r="M61" s="359"/>
      <c r="N61" s="1031"/>
      <c r="O61" s="434"/>
      <c r="P61" s="153"/>
      <c r="Q61" s="153"/>
      <c r="R61" s="153"/>
      <c r="S61" s="153"/>
      <c r="T61" s="1031"/>
      <c r="U61" s="58"/>
      <c r="V61" s="359"/>
      <c r="W61" s="359"/>
      <c r="X61" s="359"/>
      <c r="Y61" s="359"/>
      <c r="Z61" s="1031"/>
      <c r="AA61" s="435"/>
      <c r="AB61" s="359"/>
      <c r="AC61" s="359"/>
      <c r="AD61" s="359"/>
      <c r="AE61" s="359"/>
      <c r="AF61" s="1031"/>
      <c r="AG61" s="58"/>
      <c r="AH61" s="359"/>
      <c r="AI61" s="359"/>
      <c r="AJ61" s="359"/>
      <c r="AK61" s="359"/>
      <c r="AL61" s="1031"/>
      <c r="AM61" s="58"/>
      <c r="AN61" s="359"/>
      <c r="AO61" s="359"/>
      <c r="AP61" s="359"/>
      <c r="AQ61" s="359"/>
      <c r="AR61" s="1031"/>
      <c r="AS61" s="594"/>
      <c r="AT61" s="594"/>
      <c r="AU61" s="592"/>
      <c r="AV61" s="9"/>
      <c r="AW61" s="24"/>
      <c r="AX61" s="9"/>
      <c r="AY61" s="12"/>
      <c r="AZ61" s="12"/>
    </row>
    <row r="62" spans="1:52" x14ac:dyDescent="0.25">
      <c r="A62" s="4">
        <v>60</v>
      </c>
      <c r="B62" s="153"/>
      <c r="C62" s="83"/>
      <c r="D62" s="84"/>
      <c r="E62" s="84"/>
      <c r="F62" s="84"/>
      <c r="G62" s="84"/>
      <c r="H62" s="1031"/>
      <c r="I62" s="435"/>
      <c r="J62" s="359"/>
      <c r="K62" s="359"/>
      <c r="L62" s="359"/>
      <c r="M62" s="359"/>
      <c r="N62" s="1031"/>
      <c r="O62" s="434"/>
      <c r="P62" s="153"/>
      <c r="Q62" s="153"/>
      <c r="R62" s="153"/>
      <c r="S62" s="153"/>
      <c r="T62" s="1031"/>
      <c r="U62" s="58"/>
      <c r="V62" s="359"/>
      <c r="W62" s="359"/>
      <c r="X62" s="359"/>
      <c r="Y62" s="359"/>
      <c r="Z62" s="1031"/>
      <c r="AA62" s="435"/>
      <c r="AB62" s="359"/>
      <c r="AC62" s="359"/>
      <c r="AD62" s="359"/>
      <c r="AE62" s="359"/>
      <c r="AF62" s="1031"/>
      <c r="AG62" s="58"/>
      <c r="AH62" s="359"/>
      <c r="AI62" s="359"/>
      <c r="AJ62" s="359"/>
      <c r="AK62" s="359"/>
      <c r="AL62" s="1031"/>
      <c r="AM62" s="58"/>
      <c r="AN62" s="359"/>
      <c r="AO62" s="359"/>
      <c r="AP62" s="359"/>
      <c r="AQ62" s="359"/>
      <c r="AR62" s="1031"/>
      <c r="AS62" s="594"/>
      <c r="AT62" s="594"/>
      <c r="AU62" s="592"/>
      <c r="AV62" s="9"/>
      <c r="AW62" s="24"/>
      <c r="AX62" s="9"/>
      <c r="AY62" s="12"/>
      <c r="AZ62" s="12"/>
    </row>
    <row r="63" spans="1:52" x14ac:dyDescent="0.25">
      <c r="A63" s="4">
        <v>61</v>
      </c>
      <c r="B63" s="153"/>
      <c r="C63" s="83"/>
      <c r="D63" s="84"/>
      <c r="E63" s="84"/>
      <c r="F63" s="84"/>
      <c r="G63" s="84"/>
      <c r="H63" s="1031"/>
      <c r="I63" s="435"/>
      <c r="J63" s="359"/>
      <c r="K63" s="359"/>
      <c r="L63" s="359"/>
      <c r="M63" s="359"/>
      <c r="N63" s="1031"/>
      <c r="O63" s="434"/>
      <c r="P63" s="153"/>
      <c r="Q63" s="153"/>
      <c r="R63" s="153"/>
      <c r="S63" s="153"/>
      <c r="T63" s="1031"/>
      <c r="U63" s="58"/>
      <c r="V63" s="359"/>
      <c r="W63" s="359"/>
      <c r="X63" s="359"/>
      <c r="Y63" s="359"/>
      <c r="Z63" s="1031"/>
      <c r="AA63" s="435"/>
      <c r="AB63" s="359"/>
      <c r="AC63" s="359"/>
      <c r="AD63" s="359"/>
      <c r="AE63" s="359"/>
      <c r="AF63" s="1031"/>
      <c r="AG63" s="58"/>
      <c r="AH63" s="359"/>
      <c r="AI63" s="359"/>
      <c r="AJ63" s="359"/>
      <c r="AK63" s="359"/>
      <c r="AL63" s="1031"/>
      <c r="AM63" s="58"/>
      <c r="AN63" s="359"/>
      <c r="AO63" s="359"/>
      <c r="AP63" s="359"/>
      <c r="AQ63" s="359"/>
      <c r="AR63" s="1031"/>
      <c r="AS63" s="594"/>
      <c r="AT63" s="594"/>
      <c r="AU63" s="592"/>
      <c r="AV63" s="9"/>
      <c r="AW63" s="24"/>
      <c r="AX63" s="9"/>
      <c r="AY63" s="12"/>
      <c r="AZ63" s="12"/>
    </row>
    <row r="64" spans="1:52" x14ac:dyDescent="0.25">
      <c r="A64" s="4">
        <v>62</v>
      </c>
      <c r="B64" s="153"/>
      <c r="C64" s="83"/>
      <c r="D64" s="84"/>
      <c r="E64" s="84"/>
      <c r="F64" s="84"/>
      <c r="G64" s="84"/>
      <c r="H64" s="1031"/>
      <c r="I64" s="435"/>
      <c r="J64" s="359"/>
      <c r="K64" s="359"/>
      <c r="L64" s="359"/>
      <c r="M64" s="359"/>
      <c r="N64" s="1031"/>
      <c r="O64" s="434"/>
      <c r="P64" s="153"/>
      <c r="Q64" s="153"/>
      <c r="R64" s="153"/>
      <c r="S64" s="153"/>
      <c r="T64" s="1031"/>
      <c r="U64" s="58"/>
      <c r="V64" s="359"/>
      <c r="W64" s="359"/>
      <c r="X64" s="359"/>
      <c r="Y64" s="359"/>
      <c r="Z64" s="1031"/>
      <c r="AA64" s="435"/>
      <c r="AB64" s="359"/>
      <c r="AC64" s="359"/>
      <c r="AD64" s="359"/>
      <c r="AE64" s="359"/>
      <c r="AF64" s="1031"/>
      <c r="AG64" s="58"/>
      <c r="AH64" s="359"/>
      <c r="AI64" s="359"/>
      <c r="AJ64" s="359"/>
      <c r="AK64" s="359"/>
      <c r="AL64" s="1031"/>
      <c r="AM64" s="58"/>
      <c r="AN64" s="359"/>
      <c r="AO64" s="359"/>
      <c r="AP64" s="359"/>
      <c r="AQ64" s="359"/>
      <c r="AR64" s="1031"/>
      <c r="AS64" s="594"/>
      <c r="AT64" s="594"/>
      <c r="AU64" s="592"/>
      <c r="AV64" s="9"/>
      <c r="AW64" s="24"/>
      <c r="AX64" s="9"/>
      <c r="AY64" s="12"/>
      <c r="AZ64" s="12"/>
    </row>
    <row r="65" spans="1:52" x14ac:dyDescent="0.25">
      <c r="A65" s="4">
        <v>63</v>
      </c>
      <c r="B65" s="153"/>
      <c r="C65" s="83"/>
      <c r="D65" s="84"/>
      <c r="E65" s="84"/>
      <c r="F65" s="84"/>
      <c r="G65" s="84"/>
      <c r="H65" s="1031"/>
      <c r="I65" s="435"/>
      <c r="J65" s="359"/>
      <c r="K65" s="359"/>
      <c r="L65" s="359"/>
      <c r="M65" s="359"/>
      <c r="N65" s="1031"/>
      <c r="O65" s="434"/>
      <c r="P65" s="153"/>
      <c r="Q65" s="153"/>
      <c r="R65" s="153"/>
      <c r="S65" s="153"/>
      <c r="T65" s="1031"/>
      <c r="U65" s="58"/>
      <c r="V65" s="359"/>
      <c r="W65" s="359"/>
      <c r="X65" s="359"/>
      <c r="Y65" s="359"/>
      <c r="Z65" s="1031"/>
      <c r="AA65" s="435"/>
      <c r="AB65" s="359"/>
      <c r="AC65" s="359"/>
      <c r="AD65" s="359"/>
      <c r="AE65" s="359"/>
      <c r="AF65" s="1031"/>
      <c r="AG65" s="58"/>
      <c r="AH65" s="359"/>
      <c r="AI65" s="359"/>
      <c r="AJ65" s="359"/>
      <c r="AK65" s="359"/>
      <c r="AL65" s="1031"/>
      <c r="AM65" s="58"/>
      <c r="AN65" s="359"/>
      <c r="AO65" s="359"/>
      <c r="AP65" s="359"/>
      <c r="AQ65" s="359"/>
      <c r="AR65" s="1031"/>
      <c r="AS65" s="594"/>
      <c r="AT65" s="594"/>
      <c r="AU65" s="592"/>
      <c r="AV65" s="9"/>
      <c r="AW65" s="197"/>
      <c r="AX65" s="9"/>
      <c r="AY65" s="12"/>
      <c r="AZ65" s="12"/>
    </row>
    <row r="66" spans="1:52" x14ac:dyDescent="0.25">
      <c r="A66" s="62">
        <v>64</v>
      </c>
      <c r="B66" s="153"/>
      <c r="C66" s="83"/>
      <c r="D66" s="84"/>
      <c r="E66" s="84"/>
      <c r="F66" s="84"/>
      <c r="G66" s="84"/>
      <c r="H66" s="1031"/>
      <c r="I66" s="435"/>
      <c r="J66" s="359"/>
      <c r="K66" s="359"/>
      <c r="L66" s="359"/>
      <c r="M66" s="359"/>
      <c r="N66" s="1031"/>
      <c r="O66" s="434"/>
      <c r="P66" s="153"/>
      <c r="Q66" s="153"/>
      <c r="R66" s="153"/>
      <c r="S66" s="153"/>
      <c r="T66" s="1031"/>
      <c r="U66" s="58"/>
      <c r="V66" s="359"/>
      <c r="W66" s="359"/>
      <c r="X66" s="359"/>
      <c r="Y66" s="359"/>
      <c r="Z66" s="1031"/>
      <c r="AA66" s="435"/>
      <c r="AB66" s="359"/>
      <c r="AC66" s="359"/>
      <c r="AD66" s="359"/>
      <c r="AE66" s="359"/>
      <c r="AF66" s="1031"/>
      <c r="AG66" s="58"/>
      <c r="AH66" s="359"/>
      <c r="AI66" s="359"/>
      <c r="AJ66" s="359"/>
      <c r="AK66" s="359"/>
      <c r="AL66" s="1031"/>
      <c r="AM66" s="58"/>
      <c r="AN66" s="359"/>
      <c r="AO66" s="359"/>
      <c r="AP66" s="359"/>
      <c r="AQ66" s="359"/>
      <c r="AR66" s="1031"/>
      <c r="AS66" s="594"/>
      <c r="AT66" s="594"/>
      <c r="AU66" s="592"/>
      <c r="AV66" s="9"/>
      <c r="AW66" s="197"/>
      <c r="AX66" s="9"/>
      <c r="AY66" s="12"/>
      <c r="AZ66" s="12"/>
    </row>
    <row r="67" spans="1:52" x14ac:dyDescent="0.25">
      <c r="A67" s="62">
        <v>65</v>
      </c>
      <c r="B67" s="153"/>
      <c r="C67" s="83"/>
      <c r="D67" s="84"/>
      <c r="E67" s="84"/>
      <c r="F67" s="84"/>
      <c r="G67" s="84"/>
      <c r="H67" s="1031"/>
      <c r="I67" s="435"/>
      <c r="J67" s="359"/>
      <c r="K67" s="359"/>
      <c r="L67" s="359"/>
      <c r="M67" s="359"/>
      <c r="N67" s="1031"/>
      <c r="O67" s="434"/>
      <c r="P67" s="153"/>
      <c r="Q67" s="153"/>
      <c r="R67" s="153"/>
      <c r="S67" s="153"/>
      <c r="T67" s="1031"/>
      <c r="U67" s="58"/>
      <c r="V67" s="359"/>
      <c r="W67" s="359"/>
      <c r="X67" s="359"/>
      <c r="Y67" s="359"/>
      <c r="Z67" s="1031"/>
      <c r="AA67" s="435"/>
      <c r="AB67" s="359"/>
      <c r="AC67" s="359"/>
      <c r="AD67" s="359"/>
      <c r="AE67" s="359"/>
      <c r="AF67" s="1031"/>
      <c r="AG67" s="58"/>
      <c r="AH67" s="359"/>
      <c r="AI67" s="359"/>
      <c r="AJ67" s="359"/>
      <c r="AK67" s="359"/>
      <c r="AL67" s="1031"/>
      <c r="AM67" s="58"/>
      <c r="AN67" s="359"/>
      <c r="AO67" s="359"/>
      <c r="AP67" s="359"/>
      <c r="AQ67" s="359"/>
      <c r="AR67" s="1031"/>
      <c r="AS67" s="594"/>
      <c r="AT67" s="594"/>
      <c r="AU67" s="592"/>
      <c r="AV67" s="9"/>
      <c r="AW67" s="197"/>
      <c r="AX67" s="9"/>
      <c r="AY67" s="12"/>
      <c r="AZ67" s="12"/>
    </row>
    <row r="68" spans="1:52" x14ac:dyDescent="0.25">
      <c r="A68" s="62">
        <v>66</v>
      </c>
      <c r="B68" s="153"/>
      <c r="C68" s="83"/>
      <c r="D68" s="84"/>
      <c r="E68" s="84"/>
      <c r="F68" s="84"/>
      <c r="G68" s="84"/>
      <c r="H68" s="1031"/>
      <c r="I68" s="435"/>
      <c r="J68" s="359"/>
      <c r="K68" s="359"/>
      <c r="L68" s="359"/>
      <c r="M68" s="359"/>
      <c r="N68" s="1031"/>
      <c r="O68" s="434"/>
      <c r="P68" s="153"/>
      <c r="Q68" s="153"/>
      <c r="R68" s="153"/>
      <c r="S68" s="153"/>
      <c r="T68" s="1031"/>
      <c r="U68" s="58"/>
      <c r="V68" s="359"/>
      <c r="W68" s="359"/>
      <c r="X68" s="359"/>
      <c r="Y68" s="359"/>
      <c r="Z68" s="1031"/>
      <c r="AA68" s="435"/>
      <c r="AB68" s="359"/>
      <c r="AC68" s="359"/>
      <c r="AD68" s="359"/>
      <c r="AE68" s="359"/>
      <c r="AF68" s="1031"/>
      <c r="AG68" s="58"/>
      <c r="AH68" s="359"/>
      <c r="AI68" s="359"/>
      <c r="AJ68" s="359"/>
      <c r="AK68" s="359"/>
      <c r="AL68" s="1031"/>
      <c r="AM68" s="58"/>
      <c r="AN68" s="359"/>
      <c r="AO68" s="359"/>
      <c r="AP68" s="359"/>
      <c r="AQ68" s="359"/>
      <c r="AR68" s="1031"/>
      <c r="AS68" s="594"/>
      <c r="AT68" s="594"/>
      <c r="AU68" s="592"/>
      <c r="AV68" s="9"/>
      <c r="AW68" s="197"/>
      <c r="AX68" s="9"/>
      <c r="AY68" s="12"/>
      <c r="AZ68" s="12"/>
    </row>
    <row r="69" spans="1:52" x14ac:dyDescent="0.25">
      <c r="A69" s="62">
        <v>67</v>
      </c>
      <c r="B69" s="153"/>
      <c r="C69" s="83"/>
      <c r="D69" s="84"/>
      <c r="E69" s="84"/>
      <c r="F69" s="84"/>
      <c r="G69" s="84"/>
      <c r="H69" s="1031"/>
      <c r="I69" s="435"/>
      <c r="J69" s="359"/>
      <c r="K69" s="359"/>
      <c r="L69" s="359"/>
      <c r="M69" s="359"/>
      <c r="N69" s="1031"/>
      <c r="O69" s="434"/>
      <c r="P69" s="153"/>
      <c r="Q69" s="153"/>
      <c r="R69" s="153"/>
      <c r="S69" s="153"/>
      <c r="T69" s="1031"/>
      <c r="U69" s="58"/>
      <c r="V69" s="359"/>
      <c r="W69" s="359"/>
      <c r="X69" s="359"/>
      <c r="Y69" s="359"/>
      <c r="Z69" s="1031"/>
      <c r="AA69" s="435"/>
      <c r="AB69" s="359"/>
      <c r="AC69" s="359"/>
      <c r="AD69" s="359"/>
      <c r="AE69" s="359"/>
      <c r="AF69" s="1031"/>
      <c r="AG69" s="58"/>
      <c r="AH69" s="359"/>
      <c r="AI69" s="359"/>
      <c r="AJ69" s="359"/>
      <c r="AK69" s="359"/>
      <c r="AL69" s="1031"/>
      <c r="AM69" s="58"/>
      <c r="AN69" s="359"/>
      <c r="AO69" s="359"/>
      <c r="AP69" s="359"/>
      <c r="AQ69" s="359"/>
      <c r="AR69" s="1031"/>
      <c r="AS69" s="594"/>
      <c r="AT69" s="594"/>
      <c r="AU69" s="592"/>
      <c r="AV69" s="9"/>
      <c r="AW69" s="197"/>
      <c r="AX69" s="9"/>
      <c r="AY69" s="12"/>
      <c r="AZ69" s="12"/>
    </row>
    <row r="70" spans="1:52" x14ac:dyDescent="0.25">
      <c r="A70" s="62">
        <v>68</v>
      </c>
      <c r="B70" s="174"/>
      <c r="C70" s="83"/>
      <c r="D70" s="84"/>
      <c r="E70" s="84"/>
      <c r="F70" s="84"/>
      <c r="G70" s="84"/>
      <c r="H70" s="1031"/>
      <c r="I70" s="435"/>
      <c r="J70" s="359"/>
      <c r="K70" s="359"/>
      <c r="L70" s="359"/>
      <c r="M70" s="359"/>
      <c r="N70" s="1031"/>
      <c r="O70" s="434"/>
      <c r="P70" s="153"/>
      <c r="Q70" s="153"/>
      <c r="R70" s="153"/>
      <c r="S70" s="153"/>
      <c r="T70" s="1031"/>
      <c r="U70" s="58"/>
      <c r="V70" s="359"/>
      <c r="W70" s="359"/>
      <c r="X70" s="359"/>
      <c r="Y70" s="359"/>
      <c r="Z70" s="1031"/>
      <c r="AA70" s="435"/>
      <c r="AB70" s="359"/>
      <c r="AC70" s="359"/>
      <c r="AD70" s="359"/>
      <c r="AE70" s="359"/>
      <c r="AF70" s="1031"/>
      <c r="AG70" s="58"/>
      <c r="AH70" s="359"/>
      <c r="AI70" s="359"/>
      <c r="AJ70" s="359"/>
      <c r="AK70" s="359"/>
      <c r="AL70" s="1031"/>
      <c r="AM70" s="58"/>
      <c r="AN70" s="359"/>
      <c r="AO70" s="359"/>
      <c r="AP70" s="359"/>
      <c r="AQ70" s="359"/>
      <c r="AR70" s="1031"/>
      <c r="AS70" s="594"/>
      <c r="AT70" s="594"/>
      <c r="AU70" s="592"/>
      <c r="AV70" s="9"/>
      <c r="AW70" s="197"/>
      <c r="AX70" s="9"/>
      <c r="AY70" s="12"/>
      <c r="AZ70" s="12"/>
    </row>
    <row r="71" spans="1:52" x14ac:dyDescent="0.25">
      <c r="A71" s="62">
        <v>69</v>
      </c>
      <c r="B71" s="30"/>
      <c r="C71" s="83"/>
      <c r="D71" s="84"/>
      <c r="E71" s="84"/>
      <c r="F71" s="84"/>
      <c r="G71" s="84"/>
      <c r="H71" s="1031"/>
      <c r="I71" s="435"/>
      <c r="J71" s="359"/>
      <c r="K71" s="359"/>
      <c r="L71" s="359"/>
      <c r="M71" s="359"/>
      <c r="N71" s="1031"/>
      <c r="O71" s="434"/>
      <c r="P71" s="153"/>
      <c r="Q71" s="153"/>
      <c r="R71" s="153"/>
      <c r="S71" s="153"/>
      <c r="T71" s="1031"/>
      <c r="U71" s="58"/>
      <c r="V71" s="359"/>
      <c r="W71" s="359"/>
      <c r="X71" s="359"/>
      <c r="Y71" s="359"/>
      <c r="Z71" s="1031"/>
      <c r="AA71" s="435"/>
      <c r="AB71" s="359"/>
      <c r="AC71" s="359"/>
      <c r="AD71" s="359"/>
      <c r="AE71" s="359"/>
      <c r="AF71" s="1031"/>
      <c r="AG71" s="58"/>
      <c r="AH71" s="359"/>
      <c r="AI71" s="359"/>
      <c r="AJ71" s="359"/>
      <c r="AK71" s="359"/>
      <c r="AL71" s="1031"/>
      <c r="AM71" s="58"/>
      <c r="AN71" s="359"/>
      <c r="AO71" s="359"/>
      <c r="AP71" s="359"/>
      <c r="AQ71" s="359"/>
      <c r="AR71" s="1031"/>
      <c r="AS71" s="594"/>
      <c r="AT71" s="594"/>
      <c r="AU71" s="592"/>
      <c r="AV71" s="9"/>
      <c r="AW71" s="197"/>
      <c r="AX71" s="9"/>
      <c r="AY71" s="12"/>
      <c r="AZ71" s="12"/>
    </row>
    <row r="72" spans="1:52" x14ac:dyDescent="0.25">
      <c r="A72" s="62">
        <v>70</v>
      </c>
      <c r="B72" s="30"/>
      <c r="C72" s="83"/>
      <c r="D72" s="84"/>
      <c r="E72" s="84"/>
      <c r="F72" s="84"/>
      <c r="G72" s="84"/>
      <c r="H72" s="1031"/>
      <c r="I72" s="435"/>
      <c r="J72" s="359"/>
      <c r="K72" s="359"/>
      <c r="L72" s="359"/>
      <c r="M72" s="359"/>
      <c r="N72" s="1031"/>
      <c r="O72" s="434"/>
      <c r="P72" s="153"/>
      <c r="Q72" s="153"/>
      <c r="R72" s="153"/>
      <c r="S72" s="153"/>
      <c r="T72" s="1031"/>
      <c r="U72" s="58"/>
      <c r="V72" s="359"/>
      <c r="W72" s="359"/>
      <c r="X72" s="359"/>
      <c r="Y72" s="359"/>
      <c r="Z72" s="1031"/>
      <c r="AA72" s="435"/>
      <c r="AB72" s="359"/>
      <c r="AC72" s="359"/>
      <c r="AD72" s="359"/>
      <c r="AE72" s="359"/>
      <c r="AF72" s="1031"/>
      <c r="AG72" s="58"/>
      <c r="AH72" s="359"/>
      <c r="AI72" s="359"/>
      <c r="AJ72" s="359"/>
      <c r="AK72" s="359"/>
      <c r="AL72" s="1031"/>
      <c r="AM72" s="58"/>
      <c r="AN72" s="359"/>
      <c r="AO72" s="359"/>
      <c r="AP72" s="359"/>
      <c r="AQ72" s="359"/>
      <c r="AR72" s="1031"/>
      <c r="AS72" s="594"/>
      <c r="AT72" s="594"/>
      <c r="AU72" s="592"/>
      <c r="AV72" s="9"/>
      <c r="AW72" s="197"/>
      <c r="AX72" s="9"/>
      <c r="AY72" s="12"/>
      <c r="AZ72" s="12"/>
    </row>
    <row r="73" spans="1:52" x14ac:dyDescent="0.25">
      <c r="A73" s="62">
        <v>71</v>
      </c>
      <c r="B73" s="359"/>
      <c r="C73" s="83"/>
      <c r="D73" s="84"/>
      <c r="E73" s="84"/>
      <c r="F73" s="84"/>
      <c r="G73" s="84"/>
      <c r="H73" s="1031"/>
      <c r="I73" s="435"/>
      <c r="J73" s="359"/>
      <c r="K73" s="359"/>
      <c r="L73" s="359"/>
      <c r="M73" s="359"/>
      <c r="N73" s="1031"/>
      <c r="O73" s="434"/>
      <c r="P73" s="153"/>
      <c r="Q73" s="153"/>
      <c r="R73" s="153"/>
      <c r="S73" s="153"/>
      <c r="T73" s="1031"/>
      <c r="U73" s="58"/>
      <c r="V73" s="359"/>
      <c r="W73" s="359"/>
      <c r="X73" s="359"/>
      <c r="Y73" s="359"/>
      <c r="Z73" s="1031"/>
      <c r="AA73" s="435"/>
      <c r="AB73" s="359"/>
      <c r="AC73" s="359"/>
      <c r="AD73" s="359"/>
      <c r="AE73" s="359"/>
      <c r="AF73" s="1031"/>
      <c r="AG73" s="58"/>
      <c r="AH73" s="359"/>
      <c r="AI73" s="359"/>
      <c r="AJ73" s="359"/>
      <c r="AK73" s="359"/>
      <c r="AL73" s="1031"/>
      <c r="AM73" s="58"/>
      <c r="AN73" s="359"/>
      <c r="AO73" s="359"/>
      <c r="AP73" s="359"/>
      <c r="AQ73" s="359"/>
      <c r="AR73" s="1031"/>
      <c r="AS73" s="594"/>
      <c r="AT73" s="594"/>
      <c r="AU73" s="592"/>
      <c r="AV73" s="9"/>
      <c r="AW73" s="197"/>
      <c r="AX73" s="9"/>
      <c r="AY73" s="12"/>
      <c r="AZ73" s="12"/>
    </row>
    <row r="74" spans="1:52" x14ac:dyDescent="0.25">
      <c r="A74" s="62">
        <v>72</v>
      </c>
      <c r="B74" s="359"/>
      <c r="C74" s="83"/>
      <c r="D74" s="84"/>
      <c r="E74" s="84"/>
      <c r="F74" s="84"/>
      <c r="G74" s="84"/>
      <c r="H74" s="1031"/>
      <c r="I74" s="435"/>
      <c r="J74" s="359"/>
      <c r="K74" s="359"/>
      <c r="L74" s="359"/>
      <c r="M74" s="359"/>
      <c r="N74" s="1031"/>
      <c r="O74" s="435"/>
      <c r="P74" s="359"/>
      <c r="Q74" s="359"/>
      <c r="R74" s="359"/>
      <c r="S74" s="359"/>
      <c r="T74" s="1031"/>
      <c r="U74" s="58"/>
      <c r="V74" s="359"/>
      <c r="W74" s="359"/>
      <c r="X74" s="359"/>
      <c r="Y74" s="359"/>
      <c r="Z74" s="1031"/>
      <c r="AA74" s="435"/>
      <c r="AB74" s="359"/>
      <c r="AC74" s="359"/>
      <c r="AD74" s="359"/>
      <c r="AE74" s="359"/>
      <c r="AF74" s="1031"/>
      <c r="AG74" s="58"/>
      <c r="AH74" s="359"/>
      <c r="AI74" s="359"/>
      <c r="AJ74" s="359"/>
      <c r="AK74" s="359"/>
      <c r="AL74" s="1031"/>
      <c r="AM74" s="58"/>
      <c r="AN74" s="359"/>
      <c r="AO74" s="359"/>
      <c r="AP74" s="359"/>
      <c r="AQ74" s="359"/>
      <c r="AR74" s="1031"/>
      <c r="AS74" s="594"/>
      <c r="AT74" s="594"/>
      <c r="AU74" s="592"/>
      <c r="AV74" s="9"/>
      <c r="AW74" s="197"/>
      <c r="AX74" s="9"/>
      <c r="AY74" s="12"/>
      <c r="AZ74" s="12"/>
    </row>
    <row r="75" spans="1:52" x14ac:dyDescent="0.25">
      <c r="A75" s="62">
        <v>73</v>
      </c>
      <c r="B75" s="359"/>
      <c r="C75" s="83"/>
      <c r="D75" s="84"/>
      <c r="E75" s="84"/>
      <c r="F75" s="84"/>
      <c r="G75" s="84"/>
      <c r="H75" s="1031"/>
      <c r="I75" s="435"/>
      <c r="J75" s="359"/>
      <c r="K75" s="359"/>
      <c r="L75" s="359"/>
      <c r="M75" s="359"/>
      <c r="N75" s="1031"/>
      <c r="O75" s="435"/>
      <c r="P75" s="359"/>
      <c r="Q75" s="359"/>
      <c r="R75" s="359"/>
      <c r="S75" s="359"/>
      <c r="T75" s="1031"/>
      <c r="U75" s="58"/>
      <c r="V75" s="359"/>
      <c r="W75" s="359"/>
      <c r="X75" s="359"/>
      <c r="Y75" s="359"/>
      <c r="Z75" s="1031"/>
      <c r="AA75" s="435"/>
      <c r="AB75" s="359"/>
      <c r="AC75" s="359"/>
      <c r="AD75" s="359"/>
      <c r="AE75" s="359"/>
      <c r="AF75" s="1031"/>
      <c r="AG75" s="58"/>
      <c r="AH75" s="359"/>
      <c r="AI75" s="359"/>
      <c r="AJ75" s="359"/>
      <c r="AK75" s="359"/>
      <c r="AL75" s="1031"/>
      <c r="AM75" s="58"/>
      <c r="AN75" s="359"/>
      <c r="AO75" s="359"/>
      <c r="AP75" s="359"/>
      <c r="AQ75" s="359"/>
      <c r="AR75" s="1031"/>
      <c r="AS75" s="594"/>
      <c r="AT75" s="594"/>
      <c r="AU75" s="592"/>
      <c r="AV75" s="9"/>
      <c r="AW75" s="197"/>
      <c r="AX75" s="9"/>
      <c r="AY75" s="12"/>
      <c r="AZ75" s="12"/>
    </row>
    <row r="76" spans="1:52" x14ac:dyDescent="0.25">
      <c r="A76" s="62">
        <v>74</v>
      </c>
      <c r="B76" s="359"/>
      <c r="C76" s="83"/>
      <c r="D76" s="84"/>
      <c r="E76" s="84"/>
      <c r="F76" s="84"/>
      <c r="G76" s="84"/>
      <c r="H76" s="1031"/>
      <c r="I76" s="435"/>
      <c r="J76" s="359"/>
      <c r="K76" s="359"/>
      <c r="L76" s="359"/>
      <c r="M76" s="359"/>
      <c r="N76" s="1031"/>
      <c r="O76" s="435"/>
      <c r="P76" s="359"/>
      <c r="Q76" s="359"/>
      <c r="R76" s="359"/>
      <c r="S76" s="359"/>
      <c r="T76" s="1031"/>
      <c r="U76" s="58"/>
      <c r="V76" s="359"/>
      <c r="W76" s="359"/>
      <c r="X76" s="359"/>
      <c r="Y76" s="359"/>
      <c r="Z76" s="1031"/>
      <c r="AA76" s="435"/>
      <c r="AB76" s="359"/>
      <c r="AC76" s="359"/>
      <c r="AD76" s="359"/>
      <c r="AE76" s="359"/>
      <c r="AF76" s="1031"/>
      <c r="AG76" s="58"/>
      <c r="AH76" s="359"/>
      <c r="AI76" s="359"/>
      <c r="AJ76" s="359"/>
      <c r="AK76" s="359"/>
      <c r="AL76" s="1031"/>
      <c r="AM76" s="58"/>
      <c r="AN76" s="359"/>
      <c r="AO76" s="359"/>
      <c r="AP76" s="359"/>
      <c r="AQ76" s="359"/>
      <c r="AR76" s="1031"/>
      <c r="AS76" s="594"/>
      <c r="AT76" s="594"/>
      <c r="AU76" s="592"/>
      <c r="AV76" s="9"/>
      <c r="AW76" s="197"/>
      <c r="AX76" s="9"/>
      <c r="AY76" s="12"/>
      <c r="AZ76" s="12"/>
    </row>
    <row r="77" spans="1:52" x14ac:dyDescent="0.25">
      <c r="A77" s="62">
        <v>75</v>
      </c>
      <c r="B77" s="359"/>
      <c r="C77" s="83"/>
      <c r="D77" s="84"/>
      <c r="E77" s="84"/>
      <c r="F77" s="84"/>
      <c r="G77" s="84"/>
      <c r="H77" s="1031"/>
      <c r="I77" s="435"/>
      <c r="J77" s="359"/>
      <c r="K77" s="359"/>
      <c r="L77" s="359"/>
      <c r="M77" s="359"/>
      <c r="N77" s="1031"/>
      <c r="O77" s="435"/>
      <c r="P77" s="359"/>
      <c r="Q77" s="359"/>
      <c r="R77" s="359"/>
      <c r="S77" s="359"/>
      <c r="T77" s="1031"/>
      <c r="U77" s="58"/>
      <c r="V77" s="359"/>
      <c r="W77" s="359"/>
      <c r="X77" s="359"/>
      <c r="Y77" s="359"/>
      <c r="Z77" s="1031"/>
      <c r="AA77" s="435"/>
      <c r="AB77" s="359"/>
      <c r="AC77" s="359"/>
      <c r="AD77" s="359"/>
      <c r="AE77" s="359"/>
      <c r="AF77" s="1031"/>
      <c r="AG77" s="58"/>
      <c r="AH77" s="359"/>
      <c r="AI77" s="359"/>
      <c r="AJ77" s="359"/>
      <c r="AK77" s="359"/>
      <c r="AL77" s="1031"/>
      <c r="AM77" s="58"/>
      <c r="AN77" s="359"/>
      <c r="AO77" s="359"/>
      <c r="AP77" s="359"/>
      <c r="AQ77" s="359"/>
      <c r="AR77" s="1031"/>
      <c r="AS77" s="594"/>
      <c r="AT77" s="594"/>
      <c r="AU77" s="592"/>
      <c r="AV77" s="9"/>
      <c r="AW77" s="197"/>
      <c r="AX77" s="9"/>
      <c r="AY77" s="12"/>
      <c r="AZ77" s="12"/>
    </row>
    <row r="78" spans="1:52" x14ac:dyDescent="0.25">
      <c r="A78" s="62">
        <v>76</v>
      </c>
      <c r="B78" s="359"/>
      <c r="C78" s="83"/>
      <c r="D78" s="84"/>
      <c r="E78" s="84"/>
      <c r="F78" s="84"/>
      <c r="G78" s="84"/>
      <c r="H78" s="1031"/>
      <c r="I78" s="435"/>
      <c r="J78" s="359"/>
      <c r="K78" s="359"/>
      <c r="L78" s="359"/>
      <c r="M78" s="359"/>
      <c r="N78" s="1031"/>
      <c r="O78" s="435"/>
      <c r="P78" s="359"/>
      <c r="Q78" s="359"/>
      <c r="R78" s="359"/>
      <c r="S78" s="359"/>
      <c r="T78" s="1031"/>
      <c r="U78" s="58"/>
      <c r="V78" s="359"/>
      <c r="W78" s="359"/>
      <c r="X78" s="359"/>
      <c r="Y78" s="359"/>
      <c r="Z78" s="1031"/>
      <c r="AA78" s="435"/>
      <c r="AB78" s="359"/>
      <c r="AC78" s="359"/>
      <c r="AD78" s="359"/>
      <c r="AE78" s="359"/>
      <c r="AF78" s="1031"/>
      <c r="AG78" s="58"/>
      <c r="AH78" s="359"/>
      <c r="AI78" s="359"/>
      <c r="AJ78" s="359"/>
      <c r="AK78" s="359"/>
      <c r="AL78" s="1031"/>
      <c r="AM78" s="58"/>
      <c r="AN78" s="359"/>
      <c r="AO78" s="359"/>
      <c r="AP78" s="359"/>
      <c r="AQ78" s="359"/>
      <c r="AR78" s="1031"/>
      <c r="AS78" s="594"/>
      <c r="AT78" s="594"/>
      <c r="AU78" s="592"/>
      <c r="AV78" s="9"/>
      <c r="AW78" s="197"/>
      <c r="AX78" s="9"/>
      <c r="AY78" s="12"/>
      <c r="AZ78" s="12"/>
    </row>
    <row r="79" spans="1:52" x14ac:dyDescent="0.25">
      <c r="A79" s="62">
        <v>77</v>
      </c>
      <c r="B79" s="359"/>
      <c r="C79" s="83"/>
      <c r="D79" s="84"/>
      <c r="E79" s="84"/>
      <c r="F79" s="84"/>
      <c r="G79" s="84"/>
      <c r="H79" s="1031"/>
      <c r="I79" s="435"/>
      <c r="J79" s="359"/>
      <c r="K79" s="359"/>
      <c r="L79" s="359"/>
      <c r="M79" s="359"/>
      <c r="N79" s="1031"/>
      <c r="O79" s="435"/>
      <c r="P79" s="359"/>
      <c r="Q79" s="359"/>
      <c r="R79" s="359"/>
      <c r="S79" s="359"/>
      <c r="T79" s="1031"/>
      <c r="U79" s="58"/>
      <c r="V79" s="359"/>
      <c r="W79" s="359"/>
      <c r="X79" s="359"/>
      <c r="Y79" s="359"/>
      <c r="Z79" s="1031"/>
      <c r="AA79" s="435"/>
      <c r="AB79" s="359"/>
      <c r="AC79" s="359"/>
      <c r="AD79" s="359"/>
      <c r="AE79" s="359"/>
      <c r="AF79" s="1031"/>
      <c r="AG79" s="58"/>
      <c r="AH79" s="359"/>
      <c r="AI79" s="359"/>
      <c r="AJ79" s="359"/>
      <c r="AK79" s="359"/>
      <c r="AL79" s="1031"/>
      <c r="AM79" s="58"/>
      <c r="AN79" s="359"/>
      <c r="AO79" s="359"/>
      <c r="AP79" s="359"/>
      <c r="AQ79" s="359"/>
      <c r="AR79" s="1031"/>
      <c r="AS79" s="594"/>
      <c r="AT79" s="594"/>
      <c r="AU79" s="592"/>
      <c r="AV79" s="9"/>
      <c r="AW79" s="197"/>
      <c r="AX79" s="9"/>
      <c r="AY79" s="12"/>
      <c r="AZ79" s="12"/>
    </row>
    <row r="80" spans="1:52" x14ac:dyDescent="0.25">
      <c r="A80" s="62">
        <v>78</v>
      </c>
      <c r="B80" s="359"/>
      <c r="C80" s="83"/>
      <c r="D80" s="84"/>
      <c r="E80" s="84"/>
      <c r="F80" s="84"/>
      <c r="G80" s="84"/>
      <c r="H80" s="1031"/>
      <c r="I80" s="435"/>
      <c r="J80" s="359"/>
      <c r="K80" s="359"/>
      <c r="L80" s="359"/>
      <c r="M80" s="359"/>
      <c r="N80" s="1031"/>
      <c r="O80" s="435"/>
      <c r="P80" s="359"/>
      <c r="Q80" s="359"/>
      <c r="R80" s="359"/>
      <c r="S80" s="359"/>
      <c r="T80" s="1031"/>
      <c r="U80" s="58"/>
      <c r="V80" s="359"/>
      <c r="W80" s="359"/>
      <c r="X80" s="359"/>
      <c r="Y80" s="359"/>
      <c r="Z80" s="1031"/>
      <c r="AA80" s="435"/>
      <c r="AB80" s="359"/>
      <c r="AC80" s="359"/>
      <c r="AD80" s="359"/>
      <c r="AE80" s="359"/>
      <c r="AF80" s="1031"/>
      <c r="AG80" s="58"/>
      <c r="AH80" s="359"/>
      <c r="AI80" s="359"/>
      <c r="AJ80" s="359"/>
      <c r="AK80" s="359"/>
      <c r="AL80" s="1031"/>
      <c r="AM80" s="58"/>
      <c r="AN80" s="359"/>
      <c r="AO80" s="359"/>
      <c r="AP80" s="359"/>
      <c r="AQ80" s="359"/>
      <c r="AR80" s="1031"/>
      <c r="AS80" s="594"/>
      <c r="AT80" s="594"/>
      <c r="AU80" s="592"/>
      <c r="AV80" s="9"/>
      <c r="AW80" s="197"/>
      <c r="AX80" s="9"/>
      <c r="AY80" s="12"/>
      <c r="AZ80" s="12"/>
    </row>
    <row r="81" spans="1:52" x14ac:dyDescent="0.25">
      <c r="A81" s="62">
        <v>79</v>
      </c>
      <c r="B81" s="359"/>
      <c r="C81" s="83"/>
      <c r="D81" s="84"/>
      <c r="E81" s="84"/>
      <c r="F81" s="84"/>
      <c r="G81" s="84"/>
      <c r="H81" s="1031"/>
      <c r="I81" s="435"/>
      <c r="J81" s="359"/>
      <c r="K81" s="359"/>
      <c r="L81" s="359"/>
      <c r="M81" s="359"/>
      <c r="N81" s="1031"/>
      <c r="O81" s="435"/>
      <c r="P81" s="359"/>
      <c r="Q81" s="359"/>
      <c r="R81" s="359"/>
      <c r="S81" s="359"/>
      <c r="T81" s="1031"/>
      <c r="U81" s="58"/>
      <c r="V81" s="359"/>
      <c r="W81" s="359"/>
      <c r="X81" s="359"/>
      <c r="Y81" s="359"/>
      <c r="Z81" s="1031"/>
      <c r="AA81" s="435"/>
      <c r="AB81" s="359"/>
      <c r="AC81" s="359"/>
      <c r="AD81" s="359"/>
      <c r="AE81" s="359"/>
      <c r="AF81" s="1031"/>
      <c r="AG81" s="58"/>
      <c r="AH81" s="359"/>
      <c r="AI81" s="359"/>
      <c r="AJ81" s="359"/>
      <c r="AK81" s="359"/>
      <c r="AL81" s="1031"/>
      <c r="AM81" s="58"/>
      <c r="AN81" s="359"/>
      <c r="AO81" s="359"/>
      <c r="AP81" s="359"/>
      <c r="AQ81" s="359"/>
      <c r="AR81" s="1031"/>
      <c r="AS81" s="594"/>
      <c r="AT81" s="594"/>
      <c r="AU81" s="592"/>
      <c r="AV81" s="9"/>
      <c r="AW81" s="197"/>
      <c r="AX81" s="9"/>
      <c r="AY81" s="12"/>
      <c r="AZ81" s="12"/>
    </row>
    <row r="82" spans="1:52" x14ac:dyDescent="0.25">
      <c r="A82" s="62">
        <v>80</v>
      </c>
      <c r="B82" s="359"/>
      <c r="C82" s="83"/>
      <c r="D82" s="84"/>
      <c r="E82" s="84"/>
      <c r="F82" s="84"/>
      <c r="G82" s="84"/>
      <c r="H82" s="1031"/>
      <c r="I82" s="435"/>
      <c r="J82" s="359"/>
      <c r="K82" s="359"/>
      <c r="L82" s="359"/>
      <c r="M82" s="359"/>
      <c r="N82" s="1031"/>
      <c r="O82" s="435"/>
      <c r="P82" s="359"/>
      <c r="Q82" s="359"/>
      <c r="R82" s="359"/>
      <c r="S82" s="359"/>
      <c r="T82" s="1031"/>
      <c r="U82" s="58"/>
      <c r="V82" s="359"/>
      <c r="W82" s="359"/>
      <c r="X82" s="359"/>
      <c r="Y82" s="359"/>
      <c r="Z82" s="1031"/>
      <c r="AA82" s="435"/>
      <c r="AB82" s="359"/>
      <c r="AC82" s="359"/>
      <c r="AD82" s="359"/>
      <c r="AE82" s="359"/>
      <c r="AF82" s="1031"/>
      <c r="AG82" s="58"/>
      <c r="AH82" s="359"/>
      <c r="AI82" s="359"/>
      <c r="AJ82" s="359"/>
      <c r="AK82" s="359"/>
      <c r="AL82" s="1031"/>
      <c r="AM82" s="58"/>
      <c r="AN82" s="359"/>
      <c r="AO82" s="359"/>
      <c r="AP82" s="359"/>
      <c r="AQ82" s="359"/>
      <c r="AR82" s="1031"/>
      <c r="AS82" s="594"/>
      <c r="AT82" s="594"/>
      <c r="AU82" s="592"/>
      <c r="AV82" s="9"/>
      <c r="AW82" s="197"/>
      <c r="AX82" s="9"/>
      <c r="AY82" s="12"/>
      <c r="AZ82" s="12"/>
    </row>
    <row r="83" spans="1:52" x14ac:dyDescent="0.25">
      <c r="A83" s="62">
        <v>81</v>
      </c>
      <c r="B83" s="359"/>
      <c r="C83" s="83"/>
      <c r="D83" s="84"/>
      <c r="E83" s="84"/>
      <c r="F83" s="84"/>
      <c r="G83" s="84"/>
      <c r="H83" s="1031"/>
      <c r="I83" s="435"/>
      <c r="J83" s="359"/>
      <c r="K83" s="359"/>
      <c r="L83" s="359"/>
      <c r="M83" s="359"/>
      <c r="N83" s="1031"/>
      <c r="O83" s="435"/>
      <c r="P83" s="359"/>
      <c r="Q83" s="359"/>
      <c r="R83" s="359"/>
      <c r="S83" s="359"/>
      <c r="T83" s="1031"/>
      <c r="U83" s="58"/>
      <c r="V83" s="359"/>
      <c r="W83" s="359"/>
      <c r="X83" s="359"/>
      <c r="Y83" s="359"/>
      <c r="Z83" s="1031"/>
      <c r="AA83" s="435"/>
      <c r="AB83" s="359"/>
      <c r="AC83" s="359"/>
      <c r="AD83" s="359"/>
      <c r="AE83" s="359"/>
      <c r="AF83" s="1031"/>
      <c r="AG83" s="58"/>
      <c r="AH83" s="359"/>
      <c r="AI83" s="359"/>
      <c r="AJ83" s="359"/>
      <c r="AK83" s="359"/>
      <c r="AL83" s="1031"/>
      <c r="AM83" s="58"/>
      <c r="AN83" s="359"/>
      <c r="AO83" s="359"/>
      <c r="AP83" s="359"/>
      <c r="AQ83" s="359"/>
      <c r="AR83" s="1031"/>
      <c r="AS83" s="594"/>
      <c r="AT83" s="594"/>
      <c r="AU83" s="592"/>
      <c r="AV83" s="9"/>
      <c r="AW83" s="197"/>
      <c r="AX83" s="9"/>
      <c r="AY83" s="12"/>
      <c r="AZ83" s="12"/>
    </row>
    <row r="84" spans="1:52" x14ac:dyDescent="0.25">
      <c r="A84" s="62">
        <v>82</v>
      </c>
      <c r="B84" s="359"/>
      <c r="C84" s="83"/>
      <c r="D84" s="84"/>
      <c r="E84" s="84"/>
      <c r="F84" s="84"/>
      <c r="G84" s="84"/>
      <c r="H84" s="1031"/>
      <c r="I84" s="435"/>
      <c r="J84" s="359"/>
      <c r="K84" s="359"/>
      <c r="L84" s="359"/>
      <c r="M84" s="359"/>
      <c r="N84" s="1031"/>
      <c r="O84" s="435"/>
      <c r="P84" s="359"/>
      <c r="Q84" s="359"/>
      <c r="R84" s="359"/>
      <c r="S84" s="359"/>
      <c r="T84" s="1031"/>
      <c r="U84" s="58"/>
      <c r="V84" s="359"/>
      <c r="W84" s="359"/>
      <c r="X84" s="359"/>
      <c r="Y84" s="359"/>
      <c r="Z84" s="1031"/>
      <c r="AA84" s="435"/>
      <c r="AB84" s="359"/>
      <c r="AC84" s="359"/>
      <c r="AD84" s="359"/>
      <c r="AE84" s="359"/>
      <c r="AF84" s="1031"/>
      <c r="AG84" s="58"/>
      <c r="AH84" s="359"/>
      <c r="AI84" s="359"/>
      <c r="AJ84" s="359"/>
      <c r="AK84" s="359"/>
      <c r="AL84" s="1031"/>
      <c r="AM84" s="58"/>
      <c r="AN84" s="359"/>
      <c r="AO84" s="359"/>
      <c r="AP84" s="359"/>
      <c r="AQ84" s="359"/>
      <c r="AR84" s="1031"/>
      <c r="AS84" s="594"/>
      <c r="AT84" s="594"/>
      <c r="AU84" s="592"/>
      <c r="AV84" s="9"/>
      <c r="AW84" s="197"/>
      <c r="AX84" s="9"/>
      <c r="AY84" s="12"/>
      <c r="AZ84" s="12"/>
    </row>
    <row r="85" spans="1:52" x14ac:dyDescent="0.25">
      <c r="A85" s="62">
        <v>83</v>
      </c>
      <c r="B85" s="359"/>
      <c r="C85" s="83"/>
      <c r="D85" s="84"/>
      <c r="E85" s="84"/>
      <c r="F85" s="84"/>
      <c r="G85" s="84"/>
      <c r="H85" s="1031"/>
      <c r="I85" s="435"/>
      <c r="J85" s="359"/>
      <c r="K85" s="359"/>
      <c r="L85" s="359"/>
      <c r="M85" s="359"/>
      <c r="N85" s="1031"/>
      <c r="O85" s="435"/>
      <c r="P85" s="359"/>
      <c r="Q85" s="359"/>
      <c r="R85" s="359"/>
      <c r="S85" s="359"/>
      <c r="T85" s="1031"/>
      <c r="U85" s="58"/>
      <c r="V85" s="359"/>
      <c r="W85" s="359"/>
      <c r="X85" s="359"/>
      <c r="Y85" s="359"/>
      <c r="Z85" s="1031"/>
      <c r="AA85" s="435"/>
      <c r="AB85" s="359"/>
      <c r="AC85" s="359"/>
      <c r="AD85" s="359"/>
      <c r="AE85" s="359"/>
      <c r="AF85" s="1031"/>
      <c r="AG85" s="58"/>
      <c r="AH85" s="359"/>
      <c r="AI85" s="359"/>
      <c r="AJ85" s="359"/>
      <c r="AK85" s="359"/>
      <c r="AL85" s="1031"/>
      <c r="AM85" s="58"/>
      <c r="AN85" s="359"/>
      <c r="AO85" s="359"/>
      <c r="AP85" s="359"/>
      <c r="AQ85" s="359"/>
      <c r="AR85" s="1031"/>
      <c r="AS85" s="594"/>
      <c r="AT85" s="594"/>
      <c r="AU85" s="592"/>
      <c r="AV85" s="9"/>
      <c r="AW85" s="197"/>
      <c r="AX85" s="9"/>
      <c r="AY85" s="12"/>
      <c r="AZ85" s="12"/>
    </row>
    <row r="86" spans="1:52" x14ac:dyDescent="0.25">
      <c r="A86" s="62">
        <v>84</v>
      </c>
      <c r="B86" s="359"/>
      <c r="C86" s="83"/>
      <c r="D86" s="84"/>
      <c r="E86" s="84"/>
      <c r="F86" s="84"/>
      <c r="G86" s="84"/>
      <c r="H86" s="1031"/>
      <c r="I86" s="435"/>
      <c r="J86" s="359"/>
      <c r="K86" s="359"/>
      <c r="L86" s="359"/>
      <c r="M86" s="359"/>
      <c r="N86" s="1031"/>
      <c r="O86" s="435"/>
      <c r="P86" s="359"/>
      <c r="Q86" s="359"/>
      <c r="R86" s="359"/>
      <c r="S86" s="359"/>
      <c r="T86" s="1031"/>
      <c r="U86" s="58"/>
      <c r="V86" s="359"/>
      <c r="W86" s="359"/>
      <c r="X86" s="359"/>
      <c r="Y86" s="359"/>
      <c r="Z86" s="1031"/>
      <c r="AA86" s="435"/>
      <c r="AB86" s="359"/>
      <c r="AC86" s="359"/>
      <c r="AD86" s="359"/>
      <c r="AE86" s="359"/>
      <c r="AF86" s="1031"/>
      <c r="AG86" s="58"/>
      <c r="AH86" s="359"/>
      <c r="AI86" s="359"/>
      <c r="AJ86" s="359"/>
      <c r="AK86" s="359"/>
      <c r="AL86" s="1031"/>
      <c r="AM86" s="58"/>
      <c r="AN86" s="359"/>
      <c r="AO86" s="359"/>
      <c r="AP86" s="359"/>
      <c r="AQ86" s="359"/>
      <c r="AR86" s="1031"/>
      <c r="AS86" s="594"/>
      <c r="AT86" s="594"/>
      <c r="AU86" s="592"/>
      <c r="AV86" s="9"/>
      <c r="AW86" s="197"/>
      <c r="AX86" s="9"/>
      <c r="AY86" s="12"/>
      <c r="AZ86" s="12"/>
    </row>
    <row r="87" spans="1:52" x14ac:dyDescent="0.25">
      <c r="A87" s="62">
        <v>85</v>
      </c>
      <c r="B87" s="359"/>
      <c r="C87" s="83"/>
      <c r="D87" s="84"/>
      <c r="E87" s="84"/>
      <c r="F87" s="84"/>
      <c r="G87" s="84"/>
      <c r="H87" s="1031"/>
      <c r="I87" s="435"/>
      <c r="J87" s="359"/>
      <c r="K87" s="359"/>
      <c r="L87" s="359"/>
      <c r="M87" s="359"/>
      <c r="N87" s="1031"/>
      <c r="O87" s="435"/>
      <c r="P87" s="359"/>
      <c r="Q87" s="359"/>
      <c r="R87" s="359"/>
      <c r="S87" s="359"/>
      <c r="T87" s="1031"/>
      <c r="U87" s="58"/>
      <c r="V87" s="359"/>
      <c r="W87" s="359"/>
      <c r="X87" s="359"/>
      <c r="Y87" s="359"/>
      <c r="Z87" s="1031"/>
      <c r="AA87" s="435"/>
      <c r="AB87" s="359"/>
      <c r="AC87" s="359"/>
      <c r="AD87" s="359"/>
      <c r="AE87" s="359"/>
      <c r="AF87" s="1031"/>
      <c r="AG87" s="58"/>
      <c r="AH87" s="359"/>
      <c r="AI87" s="359"/>
      <c r="AJ87" s="359"/>
      <c r="AK87" s="359"/>
      <c r="AL87" s="1031"/>
      <c r="AM87" s="58"/>
      <c r="AN87" s="359"/>
      <c r="AO87" s="359"/>
      <c r="AP87" s="359"/>
      <c r="AQ87" s="359"/>
      <c r="AR87" s="1031"/>
      <c r="AS87" s="594"/>
      <c r="AT87" s="594"/>
      <c r="AU87" s="592"/>
      <c r="AV87" s="9"/>
      <c r="AW87" s="197"/>
      <c r="AX87" s="9"/>
      <c r="AY87" s="12"/>
      <c r="AZ87" s="12"/>
    </row>
    <row r="88" spans="1:52" x14ac:dyDescent="0.25">
      <c r="A88" s="62">
        <v>86</v>
      </c>
      <c r="B88" s="359"/>
      <c r="C88" s="83"/>
      <c r="D88" s="84"/>
      <c r="E88" s="84"/>
      <c r="F88" s="84"/>
      <c r="G88" s="84"/>
      <c r="H88" s="1031"/>
      <c r="I88" s="435"/>
      <c r="J88" s="359"/>
      <c r="K88" s="359"/>
      <c r="L88" s="359"/>
      <c r="M88" s="359"/>
      <c r="N88" s="1031"/>
      <c r="O88" s="435"/>
      <c r="P88" s="359"/>
      <c r="Q88" s="359"/>
      <c r="R88" s="359"/>
      <c r="S88" s="359"/>
      <c r="T88" s="1031"/>
      <c r="U88" s="58"/>
      <c r="V88" s="359"/>
      <c r="W88" s="359"/>
      <c r="X88" s="359"/>
      <c r="Y88" s="359"/>
      <c r="Z88" s="1031"/>
      <c r="AA88" s="435"/>
      <c r="AB88" s="359"/>
      <c r="AC88" s="359"/>
      <c r="AD88" s="359"/>
      <c r="AE88" s="359"/>
      <c r="AF88" s="1031"/>
      <c r="AG88" s="58"/>
      <c r="AH88" s="359"/>
      <c r="AI88" s="359"/>
      <c r="AJ88" s="359"/>
      <c r="AK88" s="359"/>
      <c r="AL88" s="1031"/>
      <c r="AM88" s="58"/>
      <c r="AN88" s="359"/>
      <c r="AO88" s="359"/>
      <c r="AP88" s="359"/>
      <c r="AQ88" s="359"/>
      <c r="AR88" s="1031"/>
      <c r="AS88" s="594"/>
      <c r="AT88" s="594"/>
      <c r="AU88" s="592"/>
      <c r="AV88" s="9"/>
      <c r="AW88" s="197"/>
      <c r="AX88" s="9"/>
      <c r="AY88" s="12"/>
      <c r="AZ88" s="12"/>
    </row>
    <row r="89" spans="1:52" x14ac:dyDescent="0.25">
      <c r="A89" s="62">
        <v>87</v>
      </c>
      <c r="B89" s="359"/>
      <c r="C89" s="83"/>
      <c r="D89" s="84"/>
      <c r="E89" s="84"/>
      <c r="F89" s="84"/>
      <c r="G89" s="84"/>
      <c r="H89" s="1031"/>
      <c r="I89" s="435"/>
      <c r="J89" s="359"/>
      <c r="K89" s="359"/>
      <c r="L89" s="359"/>
      <c r="M89" s="359"/>
      <c r="N89" s="1031"/>
      <c r="O89" s="435"/>
      <c r="P89" s="359"/>
      <c r="Q89" s="359"/>
      <c r="R89" s="359"/>
      <c r="S89" s="359"/>
      <c r="T89" s="1031"/>
      <c r="U89" s="58"/>
      <c r="V89" s="359"/>
      <c r="W89" s="359"/>
      <c r="X89" s="359"/>
      <c r="Y89" s="359"/>
      <c r="Z89" s="1031"/>
      <c r="AA89" s="435"/>
      <c r="AB89" s="359"/>
      <c r="AC89" s="359"/>
      <c r="AD89" s="359"/>
      <c r="AE89" s="359"/>
      <c r="AF89" s="1031"/>
      <c r="AG89" s="58"/>
      <c r="AH89" s="359"/>
      <c r="AI89" s="359"/>
      <c r="AJ89" s="359"/>
      <c r="AK89" s="359"/>
      <c r="AL89" s="1031"/>
      <c r="AM89" s="58"/>
      <c r="AN89" s="359"/>
      <c r="AO89" s="359"/>
      <c r="AP89" s="359"/>
      <c r="AQ89" s="359"/>
      <c r="AR89" s="1031"/>
      <c r="AS89" s="594"/>
      <c r="AT89" s="594"/>
      <c r="AU89" s="592"/>
      <c r="AV89" s="9"/>
      <c r="AW89" s="197"/>
      <c r="AX89" s="9"/>
      <c r="AY89" s="12"/>
      <c r="AZ89" s="12"/>
    </row>
    <row r="90" spans="1:52" x14ac:dyDescent="0.25">
      <c r="A90" s="62">
        <v>88</v>
      </c>
      <c r="B90" s="359"/>
      <c r="C90" s="83"/>
      <c r="D90" s="84"/>
      <c r="E90" s="84"/>
      <c r="F90" s="84"/>
      <c r="G90" s="84"/>
      <c r="H90" s="1031"/>
      <c r="I90" s="435"/>
      <c r="J90" s="359"/>
      <c r="K90" s="359"/>
      <c r="L90" s="359"/>
      <c r="M90" s="359"/>
      <c r="N90" s="1031"/>
      <c r="O90" s="435"/>
      <c r="P90" s="359"/>
      <c r="Q90" s="359"/>
      <c r="R90" s="359"/>
      <c r="S90" s="359"/>
      <c r="T90" s="1031"/>
      <c r="U90" s="58"/>
      <c r="V90" s="359"/>
      <c r="W90" s="359"/>
      <c r="X90" s="359"/>
      <c r="Y90" s="359"/>
      <c r="Z90" s="1031"/>
      <c r="AA90" s="435"/>
      <c r="AB90" s="359"/>
      <c r="AC90" s="359"/>
      <c r="AD90" s="359"/>
      <c r="AE90" s="359"/>
      <c r="AF90" s="1031"/>
      <c r="AG90" s="58"/>
      <c r="AH90" s="359"/>
      <c r="AI90" s="359"/>
      <c r="AJ90" s="359"/>
      <c r="AK90" s="359"/>
      <c r="AL90" s="1031"/>
      <c r="AM90" s="58"/>
      <c r="AN90" s="359"/>
      <c r="AO90" s="359"/>
      <c r="AP90" s="359"/>
      <c r="AQ90" s="359"/>
      <c r="AR90" s="1031"/>
      <c r="AS90" s="594"/>
      <c r="AT90" s="594"/>
      <c r="AU90" s="592"/>
      <c r="AV90" s="9"/>
      <c r="AW90" s="197"/>
      <c r="AX90" s="9"/>
      <c r="AY90" s="12"/>
      <c r="AZ90" s="12"/>
    </row>
    <row r="91" spans="1:52" x14ac:dyDescent="0.25">
      <c r="A91" s="62">
        <v>89</v>
      </c>
      <c r="B91" s="359"/>
      <c r="C91" s="83"/>
      <c r="D91" s="84"/>
      <c r="E91" s="84"/>
      <c r="F91" s="84"/>
      <c r="G91" s="84"/>
      <c r="H91" s="1031"/>
      <c r="I91" s="435"/>
      <c r="J91" s="359"/>
      <c r="K91" s="359"/>
      <c r="L91" s="359"/>
      <c r="M91" s="359"/>
      <c r="N91" s="1031"/>
      <c r="O91" s="435"/>
      <c r="P91" s="359"/>
      <c r="Q91" s="359"/>
      <c r="R91" s="359"/>
      <c r="S91" s="359"/>
      <c r="T91" s="1031"/>
      <c r="U91" s="58"/>
      <c r="V91" s="359"/>
      <c r="W91" s="359"/>
      <c r="X91" s="359"/>
      <c r="Y91" s="359"/>
      <c r="Z91" s="1031"/>
      <c r="AA91" s="435"/>
      <c r="AB91" s="359"/>
      <c r="AC91" s="359"/>
      <c r="AD91" s="359"/>
      <c r="AE91" s="359"/>
      <c r="AF91" s="1031"/>
      <c r="AG91" s="58"/>
      <c r="AH91" s="359"/>
      <c r="AI91" s="359"/>
      <c r="AJ91" s="359"/>
      <c r="AK91" s="359"/>
      <c r="AL91" s="1031"/>
      <c r="AM91" s="58"/>
      <c r="AN91" s="359"/>
      <c r="AO91" s="359"/>
      <c r="AP91" s="359"/>
      <c r="AQ91" s="359"/>
      <c r="AR91" s="1031"/>
      <c r="AS91" s="594"/>
      <c r="AT91" s="594"/>
      <c r="AU91" s="592"/>
      <c r="AV91" s="9"/>
      <c r="AW91" s="197"/>
      <c r="AX91" s="9"/>
      <c r="AY91" s="12"/>
      <c r="AZ91" s="12"/>
    </row>
    <row r="92" spans="1:52" x14ac:dyDescent="0.25">
      <c r="A92" s="62">
        <v>90</v>
      </c>
      <c r="B92" s="359"/>
      <c r="C92" s="83"/>
      <c r="D92" s="84"/>
      <c r="E92" s="84"/>
      <c r="F92" s="84"/>
      <c r="G92" s="84"/>
      <c r="H92" s="1031"/>
      <c r="I92" s="435"/>
      <c r="J92" s="359"/>
      <c r="K92" s="359"/>
      <c r="L92" s="359"/>
      <c r="M92" s="359"/>
      <c r="N92" s="1031"/>
      <c r="O92" s="435"/>
      <c r="P92" s="359"/>
      <c r="Q92" s="359"/>
      <c r="R92" s="359"/>
      <c r="S92" s="359"/>
      <c r="T92" s="1031"/>
      <c r="U92" s="58"/>
      <c r="V92" s="359"/>
      <c r="W92" s="359"/>
      <c r="X92" s="359"/>
      <c r="Y92" s="359"/>
      <c r="Z92" s="1031"/>
      <c r="AA92" s="435"/>
      <c r="AB92" s="359"/>
      <c r="AC92" s="359"/>
      <c r="AD92" s="359"/>
      <c r="AE92" s="359"/>
      <c r="AF92" s="1031"/>
      <c r="AG92" s="58"/>
      <c r="AH92" s="359"/>
      <c r="AI92" s="359"/>
      <c r="AJ92" s="359"/>
      <c r="AK92" s="359"/>
      <c r="AL92" s="1031"/>
      <c r="AM92" s="58"/>
      <c r="AN92" s="359"/>
      <c r="AO92" s="359"/>
      <c r="AP92" s="359"/>
      <c r="AQ92" s="359"/>
      <c r="AR92" s="1031"/>
      <c r="AS92" s="594"/>
      <c r="AT92" s="594"/>
      <c r="AU92" s="592"/>
      <c r="AV92" s="9"/>
      <c r="AW92" s="197"/>
      <c r="AX92" s="9"/>
      <c r="AY92" s="12"/>
      <c r="AZ92" s="12"/>
    </row>
    <row r="93" spans="1:52" x14ac:dyDescent="0.25">
      <c r="A93" s="62">
        <v>91</v>
      </c>
      <c r="B93" s="359"/>
      <c r="C93" s="83"/>
      <c r="D93" s="84"/>
      <c r="E93" s="84"/>
      <c r="F93" s="84"/>
      <c r="G93" s="84"/>
      <c r="H93" s="1031"/>
      <c r="I93" s="435"/>
      <c r="J93" s="359"/>
      <c r="K93" s="359"/>
      <c r="L93" s="359"/>
      <c r="M93" s="359"/>
      <c r="N93" s="1031"/>
      <c r="O93" s="435"/>
      <c r="P93" s="359"/>
      <c r="Q93" s="359"/>
      <c r="R93" s="359"/>
      <c r="S93" s="359"/>
      <c r="T93" s="1031"/>
      <c r="U93" s="58"/>
      <c r="V93" s="359"/>
      <c r="W93" s="359"/>
      <c r="X93" s="359"/>
      <c r="Y93" s="359"/>
      <c r="Z93" s="1031"/>
      <c r="AA93" s="435"/>
      <c r="AB93" s="359"/>
      <c r="AC93" s="359"/>
      <c r="AD93" s="359"/>
      <c r="AE93" s="359"/>
      <c r="AF93" s="1031"/>
      <c r="AG93" s="58"/>
      <c r="AH93" s="359"/>
      <c r="AI93" s="359"/>
      <c r="AJ93" s="359"/>
      <c r="AK93" s="359"/>
      <c r="AL93" s="1031"/>
      <c r="AM93" s="58"/>
      <c r="AN93" s="359"/>
      <c r="AO93" s="359"/>
      <c r="AP93" s="359"/>
      <c r="AQ93" s="359"/>
      <c r="AR93" s="1031"/>
      <c r="AS93" s="594"/>
      <c r="AT93" s="594"/>
      <c r="AU93" s="592"/>
      <c r="AV93" s="9"/>
      <c r="AW93" s="197"/>
      <c r="AX93" s="9"/>
      <c r="AY93" s="12"/>
      <c r="AZ93" s="12"/>
    </row>
    <row r="94" spans="1:52" x14ac:dyDescent="0.25">
      <c r="A94" s="62">
        <v>92</v>
      </c>
      <c r="B94" s="359"/>
      <c r="C94" s="83"/>
      <c r="D94" s="84"/>
      <c r="E94" s="84"/>
      <c r="F94" s="84"/>
      <c r="G94" s="84"/>
      <c r="H94" s="1031"/>
      <c r="I94" s="435"/>
      <c r="J94" s="359"/>
      <c r="K94" s="359"/>
      <c r="L94" s="359"/>
      <c r="M94" s="359"/>
      <c r="N94" s="1031"/>
      <c r="O94" s="435"/>
      <c r="P94" s="359"/>
      <c r="Q94" s="359"/>
      <c r="R94" s="359"/>
      <c r="S94" s="359"/>
      <c r="T94" s="1031"/>
      <c r="U94" s="58"/>
      <c r="V94" s="359"/>
      <c r="W94" s="359"/>
      <c r="X94" s="359"/>
      <c r="Y94" s="359"/>
      <c r="Z94" s="1031"/>
      <c r="AA94" s="435"/>
      <c r="AB94" s="359"/>
      <c r="AC94" s="359"/>
      <c r="AD94" s="359"/>
      <c r="AE94" s="359"/>
      <c r="AF94" s="1031"/>
      <c r="AG94" s="58"/>
      <c r="AH94" s="359"/>
      <c r="AI94" s="359"/>
      <c r="AJ94" s="359"/>
      <c r="AK94" s="359"/>
      <c r="AL94" s="1031"/>
      <c r="AM94" s="58"/>
      <c r="AN94" s="359"/>
      <c r="AO94" s="359"/>
      <c r="AP94" s="359"/>
      <c r="AQ94" s="359"/>
      <c r="AR94" s="1031"/>
      <c r="AS94" s="594"/>
      <c r="AT94" s="594"/>
      <c r="AU94" s="592"/>
      <c r="AV94" s="9"/>
      <c r="AW94" s="197"/>
      <c r="AX94" s="9"/>
      <c r="AY94" s="12"/>
      <c r="AZ94" s="12"/>
    </row>
    <row r="95" spans="1:52" x14ac:dyDescent="0.25">
      <c r="A95" s="62">
        <v>93</v>
      </c>
      <c r="B95" s="359"/>
      <c r="C95" s="83"/>
      <c r="D95" s="84"/>
      <c r="E95" s="84"/>
      <c r="F95" s="84"/>
      <c r="G95" s="84"/>
      <c r="H95" s="1031"/>
      <c r="I95" s="435"/>
      <c r="J95" s="359"/>
      <c r="K95" s="359"/>
      <c r="L95" s="359"/>
      <c r="M95" s="359"/>
      <c r="N95" s="1031"/>
      <c r="O95" s="435"/>
      <c r="P95" s="359"/>
      <c r="Q95" s="359"/>
      <c r="R95" s="359"/>
      <c r="S95" s="359"/>
      <c r="T95" s="1031"/>
      <c r="U95" s="58"/>
      <c r="V95" s="359"/>
      <c r="W95" s="359"/>
      <c r="X95" s="359"/>
      <c r="Y95" s="359"/>
      <c r="Z95" s="1031"/>
      <c r="AA95" s="435"/>
      <c r="AB95" s="359"/>
      <c r="AC95" s="359"/>
      <c r="AD95" s="359"/>
      <c r="AE95" s="359"/>
      <c r="AF95" s="1031"/>
      <c r="AG95" s="58"/>
      <c r="AH95" s="359"/>
      <c r="AI95" s="359"/>
      <c r="AJ95" s="359"/>
      <c r="AK95" s="359"/>
      <c r="AL95" s="1031"/>
      <c r="AM95" s="58"/>
      <c r="AN95" s="359"/>
      <c r="AO95" s="359"/>
      <c r="AP95" s="359"/>
      <c r="AQ95" s="359"/>
      <c r="AR95" s="1031"/>
      <c r="AS95" s="594"/>
      <c r="AT95" s="594"/>
      <c r="AU95" s="592"/>
      <c r="AV95" s="9"/>
      <c r="AW95" s="197"/>
      <c r="AX95" s="9"/>
      <c r="AY95" s="12"/>
      <c r="AZ95" s="12"/>
    </row>
    <row r="96" spans="1:52" x14ac:dyDescent="0.25">
      <c r="A96" s="62">
        <v>94</v>
      </c>
      <c r="B96" s="359"/>
      <c r="C96" s="83"/>
      <c r="D96" s="84"/>
      <c r="E96" s="84"/>
      <c r="F96" s="84"/>
      <c r="G96" s="84"/>
      <c r="H96" s="1031"/>
      <c r="I96" s="435"/>
      <c r="J96" s="359"/>
      <c r="K96" s="359"/>
      <c r="L96" s="359"/>
      <c r="M96" s="359"/>
      <c r="N96" s="1031"/>
      <c r="O96" s="435"/>
      <c r="P96" s="359"/>
      <c r="Q96" s="359"/>
      <c r="R96" s="359"/>
      <c r="S96" s="359"/>
      <c r="T96" s="1031"/>
      <c r="U96" s="58"/>
      <c r="V96" s="359"/>
      <c r="W96" s="359"/>
      <c r="X96" s="359"/>
      <c r="Y96" s="359"/>
      <c r="Z96" s="1031"/>
      <c r="AA96" s="435"/>
      <c r="AB96" s="359"/>
      <c r="AC96" s="359"/>
      <c r="AD96" s="359"/>
      <c r="AE96" s="359"/>
      <c r="AF96" s="1031"/>
      <c r="AG96" s="58"/>
      <c r="AH96" s="359"/>
      <c r="AI96" s="359"/>
      <c r="AJ96" s="359"/>
      <c r="AK96" s="359"/>
      <c r="AL96" s="1031"/>
      <c r="AM96" s="58"/>
      <c r="AN96" s="359"/>
      <c r="AO96" s="359"/>
      <c r="AP96" s="359"/>
      <c r="AQ96" s="359"/>
      <c r="AR96" s="1031"/>
      <c r="AS96" s="594"/>
      <c r="AT96" s="594"/>
      <c r="AU96" s="592"/>
      <c r="AV96" s="9"/>
      <c r="AW96" s="197"/>
      <c r="AX96" s="9"/>
      <c r="AY96" s="12"/>
      <c r="AZ96" s="12"/>
    </row>
    <row r="97" spans="1:52" x14ac:dyDescent="0.25">
      <c r="A97" s="62">
        <v>95</v>
      </c>
      <c r="B97" s="359"/>
      <c r="C97" s="83"/>
      <c r="D97" s="84"/>
      <c r="E97" s="84"/>
      <c r="F97" s="84"/>
      <c r="G97" s="84"/>
      <c r="H97" s="1031"/>
      <c r="I97" s="435"/>
      <c r="J97" s="359"/>
      <c r="K97" s="359"/>
      <c r="L97" s="359"/>
      <c r="M97" s="359"/>
      <c r="N97" s="1031"/>
      <c r="O97" s="435"/>
      <c r="P97" s="359"/>
      <c r="Q97" s="359"/>
      <c r="R97" s="359"/>
      <c r="S97" s="359"/>
      <c r="T97" s="1031"/>
      <c r="U97" s="58"/>
      <c r="V97" s="359"/>
      <c r="W97" s="359"/>
      <c r="X97" s="359"/>
      <c r="Y97" s="359"/>
      <c r="Z97" s="1031"/>
      <c r="AA97" s="435"/>
      <c r="AB97" s="359"/>
      <c r="AC97" s="359"/>
      <c r="AD97" s="359"/>
      <c r="AE97" s="359"/>
      <c r="AF97" s="1031"/>
      <c r="AG97" s="58"/>
      <c r="AH97" s="359"/>
      <c r="AI97" s="359"/>
      <c r="AJ97" s="359"/>
      <c r="AK97" s="359"/>
      <c r="AL97" s="1031"/>
      <c r="AM97" s="58"/>
      <c r="AN97" s="359"/>
      <c r="AO97" s="359"/>
      <c r="AP97" s="359"/>
      <c r="AQ97" s="359"/>
      <c r="AR97" s="1031"/>
      <c r="AS97" s="594"/>
      <c r="AT97" s="594"/>
      <c r="AU97" s="592"/>
      <c r="AV97" s="9"/>
      <c r="AW97" s="197"/>
      <c r="AX97" s="9"/>
      <c r="AY97" s="12"/>
      <c r="AZ97" s="12"/>
    </row>
    <row r="98" spans="1:52" ht="15.75" thickBot="1" x14ac:dyDescent="0.3">
      <c r="A98" s="63">
        <v>96</v>
      </c>
      <c r="B98" s="259"/>
      <c r="C98" s="94"/>
      <c r="D98" s="88"/>
      <c r="E98" s="88"/>
      <c r="F98" s="88"/>
      <c r="G98" s="88"/>
      <c r="H98" s="1043"/>
      <c r="I98" s="436"/>
      <c r="J98" s="360"/>
      <c r="K98" s="360"/>
      <c r="L98" s="360"/>
      <c r="M98" s="360"/>
      <c r="N98" s="1043"/>
      <c r="O98" s="436"/>
      <c r="P98" s="360"/>
      <c r="Q98" s="360"/>
      <c r="R98" s="360"/>
      <c r="S98" s="360"/>
      <c r="T98" s="1043"/>
      <c r="U98" s="92"/>
      <c r="V98" s="360"/>
      <c r="W98" s="360"/>
      <c r="X98" s="360"/>
      <c r="Y98" s="360"/>
      <c r="Z98" s="1043"/>
      <c r="AA98" s="436"/>
      <c r="AB98" s="360"/>
      <c r="AC98" s="360"/>
      <c r="AD98" s="360"/>
      <c r="AE98" s="360"/>
      <c r="AF98" s="1043"/>
      <c r="AG98" s="92"/>
      <c r="AH98" s="360"/>
      <c r="AI98" s="360"/>
      <c r="AJ98" s="360"/>
      <c r="AK98" s="360"/>
      <c r="AL98" s="1043"/>
      <c r="AM98" s="92"/>
      <c r="AN98" s="360"/>
      <c r="AO98" s="360"/>
      <c r="AP98" s="360"/>
      <c r="AQ98" s="360"/>
      <c r="AR98" s="1043"/>
      <c r="AS98" s="595"/>
      <c r="AT98" s="595"/>
      <c r="AU98" s="593"/>
      <c r="AV98" s="10"/>
      <c r="AW98" s="25"/>
      <c r="AX98" s="361"/>
      <c r="AY98" s="13"/>
      <c r="AZ98" s="13"/>
    </row>
    <row r="100" spans="1:52" x14ac:dyDescent="0.25">
      <c r="C100" s="3"/>
      <c r="E100" s="3"/>
      <c r="G100" s="3"/>
      <c r="I100" s="3"/>
      <c r="K100" s="3"/>
      <c r="M100" s="3"/>
      <c r="O100" s="3"/>
      <c r="Q100" s="3"/>
      <c r="S100" s="3"/>
      <c r="U100" s="3"/>
      <c r="W100" s="3"/>
      <c r="Y100" s="3"/>
      <c r="Z100" s="41"/>
      <c r="AA100" s="3"/>
      <c r="AC100" s="3"/>
      <c r="AE100" s="3"/>
      <c r="AF100" s="41"/>
      <c r="AG100" s="3"/>
      <c r="AI100" s="3"/>
      <c r="AK100" s="3"/>
      <c r="AL100" s="41"/>
      <c r="AM100" s="3"/>
      <c r="AO100" s="3"/>
      <c r="AQ100" s="3"/>
      <c r="AR100" s="41"/>
      <c r="AS100" s="3"/>
      <c r="AT100" s="41"/>
      <c r="AV100" s="3"/>
      <c r="AW100" s="41"/>
      <c r="AX100" s="3"/>
    </row>
    <row r="107" spans="1:52" x14ac:dyDescent="0.25">
      <c r="C107" s="3"/>
      <c r="E107" s="3"/>
      <c r="G107" s="3"/>
      <c r="I107" s="3"/>
      <c r="K107" s="3"/>
      <c r="M107" s="3"/>
      <c r="O107" s="3"/>
      <c r="Q107" s="3"/>
      <c r="S107" s="3"/>
      <c r="U107" s="3"/>
      <c r="W107" s="3"/>
      <c r="Y107" s="3"/>
      <c r="Z107" s="41"/>
      <c r="AA107" s="3"/>
      <c r="AC107" s="3"/>
      <c r="AE107" s="3"/>
      <c r="AF107" s="41"/>
      <c r="AG107" s="3"/>
      <c r="AI107" s="3"/>
      <c r="AK107" s="3"/>
      <c r="AL107" s="41"/>
      <c r="AM107" s="3"/>
      <c r="AO107" s="3"/>
      <c r="AQ107" s="3"/>
      <c r="AR107" s="41"/>
      <c r="AS107" s="3"/>
      <c r="AT107" s="41"/>
      <c r="AV107" s="3"/>
      <c r="AW107" s="41"/>
      <c r="AX107" s="3"/>
      <c r="AY107" s="41"/>
    </row>
    <row r="152" spans="4:4" x14ac:dyDescent="0.25">
      <c r="D152" s="267" t="s">
        <v>3223</v>
      </c>
    </row>
  </sheetData>
  <autoFilter ref="A1:AZ98">
    <filterColumn colId="2" showButton="0"/>
    <filterColumn colId="3" showButton="0"/>
    <filterColumn colId="4" showButton="0"/>
    <filterColumn colId="5" showButton="0"/>
    <filterColumn colId="8" showButton="0"/>
    <filterColumn colId="9" showButton="0"/>
    <filterColumn colId="10" showButton="0"/>
    <filterColumn colId="11" showButton="0"/>
    <filterColumn colId="14" showButton="0"/>
    <filterColumn colId="15" showButton="0"/>
    <filterColumn colId="16" showButton="0"/>
    <filterColumn colId="17" showButton="0"/>
    <filterColumn colId="20" showButton="0"/>
    <filterColumn colId="21" showButton="0"/>
    <filterColumn colId="22" showButton="0"/>
    <filterColumn colId="23" showButton="0"/>
    <filterColumn colId="26" showButton="0"/>
    <filterColumn colId="27" showButton="0"/>
    <filterColumn colId="28" showButton="0"/>
    <filterColumn colId="29" showButton="0"/>
    <filterColumn colId="32" showButton="0"/>
    <filterColumn colId="33" showButton="0"/>
    <filterColumn colId="34" showButton="0"/>
    <filterColumn colId="35" showButton="0"/>
    <filterColumn colId="38" showButton="0"/>
    <filterColumn colId="39" showButton="0"/>
    <filterColumn colId="40" showButton="0"/>
    <filterColumn colId="41" showButton="0"/>
  </autoFilter>
  <mergeCells count="18">
    <mergeCell ref="AR2:AR98"/>
    <mergeCell ref="I1:M1"/>
    <mergeCell ref="N2:N98"/>
    <mergeCell ref="AZ1:AZ2"/>
    <mergeCell ref="AY1:AY2"/>
    <mergeCell ref="AX1:AX2"/>
    <mergeCell ref="AW1:AW2"/>
    <mergeCell ref="AM1:AQ1"/>
    <mergeCell ref="C1:G1"/>
    <mergeCell ref="O1:S1"/>
    <mergeCell ref="U1:Y1"/>
    <mergeCell ref="AA1:AE1"/>
    <mergeCell ref="AG1:AK1"/>
    <mergeCell ref="H2:H98"/>
    <mergeCell ref="T2:T98"/>
    <mergeCell ref="Z2:Z98"/>
    <mergeCell ref="AF2:AF98"/>
    <mergeCell ref="AL2:AL98"/>
  </mergeCells>
  <dataValidations count="8">
    <dataValidation type="list" allowBlank="1" showInputMessage="1" showErrorMessage="1" sqref="AJ66 R66 AJ64 X66 AJ3 AD66 R31 AD31 L98 R98 X98 AJ98 AP66 AP64 AP3 AP98 L66 L20:L21 L31 L16:L18 L3:L7 AS98 AS64 AS66 F98 F66 AD98 F31 R2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98 K98 Q98 W98 E98 AI98 AO98 AC3:AC66 AI3:AI66 W3:W66 E3:E66 AO3:AO66 K3:K66 Q3 Q5:Q66">
      <formula1>Type</formula1>
    </dataValidation>
    <dataValidation type="list" allowBlank="1" showInputMessage="1" showErrorMessage="1" sqref="J31:J66 AH3:AH66 D31:D66 J98 J5:J7 V61:V66 J20:J21 V98 D98 AH98 AN3:AN66 AN98 AB17:AB21 D3:D26 AB31:AB66 AB98 AB6:AB7 P3:P98">
      <formula1>INV</formula1>
    </dataValidation>
    <dataValidation type="list" allowBlank="1" showInputMessage="1" showErrorMessage="1" sqref="L8:L15 R25:R30 X3:X58 L22:L30 R45:R46 AP57:AP58 L19 F25:F30 AP12:AP14 R35:R36 AS57:AS58 AD22:AD30 R18:R20">
      <formula1>"0 - значение,16 - недостоверность,64 - имитация"</formula1>
    </dataValidation>
    <dataValidation type="list" allowBlank="1" showInputMessage="1" showErrorMessage="1" sqref="AW98 AW55:AW66 AW3:AW21">
      <formula1>IerarhiyaUr2</formula1>
    </dataValidation>
    <dataValidation type="list" allowBlank="1" showInputMessage="1" showErrorMessage="1" sqref="AY3:AY98">
      <formula1>PicName</formula1>
    </dataValidation>
    <dataValidation type="list" allowBlank="1" showInputMessage="1" showErrorMessage="1" sqref="AP55:AP56 AS55:AS56">
      <formula1>"0 - значение,16 - недостоверность64 - имитация"</formula1>
    </dataValidation>
    <dataValidation type="list" allowBlank="1" showInputMessage="1" showErrorMessage="1" sqref="AP5">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5">
        <x14:dataValidation type="list" allowBlank="1" showInputMessage="1" showErrorMessage="1">
          <x14:formula1>
            <xm:f>Системный!$D$4:$D$5</xm:f>
          </x14:formula1>
          <xm:sqref>V3:V60</xm:sqref>
        </x14:dataValidation>
        <x14:dataValidation type="list" allowBlank="1" showInputMessage="1" showErrorMessage="1">
          <x14:formula1>
            <xm:f>'C:\shared\Староликеево-20181122T093400Z-001\Староликеево\наработки\ВУ\19-03\[!УСО2.xlsm]Системный'!#REF!</xm:f>
          </x14:formula1>
          <xm:sqref>R5:R6</xm:sqref>
        </x14:dataValidation>
        <x14:dataValidation type="list" allowBlank="1" showInputMessage="1" showErrorMessage="1">
          <x14:formula1>
            <xm:f>Системный!L3:L18</xm:f>
          </x14:formula1>
          <xm:sqref>R55:R56</xm:sqref>
        </x14:dataValidation>
        <x14:dataValidation type="list" allowBlank="1" showInputMessage="1" showErrorMessage="1">
          <x14:formula1>
            <xm:f>Системный!L7:L34</xm:f>
          </x14:formula1>
          <xm:sqref>R7</xm:sqref>
        </x14:dataValidation>
        <x14:dataValidation type="list" allowBlank="1" showInputMessage="1" showErrorMessage="1">
          <x14:formula1>
            <xm:f>Системный!L3:L30</xm:f>
          </x14:formula1>
          <xm:sqref>R14</xm:sqref>
        </x14:dataValidation>
        <x14:dataValidation type="list" allowBlank="1" showInputMessage="1" showErrorMessage="1">
          <x14:formula1>
            <xm:f>Системный!K2:K4</xm:f>
          </x14:formula1>
          <xm:sqref>F3:F4</xm:sqref>
        </x14:dataValidation>
        <x14:dataValidation type="list" allowBlank="1" showInputMessage="1" showErrorMessage="1">
          <x14:formula1>
            <xm:f>Системный!L2:L29</xm:f>
          </x14:formula1>
          <xm:sqref>R3:R4</xm:sqref>
        </x14:dataValidation>
        <x14:dataValidation type="list" allowBlank="1" showInputMessage="1" showErrorMessage="1">
          <x14:formula1>
            <xm:f>Системный!K2:K4</xm:f>
          </x14:formula1>
          <xm:sqref>AD3:AD4</xm:sqref>
        </x14:dataValidation>
        <x14:dataValidation type="list" allowBlank="1" showInputMessage="1" showErrorMessage="1">
          <x14:formula1>
            <xm:f>Системный!K3:K5</xm:f>
          </x14:formula1>
          <xm:sqref>AD14:AD15</xm:sqref>
        </x14:dataValidation>
        <x14:dataValidation type="list" allowBlank="1" showInputMessage="1" showErrorMessage="1">
          <x14:formula1>
            <xm:f>Системный!L3:L30</xm:f>
          </x14:formula1>
          <xm:sqref>R15:R17</xm:sqref>
        </x14:dataValidation>
        <x14:dataValidation type="list" allowBlank="1" showInputMessage="1" showErrorMessage="1">
          <x14:formula1>
            <xm:f>Системный!L3:L30</xm:f>
          </x14:formula1>
          <xm:sqref>R9:R12</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AD5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AD6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AD7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AD8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AD9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AD10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AD11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AD12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Системный!L3:L30</xm:f>
          </x14:formula1>
          <xm:sqref>R13</xm:sqref>
        </x14:dataValidation>
        <x14:dataValidation type="list" allowBlank="1" showInputMessage="1" showErrorMessage="1">
          <x14:formula1>
            <xm:f>Системный!K3:K5</xm:f>
          </x14:formula1>
          <xm:sqref>AD13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AD16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AD17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AD18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AD19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AD20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AD21</xm:sqref>
        </x14:dataValidation>
        <x14:dataValidation type="list" allowBlank="1" showInputMessage="1" showErrorMessage="1">
          <x14:formula1>
            <xm:f>Системный!K3:K5</xm:f>
          </x14:formula1>
          <xm:sqref>R8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00B050"/>
  </sheetPr>
  <dimension ref="A1:C113"/>
  <sheetViews>
    <sheetView zoomScaleNormal="100" workbookViewId="0">
      <selection activeCell="B5" sqref="B5"/>
    </sheetView>
  </sheetViews>
  <sheetFormatPr defaultRowHeight="15" x14ac:dyDescent="0.25"/>
  <cols>
    <col min="1" max="1" width="9.140625" style="3"/>
    <col min="2" max="2" width="68.140625" style="41" bestFit="1" customWidth="1"/>
  </cols>
  <sheetData>
    <row r="1" spans="1:2" ht="36" customHeight="1" thickBot="1" x14ac:dyDescent="0.3"/>
    <row r="2" spans="1:2" ht="45.75" customHeight="1" thickBot="1" x14ac:dyDescent="0.3">
      <c r="A2" s="722" t="s">
        <v>0</v>
      </c>
      <c r="B2" s="79" t="s">
        <v>42</v>
      </c>
    </row>
    <row r="3" spans="1:2" ht="15" customHeight="1" x14ac:dyDescent="0.25">
      <c r="A3" s="19">
        <v>1</v>
      </c>
      <c r="B3" s="664" t="s">
        <v>6705</v>
      </c>
    </row>
    <row r="4" spans="1:2" x14ac:dyDescent="0.25">
      <c r="A4" s="62">
        <v>2</v>
      </c>
      <c r="B4" s="664" t="s">
        <v>6706</v>
      </c>
    </row>
    <row r="5" spans="1:2" x14ac:dyDescent="0.25">
      <c r="A5" s="62">
        <v>3</v>
      </c>
      <c r="B5" s="224"/>
    </row>
    <row r="6" spans="1:2" x14ac:dyDescent="0.25">
      <c r="A6" s="62">
        <v>4</v>
      </c>
      <c r="B6" s="224"/>
    </row>
    <row r="7" spans="1:2" x14ac:dyDescent="0.25">
      <c r="A7" s="62">
        <v>5</v>
      </c>
      <c r="B7" s="224"/>
    </row>
    <row r="8" spans="1:2" x14ac:dyDescent="0.25">
      <c r="A8" s="62">
        <v>6</v>
      </c>
      <c r="B8" s="224"/>
    </row>
    <row r="9" spans="1:2" x14ac:dyDescent="0.25">
      <c r="A9" s="62">
        <v>7</v>
      </c>
      <c r="B9" s="224"/>
    </row>
    <row r="10" spans="1:2" x14ac:dyDescent="0.25">
      <c r="A10" s="62">
        <v>8</v>
      </c>
      <c r="B10" s="224"/>
    </row>
    <row r="11" spans="1:2" x14ac:dyDescent="0.25">
      <c r="A11" s="62">
        <v>9</v>
      </c>
      <c r="B11" s="224"/>
    </row>
    <row r="12" spans="1:2" x14ac:dyDescent="0.25">
      <c r="A12" s="62">
        <v>10</v>
      </c>
      <c r="B12" s="224"/>
    </row>
    <row r="13" spans="1:2" x14ac:dyDescent="0.25">
      <c r="A13" s="62">
        <v>11</v>
      </c>
      <c r="B13" s="224"/>
    </row>
    <row r="14" spans="1:2" x14ac:dyDescent="0.25">
      <c r="A14" s="62">
        <v>12</v>
      </c>
      <c r="B14" s="224"/>
    </row>
    <row r="15" spans="1:2" x14ac:dyDescent="0.25">
      <c r="A15" s="62">
        <v>13</v>
      </c>
      <c r="B15" s="224"/>
    </row>
    <row r="16" spans="1:2" x14ac:dyDescent="0.25">
      <c r="A16" s="62">
        <v>14</v>
      </c>
      <c r="B16" s="224"/>
    </row>
    <row r="17" spans="1:2" x14ac:dyDescent="0.25">
      <c r="A17" s="62">
        <v>15</v>
      </c>
      <c r="B17" s="224"/>
    </row>
    <row r="18" spans="1:2" x14ac:dyDescent="0.25">
      <c r="A18" s="62">
        <v>16</v>
      </c>
      <c r="B18" s="224"/>
    </row>
    <row r="19" spans="1:2" x14ac:dyDescent="0.25">
      <c r="A19" s="62">
        <v>17</v>
      </c>
      <c r="B19" s="224"/>
    </row>
    <row r="20" spans="1:2" x14ac:dyDescent="0.25">
      <c r="A20" s="62">
        <v>18</v>
      </c>
      <c r="B20" s="224"/>
    </row>
    <row r="21" spans="1:2" x14ac:dyDescent="0.25">
      <c r="A21" s="62">
        <v>19</v>
      </c>
      <c r="B21" s="224"/>
    </row>
    <row r="22" spans="1:2" x14ac:dyDescent="0.25">
      <c r="A22" s="62">
        <v>20</v>
      </c>
      <c r="B22" s="224"/>
    </row>
    <row r="23" spans="1:2" x14ac:dyDescent="0.25">
      <c r="A23" s="62">
        <v>21</v>
      </c>
      <c r="B23" s="224"/>
    </row>
    <row r="24" spans="1:2" x14ac:dyDescent="0.25">
      <c r="A24" s="62">
        <v>22</v>
      </c>
      <c r="B24" s="224"/>
    </row>
    <row r="25" spans="1:2" x14ac:dyDescent="0.25">
      <c r="A25" s="62">
        <v>23</v>
      </c>
      <c r="B25" s="224"/>
    </row>
    <row r="26" spans="1:2" x14ac:dyDescent="0.25">
      <c r="A26" s="62">
        <v>24</v>
      </c>
      <c r="B26" s="224"/>
    </row>
    <row r="27" spans="1:2" x14ac:dyDescent="0.25">
      <c r="A27" s="62">
        <v>25</v>
      </c>
      <c r="B27" s="224"/>
    </row>
    <row r="28" spans="1:2" x14ac:dyDescent="0.25">
      <c r="A28" s="62">
        <v>26</v>
      </c>
      <c r="B28" s="224"/>
    </row>
    <row r="29" spans="1:2" x14ac:dyDescent="0.25">
      <c r="A29" s="62">
        <v>27</v>
      </c>
      <c r="B29" s="224"/>
    </row>
    <row r="30" spans="1:2" x14ac:dyDescent="0.25">
      <c r="A30" s="62">
        <v>28</v>
      </c>
      <c r="B30" s="224"/>
    </row>
    <row r="31" spans="1:2" x14ac:dyDescent="0.25">
      <c r="A31" s="62">
        <v>29</v>
      </c>
      <c r="B31" s="224"/>
    </row>
    <row r="32" spans="1:2" x14ac:dyDescent="0.25">
      <c r="A32" s="62">
        <v>30</v>
      </c>
      <c r="B32" s="224"/>
    </row>
    <row r="33" spans="1:2" x14ac:dyDescent="0.25">
      <c r="A33" s="62">
        <v>31</v>
      </c>
      <c r="B33" s="224"/>
    </row>
    <row r="34" spans="1:2" x14ac:dyDescent="0.25">
      <c r="A34" s="62">
        <v>32</v>
      </c>
      <c r="B34" s="224"/>
    </row>
    <row r="35" spans="1:2" x14ac:dyDescent="0.25">
      <c r="A35" s="62">
        <v>33</v>
      </c>
      <c r="B35" s="224"/>
    </row>
    <row r="36" spans="1:2" x14ac:dyDescent="0.25">
      <c r="A36" s="62">
        <v>34</v>
      </c>
      <c r="B36" s="224"/>
    </row>
    <row r="37" spans="1:2" x14ac:dyDescent="0.25">
      <c r="A37" s="62">
        <v>35</v>
      </c>
      <c r="B37" s="224"/>
    </row>
    <row r="38" spans="1:2" x14ac:dyDescent="0.25">
      <c r="A38" s="62">
        <v>36</v>
      </c>
      <c r="B38" s="224"/>
    </row>
    <row r="39" spans="1:2" x14ac:dyDescent="0.25">
      <c r="A39" s="62">
        <v>37</v>
      </c>
      <c r="B39" s="224"/>
    </row>
    <row r="40" spans="1:2" x14ac:dyDescent="0.25">
      <c r="A40" s="62">
        <v>38</v>
      </c>
      <c r="B40" s="224"/>
    </row>
    <row r="41" spans="1:2" x14ac:dyDescent="0.25">
      <c r="A41" s="62">
        <v>39</v>
      </c>
      <c r="B41" s="224"/>
    </row>
    <row r="42" spans="1:2" x14ac:dyDescent="0.25">
      <c r="A42" s="62">
        <v>40</v>
      </c>
      <c r="B42" s="224"/>
    </row>
    <row r="43" spans="1:2" x14ac:dyDescent="0.25">
      <c r="A43" s="62">
        <v>41</v>
      </c>
      <c r="B43" s="224"/>
    </row>
    <row r="44" spans="1:2" x14ac:dyDescent="0.25">
      <c r="A44" s="62">
        <v>42</v>
      </c>
      <c r="B44" s="224"/>
    </row>
    <row r="45" spans="1:2" x14ac:dyDescent="0.25">
      <c r="A45" s="62">
        <v>43</v>
      </c>
      <c r="B45" s="224"/>
    </row>
    <row r="46" spans="1:2" x14ac:dyDescent="0.25">
      <c r="A46" s="62">
        <v>44</v>
      </c>
      <c r="B46" s="224"/>
    </row>
    <row r="47" spans="1:2" x14ac:dyDescent="0.25">
      <c r="A47" s="62">
        <v>45</v>
      </c>
      <c r="B47" s="224"/>
    </row>
    <row r="48" spans="1:2" x14ac:dyDescent="0.25">
      <c r="A48" s="62">
        <v>46</v>
      </c>
      <c r="B48" s="224"/>
    </row>
    <row r="49" spans="1:2" x14ac:dyDescent="0.25">
      <c r="A49" s="62">
        <v>47</v>
      </c>
      <c r="B49" s="224"/>
    </row>
    <row r="50" spans="1:2" x14ac:dyDescent="0.25">
      <c r="A50" s="62">
        <v>48</v>
      </c>
      <c r="B50" s="224"/>
    </row>
    <row r="51" spans="1:2" x14ac:dyDescent="0.25">
      <c r="A51" s="62">
        <v>49</v>
      </c>
      <c r="B51" s="224"/>
    </row>
    <row r="52" spans="1:2" x14ac:dyDescent="0.25">
      <c r="A52" s="62">
        <v>50</v>
      </c>
      <c r="B52" s="224"/>
    </row>
    <row r="53" spans="1:2" x14ac:dyDescent="0.25">
      <c r="A53" s="62">
        <v>51</v>
      </c>
      <c r="B53" s="224"/>
    </row>
    <row r="54" spans="1:2" x14ac:dyDescent="0.25">
      <c r="A54" s="62">
        <v>52</v>
      </c>
      <c r="B54" s="224"/>
    </row>
    <row r="55" spans="1:2" x14ac:dyDescent="0.25">
      <c r="A55" s="62">
        <v>53</v>
      </c>
      <c r="B55" s="224"/>
    </row>
    <row r="56" spans="1:2" x14ac:dyDescent="0.25">
      <c r="A56" s="62">
        <v>54</v>
      </c>
      <c r="B56" s="224"/>
    </row>
    <row r="57" spans="1:2" x14ac:dyDescent="0.25">
      <c r="A57" s="62">
        <v>55</v>
      </c>
      <c r="B57" s="224"/>
    </row>
    <row r="58" spans="1:2" x14ac:dyDescent="0.25">
      <c r="A58" s="62">
        <v>56</v>
      </c>
      <c r="B58" s="224"/>
    </row>
    <row r="59" spans="1:2" x14ac:dyDescent="0.25">
      <c r="A59" s="62">
        <v>57</v>
      </c>
      <c r="B59" s="224"/>
    </row>
    <row r="60" spans="1:2" x14ac:dyDescent="0.25">
      <c r="A60" s="62">
        <v>58</v>
      </c>
      <c r="B60" s="224"/>
    </row>
    <row r="61" spans="1:2" x14ac:dyDescent="0.25">
      <c r="A61" s="62">
        <v>59</v>
      </c>
      <c r="B61" s="224"/>
    </row>
    <row r="62" spans="1:2" x14ac:dyDescent="0.25">
      <c r="A62" s="62">
        <v>60</v>
      </c>
      <c r="B62" s="224"/>
    </row>
    <row r="63" spans="1:2" x14ac:dyDescent="0.25">
      <c r="A63" s="62">
        <v>61</v>
      </c>
      <c r="B63" s="224"/>
    </row>
    <row r="64" spans="1:2" x14ac:dyDescent="0.25">
      <c r="A64" s="62">
        <v>62</v>
      </c>
      <c r="B64" s="224"/>
    </row>
    <row r="65" spans="1:3" x14ac:dyDescent="0.25">
      <c r="A65" s="62">
        <v>63</v>
      </c>
      <c r="B65" s="224"/>
    </row>
    <row r="66" spans="1:3" ht="15.75" thickBot="1" x14ac:dyDescent="0.3">
      <c r="A66" s="63">
        <v>64</v>
      </c>
      <c r="B66" s="362"/>
    </row>
    <row r="67" spans="1:3" x14ac:dyDescent="0.25">
      <c r="B67" s="3"/>
      <c r="C67" s="3"/>
    </row>
    <row r="68" spans="1:3" x14ac:dyDescent="0.25">
      <c r="B68" s="3"/>
      <c r="C68" s="3"/>
    </row>
    <row r="69" spans="1:3" x14ac:dyDescent="0.25">
      <c r="B69" s="3"/>
      <c r="C69" s="3"/>
    </row>
    <row r="70" spans="1:3" x14ac:dyDescent="0.25">
      <c r="B70" s="3"/>
      <c r="C70" s="3"/>
    </row>
    <row r="71" spans="1:3" x14ac:dyDescent="0.25">
      <c r="B71" s="3"/>
      <c r="C71" s="3"/>
    </row>
    <row r="72" spans="1:3" x14ac:dyDescent="0.25">
      <c r="B72" s="3"/>
      <c r="C72" s="3"/>
    </row>
    <row r="73" spans="1:3" x14ac:dyDescent="0.25">
      <c r="B73" s="3"/>
      <c r="C73" s="3"/>
    </row>
    <row r="74" spans="1:3" x14ac:dyDescent="0.25">
      <c r="B74" s="3"/>
      <c r="C74" s="3"/>
    </row>
    <row r="75" spans="1:3" x14ac:dyDescent="0.25">
      <c r="B75" s="3"/>
      <c r="C75" s="3"/>
    </row>
    <row r="76" spans="1:3" x14ac:dyDescent="0.25">
      <c r="B76" s="3"/>
      <c r="C76" s="3"/>
    </row>
    <row r="77" spans="1:3" x14ac:dyDescent="0.25">
      <c r="B77" s="3"/>
      <c r="C77" s="3"/>
    </row>
    <row r="78" spans="1:3" x14ac:dyDescent="0.25">
      <c r="B78" s="3"/>
      <c r="C78" s="3"/>
    </row>
    <row r="79" spans="1:3" x14ac:dyDescent="0.25">
      <c r="B79" s="3"/>
      <c r="C79" s="3"/>
    </row>
    <row r="80" spans="1:3" x14ac:dyDescent="0.25">
      <c r="B80" s="3"/>
      <c r="C80" s="3"/>
    </row>
    <row r="81" spans="2:3" x14ac:dyDescent="0.25">
      <c r="B81" s="3"/>
      <c r="C81" s="3"/>
    </row>
    <row r="82" spans="2:3" x14ac:dyDescent="0.25">
      <c r="B82" s="3"/>
      <c r="C82" s="3"/>
    </row>
    <row r="83" spans="2:3" x14ac:dyDescent="0.25">
      <c r="B83" s="3"/>
      <c r="C83" s="3"/>
    </row>
    <row r="84" spans="2:3" x14ac:dyDescent="0.25">
      <c r="B84" s="3"/>
      <c r="C84" s="3"/>
    </row>
    <row r="85" spans="2:3" x14ac:dyDescent="0.25">
      <c r="B85" s="3"/>
      <c r="C85" s="3"/>
    </row>
    <row r="86" spans="2:3" x14ac:dyDescent="0.25">
      <c r="B86" s="3"/>
      <c r="C86" s="3"/>
    </row>
    <row r="87" spans="2:3" x14ac:dyDescent="0.25">
      <c r="B87" s="3"/>
      <c r="C87" s="3"/>
    </row>
    <row r="88" spans="2:3" x14ac:dyDescent="0.25">
      <c r="B88" s="3"/>
      <c r="C88" s="3"/>
    </row>
    <row r="89" spans="2:3" x14ac:dyDescent="0.25">
      <c r="B89" s="3"/>
      <c r="C89" s="3"/>
    </row>
    <row r="90" spans="2:3" x14ac:dyDescent="0.25">
      <c r="B90" s="3"/>
      <c r="C90" s="3"/>
    </row>
    <row r="91" spans="2:3" x14ac:dyDescent="0.25">
      <c r="B91" s="3"/>
      <c r="C91" s="3"/>
    </row>
    <row r="92" spans="2:3" x14ac:dyDescent="0.25">
      <c r="B92" s="3"/>
      <c r="C92" s="3"/>
    </row>
    <row r="93" spans="2:3" x14ac:dyDescent="0.25">
      <c r="B93" s="3"/>
      <c r="C93" s="3"/>
    </row>
    <row r="94" spans="2:3" x14ac:dyDescent="0.25">
      <c r="B94" s="3"/>
      <c r="C94" s="3"/>
    </row>
    <row r="95" spans="2:3" x14ac:dyDescent="0.25">
      <c r="B95" s="3"/>
      <c r="C95" s="3"/>
    </row>
    <row r="96" spans="2:3" x14ac:dyDescent="0.25">
      <c r="B96" s="3"/>
      <c r="C96" s="3"/>
    </row>
    <row r="97" spans="2:3" x14ac:dyDescent="0.25">
      <c r="B97" s="3"/>
      <c r="C97" s="3"/>
    </row>
    <row r="98" spans="2:3" x14ac:dyDescent="0.25">
      <c r="B98" s="3"/>
      <c r="C98" s="3"/>
    </row>
    <row r="99" spans="2:3" x14ac:dyDescent="0.25">
      <c r="B99" s="3"/>
      <c r="C99" s="3"/>
    </row>
    <row r="100" spans="2:3" x14ac:dyDescent="0.25">
      <c r="B100" s="3"/>
      <c r="C100" s="3"/>
    </row>
    <row r="101" spans="2:3" x14ac:dyDescent="0.25">
      <c r="B101" s="3"/>
      <c r="C101" s="3"/>
    </row>
    <row r="102" spans="2:3" x14ac:dyDescent="0.25">
      <c r="B102" s="3"/>
      <c r="C102" s="3"/>
    </row>
    <row r="103" spans="2:3" x14ac:dyDescent="0.25">
      <c r="B103" s="3"/>
      <c r="C103" s="3"/>
    </row>
    <row r="104" spans="2:3" x14ac:dyDescent="0.25">
      <c r="B104" s="3"/>
      <c r="C104" s="3"/>
    </row>
    <row r="105" spans="2:3" x14ac:dyDescent="0.25">
      <c r="B105" s="3"/>
      <c r="C105" s="3"/>
    </row>
    <row r="106" spans="2:3" x14ac:dyDescent="0.25">
      <c r="B106" s="3"/>
      <c r="C106" s="3"/>
    </row>
    <row r="107" spans="2:3" x14ac:dyDescent="0.25">
      <c r="B107" s="3"/>
      <c r="C107" s="3"/>
    </row>
    <row r="108" spans="2:3" x14ac:dyDescent="0.25">
      <c r="B108" s="3"/>
      <c r="C108" s="3"/>
    </row>
    <row r="109" spans="2:3" x14ac:dyDescent="0.25">
      <c r="B109" s="3"/>
      <c r="C109" s="3"/>
    </row>
    <row r="110" spans="2:3" x14ac:dyDescent="0.25">
      <c r="B110" s="3"/>
      <c r="C110" s="3"/>
    </row>
    <row r="111" spans="2:3" x14ac:dyDescent="0.25">
      <c r="B111" s="3"/>
      <c r="C111" s="3"/>
    </row>
    <row r="112" spans="2:3" x14ac:dyDescent="0.25">
      <c r="B112" s="3"/>
      <c r="C112" s="3"/>
    </row>
    <row r="113" spans="2:3" x14ac:dyDescent="0.25">
      <c r="B113" s="3"/>
      <c r="C113" s="3"/>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00B050"/>
  </sheetPr>
  <dimension ref="A1:S99"/>
  <sheetViews>
    <sheetView zoomScale="85" zoomScaleNormal="85" workbookViewId="0">
      <selection activeCell="B4" sqref="B4"/>
    </sheetView>
  </sheetViews>
  <sheetFormatPr defaultRowHeight="15" outlineLevelCol="1" x14ac:dyDescent="0.25"/>
  <cols>
    <col min="1" max="1" width="9.140625" style="3"/>
    <col min="2" max="2" width="77.28515625" style="41" customWidth="1"/>
    <col min="3" max="3" width="12.85546875" style="41" customWidth="1" outlineLevel="1"/>
    <col min="4" max="4" width="5.140625" style="41" customWidth="1" outlineLevel="1"/>
    <col min="5" max="5" width="10.85546875" style="41" customWidth="1" outlineLevel="1"/>
    <col min="6" max="6" width="16" style="41" customWidth="1" outlineLevel="1"/>
    <col min="7" max="7" width="4.28515625" style="41" customWidth="1" outlineLevel="1"/>
    <col min="8" max="8" width="4.7109375" style="41" customWidth="1"/>
    <col min="9" max="9" width="12.42578125" style="126" customWidth="1"/>
    <col min="10" max="10" width="12" customWidth="1" outlineLevel="1"/>
    <col min="11" max="11" width="3.7109375" bestFit="1" customWidth="1" outlineLevel="1"/>
    <col min="12" max="17" width="9.140625" customWidth="1" outlineLevel="1"/>
    <col min="19" max="19" width="28" customWidth="1"/>
  </cols>
  <sheetData>
    <row r="1" spans="1:19" ht="36" customHeight="1" thickBot="1" x14ac:dyDescent="0.3">
      <c r="C1" s="1044" t="s">
        <v>415</v>
      </c>
      <c r="D1" s="1044"/>
      <c r="E1" s="1044"/>
      <c r="F1" s="1044"/>
      <c r="G1" s="1044"/>
      <c r="H1" s="128"/>
      <c r="J1" s="64"/>
      <c r="K1" s="65"/>
      <c r="L1" s="65"/>
      <c r="M1" s="65"/>
      <c r="N1" s="65"/>
      <c r="O1" s="65"/>
      <c r="P1" s="65"/>
      <c r="Q1" s="65"/>
      <c r="R1" s="982" t="s">
        <v>123</v>
      </c>
      <c r="S1" s="1014" t="s">
        <v>383</v>
      </c>
    </row>
    <row r="2" spans="1:19" ht="45.75" customHeight="1" thickBot="1" x14ac:dyDescent="0.3">
      <c r="A2" s="975" t="s">
        <v>0</v>
      </c>
      <c r="B2" s="985" t="s">
        <v>42</v>
      </c>
      <c r="C2" s="1051" t="s">
        <v>2</v>
      </c>
      <c r="D2" s="1051" t="s">
        <v>49</v>
      </c>
      <c r="E2" s="1051" t="s">
        <v>50</v>
      </c>
      <c r="F2" s="1051" t="s">
        <v>74</v>
      </c>
      <c r="G2" s="1051" t="s">
        <v>0</v>
      </c>
      <c r="H2" s="1051"/>
      <c r="I2" s="987" t="s">
        <v>417</v>
      </c>
      <c r="J2" s="989" t="s">
        <v>123</v>
      </c>
      <c r="K2" s="990"/>
      <c r="L2" s="990"/>
      <c r="M2" s="990"/>
      <c r="N2" s="990"/>
      <c r="O2" s="990"/>
      <c r="P2" s="990"/>
      <c r="Q2" s="990"/>
      <c r="R2" s="983"/>
      <c r="S2" s="1015"/>
    </row>
    <row r="3" spans="1:19" ht="92.25" customHeight="1" thickBot="1" x14ac:dyDescent="0.3">
      <c r="A3" s="977"/>
      <c r="B3" s="986"/>
      <c r="C3" s="1052"/>
      <c r="D3" s="1052"/>
      <c r="E3" s="1052"/>
      <c r="F3" s="1052"/>
      <c r="G3" s="1052"/>
      <c r="H3" s="1052"/>
      <c r="I3" s="988"/>
      <c r="J3" s="61" t="s">
        <v>416</v>
      </c>
      <c r="K3" s="381" t="s">
        <v>3621</v>
      </c>
      <c r="L3" s="381" t="s">
        <v>3620</v>
      </c>
      <c r="M3" s="381" t="s">
        <v>3988</v>
      </c>
      <c r="N3" s="54" t="s">
        <v>111</v>
      </c>
      <c r="O3" s="54" t="s">
        <v>112</v>
      </c>
      <c r="P3" s="54" t="s">
        <v>113</v>
      </c>
      <c r="Q3" s="54" t="s">
        <v>114</v>
      </c>
      <c r="R3" s="983"/>
      <c r="S3" s="1034"/>
    </row>
    <row r="4" spans="1:19" ht="15" customHeight="1" x14ac:dyDescent="0.25">
      <c r="A4" s="62">
        <v>1</v>
      </c>
      <c r="B4" s="660" t="s">
        <v>5172</v>
      </c>
      <c r="C4" s="190"/>
      <c r="D4" s="129"/>
      <c r="E4" s="129"/>
      <c r="F4" s="129"/>
      <c r="H4" s="1049" t="s">
        <v>415</v>
      </c>
      <c r="I4" s="359">
        <v>62</v>
      </c>
      <c r="J4" s="11"/>
      <c r="K4" s="8">
        <v>1</v>
      </c>
      <c r="L4" s="11"/>
      <c r="M4" s="11"/>
      <c r="N4" s="11"/>
      <c r="O4" s="11"/>
      <c r="P4" s="11"/>
      <c r="Q4" s="11"/>
      <c r="R4" s="983"/>
      <c r="S4" s="562" t="s">
        <v>6699</v>
      </c>
    </row>
    <row r="5" spans="1:19" ht="15.75" customHeight="1" x14ac:dyDescent="0.25">
      <c r="A5" s="62">
        <v>2</v>
      </c>
      <c r="B5" s="660"/>
      <c r="C5" s="190"/>
      <c r="D5" s="359"/>
      <c r="E5" s="359"/>
      <c r="F5" s="359"/>
      <c r="H5" s="1049"/>
      <c r="I5" s="797"/>
      <c r="J5" s="12"/>
      <c r="K5" s="12"/>
      <c r="L5" s="12"/>
      <c r="M5" s="12"/>
      <c r="N5" s="12"/>
      <c r="O5" s="12"/>
      <c r="P5" s="12"/>
      <c r="Q5" s="12"/>
      <c r="R5" s="983"/>
      <c r="S5" s="197"/>
    </row>
    <row r="6" spans="1:19" x14ac:dyDescent="0.25">
      <c r="A6" s="62">
        <v>3</v>
      </c>
      <c r="B6" s="660"/>
      <c r="C6" s="190"/>
      <c r="D6" s="359"/>
      <c r="E6" s="359"/>
      <c r="F6" s="359"/>
      <c r="H6" s="1049"/>
      <c r="I6" s="797"/>
      <c r="J6" s="12"/>
      <c r="K6" s="12"/>
      <c r="L6" s="12"/>
      <c r="M6" s="12"/>
      <c r="N6" s="12"/>
      <c r="O6" s="12"/>
      <c r="P6" s="12"/>
      <c r="Q6" s="12"/>
      <c r="R6" s="983"/>
      <c r="S6" s="197"/>
    </row>
    <row r="7" spans="1:19" x14ac:dyDescent="0.25">
      <c r="A7" s="62">
        <v>4</v>
      </c>
      <c r="B7" s="660"/>
      <c r="C7" s="190"/>
      <c r="D7" s="359"/>
      <c r="E7" s="359"/>
      <c r="F7" s="359"/>
      <c r="H7" s="1049"/>
      <c r="I7" s="797"/>
      <c r="J7" s="12"/>
      <c r="K7" s="12"/>
      <c r="L7" s="12"/>
      <c r="M7" s="12"/>
      <c r="N7" s="12"/>
      <c r="O7" s="12"/>
      <c r="P7" s="12"/>
      <c r="Q7" s="12"/>
      <c r="R7" s="983"/>
      <c r="S7" s="197"/>
    </row>
    <row r="8" spans="1:19" x14ac:dyDescent="0.25">
      <c r="A8" s="62">
        <v>5</v>
      </c>
      <c r="B8" s="660"/>
      <c r="C8" s="190"/>
      <c r="D8" s="359"/>
      <c r="E8" s="359"/>
      <c r="F8" s="359"/>
      <c r="H8" s="1049"/>
      <c r="I8" s="797"/>
      <c r="J8" s="12"/>
      <c r="K8" s="12"/>
      <c r="L8" s="12"/>
      <c r="M8" s="12"/>
      <c r="N8" s="12"/>
      <c r="O8" s="12"/>
      <c r="P8" s="12"/>
      <c r="Q8" s="12"/>
      <c r="R8" s="983"/>
      <c r="S8" s="197"/>
    </row>
    <row r="9" spans="1:19" x14ac:dyDescent="0.25">
      <c r="A9" s="62">
        <v>6</v>
      </c>
      <c r="B9" s="660"/>
      <c r="C9" s="190"/>
      <c r="D9" s="359"/>
      <c r="E9" s="359"/>
      <c r="F9" s="359"/>
      <c r="H9" s="1049"/>
      <c r="I9" s="797"/>
      <c r="J9" s="12"/>
      <c r="K9" s="12"/>
      <c r="L9" s="12"/>
      <c r="M9" s="12"/>
      <c r="N9" s="12"/>
      <c r="O9" s="12"/>
      <c r="P9" s="12"/>
      <c r="Q9" s="12"/>
      <c r="R9" s="983"/>
      <c r="S9" s="197"/>
    </row>
    <row r="10" spans="1:19" x14ac:dyDescent="0.25">
      <c r="A10" s="62">
        <v>7</v>
      </c>
      <c r="B10" s="660"/>
      <c r="C10" s="58"/>
      <c r="D10" s="129"/>
      <c r="E10" s="129"/>
      <c r="F10" s="129"/>
      <c r="G10" s="129"/>
      <c r="H10" s="1049"/>
      <c r="I10" s="797"/>
      <c r="J10" s="12"/>
      <c r="K10" s="12"/>
      <c r="L10" s="12"/>
      <c r="M10" s="12"/>
      <c r="N10" s="12"/>
      <c r="O10" s="12"/>
      <c r="P10" s="12"/>
      <c r="Q10" s="12"/>
      <c r="R10" s="983"/>
      <c r="S10" s="197"/>
    </row>
    <row r="11" spans="1:19" x14ac:dyDescent="0.25">
      <c r="A11" s="62">
        <v>8</v>
      </c>
      <c r="B11" s="660"/>
      <c r="C11" s="58"/>
      <c r="D11" s="129"/>
      <c r="E11" s="129"/>
      <c r="F11" s="129"/>
      <c r="G11" s="129"/>
      <c r="H11" s="1049"/>
      <c r="I11" s="797"/>
      <c r="J11" s="12"/>
      <c r="K11" s="12"/>
      <c r="L11" s="12"/>
      <c r="M11" s="12"/>
      <c r="N11" s="12"/>
      <c r="O11" s="12"/>
      <c r="P11" s="12"/>
      <c r="Q11" s="12"/>
      <c r="R11" s="983"/>
      <c r="S11" s="197"/>
    </row>
    <row r="12" spans="1:19" x14ac:dyDescent="0.25">
      <c r="A12" s="62">
        <v>9</v>
      </c>
      <c r="B12" s="660"/>
      <c r="C12" s="659"/>
      <c r="D12" s="129"/>
      <c r="E12" s="129"/>
      <c r="F12" s="129"/>
      <c r="G12" s="129"/>
      <c r="H12" s="1049"/>
      <c r="I12" s="797"/>
      <c r="J12" s="12"/>
      <c r="K12" s="12"/>
      <c r="L12" s="12"/>
      <c r="M12" s="12"/>
      <c r="N12" s="12"/>
      <c r="O12" s="12"/>
      <c r="P12" s="12"/>
      <c r="Q12" s="12"/>
      <c r="R12" s="983"/>
      <c r="S12" s="197"/>
    </row>
    <row r="13" spans="1:19" x14ac:dyDescent="0.25">
      <c r="A13" s="62">
        <v>10</v>
      </c>
      <c r="B13" s="660"/>
      <c r="C13" s="58"/>
      <c r="D13" s="129"/>
      <c r="E13" s="129"/>
      <c r="F13" s="129"/>
      <c r="G13" s="129"/>
      <c r="H13" s="1049"/>
      <c r="I13" s="797"/>
      <c r="J13" s="12"/>
      <c r="K13" s="12"/>
      <c r="L13" s="12"/>
      <c r="M13" s="12"/>
      <c r="N13" s="12"/>
      <c r="O13" s="12"/>
      <c r="P13" s="12"/>
      <c r="Q13" s="12"/>
      <c r="R13" s="983"/>
      <c r="S13" s="197"/>
    </row>
    <row r="14" spans="1:19" x14ac:dyDescent="0.25">
      <c r="A14" s="62">
        <v>11</v>
      </c>
      <c r="B14" s="660"/>
      <c r="C14" s="58"/>
      <c r="D14" s="129"/>
      <c r="E14" s="129"/>
      <c r="F14" s="129"/>
      <c r="G14" s="129"/>
      <c r="H14" s="1049"/>
      <c r="I14" s="797"/>
      <c r="J14" s="12"/>
      <c r="K14" s="12"/>
      <c r="L14" s="12"/>
      <c r="M14" s="12"/>
      <c r="N14" s="12"/>
      <c r="O14" s="12"/>
      <c r="P14" s="12"/>
      <c r="Q14" s="12"/>
      <c r="R14" s="983"/>
      <c r="S14" s="197"/>
    </row>
    <row r="15" spans="1:19" x14ac:dyDescent="0.25">
      <c r="A15" s="62">
        <v>12</v>
      </c>
      <c r="B15" s="660"/>
      <c r="C15" s="58"/>
      <c r="D15" s="129"/>
      <c r="E15" s="129"/>
      <c r="F15" s="129"/>
      <c r="G15" s="129"/>
      <c r="H15" s="1049"/>
      <c r="I15" s="797"/>
      <c r="J15" s="12"/>
      <c r="K15" s="12"/>
      <c r="L15" s="12"/>
      <c r="M15" s="12"/>
      <c r="N15" s="12"/>
      <c r="O15" s="12"/>
      <c r="P15" s="12"/>
      <c r="Q15" s="12"/>
      <c r="R15" s="983"/>
      <c r="S15" s="197"/>
    </row>
    <row r="16" spans="1:19" x14ac:dyDescent="0.25">
      <c r="A16" s="62">
        <v>13</v>
      </c>
      <c r="B16" s="660"/>
      <c r="C16" s="58"/>
      <c r="D16" s="129"/>
      <c r="E16" s="129"/>
      <c r="F16" s="129"/>
      <c r="G16" s="129"/>
      <c r="H16" s="1049"/>
      <c r="I16" s="797"/>
      <c r="J16" s="12"/>
      <c r="K16" s="12"/>
      <c r="L16" s="12"/>
      <c r="M16" s="12"/>
      <c r="N16" s="12"/>
      <c r="O16" s="12"/>
      <c r="P16" s="12"/>
      <c r="Q16" s="12"/>
      <c r="R16" s="983"/>
      <c r="S16" s="197"/>
    </row>
    <row r="17" spans="1:19" x14ac:dyDescent="0.25">
      <c r="A17" s="62">
        <v>14</v>
      </c>
      <c r="B17" s="660"/>
      <c r="C17" s="58"/>
      <c r="D17" s="129"/>
      <c r="E17" s="129"/>
      <c r="F17" s="129"/>
      <c r="G17" s="129"/>
      <c r="H17" s="1049"/>
      <c r="I17" s="797"/>
      <c r="J17" s="12"/>
      <c r="K17" s="12"/>
      <c r="L17" s="12"/>
      <c r="M17" s="12"/>
      <c r="N17" s="12"/>
      <c r="O17" s="12"/>
      <c r="P17" s="12"/>
      <c r="Q17" s="12"/>
      <c r="R17" s="983"/>
      <c r="S17" s="197"/>
    </row>
    <row r="18" spans="1:19" x14ac:dyDescent="0.25">
      <c r="A18" s="62">
        <v>15</v>
      </c>
      <c r="B18" s="660"/>
      <c r="C18" s="58"/>
      <c r="D18" s="129"/>
      <c r="E18" s="129"/>
      <c r="F18" s="129"/>
      <c r="G18" s="129"/>
      <c r="H18" s="1049"/>
      <c r="I18" s="797"/>
      <c r="J18" s="12"/>
      <c r="K18" s="12"/>
      <c r="L18" s="12"/>
      <c r="M18" s="12"/>
      <c r="N18" s="12"/>
      <c r="O18" s="12"/>
      <c r="P18" s="12"/>
      <c r="Q18" s="12"/>
      <c r="R18" s="983"/>
      <c r="S18" s="197"/>
    </row>
    <row r="19" spans="1:19" x14ac:dyDescent="0.25">
      <c r="A19" s="62">
        <v>16</v>
      </c>
      <c r="B19" s="190"/>
      <c r="C19" s="58"/>
      <c r="D19" s="129"/>
      <c r="E19" s="129"/>
      <c r="F19" s="129"/>
      <c r="G19" s="129"/>
      <c r="H19" s="1049"/>
      <c r="I19" s="797"/>
      <c r="J19" s="12"/>
      <c r="K19" s="12"/>
      <c r="L19" s="12"/>
      <c r="M19" s="12"/>
      <c r="N19" s="12"/>
      <c r="O19" s="12"/>
      <c r="P19" s="12"/>
      <c r="Q19" s="12"/>
      <c r="R19" s="983"/>
      <c r="S19" s="24"/>
    </row>
    <row r="20" spans="1:19" x14ac:dyDescent="0.25">
      <c r="A20" s="62">
        <v>17</v>
      </c>
      <c r="B20" s="21"/>
      <c r="C20" s="58"/>
      <c r="D20" s="129"/>
      <c r="E20" s="129"/>
      <c r="F20" s="129"/>
      <c r="G20" s="129"/>
      <c r="H20" s="1049"/>
      <c r="I20" s="797"/>
      <c r="J20" s="12"/>
      <c r="K20" s="12"/>
      <c r="L20" s="12"/>
      <c r="M20" s="12"/>
      <c r="N20" s="12"/>
      <c r="O20" s="12"/>
      <c r="P20" s="12"/>
      <c r="Q20" s="12"/>
      <c r="R20" s="983"/>
      <c r="S20" s="24"/>
    </row>
    <row r="21" spans="1:19" x14ac:dyDescent="0.25">
      <c r="A21" s="62">
        <v>18</v>
      </c>
      <c r="B21" s="21"/>
      <c r="C21" s="58"/>
      <c r="D21" s="129"/>
      <c r="E21" s="129"/>
      <c r="F21" s="129"/>
      <c r="G21" s="129"/>
      <c r="H21" s="1049"/>
      <c r="I21" s="797"/>
      <c r="J21" s="12"/>
      <c r="K21" s="12"/>
      <c r="L21" s="12"/>
      <c r="M21" s="12"/>
      <c r="N21" s="12"/>
      <c r="O21" s="12"/>
      <c r="P21" s="12"/>
      <c r="Q21" s="12"/>
      <c r="R21" s="983"/>
      <c r="S21" s="24"/>
    </row>
    <row r="22" spans="1:19" x14ac:dyDescent="0.25">
      <c r="A22" s="62">
        <v>19</v>
      </c>
      <c r="B22" s="21"/>
      <c r="C22" s="58"/>
      <c r="D22" s="129"/>
      <c r="E22" s="129"/>
      <c r="F22" s="129"/>
      <c r="G22" s="129"/>
      <c r="H22" s="1049"/>
      <c r="I22" s="797"/>
      <c r="J22" s="12"/>
      <c r="K22" s="12"/>
      <c r="L22" s="12"/>
      <c r="M22" s="12"/>
      <c r="N22" s="12"/>
      <c r="O22" s="12"/>
      <c r="P22" s="12"/>
      <c r="Q22" s="12"/>
      <c r="R22" s="983"/>
      <c r="S22" s="24"/>
    </row>
    <row r="23" spans="1:19" x14ac:dyDescent="0.25">
      <c r="A23" s="62">
        <v>20</v>
      </c>
      <c r="B23" s="21"/>
      <c r="C23" s="58"/>
      <c r="D23" s="129"/>
      <c r="E23" s="129"/>
      <c r="F23" s="129"/>
      <c r="G23" s="129"/>
      <c r="H23" s="1049"/>
      <c r="I23" s="797"/>
      <c r="J23" s="12"/>
      <c r="K23" s="12"/>
      <c r="L23" s="12"/>
      <c r="M23" s="12"/>
      <c r="N23" s="12"/>
      <c r="O23" s="12"/>
      <c r="P23" s="12"/>
      <c r="Q23" s="12"/>
      <c r="R23" s="983"/>
      <c r="S23" s="24"/>
    </row>
    <row r="24" spans="1:19" x14ac:dyDescent="0.25">
      <c r="A24" s="62">
        <v>21</v>
      </c>
      <c r="B24" s="21"/>
      <c r="C24" s="58"/>
      <c r="D24" s="129"/>
      <c r="E24" s="129"/>
      <c r="F24" s="129"/>
      <c r="G24" s="129"/>
      <c r="H24" s="1049"/>
      <c r="I24" s="797"/>
      <c r="J24" s="12"/>
      <c r="K24" s="12"/>
      <c r="L24" s="12"/>
      <c r="M24" s="12"/>
      <c r="N24" s="12"/>
      <c r="O24" s="12"/>
      <c r="P24" s="12"/>
      <c r="Q24" s="12"/>
      <c r="R24" s="983"/>
      <c r="S24" s="24"/>
    </row>
    <row r="25" spans="1:19" x14ac:dyDescent="0.25">
      <c r="A25" s="62">
        <v>22</v>
      </c>
      <c r="B25" s="30"/>
      <c r="C25" s="91"/>
      <c r="D25" s="129"/>
      <c r="E25" s="129"/>
      <c r="F25" s="129"/>
      <c r="G25" s="129"/>
      <c r="H25" s="1049"/>
      <c r="I25" s="797"/>
      <c r="J25" s="12"/>
      <c r="K25" s="12"/>
      <c r="L25" s="12"/>
      <c r="M25" s="12"/>
      <c r="N25" s="12"/>
      <c r="O25" s="12"/>
      <c r="P25" s="12"/>
      <c r="Q25" s="12"/>
      <c r="R25" s="983"/>
      <c r="S25" s="24"/>
    </row>
    <row r="26" spans="1:19" x14ac:dyDescent="0.25">
      <c r="A26" s="62">
        <v>23</v>
      </c>
      <c r="B26" s="30"/>
      <c r="C26" s="58"/>
      <c r="D26" s="129"/>
      <c r="E26" s="129"/>
      <c r="F26" s="129"/>
      <c r="G26" s="129"/>
      <c r="H26" s="1049"/>
      <c r="I26" s="797"/>
      <c r="J26" s="12"/>
      <c r="K26" s="12"/>
      <c r="L26" s="12"/>
      <c r="M26" s="12"/>
      <c r="N26" s="12"/>
      <c r="O26" s="12"/>
      <c r="P26" s="12"/>
      <c r="Q26" s="12"/>
      <c r="R26" s="983"/>
      <c r="S26" s="24"/>
    </row>
    <row r="27" spans="1:19" x14ac:dyDescent="0.25">
      <c r="A27" s="62">
        <v>24</v>
      </c>
      <c r="B27" s="30"/>
      <c r="C27" s="59"/>
      <c r="D27" s="129"/>
      <c r="E27" s="129"/>
      <c r="F27" s="129"/>
      <c r="G27" s="129"/>
      <c r="H27" s="1049"/>
      <c r="I27" s="797"/>
      <c r="J27" s="12"/>
      <c r="K27" s="12"/>
      <c r="L27" s="12"/>
      <c r="M27" s="12"/>
      <c r="N27" s="12"/>
      <c r="O27" s="12"/>
      <c r="P27" s="12"/>
      <c r="Q27" s="12"/>
      <c r="R27" s="983"/>
      <c r="S27" s="24"/>
    </row>
    <row r="28" spans="1:19" x14ac:dyDescent="0.25">
      <c r="A28" s="62">
        <v>25</v>
      </c>
      <c r="B28" s="30"/>
      <c r="C28" s="58"/>
      <c r="D28" s="129"/>
      <c r="E28" s="129"/>
      <c r="F28" s="129"/>
      <c r="G28" s="129"/>
      <c r="H28" s="1049"/>
      <c r="I28" s="797"/>
      <c r="J28" s="12"/>
      <c r="K28" s="12"/>
      <c r="L28" s="12"/>
      <c r="M28" s="12"/>
      <c r="N28" s="12"/>
      <c r="O28" s="12"/>
      <c r="P28" s="12"/>
      <c r="Q28" s="12"/>
      <c r="R28" s="983"/>
      <c r="S28" s="24"/>
    </row>
    <row r="29" spans="1:19" x14ac:dyDescent="0.25">
      <c r="A29" s="62">
        <v>26</v>
      </c>
      <c r="B29" s="30"/>
      <c r="C29" s="91"/>
      <c r="D29" s="129"/>
      <c r="E29" s="129"/>
      <c r="F29" s="129"/>
      <c r="G29" s="129"/>
      <c r="H29" s="1049"/>
      <c r="I29" s="797"/>
      <c r="J29" s="12"/>
      <c r="K29" s="12"/>
      <c r="L29" s="12"/>
      <c r="M29" s="12"/>
      <c r="N29" s="12"/>
      <c r="O29" s="12"/>
      <c r="P29" s="12"/>
      <c r="Q29" s="12"/>
      <c r="R29" s="983"/>
      <c r="S29" s="24"/>
    </row>
    <row r="30" spans="1:19" x14ac:dyDescent="0.25">
      <c r="A30" s="62">
        <v>27</v>
      </c>
      <c r="B30" s="30"/>
      <c r="C30" s="58"/>
      <c r="D30" s="129"/>
      <c r="E30" s="129"/>
      <c r="F30" s="129"/>
      <c r="G30" s="129"/>
      <c r="H30" s="1049"/>
      <c r="I30" s="797"/>
      <c r="J30" s="12"/>
      <c r="K30" s="12"/>
      <c r="L30" s="12"/>
      <c r="M30" s="12"/>
      <c r="N30" s="12"/>
      <c r="O30" s="12"/>
      <c r="P30" s="12"/>
      <c r="Q30" s="12"/>
      <c r="R30" s="983"/>
      <c r="S30" s="24"/>
    </row>
    <row r="31" spans="1:19" x14ac:dyDescent="0.25">
      <c r="A31" s="62">
        <v>28</v>
      </c>
      <c r="B31" s="30"/>
      <c r="C31" s="58"/>
      <c r="D31" s="129"/>
      <c r="E31" s="129"/>
      <c r="F31" s="129"/>
      <c r="G31" s="129"/>
      <c r="H31" s="1049"/>
      <c r="I31" s="797"/>
      <c r="J31" s="12"/>
      <c r="K31" s="12"/>
      <c r="L31" s="12"/>
      <c r="M31" s="12"/>
      <c r="N31" s="12"/>
      <c r="O31" s="12"/>
      <c r="P31" s="12"/>
      <c r="Q31" s="12"/>
      <c r="R31" s="983"/>
      <c r="S31" s="24"/>
    </row>
    <row r="32" spans="1:19" x14ac:dyDescent="0.25">
      <c r="A32" s="62">
        <v>29</v>
      </c>
      <c r="B32" s="30"/>
      <c r="C32" s="58"/>
      <c r="D32" s="129"/>
      <c r="E32" s="129"/>
      <c r="F32" s="129"/>
      <c r="G32" s="129"/>
      <c r="H32" s="1049"/>
      <c r="I32" s="797"/>
      <c r="J32" s="12"/>
      <c r="K32" s="12"/>
      <c r="L32" s="12"/>
      <c r="M32" s="12"/>
      <c r="N32" s="12"/>
      <c r="O32" s="12"/>
      <c r="P32" s="12"/>
      <c r="Q32" s="12"/>
      <c r="R32" s="983"/>
      <c r="S32" s="24"/>
    </row>
    <row r="33" spans="1:19" x14ac:dyDescent="0.25">
      <c r="A33" s="62">
        <v>30</v>
      </c>
      <c r="B33" s="30"/>
      <c r="C33" s="58"/>
      <c r="D33" s="129"/>
      <c r="E33" s="129"/>
      <c r="F33" s="129"/>
      <c r="G33" s="129"/>
      <c r="H33" s="1049"/>
      <c r="I33" s="797"/>
      <c r="J33" s="12"/>
      <c r="K33" s="12"/>
      <c r="L33" s="12"/>
      <c r="M33" s="12"/>
      <c r="N33" s="12"/>
      <c r="O33" s="12"/>
      <c r="P33" s="12"/>
      <c r="Q33" s="12"/>
      <c r="R33" s="983"/>
      <c r="S33" s="24"/>
    </row>
    <row r="34" spans="1:19" x14ac:dyDescent="0.25">
      <c r="A34" s="62">
        <v>31</v>
      </c>
      <c r="B34" s="30"/>
      <c r="C34" s="58"/>
      <c r="D34" s="129"/>
      <c r="E34" s="129"/>
      <c r="F34" s="129"/>
      <c r="G34" s="129"/>
      <c r="H34" s="1049"/>
      <c r="I34" s="797"/>
      <c r="J34" s="12"/>
      <c r="K34" s="12"/>
      <c r="L34" s="12"/>
      <c r="M34" s="12"/>
      <c r="N34" s="12"/>
      <c r="O34" s="12"/>
      <c r="P34" s="12"/>
      <c r="Q34" s="12"/>
      <c r="R34" s="983"/>
      <c r="S34" s="24"/>
    </row>
    <row r="35" spans="1:19" x14ac:dyDescent="0.25">
      <c r="A35" s="62">
        <v>32</v>
      </c>
      <c r="B35" s="30"/>
      <c r="C35" s="58"/>
      <c r="D35" s="129"/>
      <c r="E35" s="129"/>
      <c r="F35" s="129"/>
      <c r="G35" s="129"/>
      <c r="H35" s="1049"/>
      <c r="I35" s="797"/>
      <c r="J35" s="12"/>
      <c r="K35" s="12"/>
      <c r="L35" s="12"/>
      <c r="M35" s="12"/>
      <c r="N35" s="12"/>
      <c r="O35" s="12"/>
      <c r="P35" s="12"/>
      <c r="Q35" s="12"/>
      <c r="R35" s="983"/>
      <c r="S35" s="24"/>
    </row>
    <row r="36" spans="1:19" x14ac:dyDescent="0.25">
      <c r="A36" s="62">
        <v>33</v>
      </c>
      <c r="B36" s="30"/>
      <c r="C36" s="58"/>
      <c r="D36" s="129"/>
      <c r="E36" s="129"/>
      <c r="F36" s="129"/>
      <c r="G36" s="129"/>
      <c r="H36" s="1049"/>
      <c r="I36" s="797"/>
      <c r="J36" s="12"/>
      <c r="K36" s="12"/>
      <c r="L36" s="12"/>
      <c r="M36" s="12"/>
      <c r="N36" s="12"/>
      <c r="O36" s="12"/>
      <c r="P36" s="12"/>
      <c r="Q36" s="12"/>
      <c r="R36" s="983"/>
      <c r="S36" s="24"/>
    </row>
    <row r="37" spans="1:19" x14ac:dyDescent="0.25">
      <c r="A37" s="62">
        <v>34</v>
      </c>
      <c r="B37" s="30"/>
      <c r="C37" s="59"/>
      <c r="D37" s="129"/>
      <c r="E37" s="129"/>
      <c r="F37" s="129"/>
      <c r="G37" s="129"/>
      <c r="H37" s="1049"/>
      <c r="I37" s="797"/>
      <c r="J37" s="12"/>
      <c r="K37" s="12"/>
      <c r="L37" s="12"/>
      <c r="M37" s="12"/>
      <c r="N37" s="12"/>
      <c r="O37" s="12"/>
      <c r="P37" s="12"/>
      <c r="Q37" s="12"/>
      <c r="R37" s="983"/>
      <c r="S37" s="24"/>
    </row>
    <row r="38" spans="1:19" x14ac:dyDescent="0.25">
      <c r="A38" s="62">
        <v>35</v>
      </c>
      <c r="B38" s="30"/>
      <c r="C38" s="58"/>
      <c r="D38" s="129"/>
      <c r="E38" s="129"/>
      <c r="F38" s="129"/>
      <c r="G38" s="129"/>
      <c r="H38" s="1049"/>
      <c r="I38" s="797"/>
      <c r="J38" s="12"/>
      <c r="K38" s="12"/>
      <c r="L38" s="12"/>
      <c r="M38" s="12"/>
      <c r="N38" s="12"/>
      <c r="O38" s="12"/>
      <c r="P38" s="12"/>
      <c r="Q38" s="12"/>
      <c r="R38" s="983"/>
      <c r="S38" s="24"/>
    </row>
    <row r="39" spans="1:19" x14ac:dyDescent="0.25">
      <c r="A39" s="62">
        <v>36</v>
      </c>
      <c r="B39" s="30"/>
      <c r="C39" s="129"/>
      <c r="D39" s="129"/>
      <c r="E39" s="129"/>
      <c r="F39" s="129"/>
      <c r="G39" s="129"/>
      <c r="H39" s="1049"/>
      <c r="I39" s="797"/>
      <c r="J39" s="12"/>
      <c r="K39" s="12"/>
      <c r="L39" s="12"/>
      <c r="M39" s="12"/>
      <c r="N39" s="12"/>
      <c r="O39" s="12"/>
      <c r="P39" s="12"/>
      <c r="Q39" s="12"/>
      <c r="R39" s="983"/>
      <c r="S39" s="24"/>
    </row>
    <row r="40" spans="1:19" x14ac:dyDescent="0.25">
      <c r="A40" s="62">
        <v>37</v>
      </c>
      <c r="B40" s="30"/>
      <c r="C40" s="58"/>
      <c r="D40" s="129"/>
      <c r="E40" s="129"/>
      <c r="F40" s="129"/>
      <c r="G40" s="129"/>
      <c r="H40" s="1049"/>
      <c r="I40" s="797"/>
      <c r="J40" s="12"/>
      <c r="K40" s="12"/>
      <c r="L40" s="12"/>
      <c r="M40" s="12"/>
      <c r="N40" s="12"/>
      <c r="O40" s="12"/>
      <c r="P40" s="12"/>
      <c r="Q40" s="12"/>
      <c r="R40" s="983"/>
      <c r="S40" s="24"/>
    </row>
    <row r="41" spans="1:19" x14ac:dyDescent="0.25">
      <c r="A41" s="62">
        <v>38</v>
      </c>
      <c r="B41" s="30"/>
      <c r="C41" s="58"/>
      <c r="D41" s="129"/>
      <c r="E41" s="129"/>
      <c r="F41" s="129"/>
      <c r="G41" s="129"/>
      <c r="H41" s="1049"/>
      <c r="I41" s="797"/>
      <c r="J41" s="12"/>
      <c r="K41" s="12"/>
      <c r="L41" s="12"/>
      <c r="M41" s="12"/>
      <c r="N41" s="12"/>
      <c r="O41" s="12"/>
      <c r="P41" s="12"/>
      <c r="Q41" s="12"/>
      <c r="R41" s="983"/>
      <c r="S41" s="24"/>
    </row>
    <row r="42" spans="1:19" x14ac:dyDescent="0.25">
      <c r="A42" s="62">
        <v>39</v>
      </c>
      <c r="B42" s="30"/>
      <c r="C42" s="58"/>
      <c r="D42" s="129"/>
      <c r="E42" s="129"/>
      <c r="F42" s="129"/>
      <c r="G42" s="129"/>
      <c r="H42" s="1049"/>
      <c r="I42" s="797"/>
      <c r="J42" s="12"/>
      <c r="K42" s="12"/>
      <c r="L42" s="12"/>
      <c r="M42" s="12"/>
      <c r="N42" s="12"/>
      <c r="O42" s="12"/>
      <c r="P42" s="12"/>
      <c r="Q42" s="12"/>
      <c r="R42" s="983"/>
      <c r="S42" s="24"/>
    </row>
    <row r="43" spans="1:19" x14ac:dyDescent="0.25">
      <c r="A43" s="62">
        <v>40</v>
      </c>
      <c r="B43" s="30"/>
      <c r="C43" s="58"/>
      <c r="D43" s="129"/>
      <c r="E43" s="129"/>
      <c r="F43" s="129"/>
      <c r="G43" s="129"/>
      <c r="H43" s="1049"/>
      <c r="I43" s="797"/>
      <c r="J43" s="12"/>
      <c r="K43" s="12"/>
      <c r="L43" s="12"/>
      <c r="M43" s="12"/>
      <c r="N43" s="12"/>
      <c r="O43" s="12"/>
      <c r="P43" s="12"/>
      <c r="Q43" s="12"/>
      <c r="R43" s="983"/>
      <c r="S43" s="24"/>
    </row>
    <row r="44" spans="1:19" x14ac:dyDescent="0.25">
      <c r="A44" s="62">
        <v>41</v>
      </c>
      <c r="B44" s="32"/>
      <c r="C44" s="58"/>
      <c r="D44" s="129"/>
      <c r="E44" s="129"/>
      <c r="F44" s="129"/>
      <c r="G44" s="129"/>
      <c r="H44" s="1049"/>
      <c r="I44" s="797"/>
      <c r="J44" s="12"/>
      <c r="K44" s="12"/>
      <c r="L44" s="12"/>
      <c r="M44" s="12"/>
      <c r="N44" s="12"/>
      <c r="O44" s="12"/>
      <c r="P44" s="12"/>
      <c r="Q44" s="12"/>
      <c r="R44" s="983"/>
      <c r="S44" s="24"/>
    </row>
    <row r="45" spans="1:19" x14ac:dyDescent="0.25">
      <c r="A45" s="62">
        <v>42</v>
      </c>
      <c r="C45" s="58"/>
      <c r="D45" s="129"/>
      <c r="E45" s="129"/>
      <c r="F45" s="129"/>
      <c r="G45" s="129"/>
      <c r="H45" s="1049"/>
      <c r="I45" s="797"/>
      <c r="J45" s="12"/>
      <c r="K45" s="12"/>
      <c r="L45" s="12"/>
      <c r="M45" s="12"/>
      <c r="N45" s="12"/>
      <c r="O45" s="12"/>
      <c r="P45" s="12"/>
      <c r="Q45" s="12"/>
      <c r="R45" s="983"/>
      <c r="S45" s="24"/>
    </row>
    <row r="46" spans="1:19" x14ac:dyDescent="0.25">
      <c r="A46" s="62">
        <v>43</v>
      </c>
      <c r="C46" s="59"/>
      <c r="D46" s="129"/>
      <c r="E46" s="129"/>
      <c r="F46" s="129"/>
      <c r="G46" s="129"/>
      <c r="H46" s="1049"/>
      <c r="I46" s="797"/>
      <c r="J46" s="12"/>
      <c r="K46" s="12"/>
      <c r="L46" s="12"/>
      <c r="M46" s="12"/>
      <c r="N46" s="12"/>
      <c r="O46" s="12"/>
      <c r="P46" s="12"/>
      <c r="Q46" s="12"/>
      <c r="R46" s="983"/>
      <c r="S46" s="24"/>
    </row>
    <row r="47" spans="1:19" x14ac:dyDescent="0.25">
      <c r="A47" s="62">
        <v>44</v>
      </c>
      <c r="C47" s="58"/>
      <c r="D47" s="129"/>
      <c r="E47" s="129"/>
      <c r="F47" s="129"/>
      <c r="G47" s="129"/>
      <c r="H47" s="1049"/>
      <c r="I47" s="797"/>
      <c r="J47" s="12"/>
      <c r="K47" s="12"/>
      <c r="L47" s="12"/>
      <c r="M47" s="12"/>
      <c r="N47" s="12"/>
      <c r="O47" s="12"/>
      <c r="P47" s="12"/>
      <c r="Q47" s="12"/>
      <c r="R47" s="983"/>
      <c r="S47" s="24"/>
    </row>
    <row r="48" spans="1:19" x14ac:dyDescent="0.25">
      <c r="A48" s="62">
        <v>45</v>
      </c>
      <c r="B48" s="30"/>
      <c r="C48" s="58"/>
      <c r="D48" s="129"/>
      <c r="E48" s="129"/>
      <c r="F48" s="129"/>
      <c r="G48" s="129"/>
      <c r="H48" s="1049"/>
      <c r="I48" s="797"/>
      <c r="J48" s="12"/>
      <c r="K48" s="12"/>
      <c r="L48" s="12"/>
      <c r="M48" s="12"/>
      <c r="N48" s="12"/>
      <c r="O48" s="12"/>
      <c r="P48" s="12"/>
      <c r="Q48" s="12"/>
      <c r="R48" s="983"/>
      <c r="S48" s="24"/>
    </row>
    <row r="49" spans="1:19" x14ac:dyDescent="0.25">
      <c r="A49" s="62">
        <v>46</v>
      </c>
      <c r="B49" s="30"/>
      <c r="C49" s="58"/>
      <c r="D49" s="129"/>
      <c r="E49" s="129"/>
      <c r="F49" s="129"/>
      <c r="G49" s="129"/>
      <c r="H49" s="1049"/>
      <c r="I49" s="797"/>
      <c r="J49" s="12"/>
      <c r="K49" s="12"/>
      <c r="L49" s="12"/>
      <c r="M49" s="12"/>
      <c r="N49" s="12"/>
      <c r="O49" s="12"/>
      <c r="P49" s="12"/>
      <c r="Q49" s="12"/>
      <c r="R49" s="983"/>
      <c r="S49" s="24"/>
    </row>
    <row r="50" spans="1:19" x14ac:dyDescent="0.25">
      <c r="A50" s="62">
        <v>47</v>
      </c>
      <c r="C50" s="58"/>
      <c r="D50" s="129"/>
      <c r="E50" s="129"/>
      <c r="F50" s="129"/>
      <c r="G50" s="129"/>
      <c r="H50" s="1049"/>
      <c r="I50" s="797"/>
      <c r="J50" s="12"/>
      <c r="K50" s="12"/>
      <c r="L50" s="12"/>
      <c r="M50" s="12"/>
      <c r="N50" s="12"/>
      <c r="O50" s="12"/>
      <c r="P50" s="12"/>
      <c r="Q50" s="12"/>
      <c r="R50" s="983"/>
      <c r="S50" s="24"/>
    </row>
    <row r="51" spans="1:19" x14ac:dyDescent="0.25">
      <c r="A51" s="62">
        <v>48</v>
      </c>
      <c r="C51" s="58"/>
      <c r="D51" s="129"/>
      <c r="E51" s="129"/>
      <c r="F51" s="129"/>
      <c r="G51" s="129"/>
      <c r="H51" s="1049"/>
      <c r="I51" s="797"/>
      <c r="J51" s="12"/>
      <c r="K51" s="12"/>
      <c r="L51" s="12"/>
      <c r="M51" s="12"/>
      <c r="N51" s="12"/>
      <c r="O51" s="12"/>
      <c r="P51" s="12"/>
      <c r="Q51" s="12"/>
      <c r="R51" s="983"/>
      <c r="S51" s="24"/>
    </row>
    <row r="52" spans="1:19" x14ac:dyDescent="0.25">
      <c r="A52" s="62">
        <v>49</v>
      </c>
      <c r="C52" s="58"/>
      <c r="D52" s="129"/>
      <c r="E52" s="129"/>
      <c r="F52" s="129"/>
      <c r="G52" s="129"/>
      <c r="H52" s="1049"/>
      <c r="I52" s="797"/>
      <c r="J52" s="12"/>
      <c r="K52" s="12"/>
      <c r="L52" s="12"/>
      <c r="M52" s="12"/>
      <c r="N52" s="12"/>
      <c r="O52" s="12"/>
      <c r="P52" s="12"/>
      <c r="Q52" s="12"/>
      <c r="R52" s="983"/>
      <c r="S52" s="24"/>
    </row>
    <row r="53" spans="1:19" x14ac:dyDescent="0.25">
      <c r="A53" s="62">
        <v>50</v>
      </c>
      <c r="C53" s="58"/>
      <c r="D53" s="129"/>
      <c r="E53" s="129"/>
      <c r="F53" s="129"/>
      <c r="G53" s="129"/>
      <c r="H53" s="1049"/>
      <c r="I53" s="797"/>
      <c r="J53" s="12"/>
      <c r="K53" s="12"/>
      <c r="L53" s="12"/>
      <c r="M53" s="12"/>
      <c r="N53" s="12"/>
      <c r="O53" s="12"/>
      <c r="P53" s="12"/>
      <c r="Q53" s="12"/>
      <c r="R53" s="983"/>
      <c r="S53" s="24"/>
    </row>
    <row r="54" spans="1:19" x14ac:dyDescent="0.25">
      <c r="A54" s="62">
        <v>51</v>
      </c>
      <c r="C54" s="31"/>
      <c r="D54" s="129"/>
      <c r="E54" s="129"/>
      <c r="F54" s="129"/>
      <c r="G54" s="129"/>
      <c r="H54" s="1049"/>
      <c r="I54" s="797"/>
      <c r="J54" s="12"/>
      <c r="K54" s="12"/>
      <c r="L54" s="12"/>
      <c r="M54" s="12"/>
      <c r="N54" s="12"/>
      <c r="O54" s="12"/>
      <c r="P54" s="12"/>
      <c r="Q54" s="12"/>
      <c r="R54" s="983"/>
      <c r="S54" s="24"/>
    </row>
    <row r="55" spans="1:19" x14ac:dyDescent="0.25">
      <c r="A55" s="62">
        <v>52</v>
      </c>
      <c r="C55" s="58"/>
      <c r="D55" s="129"/>
      <c r="E55" s="129"/>
      <c r="F55" s="129"/>
      <c r="G55" s="129"/>
      <c r="H55" s="1049"/>
      <c r="I55" s="797"/>
      <c r="J55" s="12"/>
      <c r="K55" s="12"/>
      <c r="L55" s="12"/>
      <c r="M55" s="12"/>
      <c r="N55" s="12"/>
      <c r="O55" s="12"/>
      <c r="P55" s="12"/>
      <c r="Q55" s="12"/>
      <c r="R55" s="983"/>
      <c r="S55" s="24"/>
    </row>
    <row r="56" spans="1:19" x14ac:dyDescent="0.25">
      <c r="A56" s="62">
        <v>53</v>
      </c>
      <c r="C56" s="58"/>
      <c r="D56" s="129"/>
      <c r="E56" s="129"/>
      <c r="F56" s="129"/>
      <c r="G56" s="129"/>
      <c r="H56" s="1049"/>
      <c r="I56" s="797"/>
      <c r="J56" s="12"/>
      <c r="K56" s="12"/>
      <c r="L56" s="12"/>
      <c r="M56" s="12"/>
      <c r="N56" s="12"/>
      <c r="O56" s="12"/>
      <c r="P56" s="12"/>
      <c r="Q56" s="12"/>
      <c r="R56" s="983"/>
      <c r="S56" s="24"/>
    </row>
    <row r="57" spans="1:19" x14ac:dyDescent="0.25">
      <c r="A57" s="62">
        <v>54</v>
      </c>
      <c r="C57" s="58"/>
      <c r="D57" s="129"/>
      <c r="E57" s="129"/>
      <c r="F57" s="129"/>
      <c r="G57" s="129"/>
      <c r="H57" s="1049"/>
      <c r="I57" s="797"/>
      <c r="J57" s="12"/>
      <c r="K57" s="12"/>
      <c r="L57" s="12"/>
      <c r="M57" s="12"/>
      <c r="N57" s="12"/>
      <c r="O57" s="12"/>
      <c r="P57" s="12"/>
      <c r="Q57" s="12"/>
      <c r="R57" s="983"/>
      <c r="S57" s="24"/>
    </row>
    <row r="58" spans="1:19" x14ac:dyDescent="0.25">
      <c r="A58" s="62">
        <v>55</v>
      </c>
      <c r="C58" s="58"/>
      <c r="D58" s="129"/>
      <c r="E58" s="129"/>
      <c r="F58" s="129"/>
      <c r="G58" s="129"/>
      <c r="H58" s="1049"/>
      <c r="I58" s="797"/>
      <c r="J58" s="12"/>
      <c r="K58" s="12"/>
      <c r="L58" s="12"/>
      <c r="M58" s="12"/>
      <c r="N58" s="12"/>
      <c r="O58" s="12"/>
      <c r="P58" s="12"/>
      <c r="Q58" s="12"/>
      <c r="R58" s="983"/>
      <c r="S58" s="24"/>
    </row>
    <row r="59" spans="1:19" x14ac:dyDescent="0.25">
      <c r="A59" s="62">
        <v>56</v>
      </c>
      <c r="C59" s="58"/>
      <c r="D59" s="129"/>
      <c r="E59" s="129"/>
      <c r="F59" s="129"/>
      <c r="G59" s="129"/>
      <c r="H59" s="1049"/>
      <c r="I59" s="797"/>
      <c r="J59" s="12"/>
      <c r="K59" s="12"/>
      <c r="L59" s="12"/>
      <c r="M59" s="12"/>
      <c r="N59" s="12"/>
      <c r="O59" s="12"/>
      <c r="P59" s="12"/>
      <c r="Q59" s="12"/>
      <c r="R59" s="983"/>
      <c r="S59" s="24"/>
    </row>
    <row r="60" spans="1:19" x14ac:dyDescent="0.25">
      <c r="A60" s="62">
        <v>57</v>
      </c>
      <c r="C60" s="58"/>
      <c r="D60" s="129"/>
      <c r="E60" s="129"/>
      <c r="F60" s="129"/>
      <c r="G60" s="129"/>
      <c r="H60" s="1049"/>
      <c r="I60" s="797"/>
      <c r="J60" s="12"/>
      <c r="K60" s="12"/>
      <c r="L60" s="12"/>
      <c r="M60" s="12"/>
      <c r="N60" s="12"/>
      <c r="O60" s="12"/>
      <c r="P60" s="12"/>
      <c r="Q60" s="12"/>
      <c r="R60" s="983"/>
      <c r="S60" s="24"/>
    </row>
    <row r="61" spans="1:19" x14ac:dyDescent="0.25">
      <c r="A61" s="62">
        <v>58</v>
      </c>
      <c r="C61" s="58"/>
      <c r="D61" s="129"/>
      <c r="E61" s="129"/>
      <c r="F61" s="129"/>
      <c r="G61" s="129"/>
      <c r="H61" s="1049"/>
      <c r="I61" s="797"/>
      <c r="J61" s="12"/>
      <c r="K61" s="12"/>
      <c r="L61" s="12"/>
      <c r="M61" s="12"/>
      <c r="N61" s="12"/>
      <c r="O61" s="12"/>
      <c r="P61" s="12"/>
      <c r="Q61" s="12"/>
      <c r="R61" s="983"/>
      <c r="S61" s="24"/>
    </row>
    <row r="62" spans="1:19" x14ac:dyDescent="0.25">
      <c r="A62" s="62">
        <v>59</v>
      </c>
      <c r="C62" s="58"/>
      <c r="D62" s="129"/>
      <c r="E62" s="129"/>
      <c r="F62" s="129"/>
      <c r="G62" s="129"/>
      <c r="H62" s="1049"/>
      <c r="I62" s="797"/>
      <c r="J62" s="12"/>
      <c r="K62" s="12"/>
      <c r="L62" s="12"/>
      <c r="M62" s="12"/>
      <c r="N62" s="12"/>
      <c r="O62" s="12"/>
      <c r="P62" s="12"/>
      <c r="Q62" s="12"/>
      <c r="R62" s="983"/>
      <c r="S62" s="24"/>
    </row>
    <row r="63" spans="1:19" x14ac:dyDescent="0.25">
      <c r="A63" s="62">
        <v>60</v>
      </c>
      <c r="C63" s="58"/>
      <c r="D63" s="129"/>
      <c r="E63" s="129"/>
      <c r="F63" s="129"/>
      <c r="G63" s="129"/>
      <c r="H63" s="1049"/>
      <c r="I63" s="797"/>
      <c r="J63" s="12"/>
      <c r="K63" s="12"/>
      <c r="L63" s="12"/>
      <c r="M63" s="12"/>
      <c r="N63" s="12"/>
      <c r="O63" s="12"/>
      <c r="P63" s="12"/>
      <c r="Q63" s="12"/>
      <c r="R63" s="983"/>
      <c r="S63" s="24"/>
    </row>
    <row r="64" spans="1:19" x14ac:dyDescent="0.25">
      <c r="A64" s="62">
        <v>61</v>
      </c>
      <c r="C64" s="58"/>
      <c r="D64" s="129"/>
      <c r="E64" s="129"/>
      <c r="F64" s="129"/>
      <c r="G64" s="129"/>
      <c r="H64" s="1049"/>
      <c r="I64" s="797"/>
      <c r="J64" s="12"/>
      <c r="K64" s="12"/>
      <c r="L64" s="12"/>
      <c r="M64" s="12"/>
      <c r="N64" s="12"/>
      <c r="O64" s="12"/>
      <c r="P64" s="12"/>
      <c r="Q64" s="12"/>
      <c r="R64" s="983"/>
      <c r="S64" s="24"/>
    </row>
    <row r="65" spans="1:19" x14ac:dyDescent="0.25">
      <c r="A65" s="62">
        <v>62</v>
      </c>
      <c r="B65" s="30"/>
      <c r="C65" s="58"/>
      <c r="D65" s="129"/>
      <c r="E65" s="129"/>
      <c r="F65" s="129"/>
      <c r="G65" s="129"/>
      <c r="H65" s="1049"/>
      <c r="I65" s="797"/>
      <c r="J65" s="12"/>
      <c r="K65" s="12"/>
      <c r="L65" s="12"/>
      <c r="M65" s="12"/>
      <c r="N65" s="12"/>
      <c r="O65" s="12"/>
      <c r="P65" s="12"/>
      <c r="Q65" s="12"/>
      <c r="R65" s="983"/>
      <c r="S65" s="24"/>
    </row>
    <row r="66" spans="1:19" x14ac:dyDescent="0.25">
      <c r="A66" s="62">
        <v>63</v>
      </c>
      <c r="B66" s="30"/>
      <c r="C66" s="58"/>
      <c r="D66" s="129"/>
      <c r="E66" s="129"/>
      <c r="F66" s="129"/>
      <c r="G66" s="129"/>
      <c r="H66" s="1049"/>
      <c r="I66" s="797"/>
      <c r="J66" s="12"/>
      <c r="K66" s="12"/>
      <c r="L66" s="12"/>
      <c r="M66" s="12"/>
      <c r="N66" s="12"/>
      <c r="O66" s="12"/>
      <c r="P66" s="12"/>
      <c r="Q66" s="12"/>
      <c r="R66" s="983"/>
      <c r="S66" s="24"/>
    </row>
    <row r="67" spans="1:19" x14ac:dyDescent="0.25">
      <c r="A67" s="62">
        <v>64</v>
      </c>
      <c r="B67" s="30"/>
      <c r="C67" s="58"/>
      <c r="D67" s="129"/>
      <c r="E67" s="129"/>
      <c r="F67" s="129"/>
      <c r="G67" s="129"/>
      <c r="H67" s="1049"/>
      <c r="I67" s="797"/>
      <c r="J67" s="12"/>
      <c r="K67" s="12"/>
      <c r="L67" s="12"/>
      <c r="M67" s="12"/>
      <c r="N67" s="12"/>
      <c r="O67" s="12"/>
      <c r="P67" s="12"/>
      <c r="Q67" s="12"/>
      <c r="R67" s="983"/>
      <c r="S67" s="24"/>
    </row>
    <row r="68" spans="1:19" x14ac:dyDescent="0.25">
      <c r="A68" s="62">
        <v>65</v>
      </c>
      <c r="B68" s="30"/>
      <c r="C68" s="58"/>
      <c r="D68" s="129"/>
      <c r="E68" s="129"/>
      <c r="F68" s="129"/>
      <c r="G68" s="129"/>
      <c r="H68" s="1049"/>
      <c r="I68" s="797"/>
      <c r="J68" s="12"/>
      <c r="K68" s="12"/>
      <c r="L68" s="12"/>
      <c r="M68" s="12"/>
      <c r="N68" s="12"/>
      <c r="O68" s="12"/>
      <c r="P68" s="12"/>
      <c r="Q68" s="12"/>
      <c r="R68" s="983"/>
      <c r="S68" s="24"/>
    </row>
    <row r="69" spans="1:19" x14ac:dyDescent="0.25">
      <c r="A69" s="62">
        <v>66</v>
      </c>
      <c r="B69" s="30"/>
      <c r="C69" s="58"/>
      <c r="D69" s="129"/>
      <c r="E69" s="129"/>
      <c r="F69" s="129"/>
      <c r="G69" s="129"/>
      <c r="H69" s="1049"/>
      <c r="I69" s="797"/>
      <c r="J69" s="12"/>
      <c r="K69" s="12"/>
      <c r="L69" s="12"/>
      <c r="M69" s="12"/>
      <c r="N69" s="12"/>
      <c r="O69" s="12"/>
      <c r="P69" s="12"/>
      <c r="Q69" s="12"/>
      <c r="R69" s="983"/>
      <c r="S69" s="24"/>
    </row>
    <row r="70" spans="1:19" x14ac:dyDescent="0.25">
      <c r="A70" s="62">
        <v>67</v>
      </c>
      <c r="B70" s="30"/>
      <c r="C70" s="58"/>
      <c r="D70" s="129"/>
      <c r="E70" s="129"/>
      <c r="F70" s="129"/>
      <c r="G70" s="129"/>
      <c r="H70" s="1049"/>
      <c r="I70" s="797"/>
      <c r="J70" s="12"/>
      <c r="K70" s="12"/>
      <c r="L70" s="12"/>
      <c r="M70" s="12"/>
      <c r="N70" s="12"/>
      <c r="O70" s="12"/>
      <c r="P70" s="12"/>
      <c r="Q70" s="12"/>
      <c r="R70" s="983"/>
      <c r="S70" s="24"/>
    </row>
    <row r="71" spans="1:19" x14ac:dyDescent="0.25">
      <c r="A71" s="62">
        <v>68</v>
      </c>
      <c r="B71" s="30"/>
      <c r="C71" s="58"/>
      <c r="D71" s="129"/>
      <c r="E71" s="129"/>
      <c r="F71" s="129"/>
      <c r="G71" s="129"/>
      <c r="H71" s="1049"/>
      <c r="I71" s="797"/>
      <c r="J71" s="12"/>
      <c r="K71" s="12"/>
      <c r="L71" s="12"/>
      <c r="M71" s="12"/>
      <c r="N71" s="12"/>
      <c r="O71" s="12"/>
      <c r="P71" s="12"/>
      <c r="Q71" s="12"/>
      <c r="R71" s="983"/>
      <c r="S71" s="24"/>
    </row>
    <row r="72" spans="1:19" x14ac:dyDescent="0.25">
      <c r="A72" s="62">
        <v>69</v>
      </c>
      <c r="B72" s="30"/>
      <c r="C72" s="58"/>
      <c r="D72" s="129"/>
      <c r="E72" s="129"/>
      <c r="F72" s="129"/>
      <c r="G72" s="129"/>
      <c r="H72" s="1049"/>
      <c r="I72" s="797"/>
      <c r="J72" s="12"/>
      <c r="K72" s="12"/>
      <c r="L72" s="12"/>
      <c r="M72" s="12"/>
      <c r="N72" s="12"/>
      <c r="O72" s="12"/>
      <c r="P72" s="12"/>
      <c r="Q72" s="12"/>
      <c r="R72" s="983"/>
      <c r="S72" s="24"/>
    </row>
    <row r="73" spans="1:19" x14ac:dyDescent="0.25">
      <c r="A73" s="62">
        <v>70</v>
      </c>
      <c r="C73" s="58"/>
      <c r="D73" s="129"/>
      <c r="E73" s="129"/>
      <c r="F73" s="129"/>
      <c r="G73" s="129"/>
      <c r="H73" s="1049"/>
      <c r="I73" s="797"/>
      <c r="J73" s="12"/>
      <c r="K73" s="12"/>
      <c r="L73" s="12"/>
      <c r="M73" s="12"/>
      <c r="N73" s="12"/>
      <c r="O73" s="12"/>
      <c r="P73" s="12"/>
      <c r="Q73" s="12"/>
      <c r="R73" s="983"/>
      <c r="S73" s="24"/>
    </row>
    <row r="74" spans="1:19" x14ac:dyDescent="0.25">
      <c r="A74" s="62">
        <v>71</v>
      </c>
      <c r="C74" s="58"/>
      <c r="D74" s="129"/>
      <c r="E74" s="129"/>
      <c r="F74" s="129"/>
      <c r="G74" s="129"/>
      <c r="H74" s="1049"/>
      <c r="I74" s="797"/>
      <c r="J74" s="12"/>
      <c r="K74" s="12"/>
      <c r="L74" s="12"/>
      <c r="M74" s="12"/>
      <c r="N74" s="12"/>
      <c r="O74" s="12"/>
      <c r="P74" s="12"/>
      <c r="Q74" s="12"/>
      <c r="R74" s="983"/>
      <c r="S74" s="24"/>
    </row>
    <row r="75" spans="1:19" x14ac:dyDescent="0.25">
      <c r="A75" s="62">
        <v>72</v>
      </c>
      <c r="C75" s="58"/>
      <c r="D75" s="129"/>
      <c r="E75" s="129"/>
      <c r="F75" s="129"/>
      <c r="G75" s="129"/>
      <c r="H75" s="1049"/>
      <c r="I75" s="797"/>
      <c r="J75" s="12"/>
      <c r="K75" s="12"/>
      <c r="L75" s="12"/>
      <c r="M75" s="12"/>
      <c r="N75" s="12"/>
      <c r="O75" s="12"/>
      <c r="P75" s="12"/>
      <c r="Q75" s="12"/>
      <c r="R75" s="983"/>
      <c r="S75" s="24"/>
    </row>
    <row r="76" spans="1:19" x14ac:dyDescent="0.25">
      <c r="A76" s="62">
        <v>73</v>
      </c>
      <c r="C76" s="58"/>
      <c r="D76" s="129"/>
      <c r="E76" s="129"/>
      <c r="F76" s="129"/>
      <c r="G76" s="129"/>
      <c r="H76" s="1049"/>
      <c r="I76" s="797"/>
      <c r="J76" s="12"/>
      <c r="K76" s="12"/>
      <c r="L76" s="12"/>
      <c r="M76" s="12"/>
      <c r="N76" s="12"/>
      <c r="O76" s="12"/>
      <c r="P76" s="12"/>
      <c r="Q76" s="12"/>
      <c r="R76" s="983"/>
      <c r="S76" s="24"/>
    </row>
    <row r="77" spans="1:19" x14ac:dyDescent="0.25">
      <c r="A77" s="62">
        <v>74</v>
      </c>
      <c r="C77" s="58"/>
      <c r="D77" s="129"/>
      <c r="E77" s="129"/>
      <c r="F77" s="129"/>
      <c r="G77" s="129"/>
      <c r="H77" s="1049"/>
      <c r="I77" s="797"/>
      <c r="J77" s="12"/>
      <c r="K77" s="12"/>
      <c r="L77" s="12"/>
      <c r="M77" s="12"/>
      <c r="N77" s="12"/>
      <c r="O77" s="12"/>
      <c r="P77" s="12"/>
      <c r="Q77" s="12"/>
      <c r="R77" s="983"/>
      <c r="S77" s="24"/>
    </row>
    <row r="78" spans="1:19" x14ac:dyDescent="0.25">
      <c r="A78" s="62">
        <v>75</v>
      </c>
      <c r="C78" s="58"/>
      <c r="D78" s="129"/>
      <c r="E78" s="129"/>
      <c r="F78" s="129"/>
      <c r="G78" s="129"/>
      <c r="H78" s="1049"/>
      <c r="I78" s="797"/>
      <c r="J78" s="12"/>
      <c r="K78" s="12"/>
      <c r="L78" s="12"/>
      <c r="M78" s="12"/>
      <c r="N78" s="12"/>
      <c r="O78" s="12"/>
      <c r="P78" s="12"/>
      <c r="Q78" s="12"/>
      <c r="R78" s="983"/>
      <c r="S78" s="24"/>
    </row>
    <row r="79" spans="1:19" x14ac:dyDescent="0.25">
      <c r="A79" s="62">
        <v>76</v>
      </c>
      <c r="C79" s="58"/>
      <c r="D79" s="129"/>
      <c r="E79" s="129"/>
      <c r="F79" s="129"/>
      <c r="G79" s="129"/>
      <c r="H79" s="1049"/>
      <c r="I79" s="797"/>
      <c r="J79" s="12"/>
      <c r="K79" s="12"/>
      <c r="L79" s="12"/>
      <c r="M79" s="12"/>
      <c r="N79" s="12"/>
      <c r="O79" s="12"/>
      <c r="P79" s="12"/>
      <c r="Q79" s="12"/>
      <c r="R79" s="983"/>
      <c r="S79" s="24"/>
    </row>
    <row r="80" spans="1:19" x14ac:dyDescent="0.25">
      <c r="A80" s="62">
        <v>77</v>
      </c>
      <c r="C80" s="58"/>
      <c r="D80" s="129"/>
      <c r="E80" s="129"/>
      <c r="F80" s="129"/>
      <c r="G80" s="129"/>
      <c r="H80" s="1049"/>
      <c r="I80" s="797"/>
      <c r="J80" s="12"/>
      <c r="K80" s="12"/>
      <c r="L80" s="12"/>
      <c r="M80" s="12"/>
      <c r="N80" s="12"/>
      <c r="O80" s="12"/>
      <c r="P80" s="12"/>
      <c r="Q80" s="12"/>
      <c r="R80" s="983"/>
      <c r="S80" s="24"/>
    </row>
    <row r="81" spans="1:19" x14ac:dyDescent="0.25">
      <c r="A81" s="62">
        <v>78</v>
      </c>
      <c r="C81" s="58"/>
      <c r="D81" s="129"/>
      <c r="E81" s="129"/>
      <c r="F81" s="129"/>
      <c r="G81" s="129"/>
      <c r="H81" s="1049"/>
      <c r="I81" s="797"/>
      <c r="J81" s="12"/>
      <c r="K81" s="12"/>
      <c r="L81" s="12"/>
      <c r="M81" s="12"/>
      <c r="N81" s="12"/>
      <c r="O81" s="12"/>
      <c r="P81" s="12"/>
      <c r="Q81" s="12"/>
      <c r="R81" s="983"/>
      <c r="S81" s="24"/>
    </row>
    <row r="82" spans="1:19" x14ac:dyDescent="0.25">
      <c r="A82" s="62">
        <v>79</v>
      </c>
      <c r="C82" s="58"/>
      <c r="D82" s="129"/>
      <c r="E82" s="129"/>
      <c r="F82" s="129"/>
      <c r="G82" s="129"/>
      <c r="H82" s="1049"/>
      <c r="I82" s="797"/>
      <c r="J82" s="12"/>
      <c r="K82" s="12"/>
      <c r="L82" s="12"/>
      <c r="M82" s="12"/>
      <c r="N82" s="12"/>
      <c r="O82" s="12"/>
      <c r="P82" s="12"/>
      <c r="Q82" s="12"/>
      <c r="R82" s="983"/>
      <c r="S82" s="24"/>
    </row>
    <row r="83" spans="1:19" x14ac:dyDescent="0.25">
      <c r="A83" s="62">
        <v>80</v>
      </c>
      <c r="C83" s="58"/>
      <c r="D83" s="129"/>
      <c r="E83" s="129"/>
      <c r="F83" s="129"/>
      <c r="G83" s="129"/>
      <c r="H83" s="1049"/>
      <c r="I83" s="797"/>
      <c r="J83" s="12"/>
      <c r="K83" s="12"/>
      <c r="L83" s="12"/>
      <c r="M83" s="12"/>
      <c r="N83" s="12"/>
      <c r="O83" s="12"/>
      <c r="P83" s="12"/>
      <c r="Q83" s="12"/>
      <c r="R83" s="983"/>
      <c r="S83" s="24"/>
    </row>
    <row r="84" spans="1:19" x14ac:dyDescent="0.25">
      <c r="A84" s="62">
        <v>81</v>
      </c>
      <c r="C84" s="58"/>
      <c r="D84" s="129"/>
      <c r="E84" s="129"/>
      <c r="F84" s="129"/>
      <c r="G84" s="129"/>
      <c r="H84" s="1049"/>
      <c r="I84" s="797"/>
      <c r="J84" s="12"/>
      <c r="K84" s="12"/>
      <c r="L84" s="12"/>
      <c r="M84" s="12"/>
      <c r="N84" s="12"/>
      <c r="O84" s="12"/>
      <c r="P84" s="12"/>
      <c r="Q84" s="12"/>
      <c r="R84" s="983"/>
      <c r="S84" s="24"/>
    </row>
    <row r="85" spans="1:19" x14ac:dyDescent="0.25">
      <c r="A85" s="62">
        <v>82</v>
      </c>
      <c r="B85" s="32"/>
      <c r="C85" s="58"/>
      <c r="D85" s="129"/>
      <c r="E85" s="129"/>
      <c r="F85" s="129"/>
      <c r="G85" s="129"/>
      <c r="H85" s="1049"/>
      <c r="I85" s="797"/>
      <c r="J85" s="12"/>
      <c r="K85" s="12"/>
      <c r="L85" s="12"/>
      <c r="M85" s="12"/>
      <c r="N85" s="12"/>
      <c r="O85" s="12"/>
      <c r="P85" s="12"/>
      <c r="Q85" s="12"/>
      <c r="R85" s="983"/>
      <c r="S85" s="24"/>
    </row>
    <row r="86" spans="1:19" x14ac:dyDescent="0.25">
      <c r="A86" s="62">
        <v>83</v>
      </c>
      <c r="B86" s="32"/>
      <c r="C86" s="58"/>
      <c r="D86" s="129"/>
      <c r="E86" s="129"/>
      <c r="F86" s="129"/>
      <c r="G86" s="129"/>
      <c r="H86" s="1049"/>
      <c r="I86" s="797"/>
      <c r="J86" s="12"/>
      <c r="K86" s="12"/>
      <c r="L86" s="12"/>
      <c r="M86" s="12"/>
      <c r="N86" s="12"/>
      <c r="O86" s="12"/>
      <c r="P86" s="12"/>
      <c r="Q86" s="12"/>
      <c r="R86" s="983"/>
      <c r="S86" s="24"/>
    </row>
    <row r="87" spans="1:19" x14ac:dyDescent="0.25">
      <c r="A87" s="62">
        <v>84</v>
      </c>
      <c r="B87" s="32"/>
      <c r="C87" s="58"/>
      <c r="D87" s="129"/>
      <c r="E87" s="129"/>
      <c r="F87" s="129"/>
      <c r="G87" s="129"/>
      <c r="H87" s="1049"/>
      <c r="I87" s="797"/>
      <c r="J87" s="12"/>
      <c r="K87" s="12"/>
      <c r="L87" s="12"/>
      <c r="M87" s="12"/>
      <c r="N87" s="12"/>
      <c r="O87" s="12"/>
      <c r="P87" s="12"/>
      <c r="Q87" s="12"/>
      <c r="R87" s="983"/>
      <c r="S87" s="24"/>
    </row>
    <row r="88" spans="1:19" x14ac:dyDescent="0.25">
      <c r="A88" s="62">
        <v>85</v>
      </c>
      <c r="B88" s="32"/>
      <c r="C88" s="58"/>
      <c r="D88" s="129"/>
      <c r="E88" s="129"/>
      <c r="F88" s="129"/>
      <c r="G88" s="129"/>
      <c r="H88" s="1049"/>
      <c r="I88" s="797"/>
      <c r="J88" s="12"/>
      <c r="K88" s="12"/>
      <c r="L88" s="12"/>
      <c r="M88" s="12"/>
      <c r="N88" s="12"/>
      <c r="O88" s="12"/>
      <c r="P88" s="12"/>
      <c r="Q88" s="12"/>
      <c r="R88" s="983"/>
      <c r="S88" s="24"/>
    </row>
    <row r="89" spans="1:19" x14ac:dyDescent="0.25">
      <c r="A89" s="62">
        <v>86</v>
      </c>
      <c r="B89" s="32"/>
      <c r="C89" s="58"/>
      <c r="D89" s="129"/>
      <c r="E89" s="129"/>
      <c r="F89" s="129"/>
      <c r="G89" s="129"/>
      <c r="H89" s="1049"/>
      <c r="I89" s="797"/>
      <c r="J89" s="12"/>
      <c r="K89" s="12"/>
      <c r="L89" s="12"/>
      <c r="M89" s="12"/>
      <c r="N89" s="12"/>
      <c r="O89" s="12"/>
      <c r="P89" s="12"/>
      <c r="Q89" s="12"/>
      <c r="R89" s="983"/>
      <c r="S89" s="24"/>
    </row>
    <row r="90" spans="1:19" x14ac:dyDescent="0.25">
      <c r="A90" s="62">
        <v>87</v>
      </c>
      <c r="B90" s="32"/>
      <c r="C90" s="58"/>
      <c r="D90" s="129"/>
      <c r="E90" s="129"/>
      <c r="F90" s="129"/>
      <c r="G90" s="129"/>
      <c r="H90" s="1049"/>
      <c r="I90" s="797"/>
      <c r="J90" s="12"/>
      <c r="K90" s="12"/>
      <c r="L90" s="12"/>
      <c r="M90" s="12"/>
      <c r="N90" s="12"/>
      <c r="O90" s="12"/>
      <c r="P90" s="12"/>
      <c r="Q90" s="12"/>
      <c r="R90" s="983"/>
      <c r="S90" s="24"/>
    </row>
    <row r="91" spans="1:19" x14ac:dyDescent="0.25">
      <c r="A91" s="62">
        <v>88</v>
      </c>
      <c r="B91" s="32"/>
      <c r="C91" s="58"/>
      <c r="D91" s="129"/>
      <c r="E91" s="129"/>
      <c r="F91" s="129"/>
      <c r="G91" s="129"/>
      <c r="H91" s="1049"/>
      <c r="I91" s="797"/>
      <c r="J91" s="12"/>
      <c r="K91" s="12"/>
      <c r="L91" s="12"/>
      <c r="M91" s="12"/>
      <c r="N91" s="12"/>
      <c r="O91" s="12"/>
      <c r="P91" s="12"/>
      <c r="Q91" s="12"/>
      <c r="R91" s="983"/>
      <c r="S91" s="24"/>
    </row>
    <row r="92" spans="1:19" x14ac:dyDescent="0.25">
      <c r="A92" s="62">
        <v>89</v>
      </c>
      <c r="B92" s="32"/>
      <c r="C92" s="58"/>
      <c r="D92" s="129"/>
      <c r="E92" s="129"/>
      <c r="F92" s="129"/>
      <c r="G92" s="129"/>
      <c r="H92" s="1049"/>
      <c r="I92" s="797"/>
      <c r="J92" s="12"/>
      <c r="K92" s="12"/>
      <c r="L92" s="12"/>
      <c r="M92" s="12"/>
      <c r="N92" s="12"/>
      <c r="O92" s="12"/>
      <c r="P92" s="12"/>
      <c r="Q92" s="12"/>
      <c r="R92" s="983"/>
      <c r="S92" s="24"/>
    </row>
    <row r="93" spans="1:19" x14ac:dyDescent="0.25">
      <c r="A93" s="62">
        <v>90</v>
      </c>
      <c r="B93" s="32"/>
      <c r="C93" s="58"/>
      <c r="D93" s="129"/>
      <c r="E93" s="129"/>
      <c r="F93" s="129"/>
      <c r="G93" s="129"/>
      <c r="H93" s="1049"/>
      <c r="I93" s="797"/>
      <c r="J93" s="12"/>
      <c r="K93" s="12"/>
      <c r="L93" s="12"/>
      <c r="M93" s="12"/>
      <c r="N93" s="12"/>
      <c r="O93" s="12"/>
      <c r="P93" s="12"/>
      <c r="Q93" s="12"/>
      <c r="R93" s="983"/>
      <c r="S93" s="24"/>
    </row>
    <row r="94" spans="1:19" x14ac:dyDescent="0.25">
      <c r="A94" s="62">
        <v>91</v>
      </c>
      <c r="B94" s="32"/>
      <c r="C94" s="58"/>
      <c r="D94" s="129"/>
      <c r="E94" s="129"/>
      <c r="F94" s="129"/>
      <c r="G94" s="129"/>
      <c r="H94" s="1049"/>
      <c r="I94" s="797"/>
      <c r="J94" s="12"/>
      <c r="K94" s="12"/>
      <c r="L94" s="12"/>
      <c r="M94" s="12"/>
      <c r="N94" s="12"/>
      <c r="O94" s="12"/>
      <c r="P94" s="12"/>
      <c r="Q94" s="12"/>
      <c r="R94" s="983"/>
      <c r="S94" s="24"/>
    </row>
    <row r="95" spans="1:19" x14ac:dyDescent="0.25">
      <c r="A95" s="62">
        <v>92</v>
      </c>
      <c r="B95" s="32"/>
      <c r="C95" s="58"/>
      <c r="D95" s="129"/>
      <c r="E95" s="129"/>
      <c r="F95" s="129"/>
      <c r="G95" s="129"/>
      <c r="H95" s="1049"/>
      <c r="I95" s="797"/>
      <c r="J95" s="12"/>
      <c r="K95" s="12"/>
      <c r="L95" s="12"/>
      <c r="M95" s="12"/>
      <c r="N95" s="12"/>
      <c r="O95" s="12"/>
      <c r="P95" s="12"/>
      <c r="Q95" s="12"/>
      <c r="R95" s="983"/>
      <c r="S95" s="24"/>
    </row>
    <row r="96" spans="1:19" x14ac:dyDescent="0.25">
      <c r="A96" s="62">
        <v>93</v>
      </c>
      <c r="B96" s="32"/>
      <c r="C96" s="58"/>
      <c r="D96" s="129"/>
      <c r="E96" s="129"/>
      <c r="F96" s="129"/>
      <c r="G96" s="129"/>
      <c r="H96" s="1049"/>
      <c r="I96" s="797"/>
      <c r="J96" s="12"/>
      <c r="K96" s="12"/>
      <c r="L96" s="12"/>
      <c r="M96" s="12"/>
      <c r="N96" s="12"/>
      <c r="O96" s="12"/>
      <c r="P96" s="12"/>
      <c r="Q96" s="12"/>
      <c r="R96" s="983"/>
      <c r="S96" s="24"/>
    </row>
    <row r="97" spans="1:19" x14ac:dyDescent="0.25">
      <c r="A97" s="62">
        <v>94</v>
      </c>
      <c r="B97" s="32"/>
      <c r="C97" s="58"/>
      <c r="D97" s="129"/>
      <c r="E97" s="129"/>
      <c r="F97" s="129"/>
      <c r="G97" s="129"/>
      <c r="H97" s="1049"/>
      <c r="I97" s="797"/>
      <c r="J97" s="12"/>
      <c r="K97" s="12"/>
      <c r="L97" s="12"/>
      <c r="M97" s="12"/>
      <c r="N97" s="12"/>
      <c r="O97" s="12"/>
      <c r="P97" s="12"/>
      <c r="Q97" s="12"/>
      <c r="R97" s="983"/>
      <c r="S97" s="24"/>
    </row>
    <row r="98" spans="1:19" x14ac:dyDescent="0.25">
      <c r="A98" s="62">
        <v>95</v>
      </c>
      <c r="B98" s="32"/>
      <c r="C98" s="58"/>
      <c r="D98" s="129"/>
      <c r="E98" s="129"/>
      <c r="F98" s="129"/>
      <c r="G98" s="129"/>
      <c r="H98" s="1049"/>
      <c r="I98" s="797"/>
      <c r="J98" s="12"/>
      <c r="K98" s="12"/>
      <c r="L98" s="12"/>
      <c r="M98" s="12"/>
      <c r="N98" s="12"/>
      <c r="O98" s="12"/>
      <c r="P98" s="12"/>
      <c r="Q98" s="12"/>
      <c r="R98" s="983"/>
      <c r="S98" s="24"/>
    </row>
    <row r="99" spans="1:19" ht="15.75" thickBot="1" x14ac:dyDescent="0.3">
      <c r="A99" s="63">
        <v>96</v>
      </c>
      <c r="B99" s="454"/>
      <c r="C99" s="92"/>
      <c r="D99" s="360"/>
      <c r="E99" s="360"/>
      <c r="F99" s="360"/>
      <c r="G99" s="360"/>
      <c r="H99" s="1050"/>
      <c r="I99" s="798"/>
      <c r="J99" s="13"/>
      <c r="K99" s="13"/>
      <c r="L99" s="13"/>
      <c r="M99" s="13"/>
      <c r="N99" s="13"/>
      <c r="O99" s="13"/>
      <c r="P99" s="13"/>
      <c r="Q99" s="13"/>
      <c r="R99" s="984"/>
      <c r="S99" s="25"/>
    </row>
  </sheetData>
  <mergeCells count="14">
    <mergeCell ref="F2:F3"/>
    <mergeCell ref="G2:G3"/>
    <mergeCell ref="C1:G1"/>
    <mergeCell ref="A2:A3"/>
    <mergeCell ref="B2:B3"/>
    <mergeCell ref="C2:C3"/>
    <mergeCell ref="D2:D3"/>
    <mergeCell ref="E2:E3"/>
    <mergeCell ref="I2:I3"/>
    <mergeCell ref="S1:S3"/>
    <mergeCell ref="H4:H99"/>
    <mergeCell ref="H2:H3"/>
    <mergeCell ref="R1:R99"/>
    <mergeCell ref="J2:Q2"/>
  </mergeCells>
  <dataValidations count="6">
    <dataValidation type="list" allowBlank="1" showInputMessage="1" showErrorMessage="1" sqref="F39 F6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3">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4:S99">
      <formula1>IerarhiyaUr2</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Системный!M3:M3</xm:f>
          </x14:formula1>
          <xm:sqref>F4:F9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HP9"/>
  <sheetViews>
    <sheetView zoomScale="115" zoomScaleNormal="115" workbookViewId="0">
      <selection activeCell="B6" sqref="B6"/>
    </sheetView>
  </sheetViews>
  <sheetFormatPr defaultRowHeight="15" outlineLevelCol="3" x14ac:dyDescent="0.25"/>
  <cols>
    <col min="2" max="2" width="19.85546875" customWidth="1"/>
    <col min="3" max="4" width="18.85546875" hidden="1" customWidth="1" outlineLevel="1"/>
    <col min="5" max="8" width="19.85546875" hidden="1" customWidth="1" outlineLevel="1"/>
    <col min="9" max="9" width="9.140625" customWidth="1" collapsed="1"/>
    <col min="10" max="10" width="15.5703125" style="41" hidden="1" customWidth="1" outlineLevel="2"/>
    <col min="11" max="11" width="11" style="41" hidden="1" customWidth="1" outlineLevel="2"/>
    <col min="12" max="12" width="17.5703125" style="41" hidden="1" customWidth="1" outlineLevel="2"/>
    <col min="13" max="13" width="23.5703125" style="41" hidden="1" customWidth="1" outlineLevel="2"/>
    <col min="14" max="14" width="9.140625" style="41" hidden="1" customWidth="1" outlineLevel="2"/>
    <col min="15" max="15" width="9.140625" hidden="1" customWidth="1" outlineLevel="1"/>
    <col min="16" max="16" width="15.5703125" style="41" hidden="1" customWidth="1" outlineLevel="2"/>
    <col min="17" max="17" width="11" style="41" hidden="1" customWidth="1" outlineLevel="2"/>
    <col min="18" max="18" width="17.5703125" style="41" hidden="1" customWidth="1" outlineLevel="2"/>
    <col min="19" max="19" width="23.5703125" style="41" hidden="1" customWidth="1" outlineLevel="2"/>
    <col min="20" max="20" width="9.140625" style="41" hidden="1" customWidth="1" outlineLevel="2"/>
    <col min="21" max="21" width="9.140625" hidden="1" customWidth="1" outlineLevel="1"/>
    <col min="22" max="22" width="15.5703125" style="41" hidden="1" customWidth="1" outlineLevel="2"/>
    <col min="23" max="23" width="11" style="41" hidden="1" customWidth="1" outlineLevel="2"/>
    <col min="24" max="24" width="17.5703125" style="41" hidden="1" customWidth="1" outlineLevel="2"/>
    <col min="25" max="25" width="23.5703125" style="41" hidden="1" customWidth="1" outlineLevel="2"/>
    <col min="26" max="26" width="9.140625" style="41" hidden="1" customWidth="1" outlineLevel="2"/>
    <col min="27" max="27" width="9.140625" hidden="1" customWidth="1" outlineLevel="1"/>
    <col min="28" max="28" width="15.5703125" style="41" hidden="1" customWidth="1" outlineLevel="2"/>
    <col min="29" max="29" width="11" style="41" hidden="1" customWidth="1" outlineLevel="2"/>
    <col min="30" max="30" width="17.5703125" style="41" hidden="1" customWidth="1" outlineLevel="2"/>
    <col min="31" max="31" width="23.5703125" style="41" hidden="1" customWidth="1" outlineLevel="2"/>
    <col min="32" max="32" width="9.140625" style="41" hidden="1" customWidth="1" outlineLevel="2"/>
    <col min="33" max="33" width="9.140625" hidden="1" customWidth="1" outlineLevel="1"/>
    <col min="34" max="34" width="15.5703125" style="41" hidden="1" customWidth="1" outlineLevel="2"/>
    <col min="35" max="35" width="11" style="41" hidden="1" customWidth="1" outlineLevel="2"/>
    <col min="36" max="36" width="17.5703125" style="41" hidden="1" customWidth="1" outlineLevel="2"/>
    <col min="37" max="37" width="23.5703125" style="41" hidden="1" customWidth="1" outlineLevel="2"/>
    <col min="38" max="38" width="9.140625" style="41" hidden="1" customWidth="1" outlineLevel="2"/>
    <col min="39" max="39" width="9.140625" hidden="1" customWidth="1" outlineLevel="1"/>
    <col min="40" max="40" width="15.5703125" style="41" hidden="1" customWidth="1" outlineLevel="2"/>
    <col min="41" max="41" width="11" style="41" hidden="1" customWidth="1" outlineLevel="2"/>
    <col min="42" max="42" width="17.5703125" style="41" hidden="1" customWidth="1" outlineLevel="2"/>
    <col min="43" max="43" width="23.5703125" style="41" hidden="1" customWidth="1" outlineLevel="2"/>
    <col min="44" max="44" width="9.140625" style="41" hidden="1" customWidth="1" outlineLevel="2"/>
    <col min="45" max="45" width="9.140625" hidden="1" customWidth="1" outlineLevel="1"/>
    <col min="46" max="46" width="15.5703125" style="41" hidden="1" customWidth="1" outlineLevel="2"/>
    <col min="47" max="47" width="11" style="41" hidden="1" customWidth="1" outlineLevel="2"/>
    <col min="48" max="48" width="17.5703125" style="41" hidden="1" customWidth="1" outlineLevel="2"/>
    <col min="49" max="49" width="23.5703125" style="41" hidden="1" customWidth="1" outlineLevel="2"/>
    <col min="50" max="50" width="9.140625" style="41" hidden="1" customWidth="1" outlineLevel="2"/>
    <col min="51" max="51" width="9.140625" hidden="1" customWidth="1" outlineLevel="1"/>
    <col min="52" max="52" width="15.5703125" style="41" hidden="1" customWidth="1" outlineLevel="2"/>
    <col min="53" max="53" width="11" style="41" hidden="1" customWidth="1" outlineLevel="2"/>
    <col min="54" max="54" width="17.5703125" style="41" hidden="1" customWidth="1" outlineLevel="2"/>
    <col min="55" max="55" width="23.5703125" style="41" hidden="1" customWidth="1" outlineLevel="2"/>
    <col min="56" max="56" width="9.140625" style="41" hidden="1" customWidth="1" outlineLevel="2"/>
    <col min="57" max="57" width="9.140625" hidden="1" customWidth="1" outlineLevel="1"/>
    <col min="58" max="58" width="15.5703125" style="41" hidden="1" customWidth="1" outlineLevel="2"/>
    <col min="59" max="59" width="11" style="41" hidden="1" customWidth="1" outlineLevel="2"/>
    <col min="60" max="60" width="17.5703125" style="41" hidden="1" customWidth="1" outlineLevel="2"/>
    <col min="61" max="61" width="23.5703125" style="41" hidden="1" customWidth="1" outlineLevel="2"/>
    <col min="62" max="62" width="9.140625" style="41" hidden="1" customWidth="1" outlineLevel="2"/>
    <col min="63" max="63" width="9.140625" hidden="1" customWidth="1" outlineLevel="1"/>
    <col min="64" max="64" width="15.5703125" style="41" hidden="1" customWidth="1" outlineLevel="2"/>
    <col min="65" max="65" width="11" style="41" hidden="1" customWidth="1" outlineLevel="2"/>
    <col min="66" max="66" width="17.5703125" style="41" hidden="1" customWidth="1" outlineLevel="2"/>
    <col min="67" max="67" width="23.5703125" style="41" hidden="1" customWidth="1" outlineLevel="2"/>
    <col min="68" max="68" width="9.140625" style="41" hidden="1" customWidth="1" outlineLevel="2"/>
    <col min="69" max="69" width="9.140625" hidden="1" customWidth="1" outlineLevel="1"/>
    <col min="70" max="70" width="15.5703125" style="41" hidden="1" customWidth="1" outlineLevel="2"/>
    <col min="71" max="71" width="11" style="41" hidden="1" customWidth="1" outlineLevel="2"/>
    <col min="72" max="72" width="17.5703125" style="41" hidden="1" customWidth="1" outlineLevel="2"/>
    <col min="73" max="73" width="23.5703125" style="41" hidden="1" customWidth="1" outlineLevel="2"/>
    <col min="74" max="74" width="9.140625" style="41" hidden="1" customWidth="1" outlineLevel="2"/>
    <col min="75" max="75" width="9.140625" hidden="1" customWidth="1" outlineLevel="1"/>
    <col min="76" max="76" width="15.5703125" style="41" hidden="1" customWidth="1" outlineLevel="2"/>
    <col min="77" max="77" width="11" style="41" hidden="1" customWidth="1" outlineLevel="2"/>
    <col min="78" max="78" width="17.5703125" style="41" hidden="1" customWidth="1" outlineLevel="2"/>
    <col min="79" max="79" width="23.5703125" style="41" hidden="1" customWidth="1" outlineLevel="2"/>
    <col min="80" max="80" width="9.140625" style="41" hidden="1" customWidth="1" outlineLevel="2"/>
    <col min="81" max="81" width="9.140625" hidden="1" customWidth="1" outlineLevel="1"/>
    <col min="82" max="82" width="15.5703125" style="41" hidden="1" customWidth="1" outlineLevel="2"/>
    <col min="83" max="83" width="11" style="41" hidden="1" customWidth="1" outlineLevel="2"/>
    <col min="84" max="84" width="17.5703125" style="41" hidden="1" customWidth="1" outlineLevel="2"/>
    <col min="85" max="85" width="23.5703125" style="41" hidden="1" customWidth="1" outlineLevel="2"/>
    <col min="86" max="86" width="9.140625" style="41" hidden="1" customWidth="1" outlineLevel="2"/>
    <col min="87" max="87" width="9.140625" hidden="1" customWidth="1" outlineLevel="1"/>
    <col min="88" max="88" width="15.5703125" style="41" hidden="1" customWidth="1" outlineLevel="2"/>
    <col min="89" max="89" width="11" style="41" hidden="1" customWidth="1" outlineLevel="2"/>
    <col min="90" max="90" width="17.5703125" style="41" hidden="1" customWidth="1" outlineLevel="2"/>
    <col min="91" max="91" width="23.5703125" style="41" hidden="1" customWidth="1" outlineLevel="2"/>
    <col min="92" max="92" width="9.140625" style="41" hidden="1" customWidth="1" outlineLevel="2"/>
    <col min="93" max="93" width="9.140625" hidden="1" customWidth="1" outlineLevel="1"/>
    <col min="94" max="94" width="15.5703125" style="41" hidden="1" customWidth="1" outlineLevel="2"/>
    <col min="95" max="95" width="11" style="41" hidden="1" customWidth="1" outlineLevel="2"/>
    <col min="96" max="96" width="17.5703125" style="41" hidden="1" customWidth="1" outlineLevel="2"/>
    <col min="97" max="97" width="23.5703125" style="41" hidden="1" customWidth="1" outlineLevel="2"/>
    <col min="98" max="98" width="9.140625" style="41"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8.8554687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 collapsed="1"/>
    <col min="184" max="184" width="15.5703125" style="41" hidden="1" customWidth="1" outlineLevel="3"/>
    <col min="185" max="185" width="11" style="41" hidden="1" customWidth="1" outlineLevel="3"/>
    <col min="186" max="186" width="17.5703125" style="41" hidden="1" customWidth="1" outlineLevel="3"/>
    <col min="187" max="187" width="23.5703125" style="41" hidden="1" customWidth="1" outlineLevel="3"/>
    <col min="188" max="188" width="9.140625" style="41" hidden="1" customWidth="1" outlineLevel="3"/>
    <col min="189" max="189" width="9.140625" hidden="1" customWidth="1" outlineLevel="2"/>
    <col min="190" max="190" width="15.5703125" style="41" hidden="1" customWidth="1" outlineLevel="3"/>
    <col min="191" max="191" width="11" style="41" hidden="1" customWidth="1" outlineLevel="3"/>
    <col min="192" max="192" width="17.5703125" style="41" hidden="1" customWidth="1" outlineLevel="3"/>
    <col min="193" max="193" width="23.5703125" style="41" hidden="1" customWidth="1" outlineLevel="3"/>
    <col min="194" max="194" width="9.140625" style="41" hidden="1" customWidth="1" outlineLevel="3"/>
    <col min="195" max="195" width="9.140625" hidden="1" customWidth="1" outlineLevel="2"/>
    <col min="196" max="196" width="15.5703125" style="41" hidden="1" customWidth="1" outlineLevel="3"/>
    <col min="197" max="197" width="11" style="41" hidden="1" customWidth="1" outlineLevel="3"/>
    <col min="198" max="198" width="17.5703125" style="41" hidden="1" customWidth="1" outlineLevel="3"/>
    <col min="199" max="199" width="23.5703125" style="41" hidden="1" customWidth="1" outlineLevel="3"/>
    <col min="200" max="200" width="9.140625" style="41" hidden="1" customWidth="1" outlineLevel="3"/>
    <col min="201" max="201" width="9.140625" hidden="1" customWidth="1" outlineLevel="2"/>
    <col min="202" max="202" width="15.5703125" style="41" hidden="1" customWidth="1" outlineLevel="3"/>
    <col min="203" max="203" width="11" style="41" hidden="1" customWidth="1" outlineLevel="3"/>
    <col min="204" max="204" width="17.5703125" style="41" hidden="1" customWidth="1" outlineLevel="3"/>
    <col min="205" max="205" width="23.5703125" style="41" hidden="1" customWidth="1" outlineLevel="3"/>
    <col min="206" max="206" width="9.140625" style="41" hidden="1" customWidth="1" outlineLevel="3"/>
    <col min="207" max="207" width="9.140625" hidden="1" customWidth="1" outlineLevel="2"/>
    <col min="208" max="208" width="15.5703125" style="41" hidden="1" customWidth="1" outlineLevel="3"/>
    <col min="209" max="209" width="11" style="41" hidden="1" customWidth="1" outlineLevel="3"/>
    <col min="210" max="210" width="17.5703125" style="41" hidden="1" customWidth="1" outlineLevel="3"/>
    <col min="211" max="211" width="23.5703125" style="41" hidden="1" customWidth="1" outlineLevel="3"/>
    <col min="212" max="212" width="9.140625" style="41" hidden="1" customWidth="1" outlineLevel="3"/>
    <col min="213" max="213" width="9.140625" hidden="1" customWidth="1" outlineLevel="2"/>
    <col min="214" max="214" width="15.5703125" style="41" hidden="1" customWidth="1" outlineLevel="3"/>
    <col min="215" max="215" width="11" style="41" hidden="1" customWidth="1" outlineLevel="3"/>
    <col min="216" max="216" width="17.5703125" style="41" hidden="1" customWidth="1" outlineLevel="3"/>
    <col min="217" max="217" width="23.5703125" style="41" hidden="1" customWidth="1" outlineLevel="3"/>
    <col min="218" max="218" width="9.140625" style="41" hidden="1" customWidth="1" outlineLevel="3"/>
    <col min="219" max="219" width="9.140625" hidden="1" customWidth="1" outlineLevel="2"/>
    <col min="220" max="220" width="15.5703125" style="41" hidden="1" customWidth="1" outlineLevel="3"/>
    <col min="221" max="221" width="11" style="41" hidden="1" customWidth="1" outlineLevel="3"/>
    <col min="222" max="222" width="17.5703125" style="41" hidden="1" customWidth="1" outlineLevel="3"/>
    <col min="223" max="223" width="23.5703125" style="41" hidden="1" customWidth="1" outlineLevel="3"/>
    <col min="224" max="224" width="9.140625" style="41" hidden="1" customWidth="1" outlineLevel="3"/>
    <col min="225" max="225" width="9.140625" hidden="1" customWidth="1" outlineLevel="2"/>
    <col min="226" max="226" width="15.5703125" style="41" hidden="1" customWidth="1" outlineLevel="3"/>
    <col min="227" max="227" width="11" style="41" hidden="1" customWidth="1" outlineLevel="3"/>
    <col min="228" max="228" width="17.5703125" style="41" hidden="1" customWidth="1" outlineLevel="3"/>
    <col min="229" max="229" width="23.5703125" style="41" hidden="1" customWidth="1" outlineLevel="3"/>
    <col min="230" max="230" width="9.140625" style="41" hidden="1" customWidth="1" outlineLevel="3"/>
    <col min="231" max="231" width="9.140625" hidden="1" customWidth="1" outlineLevel="2"/>
    <col min="232" max="232" width="10.42578125" hidden="1" customWidth="1" outlineLevel="1"/>
    <col min="233" max="233" width="15.5703125" style="41" hidden="1" customWidth="1" outlineLevel="3"/>
    <col min="234" max="234" width="11" style="41" hidden="1" customWidth="1" outlineLevel="3"/>
    <col min="235" max="235" width="17.5703125" style="41" hidden="1" customWidth="1" outlineLevel="3"/>
    <col min="236" max="236" width="23.5703125" style="41" hidden="1" customWidth="1" outlineLevel="3"/>
    <col min="237" max="237" width="9.140625" style="41" hidden="1" customWidth="1" outlineLevel="3"/>
    <col min="238" max="238" width="9.140625" hidden="1" customWidth="1" outlineLevel="2"/>
    <col min="239" max="239" width="15.5703125" style="41" hidden="1" customWidth="1" outlineLevel="3"/>
    <col min="240" max="240" width="11" style="41" hidden="1" customWidth="1" outlineLevel="3"/>
    <col min="241" max="241" width="17.5703125" style="41" hidden="1" customWidth="1" outlineLevel="3"/>
    <col min="242" max="242" width="23.5703125" style="41" hidden="1" customWidth="1" outlineLevel="3"/>
    <col min="243" max="243" width="9.140625" style="41" hidden="1" customWidth="1" outlineLevel="3"/>
    <col min="244" max="244" width="9.140625" hidden="1" customWidth="1" outlineLevel="2"/>
    <col min="245" max="245" width="15.5703125" style="41" hidden="1" customWidth="1" outlineLevel="3"/>
    <col min="246" max="246" width="11" style="41" hidden="1" customWidth="1" outlineLevel="3"/>
    <col min="247" max="247" width="17.5703125" style="41" hidden="1" customWidth="1" outlineLevel="3"/>
    <col min="248" max="248" width="23.5703125" style="41" hidden="1" customWidth="1" outlineLevel="3"/>
    <col min="249" max="249" width="9.140625" style="41" hidden="1" customWidth="1" outlineLevel="3"/>
    <col min="250" max="250" width="9.140625" hidden="1" customWidth="1" outlineLevel="2"/>
    <col min="251" max="251" width="15.5703125" style="41" hidden="1" customWidth="1" outlineLevel="3"/>
    <col min="252" max="252" width="11" style="41" hidden="1" customWidth="1" outlineLevel="3"/>
    <col min="253" max="253" width="17.5703125" style="41" hidden="1" customWidth="1" outlineLevel="3"/>
    <col min="254" max="254" width="23.5703125" style="41" hidden="1" customWidth="1" outlineLevel="3"/>
    <col min="255" max="255" width="9.140625" style="41" hidden="1" customWidth="1" outlineLevel="3"/>
    <col min="256" max="256" width="9.140625" hidden="1" customWidth="1" outlineLevel="2"/>
    <col min="257" max="257" width="15.5703125" style="41" hidden="1" customWidth="1" outlineLevel="3"/>
    <col min="258" max="258" width="11" style="41" hidden="1" customWidth="1" outlineLevel="3"/>
    <col min="259" max="259" width="17.5703125" style="41" hidden="1" customWidth="1" outlineLevel="3"/>
    <col min="260" max="260" width="23.5703125" style="41" hidden="1" customWidth="1" outlineLevel="3"/>
    <col min="261" max="261" width="9.140625" style="41" hidden="1" customWidth="1" outlineLevel="3"/>
    <col min="262" max="262" width="9.140625" hidden="1" customWidth="1" outlineLevel="2"/>
    <col min="263" max="263" width="15.5703125" style="41" hidden="1" customWidth="1" outlineLevel="3"/>
    <col min="264" max="264" width="11" style="41" hidden="1" customWidth="1" outlineLevel="3"/>
    <col min="265" max="265" width="17.5703125" style="41" hidden="1" customWidth="1" outlineLevel="3"/>
    <col min="266" max="266" width="23.5703125" style="41" hidden="1" customWidth="1" outlineLevel="3"/>
    <col min="267" max="267" width="9.140625" style="41" hidden="1" customWidth="1" outlineLevel="3"/>
    <col min="268" max="268" width="9.140625" hidden="1" customWidth="1" outlineLevel="2"/>
    <col min="269" max="269" width="15.5703125" style="41" hidden="1" customWidth="1" outlineLevel="3"/>
    <col min="270" max="270" width="11" style="41" hidden="1" customWidth="1" outlineLevel="3"/>
    <col min="271" max="271" width="17.5703125" style="41" hidden="1" customWidth="1" outlineLevel="3"/>
    <col min="272" max="272" width="23.5703125" style="41" hidden="1" customWidth="1" outlineLevel="3"/>
    <col min="273" max="273" width="9.140625" style="41" hidden="1" customWidth="1" outlineLevel="3"/>
    <col min="274" max="274" width="9.140625" hidden="1" customWidth="1" outlineLevel="2"/>
    <col min="275" max="275" width="15.5703125" style="41" hidden="1" customWidth="1" outlineLevel="3"/>
    <col min="276" max="276" width="11" style="41" hidden="1" customWidth="1" outlineLevel="3"/>
    <col min="277" max="277" width="17.5703125" style="41" hidden="1" customWidth="1" outlineLevel="3"/>
    <col min="278" max="278" width="23.5703125" style="41" hidden="1" customWidth="1" outlineLevel="3"/>
    <col min="279" max="279" width="9.140625" style="41" hidden="1" customWidth="1" outlineLevel="3"/>
    <col min="280" max="280" width="9.140625" hidden="1" customWidth="1" outlineLevel="2"/>
    <col min="281" max="281" width="9.140625" hidden="1" customWidth="1" outlineLevel="1"/>
    <col min="282" max="282" width="15.5703125" style="41" hidden="1" customWidth="1" outlineLevel="2"/>
    <col min="283" max="283" width="11" style="41" hidden="1" customWidth="1" outlineLevel="2"/>
    <col min="284" max="284" width="17.5703125" style="41" hidden="1" customWidth="1" outlineLevel="2"/>
    <col min="285" max="285" width="23.5703125" style="41" hidden="1" customWidth="1" outlineLevel="2"/>
    <col min="286" max="286" width="9.140625" style="41" hidden="1" customWidth="1" outlineLevel="2"/>
    <col min="287" max="287" width="9.140625" hidden="1" customWidth="1" outlineLevel="1"/>
    <col min="288" max="288" width="15.5703125" style="41" hidden="1" customWidth="1" outlineLevel="2"/>
    <col min="289" max="289" width="11" style="41" hidden="1" customWidth="1" outlineLevel="2"/>
    <col min="290" max="290" width="17.5703125" style="41" hidden="1" customWidth="1" outlineLevel="2"/>
    <col min="291" max="291" width="23.5703125" style="41" hidden="1" customWidth="1" outlineLevel="2"/>
    <col min="292" max="292" width="9.140625" style="41" hidden="1" customWidth="1" outlineLevel="2"/>
    <col min="293" max="293" width="16.85546875" hidden="1" customWidth="1" outlineLevel="1"/>
    <col min="294" max="294" width="15.5703125" style="41" hidden="1" customWidth="1" outlineLevel="2"/>
    <col min="295" max="295" width="11" style="41" hidden="1" customWidth="1" outlineLevel="2"/>
    <col min="296" max="296" width="17.5703125" style="41" hidden="1" customWidth="1" outlineLevel="2"/>
    <col min="297" max="297" width="23.5703125" style="41" hidden="1" customWidth="1" outlineLevel="2"/>
    <col min="298" max="298" width="6" style="41" hidden="1" customWidth="1" outlineLevel="2"/>
    <col min="299" max="299" width="17" hidden="1" customWidth="1" outlineLevel="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 min="306" max="314" width="14.7109375" hidden="1" customWidth="1" outlineLevel="2"/>
    <col min="315" max="315" width="15.7109375" hidden="1" customWidth="1" outlineLevel="2"/>
    <col min="316" max="316" width="9" hidden="1" customWidth="1" outlineLevel="1"/>
    <col min="317" max="317" width="9" collapsed="1"/>
    <col min="318" max="318" width="15.5703125" style="41" hidden="1" customWidth="1" outlineLevel="3"/>
    <col min="319" max="319" width="11" style="41" hidden="1" customWidth="1" outlineLevel="3"/>
    <col min="320" max="320" width="17.5703125" style="41" hidden="1" customWidth="1" outlineLevel="3"/>
    <col min="321" max="321" width="23.5703125" style="41" hidden="1" customWidth="1" outlineLevel="3"/>
    <col min="322" max="322" width="9.140625" style="41" hidden="1" customWidth="1" outlineLevel="3"/>
    <col min="323" max="323" width="9.140625" hidden="1" customWidth="1" outlineLevel="2"/>
    <col min="324" max="324" width="15.5703125" style="41" hidden="1" customWidth="1" outlineLevel="3"/>
    <col min="325" max="325" width="11" style="41" hidden="1" customWidth="1" outlineLevel="3"/>
    <col min="326" max="326" width="17.5703125" style="41" hidden="1" customWidth="1" outlineLevel="3"/>
    <col min="327" max="327" width="23.5703125" style="41" hidden="1" customWidth="1" outlineLevel="3"/>
    <col min="328" max="328" width="9.140625" style="41" hidden="1" customWidth="1" outlineLevel="3"/>
    <col min="329" max="329" width="9.140625" hidden="1" customWidth="1" outlineLevel="2"/>
    <col min="330" max="330" width="15.5703125" style="41" hidden="1" customWidth="1" outlineLevel="3"/>
    <col min="331" max="331" width="11" style="41" hidden="1" customWidth="1" outlineLevel="3"/>
    <col min="332" max="332" width="17.5703125" style="41" hidden="1" customWidth="1" outlineLevel="3"/>
    <col min="333" max="333" width="23.5703125" style="41" hidden="1" customWidth="1" outlineLevel="3"/>
    <col min="334" max="334" width="9.140625" style="41" hidden="1" customWidth="1" outlineLevel="3"/>
    <col min="335" max="335" width="9.140625" hidden="1" customWidth="1" outlineLevel="2"/>
    <col min="336" max="336" width="15.5703125" style="41" hidden="1" customWidth="1" outlineLevel="3"/>
    <col min="337" max="337" width="11" style="41" hidden="1" customWidth="1" outlineLevel="3"/>
    <col min="338" max="338" width="17.5703125" style="41" hidden="1" customWidth="1" outlineLevel="3"/>
    <col min="339" max="339" width="23.5703125" style="41" hidden="1" customWidth="1" outlineLevel="3"/>
    <col min="340" max="340" width="9.140625" style="41" hidden="1" customWidth="1" outlineLevel="3"/>
    <col min="341" max="341" width="9.140625" hidden="1" customWidth="1" outlineLevel="2"/>
    <col min="342" max="342" width="15.5703125" style="41" hidden="1" customWidth="1" outlineLevel="3"/>
    <col min="343" max="343" width="11" style="41" hidden="1" customWidth="1" outlineLevel="3"/>
    <col min="344" max="344" width="17.5703125" style="41" hidden="1" customWidth="1" outlineLevel="3"/>
    <col min="345" max="345" width="23.5703125" style="41" hidden="1" customWidth="1" outlineLevel="3"/>
    <col min="346" max="346" width="9.140625" style="41" hidden="1" customWidth="1" outlineLevel="3"/>
    <col min="347" max="347" width="9.140625" hidden="1" customWidth="1" outlineLevel="2"/>
    <col min="348" max="348" width="15.5703125" style="41" hidden="1" customWidth="1" outlineLevel="3"/>
    <col min="349" max="349" width="11" style="41" hidden="1" customWidth="1" outlineLevel="3"/>
    <col min="350" max="350" width="17.5703125" style="41" hidden="1" customWidth="1" outlineLevel="3"/>
    <col min="351" max="351" width="23.5703125" style="41" hidden="1" customWidth="1" outlineLevel="3"/>
    <col min="352" max="352" width="9.140625" style="41" hidden="1" customWidth="1" outlineLevel="3"/>
    <col min="353" max="353" width="9.140625" hidden="1" customWidth="1" outlineLevel="2"/>
    <col min="354" max="354" width="15.5703125" style="41" hidden="1" customWidth="1" outlineLevel="3"/>
    <col min="355" max="355" width="11" style="41" hidden="1" customWidth="1" outlineLevel="3"/>
    <col min="356" max="356" width="17.5703125" style="41" hidden="1" customWidth="1" outlineLevel="3"/>
    <col min="357" max="357" width="23.5703125" style="41" hidden="1" customWidth="1" outlineLevel="3"/>
    <col min="358" max="358" width="9.140625" style="41" hidden="1" customWidth="1" outlineLevel="3"/>
    <col min="359" max="359" width="9.140625" hidden="1" customWidth="1" outlineLevel="2"/>
    <col min="360" max="360" width="15.5703125" style="41" hidden="1" customWidth="1" outlineLevel="3"/>
    <col min="361" max="361" width="11" style="41" hidden="1" customWidth="1" outlineLevel="3"/>
    <col min="362" max="362" width="17.5703125" style="41" hidden="1" customWidth="1" outlineLevel="3"/>
    <col min="363" max="363" width="23.5703125" style="41" hidden="1" customWidth="1" outlineLevel="3"/>
    <col min="364" max="364" width="9.140625" style="41" hidden="1" customWidth="1" outlineLevel="3"/>
    <col min="365" max="365" width="9.140625" hidden="1" customWidth="1" outlineLevel="2"/>
    <col min="366" max="366" width="10.42578125" hidden="1" customWidth="1" outlineLevel="1"/>
    <col min="367" max="367" width="15.5703125" style="41" hidden="1" customWidth="1" outlineLevel="3"/>
    <col min="368" max="368" width="11" style="41" hidden="1" customWidth="1" outlineLevel="3"/>
    <col min="369" max="369" width="17.5703125" style="41" hidden="1" customWidth="1" outlineLevel="3"/>
    <col min="370" max="370" width="23.5703125" style="41" hidden="1" customWidth="1" outlineLevel="3"/>
    <col min="371" max="371" width="9.140625" style="41" hidden="1" customWidth="1" outlineLevel="3"/>
    <col min="372" max="372" width="9.140625" hidden="1" customWidth="1" outlineLevel="2"/>
    <col min="373" max="373" width="15.5703125" style="41" hidden="1" customWidth="1" outlineLevel="3"/>
    <col min="374" max="374" width="11" style="41" hidden="1" customWidth="1" outlineLevel="3"/>
    <col min="375" max="375" width="17.5703125" style="41" hidden="1" customWidth="1" outlineLevel="3"/>
    <col min="376" max="376" width="23.5703125" style="41" hidden="1" customWidth="1" outlineLevel="3"/>
    <col min="377" max="377" width="9.140625" style="41" hidden="1" customWidth="1" outlineLevel="3"/>
    <col min="378" max="378" width="9.140625" hidden="1" customWidth="1" outlineLevel="2"/>
    <col min="379" max="379" width="15.5703125" style="41" hidden="1" customWidth="1" outlineLevel="3"/>
    <col min="380" max="380" width="11" style="41" hidden="1" customWidth="1" outlineLevel="3"/>
    <col min="381" max="381" width="17.5703125" style="41" hidden="1" customWidth="1" outlineLevel="3"/>
    <col min="382" max="382" width="23.5703125" style="41" hidden="1" customWidth="1" outlineLevel="3"/>
    <col min="383" max="383" width="9.140625" style="41" hidden="1" customWidth="1" outlineLevel="3"/>
    <col min="384" max="384" width="9.140625" hidden="1" customWidth="1" outlineLevel="2"/>
    <col min="385" max="385" width="15.5703125" style="41" hidden="1" customWidth="1" outlineLevel="3"/>
    <col min="386" max="386" width="11" style="41" hidden="1" customWidth="1" outlineLevel="3"/>
    <col min="387" max="387" width="17.5703125" style="41" hidden="1" customWidth="1" outlineLevel="3"/>
    <col min="388" max="388" width="23.5703125" style="41" hidden="1" customWidth="1" outlineLevel="3"/>
    <col min="389" max="389" width="9.140625" style="41" hidden="1" customWidth="1" outlineLevel="3"/>
    <col min="390" max="390" width="9.140625" hidden="1" customWidth="1" outlineLevel="2"/>
    <col min="391" max="391" width="15.5703125" style="41" hidden="1" customWidth="1" outlineLevel="3"/>
    <col min="392" max="392" width="11" style="41" hidden="1" customWidth="1" outlineLevel="3"/>
    <col min="393" max="393" width="17.5703125" style="41" hidden="1" customWidth="1" outlineLevel="3"/>
    <col min="394" max="394" width="23.5703125" style="41" hidden="1" customWidth="1" outlineLevel="3"/>
    <col min="395" max="395" width="9.140625" style="41" hidden="1" customWidth="1" outlineLevel="3"/>
    <col min="396" max="396" width="9.140625" hidden="1" customWidth="1" outlineLevel="2"/>
    <col min="397" max="397" width="15.5703125" style="41" hidden="1" customWidth="1" outlineLevel="3"/>
    <col min="398" max="398" width="11" style="41" hidden="1" customWidth="1" outlineLevel="3"/>
    <col min="399" max="399" width="17.5703125" style="41" hidden="1" customWidth="1" outlineLevel="3"/>
    <col min="400" max="400" width="23.5703125" style="41" hidden="1" customWidth="1" outlineLevel="3"/>
    <col min="401" max="401" width="9.140625" style="41" hidden="1" customWidth="1" outlineLevel="3"/>
    <col min="402" max="402" width="9.140625" hidden="1" customWidth="1" outlineLevel="2"/>
    <col min="403" max="403" width="15.5703125" style="41" hidden="1" customWidth="1" outlineLevel="3"/>
    <col min="404" max="404" width="11" style="41" hidden="1" customWidth="1" outlineLevel="3"/>
    <col min="405" max="405" width="17.5703125" style="41" hidden="1" customWidth="1" outlineLevel="3"/>
    <col min="406" max="406" width="23.5703125" style="41" hidden="1" customWidth="1" outlineLevel="3"/>
    <col min="407" max="407" width="9.140625" style="41" hidden="1" customWidth="1" outlineLevel="3"/>
    <col min="408" max="408" width="9.140625" hidden="1" customWidth="1" outlineLevel="2"/>
    <col min="409" max="409" width="15.5703125" style="41" hidden="1" customWidth="1" outlineLevel="3"/>
    <col min="410" max="410" width="11" style="41" hidden="1" customWidth="1" outlineLevel="3"/>
    <col min="411" max="411" width="17.5703125" style="41" hidden="1" customWidth="1" outlineLevel="3"/>
    <col min="412" max="412" width="23.5703125" style="41" hidden="1" customWidth="1" outlineLevel="3"/>
    <col min="413" max="413" width="9.140625" style="41" hidden="1" customWidth="1" outlineLevel="3"/>
    <col min="414" max="414" width="9.140625" hidden="1" customWidth="1" outlineLevel="2"/>
    <col min="415" max="415" width="9.140625" hidden="1" customWidth="1" outlineLevel="1"/>
    <col min="416" max="416" width="15.5703125" style="41" hidden="1" customWidth="1" outlineLevel="2"/>
    <col min="417" max="417" width="11" style="41" hidden="1" customWidth="1" outlineLevel="2"/>
    <col min="418" max="418" width="17.5703125" style="41" hidden="1" customWidth="1" outlineLevel="2"/>
    <col min="419" max="419" width="23.5703125" style="41" hidden="1" customWidth="1" outlineLevel="2"/>
    <col min="420" max="420" width="9.140625" style="41" hidden="1" customWidth="1" outlineLevel="2"/>
    <col min="421" max="421" width="9.140625" hidden="1" customWidth="1" outlineLevel="1"/>
    <col min="422" max="422" width="15.5703125" style="41" hidden="1" customWidth="1" outlineLevel="2"/>
    <col min="423" max="423" width="11" style="41" hidden="1" customWidth="1" outlineLevel="2"/>
    <col min="424" max="424" width="17.5703125" style="41" hidden="1" customWidth="1" outlineLevel="2"/>
    <col min="425" max="425" width="23.5703125" style="41" hidden="1" customWidth="1" outlineLevel="2"/>
    <col min="426" max="426" width="9.140625" style="41" hidden="1" customWidth="1" outlineLevel="2"/>
    <col min="427" max="427" width="16.85546875" hidden="1" customWidth="1" outlineLevel="1"/>
    <col min="428" max="428" width="15.5703125" style="41" hidden="1" customWidth="1" outlineLevel="2"/>
    <col min="429" max="429" width="11" style="41" hidden="1" customWidth="1" outlineLevel="2"/>
    <col min="430" max="430" width="17.5703125" style="41" hidden="1" customWidth="1" outlineLevel="2"/>
    <col min="431" max="431" width="23.5703125" style="41" hidden="1" customWidth="1" outlineLevel="2"/>
    <col min="432" max="432" width="6" style="41"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1" hidden="1" customWidth="1" outlineLevel="3"/>
    <col min="453" max="453" width="11" style="41" hidden="1" customWidth="1" outlineLevel="3"/>
    <col min="454" max="454" width="17.5703125" style="41" hidden="1" customWidth="1" outlineLevel="3"/>
    <col min="455" max="455" width="23.5703125" style="41" hidden="1" customWidth="1" outlineLevel="3"/>
    <col min="456" max="456" width="9.140625" style="41" hidden="1" customWidth="1" outlineLevel="3"/>
    <col min="457" max="457" width="9.140625" hidden="1" customWidth="1" outlineLevel="2"/>
    <col min="458" max="458" width="15.5703125" style="41" hidden="1" customWidth="1" outlineLevel="3"/>
    <col min="459" max="459" width="11" style="41" hidden="1" customWidth="1" outlineLevel="3"/>
    <col min="460" max="460" width="17.5703125" style="41" hidden="1" customWidth="1" outlineLevel="3"/>
    <col min="461" max="461" width="23.5703125" style="41" hidden="1" customWidth="1" outlineLevel="3"/>
    <col min="462" max="462" width="9.140625" style="41" hidden="1" customWidth="1" outlineLevel="3"/>
    <col min="463" max="463" width="9.140625" hidden="1" customWidth="1" outlineLevel="2"/>
    <col min="464" max="464" width="15.5703125" style="41" hidden="1" customWidth="1" outlineLevel="3"/>
    <col min="465" max="465" width="11" style="41" hidden="1" customWidth="1" outlineLevel="3"/>
    <col min="466" max="466" width="17.5703125" style="41" hidden="1" customWidth="1" outlineLevel="3"/>
    <col min="467" max="467" width="23.5703125" style="41" hidden="1" customWidth="1" outlineLevel="3"/>
    <col min="468" max="468" width="9.140625" style="41" hidden="1" customWidth="1" outlineLevel="3"/>
    <col min="469" max="469" width="9.140625" hidden="1" customWidth="1" outlineLevel="2"/>
    <col min="470" max="470" width="15.5703125" style="41" hidden="1" customWidth="1" outlineLevel="3"/>
    <col min="471" max="471" width="11" style="41" hidden="1" customWidth="1" outlineLevel="3"/>
    <col min="472" max="472" width="17.5703125" style="41" hidden="1" customWidth="1" outlineLevel="3"/>
    <col min="473" max="473" width="23.5703125" style="41" hidden="1" customWidth="1" outlineLevel="3"/>
    <col min="474" max="474" width="9.140625" style="41" hidden="1" customWidth="1" outlineLevel="3"/>
    <col min="475" max="475" width="9.140625" hidden="1" customWidth="1" outlineLevel="2"/>
    <col min="476" max="476" width="15.5703125" style="41" hidden="1" customWidth="1" outlineLevel="3"/>
    <col min="477" max="477" width="11" style="41" hidden="1" customWidth="1" outlineLevel="3"/>
    <col min="478" max="478" width="17.5703125" style="41" hidden="1" customWidth="1" outlineLevel="3"/>
    <col min="479" max="479" width="23.5703125" style="41" hidden="1" customWidth="1" outlineLevel="3"/>
    <col min="480" max="480" width="9.140625" style="41" hidden="1" customWidth="1" outlineLevel="3"/>
    <col min="481" max="481" width="9.140625" hidden="1" customWidth="1" outlineLevel="2"/>
    <col min="482" max="482" width="15.5703125" style="41" hidden="1" customWidth="1" outlineLevel="3"/>
    <col min="483" max="483" width="11" style="41" hidden="1" customWidth="1" outlineLevel="3"/>
    <col min="484" max="484" width="17.5703125" style="41" hidden="1" customWidth="1" outlineLevel="3"/>
    <col min="485" max="485" width="23.5703125" style="41" hidden="1" customWidth="1" outlineLevel="3"/>
    <col min="486" max="486" width="9.140625" style="41" hidden="1" customWidth="1" outlineLevel="3"/>
    <col min="487" max="487" width="9.140625" hidden="1" customWidth="1" outlineLevel="2"/>
    <col min="488" max="488" width="15.5703125" style="41" hidden="1" customWidth="1" outlineLevel="3"/>
    <col min="489" max="489" width="11" style="41" hidden="1" customWidth="1" outlineLevel="3"/>
    <col min="490" max="490" width="17.5703125" style="41" hidden="1" customWidth="1" outlineLevel="3"/>
    <col min="491" max="491" width="23.5703125" style="41" hidden="1" customWidth="1" outlineLevel="3"/>
    <col min="492" max="492" width="9.140625" style="41" hidden="1" customWidth="1" outlineLevel="3"/>
    <col min="493" max="493" width="9.140625" hidden="1" customWidth="1" outlineLevel="2"/>
    <col min="494" max="494" width="15.5703125" style="41" hidden="1" customWidth="1" outlineLevel="3"/>
    <col min="495" max="495" width="11" style="41" hidden="1" customWidth="1" outlineLevel="3"/>
    <col min="496" max="496" width="17.5703125" style="41" hidden="1" customWidth="1" outlineLevel="3"/>
    <col min="497" max="497" width="23.5703125" style="41" hidden="1" customWidth="1" outlineLevel="3"/>
    <col min="498" max="498" width="9.140625" style="41" hidden="1" customWidth="1" outlineLevel="3"/>
    <col min="499" max="499" width="9.140625" hidden="1" customWidth="1" outlineLevel="2"/>
    <col min="500" max="500" width="10.42578125" hidden="1" customWidth="1" outlineLevel="1"/>
    <col min="501" max="501" width="15.5703125" style="41" hidden="1" customWidth="1" outlineLevel="3"/>
    <col min="502" max="502" width="11" style="41" hidden="1" customWidth="1" outlineLevel="3"/>
    <col min="503" max="503" width="17.5703125" style="41" hidden="1" customWidth="1" outlineLevel="3"/>
    <col min="504" max="504" width="23.5703125" style="41" hidden="1" customWidth="1" outlineLevel="3"/>
    <col min="505" max="505" width="9.140625" style="41" hidden="1" customWidth="1" outlineLevel="3"/>
    <col min="506" max="506" width="9.140625" hidden="1" customWidth="1" outlineLevel="2"/>
    <col min="507" max="507" width="15.5703125" style="41" hidden="1" customWidth="1" outlineLevel="3"/>
    <col min="508" max="508" width="11" style="41" hidden="1" customWidth="1" outlineLevel="3"/>
    <col min="509" max="509" width="17.5703125" style="41" hidden="1" customWidth="1" outlineLevel="3"/>
    <col min="510" max="510" width="23.5703125" style="41" hidden="1" customWidth="1" outlineLevel="3"/>
    <col min="511" max="511" width="9.140625" style="41" hidden="1" customWidth="1" outlineLevel="3"/>
    <col min="512" max="512" width="9.140625" hidden="1" customWidth="1" outlineLevel="2"/>
    <col min="513" max="513" width="15.5703125" style="41" hidden="1" customWidth="1" outlineLevel="3"/>
    <col min="514" max="514" width="11" style="41" hidden="1" customWidth="1" outlineLevel="3"/>
    <col min="515" max="515" width="17.5703125" style="41" hidden="1" customWidth="1" outlineLevel="3"/>
    <col min="516" max="516" width="23.5703125" style="41" hidden="1" customWidth="1" outlineLevel="3"/>
    <col min="517" max="517" width="9.140625" style="41" hidden="1" customWidth="1" outlineLevel="3"/>
    <col min="518" max="518" width="9.140625" hidden="1" customWidth="1" outlineLevel="2"/>
    <col min="519" max="519" width="15.5703125" style="41" hidden="1" customWidth="1" outlineLevel="3"/>
    <col min="520" max="520" width="11" style="41" hidden="1" customWidth="1" outlineLevel="3"/>
    <col min="521" max="521" width="17.5703125" style="41" hidden="1" customWidth="1" outlineLevel="3"/>
    <col min="522" max="522" width="23.5703125" style="41" hidden="1" customWidth="1" outlineLevel="3"/>
    <col min="523" max="523" width="9.140625" style="41" hidden="1" customWidth="1" outlineLevel="3"/>
    <col min="524" max="524" width="9.140625" hidden="1" customWidth="1" outlineLevel="2"/>
    <col min="525" max="525" width="15.5703125" style="41" hidden="1" customWidth="1" outlineLevel="3"/>
    <col min="526" max="526" width="11" style="41" hidden="1" customWidth="1" outlineLevel="3"/>
    <col min="527" max="527" width="17.5703125" style="41" hidden="1" customWidth="1" outlineLevel="3"/>
    <col min="528" max="528" width="23.5703125" style="41" hidden="1" customWidth="1" outlineLevel="3"/>
    <col min="529" max="529" width="9.140625" style="41" hidden="1" customWidth="1" outlineLevel="3"/>
    <col min="530" max="530" width="9.140625" hidden="1" customWidth="1" outlineLevel="2"/>
    <col min="531" max="531" width="15.5703125" style="41" hidden="1" customWidth="1" outlineLevel="3"/>
    <col min="532" max="532" width="11" style="41" hidden="1" customWidth="1" outlineLevel="3"/>
    <col min="533" max="533" width="17.5703125" style="41" hidden="1" customWidth="1" outlineLevel="3"/>
    <col min="534" max="534" width="23.5703125" style="41" hidden="1" customWidth="1" outlineLevel="3"/>
    <col min="535" max="535" width="9.140625" style="41" hidden="1" customWidth="1" outlineLevel="3"/>
    <col min="536" max="536" width="9.140625" hidden="1" customWidth="1" outlineLevel="2"/>
    <col min="537" max="537" width="15.5703125" style="41" hidden="1" customWidth="1" outlineLevel="3"/>
    <col min="538" max="538" width="11" style="41" hidden="1" customWidth="1" outlineLevel="3"/>
    <col min="539" max="539" width="17.5703125" style="41" hidden="1" customWidth="1" outlineLevel="3"/>
    <col min="540" max="540" width="23.5703125" style="41" hidden="1" customWidth="1" outlineLevel="3"/>
    <col min="541" max="541" width="9.140625" style="41" hidden="1" customWidth="1" outlineLevel="3"/>
    <col min="542" max="542" width="9.140625" hidden="1" customWidth="1" outlineLevel="2"/>
    <col min="543" max="543" width="15.5703125" style="41" hidden="1" customWidth="1" outlineLevel="3"/>
    <col min="544" max="544" width="11" style="41" hidden="1" customWidth="1" outlineLevel="3"/>
    <col min="545" max="545" width="17.5703125" style="41" hidden="1" customWidth="1" outlineLevel="3"/>
    <col min="546" max="546" width="23.5703125" style="41" hidden="1" customWidth="1" outlineLevel="3"/>
    <col min="547" max="547" width="9.140625" style="41" hidden="1" customWidth="1" outlineLevel="3"/>
    <col min="548" max="548" width="9.140625" hidden="1" customWidth="1" outlineLevel="2"/>
    <col min="549" max="549" width="9.140625" hidden="1" customWidth="1" outlineLevel="1"/>
    <col min="550" max="550" width="15.5703125" style="41" hidden="1" customWidth="1" outlineLevel="2"/>
    <col min="551" max="551" width="11" style="41" hidden="1" customWidth="1" outlineLevel="2"/>
    <col min="552" max="552" width="17.5703125" style="41" hidden="1" customWidth="1" outlineLevel="2"/>
    <col min="553" max="553" width="23.5703125" style="41" hidden="1" customWidth="1" outlineLevel="2"/>
    <col min="554" max="554" width="9.140625" style="41" hidden="1" customWidth="1" outlineLevel="2"/>
    <col min="555" max="555" width="9.140625" hidden="1" customWidth="1" outlineLevel="1"/>
    <col min="556" max="556" width="15.5703125" style="41" hidden="1" customWidth="1" outlineLevel="2"/>
    <col min="557" max="557" width="11" style="41" hidden="1" customWidth="1" outlineLevel="2"/>
    <col min="558" max="558" width="17.5703125" style="41" hidden="1" customWidth="1" outlineLevel="2"/>
    <col min="559" max="559" width="23.5703125" style="41" hidden="1" customWidth="1" outlineLevel="2"/>
    <col min="560" max="560" width="9.140625" style="41" hidden="1" customWidth="1" outlineLevel="2"/>
    <col min="561" max="561" width="16.85546875" hidden="1" customWidth="1" outlineLevel="1"/>
    <col min="562" max="562" width="15.5703125" style="41" hidden="1" customWidth="1" outlineLevel="2"/>
    <col min="563" max="563" width="11" style="41" hidden="1" customWidth="1" outlineLevel="2"/>
    <col min="564" max="564" width="17.5703125" style="41" hidden="1" customWidth="1" outlineLevel="2"/>
    <col min="565" max="565" width="23.5703125" style="41" hidden="1" customWidth="1" outlineLevel="2"/>
    <col min="566" max="566" width="15.7109375" style="41"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8.85546875" collapsed="1"/>
    <col min="586" max="586" width="15.5703125" style="41" hidden="1" customWidth="1" outlineLevel="3"/>
    <col min="587" max="587" width="11" style="41" hidden="1" customWidth="1" outlineLevel="3"/>
    <col min="588" max="588" width="17.5703125" style="41" hidden="1" customWidth="1" outlineLevel="3"/>
    <col min="589" max="589" width="23.5703125" style="41" hidden="1" customWidth="1" outlineLevel="3"/>
    <col min="590" max="590" width="9.140625" style="41" hidden="1" customWidth="1" outlineLevel="3"/>
    <col min="591" max="591" width="9.140625" hidden="1" customWidth="1" outlineLevel="2"/>
    <col min="592" max="592" width="15.5703125" style="41" hidden="1" customWidth="1" outlineLevel="3"/>
    <col min="593" max="593" width="11" style="41" hidden="1" customWidth="1" outlineLevel="3"/>
    <col min="594" max="594" width="17.5703125" style="41" hidden="1" customWidth="1" outlineLevel="3"/>
    <col min="595" max="595" width="23.5703125" style="41" hidden="1" customWidth="1" outlineLevel="3"/>
    <col min="596" max="596" width="9.140625" style="41" hidden="1" customWidth="1" outlineLevel="3"/>
    <col min="597" max="597" width="9.140625" hidden="1" customWidth="1" outlineLevel="2"/>
    <col min="598" max="598" width="15.5703125" style="41" hidden="1" customWidth="1" outlineLevel="3"/>
    <col min="599" max="599" width="11" style="41" hidden="1" customWidth="1" outlineLevel="3"/>
    <col min="600" max="600" width="17.5703125" style="41" hidden="1" customWidth="1" outlineLevel="3"/>
    <col min="601" max="601" width="23.5703125" style="41" hidden="1" customWidth="1" outlineLevel="3"/>
    <col min="602" max="602" width="9.140625" style="41" hidden="1" customWidth="1" outlineLevel="3"/>
    <col min="603" max="603" width="9.140625" hidden="1" customWidth="1" outlineLevel="2"/>
    <col min="604" max="604" width="15.5703125" style="41" hidden="1" customWidth="1" outlineLevel="3"/>
    <col min="605" max="605" width="11" style="41" hidden="1" customWidth="1" outlineLevel="3"/>
    <col min="606" max="606" width="17.5703125" style="41" hidden="1" customWidth="1" outlineLevel="3"/>
    <col min="607" max="607" width="23.5703125" style="41" hidden="1" customWidth="1" outlineLevel="3"/>
    <col min="608" max="608" width="9.140625" style="41" hidden="1" customWidth="1" outlineLevel="3"/>
    <col min="609" max="609" width="9.140625" hidden="1" customWidth="1" outlineLevel="2"/>
    <col min="610" max="610" width="15.5703125" style="41" hidden="1" customWidth="1" outlineLevel="3"/>
    <col min="611" max="611" width="11" style="41" hidden="1" customWidth="1" outlineLevel="3"/>
    <col min="612" max="612" width="17.5703125" style="41" hidden="1" customWidth="1" outlineLevel="3"/>
    <col min="613" max="613" width="23.5703125" style="41" hidden="1" customWidth="1" outlineLevel="3"/>
    <col min="614" max="614" width="9.140625" style="41" hidden="1" customWidth="1" outlineLevel="3"/>
    <col min="615" max="615" width="9.140625" hidden="1" customWidth="1" outlineLevel="2"/>
    <col min="616" max="616" width="15.5703125" style="41" hidden="1" customWidth="1" outlineLevel="3"/>
    <col min="617" max="617" width="11" style="41" hidden="1" customWidth="1" outlineLevel="3"/>
    <col min="618" max="618" width="17.5703125" style="41" hidden="1" customWidth="1" outlineLevel="3"/>
    <col min="619" max="619" width="23.5703125" style="41" hidden="1" customWidth="1" outlineLevel="3"/>
    <col min="620" max="620" width="9.140625" style="41" hidden="1" customWidth="1" outlineLevel="3"/>
    <col min="621" max="621" width="9.140625" hidden="1" customWidth="1" outlineLevel="2"/>
    <col min="622" max="622" width="15.5703125" style="41" hidden="1" customWidth="1" outlineLevel="3"/>
    <col min="623" max="623" width="11" style="41" hidden="1" customWidth="1" outlineLevel="3"/>
    <col min="624" max="624" width="17.5703125" style="41" hidden="1" customWidth="1" outlineLevel="3"/>
    <col min="625" max="625" width="23.5703125" style="41" hidden="1" customWidth="1" outlineLevel="3"/>
    <col min="626" max="626" width="9.140625" style="41" hidden="1" customWidth="1" outlineLevel="3"/>
    <col min="627" max="627" width="9.140625" hidden="1" customWidth="1" outlineLevel="2"/>
    <col min="628" max="628" width="15.5703125" style="41" hidden="1" customWidth="1" outlineLevel="3"/>
    <col min="629" max="629" width="11" style="41" hidden="1" customWidth="1" outlineLevel="3"/>
    <col min="630" max="630" width="17.5703125" style="41" hidden="1" customWidth="1" outlineLevel="3"/>
    <col min="631" max="631" width="23.5703125" style="41" hidden="1" customWidth="1" outlineLevel="3"/>
    <col min="632" max="632" width="9.140625" style="41" hidden="1" customWidth="1" outlineLevel="3"/>
    <col min="633" max="633" width="9.140625" hidden="1" customWidth="1" outlineLevel="2"/>
    <col min="634" max="634" width="10.42578125" hidden="1" customWidth="1" outlineLevel="1"/>
    <col min="635" max="635" width="15.5703125" style="41" hidden="1" customWidth="1" outlineLevel="3"/>
    <col min="636" max="636" width="11" style="41" hidden="1" customWidth="1" outlineLevel="3"/>
    <col min="637" max="637" width="17.5703125" style="41" hidden="1" customWidth="1" outlineLevel="3"/>
    <col min="638" max="638" width="23.5703125" style="41" hidden="1" customWidth="1" outlineLevel="3"/>
    <col min="639" max="639" width="9.140625" style="41" hidden="1" customWidth="1" outlineLevel="3"/>
    <col min="640" max="640" width="9.140625" hidden="1" customWidth="1" outlineLevel="2"/>
    <col min="641" max="641" width="15.5703125" style="41" hidden="1" customWidth="1" outlineLevel="3"/>
    <col min="642" max="642" width="11" style="41" hidden="1" customWidth="1" outlineLevel="3"/>
    <col min="643" max="643" width="17.5703125" style="41" hidden="1" customWidth="1" outlineLevel="3"/>
    <col min="644" max="644" width="23.5703125" style="41" hidden="1" customWidth="1" outlineLevel="3"/>
    <col min="645" max="645" width="9.140625" style="41" hidden="1" customWidth="1" outlineLevel="3"/>
    <col min="646" max="646" width="9.140625" hidden="1" customWidth="1" outlineLevel="2"/>
    <col min="647" max="647" width="15.5703125" style="41" hidden="1" customWidth="1" outlineLevel="3"/>
    <col min="648" max="648" width="11" style="41" hidden="1" customWidth="1" outlineLevel="3"/>
    <col min="649" max="649" width="17.5703125" style="41" hidden="1" customWidth="1" outlineLevel="3"/>
    <col min="650" max="650" width="23.5703125" style="41" hidden="1" customWidth="1" outlineLevel="3"/>
    <col min="651" max="651" width="9.140625" style="41" hidden="1" customWidth="1" outlineLevel="3"/>
    <col min="652" max="652" width="9.140625" hidden="1" customWidth="1" outlineLevel="2"/>
    <col min="653" max="653" width="15.5703125" style="41" hidden="1" customWidth="1" outlineLevel="3"/>
    <col min="654" max="654" width="11" style="41" hidden="1" customWidth="1" outlineLevel="3"/>
    <col min="655" max="655" width="17.5703125" style="41" hidden="1" customWidth="1" outlineLevel="3"/>
    <col min="656" max="656" width="23.5703125" style="41" hidden="1" customWidth="1" outlineLevel="3"/>
    <col min="657" max="657" width="9.140625" style="41" hidden="1" customWidth="1" outlineLevel="3"/>
    <col min="658" max="658" width="9.140625" hidden="1" customWidth="1" outlineLevel="2"/>
    <col min="659" max="659" width="15.5703125" style="41" hidden="1" customWidth="1" outlineLevel="3"/>
    <col min="660" max="660" width="11" style="41" hidden="1" customWidth="1" outlineLevel="3"/>
    <col min="661" max="661" width="17.5703125" style="41" hidden="1" customWidth="1" outlineLevel="3"/>
    <col min="662" max="662" width="23.5703125" style="41" hidden="1" customWidth="1" outlineLevel="3"/>
    <col min="663" max="663" width="9.140625" style="41" hidden="1" customWidth="1" outlineLevel="3"/>
    <col min="664" max="664" width="9.140625" hidden="1" customWidth="1" outlineLevel="2"/>
    <col min="665" max="665" width="15.5703125" style="41" hidden="1" customWidth="1" outlineLevel="3"/>
    <col min="666" max="666" width="11" style="41" hidden="1" customWidth="1" outlineLevel="3"/>
    <col min="667" max="667" width="17.5703125" style="41" hidden="1" customWidth="1" outlineLevel="3"/>
    <col min="668" max="668" width="23.5703125" style="41" hidden="1" customWidth="1" outlineLevel="3"/>
    <col min="669" max="669" width="9.140625" style="41" hidden="1" customWidth="1" outlineLevel="3"/>
    <col min="670" max="670" width="9.140625" hidden="1" customWidth="1" outlineLevel="2"/>
    <col min="671" max="671" width="15.5703125" style="41" hidden="1" customWidth="1" outlineLevel="3"/>
    <col min="672" max="672" width="11" style="41" hidden="1" customWidth="1" outlineLevel="3"/>
    <col min="673" max="673" width="17.5703125" style="41" hidden="1" customWidth="1" outlineLevel="3"/>
    <col min="674" max="674" width="23.5703125" style="41" hidden="1" customWidth="1" outlineLevel="3"/>
    <col min="675" max="675" width="9.140625" style="41" hidden="1" customWidth="1" outlineLevel="3"/>
    <col min="676" max="676" width="9.140625" hidden="1" customWidth="1" outlineLevel="2"/>
    <col min="677" max="677" width="15.5703125" style="41" hidden="1" customWidth="1" outlineLevel="3"/>
    <col min="678" max="678" width="11" style="41" hidden="1" customWidth="1" outlineLevel="3"/>
    <col min="679" max="679" width="17.5703125" style="41" hidden="1" customWidth="1" outlineLevel="3"/>
    <col min="680" max="680" width="23.5703125" style="41" hidden="1" customWidth="1" outlineLevel="3"/>
    <col min="681" max="681" width="9.140625" style="41" hidden="1" customWidth="1" outlineLevel="3"/>
    <col min="682" max="682" width="9.140625" hidden="1" customWidth="1" outlineLevel="2"/>
    <col min="683" max="683" width="9.140625" hidden="1" customWidth="1" outlineLevel="1"/>
    <col min="684" max="684" width="15.5703125" style="41" hidden="1" customWidth="1" outlineLevel="2"/>
    <col min="685" max="685" width="11" style="41" hidden="1" customWidth="1" outlineLevel="2"/>
    <col min="686" max="686" width="17.5703125" style="41" hidden="1" customWidth="1" outlineLevel="2"/>
    <col min="687" max="687" width="23.5703125" style="41" hidden="1" customWidth="1" outlineLevel="2"/>
    <col min="688" max="688" width="9.140625" style="41" hidden="1" customWidth="1" outlineLevel="2"/>
    <col min="689" max="689" width="9.140625" hidden="1" customWidth="1" outlineLevel="1"/>
    <col min="690" max="690" width="15.5703125" style="41" hidden="1" customWidth="1" outlineLevel="2"/>
    <col min="691" max="691" width="11" style="41" hidden="1" customWidth="1" outlineLevel="2"/>
    <col min="692" max="692" width="17.5703125" style="41" hidden="1" customWidth="1" outlineLevel="2"/>
    <col min="693" max="693" width="23.5703125" style="41" hidden="1" customWidth="1" outlineLevel="2"/>
    <col min="694" max="694" width="9.140625" style="41" hidden="1" customWidth="1" outlineLevel="2"/>
    <col min="695" max="695" width="16.85546875" hidden="1" customWidth="1" outlineLevel="1"/>
    <col min="696" max="696" width="15.5703125" style="41" hidden="1" customWidth="1" outlineLevel="2"/>
    <col min="697" max="697" width="11" style="41" hidden="1" customWidth="1" outlineLevel="2"/>
    <col min="698" max="698" width="17.5703125" style="41" hidden="1" customWidth="1" outlineLevel="2"/>
    <col min="699" max="699" width="23.5703125" style="41" hidden="1" customWidth="1" outlineLevel="2"/>
    <col min="700" max="700" width="6" style="41"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1" hidden="1" customWidth="1" outlineLevel="3"/>
    <col min="721" max="721" width="11" style="41" hidden="1" customWidth="1" outlineLevel="3"/>
    <col min="722" max="722" width="17.5703125" style="41" hidden="1" customWidth="1" outlineLevel="3"/>
    <col min="723" max="723" width="23.5703125" style="41" hidden="1" customWidth="1" outlineLevel="3"/>
    <col min="724" max="724" width="9.140625" style="41" hidden="1" customWidth="1" outlineLevel="3"/>
    <col min="725" max="725" width="9.140625" hidden="1" customWidth="1" outlineLevel="2"/>
    <col min="726" max="726" width="15.5703125" style="41" hidden="1" customWidth="1" outlineLevel="3"/>
    <col min="727" max="727" width="11" style="41" hidden="1" customWidth="1" outlineLevel="3"/>
    <col min="728" max="728" width="17.5703125" style="41" hidden="1" customWidth="1" outlineLevel="3"/>
    <col min="729" max="729" width="23.5703125" style="41" hidden="1" customWidth="1" outlineLevel="3"/>
    <col min="730" max="730" width="9.140625" style="41" hidden="1" customWidth="1" outlineLevel="3"/>
    <col min="731" max="731" width="9.140625" hidden="1" customWidth="1" outlineLevel="2"/>
    <col min="732" max="732" width="15.5703125" style="41" hidden="1" customWidth="1" outlineLevel="3"/>
    <col min="733" max="733" width="11" style="41" hidden="1" customWidth="1" outlineLevel="3"/>
    <col min="734" max="734" width="17.5703125" style="41" hidden="1" customWidth="1" outlineLevel="3"/>
    <col min="735" max="735" width="23.5703125" style="41" hidden="1" customWidth="1" outlineLevel="3"/>
    <col min="736" max="736" width="9.140625" style="41" hidden="1" customWidth="1" outlineLevel="3"/>
    <col min="737" max="737" width="9.140625" hidden="1" customWidth="1" outlineLevel="2"/>
    <col min="738" max="738" width="15.5703125" style="41" hidden="1" customWidth="1" outlineLevel="3"/>
    <col min="739" max="739" width="11" style="41" hidden="1" customWidth="1" outlineLevel="3"/>
    <col min="740" max="740" width="17.5703125" style="41" hidden="1" customWidth="1" outlineLevel="3"/>
    <col min="741" max="741" width="23.5703125" style="41" hidden="1" customWidth="1" outlineLevel="3"/>
    <col min="742" max="742" width="9.140625" style="41" hidden="1" customWidth="1" outlineLevel="3"/>
    <col min="743" max="743" width="9.140625" hidden="1" customWidth="1" outlineLevel="2"/>
    <col min="744" max="744" width="15.5703125" style="41" hidden="1" customWidth="1" outlineLevel="3"/>
    <col min="745" max="745" width="11" style="41" hidden="1" customWidth="1" outlineLevel="3"/>
    <col min="746" max="746" width="17.5703125" style="41" hidden="1" customWidth="1" outlineLevel="3"/>
    <col min="747" max="747" width="23.5703125" style="41" hidden="1" customWidth="1" outlineLevel="3"/>
    <col min="748" max="748" width="9.140625" style="41" hidden="1" customWidth="1" outlineLevel="3"/>
    <col min="749" max="749" width="9.140625" hidden="1" customWidth="1" outlineLevel="2"/>
    <col min="750" max="750" width="15.5703125" style="41" hidden="1" customWidth="1" outlineLevel="3"/>
    <col min="751" max="751" width="11" style="41" hidden="1" customWidth="1" outlineLevel="3"/>
    <col min="752" max="752" width="17.5703125" style="41" hidden="1" customWidth="1" outlineLevel="3"/>
    <col min="753" max="753" width="23.5703125" style="41" hidden="1" customWidth="1" outlineLevel="3"/>
    <col min="754" max="754" width="9.140625" style="41" hidden="1" customWidth="1" outlineLevel="3"/>
    <col min="755" max="755" width="9.140625" hidden="1" customWidth="1" outlineLevel="2"/>
    <col min="756" max="756" width="15.5703125" style="41" hidden="1" customWidth="1" outlineLevel="3"/>
    <col min="757" max="757" width="11" style="41" hidden="1" customWidth="1" outlineLevel="3"/>
    <col min="758" max="758" width="17.5703125" style="41" hidden="1" customWidth="1" outlineLevel="3"/>
    <col min="759" max="759" width="23.5703125" style="41" hidden="1" customWidth="1" outlineLevel="3"/>
    <col min="760" max="760" width="9.140625" style="41" hidden="1" customWidth="1" outlineLevel="3"/>
    <col min="761" max="761" width="9.140625" hidden="1" customWidth="1" outlineLevel="2"/>
    <col min="762" max="762" width="15.5703125" style="41" hidden="1" customWidth="1" outlineLevel="3"/>
    <col min="763" max="763" width="11" style="41" hidden="1" customWidth="1" outlineLevel="3"/>
    <col min="764" max="764" width="17.5703125" style="41" hidden="1" customWidth="1" outlineLevel="3"/>
    <col min="765" max="765" width="23.5703125" style="41" hidden="1" customWidth="1" outlineLevel="3"/>
    <col min="766" max="766" width="9.140625" style="41" hidden="1" customWidth="1" outlineLevel="3"/>
    <col min="767" max="767" width="9.140625" hidden="1" customWidth="1" outlineLevel="2"/>
    <col min="768" max="768" width="10.42578125" hidden="1" customWidth="1" outlineLevel="1"/>
    <col min="769" max="769" width="15.5703125" style="41" hidden="1" customWidth="1" outlineLevel="3"/>
    <col min="770" max="770" width="11" style="41" hidden="1" customWidth="1" outlineLevel="3"/>
    <col min="771" max="771" width="17.5703125" style="41" hidden="1" customWidth="1" outlineLevel="3"/>
    <col min="772" max="772" width="23.5703125" style="41" hidden="1" customWidth="1" outlineLevel="3"/>
    <col min="773" max="773" width="9.140625" style="41" hidden="1" customWidth="1" outlineLevel="3"/>
    <col min="774" max="774" width="9.140625" hidden="1" customWidth="1" outlineLevel="2"/>
    <col min="775" max="775" width="15.5703125" style="41" hidden="1" customWidth="1" outlineLevel="3"/>
    <col min="776" max="776" width="11" style="41" hidden="1" customWidth="1" outlineLevel="3"/>
    <col min="777" max="777" width="17.5703125" style="41" hidden="1" customWidth="1" outlineLevel="3"/>
    <col min="778" max="778" width="23.5703125" style="41" hidden="1" customWidth="1" outlineLevel="3"/>
    <col min="779" max="779" width="9.140625" style="41" hidden="1" customWidth="1" outlineLevel="3"/>
    <col min="780" max="780" width="9.140625" hidden="1" customWidth="1" outlineLevel="2"/>
    <col min="781" max="781" width="15.5703125" style="41" hidden="1" customWidth="1" outlineLevel="3"/>
    <col min="782" max="782" width="11" style="41" hidden="1" customWidth="1" outlineLevel="3"/>
    <col min="783" max="783" width="17.5703125" style="41" hidden="1" customWidth="1" outlineLevel="3"/>
    <col min="784" max="784" width="23.5703125" style="41" hidden="1" customWidth="1" outlineLevel="3"/>
    <col min="785" max="785" width="9.140625" style="41" hidden="1" customWidth="1" outlineLevel="3"/>
    <col min="786" max="786" width="9.140625" hidden="1" customWidth="1" outlineLevel="2"/>
    <col min="787" max="787" width="15.5703125" style="41" hidden="1" customWidth="1" outlineLevel="3"/>
    <col min="788" max="788" width="11" style="41" hidden="1" customWidth="1" outlineLevel="3"/>
    <col min="789" max="789" width="17.5703125" style="41" hidden="1" customWidth="1" outlineLevel="3"/>
    <col min="790" max="790" width="23.5703125" style="41" hidden="1" customWidth="1" outlineLevel="3"/>
    <col min="791" max="791" width="9.140625" style="41" hidden="1" customWidth="1" outlineLevel="3"/>
    <col min="792" max="792" width="9.140625" hidden="1" customWidth="1" outlineLevel="2"/>
    <col min="793" max="793" width="15.5703125" style="41" hidden="1" customWidth="1" outlineLevel="3"/>
    <col min="794" max="794" width="11" style="41" hidden="1" customWidth="1" outlineLevel="3"/>
    <col min="795" max="795" width="17.5703125" style="41" hidden="1" customWidth="1" outlineLevel="3"/>
    <col min="796" max="796" width="23.5703125" style="41" hidden="1" customWidth="1" outlineLevel="3"/>
    <col min="797" max="797" width="9.140625" style="41" hidden="1" customWidth="1" outlineLevel="3"/>
    <col min="798" max="798" width="9.140625" hidden="1" customWidth="1" outlineLevel="2"/>
    <col min="799" max="799" width="15.5703125" style="41" hidden="1" customWidth="1" outlineLevel="3"/>
    <col min="800" max="800" width="11" style="41" hidden="1" customWidth="1" outlineLevel="3"/>
    <col min="801" max="801" width="17.5703125" style="41" hidden="1" customWidth="1" outlineLevel="3"/>
    <col min="802" max="802" width="23.5703125" style="41" hidden="1" customWidth="1" outlineLevel="3"/>
    <col min="803" max="803" width="9.140625" style="41" hidden="1" customWidth="1" outlineLevel="3"/>
    <col min="804" max="804" width="9.140625" hidden="1" customWidth="1" outlineLevel="2"/>
    <col min="805" max="805" width="15.5703125" style="41" hidden="1" customWidth="1" outlineLevel="3"/>
    <col min="806" max="806" width="11" style="41" hidden="1" customWidth="1" outlineLevel="3"/>
    <col min="807" max="807" width="17.5703125" style="41" hidden="1" customWidth="1" outlineLevel="3"/>
    <col min="808" max="808" width="23.5703125" style="41" hidden="1" customWidth="1" outlineLevel="3"/>
    <col min="809" max="809" width="9.140625" style="41" hidden="1" customWidth="1" outlineLevel="3"/>
    <col min="810" max="810" width="9.140625" hidden="1" customWidth="1" outlineLevel="2"/>
    <col min="811" max="811" width="15.5703125" style="41" hidden="1" customWidth="1" outlineLevel="3"/>
    <col min="812" max="812" width="11" style="41" hidden="1" customWidth="1" outlineLevel="3"/>
    <col min="813" max="813" width="17.5703125" style="41" hidden="1" customWidth="1" outlineLevel="3"/>
    <col min="814" max="814" width="23.5703125" style="41" hidden="1" customWidth="1" outlineLevel="3"/>
    <col min="815" max="815" width="9.140625" style="41" hidden="1" customWidth="1" outlineLevel="3"/>
    <col min="816" max="816" width="9.140625" hidden="1" customWidth="1" outlineLevel="2"/>
    <col min="817" max="817" width="9.140625" hidden="1" customWidth="1" outlineLevel="1"/>
    <col min="818" max="818" width="15.5703125" style="41" hidden="1" customWidth="1" outlineLevel="2"/>
    <col min="819" max="819" width="11" style="41" hidden="1" customWidth="1" outlineLevel="2"/>
    <col min="820" max="820" width="17.5703125" style="41" hidden="1" customWidth="1" outlineLevel="2"/>
    <col min="821" max="821" width="23.5703125" style="41" hidden="1" customWidth="1" outlineLevel="2"/>
    <col min="822" max="822" width="9.140625" style="41" hidden="1" customWidth="1" outlineLevel="2"/>
    <col min="823" max="823" width="9.140625" hidden="1" customWidth="1" outlineLevel="1"/>
    <col min="824" max="824" width="15.5703125" style="41" hidden="1" customWidth="1" outlineLevel="2"/>
    <col min="825" max="825" width="11" style="41" hidden="1" customWidth="1" outlineLevel="2"/>
    <col min="826" max="826" width="17.5703125" style="41" hidden="1" customWidth="1" outlineLevel="2"/>
    <col min="827" max="827" width="23.5703125" style="41" hidden="1" customWidth="1" outlineLevel="2"/>
    <col min="828" max="828" width="9.140625" style="41" hidden="1" customWidth="1" outlineLevel="2"/>
    <col min="829" max="829" width="16.85546875" hidden="1" customWidth="1" outlineLevel="1"/>
    <col min="830" max="830" width="15.5703125" style="41" hidden="1" customWidth="1" outlineLevel="2"/>
    <col min="831" max="831" width="11" style="41" hidden="1" customWidth="1" outlineLevel="2"/>
    <col min="832" max="832" width="17.5703125" style="41" hidden="1" customWidth="1" outlineLevel="2"/>
    <col min="833" max="833" width="23.5703125" style="41" hidden="1" customWidth="1" outlineLevel="2"/>
    <col min="834" max="834" width="6" style="41"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8.85546875" collapsed="1"/>
    <col min="854" max="854" width="15.5703125" style="41" hidden="1" customWidth="1" outlineLevel="1"/>
    <col min="855" max="855" width="11" style="41" hidden="1" customWidth="1" outlineLevel="1"/>
    <col min="856" max="856" width="17.5703125" style="41" hidden="1" customWidth="1" outlineLevel="1"/>
    <col min="857" max="857" width="23.5703125" style="41" hidden="1" customWidth="1" outlineLevel="1"/>
    <col min="858" max="858" width="9.140625" style="41" hidden="1" customWidth="1" outlineLevel="1"/>
    <col min="859" max="859" width="11.85546875" customWidth="1" collapsed="1"/>
    <col min="860" max="860" width="15.5703125" style="41" customWidth="1" outlineLevel="1"/>
    <col min="861" max="861" width="11" style="41" customWidth="1" outlineLevel="1"/>
    <col min="862" max="862" width="17.5703125" style="41" customWidth="1" outlineLevel="1"/>
    <col min="863" max="863" width="23.5703125" style="41" customWidth="1" outlineLevel="1"/>
    <col min="864" max="864" width="9.140625" style="41" customWidth="1" outlineLevel="1"/>
    <col min="865" max="865" width="10.28515625" customWidth="1"/>
    <col min="866" max="866" width="15.5703125" style="41" customWidth="1" outlineLevel="1"/>
    <col min="867" max="867" width="11" style="41" customWidth="1" outlineLevel="1"/>
    <col min="868" max="868" width="17.5703125" style="41" customWidth="1" outlineLevel="1"/>
    <col min="869" max="869" width="23.5703125" style="41" customWidth="1" outlineLevel="1"/>
    <col min="870" max="870" width="9.140625" style="41" customWidth="1" outlineLevel="1"/>
    <col min="871" max="871" width="9.140625" customWidth="1"/>
    <col min="872" max="872" width="15.5703125" style="41" customWidth="1" outlineLevel="1"/>
    <col min="873" max="873" width="11" style="41" customWidth="1" outlineLevel="1"/>
    <col min="874" max="874" width="17.5703125" style="41" customWidth="1" outlineLevel="1"/>
    <col min="875" max="875" width="23.5703125" style="41" customWidth="1" outlineLevel="1"/>
    <col min="876" max="876" width="9.140625" style="41" customWidth="1" outlineLevel="1"/>
    <col min="877" max="877" width="9.140625" customWidth="1"/>
    <col min="878" max="878" width="15.5703125" style="41" customWidth="1" outlineLevel="1"/>
    <col min="879" max="879" width="11" style="41" customWidth="1" outlineLevel="1"/>
    <col min="880" max="880" width="17.5703125" style="41" customWidth="1" outlineLevel="1"/>
    <col min="881" max="881" width="23.5703125" style="41" customWidth="1" outlineLevel="1"/>
    <col min="882" max="882" width="9.140625" style="41" customWidth="1" outlineLevel="1"/>
    <col min="883" max="883" width="9.140625" customWidth="1"/>
    <col min="884" max="884" width="8.28515625" customWidth="1" outlineLevel="1"/>
    <col min="885" max="885" width="10.7109375" customWidth="1" outlineLevel="1"/>
    <col min="886" max="886" width="10" customWidth="1" outlineLevel="1"/>
    <col min="887" max="899" width="9.140625" customWidth="1" outlineLevel="1"/>
  </cols>
  <sheetData>
    <row r="1" spans="1:900" ht="34.5" customHeight="1" thickBot="1" x14ac:dyDescent="0.3">
      <c r="JV1" s="1044" t="s">
        <v>363</v>
      </c>
      <c r="JW1" s="1081"/>
      <c r="JX1" s="1081"/>
      <c r="JY1" s="1081"/>
      <c r="JZ1" s="1081"/>
      <c r="KB1" s="1023" t="s">
        <v>364</v>
      </c>
      <c r="KC1" s="1082"/>
      <c r="KD1" s="1082"/>
      <c r="KE1" s="1082"/>
      <c r="KF1" s="1082"/>
      <c r="KH1" s="1023" t="s">
        <v>365</v>
      </c>
      <c r="KI1" s="1082"/>
      <c r="KJ1" s="1082"/>
      <c r="KK1" s="1082"/>
      <c r="KL1" s="1082"/>
      <c r="KT1" s="1083" t="s">
        <v>371</v>
      </c>
      <c r="KU1" s="1084"/>
      <c r="KV1" s="1084"/>
      <c r="KW1" s="1084"/>
      <c r="KX1" s="1084"/>
      <c r="KY1" s="1084"/>
      <c r="KZ1" s="1084"/>
      <c r="LA1" s="1084"/>
      <c r="LB1" s="1084"/>
      <c r="LC1" s="1085"/>
      <c r="OZ1" s="1044" t="s">
        <v>363</v>
      </c>
      <c r="PA1" s="1081"/>
      <c r="PB1" s="1081"/>
      <c r="PC1" s="1081"/>
      <c r="PD1" s="1081"/>
      <c r="PF1" s="1023" t="s">
        <v>364</v>
      </c>
      <c r="PG1" s="1082"/>
      <c r="PH1" s="1082"/>
      <c r="PI1" s="1082"/>
      <c r="PJ1" s="1082"/>
      <c r="PL1" s="1023" t="s">
        <v>365</v>
      </c>
      <c r="PM1" s="1082"/>
      <c r="PN1" s="1082"/>
      <c r="PO1" s="1082"/>
      <c r="PP1" s="1082"/>
      <c r="PX1" s="1083" t="s">
        <v>371</v>
      </c>
      <c r="PY1" s="1084"/>
      <c r="PZ1" s="1084"/>
      <c r="QA1" s="1084"/>
      <c r="QB1" s="1084"/>
      <c r="QC1" s="1084"/>
      <c r="QD1" s="1084"/>
      <c r="QE1" s="1084"/>
      <c r="QF1" s="1084"/>
      <c r="QG1" s="1085"/>
      <c r="UD1" s="1044" t="s">
        <v>363</v>
      </c>
      <c r="UE1" s="1081"/>
      <c r="UF1" s="1081"/>
      <c r="UG1" s="1081"/>
      <c r="UH1" s="1081"/>
      <c r="UJ1" s="1023" t="s">
        <v>364</v>
      </c>
      <c r="UK1" s="1082"/>
      <c r="UL1" s="1082"/>
      <c r="UM1" s="1082"/>
      <c r="UN1" s="1082"/>
      <c r="UP1" s="1023" t="s">
        <v>365</v>
      </c>
      <c r="UQ1" s="1082"/>
      <c r="UR1" s="1082"/>
      <c r="US1" s="1082"/>
      <c r="UT1" s="1082"/>
      <c r="VB1" s="1083" t="s">
        <v>371</v>
      </c>
      <c r="VC1" s="1084"/>
      <c r="VD1" s="1084"/>
      <c r="VE1" s="1084"/>
      <c r="VF1" s="1084"/>
      <c r="VG1" s="1084"/>
      <c r="VH1" s="1084"/>
      <c r="VI1" s="1084"/>
      <c r="VJ1" s="1084"/>
      <c r="VK1" s="1085"/>
      <c r="ZH1" s="1044" t="s">
        <v>363</v>
      </c>
      <c r="ZI1" s="1081"/>
      <c r="ZJ1" s="1081"/>
      <c r="ZK1" s="1081"/>
      <c r="ZL1" s="1081"/>
      <c r="ZN1" s="1023" t="s">
        <v>364</v>
      </c>
      <c r="ZO1" s="1082"/>
      <c r="ZP1" s="1082"/>
      <c r="ZQ1" s="1082"/>
      <c r="ZR1" s="1082"/>
      <c r="ZT1" s="1023" t="s">
        <v>365</v>
      </c>
      <c r="ZU1" s="1082"/>
      <c r="ZV1" s="1082"/>
      <c r="ZW1" s="1082"/>
      <c r="ZX1" s="1082"/>
      <c r="AAF1" s="1083" t="s">
        <v>371</v>
      </c>
      <c r="AAG1" s="1084"/>
      <c r="AAH1" s="1084"/>
      <c r="AAI1" s="1084"/>
      <c r="AAJ1" s="1084"/>
      <c r="AAK1" s="1084"/>
      <c r="AAL1" s="1084"/>
      <c r="AAM1" s="1084"/>
      <c r="AAN1" s="1084"/>
      <c r="AAO1" s="1085"/>
      <c r="AEL1" s="1044" t="s">
        <v>363</v>
      </c>
      <c r="AEM1" s="1081"/>
      <c r="AEN1" s="1081"/>
      <c r="AEO1" s="1081"/>
      <c r="AEP1" s="1081"/>
      <c r="AER1" s="1023" t="s">
        <v>364</v>
      </c>
      <c r="AES1" s="1082"/>
      <c r="AET1" s="1082"/>
      <c r="AEU1" s="1082"/>
      <c r="AEV1" s="1082"/>
      <c r="AEX1" s="1023" t="s">
        <v>365</v>
      </c>
      <c r="AEY1" s="1082"/>
      <c r="AEZ1" s="1082"/>
      <c r="AFA1" s="1082"/>
      <c r="AFB1" s="1082"/>
      <c r="AFJ1" s="1083" t="s">
        <v>371</v>
      </c>
      <c r="AFK1" s="1084"/>
      <c r="AFL1" s="1084"/>
      <c r="AFM1" s="1084"/>
      <c r="AFN1" s="1084"/>
      <c r="AFO1" s="1084"/>
      <c r="AFP1" s="1084"/>
      <c r="AFQ1" s="1084"/>
      <c r="AFR1" s="1084"/>
      <c r="AFS1" s="1085"/>
    </row>
    <row r="2" spans="1:900" ht="15.75" customHeight="1" thickBot="1" x14ac:dyDescent="0.3">
      <c r="A2" s="11"/>
      <c r="B2" s="11"/>
      <c r="C2" s="1067" t="s">
        <v>266</v>
      </c>
      <c r="D2" s="1068"/>
      <c r="E2" s="1068"/>
      <c r="F2" s="1068"/>
      <c r="G2" s="1068"/>
      <c r="H2" s="1069"/>
      <c r="I2" s="1053" t="s">
        <v>266</v>
      </c>
      <c r="J2" s="1058" t="s">
        <v>280</v>
      </c>
      <c r="K2" s="1059"/>
      <c r="L2" s="1059"/>
      <c r="M2" s="1059"/>
      <c r="N2" s="1060"/>
      <c r="O2" s="1053"/>
      <c r="P2" s="1058" t="s">
        <v>281</v>
      </c>
      <c r="Q2" s="1059"/>
      <c r="R2" s="1059"/>
      <c r="S2" s="1059"/>
      <c r="T2" s="1060"/>
      <c r="U2" s="1053"/>
      <c r="V2" s="1058" t="s">
        <v>282</v>
      </c>
      <c r="W2" s="1059"/>
      <c r="X2" s="1059"/>
      <c r="Y2" s="1059"/>
      <c r="Z2" s="1060"/>
      <c r="AA2" s="1053"/>
      <c r="AB2" s="1058" t="s">
        <v>283</v>
      </c>
      <c r="AC2" s="1059"/>
      <c r="AD2" s="1059"/>
      <c r="AE2" s="1059"/>
      <c r="AF2" s="1060"/>
      <c r="AG2" s="1053"/>
      <c r="AH2" s="1058" t="s">
        <v>284</v>
      </c>
      <c r="AI2" s="1059"/>
      <c r="AJ2" s="1059"/>
      <c r="AK2" s="1059"/>
      <c r="AL2" s="1060"/>
      <c r="AM2" s="1053"/>
      <c r="AN2" s="1058" t="s">
        <v>285</v>
      </c>
      <c r="AO2" s="1059"/>
      <c r="AP2" s="1059"/>
      <c r="AQ2" s="1059"/>
      <c r="AR2" s="1060"/>
      <c r="AS2" s="1053"/>
      <c r="AT2" s="1058" t="s">
        <v>286</v>
      </c>
      <c r="AU2" s="1059"/>
      <c r="AV2" s="1059"/>
      <c r="AW2" s="1059"/>
      <c r="AX2" s="1060"/>
      <c r="AY2" s="1053"/>
      <c r="AZ2" s="1058" t="s">
        <v>287</v>
      </c>
      <c r="BA2" s="1059"/>
      <c r="BB2" s="1059"/>
      <c r="BC2" s="1059"/>
      <c r="BD2" s="1060"/>
      <c r="BE2" s="1053"/>
      <c r="BF2" s="1058" t="s">
        <v>288</v>
      </c>
      <c r="BG2" s="1059"/>
      <c r="BH2" s="1059"/>
      <c r="BI2" s="1059"/>
      <c r="BJ2" s="1060"/>
      <c r="BK2" s="1053"/>
      <c r="BL2" s="1058" t="s">
        <v>289</v>
      </c>
      <c r="BM2" s="1059"/>
      <c r="BN2" s="1059"/>
      <c r="BO2" s="1059"/>
      <c r="BP2" s="1060"/>
      <c r="BQ2" s="1053"/>
      <c r="BR2" s="1058" t="s">
        <v>290</v>
      </c>
      <c r="BS2" s="1059"/>
      <c r="BT2" s="1059"/>
      <c r="BU2" s="1059"/>
      <c r="BV2" s="1060"/>
      <c r="BW2" s="1053"/>
      <c r="BX2" s="1058" t="s">
        <v>291</v>
      </c>
      <c r="BY2" s="1059"/>
      <c r="BZ2" s="1059"/>
      <c r="CA2" s="1059"/>
      <c r="CB2" s="1060"/>
      <c r="CC2" s="1053"/>
      <c r="CD2" s="1058" t="s">
        <v>292</v>
      </c>
      <c r="CE2" s="1059"/>
      <c r="CF2" s="1059"/>
      <c r="CG2" s="1059"/>
      <c r="CH2" s="1060"/>
      <c r="CI2" s="1053"/>
      <c r="CJ2" s="1058" t="s">
        <v>293</v>
      </c>
      <c r="CK2" s="1059"/>
      <c r="CL2" s="1059"/>
      <c r="CM2" s="1059"/>
      <c r="CN2" s="1060"/>
      <c r="CO2" s="1053"/>
      <c r="CP2" s="1058" t="s">
        <v>294</v>
      </c>
      <c r="CQ2" s="1059"/>
      <c r="CR2" s="1059"/>
      <c r="CS2" s="1059"/>
      <c r="CT2" s="1060"/>
      <c r="CU2" s="1053"/>
      <c r="CV2" s="1053" t="s">
        <v>279</v>
      </c>
      <c r="CW2" s="488"/>
      <c r="CX2" s="489"/>
      <c r="CY2" s="1070" t="s">
        <v>299</v>
      </c>
      <c r="CZ2" s="1071"/>
      <c r="DA2" s="1071"/>
      <c r="DB2" s="1071"/>
      <c r="DC2" s="1072"/>
      <c r="DD2" s="1053" t="s">
        <v>299</v>
      </c>
      <c r="DE2" s="1070" t="s">
        <v>305</v>
      </c>
      <c r="DF2" s="1071"/>
      <c r="DG2" s="1071"/>
      <c r="DH2" s="1071"/>
      <c r="DI2" s="1072"/>
      <c r="DJ2" s="1053" t="s">
        <v>305</v>
      </c>
      <c r="DK2" s="1070" t="s">
        <v>306</v>
      </c>
      <c r="DL2" s="1072"/>
      <c r="DM2" s="1053" t="s">
        <v>306</v>
      </c>
      <c r="DN2" s="1070" t="s">
        <v>307</v>
      </c>
      <c r="DO2" s="1071"/>
      <c r="DP2" s="1071"/>
      <c r="DQ2" s="1071"/>
      <c r="DR2" s="1072"/>
      <c r="DS2" s="1053" t="s">
        <v>307</v>
      </c>
      <c r="DT2" s="490"/>
      <c r="DU2" s="1070" t="s">
        <v>309</v>
      </c>
      <c r="DV2" s="1071"/>
      <c r="DW2" s="1071"/>
      <c r="DX2" s="1071"/>
      <c r="DY2" s="1072"/>
      <c r="DZ2" s="1053" t="s">
        <v>309</v>
      </c>
      <c r="EA2" s="1070" t="s">
        <v>310</v>
      </c>
      <c r="EB2" s="1071"/>
      <c r="EC2" s="1071"/>
      <c r="ED2" s="1071"/>
      <c r="EE2" s="1072"/>
      <c r="EF2" s="1053" t="s">
        <v>310</v>
      </c>
      <c r="EG2" s="1070" t="s">
        <v>311</v>
      </c>
      <c r="EH2" s="1071"/>
      <c r="EI2" s="1071"/>
      <c r="EJ2" s="1071"/>
      <c r="EK2" s="1072"/>
      <c r="EL2" s="1053" t="s">
        <v>311</v>
      </c>
      <c r="EM2" s="1070" t="s">
        <v>312</v>
      </c>
      <c r="EN2" s="1071"/>
      <c r="EO2" s="1071"/>
      <c r="EP2" s="1071"/>
      <c r="EQ2" s="1071"/>
      <c r="ER2" s="1071"/>
      <c r="ES2" s="1071"/>
      <c r="ET2" s="1071"/>
      <c r="EU2" s="1071"/>
      <c r="EV2" s="1072"/>
      <c r="EW2" s="1053" t="s">
        <v>312</v>
      </c>
      <c r="EX2" s="1070" t="s">
        <v>318</v>
      </c>
      <c r="EY2" s="1071"/>
      <c r="EZ2" s="1071"/>
      <c r="FA2" s="1071"/>
      <c r="FB2" s="1071"/>
      <c r="FC2" s="1071"/>
      <c r="FD2" s="1071"/>
      <c r="FE2" s="1071"/>
      <c r="FF2" s="1071"/>
      <c r="FG2" s="1071"/>
      <c r="FH2" s="1071"/>
      <c r="FI2" s="1071"/>
      <c r="FJ2" s="1071"/>
      <c r="FK2" s="1071"/>
      <c r="FL2" s="1071"/>
      <c r="FM2" s="1072"/>
      <c r="FN2" s="1053" t="s">
        <v>318</v>
      </c>
      <c r="FO2" s="1070" t="s">
        <v>325</v>
      </c>
      <c r="FP2" s="1073"/>
      <c r="FQ2" s="1073"/>
      <c r="FR2" s="1073"/>
      <c r="FS2" s="1073"/>
      <c r="FT2" s="1073"/>
      <c r="FU2" s="1073"/>
      <c r="FV2" s="1073"/>
      <c r="FW2" s="1073"/>
      <c r="FX2" s="1073"/>
      <c r="FY2" s="1074"/>
      <c r="FZ2" s="491"/>
      <c r="GA2" s="1064"/>
      <c r="GB2" s="1058" t="s">
        <v>387</v>
      </c>
      <c r="GC2" s="1059"/>
      <c r="GD2" s="1059"/>
      <c r="GE2" s="1059"/>
      <c r="GF2" s="1060"/>
      <c r="GG2" s="1053"/>
      <c r="GH2" s="1058" t="s">
        <v>388</v>
      </c>
      <c r="GI2" s="1059"/>
      <c r="GJ2" s="1059"/>
      <c r="GK2" s="1059"/>
      <c r="GL2" s="1060"/>
      <c r="GM2" s="1053"/>
      <c r="GN2" s="1058" t="s">
        <v>389</v>
      </c>
      <c r="GO2" s="1059"/>
      <c r="GP2" s="1059"/>
      <c r="GQ2" s="1059"/>
      <c r="GR2" s="1060"/>
      <c r="GS2" s="1053"/>
      <c r="GT2" s="1058" t="s">
        <v>390</v>
      </c>
      <c r="GU2" s="1059"/>
      <c r="GV2" s="1059"/>
      <c r="GW2" s="1059"/>
      <c r="GX2" s="1060"/>
      <c r="GY2" s="1053"/>
      <c r="GZ2" s="1058" t="s">
        <v>391</v>
      </c>
      <c r="HA2" s="1059"/>
      <c r="HB2" s="1059"/>
      <c r="HC2" s="1059"/>
      <c r="HD2" s="1060"/>
      <c r="HE2" s="1053"/>
      <c r="HF2" s="1058" t="s">
        <v>392</v>
      </c>
      <c r="HG2" s="1059"/>
      <c r="HH2" s="1059"/>
      <c r="HI2" s="1059"/>
      <c r="HJ2" s="1060"/>
      <c r="HK2" s="1053"/>
      <c r="HL2" s="1058" t="s">
        <v>393</v>
      </c>
      <c r="HM2" s="1059"/>
      <c r="HN2" s="1059"/>
      <c r="HO2" s="1059"/>
      <c r="HP2" s="1060"/>
      <c r="HQ2" s="1053"/>
      <c r="HR2" s="1058" t="s">
        <v>394</v>
      </c>
      <c r="HS2" s="1059"/>
      <c r="HT2" s="1059"/>
      <c r="HU2" s="1059"/>
      <c r="HV2" s="1060"/>
      <c r="HW2" s="1053"/>
      <c r="HX2" s="1053" t="s">
        <v>361</v>
      </c>
      <c r="HY2" s="1058" t="s">
        <v>395</v>
      </c>
      <c r="HZ2" s="1059"/>
      <c r="IA2" s="1059"/>
      <c r="IB2" s="1059"/>
      <c r="IC2" s="1060"/>
      <c r="ID2" s="1053"/>
      <c r="IE2" s="1058" t="s">
        <v>396</v>
      </c>
      <c r="IF2" s="1059"/>
      <c r="IG2" s="1059"/>
      <c r="IH2" s="1059"/>
      <c r="II2" s="1060"/>
      <c r="IJ2" s="1053"/>
      <c r="IK2" s="1058" t="s">
        <v>397</v>
      </c>
      <c r="IL2" s="1059"/>
      <c r="IM2" s="1059"/>
      <c r="IN2" s="1059"/>
      <c r="IO2" s="1060"/>
      <c r="IP2" s="1053"/>
      <c r="IQ2" s="1058" t="s">
        <v>398</v>
      </c>
      <c r="IR2" s="1059"/>
      <c r="IS2" s="1059"/>
      <c r="IT2" s="1059"/>
      <c r="IU2" s="1060"/>
      <c r="IV2" s="1053"/>
      <c r="IW2" s="1058" t="s">
        <v>399</v>
      </c>
      <c r="IX2" s="1059"/>
      <c r="IY2" s="1059"/>
      <c r="IZ2" s="1059"/>
      <c r="JA2" s="1060"/>
      <c r="JB2" s="1053"/>
      <c r="JC2" s="1058" t="s">
        <v>400</v>
      </c>
      <c r="JD2" s="1059"/>
      <c r="JE2" s="1059"/>
      <c r="JF2" s="1059"/>
      <c r="JG2" s="1060"/>
      <c r="JH2" s="1053"/>
      <c r="JI2" s="1058" t="s">
        <v>401</v>
      </c>
      <c r="JJ2" s="1059"/>
      <c r="JK2" s="1059"/>
      <c r="JL2" s="1059"/>
      <c r="JM2" s="1060"/>
      <c r="JN2" s="1053"/>
      <c r="JO2" s="1058" t="s">
        <v>402</v>
      </c>
      <c r="JP2" s="1059"/>
      <c r="JQ2" s="1059"/>
      <c r="JR2" s="1059"/>
      <c r="JS2" s="1060"/>
      <c r="JT2" s="1053"/>
      <c r="JU2" s="1053" t="s">
        <v>362</v>
      </c>
      <c r="JV2" s="1058" t="s">
        <v>403</v>
      </c>
      <c r="JW2" s="1059"/>
      <c r="JX2" s="1059"/>
      <c r="JY2" s="1059"/>
      <c r="JZ2" s="1060"/>
      <c r="KA2" s="1053" t="s">
        <v>363</v>
      </c>
      <c r="KB2" s="1058" t="s">
        <v>404</v>
      </c>
      <c r="KC2" s="1059"/>
      <c r="KD2" s="1059"/>
      <c r="KE2" s="1059"/>
      <c r="KF2" s="1060"/>
      <c r="KG2" s="1053" t="s">
        <v>364</v>
      </c>
      <c r="KH2" s="1058" t="s">
        <v>405</v>
      </c>
      <c r="KI2" s="1059"/>
      <c r="KJ2" s="1059"/>
      <c r="KK2" s="1059"/>
      <c r="KL2" s="1060"/>
      <c r="KM2" s="1053" t="s">
        <v>365</v>
      </c>
      <c r="KN2" s="490"/>
      <c r="KO2" s="490"/>
      <c r="KP2" s="490"/>
      <c r="KQ2" s="490"/>
      <c r="KR2" s="490"/>
      <c r="KS2" s="1061"/>
      <c r="KT2" s="490"/>
      <c r="KU2" s="490"/>
      <c r="KV2" s="490"/>
      <c r="KW2" s="490"/>
      <c r="KX2" s="490"/>
      <c r="KY2" s="490"/>
      <c r="KZ2" s="490"/>
      <c r="LA2" s="490"/>
      <c r="LB2" s="490"/>
      <c r="LC2" s="490"/>
      <c r="LD2" s="1053" t="s">
        <v>371</v>
      </c>
      <c r="LE2" s="1053" t="s">
        <v>346</v>
      </c>
      <c r="LF2" s="1058" t="s">
        <v>387</v>
      </c>
      <c r="LG2" s="1059"/>
      <c r="LH2" s="1059"/>
      <c r="LI2" s="1059"/>
      <c r="LJ2" s="1060"/>
      <c r="LK2" s="1053"/>
      <c r="LL2" s="1058" t="s">
        <v>388</v>
      </c>
      <c r="LM2" s="1059"/>
      <c r="LN2" s="1059"/>
      <c r="LO2" s="1059"/>
      <c r="LP2" s="1060"/>
      <c r="LQ2" s="1053"/>
      <c r="LR2" s="1058" t="s">
        <v>389</v>
      </c>
      <c r="LS2" s="1059"/>
      <c r="LT2" s="1059"/>
      <c r="LU2" s="1059"/>
      <c r="LV2" s="1060"/>
      <c r="LW2" s="1053"/>
      <c r="LX2" s="1058" t="s">
        <v>390</v>
      </c>
      <c r="LY2" s="1059"/>
      <c r="LZ2" s="1059"/>
      <c r="MA2" s="1059"/>
      <c r="MB2" s="1060"/>
      <c r="MC2" s="1053"/>
      <c r="MD2" s="1058" t="s">
        <v>391</v>
      </c>
      <c r="ME2" s="1059"/>
      <c r="MF2" s="1059"/>
      <c r="MG2" s="1059"/>
      <c r="MH2" s="1060"/>
      <c r="MI2" s="1053"/>
      <c r="MJ2" s="1058" t="s">
        <v>392</v>
      </c>
      <c r="MK2" s="1059"/>
      <c r="ML2" s="1059"/>
      <c r="MM2" s="1059"/>
      <c r="MN2" s="1060"/>
      <c r="MO2" s="1053"/>
      <c r="MP2" s="1058" t="s">
        <v>393</v>
      </c>
      <c r="MQ2" s="1059"/>
      <c r="MR2" s="1059"/>
      <c r="MS2" s="1059"/>
      <c r="MT2" s="1060"/>
      <c r="MU2" s="1053"/>
      <c r="MV2" s="1058" t="s">
        <v>394</v>
      </c>
      <c r="MW2" s="1059"/>
      <c r="MX2" s="1059"/>
      <c r="MY2" s="1059"/>
      <c r="MZ2" s="1060"/>
      <c r="NA2" s="1053"/>
      <c r="NB2" s="1053" t="s">
        <v>361</v>
      </c>
      <c r="NC2" s="1058" t="s">
        <v>395</v>
      </c>
      <c r="ND2" s="1059"/>
      <c r="NE2" s="1059"/>
      <c r="NF2" s="1059"/>
      <c r="NG2" s="1060"/>
      <c r="NH2" s="1053"/>
      <c r="NI2" s="1058" t="s">
        <v>396</v>
      </c>
      <c r="NJ2" s="1059"/>
      <c r="NK2" s="1059"/>
      <c r="NL2" s="1059"/>
      <c r="NM2" s="1060"/>
      <c r="NN2" s="1053"/>
      <c r="NO2" s="1058" t="s">
        <v>397</v>
      </c>
      <c r="NP2" s="1059"/>
      <c r="NQ2" s="1059"/>
      <c r="NR2" s="1059"/>
      <c r="NS2" s="1060"/>
      <c r="NT2" s="1053"/>
      <c r="NU2" s="1058" t="s">
        <v>398</v>
      </c>
      <c r="NV2" s="1059"/>
      <c r="NW2" s="1059"/>
      <c r="NX2" s="1059"/>
      <c r="NY2" s="1060"/>
      <c r="NZ2" s="1053"/>
      <c r="OA2" s="1058" t="s">
        <v>399</v>
      </c>
      <c r="OB2" s="1059"/>
      <c r="OC2" s="1059"/>
      <c r="OD2" s="1059"/>
      <c r="OE2" s="1060"/>
      <c r="OF2" s="1053"/>
      <c r="OG2" s="1058" t="s">
        <v>400</v>
      </c>
      <c r="OH2" s="1059"/>
      <c r="OI2" s="1059"/>
      <c r="OJ2" s="1059"/>
      <c r="OK2" s="1060"/>
      <c r="OL2" s="1053"/>
      <c r="OM2" s="1058" t="s">
        <v>401</v>
      </c>
      <c r="ON2" s="1059"/>
      <c r="OO2" s="1059"/>
      <c r="OP2" s="1059"/>
      <c r="OQ2" s="1060"/>
      <c r="OR2" s="1053"/>
      <c r="OS2" s="1058" t="s">
        <v>402</v>
      </c>
      <c r="OT2" s="1059"/>
      <c r="OU2" s="1059"/>
      <c r="OV2" s="1059"/>
      <c r="OW2" s="1060"/>
      <c r="OX2" s="1053"/>
      <c r="OY2" s="1053" t="s">
        <v>362</v>
      </c>
      <c r="OZ2" s="1058" t="s">
        <v>403</v>
      </c>
      <c r="PA2" s="1059"/>
      <c r="PB2" s="1059"/>
      <c r="PC2" s="1059"/>
      <c r="PD2" s="1060"/>
      <c r="PE2" s="1053" t="s">
        <v>363</v>
      </c>
      <c r="PF2" s="1058" t="s">
        <v>404</v>
      </c>
      <c r="PG2" s="1059"/>
      <c r="PH2" s="1059"/>
      <c r="PI2" s="1059"/>
      <c r="PJ2" s="1060"/>
      <c r="PK2" s="1053" t="s">
        <v>364</v>
      </c>
      <c r="PL2" s="1058" t="s">
        <v>405</v>
      </c>
      <c r="PM2" s="1059"/>
      <c r="PN2" s="1059"/>
      <c r="PO2" s="1059"/>
      <c r="PP2" s="1060"/>
      <c r="PQ2" s="1053" t="s">
        <v>365</v>
      </c>
      <c r="PR2" s="490"/>
      <c r="PS2" s="490"/>
      <c r="PT2" s="490"/>
      <c r="PU2" s="490"/>
      <c r="PV2" s="490"/>
      <c r="PW2" s="1061"/>
      <c r="PX2" s="490"/>
      <c r="PY2" s="490"/>
      <c r="PZ2" s="490"/>
      <c r="QA2" s="490"/>
      <c r="QB2" s="490"/>
      <c r="QC2" s="490"/>
      <c r="QD2" s="490"/>
      <c r="QE2" s="490"/>
      <c r="QF2" s="490"/>
      <c r="QG2" s="490"/>
      <c r="QH2" s="1053" t="s">
        <v>371</v>
      </c>
      <c r="QI2" s="1053" t="s">
        <v>347</v>
      </c>
      <c r="QJ2" s="1058" t="s">
        <v>387</v>
      </c>
      <c r="QK2" s="1059"/>
      <c r="QL2" s="1059"/>
      <c r="QM2" s="1059"/>
      <c r="QN2" s="1060"/>
      <c r="QO2" s="1053"/>
      <c r="QP2" s="1058" t="s">
        <v>388</v>
      </c>
      <c r="QQ2" s="1059"/>
      <c r="QR2" s="1059"/>
      <c r="QS2" s="1059"/>
      <c r="QT2" s="1060"/>
      <c r="QU2" s="1053"/>
      <c r="QV2" s="1058" t="s">
        <v>389</v>
      </c>
      <c r="QW2" s="1059"/>
      <c r="QX2" s="1059"/>
      <c r="QY2" s="1059"/>
      <c r="QZ2" s="1060"/>
      <c r="RA2" s="1053"/>
      <c r="RB2" s="1058" t="s">
        <v>390</v>
      </c>
      <c r="RC2" s="1059"/>
      <c r="RD2" s="1059"/>
      <c r="RE2" s="1059"/>
      <c r="RF2" s="1060"/>
      <c r="RG2" s="1053"/>
      <c r="RH2" s="1058" t="s">
        <v>391</v>
      </c>
      <c r="RI2" s="1059"/>
      <c r="RJ2" s="1059"/>
      <c r="RK2" s="1059"/>
      <c r="RL2" s="1060"/>
      <c r="RM2" s="1053"/>
      <c r="RN2" s="1058" t="s">
        <v>392</v>
      </c>
      <c r="RO2" s="1059"/>
      <c r="RP2" s="1059"/>
      <c r="RQ2" s="1059"/>
      <c r="RR2" s="1060"/>
      <c r="RS2" s="1053"/>
      <c r="RT2" s="1058" t="s">
        <v>393</v>
      </c>
      <c r="RU2" s="1059"/>
      <c r="RV2" s="1059"/>
      <c r="RW2" s="1059"/>
      <c r="RX2" s="1060"/>
      <c r="RY2" s="1053"/>
      <c r="RZ2" s="1058" t="s">
        <v>394</v>
      </c>
      <c r="SA2" s="1059"/>
      <c r="SB2" s="1059"/>
      <c r="SC2" s="1059"/>
      <c r="SD2" s="1060"/>
      <c r="SE2" s="1053"/>
      <c r="SF2" s="1053" t="s">
        <v>361</v>
      </c>
      <c r="SG2" s="1058" t="s">
        <v>395</v>
      </c>
      <c r="SH2" s="1059"/>
      <c r="SI2" s="1059"/>
      <c r="SJ2" s="1059"/>
      <c r="SK2" s="1060"/>
      <c r="SL2" s="1053"/>
      <c r="SM2" s="1058" t="s">
        <v>396</v>
      </c>
      <c r="SN2" s="1059"/>
      <c r="SO2" s="1059"/>
      <c r="SP2" s="1059"/>
      <c r="SQ2" s="1060"/>
      <c r="SR2" s="1053"/>
      <c r="SS2" s="1058" t="s">
        <v>397</v>
      </c>
      <c r="ST2" s="1059"/>
      <c r="SU2" s="1059"/>
      <c r="SV2" s="1059"/>
      <c r="SW2" s="1060"/>
      <c r="SX2" s="1053"/>
      <c r="SY2" s="1058" t="s">
        <v>398</v>
      </c>
      <c r="SZ2" s="1059"/>
      <c r="TA2" s="1059"/>
      <c r="TB2" s="1059"/>
      <c r="TC2" s="1060"/>
      <c r="TD2" s="1053"/>
      <c r="TE2" s="1058" t="s">
        <v>399</v>
      </c>
      <c r="TF2" s="1059"/>
      <c r="TG2" s="1059"/>
      <c r="TH2" s="1059"/>
      <c r="TI2" s="1060"/>
      <c r="TJ2" s="1053"/>
      <c r="TK2" s="1058" t="s">
        <v>400</v>
      </c>
      <c r="TL2" s="1059"/>
      <c r="TM2" s="1059"/>
      <c r="TN2" s="1059"/>
      <c r="TO2" s="1060"/>
      <c r="TP2" s="1053"/>
      <c r="TQ2" s="1058" t="s">
        <v>401</v>
      </c>
      <c r="TR2" s="1059"/>
      <c r="TS2" s="1059"/>
      <c r="TT2" s="1059"/>
      <c r="TU2" s="1060"/>
      <c r="TV2" s="1053"/>
      <c r="TW2" s="1058" t="s">
        <v>402</v>
      </c>
      <c r="TX2" s="1059"/>
      <c r="TY2" s="1059"/>
      <c r="TZ2" s="1059"/>
      <c r="UA2" s="1060"/>
      <c r="UB2" s="1053"/>
      <c r="UC2" s="1053" t="s">
        <v>362</v>
      </c>
      <c r="UD2" s="1058" t="s">
        <v>403</v>
      </c>
      <c r="UE2" s="1059"/>
      <c r="UF2" s="1059"/>
      <c r="UG2" s="1059"/>
      <c r="UH2" s="1060"/>
      <c r="UI2" s="1053" t="s">
        <v>363</v>
      </c>
      <c r="UJ2" s="1058" t="s">
        <v>404</v>
      </c>
      <c r="UK2" s="1059"/>
      <c r="UL2" s="1059"/>
      <c r="UM2" s="1059"/>
      <c r="UN2" s="1060"/>
      <c r="UO2" s="1053" t="s">
        <v>364</v>
      </c>
      <c r="UP2" s="1058" t="s">
        <v>405</v>
      </c>
      <c r="UQ2" s="1059"/>
      <c r="UR2" s="1059"/>
      <c r="US2" s="1059"/>
      <c r="UT2" s="1060"/>
      <c r="UU2" s="1053" t="s">
        <v>365</v>
      </c>
      <c r="UV2" s="490"/>
      <c r="UW2" s="490"/>
      <c r="UX2" s="490"/>
      <c r="UY2" s="490"/>
      <c r="UZ2" s="490"/>
      <c r="VA2" s="1061"/>
      <c r="VB2" s="490"/>
      <c r="VC2" s="490"/>
      <c r="VD2" s="490"/>
      <c r="VE2" s="490"/>
      <c r="VF2" s="490"/>
      <c r="VG2" s="490"/>
      <c r="VH2" s="490"/>
      <c r="VI2" s="490"/>
      <c r="VJ2" s="490"/>
      <c r="VK2" s="490"/>
      <c r="VL2" s="1053" t="s">
        <v>371</v>
      </c>
      <c r="VM2" s="1053" t="s">
        <v>348</v>
      </c>
      <c r="VN2" s="1058" t="s">
        <v>387</v>
      </c>
      <c r="VO2" s="1059"/>
      <c r="VP2" s="1059"/>
      <c r="VQ2" s="1059"/>
      <c r="VR2" s="1060"/>
      <c r="VS2" s="1053"/>
      <c r="VT2" s="1058" t="s">
        <v>388</v>
      </c>
      <c r="VU2" s="1059"/>
      <c r="VV2" s="1059"/>
      <c r="VW2" s="1059"/>
      <c r="VX2" s="1060"/>
      <c r="VY2" s="1053"/>
      <c r="VZ2" s="1058" t="s">
        <v>389</v>
      </c>
      <c r="WA2" s="1059"/>
      <c r="WB2" s="1059"/>
      <c r="WC2" s="1059"/>
      <c r="WD2" s="1060"/>
      <c r="WE2" s="1053"/>
      <c r="WF2" s="1058" t="s">
        <v>390</v>
      </c>
      <c r="WG2" s="1059"/>
      <c r="WH2" s="1059"/>
      <c r="WI2" s="1059"/>
      <c r="WJ2" s="1060"/>
      <c r="WK2" s="1053"/>
      <c r="WL2" s="1058" t="s">
        <v>391</v>
      </c>
      <c r="WM2" s="1059"/>
      <c r="WN2" s="1059"/>
      <c r="WO2" s="1059"/>
      <c r="WP2" s="1060"/>
      <c r="WQ2" s="1053"/>
      <c r="WR2" s="1058" t="s">
        <v>392</v>
      </c>
      <c r="WS2" s="1059"/>
      <c r="WT2" s="1059"/>
      <c r="WU2" s="1059"/>
      <c r="WV2" s="1060"/>
      <c r="WW2" s="1053"/>
      <c r="WX2" s="1058" t="s">
        <v>393</v>
      </c>
      <c r="WY2" s="1059"/>
      <c r="WZ2" s="1059"/>
      <c r="XA2" s="1059"/>
      <c r="XB2" s="1060"/>
      <c r="XC2" s="1053"/>
      <c r="XD2" s="1058" t="s">
        <v>394</v>
      </c>
      <c r="XE2" s="1059"/>
      <c r="XF2" s="1059"/>
      <c r="XG2" s="1059"/>
      <c r="XH2" s="1060"/>
      <c r="XI2" s="1053"/>
      <c r="XJ2" s="1053" t="s">
        <v>361</v>
      </c>
      <c r="XK2" s="1058" t="s">
        <v>395</v>
      </c>
      <c r="XL2" s="1059"/>
      <c r="XM2" s="1059"/>
      <c r="XN2" s="1059"/>
      <c r="XO2" s="1060"/>
      <c r="XP2" s="1053"/>
      <c r="XQ2" s="1058" t="s">
        <v>396</v>
      </c>
      <c r="XR2" s="1059"/>
      <c r="XS2" s="1059"/>
      <c r="XT2" s="1059"/>
      <c r="XU2" s="1060"/>
      <c r="XV2" s="1053"/>
      <c r="XW2" s="1058" t="s">
        <v>397</v>
      </c>
      <c r="XX2" s="1059"/>
      <c r="XY2" s="1059"/>
      <c r="XZ2" s="1059"/>
      <c r="YA2" s="1060"/>
      <c r="YB2" s="1053"/>
      <c r="YC2" s="1058" t="s">
        <v>398</v>
      </c>
      <c r="YD2" s="1059"/>
      <c r="YE2" s="1059"/>
      <c r="YF2" s="1059"/>
      <c r="YG2" s="1060"/>
      <c r="YH2" s="1053"/>
      <c r="YI2" s="1058" t="s">
        <v>399</v>
      </c>
      <c r="YJ2" s="1059"/>
      <c r="YK2" s="1059"/>
      <c r="YL2" s="1059"/>
      <c r="YM2" s="1060"/>
      <c r="YN2" s="1053"/>
      <c r="YO2" s="1058" t="s">
        <v>400</v>
      </c>
      <c r="YP2" s="1059"/>
      <c r="YQ2" s="1059"/>
      <c r="YR2" s="1059"/>
      <c r="YS2" s="1060"/>
      <c r="YT2" s="1053"/>
      <c r="YU2" s="1058" t="s">
        <v>401</v>
      </c>
      <c r="YV2" s="1059"/>
      <c r="YW2" s="1059"/>
      <c r="YX2" s="1059"/>
      <c r="YY2" s="1060"/>
      <c r="YZ2" s="1053"/>
      <c r="ZA2" s="1058" t="s">
        <v>402</v>
      </c>
      <c r="ZB2" s="1059"/>
      <c r="ZC2" s="1059"/>
      <c r="ZD2" s="1059"/>
      <c r="ZE2" s="1060"/>
      <c r="ZF2" s="1053"/>
      <c r="ZG2" s="1053" t="s">
        <v>362</v>
      </c>
      <c r="ZH2" s="1058" t="s">
        <v>403</v>
      </c>
      <c r="ZI2" s="1059"/>
      <c r="ZJ2" s="1059"/>
      <c r="ZK2" s="1059"/>
      <c r="ZL2" s="1060"/>
      <c r="ZM2" s="1053" t="s">
        <v>363</v>
      </c>
      <c r="ZN2" s="1058" t="s">
        <v>404</v>
      </c>
      <c r="ZO2" s="1059"/>
      <c r="ZP2" s="1059"/>
      <c r="ZQ2" s="1059"/>
      <c r="ZR2" s="1060"/>
      <c r="ZS2" s="1053" t="s">
        <v>364</v>
      </c>
      <c r="ZT2" s="1058" t="s">
        <v>405</v>
      </c>
      <c r="ZU2" s="1059"/>
      <c r="ZV2" s="1059"/>
      <c r="ZW2" s="1059"/>
      <c r="ZX2" s="1060"/>
      <c r="ZY2" s="1053" t="s">
        <v>365</v>
      </c>
      <c r="ZZ2" s="490"/>
      <c r="AAA2" s="490"/>
      <c r="AAB2" s="490"/>
      <c r="AAC2" s="490"/>
      <c r="AAD2" s="490"/>
      <c r="AAE2" s="1061"/>
      <c r="AAF2" s="490"/>
      <c r="AAG2" s="490"/>
      <c r="AAH2" s="490"/>
      <c r="AAI2" s="490"/>
      <c r="AAJ2" s="490"/>
      <c r="AAK2" s="490"/>
      <c r="AAL2" s="490"/>
      <c r="AAM2" s="490"/>
      <c r="AAN2" s="490"/>
      <c r="AAO2" s="490"/>
      <c r="AAP2" s="1053" t="s">
        <v>371</v>
      </c>
      <c r="AAQ2" s="1053" t="s">
        <v>349</v>
      </c>
      <c r="AAR2" s="1058" t="s">
        <v>387</v>
      </c>
      <c r="AAS2" s="1059"/>
      <c r="AAT2" s="1059"/>
      <c r="AAU2" s="1059"/>
      <c r="AAV2" s="1060"/>
      <c r="AAW2" s="1053"/>
      <c r="AAX2" s="1058" t="s">
        <v>388</v>
      </c>
      <c r="AAY2" s="1059"/>
      <c r="AAZ2" s="1059"/>
      <c r="ABA2" s="1059"/>
      <c r="ABB2" s="1060"/>
      <c r="ABC2" s="1053"/>
      <c r="ABD2" s="1058" t="s">
        <v>389</v>
      </c>
      <c r="ABE2" s="1059"/>
      <c r="ABF2" s="1059"/>
      <c r="ABG2" s="1059"/>
      <c r="ABH2" s="1060"/>
      <c r="ABI2" s="1053"/>
      <c r="ABJ2" s="1058" t="s">
        <v>390</v>
      </c>
      <c r="ABK2" s="1059"/>
      <c r="ABL2" s="1059"/>
      <c r="ABM2" s="1059"/>
      <c r="ABN2" s="1060"/>
      <c r="ABO2" s="1053"/>
      <c r="ABP2" s="1058" t="s">
        <v>391</v>
      </c>
      <c r="ABQ2" s="1059"/>
      <c r="ABR2" s="1059"/>
      <c r="ABS2" s="1059"/>
      <c r="ABT2" s="1060"/>
      <c r="ABU2" s="1053"/>
      <c r="ABV2" s="1058" t="s">
        <v>392</v>
      </c>
      <c r="ABW2" s="1059"/>
      <c r="ABX2" s="1059"/>
      <c r="ABY2" s="1059"/>
      <c r="ABZ2" s="1060"/>
      <c r="ACA2" s="1053"/>
      <c r="ACB2" s="1058" t="s">
        <v>393</v>
      </c>
      <c r="ACC2" s="1059"/>
      <c r="ACD2" s="1059"/>
      <c r="ACE2" s="1059"/>
      <c r="ACF2" s="1060"/>
      <c r="ACG2" s="1053"/>
      <c r="ACH2" s="1058" t="s">
        <v>394</v>
      </c>
      <c r="ACI2" s="1059"/>
      <c r="ACJ2" s="1059"/>
      <c r="ACK2" s="1059"/>
      <c r="ACL2" s="1060"/>
      <c r="ACM2" s="1053"/>
      <c r="ACN2" s="1053" t="s">
        <v>361</v>
      </c>
      <c r="ACO2" s="1058" t="s">
        <v>395</v>
      </c>
      <c r="ACP2" s="1059"/>
      <c r="ACQ2" s="1059"/>
      <c r="ACR2" s="1059"/>
      <c r="ACS2" s="1060"/>
      <c r="ACT2" s="1053"/>
      <c r="ACU2" s="1058" t="s">
        <v>396</v>
      </c>
      <c r="ACV2" s="1059"/>
      <c r="ACW2" s="1059"/>
      <c r="ACX2" s="1059"/>
      <c r="ACY2" s="1060"/>
      <c r="ACZ2" s="1053"/>
      <c r="ADA2" s="1058" t="s">
        <v>397</v>
      </c>
      <c r="ADB2" s="1059"/>
      <c r="ADC2" s="1059"/>
      <c r="ADD2" s="1059"/>
      <c r="ADE2" s="1060"/>
      <c r="ADF2" s="1053"/>
      <c r="ADG2" s="1058" t="s">
        <v>398</v>
      </c>
      <c r="ADH2" s="1059"/>
      <c r="ADI2" s="1059"/>
      <c r="ADJ2" s="1059"/>
      <c r="ADK2" s="1060"/>
      <c r="ADL2" s="1053"/>
      <c r="ADM2" s="1058" t="s">
        <v>399</v>
      </c>
      <c r="ADN2" s="1059"/>
      <c r="ADO2" s="1059"/>
      <c r="ADP2" s="1059"/>
      <c r="ADQ2" s="1060"/>
      <c r="ADR2" s="1053"/>
      <c r="ADS2" s="1058" t="s">
        <v>400</v>
      </c>
      <c r="ADT2" s="1059"/>
      <c r="ADU2" s="1059"/>
      <c r="ADV2" s="1059"/>
      <c r="ADW2" s="1060"/>
      <c r="ADX2" s="1053"/>
      <c r="ADY2" s="1058" t="s">
        <v>401</v>
      </c>
      <c r="ADZ2" s="1059"/>
      <c r="AEA2" s="1059"/>
      <c r="AEB2" s="1059"/>
      <c r="AEC2" s="1060"/>
      <c r="AED2" s="1053"/>
      <c r="AEE2" s="1058" t="s">
        <v>402</v>
      </c>
      <c r="AEF2" s="1059"/>
      <c r="AEG2" s="1059"/>
      <c r="AEH2" s="1059"/>
      <c r="AEI2" s="1060"/>
      <c r="AEJ2" s="1053"/>
      <c r="AEK2" s="1053" t="s">
        <v>362</v>
      </c>
      <c r="AEL2" s="1058" t="s">
        <v>403</v>
      </c>
      <c r="AEM2" s="1059"/>
      <c r="AEN2" s="1059"/>
      <c r="AEO2" s="1059"/>
      <c r="AEP2" s="1060"/>
      <c r="AEQ2" s="1053" t="s">
        <v>363</v>
      </c>
      <c r="AER2" s="1058" t="s">
        <v>404</v>
      </c>
      <c r="AES2" s="1059"/>
      <c r="AET2" s="1059"/>
      <c r="AEU2" s="1059"/>
      <c r="AEV2" s="1060"/>
      <c r="AEW2" s="1053" t="s">
        <v>364</v>
      </c>
      <c r="AEX2" s="1058" t="s">
        <v>405</v>
      </c>
      <c r="AEY2" s="1059"/>
      <c r="AEZ2" s="1059"/>
      <c r="AFA2" s="1059"/>
      <c r="AFB2" s="1060"/>
      <c r="AFC2" s="1053" t="s">
        <v>365</v>
      </c>
      <c r="AFD2" s="490"/>
      <c r="AFE2" s="490"/>
      <c r="AFF2" s="490"/>
      <c r="AFG2" s="490"/>
      <c r="AFH2" s="490"/>
      <c r="AFI2" s="1061"/>
      <c r="AFJ2" s="490"/>
      <c r="AFK2" s="490"/>
      <c r="AFL2" s="490"/>
      <c r="AFM2" s="490"/>
      <c r="AFN2" s="490"/>
      <c r="AFO2" s="490"/>
      <c r="AFP2" s="490"/>
      <c r="AFQ2" s="490"/>
      <c r="AFR2" s="490"/>
      <c r="AFS2" s="490"/>
      <c r="AFT2" s="1053" t="s">
        <v>371</v>
      </c>
      <c r="AFU2" s="1053" t="s">
        <v>350</v>
      </c>
      <c r="AFV2" s="1058" t="s">
        <v>261</v>
      </c>
      <c r="AFW2" s="1059"/>
      <c r="AFX2" s="1059"/>
      <c r="AFY2" s="1059"/>
      <c r="AFZ2" s="1060"/>
      <c r="AGA2" s="1053" t="s">
        <v>351</v>
      </c>
      <c r="AGB2" s="1058" t="s">
        <v>262</v>
      </c>
      <c r="AGC2" s="1059"/>
      <c r="AGD2" s="1059"/>
      <c r="AGE2" s="1059"/>
      <c r="AGF2" s="1060"/>
      <c r="AGG2" s="1053" t="s">
        <v>352</v>
      </c>
      <c r="AGH2" s="1058" t="s">
        <v>263</v>
      </c>
      <c r="AGI2" s="1059"/>
      <c r="AGJ2" s="1059"/>
      <c r="AGK2" s="1059"/>
      <c r="AGL2" s="1060"/>
      <c r="AGM2" s="1053" t="s">
        <v>406</v>
      </c>
      <c r="AGN2" s="1058" t="s">
        <v>264</v>
      </c>
      <c r="AGO2" s="1059"/>
      <c r="AGP2" s="1059"/>
      <c r="AGQ2" s="1059"/>
      <c r="AGR2" s="1060"/>
      <c r="AGS2" s="1053" t="s">
        <v>353</v>
      </c>
      <c r="AGT2" s="1058" t="s">
        <v>265</v>
      </c>
      <c r="AGU2" s="1059"/>
      <c r="AGV2" s="1059"/>
      <c r="AGW2" s="1059"/>
      <c r="AGX2" s="1060"/>
      <c r="AGY2" s="1053" t="s">
        <v>354</v>
      </c>
      <c r="AGZ2" s="1075" t="s">
        <v>182</v>
      </c>
      <c r="AHA2" s="1076"/>
      <c r="AHB2" s="1076"/>
      <c r="AHC2" s="1076"/>
      <c r="AHD2" s="1076"/>
      <c r="AHE2" s="1076"/>
      <c r="AHF2" s="1076"/>
      <c r="AHG2" s="1076"/>
      <c r="AHH2" s="1076"/>
      <c r="AHI2" s="1076"/>
      <c r="AHJ2" s="1076"/>
      <c r="AHK2" s="1076"/>
      <c r="AHL2" s="1076"/>
      <c r="AHM2" s="1076"/>
      <c r="AHN2" s="1076"/>
      <c r="AHO2" s="1077"/>
      <c r="AHP2" s="1078" t="s">
        <v>123</v>
      </c>
    </row>
    <row r="3" spans="1:900" ht="75.75" customHeight="1" thickBot="1" x14ac:dyDescent="0.3">
      <c r="A3" s="12"/>
      <c r="B3" s="102"/>
      <c r="C3" s="104" t="s">
        <v>267</v>
      </c>
      <c r="D3" s="104" t="s">
        <v>268</v>
      </c>
      <c r="E3" s="105" t="s">
        <v>269</v>
      </c>
      <c r="F3" s="105" t="s">
        <v>270</v>
      </c>
      <c r="G3" s="105" t="s">
        <v>271</v>
      </c>
      <c r="H3" s="104" t="s">
        <v>272</v>
      </c>
      <c r="I3" s="1086"/>
      <c r="J3" s="343" t="s">
        <v>2</v>
      </c>
      <c r="K3" s="343" t="s">
        <v>49</v>
      </c>
      <c r="L3" s="343" t="s">
        <v>50</v>
      </c>
      <c r="M3" s="343" t="s">
        <v>74</v>
      </c>
      <c r="N3" s="343" t="s">
        <v>0</v>
      </c>
      <c r="O3" s="1056"/>
      <c r="P3" s="343" t="s">
        <v>2</v>
      </c>
      <c r="Q3" s="343" t="s">
        <v>49</v>
      </c>
      <c r="R3" s="343" t="s">
        <v>50</v>
      </c>
      <c r="S3" s="343" t="s">
        <v>74</v>
      </c>
      <c r="T3" s="343" t="s">
        <v>0</v>
      </c>
      <c r="U3" s="1056"/>
      <c r="V3" s="343" t="s">
        <v>2</v>
      </c>
      <c r="W3" s="343" t="s">
        <v>49</v>
      </c>
      <c r="X3" s="343" t="s">
        <v>50</v>
      </c>
      <c r="Y3" s="343" t="s">
        <v>74</v>
      </c>
      <c r="Z3" s="343" t="s">
        <v>0</v>
      </c>
      <c r="AA3" s="1056"/>
      <c r="AB3" s="343" t="s">
        <v>2</v>
      </c>
      <c r="AC3" s="343" t="s">
        <v>49</v>
      </c>
      <c r="AD3" s="343" t="s">
        <v>50</v>
      </c>
      <c r="AE3" s="343" t="s">
        <v>74</v>
      </c>
      <c r="AF3" s="343" t="s">
        <v>0</v>
      </c>
      <c r="AG3" s="1056"/>
      <c r="AH3" s="343" t="s">
        <v>2</v>
      </c>
      <c r="AI3" s="343" t="s">
        <v>49</v>
      </c>
      <c r="AJ3" s="343" t="s">
        <v>50</v>
      </c>
      <c r="AK3" s="343" t="s">
        <v>74</v>
      </c>
      <c r="AL3" s="343" t="s">
        <v>0</v>
      </c>
      <c r="AM3" s="1056"/>
      <c r="AN3" s="343" t="s">
        <v>2</v>
      </c>
      <c r="AO3" s="343" t="s">
        <v>49</v>
      </c>
      <c r="AP3" s="343" t="s">
        <v>50</v>
      </c>
      <c r="AQ3" s="343" t="s">
        <v>74</v>
      </c>
      <c r="AR3" s="343" t="s">
        <v>0</v>
      </c>
      <c r="AS3" s="1056"/>
      <c r="AT3" s="343" t="s">
        <v>2</v>
      </c>
      <c r="AU3" s="343" t="s">
        <v>49</v>
      </c>
      <c r="AV3" s="343" t="s">
        <v>50</v>
      </c>
      <c r="AW3" s="343" t="s">
        <v>74</v>
      </c>
      <c r="AX3" s="343" t="s">
        <v>0</v>
      </c>
      <c r="AY3" s="1056"/>
      <c r="AZ3" s="343" t="s">
        <v>2</v>
      </c>
      <c r="BA3" s="343" t="s">
        <v>49</v>
      </c>
      <c r="BB3" s="343" t="s">
        <v>50</v>
      </c>
      <c r="BC3" s="343" t="s">
        <v>74</v>
      </c>
      <c r="BD3" s="343" t="s">
        <v>0</v>
      </c>
      <c r="BE3" s="1056"/>
      <c r="BF3" s="343" t="s">
        <v>2</v>
      </c>
      <c r="BG3" s="343" t="s">
        <v>49</v>
      </c>
      <c r="BH3" s="343" t="s">
        <v>50</v>
      </c>
      <c r="BI3" s="343" t="s">
        <v>74</v>
      </c>
      <c r="BJ3" s="343" t="s">
        <v>0</v>
      </c>
      <c r="BK3" s="1056"/>
      <c r="BL3" s="343" t="s">
        <v>2</v>
      </c>
      <c r="BM3" s="343" t="s">
        <v>49</v>
      </c>
      <c r="BN3" s="343" t="s">
        <v>50</v>
      </c>
      <c r="BO3" s="343" t="s">
        <v>74</v>
      </c>
      <c r="BP3" s="343" t="s">
        <v>0</v>
      </c>
      <c r="BQ3" s="1056"/>
      <c r="BR3" s="343" t="s">
        <v>2</v>
      </c>
      <c r="BS3" s="343" t="s">
        <v>49</v>
      </c>
      <c r="BT3" s="343" t="s">
        <v>50</v>
      </c>
      <c r="BU3" s="343" t="s">
        <v>74</v>
      </c>
      <c r="BV3" s="343" t="s">
        <v>0</v>
      </c>
      <c r="BW3" s="1056"/>
      <c r="BX3" s="343" t="s">
        <v>2</v>
      </c>
      <c r="BY3" s="343" t="s">
        <v>49</v>
      </c>
      <c r="BZ3" s="343" t="s">
        <v>50</v>
      </c>
      <c r="CA3" s="343" t="s">
        <v>74</v>
      </c>
      <c r="CB3" s="343" t="s">
        <v>0</v>
      </c>
      <c r="CC3" s="1056"/>
      <c r="CD3" s="343" t="s">
        <v>2</v>
      </c>
      <c r="CE3" s="343" t="s">
        <v>49</v>
      </c>
      <c r="CF3" s="343" t="s">
        <v>50</v>
      </c>
      <c r="CG3" s="343" t="s">
        <v>74</v>
      </c>
      <c r="CH3" s="343" t="s">
        <v>0</v>
      </c>
      <c r="CI3" s="1056"/>
      <c r="CJ3" s="343" t="s">
        <v>2</v>
      </c>
      <c r="CK3" s="343" t="s">
        <v>49</v>
      </c>
      <c r="CL3" s="343" t="s">
        <v>50</v>
      </c>
      <c r="CM3" s="343" t="s">
        <v>74</v>
      </c>
      <c r="CN3" s="343" t="s">
        <v>0</v>
      </c>
      <c r="CO3" s="1056"/>
      <c r="CP3" s="343" t="s">
        <v>2</v>
      </c>
      <c r="CQ3" s="343" t="s">
        <v>49</v>
      </c>
      <c r="CR3" s="343" t="s">
        <v>50</v>
      </c>
      <c r="CS3" s="343" t="s">
        <v>74</v>
      </c>
      <c r="CT3" s="343" t="s">
        <v>0</v>
      </c>
      <c r="CU3" s="1056"/>
      <c r="CV3" s="1054"/>
      <c r="CW3" s="492" t="s">
        <v>295</v>
      </c>
      <c r="CX3" s="492" t="s">
        <v>298</v>
      </c>
      <c r="CY3" s="493" t="s">
        <v>300</v>
      </c>
      <c r="CZ3" s="493" t="s">
        <v>301</v>
      </c>
      <c r="DA3" s="493" t="s">
        <v>302</v>
      </c>
      <c r="DB3" s="493" t="s">
        <v>303</v>
      </c>
      <c r="DC3" s="493" t="s">
        <v>304</v>
      </c>
      <c r="DD3" s="1054"/>
      <c r="DE3" s="493" t="s">
        <v>300</v>
      </c>
      <c r="DF3" s="493" t="s">
        <v>301</v>
      </c>
      <c r="DG3" s="493" t="s">
        <v>302</v>
      </c>
      <c r="DH3" s="493" t="s">
        <v>303</v>
      </c>
      <c r="DI3" s="493" t="s">
        <v>304</v>
      </c>
      <c r="DJ3" s="1054"/>
      <c r="DK3" s="493" t="s">
        <v>300</v>
      </c>
      <c r="DL3" s="493" t="s">
        <v>301</v>
      </c>
      <c r="DM3" s="1054"/>
      <c r="DN3" s="493" t="s">
        <v>300</v>
      </c>
      <c r="DO3" s="493" t="s">
        <v>301</v>
      </c>
      <c r="DP3" s="493" t="s">
        <v>302</v>
      </c>
      <c r="DQ3" s="493" t="s">
        <v>303</v>
      </c>
      <c r="DR3" s="493" t="s">
        <v>304</v>
      </c>
      <c r="DS3" s="1054"/>
      <c r="DT3" s="492" t="s">
        <v>308</v>
      </c>
      <c r="DU3" s="493" t="s">
        <v>300</v>
      </c>
      <c r="DV3" s="493" t="s">
        <v>301</v>
      </c>
      <c r="DW3" s="493" t="s">
        <v>302</v>
      </c>
      <c r="DX3" s="493" t="s">
        <v>303</v>
      </c>
      <c r="DY3" s="493" t="s">
        <v>304</v>
      </c>
      <c r="DZ3" s="1054"/>
      <c r="EA3" s="493" t="s">
        <v>300</v>
      </c>
      <c r="EB3" s="493" t="s">
        <v>301</v>
      </c>
      <c r="EC3" s="493" t="s">
        <v>302</v>
      </c>
      <c r="ED3" s="493" t="s">
        <v>303</v>
      </c>
      <c r="EE3" s="493" t="s">
        <v>304</v>
      </c>
      <c r="EF3" s="1054"/>
      <c r="EG3" s="493" t="s">
        <v>300</v>
      </c>
      <c r="EH3" s="493" t="s">
        <v>301</v>
      </c>
      <c r="EI3" s="493" t="s">
        <v>302</v>
      </c>
      <c r="EJ3" s="493" t="s">
        <v>303</v>
      </c>
      <c r="EK3" s="493" t="s">
        <v>304</v>
      </c>
      <c r="EL3" s="1054"/>
      <c r="EM3" s="493" t="s">
        <v>300</v>
      </c>
      <c r="EN3" s="493" t="s">
        <v>301</v>
      </c>
      <c r="EO3" s="493" t="s">
        <v>302</v>
      </c>
      <c r="EP3" s="493" t="s">
        <v>303</v>
      </c>
      <c r="EQ3" s="493" t="s">
        <v>304</v>
      </c>
      <c r="ER3" s="493" t="s">
        <v>313</v>
      </c>
      <c r="ES3" s="493" t="s">
        <v>314</v>
      </c>
      <c r="ET3" s="493" t="s">
        <v>315</v>
      </c>
      <c r="EU3" s="493" t="s">
        <v>316</v>
      </c>
      <c r="EV3" s="493" t="s">
        <v>317</v>
      </c>
      <c r="EW3" s="1054"/>
      <c r="EX3" s="493" t="s">
        <v>300</v>
      </c>
      <c r="EY3" s="493" t="s">
        <v>301</v>
      </c>
      <c r="EZ3" s="493" t="s">
        <v>302</v>
      </c>
      <c r="FA3" s="493" t="s">
        <v>303</v>
      </c>
      <c r="FB3" s="493" t="s">
        <v>304</v>
      </c>
      <c r="FC3" s="493" t="s">
        <v>313</v>
      </c>
      <c r="FD3" s="493" t="s">
        <v>314</v>
      </c>
      <c r="FE3" s="493" t="s">
        <v>315</v>
      </c>
      <c r="FF3" s="493" t="s">
        <v>316</v>
      </c>
      <c r="FG3" s="493" t="s">
        <v>317</v>
      </c>
      <c r="FH3" s="493" t="s">
        <v>319</v>
      </c>
      <c r="FI3" s="493" t="s">
        <v>320</v>
      </c>
      <c r="FJ3" s="493" t="s">
        <v>321</v>
      </c>
      <c r="FK3" s="493" t="s">
        <v>322</v>
      </c>
      <c r="FL3" s="493" t="s">
        <v>323</v>
      </c>
      <c r="FM3" s="493" t="s">
        <v>324</v>
      </c>
      <c r="FN3" s="1054"/>
      <c r="FO3" s="493" t="s">
        <v>326</v>
      </c>
      <c r="FP3" s="492" t="s">
        <v>327</v>
      </c>
      <c r="FQ3" s="492" t="s">
        <v>328</v>
      </c>
      <c r="FR3" s="492" t="s">
        <v>329</v>
      </c>
      <c r="FS3" s="492" t="s">
        <v>330</v>
      </c>
      <c r="FT3" s="492" t="s">
        <v>331</v>
      </c>
      <c r="FU3" s="492" t="s">
        <v>332</v>
      </c>
      <c r="FV3" s="492" t="s">
        <v>333</v>
      </c>
      <c r="FW3" s="492" t="s">
        <v>334</v>
      </c>
      <c r="FX3" s="492" t="s">
        <v>335</v>
      </c>
      <c r="FY3" s="492" t="s">
        <v>336</v>
      </c>
      <c r="FZ3" s="492" t="s">
        <v>337</v>
      </c>
      <c r="GA3" s="1065"/>
      <c r="GB3" s="343" t="s">
        <v>2</v>
      </c>
      <c r="GC3" s="343" t="s">
        <v>49</v>
      </c>
      <c r="GD3" s="343" t="s">
        <v>50</v>
      </c>
      <c r="GE3" s="343" t="s">
        <v>74</v>
      </c>
      <c r="GF3" s="343" t="s">
        <v>0</v>
      </c>
      <c r="GG3" s="1056"/>
      <c r="GH3" s="343" t="s">
        <v>2</v>
      </c>
      <c r="GI3" s="343" t="s">
        <v>49</v>
      </c>
      <c r="GJ3" s="343" t="s">
        <v>50</v>
      </c>
      <c r="GK3" s="343" t="s">
        <v>74</v>
      </c>
      <c r="GL3" s="343" t="s">
        <v>0</v>
      </c>
      <c r="GM3" s="1056"/>
      <c r="GN3" s="343" t="s">
        <v>2</v>
      </c>
      <c r="GO3" s="343" t="s">
        <v>49</v>
      </c>
      <c r="GP3" s="343" t="s">
        <v>50</v>
      </c>
      <c r="GQ3" s="343" t="s">
        <v>74</v>
      </c>
      <c r="GR3" s="343" t="s">
        <v>0</v>
      </c>
      <c r="GS3" s="1056"/>
      <c r="GT3" s="343" t="s">
        <v>2</v>
      </c>
      <c r="GU3" s="343" t="s">
        <v>49</v>
      </c>
      <c r="GV3" s="343" t="s">
        <v>50</v>
      </c>
      <c r="GW3" s="343" t="s">
        <v>74</v>
      </c>
      <c r="GX3" s="343" t="s">
        <v>0</v>
      </c>
      <c r="GY3" s="1056"/>
      <c r="GZ3" s="343" t="s">
        <v>2</v>
      </c>
      <c r="HA3" s="343" t="s">
        <v>49</v>
      </c>
      <c r="HB3" s="343" t="s">
        <v>50</v>
      </c>
      <c r="HC3" s="343" t="s">
        <v>74</v>
      </c>
      <c r="HD3" s="343" t="s">
        <v>0</v>
      </c>
      <c r="HE3" s="1056"/>
      <c r="HF3" s="343" t="s">
        <v>2</v>
      </c>
      <c r="HG3" s="343" t="s">
        <v>49</v>
      </c>
      <c r="HH3" s="343" t="s">
        <v>50</v>
      </c>
      <c r="HI3" s="343" t="s">
        <v>74</v>
      </c>
      <c r="HJ3" s="343" t="s">
        <v>0</v>
      </c>
      <c r="HK3" s="1056"/>
      <c r="HL3" s="343" t="s">
        <v>2</v>
      </c>
      <c r="HM3" s="343" t="s">
        <v>49</v>
      </c>
      <c r="HN3" s="343" t="s">
        <v>50</v>
      </c>
      <c r="HO3" s="343" t="s">
        <v>74</v>
      </c>
      <c r="HP3" s="343" t="s">
        <v>0</v>
      </c>
      <c r="HQ3" s="1056"/>
      <c r="HR3" s="343" t="s">
        <v>2</v>
      </c>
      <c r="HS3" s="343" t="s">
        <v>49</v>
      </c>
      <c r="HT3" s="343" t="s">
        <v>50</v>
      </c>
      <c r="HU3" s="343" t="s">
        <v>74</v>
      </c>
      <c r="HV3" s="343" t="s">
        <v>0</v>
      </c>
      <c r="HW3" s="1056"/>
      <c r="HX3" s="1054"/>
      <c r="HY3" s="343" t="s">
        <v>2</v>
      </c>
      <c r="HZ3" s="343" t="s">
        <v>49</v>
      </c>
      <c r="IA3" s="343" t="s">
        <v>50</v>
      </c>
      <c r="IB3" s="343" t="s">
        <v>74</v>
      </c>
      <c r="IC3" s="343" t="s">
        <v>0</v>
      </c>
      <c r="ID3" s="1056"/>
      <c r="IE3" s="343" t="s">
        <v>2</v>
      </c>
      <c r="IF3" s="343" t="s">
        <v>49</v>
      </c>
      <c r="IG3" s="343" t="s">
        <v>50</v>
      </c>
      <c r="IH3" s="343" t="s">
        <v>74</v>
      </c>
      <c r="II3" s="343" t="s">
        <v>0</v>
      </c>
      <c r="IJ3" s="1056"/>
      <c r="IK3" s="343" t="s">
        <v>2</v>
      </c>
      <c r="IL3" s="343" t="s">
        <v>49</v>
      </c>
      <c r="IM3" s="343" t="s">
        <v>50</v>
      </c>
      <c r="IN3" s="343" t="s">
        <v>74</v>
      </c>
      <c r="IO3" s="343" t="s">
        <v>0</v>
      </c>
      <c r="IP3" s="1056"/>
      <c r="IQ3" s="343" t="s">
        <v>2</v>
      </c>
      <c r="IR3" s="343" t="s">
        <v>49</v>
      </c>
      <c r="IS3" s="343" t="s">
        <v>50</v>
      </c>
      <c r="IT3" s="343" t="s">
        <v>74</v>
      </c>
      <c r="IU3" s="343" t="s">
        <v>0</v>
      </c>
      <c r="IV3" s="1056"/>
      <c r="IW3" s="343" t="s">
        <v>2</v>
      </c>
      <c r="IX3" s="343" t="s">
        <v>49</v>
      </c>
      <c r="IY3" s="343" t="s">
        <v>50</v>
      </c>
      <c r="IZ3" s="343" t="s">
        <v>74</v>
      </c>
      <c r="JA3" s="343" t="s">
        <v>0</v>
      </c>
      <c r="JB3" s="1056"/>
      <c r="JC3" s="343" t="s">
        <v>2</v>
      </c>
      <c r="JD3" s="343" t="s">
        <v>49</v>
      </c>
      <c r="JE3" s="343" t="s">
        <v>50</v>
      </c>
      <c r="JF3" s="343" t="s">
        <v>74</v>
      </c>
      <c r="JG3" s="343" t="s">
        <v>0</v>
      </c>
      <c r="JH3" s="1056"/>
      <c r="JI3" s="343" t="s">
        <v>2</v>
      </c>
      <c r="JJ3" s="343" t="s">
        <v>49</v>
      </c>
      <c r="JK3" s="343" t="s">
        <v>50</v>
      </c>
      <c r="JL3" s="343" t="s">
        <v>74</v>
      </c>
      <c r="JM3" s="343" t="s">
        <v>0</v>
      </c>
      <c r="JN3" s="1056"/>
      <c r="JO3" s="343" t="s">
        <v>2</v>
      </c>
      <c r="JP3" s="343" t="s">
        <v>49</v>
      </c>
      <c r="JQ3" s="343" t="s">
        <v>50</v>
      </c>
      <c r="JR3" s="343" t="s">
        <v>74</v>
      </c>
      <c r="JS3" s="343" t="s">
        <v>0</v>
      </c>
      <c r="JT3" s="1056"/>
      <c r="JU3" s="1054"/>
      <c r="JV3" s="343" t="s">
        <v>2</v>
      </c>
      <c r="JW3" s="343" t="s">
        <v>49</v>
      </c>
      <c r="JX3" s="343" t="s">
        <v>50</v>
      </c>
      <c r="JY3" s="343" t="s">
        <v>74</v>
      </c>
      <c r="JZ3" s="343" t="s">
        <v>0</v>
      </c>
      <c r="KA3" s="1056"/>
      <c r="KB3" s="343" t="s">
        <v>2</v>
      </c>
      <c r="KC3" s="343" t="s">
        <v>49</v>
      </c>
      <c r="KD3" s="343" t="s">
        <v>50</v>
      </c>
      <c r="KE3" s="343" t="s">
        <v>74</v>
      </c>
      <c r="KF3" s="343" t="s">
        <v>0</v>
      </c>
      <c r="KG3" s="1056"/>
      <c r="KH3" s="343" t="s">
        <v>2</v>
      </c>
      <c r="KI3" s="343" t="s">
        <v>49</v>
      </c>
      <c r="KJ3" s="343" t="s">
        <v>50</v>
      </c>
      <c r="KK3" s="343" t="s">
        <v>74</v>
      </c>
      <c r="KL3" s="343" t="s">
        <v>0</v>
      </c>
      <c r="KM3" s="1056"/>
      <c r="KN3" s="344" t="s">
        <v>366</v>
      </c>
      <c r="KO3" s="344" t="s">
        <v>367</v>
      </c>
      <c r="KP3" s="344" t="s">
        <v>368</v>
      </c>
      <c r="KQ3" s="344" t="s">
        <v>369</v>
      </c>
      <c r="KR3" s="344" t="s">
        <v>370</v>
      </c>
      <c r="KS3" s="1062"/>
      <c r="KT3" s="493" t="s">
        <v>300</v>
      </c>
      <c r="KU3" s="493" t="s">
        <v>301</v>
      </c>
      <c r="KV3" s="493" t="s">
        <v>302</v>
      </c>
      <c r="KW3" s="493" t="s">
        <v>303</v>
      </c>
      <c r="KX3" s="493" t="s">
        <v>304</v>
      </c>
      <c r="KY3" s="493" t="s">
        <v>313</v>
      </c>
      <c r="KZ3" s="493" t="s">
        <v>314</v>
      </c>
      <c r="LA3" s="493" t="s">
        <v>315</v>
      </c>
      <c r="LB3" s="493" t="s">
        <v>316</v>
      </c>
      <c r="LC3" s="493" t="s">
        <v>317</v>
      </c>
      <c r="LD3" s="1054"/>
      <c r="LE3" s="1054"/>
      <c r="LF3" s="343" t="s">
        <v>2</v>
      </c>
      <c r="LG3" s="343" t="s">
        <v>49</v>
      </c>
      <c r="LH3" s="343" t="s">
        <v>50</v>
      </c>
      <c r="LI3" s="343" t="s">
        <v>74</v>
      </c>
      <c r="LJ3" s="343" t="s">
        <v>0</v>
      </c>
      <c r="LK3" s="1056"/>
      <c r="LL3" s="343" t="s">
        <v>2</v>
      </c>
      <c r="LM3" s="343" t="s">
        <v>49</v>
      </c>
      <c r="LN3" s="343" t="s">
        <v>50</v>
      </c>
      <c r="LO3" s="343" t="s">
        <v>74</v>
      </c>
      <c r="LP3" s="343" t="s">
        <v>0</v>
      </c>
      <c r="LQ3" s="1056"/>
      <c r="LR3" s="343" t="s">
        <v>2</v>
      </c>
      <c r="LS3" s="343" t="s">
        <v>49</v>
      </c>
      <c r="LT3" s="343" t="s">
        <v>50</v>
      </c>
      <c r="LU3" s="343" t="s">
        <v>74</v>
      </c>
      <c r="LV3" s="343" t="s">
        <v>0</v>
      </c>
      <c r="LW3" s="1056"/>
      <c r="LX3" s="343" t="s">
        <v>2</v>
      </c>
      <c r="LY3" s="343" t="s">
        <v>49</v>
      </c>
      <c r="LZ3" s="343" t="s">
        <v>50</v>
      </c>
      <c r="MA3" s="343" t="s">
        <v>74</v>
      </c>
      <c r="MB3" s="343" t="s">
        <v>0</v>
      </c>
      <c r="MC3" s="1056"/>
      <c r="MD3" s="343" t="s">
        <v>2</v>
      </c>
      <c r="ME3" s="343" t="s">
        <v>49</v>
      </c>
      <c r="MF3" s="343" t="s">
        <v>50</v>
      </c>
      <c r="MG3" s="343" t="s">
        <v>74</v>
      </c>
      <c r="MH3" s="343" t="s">
        <v>0</v>
      </c>
      <c r="MI3" s="1056"/>
      <c r="MJ3" s="343" t="s">
        <v>2</v>
      </c>
      <c r="MK3" s="343" t="s">
        <v>49</v>
      </c>
      <c r="ML3" s="343" t="s">
        <v>50</v>
      </c>
      <c r="MM3" s="343" t="s">
        <v>74</v>
      </c>
      <c r="MN3" s="343" t="s">
        <v>0</v>
      </c>
      <c r="MO3" s="1056"/>
      <c r="MP3" s="343" t="s">
        <v>2</v>
      </c>
      <c r="MQ3" s="343" t="s">
        <v>49</v>
      </c>
      <c r="MR3" s="343" t="s">
        <v>50</v>
      </c>
      <c r="MS3" s="343" t="s">
        <v>74</v>
      </c>
      <c r="MT3" s="343" t="s">
        <v>0</v>
      </c>
      <c r="MU3" s="1056"/>
      <c r="MV3" s="343" t="s">
        <v>2</v>
      </c>
      <c r="MW3" s="343" t="s">
        <v>49</v>
      </c>
      <c r="MX3" s="343" t="s">
        <v>50</v>
      </c>
      <c r="MY3" s="343" t="s">
        <v>74</v>
      </c>
      <c r="MZ3" s="343" t="s">
        <v>0</v>
      </c>
      <c r="NA3" s="1056"/>
      <c r="NB3" s="1054"/>
      <c r="NC3" s="343" t="s">
        <v>2</v>
      </c>
      <c r="ND3" s="343" t="s">
        <v>49</v>
      </c>
      <c r="NE3" s="343" t="s">
        <v>50</v>
      </c>
      <c r="NF3" s="343" t="s">
        <v>74</v>
      </c>
      <c r="NG3" s="343" t="s">
        <v>0</v>
      </c>
      <c r="NH3" s="1056"/>
      <c r="NI3" s="343" t="s">
        <v>2</v>
      </c>
      <c r="NJ3" s="343" t="s">
        <v>49</v>
      </c>
      <c r="NK3" s="343" t="s">
        <v>50</v>
      </c>
      <c r="NL3" s="343" t="s">
        <v>74</v>
      </c>
      <c r="NM3" s="343" t="s">
        <v>0</v>
      </c>
      <c r="NN3" s="1056"/>
      <c r="NO3" s="343" t="s">
        <v>2</v>
      </c>
      <c r="NP3" s="343" t="s">
        <v>49</v>
      </c>
      <c r="NQ3" s="343" t="s">
        <v>50</v>
      </c>
      <c r="NR3" s="343" t="s">
        <v>74</v>
      </c>
      <c r="NS3" s="343" t="s">
        <v>0</v>
      </c>
      <c r="NT3" s="1056"/>
      <c r="NU3" s="343" t="s">
        <v>2</v>
      </c>
      <c r="NV3" s="343" t="s">
        <v>49</v>
      </c>
      <c r="NW3" s="343" t="s">
        <v>50</v>
      </c>
      <c r="NX3" s="343" t="s">
        <v>74</v>
      </c>
      <c r="NY3" s="343" t="s">
        <v>0</v>
      </c>
      <c r="NZ3" s="1056"/>
      <c r="OA3" s="343" t="s">
        <v>2</v>
      </c>
      <c r="OB3" s="343" t="s">
        <v>49</v>
      </c>
      <c r="OC3" s="343" t="s">
        <v>50</v>
      </c>
      <c r="OD3" s="343" t="s">
        <v>74</v>
      </c>
      <c r="OE3" s="343" t="s">
        <v>0</v>
      </c>
      <c r="OF3" s="1056"/>
      <c r="OG3" s="343" t="s">
        <v>2</v>
      </c>
      <c r="OH3" s="343" t="s">
        <v>49</v>
      </c>
      <c r="OI3" s="343" t="s">
        <v>50</v>
      </c>
      <c r="OJ3" s="343" t="s">
        <v>74</v>
      </c>
      <c r="OK3" s="343" t="s">
        <v>0</v>
      </c>
      <c r="OL3" s="1056"/>
      <c r="OM3" s="343" t="s">
        <v>2</v>
      </c>
      <c r="ON3" s="343" t="s">
        <v>49</v>
      </c>
      <c r="OO3" s="343" t="s">
        <v>50</v>
      </c>
      <c r="OP3" s="343" t="s">
        <v>74</v>
      </c>
      <c r="OQ3" s="343" t="s">
        <v>0</v>
      </c>
      <c r="OR3" s="1056"/>
      <c r="OS3" s="343" t="s">
        <v>2</v>
      </c>
      <c r="OT3" s="343" t="s">
        <v>49</v>
      </c>
      <c r="OU3" s="343" t="s">
        <v>50</v>
      </c>
      <c r="OV3" s="343" t="s">
        <v>74</v>
      </c>
      <c r="OW3" s="343" t="s">
        <v>0</v>
      </c>
      <c r="OX3" s="1056"/>
      <c r="OY3" s="1054"/>
      <c r="OZ3" s="343" t="s">
        <v>2</v>
      </c>
      <c r="PA3" s="343" t="s">
        <v>49</v>
      </c>
      <c r="PB3" s="343" t="s">
        <v>50</v>
      </c>
      <c r="PC3" s="343" t="s">
        <v>74</v>
      </c>
      <c r="PD3" s="343" t="s">
        <v>0</v>
      </c>
      <c r="PE3" s="1056"/>
      <c r="PF3" s="343" t="s">
        <v>2</v>
      </c>
      <c r="PG3" s="343" t="s">
        <v>49</v>
      </c>
      <c r="PH3" s="343" t="s">
        <v>50</v>
      </c>
      <c r="PI3" s="343" t="s">
        <v>74</v>
      </c>
      <c r="PJ3" s="343" t="s">
        <v>0</v>
      </c>
      <c r="PK3" s="1056"/>
      <c r="PL3" s="343" t="s">
        <v>2</v>
      </c>
      <c r="PM3" s="343" t="s">
        <v>49</v>
      </c>
      <c r="PN3" s="343" t="s">
        <v>50</v>
      </c>
      <c r="PO3" s="343" t="s">
        <v>74</v>
      </c>
      <c r="PP3" s="343" t="s">
        <v>0</v>
      </c>
      <c r="PQ3" s="1056"/>
      <c r="PR3" s="344" t="s">
        <v>366</v>
      </c>
      <c r="PS3" s="344" t="s">
        <v>367</v>
      </c>
      <c r="PT3" s="344" t="s">
        <v>368</v>
      </c>
      <c r="PU3" s="344" t="s">
        <v>369</v>
      </c>
      <c r="PV3" s="344" t="s">
        <v>370</v>
      </c>
      <c r="PW3" s="1062"/>
      <c r="PX3" s="493" t="s">
        <v>300</v>
      </c>
      <c r="PY3" s="493" t="s">
        <v>301</v>
      </c>
      <c r="PZ3" s="493" t="s">
        <v>302</v>
      </c>
      <c r="QA3" s="493" t="s">
        <v>303</v>
      </c>
      <c r="QB3" s="493" t="s">
        <v>304</v>
      </c>
      <c r="QC3" s="493" t="s">
        <v>313</v>
      </c>
      <c r="QD3" s="493" t="s">
        <v>314</v>
      </c>
      <c r="QE3" s="493" t="s">
        <v>315</v>
      </c>
      <c r="QF3" s="493" t="s">
        <v>316</v>
      </c>
      <c r="QG3" s="493" t="s">
        <v>317</v>
      </c>
      <c r="QH3" s="1054"/>
      <c r="QI3" s="1054"/>
      <c r="QJ3" s="343" t="s">
        <v>2</v>
      </c>
      <c r="QK3" s="343" t="s">
        <v>49</v>
      </c>
      <c r="QL3" s="343" t="s">
        <v>50</v>
      </c>
      <c r="QM3" s="343" t="s">
        <v>74</v>
      </c>
      <c r="QN3" s="343" t="s">
        <v>0</v>
      </c>
      <c r="QO3" s="1056"/>
      <c r="QP3" s="343" t="s">
        <v>2</v>
      </c>
      <c r="QQ3" s="343" t="s">
        <v>49</v>
      </c>
      <c r="QR3" s="343" t="s">
        <v>50</v>
      </c>
      <c r="QS3" s="343" t="s">
        <v>74</v>
      </c>
      <c r="QT3" s="343" t="s">
        <v>0</v>
      </c>
      <c r="QU3" s="1056"/>
      <c r="QV3" s="343" t="s">
        <v>2</v>
      </c>
      <c r="QW3" s="343" t="s">
        <v>49</v>
      </c>
      <c r="QX3" s="343" t="s">
        <v>50</v>
      </c>
      <c r="QY3" s="343" t="s">
        <v>74</v>
      </c>
      <c r="QZ3" s="343" t="s">
        <v>0</v>
      </c>
      <c r="RA3" s="1056"/>
      <c r="RB3" s="343" t="s">
        <v>2</v>
      </c>
      <c r="RC3" s="343" t="s">
        <v>49</v>
      </c>
      <c r="RD3" s="343" t="s">
        <v>50</v>
      </c>
      <c r="RE3" s="343" t="s">
        <v>74</v>
      </c>
      <c r="RF3" s="343" t="s">
        <v>0</v>
      </c>
      <c r="RG3" s="1056"/>
      <c r="RH3" s="343" t="s">
        <v>2</v>
      </c>
      <c r="RI3" s="343" t="s">
        <v>49</v>
      </c>
      <c r="RJ3" s="343" t="s">
        <v>50</v>
      </c>
      <c r="RK3" s="343" t="s">
        <v>74</v>
      </c>
      <c r="RL3" s="343" t="s">
        <v>0</v>
      </c>
      <c r="RM3" s="1056"/>
      <c r="RN3" s="343" t="s">
        <v>2</v>
      </c>
      <c r="RO3" s="343" t="s">
        <v>49</v>
      </c>
      <c r="RP3" s="343" t="s">
        <v>50</v>
      </c>
      <c r="RQ3" s="343" t="s">
        <v>74</v>
      </c>
      <c r="RR3" s="343" t="s">
        <v>0</v>
      </c>
      <c r="RS3" s="1056"/>
      <c r="RT3" s="343" t="s">
        <v>2</v>
      </c>
      <c r="RU3" s="343" t="s">
        <v>49</v>
      </c>
      <c r="RV3" s="343" t="s">
        <v>50</v>
      </c>
      <c r="RW3" s="343" t="s">
        <v>74</v>
      </c>
      <c r="RX3" s="343" t="s">
        <v>0</v>
      </c>
      <c r="RY3" s="1056"/>
      <c r="RZ3" s="343" t="s">
        <v>2</v>
      </c>
      <c r="SA3" s="343" t="s">
        <v>49</v>
      </c>
      <c r="SB3" s="343" t="s">
        <v>50</v>
      </c>
      <c r="SC3" s="343" t="s">
        <v>74</v>
      </c>
      <c r="SD3" s="343" t="s">
        <v>0</v>
      </c>
      <c r="SE3" s="1056"/>
      <c r="SF3" s="1054"/>
      <c r="SG3" s="343" t="s">
        <v>2</v>
      </c>
      <c r="SH3" s="343" t="s">
        <v>49</v>
      </c>
      <c r="SI3" s="343" t="s">
        <v>50</v>
      </c>
      <c r="SJ3" s="343" t="s">
        <v>74</v>
      </c>
      <c r="SK3" s="343" t="s">
        <v>0</v>
      </c>
      <c r="SL3" s="1056"/>
      <c r="SM3" s="343" t="s">
        <v>2</v>
      </c>
      <c r="SN3" s="343" t="s">
        <v>49</v>
      </c>
      <c r="SO3" s="343" t="s">
        <v>50</v>
      </c>
      <c r="SP3" s="343" t="s">
        <v>74</v>
      </c>
      <c r="SQ3" s="343" t="s">
        <v>0</v>
      </c>
      <c r="SR3" s="1056"/>
      <c r="SS3" s="343" t="s">
        <v>2</v>
      </c>
      <c r="ST3" s="343" t="s">
        <v>49</v>
      </c>
      <c r="SU3" s="343" t="s">
        <v>50</v>
      </c>
      <c r="SV3" s="343" t="s">
        <v>74</v>
      </c>
      <c r="SW3" s="343" t="s">
        <v>0</v>
      </c>
      <c r="SX3" s="1056"/>
      <c r="SY3" s="343" t="s">
        <v>2</v>
      </c>
      <c r="SZ3" s="343" t="s">
        <v>49</v>
      </c>
      <c r="TA3" s="343" t="s">
        <v>50</v>
      </c>
      <c r="TB3" s="343" t="s">
        <v>74</v>
      </c>
      <c r="TC3" s="343" t="s">
        <v>0</v>
      </c>
      <c r="TD3" s="1056"/>
      <c r="TE3" s="343" t="s">
        <v>2</v>
      </c>
      <c r="TF3" s="343" t="s">
        <v>49</v>
      </c>
      <c r="TG3" s="343" t="s">
        <v>50</v>
      </c>
      <c r="TH3" s="343" t="s">
        <v>74</v>
      </c>
      <c r="TI3" s="343" t="s">
        <v>0</v>
      </c>
      <c r="TJ3" s="1056"/>
      <c r="TK3" s="343" t="s">
        <v>2</v>
      </c>
      <c r="TL3" s="343" t="s">
        <v>49</v>
      </c>
      <c r="TM3" s="343" t="s">
        <v>50</v>
      </c>
      <c r="TN3" s="343" t="s">
        <v>74</v>
      </c>
      <c r="TO3" s="343" t="s">
        <v>0</v>
      </c>
      <c r="TP3" s="1056"/>
      <c r="TQ3" s="343" t="s">
        <v>2</v>
      </c>
      <c r="TR3" s="343" t="s">
        <v>49</v>
      </c>
      <c r="TS3" s="343" t="s">
        <v>50</v>
      </c>
      <c r="TT3" s="343" t="s">
        <v>74</v>
      </c>
      <c r="TU3" s="343" t="s">
        <v>0</v>
      </c>
      <c r="TV3" s="1056"/>
      <c r="TW3" s="343" t="s">
        <v>2</v>
      </c>
      <c r="TX3" s="343" t="s">
        <v>49</v>
      </c>
      <c r="TY3" s="343" t="s">
        <v>50</v>
      </c>
      <c r="TZ3" s="343" t="s">
        <v>74</v>
      </c>
      <c r="UA3" s="343" t="s">
        <v>0</v>
      </c>
      <c r="UB3" s="1056"/>
      <c r="UC3" s="1054"/>
      <c r="UD3" s="343" t="s">
        <v>2</v>
      </c>
      <c r="UE3" s="343" t="s">
        <v>49</v>
      </c>
      <c r="UF3" s="343" t="s">
        <v>50</v>
      </c>
      <c r="UG3" s="343" t="s">
        <v>74</v>
      </c>
      <c r="UH3" s="343" t="s">
        <v>0</v>
      </c>
      <c r="UI3" s="1056"/>
      <c r="UJ3" s="343" t="s">
        <v>2</v>
      </c>
      <c r="UK3" s="343" t="s">
        <v>49</v>
      </c>
      <c r="UL3" s="343" t="s">
        <v>50</v>
      </c>
      <c r="UM3" s="343" t="s">
        <v>74</v>
      </c>
      <c r="UN3" s="343" t="s">
        <v>0</v>
      </c>
      <c r="UO3" s="1056"/>
      <c r="UP3" s="343" t="s">
        <v>2</v>
      </c>
      <c r="UQ3" s="343" t="s">
        <v>49</v>
      </c>
      <c r="UR3" s="343" t="s">
        <v>50</v>
      </c>
      <c r="US3" s="343" t="s">
        <v>74</v>
      </c>
      <c r="UT3" s="343" t="s">
        <v>0</v>
      </c>
      <c r="UU3" s="1056"/>
      <c r="UV3" s="344" t="s">
        <v>366</v>
      </c>
      <c r="UW3" s="344" t="s">
        <v>367</v>
      </c>
      <c r="UX3" s="344" t="s">
        <v>368</v>
      </c>
      <c r="UY3" s="344" t="s">
        <v>369</v>
      </c>
      <c r="UZ3" s="344" t="s">
        <v>370</v>
      </c>
      <c r="VA3" s="1062"/>
      <c r="VB3" s="493" t="s">
        <v>300</v>
      </c>
      <c r="VC3" s="493" t="s">
        <v>301</v>
      </c>
      <c r="VD3" s="493" t="s">
        <v>302</v>
      </c>
      <c r="VE3" s="493" t="s">
        <v>303</v>
      </c>
      <c r="VF3" s="493" t="s">
        <v>304</v>
      </c>
      <c r="VG3" s="493" t="s">
        <v>313</v>
      </c>
      <c r="VH3" s="493" t="s">
        <v>314</v>
      </c>
      <c r="VI3" s="493" t="s">
        <v>315</v>
      </c>
      <c r="VJ3" s="493" t="s">
        <v>316</v>
      </c>
      <c r="VK3" s="493" t="s">
        <v>317</v>
      </c>
      <c r="VL3" s="1054"/>
      <c r="VM3" s="1054"/>
      <c r="VN3" s="343" t="s">
        <v>2</v>
      </c>
      <c r="VO3" s="343" t="s">
        <v>49</v>
      </c>
      <c r="VP3" s="343" t="s">
        <v>50</v>
      </c>
      <c r="VQ3" s="343" t="s">
        <v>74</v>
      </c>
      <c r="VR3" s="343" t="s">
        <v>0</v>
      </c>
      <c r="VS3" s="1056"/>
      <c r="VT3" s="343" t="s">
        <v>2</v>
      </c>
      <c r="VU3" s="343" t="s">
        <v>49</v>
      </c>
      <c r="VV3" s="343" t="s">
        <v>50</v>
      </c>
      <c r="VW3" s="343" t="s">
        <v>74</v>
      </c>
      <c r="VX3" s="343" t="s">
        <v>0</v>
      </c>
      <c r="VY3" s="1056"/>
      <c r="VZ3" s="343" t="s">
        <v>2</v>
      </c>
      <c r="WA3" s="343" t="s">
        <v>49</v>
      </c>
      <c r="WB3" s="343" t="s">
        <v>50</v>
      </c>
      <c r="WC3" s="343" t="s">
        <v>74</v>
      </c>
      <c r="WD3" s="343" t="s">
        <v>0</v>
      </c>
      <c r="WE3" s="1056"/>
      <c r="WF3" s="343" t="s">
        <v>2</v>
      </c>
      <c r="WG3" s="343" t="s">
        <v>49</v>
      </c>
      <c r="WH3" s="343" t="s">
        <v>50</v>
      </c>
      <c r="WI3" s="343" t="s">
        <v>74</v>
      </c>
      <c r="WJ3" s="343" t="s">
        <v>0</v>
      </c>
      <c r="WK3" s="1056"/>
      <c r="WL3" s="343" t="s">
        <v>2</v>
      </c>
      <c r="WM3" s="343" t="s">
        <v>49</v>
      </c>
      <c r="WN3" s="343" t="s">
        <v>50</v>
      </c>
      <c r="WO3" s="343" t="s">
        <v>74</v>
      </c>
      <c r="WP3" s="343" t="s">
        <v>0</v>
      </c>
      <c r="WQ3" s="1056"/>
      <c r="WR3" s="343" t="s">
        <v>2</v>
      </c>
      <c r="WS3" s="343" t="s">
        <v>49</v>
      </c>
      <c r="WT3" s="343" t="s">
        <v>50</v>
      </c>
      <c r="WU3" s="343" t="s">
        <v>74</v>
      </c>
      <c r="WV3" s="343" t="s">
        <v>0</v>
      </c>
      <c r="WW3" s="1056"/>
      <c r="WX3" s="343" t="s">
        <v>2</v>
      </c>
      <c r="WY3" s="343" t="s">
        <v>49</v>
      </c>
      <c r="WZ3" s="343" t="s">
        <v>50</v>
      </c>
      <c r="XA3" s="343" t="s">
        <v>74</v>
      </c>
      <c r="XB3" s="343" t="s">
        <v>0</v>
      </c>
      <c r="XC3" s="1056"/>
      <c r="XD3" s="343" t="s">
        <v>2</v>
      </c>
      <c r="XE3" s="343" t="s">
        <v>49</v>
      </c>
      <c r="XF3" s="343" t="s">
        <v>50</v>
      </c>
      <c r="XG3" s="343" t="s">
        <v>74</v>
      </c>
      <c r="XH3" s="343" t="s">
        <v>0</v>
      </c>
      <c r="XI3" s="1056"/>
      <c r="XJ3" s="1054"/>
      <c r="XK3" s="343" t="s">
        <v>2</v>
      </c>
      <c r="XL3" s="343" t="s">
        <v>49</v>
      </c>
      <c r="XM3" s="343" t="s">
        <v>50</v>
      </c>
      <c r="XN3" s="343" t="s">
        <v>74</v>
      </c>
      <c r="XO3" s="343" t="s">
        <v>0</v>
      </c>
      <c r="XP3" s="1056"/>
      <c r="XQ3" s="343" t="s">
        <v>2</v>
      </c>
      <c r="XR3" s="343" t="s">
        <v>49</v>
      </c>
      <c r="XS3" s="343" t="s">
        <v>50</v>
      </c>
      <c r="XT3" s="343" t="s">
        <v>74</v>
      </c>
      <c r="XU3" s="343" t="s">
        <v>0</v>
      </c>
      <c r="XV3" s="1056"/>
      <c r="XW3" s="343" t="s">
        <v>2</v>
      </c>
      <c r="XX3" s="343" t="s">
        <v>49</v>
      </c>
      <c r="XY3" s="343" t="s">
        <v>50</v>
      </c>
      <c r="XZ3" s="343" t="s">
        <v>74</v>
      </c>
      <c r="YA3" s="343" t="s">
        <v>0</v>
      </c>
      <c r="YB3" s="1056"/>
      <c r="YC3" s="343" t="s">
        <v>2</v>
      </c>
      <c r="YD3" s="343" t="s">
        <v>49</v>
      </c>
      <c r="YE3" s="343" t="s">
        <v>50</v>
      </c>
      <c r="YF3" s="343" t="s">
        <v>74</v>
      </c>
      <c r="YG3" s="343" t="s">
        <v>0</v>
      </c>
      <c r="YH3" s="1056"/>
      <c r="YI3" s="343" t="s">
        <v>2</v>
      </c>
      <c r="YJ3" s="343" t="s">
        <v>49</v>
      </c>
      <c r="YK3" s="343" t="s">
        <v>50</v>
      </c>
      <c r="YL3" s="343" t="s">
        <v>74</v>
      </c>
      <c r="YM3" s="343" t="s">
        <v>0</v>
      </c>
      <c r="YN3" s="1056"/>
      <c r="YO3" s="343" t="s">
        <v>2</v>
      </c>
      <c r="YP3" s="343" t="s">
        <v>49</v>
      </c>
      <c r="YQ3" s="343" t="s">
        <v>50</v>
      </c>
      <c r="YR3" s="343" t="s">
        <v>74</v>
      </c>
      <c r="YS3" s="343" t="s">
        <v>0</v>
      </c>
      <c r="YT3" s="1056"/>
      <c r="YU3" s="343" t="s">
        <v>2</v>
      </c>
      <c r="YV3" s="343" t="s">
        <v>49</v>
      </c>
      <c r="YW3" s="343" t="s">
        <v>50</v>
      </c>
      <c r="YX3" s="343" t="s">
        <v>74</v>
      </c>
      <c r="YY3" s="343" t="s">
        <v>0</v>
      </c>
      <c r="YZ3" s="1056"/>
      <c r="ZA3" s="343" t="s">
        <v>2</v>
      </c>
      <c r="ZB3" s="343" t="s">
        <v>49</v>
      </c>
      <c r="ZC3" s="343" t="s">
        <v>50</v>
      </c>
      <c r="ZD3" s="343" t="s">
        <v>74</v>
      </c>
      <c r="ZE3" s="343" t="s">
        <v>0</v>
      </c>
      <c r="ZF3" s="1056"/>
      <c r="ZG3" s="1054"/>
      <c r="ZH3" s="343" t="s">
        <v>2</v>
      </c>
      <c r="ZI3" s="343" t="s">
        <v>49</v>
      </c>
      <c r="ZJ3" s="343" t="s">
        <v>50</v>
      </c>
      <c r="ZK3" s="343" t="s">
        <v>74</v>
      </c>
      <c r="ZL3" s="343" t="s">
        <v>0</v>
      </c>
      <c r="ZM3" s="1056"/>
      <c r="ZN3" s="343" t="s">
        <v>2</v>
      </c>
      <c r="ZO3" s="343" t="s">
        <v>49</v>
      </c>
      <c r="ZP3" s="343" t="s">
        <v>50</v>
      </c>
      <c r="ZQ3" s="343" t="s">
        <v>74</v>
      </c>
      <c r="ZR3" s="343" t="s">
        <v>0</v>
      </c>
      <c r="ZS3" s="1056"/>
      <c r="ZT3" s="343" t="s">
        <v>2</v>
      </c>
      <c r="ZU3" s="343" t="s">
        <v>49</v>
      </c>
      <c r="ZV3" s="343" t="s">
        <v>50</v>
      </c>
      <c r="ZW3" s="343" t="s">
        <v>74</v>
      </c>
      <c r="ZX3" s="343" t="s">
        <v>0</v>
      </c>
      <c r="ZY3" s="1056"/>
      <c r="ZZ3" s="344" t="s">
        <v>366</v>
      </c>
      <c r="AAA3" s="344" t="s">
        <v>367</v>
      </c>
      <c r="AAB3" s="344" t="s">
        <v>368</v>
      </c>
      <c r="AAC3" s="344" t="s">
        <v>369</v>
      </c>
      <c r="AAD3" s="344" t="s">
        <v>370</v>
      </c>
      <c r="AAE3" s="1062"/>
      <c r="AAF3" s="493" t="s">
        <v>300</v>
      </c>
      <c r="AAG3" s="493" t="s">
        <v>301</v>
      </c>
      <c r="AAH3" s="493" t="s">
        <v>302</v>
      </c>
      <c r="AAI3" s="493" t="s">
        <v>303</v>
      </c>
      <c r="AAJ3" s="493" t="s">
        <v>304</v>
      </c>
      <c r="AAK3" s="493" t="s">
        <v>313</v>
      </c>
      <c r="AAL3" s="493" t="s">
        <v>314</v>
      </c>
      <c r="AAM3" s="493" t="s">
        <v>315</v>
      </c>
      <c r="AAN3" s="493" t="s">
        <v>316</v>
      </c>
      <c r="AAO3" s="493" t="s">
        <v>317</v>
      </c>
      <c r="AAP3" s="1054"/>
      <c r="AAQ3" s="1054"/>
      <c r="AAR3" s="343" t="s">
        <v>2</v>
      </c>
      <c r="AAS3" s="343" t="s">
        <v>49</v>
      </c>
      <c r="AAT3" s="343" t="s">
        <v>50</v>
      </c>
      <c r="AAU3" s="343" t="s">
        <v>74</v>
      </c>
      <c r="AAV3" s="343" t="s">
        <v>0</v>
      </c>
      <c r="AAW3" s="1056"/>
      <c r="AAX3" s="343" t="s">
        <v>2</v>
      </c>
      <c r="AAY3" s="343" t="s">
        <v>49</v>
      </c>
      <c r="AAZ3" s="343" t="s">
        <v>50</v>
      </c>
      <c r="ABA3" s="343" t="s">
        <v>74</v>
      </c>
      <c r="ABB3" s="343" t="s">
        <v>0</v>
      </c>
      <c r="ABC3" s="1056"/>
      <c r="ABD3" s="343" t="s">
        <v>2</v>
      </c>
      <c r="ABE3" s="343" t="s">
        <v>49</v>
      </c>
      <c r="ABF3" s="343" t="s">
        <v>50</v>
      </c>
      <c r="ABG3" s="343" t="s">
        <v>74</v>
      </c>
      <c r="ABH3" s="343" t="s">
        <v>0</v>
      </c>
      <c r="ABI3" s="1056"/>
      <c r="ABJ3" s="343" t="s">
        <v>2</v>
      </c>
      <c r="ABK3" s="343" t="s">
        <v>49</v>
      </c>
      <c r="ABL3" s="343" t="s">
        <v>50</v>
      </c>
      <c r="ABM3" s="343" t="s">
        <v>74</v>
      </c>
      <c r="ABN3" s="343" t="s">
        <v>0</v>
      </c>
      <c r="ABO3" s="1056"/>
      <c r="ABP3" s="343" t="s">
        <v>2</v>
      </c>
      <c r="ABQ3" s="343" t="s">
        <v>49</v>
      </c>
      <c r="ABR3" s="343" t="s">
        <v>50</v>
      </c>
      <c r="ABS3" s="343" t="s">
        <v>74</v>
      </c>
      <c r="ABT3" s="343" t="s">
        <v>0</v>
      </c>
      <c r="ABU3" s="1056"/>
      <c r="ABV3" s="343" t="s">
        <v>2</v>
      </c>
      <c r="ABW3" s="343" t="s">
        <v>49</v>
      </c>
      <c r="ABX3" s="343" t="s">
        <v>50</v>
      </c>
      <c r="ABY3" s="343" t="s">
        <v>74</v>
      </c>
      <c r="ABZ3" s="343" t="s">
        <v>0</v>
      </c>
      <c r="ACA3" s="1056"/>
      <c r="ACB3" s="343" t="s">
        <v>2</v>
      </c>
      <c r="ACC3" s="343" t="s">
        <v>49</v>
      </c>
      <c r="ACD3" s="343" t="s">
        <v>50</v>
      </c>
      <c r="ACE3" s="343" t="s">
        <v>74</v>
      </c>
      <c r="ACF3" s="343" t="s">
        <v>0</v>
      </c>
      <c r="ACG3" s="1056"/>
      <c r="ACH3" s="343" t="s">
        <v>2</v>
      </c>
      <c r="ACI3" s="343" t="s">
        <v>49</v>
      </c>
      <c r="ACJ3" s="343" t="s">
        <v>50</v>
      </c>
      <c r="ACK3" s="343" t="s">
        <v>74</v>
      </c>
      <c r="ACL3" s="343" t="s">
        <v>0</v>
      </c>
      <c r="ACM3" s="1056"/>
      <c r="ACN3" s="1054"/>
      <c r="ACO3" s="343" t="s">
        <v>2</v>
      </c>
      <c r="ACP3" s="343" t="s">
        <v>49</v>
      </c>
      <c r="ACQ3" s="343" t="s">
        <v>50</v>
      </c>
      <c r="ACR3" s="343" t="s">
        <v>74</v>
      </c>
      <c r="ACS3" s="343" t="s">
        <v>0</v>
      </c>
      <c r="ACT3" s="1056"/>
      <c r="ACU3" s="343" t="s">
        <v>2</v>
      </c>
      <c r="ACV3" s="343" t="s">
        <v>49</v>
      </c>
      <c r="ACW3" s="343" t="s">
        <v>50</v>
      </c>
      <c r="ACX3" s="343" t="s">
        <v>74</v>
      </c>
      <c r="ACY3" s="343" t="s">
        <v>0</v>
      </c>
      <c r="ACZ3" s="1056"/>
      <c r="ADA3" s="343" t="s">
        <v>2</v>
      </c>
      <c r="ADB3" s="343" t="s">
        <v>49</v>
      </c>
      <c r="ADC3" s="343" t="s">
        <v>50</v>
      </c>
      <c r="ADD3" s="343" t="s">
        <v>74</v>
      </c>
      <c r="ADE3" s="343" t="s">
        <v>0</v>
      </c>
      <c r="ADF3" s="1056"/>
      <c r="ADG3" s="343" t="s">
        <v>2</v>
      </c>
      <c r="ADH3" s="343" t="s">
        <v>49</v>
      </c>
      <c r="ADI3" s="343" t="s">
        <v>50</v>
      </c>
      <c r="ADJ3" s="343" t="s">
        <v>74</v>
      </c>
      <c r="ADK3" s="343" t="s">
        <v>0</v>
      </c>
      <c r="ADL3" s="1056"/>
      <c r="ADM3" s="343" t="s">
        <v>2</v>
      </c>
      <c r="ADN3" s="343" t="s">
        <v>49</v>
      </c>
      <c r="ADO3" s="343" t="s">
        <v>50</v>
      </c>
      <c r="ADP3" s="343" t="s">
        <v>74</v>
      </c>
      <c r="ADQ3" s="343" t="s">
        <v>0</v>
      </c>
      <c r="ADR3" s="1056"/>
      <c r="ADS3" s="343" t="s">
        <v>2</v>
      </c>
      <c r="ADT3" s="343" t="s">
        <v>49</v>
      </c>
      <c r="ADU3" s="343" t="s">
        <v>50</v>
      </c>
      <c r="ADV3" s="343" t="s">
        <v>74</v>
      </c>
      <c r="ADW3" s="343" t="s">
        <v>0</v>
      </c>
      <c r="ADX3" s="1056"/>
      <c r="ADY3" s="343" t="s">
        <v>2</v>
      </c>
      <c r="ADZ3" s="343" t="s">
        <v>49</v>
      </c>
      <c r="AEA3" s="343" t="s">
        <v>50</v>
      </c>
      <c r="AEB3" s="343" t="s">
        <v>74</v>
      </c>
      <c r="AEC3" s="343" t="s">
        <v>0</v>
      </c>
      <c r="AED3" s="1056"/>
      <c r="AEE3" s="343" t="s">
        <v>2</v>
      </c>
      <c r="AEF3" s="343" t="s">
        <v>49</v>
      </c>
      <c r="AEG3" s="343" t="s">
        <v>50</v>
      </c>
      <c r="AEH3" s="343" t="s">
        <v>74</v>
      </c>
      <c r="AEI3" s="343" t="s">
        <v>0</v>
      </c>
      <c r="AEJ3" s="1056"/>
      <c r="AEK3" s="1054"/>
      <c r="AEL3" s="343" t="s">
        <v>2</v>
      </c>
      <c r="AEM3" s="343" t="s">
        <v>49</v>
      </c>
      <c r="AEN3" s="343" t="s">
        <v>50</v>
      </c>
      <c r="AEO3" s="343" t="s">
        <v>74</v>
      </c>
      <c r="AEP3" s="343" t="s">
        <v>0</v>
      </c>
      <c r="AEQ3" s="1056"/>
      <c r="AER3" s="343" t="s">
        <v>2</v>
      </c>
      <c r="AES3" s="343" t="s">
        <v>49</v>
      </c>
      <c r="AET3" s="343" t="s">
        <v>50</v>
      </c>
      <c r="AEU3" s="343" t="s">
        <v>74</v>
      </c>
      <c r="AEV3" s="343" t="s">
        <v>0</v>
      </c>
      <c r="AEW3" s="1056"/>
      <c r="AEX3" s="343" t="s">
        <v>2</v>
      </c>
      <c r="AEY3" s="343" t="s">
        <v>49</v>
      </c>
      <c r="AEZ3" s="343" t="s">
        <v>50</v>
      </c>
      <c r="AFA3" s="343" t="s">
        <v>74</v>
      </c>
      <c r="AFB3" s="343" t="s">
        <v>0</v>
      </c>
      <c r="AFC3" s="1056"/>
      <c r="AFD3" s="344" t="s">
        <v>366</v>
      </c>
      <c r="AFE3" s="344" t="s">
        <v>367</v>
      </c>
      <c r="AFF3" s="344" t="s">
        <v>368</v>
      </c>
      <c r="AFG3" s="344" t="s">
        <v>369</v>
      </c>
      <c r="AFH3" s="344" t="s">
        <v>370</v>
      </c>
      <c r="AFI3" s="1062"/>
      <c r="AFJ3" s="493" t="s">
        <v>300</v>
      </c>
      <c r="AFK3" s="493" t="s">
        <v>301</v>
      </c>
      <c r="AFL3" s="493" t="s">
        <v>302</v>
      </c>
      <c r="AFM3" s="493" t="s">
        <v>303</v>
      </c>
      <c r="AFN3" s="493" t="s">
        <v>304</v>
      </c>
      <c r="AFO3" s="493" t="s">
        <v>313</v>
      </c>
      <c r="AFP3" s="493" t="s">
        <v>314</v>
      </c>
      <c r="AFQ3" s="493" t="s">
        <v>315</v>
      </c>
      <c r="AFR3" s="493" t="s">
        <v>316</v>
      </c>
      <c r="AFS3" s="493" t="s">
        <v>317</v>
      </c>
      <c r="AFT3" s="1054"/>
      <c r="AFU3" s="1054"/>
      <c r="AFV3" s="343" t="s">
        <v>2</v>
      </c>
      <c r="AFW3" s="343" t="s">
        <v>49</v>
      </c>
      <c r="AFX3" s="343" t="s">
        <v>50</v>
      </c>
      <c r="AFY3" s="343" t="s">
        <v>74</v>
      </c>
      <c r="AFZ3" s="343" t="s">
        <v>0</v>
      </c>
      <c r="AGA3" s="1054"/>
      <c r="AGB3" s="343" t="s">
        <v>2</v>
      </c>
      <c r="AGC3" s="343" t="s">
        <v>49</v>
      </c>
      <c r="AGD3" s="343" t="s">
        <v>50</v>
      </c>
      <c r="AGE3" s="343" t="s">
        <v>74</v>
      </c>
      <c r="AGF3" s="343" t="s">
        <v>0</v>
      </c>
      <c r="AGG3" s="1054"/>
      <c r="AGH3" s="343" t="s">
        <v>2</v>
      </c>
      <c r="AGI3" s="343" t="s">
        <v>49</v>
      </c>
      <c r="AGJ3" s="343" t="s">
        <v>50</v>
      </c>
      <c r="AGK3" s="343" t="s">
        <v>74</v>
      </c>
      <c r="AGL3" s="343" t="s">
        <v>0</v>
      </c>
      <c r="AGM3" s="1054"/>
      <c r="AGN3" s="343" t="s">
        <v>2</v>
      </c>
      <c r="AGO3" s="343" t="s">
        <v>49</v>
      </c>
      <c r="AGP3" s="343" t="s">
        <v>50</v>
      </c>
      <c r="AGQ3" s="343" t="s">
        <v>74</v>
      </c>
      <c r="AGR3" s="343" t="s">
        <v>0</v>
      </c>
      <c r="AGS3" s="1054"/>
      <c r="AGT3" s="343" t="s">
        <v>2</v>
      </c>
      <c r="AGU3" s="343" t="s">
        <v>49</v>
      </c>
      <c r="AGV3" s="343" t="s">
        <v>50</v>
      </c>
      <c r="AGW3" s="343" t="s">
        <v>74</v>
      </c>
      <c r="AGX3" s="343" t="s">
        <v>0</v>
      </c>
      <c r="AGY3" s="1054"/>
      <c r="AGZ3" s="344" t="s">
        <v>358</v>
      </c>
      <c r="AHA3" s="344" t="s">
        <v>359</v>
      </c>
      <c r="AHB3" s="344" t="s">
        <v>360</v>
      </c>
      <c r="AHC3" s="344"/>
      <c r="AHD3" s="344"/>
      <c r="AHE3" s="344"/>
      <c r="AHF3" s="344"/>
      <c r="AHG3" s="344"/>
      <c r="AHH3" s="344"/>
      <c r="AHI3" s="344"/>
      <c r="AHJ3" s="344"/>
      <c r="AHK3" s="344"/>
      <c r="AHL3" s="344"/>
      <c r="AHM3" s="344"/>
      <c r="AHN3" s="344"/>
      <c r="AHO3" s="344"/>
      <c r="AHP3" s="1079"/>
    </row>
    <row r="4" spans="1:900" ht="30.75" customHeight="1" thickBot="1" x14ac:dyDescent="0.3">
      <c r="A4" s="103" t="s">
        <v>0</v>
      </c>
      <c r="B4" s="103" t="s">
        <v>42</v>
      </c>
      <c r="C4" s="54" t="s">
        <v>273</v>
      </c>
      <c r="D4" s="54" t="s">
        <v>274</v>
      </c>
      <c r="E4" s="54" t="s">
        <v>275</v>
      </c>
      <c r="F4" s="54" t="s">
        <v>276</v>
      </c>
      <c r="G4" s="54" t="s">
        <v>277</v>
      </c>
      <c r="H4" s="54" t="s">
        <v>278</v>
      </c>
      <c r="I4" s="1086"/>
      <c r="J4" s="343"/>
      <c r="K4" s="345" t="s">
        <v>153</v>
      </c>
      <c r="L4" s="345" t="s">
        <v>152</v>
      </c>
      <c r="M4" s="345" t="s">
        <v>151</v>
      </c>
      <c r="N4" s="345" t="s">
        <v>150</v>
      </c>
      <c r="O4" s="1056"/>
      <c r="P4" s="343"/>
      <c r="Q4" s="345" t="s">
        <v>153</v>
      </c>
      <c r="R4" s="345" t="s">
        <v>152</v>
      </c>
      <c r="S4" s="345" t="s">
        <v>151</v>
      </c>
      <c r="T4" s="345" t="s">
        <v>150</v>
      </c>
      <c r="U4" s="1056"/>
      <c r="V4" s="343"/>
      <c r="W4" s="345" t="s">
        <v>153</v>
      </c>
      <c r="X4" s="345" t="s">
        <v>152</v>
      </c>
      <c r="Y4" s="345" t="s">
        <v>151</v>
      </c>
      <c r="Z4" s="345" t="s">
        <v>150</v>
      </c>
      <c r="AA4" s="1056"/>
      <c r="AB4" s="343"/>
      <c r="AC4" s="345" t="s">
        <v>153</v>
      </c>
      <c r="AD4" s="345" t="s">
        <v>152</v>
      </c>
      <c r="AE4" s="345" t="s">
        <v>151</v>
      </c>
      <c r="AF4" s="345" t="s">
        <v>150</v>
      </c>
      <c r="AG4" s="1056"/>
      <c r="AH4" s="343"/>
      <c r="AI4" s="345" t="s">
        <v>153</v>
      </c>
      <c r="AJ4" s="345" t="s">
        <v>152</v>
      </c>
      <c r="AK4" s="345" t="s">
        <v>151</v>
      </c>
      <c r="AL4" s="345" t="s">
        <v>150</v>
      </c>
      <c r="AM4" s="1056"/>
      <c r="AN4" s="343"/>
      <c r="AO4" s="345" t="s">
        <v>153</v>
      </c>
      <c r="AP4" s="345" t="s">
        <v>152</v>
      </c>
      <c r="AQ4" s="345" t="s">
        <v>151</v>
      </c>
      <c r="AR4" s="345" t="s">
        <v>150</v>
      </c>
      <c r="AS4" s="1056"/>
      <c r="AT4" s="343"/>
      <c r="AU4" s="345" t="s">
        <v>153</v>
      </c>
      <c r="AV4" s="345" t="s">
        <v>152</v>
      </c>
      <c r="AW4" s="345" t="s">
        <v>151</v>
      </c>
      <c r="AX4" s="345" t="s">
        <v>150</v>
      </c>
      <c r="AY4" s="1056"/>
      <c r="AZ4" s="343"/>
      <c r="BA4" s="345" t="s">
        <v>153</v>
      </c>
      <c r="BB4" s="345" t="s">
        <v>152</v>
      </c>
      <c r="BC4" s="345" t="s">
        <v>151</v>
      </c>
      <c r="BD4" s="345" t="s">
        <v>150</v>
      </c>
      <c r="BE4" s="1056"/>
      <c r="BF4" s="343"/>
      <c r="BG4" s="345" t="s">
        <v>153</v>
      </c>
      <c r="BH4" s="345" t="s">
        <v>152</v>
      </c>
      <c r="BI4" s="345" t="s">
        <v>151</v>
      </c>
      <c r="BJ4" s="345" t="s">
        <v>150</v>
      </c>
      <c r="BK4" s="1056"/>
      <c r="BL4" s="343"/>
      <c r="BM4" s="345" t="s">
        <v>153</v>
      </c>
      <c r="BN4" s="345" t="s">
        <v>152</v>
      </c>
      <c r="BO4" s="345" t="s">
        <v>151</v>
      </c>
      <c r="BP4" s="345" t="s">
        <v>150</v>
      </c>
      <c r="BQ4" s="1056"/>
      <c r="BR4" s="343"/>
      <c r="BS4" s="345" t="s">
        <v>153</v>
      </c>
      <c r="BT4" s="345" t="s">
        <v>152</v>
      </c>
      <c r="BU4" s="345" t="s">
        <v>151</v>
      </c>
      <c r="BV4" s="345" t="s">
        <v>150</v>
      </c>
      <c r="BW4" s="1056"/>
      <c r="BX4" s="343"/>
      <c r="BY4" s="345" t="s">
        <v>153</v>
      </c>
      <c r="BZ4" s="345" t="s">
        <v>152</v>
      </c>
      <c r="CA4" s="345" t="s">
        <v>151</v>
      </c>
      <c r="CB4" s="345" t="s">
        <v>150</v>
      </c>
      <c r="CC4" s="1056"/>
      <c r="CD4" s="343"/>
      <c r="CE4" s="345" t="s">
        <v>153</v>
      </c>
      <c r="CF4" s="345" t="s">
        <v>152</v>
      </c>
      <c r="CG4" s="345" t="s">
        <v>151</v>
      </c>
      <c r="CH4" s="345" t="s">
        <v>150</v>
      </c>
      <c r="CI4" s="1056"/>
      <c r="CJ4" s="343"/>
      <c r="CK4" s="345" t="s">
        <v>153</v>
      </c>
      <c r="CL4" s="345" t="s">
        <v>152</v>
      </c>
      <c r="CM4" s="345" t="s">
        <v>151</v>
      </c>
      <c r="CN4" s="345" t="s">
        <v>150</v>
      </c>
      <c r="CO4" s="1056"/>
      <c r="CP4" s="343"/>
      <c r="CQ4" s="345" t="s">
        <v>153</v>
      </c>
      <c r="CR4" s="345" t="s">
        <v>152</v>
      </c>
      <c r="CS4" s="345" t="s">
        <v>151</v>
      </c>
      <c r="CT4" s="345" t="s">
        <v>150</v>
      </c>
      <c r="CU4" s="1056"/>
      <c r="CV4" s="1054"/>
      <c r="CW4" s="344" t="s">
        <v>296</v>
      </c>
      <c r="CX4" s="344" t="s">
        <v>297</v>
      </c>
      <c r="CY4" s="494" t="s">
        <v>183</v>
      </c>
      <c r="CZ4" s="494" t="s">
        <v>184</v>
      </c>
      <c r="DA4" s="494" t="s">
        <v>185</v>
      </c>
      <c r="DB4" s="494" t="s">
        <v>186</v>
      </c>
      <c r="DC4" s="494" t="s">
        <v>187</v>
      </c>
      <c r="DD4" s="1054"/>
      <c r="DE4" s="494" t="s">
        <v>192</v>
      </c>
      <c r="DF4" s="494" t="s">
        <v>191</v>
      </c>
      <c r="DG4" s="494" t="s">
        <v>190</v>
      </c>
      <c r="DH4" s="494" t="s">
        <v>189</v>
      </c>
      <c r="DI4" s="494" t="s">
        <v>188</v>
      </c>
      <c r="DJ4" s="1054"/>
      <c r="DK4" s="494" t="s">
        <v>193</v>
      </c>
      <c r="DL4" s="494" t="s">
        <v>194</v>
      </c>
      <c r="DM4" s="1054"/>
      <c r="DN4" s="494" t="s">
        <v>195</v>
      </c>
      <c r="DO4" s="494" t="s">
        <v>196</v>
      </c>
      <c r="DP4" s="494" t="s">
        <v>197</v>
      </c>
      <c r="DQ4" s="494" t="s">
        <v>198</v>
      </c>
      <c r="DR4" s="494" t="s">
        <v>199</v>
      </c>
      <c r="DS4" s="1054"/>
      <c r="DT4" s="344" t="s">
        <v>200</v>
      </c>
      <c r="DU4" s="494" t="s">
        <v>201</v>
      </c>
      <c r="DV4" s="494" t="s">
        <v>202</v>
      </c>
      <c r="DW4" s="494" t="s">
        <v>203</v>
      </c>
      <c r="DX4" s="494" t="s">
        <v>204</v>
      </c>
      <c r="DY4" s="494" t="s">
        <v>205</v>
      </c>
      <c r="DZ4" s="1054"/>
      <c r="EA4" s="494" t="s">
        <v>206</v>
      </c>
      <c r="EB4" s="494" t="s">
        <v>207</v>
      </c>
      <c r="EC4" s="494" t="s">
        <v>208</v>
      </c>
      <c r="ED4" s="494" t="s">
        <v>209</v>
      </c>
      <c r="EE4" s="494" t="s">
        <v>210</v>
      </c>
      <c r="EF4" s="1054"/>
      <c r="EG4" s="495" t="s">
        <v>211</v>
      </c>
      <c r="EH4" s="495" t="s">
        <v>212</v>
      </c>
      <c r="EI4" s="495" t="s">
        <v>213</v>
      </c>
      <c r="EJ4" s="495" t="s">
        <v>214</v>
      </c>
      <c r="EK4" s="495" t="s">
        <v>215</v>
      </c>
      <c r="EL4" s="1054"/>
      <c r="EM4" s="494" t="s">
        <v>216</v>
      </c>
      <c r="EN4" s="494" t="s">
        <v>217</v>
      </c>
      <c r="EO4" s="494" t="s">
        <v>218</v>
      </c>
      <c r="EP4" s="494" t="s">
        <v>219</v>
      </c>
      <c r="EQ4" s="494" t="s">
        <v>220</v>
      </c>
      <c r="ER4" s="494" t="s">
        <v>221</v>
      </c>
      <c r="ES4" s="494" t="s">
        <v>222</v>
      </c>
      <c r="ET4" s="494" t="s">
        <v>223</v>
      </c>
      <c r="EU4" s="494" t="s">
        <v>224</v>
      </c>
      <c r="EV4" s="494" t="s">
        <v>225</v>
      </c>
      <c r="EW4" s="1054"/>
      <c r="EX4" s="494" t="s">
        <v>226</v>
      </c>
      <c r="EY4" s="494" t="s">
        <v>227</v>
      </c>
      <c r="EZ4" s="494" t="s">
        <v>228</v>
      </c>
      <c r="FA4" s="494" t="s">
        <v>229</v>
      </c>
      <c r="FB4" s="494" t="s">
        <v>230</v>
      </c>
      <c r="FC4" s="494" t="s">
        <v>231</v>
      </c>
      <c r="FD4" s="494" t="s">
        <v>232</v>
      </c>
      <c r="FE4" s="494" t="s">
        <v>233</v>
      </c>
      <c r="FF4" s="494" t="s">
        <v>234</v>
      </c>
      <c r="FG4" s="494" t="s">
        <v>235</v>
      </c>
      <c r="FH4" s="494" t="s">
        <v>236</v>
      </c>
      <c r="FI4" s="494" t="s">
        <v>237</v>
      </c>
      <c r="FJ4" s="494" t="s">
        <v>238</v>
      </c>
      <c r="FK4" s="494" t="s">
        <v>239</v>
      </c>
      <c r="FL4" s="494" t="s">
        <v>240</v>
      </c>
      <c r="FM4" s="494" t="s">
        <v>241</v>
      </c>
      <c r="FN4" s="1054"/>
      <c r="FO4" s="344" t="s">
        <v>242</v>
      </c>
      <c r="FP4" s="344" t="s">
        <v>244</v>
      </c>
      <c r="FQ4" s="344" t="s">
        <v>245</v>
      </c>
      <c r="FR4" s="344" t="s">
        <v>338</v>
      </c>
      <c r="FS4" s="344" t="s">
        <v>339</v>
      </c>
      <c r="FT4" s="344" t="s">
        <v>340</v>
      </c>
      <c r="FU4" s="344" t="s">
        <v>341</v>
      </c>
      <c r="FV4" s="344" t="s">
        <v>342</v>
      </c>
      <c r="FW4" s="344" t="s">
        <v>343</v>
      </c>
      <c r="FX4" s="344" t="s">
        <v>344</v>
      </c>
      <c r="FY4" s="344" t="s">
        <v>345</v>
      </c>
      <c r="FZ4" s="344" t="s">
        <v>243</v>
      </c>
      <c r="GA4" s="1065"/>
      <c r="GB4" s="343"/>
      <c r="GC4" s="345" t="s">
        <v>153</v>
      </c>
      <c r="GD4" s="345" t="s">
        <v>152</v>
      </c>
      <c r="GE4" s="345" t="s">
        <v>151</v>
      </c>
      <c r="GF4" s="345" t="s">
        <v>150</v>
      </c>
      <c r="GG4" s="1056"/>
      <c r="GH4" s="343"/>
      <c r="GI4" s="345" t="s">
        <v>153</v>
      </c>
      <c r="GJ4" s="345" t="s">
        <v>152</v>
      </c>
      <c r="GK4" s="345" t="s">
        <v>151</v>
      </c>
      <c r="GL4" s="345" t="s">
        <v>150</v>
      </c>
      <c r="GM4" s="1056"/>
      <c r="GN4" s="343"/>
      <c r="GO4" s="345" t="s">
        <v>153</v>
      </c>
      <c r="GP4" s="345" t="s">
        <v>152</v>
      </c>
      <c r="GQ4" s="345" t="s">
        <v>151</v>
      </c>
      <c r="GR4" s="345" t="s">
        <v>150</v>
      </c>
      <c r="GS4" s="1056"/>
      <c r="GT4" s="343"/>
      <c r="GU4" s="345" t="s">
        <v>153</v>
      </c>
      <c r="GV4" s="345" t="s">
        <v>152</v>
      </c>
      <c r="GW4" s="345" t="s">
        <v>151</v>
      </c>
      <c r="GX4" s="345" t="s">
        <v>150</v>
      </c>
      <c r="GY4" s="1056"/>
      <c r="GZ4" s="343"/>
      <c r="HA4" s="345" t="s">
        <v>153</v>
      </c>
      <c r="HB4" s="345" t="s">
        <v>152</v>
      </c>
      <c r="HC4" s="345" t="s">
        <v>151</v>
      </c>
      <c r="HD4" s="345" t="s">
        <v>150</v>
      </c>
      <c r="HE4" s="1056"/>
      <c r="HF4" s="343"/>
      <c r="HG4" s="345" t="s">
        <v>153</v>
      </c>
      <c r="HH4" s="345" t="s">
        <v>152</v>
      </c>
      <c r="HI4" s="345" t="s">
        <v>151</v>
      </c>
      <c r="HJ4" s="345" t="s">
        <v>150</v>
      </c>
      <c r="HK4" s="1056"/>
      <c r="HL4" s="343"/>
      <c r="HM4" s="345" t="s">
        <v>153</v>
      </c>
      <c r="HN4" s="345" t="s">
        <v>152</v>
      </c>
      <c r="HO4" s="345" t="s">
        <v>151</v>
      </c>
      <c r="HP4" s="345" t="s">
        <v>150</v>
      </c>
      <c r="HQ4" s="1056"/>
      <c r="HR4" s="343"/>
      <c r="HS4" s="345" t="s">
        <v>153</v>
      </c>
      <c r="HT4" s="345" t="s">
        <v>152</v>
      </c>
      <c r="HU4" s="345" t="s">
        <v>151</v>
      </c>
      <c r="HV4" s="345" t="s">
        <v>150</v>
      </c>
      <c r="HW4" s="1056"/>
      <c r="HX4" s="1054"/>
      <c r="HY4" s="343"/>
      <c r="HZ4" s="345" t="s">
        <v>153</v>
      </c>
      <c r="IA4" s="345" t="s">
        <v>152</v>
      </c>
      <c r="IB4" s="345" t="s">
        <v>151</v>
      </c>
      <c r="IC4" s="345" t="s">
        <v>150</v>
      </c>
      <c r="ID4" s="1056"/>
      <c r="IE4" s="343"/>
      <c r="IF4" s="345" t="s">
        <v>153</v>
      </c>
      <c r="IG4" s="345" t="s">
        <v>152</v>
      </c>
      <c r="IH4" s="345" t="s">
        <v>151</v>
      </c>
      <c r="II4" s="345" t="s">
        <v>150</v>
      </c>
      <c r="IJ4" s="1056"/>
      <c r="IK4" s="343"/>
      <c r="IL4" s="345" t="s">
        <v>153</v>
      </c>
      <c r="IM4" s="345" t="s">
        <v>152</v>
      </c>
      <c r="IN4" s="345" t="s">
        <v>151</v>
      </c>
      <c r="IO4" s="345" t="s">
        <v>150</v>
      </c>
      <c r="IP4" s="1056"/>
      <c r="IQ4" s="343"/>
      <c r="IR4" s="345" t="s">
        <v>153</v>
      </c>
      <c r="IS4" s="345" t="s">
        <v>152</v>
      </c>
      <c r="IT4" s="345" t="s">
        <v>151</v>
      </c>
      <c r="IU4" s="345" t="s">
        <v>150</v>
      </c>
      <c r="IV4" s="1056"/>
      <c r="IW4" s="343"/>
      <c r="IX4" s="345" t="s">
        <v>153</v>
      </c>
      <c r="IY4" s="345" t="s">
        <v>152</v>
      </c>
      <c r="IZ4" s="345" t="s">
        <v>151</v>
      </c>
      <c r="JA4" s="345" t="s">
        <v>150</v>
      </c>
      <c r="JB4" s="1056"/>
      <c r="JC4" s="343"/>
      <c r="JD4" s="345" t="s">
        <v>153</v>
      </c>
      <c r="JE4" s="345" t="s">
        <v>152</v>
      </c>
      <c r="JF4" s="345" t="s">
        <v>151</v>
      </c>
      <c r="JG4" s="345" t="s">
        <v>150</v>
      </c>
      <c r="JH4" s="1056"/>
      <c r="JI4" s="343"/>
      <c r="JJ4" s="345" t="s">
        <v>153</v>
      </c>
      <c r="JK4" s="345" t="s">
        <v>152</v>
      </c>
      <c r="JL4" s="345" t="s">
        <v>151</v>
      </c>
      <c r="JM4" s="345" t="s">
        <v>150</v>
      </c>
      <c r="JN4" s="1056"/>
      <c r="JO4" s="343"/>
      <c r="JP4" s="345" t="s">
        <v>153</v>
      </c>
      <c r="JQ4" s="345" t="s">
        <v>152</v>
      </c>
      <c r="JR4" s="345" t="s">
        <v>151</v>
      </c>
      <c r="JS4" s="345" t="s">
        <v>150</v>
      </c>
      <c r="JT4" s="1056"/>
      <c r="JU4" s="1054"/>
      <c r="JV4" s="343"/>
      <c r="JW4" s="345" t="s">
        <v>153</v>
      </c>
      <c r="JX4" s="345" t="s">
        <v>152</v>
      </c>
      <c r="JY4" s="345" t="s">
        <v>151</v>
      </c>
      <c r="JZ4" s="345" t="s">
        <v>150</v>
      </c>
      <c r="KA4" s="1056"/>
      <c r="KB4" s="343"/>
      <c r="KC4" s="345" t="s">
        <v>153</v>
      </c>
      <c r="KD4" s="345" t="s">
        <v>152</v>
      </c>
      <c r="KE4" s="345" t="s">
        <v>151</v>
      </c>
      <c r="KF4" s="345" t="s">
        <v>150</v>
      </c>
      <c r="KG4" s="1056"/>
      <c r="KH4" s="343"/>
      <c r="KI4" s="345" t="s">
        <v>153</v>
      </c>
      <c r="KJ4" s="345" t="s">
        <v>152</v>
      </c>
      <c r="KK4" s="345" t="s">
        <v>151</v>
      </c>
      <c r="KL4" s="345" t="s">
        <v>150</v>
      </c>
      <c r="KM4" s="1056"/>
      <c r="KN4" s="496" t="s">
        <v>246</v>
      </c>
      <c r="KO4" s="496" t="s">
        <v>247</v>
      </c>
      <c r="KP4" s="496" t="s">
        <v>248</v>
      </c>
      <c r="KQ4" s="496" t="s">
        <v>249</v>
      </c>
      <c r="KR4" s="496" t="s">
        <v>250</v>
      </c>
      <c r="KS4" s="1062"/>
      <c r="KT4" s="496" t="s">
        <v>251</v>
      </c>
      <c r="KU4" s="496" t="s">
        <v>252</v>
      </c>
      <c r="KV4" s="496" t="s">
        <v>253</v>
      </c>
      <c r="KW4" s="496" t="s">
        <v>254</v>
      </c>
      <c r="KX4" s="496" t="s">
        <v>255</v>
      </c>
      <c r="KY4" s="496" t="s">
        <v>256</v>
      </c>
      <c r="KZ4" s="496" t="s">
        <v>257</v>
      </c>
      <c r="LA4" s="496" t="s">
        <v>258</v>
      </c>
      <c r="LB4" s="496" t="s">
        <v>259</v>
      </c>
      <c r="LC4" s="496" t="s">
        <v>260</v>
      </c>
      <c r="LD4" s="1054"/>
      <c r="LE4" s="1054"/>
      <c r="LF4" s="343"/>
      <c r="LG4" s="345" t="s">
        <v>153</v>
      </c>
      <c r="LH4" s="345" t="s">
        <v>152</v>
      </c>
      <c r="LI4" s="345" t="s">
        <v>151</v>
      </c>
      <c r="LJ4" s="345" t="s">
        <v>150</v>
      </c>
      <c r="LK4" s="1056"/>
      <c r="LL4" s="343"/>
      <c r="LM4" s="345" t="s">
        <v>153</v>
      </c>
      <c r="LN4" s="345" t="s">
        <v>152</v>
      </c>
      <c r="LO4" s="345" t="s">
        <v>151</v>
      </c>
      <c r="LP4" s="345" t="s">
        <v>150</v>
      </c>
      <c r="LQ4" s="1056"/>
      <c r="LR4" s="343"/>
      <c r="LS4" s="345" t="s">
        <v>153</v>
      </c>
      <c r="LT4" s="345" t="s">
        <v>152</v>
      </c>
      <c r="LU4" s="345" t="s">
        <v>151</v>
      </c>
      <c r="LV4" s="345" t="s">
        <v>150</v>
      </c>
      <c r="LW4" s="1056"/>
      <c r="LX4" s="343"/>
      <c r="LY4" s="345" t="s">
        <v>153</v>
      </c>
      <c r="LZ4" s="345" t="s">
        <v>152</v>
      </c>
      <c r="MA4" s="345" t="s">
        <v>151</v>
      </c>
      <c r="MB4" s="345" t="s">
        <v>150</v>
      </c>
      <c r="MC4" s="1056"/>
      <c r="MD4" s="343"/>
      <c r="ME4" s="345" t="s">
        <v>153</v>
      </c>
      <c r="MF4" s="345" t="s">
        <v>152</v>
      </c>
      <c r="MG4" s="345" t="s">
        <v>151</v>
      </c>
      <c r="MH4" s="345" t="s">
        <v>150</v>
      </c>
      <c r="MI4" s="1056"/>
      <c r="MJ4" s="343"/>
      <c r="MK4" s="345" t="s">
        <v>153</v>
      </c>
      <c r="ML4" s="345" t="s">
        <v>152</v>
      </c>
      <c r="MM4" s="345" t="s">
        <v>151</v>
      </c>
      <c r="MN4" s="345" t="s">
        <v>150</v>
      </c>
      <c r="MO4" s="1056"/>
      <c r="MP4" s="343"/>
      <c r="MQ4" s="345" t="s">
        <v>153</v>
      </c>
      <c r="MR4" s="345" t="s">
        <v>152</v>
      </c>
      <c r="MS4" s="345" t="s">
        <v>151</v>
      </c>
      <c r="MT4" s="345" t="s">
        <v>150</v>
      </c>
      <c r="MU4" s="1056"/>
      <c r="MV4" s="343"/>
      <c r="MW4" s="345" t="s">
        <v>153</v>
      </c>
      <c r="MX4" s="345" t="s">
        <v>152</v>
      </c>
      <c r="MY4" s="345" t="s">
        <v>151</v>
      </c>
      <c r="MZ4" s="345" t="s">
        <v>150</v>
      </c>
      <c r="NA4" s="1056"/>
      <c r="NB4" s="1054"/>
      <c r="NC4" s="343"/>
      <c r="ND4" s="345" t="s">
        <v>153</v>
      </c>
      <c r="NE4" s="345" t="s">
        <v>152</v>
      </c>
      <c r="NF4" s="345" t="s">
        <v>151</v>
      </c>
      <c r="NG4" s="345" t="s">
        <v>150</v>
      </c>
      <c r="NH4" s="1056"/>
      <c r="NI4" s="343"/>
      <c r="NJ4" s="345" t="s">
        <v>153</v>
      </c>
      <c r="NK4" s="345" t="s">
        <v>152</v>
      </c>
      <c r="NL4" s="345" t="s">
        <v>151</v>
      </c>
      <c r="NM4" s="345" t="s">
        <v>150</v>
      </c>
      <c r="NN4" s="1056"/>
      <c r="NO4" s="343"/>
      <c r="NP4" s="345" t="s">
        <v>153</v>
      </c>
      <c r="NQ4" s="345" t="s">
        <v>152</v>
      </c>
      <c r="NR4" s="345" t="s">
        <v>151</v>
      </c>
      <c r="NS4" s="345" t="s">
        <v>150</v>
      </c>
      <c r="NT4" s="1056"/>
      <c r="NU4" s="343"/>
      <c r="NV4" s="345" t="s">
        <v>153</v>
      </c>
      <c r="NW4" s="345" t="s">
        <v>152</v>
      </c>
      <c r="NX4" s="345" t="s">
        <v>151</v>
      </c>
      <c r="NY4" s="345" t="s">
        <v>150</v>
      </c>
      <c r="NZ4" s="1056"/>
      <c r="OA4" s="343"/>
      <c r="OB4" s="345" t="s">
        <v>153</v>
      </c>
      <c r="OC4" s="345" t="s">
        <v>152</v>
      </c>
      <c r="OD4" s="345" t="s">
        <v>151</v>
      </c>
      <c r="OE4" s="345" t="s">
        <v>150</v>
      </c>
      <c r="OF4" s="1056"/>
      <c r="OG4" s="343"/>
      <c r="OH4" s="345" t="s">
        <v>153</v>
      </c>
      <c r="OI4" s="345" t="s">
        <v>152</v>
      </c>
      <c r="OJ4" s="345" t="s">
        <v>151</v>
      </c>
      <c r="OK4" s="345" t="s">
        <v>150</v>
      </c>
      <c r="OL4" s="1056"/>
      <c r="OM4" s="343"/>
      <c r="ON4" s="345" t="s">
        <v>153</v>
      </c>
      <c r="OO4" s="345" t="s">
        <v>152</v>
      </c>
      <c r="OP4" s="345" t="s">
        <v>151</v>
      </c>
      <c r="OQ4" s="345" t="s">
        <v>150</v>
      </c>
      <c r="OR4" s="1056"/>
      <c r="OS4" s="343"/>
      <c r="OT4" s="345" t="s">
        <v>153</v>
      </c>
      <c r="OU4" s="345" t="s">
        <v>152</v>
      </c>
      <c r="OV4" s="345" t="s">
        <v>151</v>
      </c>
      <c r="OW4" s="345" t="s">
        <v>150</v>
      </c>
      <c r="OX4" s="1056"/>
      <c r="OY4" s="1054"/>
      <c r="OZ4" s="343"/>
      <c r="PA4" s="345" t="s">
        <v>153</v>
      </c>
      <c r="PB4" s="345" t="s">
        <v>152</v>
      </c>
      <c r="PC4" s="345" t="s">
        <v>151</v>
      </c>
      <c r="PD4" s="345" t="s">
        <v>150</v>
      </c>
      <c r="PE4" s="1056"/>
      <c r="PF4" s="343"/>
      <c r="PG4" s="345" t="s">
        <v>153</v>
      </c>
      <c r="PH4" s="345" t="s">
        <v>152</v>
      </c>
      <c r="PI4" s="345" t="s">
        <v>151</v>
      </c>
      <c r="PJ4" s="345" t="s">
        <v>150</v>
      </c>
      <c r="PK4" s="1056"/>
      <c r="PL4" s="343"/>
      <c r="PM4" s="345" t="s">
        <v>153</v>
      </c>
      <c r="PN4" s="345" t="s">
        <v>152</v>
      </c>
      <c r="PO4" s="345" t="s">
        <v>151</v>
      </c>
      <c r="PP4" s="345" t="s">
        <v>150</v>
      </c>
      <c r="PQ4" s="1056"/>
      <c r="PR4" s="496" t="s">
        <v>246</v>
      </c>
      <c r="PS4" s="496" t="s">
        <v>247</v>
      </c>
      <c r="PT4" s="496" t="s">
        <v>248</v>
      </c>
      <c r="PU4" s="496" t="s">
        <v>249</v>
      </c>
      <c r="PV4" s="496" t="s">
        <v>250</v>
      </c>
      <c r="PW4" s="1062"/>
      <c r="PX4" s="496" t="s">
        <v>251</v>
      </c>
      <c r="PY4" s="496" t="s">
        <v>252</v>
      </c>
      <c r="PZ4" s="496" t="s">
        <v>253</v>
      </c>
      <c r="QA4" s="496" t="s">
        <v>254</v>
      </c>
      <c r="QB4" s="496" t="s">
        <v>255</v>
      </c>
      <c r="QC4" s="496" t="s">
        <v>256</v>
      </c>
      <c r="QD4" s="496" t="s">
        <v>257</v>
      </c>
      <c r="QE4" s="496" t="s">
        <v>258</v>
      </c>
      <c r="QF4" s="496" t="s">
        <v>259</v>
      </c>
      <c r="QG4" s="496" t="s">
        <v>260</v>
      </c>
      <c r="QH4" s="1054"/>
      <c r="QI4" s="1054"/>
      <c r="QJ4" s="343"/>
      <c r="QK4" s="345" t="s">
        <v>153</v>
      </c>
      <c r="QL4" s="345" t="s">
        <v>152</v>
      </c>
      <c r="QM4" s="345" t="s">
        <v>151</v>
      </c>
      <c r="QN4" s="345" t="s">
        <v>150</v>
      </c>
      <c r="QO4" s="1056"/>
      <c r="QP4" s="343"/>
      <c r="QQ4" s="345" t="s">
        <v>153</v>
      </c>
      <c r="QR4" s="345" t="s">
        <v>152</v>
      </c>
      <c r="QS4" s="345" t="s">
        <v>151</v>
      </c>
      <c r="QT4" s="345" t="s">
        <v>150</v>
      </c>
      <c r="QU4" s="1056"/>
      <c r="QV4" s="343"/>
      <c r="QW4" s="345" t="s">
        <v>153</v>
      </c>
      <c r="QX4" s="345" t="s">
        <v>152</v>
      </c>
      <c r="QY4" s="345" t="s">
        <v>151</v>
      </c>
      <c r="QZ4" s="345" t="s">
        <v>150</v>
      </c>
      <c r="RA4" s="1056"/>
      <c r="RB4" s="343"/>
      <c r="RC4" s="345" t="s">
        <v>153</v>
      </c>
      <c r="RD4" s="345" t="s">
        <v>152</v>
      </c>
      <c r="RE4" s="345" t="s">
        <v>151</v>
      </c>
      <c r="RF4" s="345" t="s">
        <v>150</v>
      </c>
      <c r="RG4" s="1056"/>
      <c r="RH4" s="343"/>
      <c r="RI4" s="345" t="s">
        <v>153</v>
      </c>
      <c r="RJ4" s="345" t="s">
        <v>152</v>
      </c>
      <c r="RK4" s="345" t="s">
        <v>151</v>
      </c>
      <c r="RL4" s="345" t="s">
        <v>150</v>
      </c>
      <c r="RM4" s="1056"/>
      <c r="RN4" s="343"/>
      <c r="RO4" s="345" t="s">
        <v>153</v>
      </c>
      <c r="RP4" s="345" t="s">
        <v>152</v>
      </c>
      <c r="RQ4" s="345" t="s">
        <v>151</v>
      </c>
      <c r="RR4" s="345" t="s">
        <v>150</v>
      </c>
      <c r="RS4" s="1056"/>
      <c r="RT4" s="343"/>
      <c r="RU4" s="345" t="s">
        <v>153</v>
      </c>
      <c r="RV4" s="345" t="s">
        <v>152</v>
      </c>
      <c r="RW4" s="345" t="s">
        <v>151</v>
      </c>
      <c r="RX4" s="345" t="s">
        <v>150</v>
      </c>
      <c r="RY4" s="1056"/>
      <c r="RZ4" s="343"/>
      <c r="SA4" s="345" t="s">
        <v>153</v>
      </c>
      <c r="SB4" s="345" t="s">
        <v>152</v>
      </c>
      <c r="SC4" s="345" t="s">
        <v>151</v>
      </c>
      <c r="SD4" s="345" t="s">
        <v>150</v>
      </c>
      <c r="SE4" s="1056"/>
      <c r="SF4" s="1054"/>
      <c r="SG4" s="343"/>
      <c r="SH4" s="345" t="s">
        <v>153</v>
      </c>
      <c r="SI4" s="345" t="s">
        <v>152</v>
      </c>
      <c r="SJ4" s="345" t="s">
        <v>151</v>
      </c>
      <c r="SK4" s="345" t="s">
        <v>150</v>
      </c>
      <c r="SL4" s="1056"/>
      <c r="SM4" s="343"/>
      <c r="SN4" s="345" t="s">
        <v>153</v>
      </c>
      <c r="SO4" s="345" t="s">
        <v>152</v>
      </c>
      <c r="SP4" s="345" t="s">
        <v>151</v>
      </c>
      <c r="SQ4" s="345" t="s">
        <v>150</v>
      </c>
      <c r="SR4" s="1056"/>
      <c r="SS4" s="343"/>
      <c r="ST4" s="345" t="s">
        <v>153</v>
      </c>
      <c r="SU4" s="345" t="s">
        <v>152</v>
      </c>
      <c r="SV4" s="345" t="s">
        <v>151</v>
      </c>
      <c r="SW4" s="345" t="s">
        <v>150</v>
      </c>
      <c r="SX4" s="1056"/>
      <c r="SY4" s="343"/>
      <c r="SZ4" s="345" t="s">
        <v>153</v>
      </c>
      <c r="TA4" s="345" t="s">
        <v>152</v>
      </c>
      <c r="TB4" s="345" t="s">
        <v>151</v>
      </c>
      <c r="TC4" s="345" t="s">
        <v>150</v>
      </c>
      <c r="TD4" s="1056"/>
      <c r="TE4" s="343"/>
      <c r="TF4" s="345" t="s">
        <v>153</v>
      </c>
      <c r="TG4" s="345" t="s">
        <v>152</v>
      </c>
      <c r="TH4" s="345" t="s">
        <v>151</v>
      </c>
      <c r="TI4" s="345" t="s">
        <v>150</v>
      </c>
      <c r="TJ4" s="1056"/>
      <c r="TK4" s="343"/>
      <c r="TL4" s="345" t="s">
        <v>153</v>
      </c>
      <c r="TM4" s="345" t="s">
        <v>152</v>
      </c>
      <c r="TN4" s="345" t="s">
        <v>151</v>
      </c>
      <c r="TO4" s="345" t="s">
        <v>150</v>
      </c>
      <c r="TP4" s="1056"/>
      <c r="TQ4" s="343"/>
      <c r="TR4" s="345" t="s">
        <v>153</v>
      </c>
      <c r="TS4" s="345" t="s">
        <v>152</v>
      </c>
      <c r="TT4" s="345" t="s">
        <v>151</v>
      </c>
      <c r="TU4" s="345" t="s">
        <v>150</v>
      </c>
      <c r="TV4" s="1056"/>
      <c r="TW4" s="343"/>
      <c r="TX4" s="345" t="s">
        <v>153</v>
      </c>
      <c r="TY4" s="345" t="s">
        <v>152</v>
      </c>
      <c r="TZ4" s="345" t="s">
        <v>151</v>
      </c>
      <c r="UA4" s="345" t="s">
        <v>150</v>
      </c>
      <c r="UB4" s="1056"/>
      <c r="UC4" s="1054"/>
      <c r="UD4" s="343"/>
      <c r="UE4" s="345" t="s">
        <v>153</v>
      </c>
      <c r="UF4" s="345" t="s">
        <v>152</v>
      </c>
      <c r="UG4" s="345" t="s">
        <v>151</v>
      </c>
      <c r="UH4" s="345" t="s">
        <v>150</v>
      </c>
      <c r="UI4" s="1056"/>
      <c r="UJ4" s="343"/>
      <c r="UK4" s="345" t="s">
        <v>153</v>
      </c>
      <c r="UL4" s="345" t="s">
        <v>152</v>
      </c>
      <c r="UM4" s="345" t="s">
        <v>151</v>
      </c>
      <c r="UN4" s="345" t="s">
        <v>150</v>
      </c>
      <c r="UO4" s="1056"/>
      <c r="UP4" s="343"/>
      <c r="UQ4" s="345" t="s">
        <v>153</v>
      </c>
      <c r="UR4" s="345" t="s">
        <v>152</v>
      </c>
      <c r="US4" s="345" t="s">
        <v>151</v>
      </c>
      <c r="UT4" s="345" t="s">
        <v>150</v>
      </c>
      <c r="UU4" s="1056"/>
      <c r="UV4" s="496" t="s">
        <v>246</v>
      </c>
      <c r="UW4" s="496" t="s">
        <v>247</v>
      </c>
      <c r="UX4" s="496" t="s">
        <v>248</v>
      </c>
      <c r="UY4" s="496" t="s">
        <v>249</v>
      </c>
      <c r="UZ4" s="496" t="s">
        <v>250</v>
      </c>
      <c r="VA4" s="1062"/>
      <c r="VB4" s="496" t="s">
        <v>251</v>
      </c>
      <c r="VC4" s="496" t="s">
        <v>252</v>
      </c>
      <c r="VD4" s="496" t="s">
        <v>253</v>
      </c>
      <c r="VE4" s="496" t="s">
        <v>254</v>
      </c>
      <c r="VF4" s="496" t="s">
        <v>255</v>
      </c>
      <c r="VG4" s="496" t="s">
        <v>256</v>
      </c>
      <c r="VH4" s="496" t="s">
        <v>257</v>
      </c>
      <c r="VI4" s="496" t="s">
        <v>258</v>
      </c>
      <c r="VJ4" s="496" t="s">
        <v>259</v>
      </c>
      <c r="VK4" s="496" t="s">
        <v>260</v>
      </c>
      <c r="VL4" s="1054"/>
      <c r="VM4" s="1054"/>
      <c r="VN4" s="343"/>
      <c r="VO4" s="345" t="s">
        <v>153</v>
      </c>
      <c r="VP4" s="345" t="s">
        <v>152</v>
      </c>
      <c r="VQ4" s="345" t="s">
        <v>151</v>
      </c>
      <c r="VR4" s="345" t="s">
        <v>150</v>
      </c>
      <c r="VS4" s="1056"/>
      <c r="VT4" s="343"/>
      <c r="VU4" s="345" t="s">
        <v>153</v>
      </c>
      <c r="VV4" s="345" t="s">
        <v>152</v>
      </c>
      <c r="VW4" s="345" t="s">
        <v>151</v>
      </c>
      <c r="VX4" s="345" t="s">
        <v>150</v>
      </c>
      <c r="VY4" s="1056"/>
      <c r="VZ4" s="343"/>
      <c r="WA4" s="345" t="s">
        <v>153</v>
      </c>
      <c r="WB4" s="345" t="s">
        <v>152</v>
      </c>
      <c r="WC4" s="345" t="s">
        <v>151</v>
      </c>
      <c r="WD4" s="345" t="s">
        <v>150</v>
      </c>
      <c r="WE4" s="1056"/>
      <c r="WF4" s="343"/>
      <c r="WG4" s="345" t="s">
        <v>153</v>
      </c>
      <c r="WH4" s="345" t="s">
        <v>152</v>
      </c>
      <c r="WI4" s="345" t="s">
        <v>151</v>
      </c>
      <c r="WJ4" s="345" t="s">
        <v>150</v>
      </c>
      <c r="WK4" s="1056"/>
      <c r="WL4" s="343"/>
      <c r="WM4" s="345" t="s">
        <v>153</v>
      </c>
      <c r="WN4" s="345" t="s">
        <v>152</v>
      </c>
      <c r="WO4" s="345" t="s">
        <v>151</v>
      </c>
      <c r="WP4" s="345" t="s">
        <v>150</v>
      </c>
      <c r="WQ4" s="1056"/>
      <c r="WR4" s="343"/>
      <c r="WS4" s="345" t="s">
        <v>153</v>
      </c>
      <c r="WT4" s="345" t="s">
        <v>152</v>
      </c>
      <c r="WU4" s="345" t="s">
        <v>151</v>
      </c>
      <c r="WV4" s="345" t="s">
        <v>150</v>
      </c>
      <c r="WW4" s="1056"/>
      <c r="WX4" s="343"/>
      <c r="WY4" s="345" t="s">
        <v>153</v>
      </c>
      <c r="WZ4" s="345" t="s">
        <v>152</v>
      </c>
      <c r="XA4" s="345" t="s">
        <v>151</v>
      </c>
      <c r="XB4" s="345" t="s">
        <v>150</v>
      </c>
      <c r="XC4" s="1056"/>
      <c r="XD4" s="343"/>
      <c r="XE4" s="345" t="s">
        <v>153</v>
      </c>
      <c r="XF4" s="345" t="s">
        <v>152</v>
      </c>
      <c r="XG4" s="345" t="s">
        <v>151</v>
      </c>
      <c r="XH4" s="345" t="s">
        <v>150</v>
      </c>
      <c r="XI4" s="1056"/>
      <c r="XJ4" s="1054"/>
      <c r="XK4" s="343"/>
      <c r="XL4" s="345" t="s">
        <v>153</v>
      </c>
      <c r="XM4" s="345" t="s">
        <v>152</v>
      </c>
      <c r="XN4" s="345" t="s">
        <v>151</v>
      </c>
      <c r="XO4" s="345" t="s">
        <v>150</v>
      </c>
      <c r="XP4" s="1056"/>
      <c r="XQ4" s="343"/>
      <c r="XR4" s="345" t="s">
        <v>153</v>
      </c>
      <c r="XS4" s="345" t="s">
        <v>152</v>
      </c>
      <c r="XT4" s="345" t="s">
        <v>151</v>
      </c>
      <c r="XU4" s="345" t="s">
        <v>150</v>
      </c>
      <c r="XV4" s="1056"/>
      <c r="XW4" s="343"/>
      <c r="XX4" s="345" t="s">
        <v>153</v>
      </c>
      <c r="XY4" s="345" t="s">
        <v>152</v>
      </c>
      <c r="XZ4" s="345" t="s">
        <v>151</v>
      </c>
      <c r="YA4" s="345" t="s">
        <v>150</v>
      </c>
      <c r="YB4" s="1056"/>
      <c r="YC4" s="343"/>
      <c r="YD4" s="345" t="s">
        <v>153</v>
      </c>
      <c r="YE4" s="345" t="s">
        <v>152</v>
      </c>
      <c r="YF4" s="345" t="s">
        <v>151</v>
      </c>
      <c r="YG4" s="345" t="s">
        <v>150</v>
      </c>
      <c r="YH4" s="1056"/>
      <c r="YI4" s="343"/>
      <c r="YJ4" s="345" t="s">
        <v>153</v>
      </c>
      <c r="YK4" s="345" t="s">
        <v>152</v>
      </c>
      <c r="YL4" s="345" t="s">
        <v>151</v>
      </c>
      <c r="YM4" s="345" t="s">
        <v>150</v>
      </c>
      <c r="YN4" s="1056"/>
      <c r="YO4" s="343"/>
      <c r="YP4" s="345" t="s">
        <v>153</v>
      </c>
      <c r="YQ4" s="345" t="s">
        <v>152</v>
      </c>
      <c r="YR4" s="345" t="s">
        <v>151</v>
      </c>
      <c r="YS4" s="345" t="s">
        <v>150</v>
      </c>
      <c r="YT4" s="1056"/>
      <c r="YU4" s="343"/>
      <c r="YV4" s="345" t="s">
        <v>153</v>
      </c>
      <c r="YW4" s="345" t="s">
        <v>152</v>
      </c>
      <c r="YX4" s="345" t="s">
        <v>151</v>
      </c>
      <c r="YY4" s="345" t="s">
        <v>150</v>
      </c>
      <c r="YZ4" s="1056"/>
      <c r="ZA4" s="343"/>
      <c r="ZB4" s="345" t="s">
        <v>153</v>
      </c>
      <c r="ZC4" s="345" t="s">
        <v>152</v>
      </c>
      <c r="ZD4" s="345" t="s">
        <v>151</v>
      </c>
      <c r="ZE4" s="345" t="s">
        <v>150</v>
      </c>
      <c r="ZF4" s="1056"/>
      <c r="ZG4" s="1054"/>
      <c r="ZH4" s="343"/>
      <c r="ZI4" s="345" t="s">
        <v>153</v>
      </c>
      <c r="ZJ4" s="345" t="s">
        <v>152</v>
      </c>
      <c r="ZK4" s="345" t="s">
        <v>151</v>
      </c>
      <c r="ZL4" s="345" t="s">
        <v>150</v>
      </c>
      <c r="ZM4" s="1056"/>
      <c r="ZN4" s="343"/>
      <c r="ZO4" s="345" t="s">
        <v>153</v>
      </c>
      <c r="ZP4" s="345" t="s">
        <v>152</v>
      </c>
      <c r="ZQ4" s="345" t="s">
        <v>151</v>
      </c>
      <c r="ZR4" s="345" t="s">
        <v>150</v>
      </c>
      <c r="ZS4" s="1056"/>
      <c r="ZT4" s="343"/>
      <c r="ZU4" s="345" t="s">
        <v>153</v>
      </c>
      <c r="ZV4" s="345" t="s">
        <v>152</v>
      </c>
      <c r="ZW4" s="345" t="s">
        <v>151</v>
      </c>
      <c r="ZX4" s="345" t="s">
        <v>150</v>
      </c>
      <c r="ZY4" s="1056"/>
      <c r="ZZ4" s="496" t="s">
        <v>246</v>
      </c>
      <c r="AAA4" s="496" t="s">
        <v>247</v>
      </c>
      <c r="AAB4" s="496" t="s">
        <v>248</v>
      </c>
      <c r="AAC4" s="496" t="s">
        <v>249</v>
      </c>
      <c r="AAD4" s="496" t="s">
        <v>250</v>
      </c>
      <c r="AAE4" s="1062"/>
      <c r="AAF4" s="496" t="s">
        <v>251</v>
      </c>
      <c r="AAG4" s="496" t="s">
        <v>252</v>
      </c>
      <c r="AAH4" s="496" t="s">
        <v>253</v>
      </c>
      <c r="AAI4" s="496" t="s">
        <v>254</v>
      </c>
      <c r="AAJ4" s="496" t="s">
        <v>255</v>
      </c>
      <c r="AAK4" s="496" t="s">
        <v>256</v>
      </c>
      <c r="AAL4" s="496" t="s">
        <v>257</v>
      </c>
      <c r="AAM4" s="496" t="s">
        <v>258</v>
      </c>
      <c r="AAN4" s="496" t="s">
        <v>259</v>
      </c>
      <c r="AAO4" s="496" t="s">
        <v>260</v>
      </c>
      <c r="AAP4" s="1054"/>
      <c r="AAQ4" s="1054"/>
      <c r="AAR4" s="343"/>
      <c r="AAS4" s="345" t="s">
        <v>153</v>
      </c>
      <c r="AAT4" s="345" t="s">
        <v>152</v>
      </c>
      <c r="AAU4" s="345" t="s">
        <v>151</v>
      </c>
      <c r="AAV4" s="345" t="s">
        <v>150</v>
      </c>
      <c r="AAW4" s="1056"/>
      <c r="AAX4" s="343"/>
      <c r="AAY4" s="345" t="s">
        <v>153</v>
      </c>
      <c r="AAZ4" s="345" t="s">
        <v>152</v>
      </c>
      <c r="ABA4" s="345" t="s">
        <v>151</v>
      </c>
      <c r="ABB4" s="345" t="s">
        <v>150</v>
      </c>
      <c r="ABC4" s="1056"/>
      <c r="ABD4" s="343"/>
      <c r="ABE4" s="345" t="s">
        <v>153</v>
      </c>
      <c r="ABF4" s="345" t="s">
        <v>152</v>
      </c>
      <c r="ABG4" s="345" t="s">
        <v>151</v>
      </c>
      <c r="ABH4" s="345" t="s">
        <v>150</v>
      </c>
      <c r="ABI4" s="1056"/>
      <c r="ABJ4" s="343"/>
      <c r="ABK4" s="345" t="s">
        <v>153</v>
      </c>
      <c r="ABL4" s="345" t="s">
        <v>152</v>
      </c>
      <c r="ABM4" s="345" t="s">
        <v>151</v>
      </c>
      <c r="ABN4" s="345" t="s">
        <v>150</v>
      </c>
      <c r="ABO4" s="1056"/>
      <c r="ABP4" s="343"/>
      <c r="ABQ4" s="345" t="s">
        <v>153</v>
      </c>
      <c r="ABR4" s="345" t="s">
        <v>152</v>
      </c>
      <c r="ABS4" s="345" t="s">
        <v>151</v>
      </c>
      <c r="ABT4" s="345" t="s">
        <v>150</v>
      </c>
      <c r="ABU4" s="1056"/>
      <c r="ABV4" s="343"/>
      <c r="ABW4" s="345" t="s">
        <v>153</v>
      </c>
      <c r="ABX4" s="345" t="s">
        <v>152</v>
      </c>
      <c r="ABY4" s="345" t="s">
        <v>151</v>
      </c>
      <c r="ABZ4" s="345" t="s">
        <v>150</v>
      </c>
      <c r="ACA4" s="1056"/>
      <c r="ACB4" s="343"/>
      <c r="ACC4" s="345" t="s">
        <v>153</v>
      </c>
      <c r="ACD4" s="345" t="s">
        <v>152</v>
      </c>
      <c r="ACE4" s="345" t="s">
        <v>151</v>
      </c>
      <c r="ACF4" s="345" t="s">
        <v>150</v>
      </c>
      <c r="ACG4" s="1056"/>
      <c r="ACH4" s="343"/>
      <c r="ACI4" s="345" t="s">
        <v>153</v>
      </c>
      <c r="ACJ4" s="345" t="s">
        <v>152</v>
      </c>
      <c r="ACK4" s="345" t="s">
        <v>151</v>
      </c>
      <c r="ACL4" s="345" t="s">
        <v>150</v>
      </c>
      <c r="ACM4" s="1056"/>
      <c r="ACN4" s="1054"/>
      <c r="ACO4" s="343"/>
      <c r="ACP4" s="345" t="s">
        <v>153</v>
      </c>
      <c r="ACQ4" s="345" t="s">
        <v>152</v>
      </c>
      <c r="ACR4" s="345" t="s">
        <v>151</v>
      </c>
      <c r="ACS4" s="345" t="s">
        <v>150</v>
      </c>
      <c r="ACT4" s="1056"/>
      <c r="ACU4" s="343"/>
      <c r="ACV4" s="345" t="s">
        <v>153</v>
      </c>
      <c r="ACW4" s="345" t="s">
        <v>152</v>
      </c>
      <c r="ACX4" s="345" t="s">
        <v>151</v>
      </c>
      <c r="ACY4" s="345" t="s">
        <v>150</v>
      </c>
      <c r="ACZ4" s="1056"/>
      <c r="ADA4" s="343"/>
      <c r="ADB4" s="345" t="s">
        <v>153</v>
      </c>
      <c r="ADC4" s="345" t="s">
        <v>152</v>
      </c>
      <c r="ADD4" s="345" t="s">
        <v>151</v>
      </c>
      <c r="ADE4" s="345" t="s">
        <v>150</v>
      </c>
      <c r="ADF4" s="1056"/>
      <c r="ADG4" s="343"/>
      <c r="ADH4" s="345" t="s">
        <v>153</v>
      </c>
      <c r="ADI4" s="345" t="s">
        <v>152</v>
      </c>
      <c r="ADJ4" s="345" t="s">
        <v>151</v>
      </c>
      <c r="ADK4" s="345" t="s">
        <v>150</v>
      </c>
      <c r="ADL4" s="1056"/>
      <c r="ADM4" s="343"/>
      <c r="ADN4" s="345" t="s">
        <v>153</v>
      </c>
      <c r="ADO4" s="345" t="s">
        <v>152</v>
      </c>
      <c r="ADP4" s="345" t="s">
        <v>151</v>
      </c>
      <c r="ADQ4" s="345" t="s">
        <v>150</v>
      </c>
      <c r="ADR4" s="1056"/>
      <c r="ADS4" s="343"/>
      <c r="ADT4" s="345" t="s">
        <v>153</v>
      </c>
      <c r="ADU4" s="345" t="s">
        <v>152</v>
      </c>
      <c r="ADV4" s="345" t="s">
        <v>151</v>
      </c>
      <c r="ADW4" s="345" t="s">
        <v>150</v>
      </c>
      <c r="ADX4" s="1056"/>
      <c r="ADY4" s="343"/>
      <c r="ADZ4" s="345" t="s">
        <v>153</v>
      </c>
      <c r="AEA4" s="345" t="s">
        <v>152</v>
      </c>
      <c r="AEB4" s="345" t="s">
        <v>151</v>
      </c>
      <c r="AEC4" s="345" t="s">
        <v>150</v>
      </c>
      <c r="AED4" s="1056"/>
      <c r="AEE4" s="343"/>
      <c r="AEF4" s="345" t="s">
        <v>153</v>
      </c>
      <c r="AEG4" s="345" t="s">
        <v>152</v>
      </c>
      <c r="AEH4" s="345" t="s">
        <v>151</v>
      </c>
      <c r="AEI4" s="345" t="s">
        <v>150</v>
      </c>
      <c r="AEJ4" s="1056"/>
      <c r="AEK4" s="1054"/>
      <c r="AEL4" s="343"/>
      <c r="AEM4" s="345" t="s">
        <v>153</v>
      </c>
      <c r="AEN4" s="345" t="s">
        <v>152</v>
      </c>
      <c r="AEO4" s="345" t="s">
        <v>151</v>
      </c>
      <c r="AEP4" s="345" t="s">
        <v>150</v>
      </c>
      <c r="AEQ4" s="1056"/>
      <c r="AER4" s="343"/>
      <c r="AES4" s="345" t="s">
        <v>153</v>
      </c>
      <c r="AET4" s="345" t="s">
        <v>152</v>
      </c>
      <c r="AEU4" s="345" t="s">
        <v>151</v>
      </c>
      <c r="AEV4" s="345" t="s">
        <v>150</v>
      </c>
      <c r="AEW4" s="1056"/>
      <c r="AEX4" s="343"/>
      <c r="AEY4" s="345" t="s">
        <v>153</v>
      </c>
      <c r="AEZ4" s="345" t="s">
        <v>152</v>
      </c>
      <c r="AFA4" s="345" t="s">
        <v>151</v>
      </c>
      <c r="AFB4" s="345" t="s">
        <v>150</v>
      </c>
      <c r="AFC4" s="1056"/>
      <c r="AFD4" s="496" t="s">
        <v>246</v>
      </c>
      <c r="AFE4" s="496" t="s">
        <v>247</v>
      </c>
      <c r="AFF4" s="496" t="s">
        <v>248</v>
      </c>
      <c r="AFG4" s="496" t="s">
        <v>249</v>
      </c>
      <c r="AFH4" s="496" t="s">
        <v>250</v>
      </c>
      <c r="AFI4" s="1062"/>
      <c r="AFJ4" s="496" t="s">
        <v>251</v>
      </c>
      <c r="AFK4" s="496" t="s">
        <v>252</v>
      </c>
      <c r="AFL4" s="496" t="s">
        <v>253</v>
      </c>
      <c r="AFM4" s="496" t="s">
        <v>254</v>
      </c>
      <c r="AFN4" s="496" t="s">
        <v>255</v>
      </c>
      <c r="AFO4" s="496" t="s">
        <v>256</v>
      </c>
      <c r="AFP4" s="496" t="s">
        <v>257</v>
      </c>
      <c r="AFQ4" s="496" t="s">
        <v>258</v>
      </c>
      <c r="AFR4" s="496" t="s">
        <v>259</v>
      </c>
      <c r="AFS4" s="496" t="s">
        <v>260</v>
      </c>
      <c r="AFT4" s="1054"/>
      <c r="AFU4" s="1054"/>
      <c r="AFV4" s="343"/>
      <c r="AFW4" s="345" t="s">
        <v>153</v>
      </c>
      <c r="AFX4" s="345" t="s">
        <v>152</v>
      </c>
      <c r="AFY4" s="345" t="s">
        <v>151</v>
      </c>
      <c r="AFZ4" s="345" t="s">
        <v>150</v>
      </c>
      <c r="AGA4" s="1054"/>
      <c r="AGB4" s="343"/>
      <c r="AGC4" s="345" t="s">
        <v>153</v>
      </c>
      <c r="AGD4" s="345" t="s">
        <v>152</v>
      </c>
      <c r="AGE4" s="345" t="s">
        <v>151</v>
      </c>
      <c r="AGF4" s="345" t="s">
        <v>150</v>
      </c>
      <c r="AGG4" s="1054"/>
      <c r="AGH4" s="343"/>
      <c r="AGI4" s="345" t="s">
        <v>153</v>
      </c>
      <c r="AGJ4" s="345" t="s">
        <v>152</v>
      </c>
      <c r="AGK4" s="345" t="s">
        <v>151</v>
      </c>
      <c r="AGL4" s="345" t="s">
        <v>150</v>
      </c>
      <c r="AGM4" s="1054"/>
      <c r="AGN4" s="343"/>
      <c r="AGO4" s="345" t="s">
        <v>153</v>
      </c>
      <c r="AGP4" s="345" t="s">
        <v>152</v>
      </c>
      <c r="AGQ4" s="345" t="s">
        <v>151</v>
      </c>
      <c r="AGR4" s="345" t="s">
        <v>150</v>
      </c>
      <c r="AGS4" s="1054"/>
      <c r="AGT4" s="343"/>
      <c r="AGU4" s="345" t="s">
        <v>153</v>
      </c>
      <c r="AGV4" s="345" t="s">
        <v>152</v>
      </c>
      <c r="AGW4" s="345" t="s">
        <v>151</v>
      </c>
      <c r="AGX4" s="345" t="s">
        <v>150</v>
      </c>
      <c r="AGY4" s="1054"/>
      <c r="AGZ4" s="346" t="s">
        <v>355</v>
      </c>
      <c r="AHA4" s="346" t="s">
        <v>356</v>
      </c>
      <c r="AHB4" s="346" t="s">
        <v>357</v>
      </c>
      <c r="AHC4" s="346" t="s">
        <v>131</v>
      </c>
      <c r="AHD4" s="346" t="s">
        <v>132</v>
      </c>
      <c r="AHE4" s="346" t="s">
        <v>133</v>
      </c>
      <c r="AHF4" s="346" t="s">
        <v>134</v>
      </c>
      <c r="AHG4" s="346" t="s">
        <v>135</v>
      </c>
      <c r="AHH4" s="346" t="s">
        <v>136</v>
      </c>
      <c r="AHI4" s="346" t="s">
        <v>137</v>
      </c>
      <c r="AHJ4" s="346" t="s">
        <v>138</v>
      </c>
      <c r="AHK4" s="346" t="s">
        <v>139</v>
      </c>
      <c r="AHL4" s="346" t="s">
        <v>140</v>
      </c>
      <c r="AHM4" s="346" t="s">
        <v>141</v>
      </c>
      <c r="AHN4" s="346" t="s">
        <v>142</v>
      </c>
      <c r="AHO4" s="346" t="s">
        <v>143</v>
      </c>
      <c r="AHP4" s="1079"/>
    </row>
    <row r="5" spans="1:900" x14ac:dyDescent="0.25">
      <c r="A5" s="8">
        <v>1</v>
      </c>
      <c r="B5" s="198" t="s">
        <v>6976</v>
      </c>
      <c r="C5" s="235"/>
      <c r="D5" s="235"/>
      <c r="E5" s="235"/>
      <c r="F5" s="235"/>
      <c r="G5" s="235"/>
      <c r="H5" s="235"/>
      <c r="I5" s="1086"/>
      <c r="J5" s="347"/>
      <c r="K5" s="348"/>
      <c r="L5" s="348"/>
      <c r="M5" s="348"/>
      <c r="N5" s="350"/>
      <c r="O5" s="1056"/>
      <c r="P5" s="497"/>
      <c r="Q5" s="348"/>
      <c r="R5" s="348"/>
      <c r="S5" s="348"/>
      <c r="T5" s="348"/>
      <c r="U5" s="1056"/>
      <c r="V5" s="497"/>
      <c r="W5" s="348"/>
      <c r="X5" s="348"/>
      <c r="Y5" s="348"/>
      <c r="Z5" s="348"/>
      <c r="AA5" s="1056"/>
      <c r="AB5" s="497"/>
      <c r="AC5" s="348"/>
      <c r="AD5" s="348"/>
      <c r="AE5" s="348"/>
      <c r="AF5" s="348"/>
      <c r="AG5" s="1056"/>
      <c r="AH5" s="498"/>
      <c r="AI5" s="348"/>
      <c r="AJ5" s="349"/>
      <c r="AK5" s="349"/>
      <c r="AL5" s="348"/>
      <c r="AM5" s="1056"/>
      <c r="AN5" s="498"/>
      <c r="AO5" s="348"/>
      <c r="AP5" s="349"/>
      <c r="AQ5" s="349"/>
      <c r="AR5" s="348"/>
      <c r="AS5" s="1056"/>
      <c r="AT5" s="498"/>
      <c r="AU5" s="348"/>
      <c r="AV5" s="349"/>
      <c r="AW5" s="349"/>
      <c r="AX5" s="348"/>
      <c r="AY5" s="1056"/>
      <c r="AZ5" s="498"/>
      <c r="BA5" s="348"/>
      <c r="BB5" s="349"/>
      <c r="BC5" s="349"/>
      <c r="BD5" s="348"/>
      <c r="BE5" s="1056"/>
      <c r="BF5" s="498"/>
      <c r="BG5" s="348"/>
      <c r="BH5" s="349"/>
      <c r="BI5" s="349"/>
      <c r="BJ5" s="348"/>
      <c r="BK5" s="1056"/>
      <c r="BL5" s="498"/>
      <c r="BM5" s="348"/>
      <c r="BN5" s="349"/>
      <c r="BO5" s="349"/>
      <c r="BP5" s="348"/>
      <c r="BQ5" s="1056"/>
      <c r="BR5" s="498"/>
      <c r="BS5" s="348"/>
      <c r="BT5" s="349"/>
      <c r="BU5" s="349"/>
      <c r="BV5" s="348"/>
      <c r="BW5" s="1056"/>
      <c r="BX5" s="498"/>
      <c r="BY5" s="348"/>
      <c r="BZ5" s="349"/>
      <c r="CA5" s="349"/>
      <c r="CB5" s="348"/>
      <c r="CC5" s="1056"/>
      <c r="CD5" s="498"/>
      <c r="CE5" s="348"/>
      <c r="CF5" s="349"/>
      <c r="CG5" s="349"/>
      <c r="CH5" s="348"/>
      <c r="CI5" s="1056"/>
      <c r="CJ5" s="498"/>
      <c r="CK5" s="348"/>
      <c r="CL5" s="349"/>
      <c r="CM5" s="349"/>
      <c r="CN5" s="348"/>
      <c r="CO5" s="1056"/>
      <c r="CP5" s="498"/>
      <c r="CQ5" s="348"/>
      <c r="CR5" s="349"/>
      <c r="CS5" s="349"/>
      <c r="CT5" s="348"/>
      <c r="CU5" s="1056"/>
      <c r="CV5" s="1054"/>
      <c r="CW5" s="492"/>
      <c r="CX5" s="492"/>
      <c r="CY5" s="490"/>
      <c r="CZ5" s="490"/>
      <c r="DA5" s="490"/>
      <c r="DB5" s="490"/>
      <c r="DC5" s="490"/>
      <c r="DD5" s="1054"/>
      <c r="DE5" s="490"/>
      <c r="DF5" s="490"/>
      <c r="DG5" s="490"/>
      <c r="DH5" s="490"/>
      <c r="DI5" s="490"/>
      <c r="DJ5" s="1054"/>
      <c r="DK5" s="490"/>
      <c r="DL5" s="490"/>
      <c r="DM5" s="1054"/>
      <c r="DN5" s="490"/>
      <c r="DO5" s="490"/>
      <c r="DP5" s="490"/>
      <c r="DQ5" s="490"/>
      <c r="DR5" s="490"/>
      <c r="DS5" s="1054"/>
      <c r="DT5" s="490"/>
      <c r="DU5" s="490"/>
      <c r="DV5" s="490"/>
      <c r="DW5" s="490"/>
      <c r="DX5" s="490"/>
      <c r="DY5" s="490"/>
      <c r="DZ5" s="1054"/>
      <c r="EA5" s="490"/>
      <c r="EB5" s="490"/>
      <c r="EC5" s="490"/>
      <c r="ED5" s="490"/>
      <c r="EE5" s="490"/>
      <c r="EF5" s="1054"/>
      <c r="EG5" s="490"/>
      <c r="EH5" s="490"/>
      <c r="EI5" s="490"/>
      <c r="EJ5" s="490"/>
      <c r="EK5" s="490"/>
      <c r="EL5" s="1054"/>
      <c r="EM5" s="490"/>
      <c r="EN5" s="490"/>
      <c r="EO5" s="490"/>
      <c r="EP5" s="490"/>
      <c r="EQ5" s="490"/>
      <c r="ER5" s="490"/>
      <c r="ES5" s="490"/>
      <c r="ET5" s="490"/>
      <c r="EU5" s="490"/>
      <c r="EV5" s="490"/>
      <c r="EW5" s="1054"/>
      <c r="EX5" s="490"/>
      <c r="EY5" s="490"/>
      <c r="EZ5" s="490"/>
      <c r="FA5" s="490"/>
      <c r="FB5" s="490"/>
      <c r="FC5" s="490"/>
      <c r="FD5" s="490"/>
      <c r="FE5" s="490"/>
      <c r="FF5" s="490"/>
      <c r="FG5" s="490"/>
      <c r="FH5" s="490"/>
      <c r="FI5" s="490"/>
      <c r="FJ5" s="490"/>
      <c r="FK5" s="490"/>
      <c r="FL5" s="490"/>
      <c r="FM5" s="490"/>
      <c r="FN5" s="1054"/>
      <c r="FO5" s="490"/>
      <c r="FP5" s="490"/>
      <c r="FQ5" s="490"/>
      <c r="FR5" s="490"/>
      <c r="FS5" s="490"/>
      <c r="FT5" s="490"/>
      <c r="FU5" s="490"/>
      <c r="FV5" s="490"/>
      <c r="FW5" s="490"/>
      <c r="FX5" s="490"/>
      <c r="FY5" s="490"/>
      <c r="FZ5" s="490"/>
      <c r="GA5" s="1065"/>
      <c r="GB5" s="292"/>
      <c r="GC5" s="348"/>
      <c r="GD5" s="348"/>
      <c r="GE5" s="348"/>
      <c r="GF5" s="499"/>
      <c r="GG5" s="1056"/>
      <c r="GH5" s="292"/>
      <c r="GI5" s="348"/>
      <c r="GJ5" s="348"/>
      <c r="GK5" s="348"/>
      <c r="GL5" s="348"/>
      <c r="GM5" s="1056"/>
      <c r="GN5" s="292"/>
      <c r="GO5" s="348"/>
      <c r="GP5" s="348"/>
      <c r="GQ5" s="348"/>
      <c r="GR5" s="348"/>
      <c r="GS5" s="1056"/>
      <c r="GT5" s="292"/>
      <c r="GU5" s="348"/>
      <c r="GV5" s="348"/>
      <c r="GW5" s="348"/>
      <c r="GX5" s="348"/>
      <c r="GY5" s="1056"/>
      <c r="GZ5" s="292"/>
      <c r="HA5" s="348"/>
      <c r="HB5" s="348"/>
      <c r="HC5" s="348"/>
      <c r="HD5" s="348"/>
      <c r="HE5" s="1056"/>
      <c r="HF5" s="498"/>
      <c r="HG5" s="348"/>
      <c r="HH5" s="349"/>
      <c r="HI5" s="349"/>
      <c r="HJ5" s="348"/>
      <c r="HK5" s="1056"/>
      <c r="HL5" s="498"/>
      <c r="HM5" s="348"/>
      <c r="HN5" s="349"/>
      <c r="HO5" s="349"/>
      <c r="HP5" s="348"/>
      <c r="HQ5" s="1056"/>
      <c r="HR5" s="498"/>
      <c r="HS5" s="348"/>
      <c r="HT5" s="349"/>
      <c r="HU5" s="349"/>
      <c r="HV5" s="348"/>
      <c r="HW5" s="1056"/>
      <c r="HX5" s="1054"/>
      <c r="HY5" s="292"/>
      <c r="HZ5" s="348"/>
      <c r="IA5" s="348"/>
      <c r="IB5" s="348"/>
      <c r="IC5" s="348"/>
      <c r="ID5" s="1056"/>
      <c r="IE5" s="292"/>
      <c r="IF5" s="348"/>
      <c r="IG5" s="348"/>
      <c r="IH5" s="348"/>
      <c r="II5" s="348"/>
      <c r="IJ5" s="1056"/>
      <c r="IK5" s="292"/>
      <c r="IL5" s="348"/>
      <c r="IM5" s="348"/>
      <c r="IN5" s="348"/>
      <c r="IO5" s="348"/>
      <c r="IP5" s="1056"/>
      <c r="IQ5" s="292"/>
      <c r="IR5" s="348"/>
      <c r="IS5" s="348"/>
      <c r="IT5" s="348"/>
      <c r="IU5" s="348"/>
      <c r="IV5" s="1056"/>
      <c r="IW5" s="292"/>
      <c r="IX5" s="348"/>
      <c r="IY5" s="348"/>
      <c r="IZ5" s="348"/>
      <c r="JA5" s="348"/>
      <c r="JB5" s="1056"/>
      <c r="JC5" s="498"/>
      <c r="JD5" s="348"/>
      <c r="JE5" s="349"/>
      <c r="JF5" s="349"/>
      <c r="JG5" s="348"/>
      <c r="JH5" s="1056"/>
      <c r="JI5" s="498"/>
      <c r="JJ5" s="348"/>
      <c r="JK5" s="349"/>
      <c r="JL5" s="349"/>
      <c r="JM5" s="348"/>
      <c r="JN5" s="1056"/>
      <c r="JO5" s="498"/>
      <c r="JP5" s="348"/>
      <c r="JQ5" s="349"/>
      <c r="JR5" s="349"/>
      <c r="JS5" s="348"/>
      <c r="JT5" s="1056"/>
      <c r="JU5" s="1054"/>
      <c r="JV5" s="498"/>
      <c r="JW5" s="348"/>
      <c r="JX5" s="349"/>
      <c r="JY5" s="349"/>
      <c r="JZ5" s="348"/>
      <c r="KA5" s="1056"/>
      <c r="KB5" s="498"/>
      <c r="KC5" s="348"/>
      <c r="KD5" s="349"/>
      <c r="KE5" s="349"/>
      <c r="KF5" s="348"/>
      <c r="KG5" s="1056"/>
      <c r="KH5" s="498"/>
      <c r="KI5" s="348"/>
      <c r="KJ5" s="349"/>
      <c r="KK5" s="349"/>
      <c r="KL5" s="348"/>
      <c r="KM5" s="1056"/>
      <c r="KN5" s="490"/>
      <c r="KO5" s="490"/>
      <c r="KP5" s="490"/>
      <c r="KQ5" s="490"/>
      <c r="KR5" s="490"/>
      <c r="KS5" s="1062"/>
      <c r="KT5" s="490"/>
      <c r="KU5" s="490"/>
      <c r="KV5" s="490"/>
      <c r="KW5" s="490"/>
      <c r="KX5" s="490"/>
      <c r="KY5" s="490"/>
      <c r="KZ5" s="490"/>
      <c r="LA5" s="490"/>
      <c r="LB5" s="490"/>
      <c r="LC5" s="490"/>
      <c r="LD5" s="1054"/>
      <c r="LE5" s="1054"/>
      <c r="LF5" s="292"/>
      <c r="LG5" s="348"/>
      <c r="LH5" s="348"/>
      <c r="LI5" s="348"/>
      <c r="LJ5" s="348"/>
      <c r="LK5" s="1056"/>
      <c r="LL5" s="292"/>
      <c r="LM5" s="348"/>
      <c r="LN5" s="348"/>
      <c r="LO5" s="348"/>
      <c r="LP5" s="348"/>
      <c r="LQ5" s="1056"/>
      <c r="LR5" s="498"/>
      <c r="LS5" s="348"/>
      <c r="LT5" s="349"/>
      <c r="LU5" s="349"/>
      <c r="LV5" s="348"/>
      <c r="LW5" s="1056"/>
      <c r="LX5" s="498"/>
      <c r="LY5" s="348"/>
      <c r="LZ5" s="349"/>
      <c r="MA5" s="349"/>
      <c r="MB5" s="348"/>
      <c r="MC5" s="1056"/>
      <c r="MD5" s="498"/>
      <c r="ME5" s="348"/>
      <c r="MF5" s="349"/>
      <c r="MG5" s="349"/>
      <c r="MH5" s="348"/>
      <c r="MI5" s="1056"/>
      <c r="MJ5" s="498"/>
      <c r="MK5" s="348"/>
      <c r="ML5" s="349"/>
      <c r="MM5" s="349"/>
      <c r="MN5" s="348"/>
      <c r="MO5" s="1056"/>
      <c r="MP5" s="498"/>
      <c r="MQ5" s="348"/>
      <c r="MR5" s="349"/>
      <c r="MS5" s="349"/>
      <c r="MT5" s="348"/>
      <c r="MU5" s="1056"/>
      <c r="MV5" s="498"/>
      <c r="MW5" s="348"/>
      <c r="MX5" s="349"/>
      <c r="MY5" s="349"/>
      <c r="MZ5" s="348"/>
      <c r="NA5" s="1056"/>
      <c r="NB5" s="1054"/>
      <c r="NC5" s="292"/>
      <c r="ND5" s="348"/>
      <c r="NE5" s="348"/>
      <c r="NF5" s="348"/>
      <c r="NG5" s="348"/>
      <c r="NH5" s="1056"/>
      <c r="NI5" s="351"/>
      <c r="NJ5" s="351"/>
      <c r="NK5" s="351"/>
      <c r="NL5" s="351"/>
      <c r="NM5" s="351"/>
      <c r="NN5" s="1056"/>
      <c r="NO5" s="498"/>
      <c r="NP5" s="348"/>
      <c r="NQ5" s="349"/>
      <c r="NR5" s="349"/>
      <c r="NS5" s="348"/>
      <c r="NT5" s="1056"/>
      <c r="NU5" s="498"/>
      <c r="NV5" s="348"/>
      <c r="NW5" s="349"/>
      <c r="NX5" s="349"/>
      <c r="NY5" s="348"/>
      <c r="NZ5" s="1056"/>
      <c r="OA5" s="498"/>
      <c r="OB5" s="348"/>
      <c r="OC5" s="349"/>
      <c r="OD5" s="349"/>
      <c r="OE5" s="348"/>
      <c r="OF5" s="1056"/>
      <c r="OG5" s="498"/>
      <c r="OH5" s="348"/>
      <c r="OI5" s="349"/>
      <c r="OJ5" s="349"/>
      <c r="OK5" s="348"/>
      <c r="OL5" s="1056"/>
      <c r="OM5" s="498"/>
      <c r="ON5" s="348"/>
      <c r="OO5" s="349"/>
      <c r="OP5" s="349"/>
      <c r="OQ5" s="348"/>
      <c r="OR5" s="1056"/>
      <c r="OS5" s="498"/>
      <c r="OT5" s="348"/>
      <c r="OU5" s="349"/>
      <c r="OV5" s="349"/>
      <c r="OW5" s="348"/>
      <c r="OX5" s="1056"/>
      <c r="OY5" s="1054"/>
      <c r="OZ5" s="498"/>
      <c r="PA5" s="348"/>
      <c r="PB5" s="349"/>
      <c r="PC5" s="349"/>
      <c r="PD5" s="348"/>
      <c r="PE5" s="1056"/>
      <c r="PF5" s="498"/>
      <c r="PG5" s="348"/>
      <c r="PH5" s="349"/>
      <c r="PI5" s="349"/>
      <c r="PJ5" s="348"/>
      <c r="PK5" s="1056"/>
      <c r="PL5" s="498"/>
      <c r="PM5" s="348"/>
      <c r="PN5" s="349"/>
      <c r="PO5" s="349"/>
      <c r="PP5" s="348"/>
      <c r="PQ5" s="1056"/>
      <c r="PR5" s="465"/>
      <c r="PS5" s="465"/>
      <c r="PT5" s="465"/>
      <c r="PU5" s="490"/>
      <c r="PV5" s="490"/>
      <c r="PW5" s="1062"/>
      <c r="PX5" s="465"/>
      <c r="PY5" s="465"/>
      <c r="PZ5" s="490"/>
      <c r="QA5" s="490"/>
      <c r="QB5" s="490"/>
      <c r="QC5" s="490"/>
      <c r="QD5" s="490"/>
      <c r="QE5" s="490"/>
      <c r="QF5" s="490"/>
      <c r="QG5" s="490"/>
      <c r="QH5" s="1054"/>
      <c r="QI5" s="1054"/>
      <c r="QJ5" s="292"/>
      <c r="QK5" s="348"/>
      <c r="QL5" s="348"/>
      <c r="QM5" s="348"/>
      <c r="QN5" s="348"/>
      <c r="QO5" s="1056"/>
      <c r="QP5" s="292"/>
      <c r="QQ5" s="348"/>
      <c r="QR5" s="348"/>
      <c r="QS5" s="348"/>
      <c r="QT5" s="348"/>
      <c r="QU5" s="1056"/>
      <c r="QV5" s="498"/>
      <c r="QW5" s="348"/>
      <c r="QX5" s="349"/>
      <c r="QY5" s="349"/>
      <c r="QZ5" s="348"/>
      <c r="RA5" s="1056"/>
      <c r="RB5" s="498"/>
      <c r="RC5" s="348"/>
      <c r="RD5" s="349"/>
      <c r="RE5" s="349"/>
      <c r="RF5" s="348"/>
      <c r="RG5" s="1056"/>
      <c r="RH5" s="498"/>
      <c r="RI5" s="348"/>
      <c r="RJ5" s="349"/>
      <c r="RK5" s="349"/>
      <c r="RL5" s="348"/>
      <c r="RM5" s="1056"/>
      <c r="RN5" s="498"/>
      <c r="RO5" s="348"/>
      <c r="RP5" s="349"/>
      <c r="RQ5" s="349"/>
      <c r="RR5" s="348"/>
      <c r="RS5" s="1056"/>
      <c r="RT5" s="498"/>
      <c r="RU5" s="348"/>
      <c r="RV5" s="349"/>
      <c r="RW5" s="349"/>
      <c r="RX5" s="348"/>
      <c r="RY5" s="1056"/>
      <c r="RZ5" s="498"/>
      <c r="SA5" s="348"/>
      <c r="SB5" s="349"/>
      <c r="SC5" s="349"/>
      <c r="SD5" s="348"/>
      <c r="SE5" s="1056"/>
      <c r="SF5" s="1054"/>
      <c r="SG5" s="292"/>
      <c r="SH5" s="348"/>
      <c r="SI5" s="348"/>
      <c r="SJ5" s="348"/>
      <c r="SK5" s="348"/>
      <c r="SL5" s="1056"/>
      <c r="SM5" s="292"/>
      <c r="SN5" s="348"/>
      <c r="SO5" s="348"/>
      <c r="SP5" s="348"/>
      <c r="SQ5" s="348"/>
      <c r="SR5" s="1056"/>
      <c r="SS5" s="498"/>
      <c r="ST5" s="348"/>
      <c r="SU5" s="349"/>
      <c r="SV5" s="349"/>
      <c r="SW5" s="348"/>
      <c r="SX5" s="1056"/>
      <c r="SY5" s="498"/>
      <c r="SZ5" s="348"/>
      <c r="TA5" s="349"/>
      <c r="TB5" s="349"/>
      <c r="TC5" s="348"/>
      <c r="TD5" s="1056"/>
      <c r="TE5" s="498"/>
      <c r="TF5" s="348"/>
      <c r="TG5" s="349"/>
      <c r="TH5" s="349"/>
      <c r="TI5" s="348"/>
      <c r="TJ5" s="1056"/>
      <c r="TK5" s="498"/>
      <c r="TL5" s="348"/>
      <c r="TM5" s="349"/>
      <c r="TN5" s="349"/>
      <c r="TO5" s="348"/>
      <c r="TP5" s="1056"/>
      <c r="TQ5" s="498"/>
      <c r="TR5" s="348"/>
      <c r="TS5" s="349"/>
      <c r="TT5" s="349"/>
      <c r="TU5" s="348"/>
      <c r="TV5" s="1056"/>
      <c r="TW5" s="498"/>
      <c r="TX5" s="348"/>
      <c r="TY5" s="349"/>
      <c r="TZ5" s="349"/>
      <c r="UA5" s="348"/>
      <c r="UB5" s="1056"/>
      <c r="UC5" s="1054"/>
      <c r="UD5" s="498"/>
      <c r="UE5" s="348"/>
      <c r="UF5" s="349"/>
      <c r="UG5" s="349"/>
      <c r="UH5" s="348"/>
      <c r="UI5" s="1056"/>
      <c r="UJ5" s="498"/>
      <c r="UK5" s="348"/>
      <c r="UL5" s="349"/>
      <c r="UM5" s="349"/>
      <c r="UN5" s="348"/>
      <c r="UO5" s="1056"/>
      <c r="UP5" s="498"/>
      <c r="UQ5" s="348"/>
      <c r="UR5" s="349"/>
      <c r="US5" s="349"/>
      <c r="UT5" s="348"/>
      <c r="UU5" s="1056"/>
      <c r="UV5" s="292"/>
      <c r="UW5" s="490"/>
      <c r="UX5" s="490"/>
      <c r="UY5" s="490"/>
      <c r="UZ5" s="490"/>
      <c r="VA5" s="1062"/>
      <c r="VB5" s="490"/>
      <c r="VC5" s="490"/>
      <c r="VD5" s="490"/>
      <c r="VE5" s="490"/>
      <c r="VF5" s="490"/>
      <c r="VG5" s="490"/>
      <c r="VH5" s="490"/>
      <c r="VI5" s="490"/>
      <c r="VJ5" s="490"/>
      <c r="VK5" s="490"/>
      <c r="VL5" s="1054"/>
      <c r="VM5" s="1054"/>
      <c r="VN5" s="292"/>
      <c r="VO5" s="348"/>
      <c r="VP5" s="348"/>
      <c r="VQ5" s="348"/>
      <c r="VR5" s="348"/>
      <c r="VS5" s="1056"/>
      <c r="VT5" s="292"/>
      <c r="VU5" s="348"/>
      <c r="VV5" s="348"/>
      <c r="VW5" s="348"/>
      <c r="VX5" s="348"/>
      <c r="VY5" s="1056"/>
      <c r="VZ5" s="498"/>
      <c r="WA5" s="348"/>
      <c r="WB5" s="349"/>
      <c r="WC5" s="349"/>
      <c r="WD5" s="348"/>
      <c r="WE5" s="1056"/>
      <c r="WF5" s="498"/>
      <c r="WG5" s="348"/>
      <c r="WH5" s="349"/>
      <c r="WI5" s="349"/>
      <c r="WJ5" s="348"/>
      <c r="WK5" s="1056"/>
      <c r="WL5" s="498"/>
      <c r="WM5" s="348"/>
      <c r="WN5" s="349"/>
      <c r="WO5" s="349"/>
      <c r="WP5" s="348"/>
      <c r="WQ5" s="1056"/>
      <c r="WR5" s="498"/>
      <c r="WS5" s="348"/>
      <c r="WT5" s="349"/>
      <c r="WU5" s="349"/>
      <c r="WV5" s="348"/>
      <c r="WW5" s="1056"/>
      <c r="WX5" s="498"/>
      <c r="WY5" s="348"/>
      <c r="WZ5" s="349"/>
      <c r="XA5" s="349"/>
      <c r="XB5" s="348"/>
      <c r="XC5" s="1056"/>
      <c r="XD5" s="498"/>
      <c r="XE5" s="348"/>
      <c r="XF5" s="349"/>
      <c r="XG5" s="349"/>
      <c r="XH5" s="348"/>
      <c r="XI5" s="1056"/>
      <c r="XJ5" s="1054"/>
      <c r="XK5" s="292"/>
      <c r="XL5" s="348"/>
      <c r="XM5" s="348"/>
      <c r="XN5" s="348"/>
      <c r="XO5" s="348"/>
      <c r="XP5" s="1056"/>
      <c r="XQ5" s="292"/>
      <c r="XR5" s="348"/>
      <c r="XS5" s="348"/>
      <c r="XT5" s="348"/>
      <c r="XU5" s="348"/>
      <c r="XV5" s="1056"/>
      <c r="XW5" s="498"/>
      <c r="XX5" s="348"/>
      <c r="XY5" s="349"/>
      <c r="XZ5" s="349"/>
      <c r="YA5" s="348"/>
      <c r="YB5" s="1056"/>
      <c r="YC5" s="498"/>
      <c r="YD5" s="348"/>
      <c r="YE5" s="349"/>
      <c r="YF5" s="349"/>
      <c r="YG5" s="348"/>
      <c r="YH5" s="1056"/>
      <c r="YI5" s="498"/>
      <c r="YJ5" s="348"/>
      <c r="YK5" s="349"/>
      <c r="YL5" s="349"/>
      <c r="YM5" s="348"/>
      <c r="YN5" s="1056"/>
      <c r="YO5" s="498"/>
      <c r="YP5" s="348"/>
      <c r="YQ5" s="349"/>
      <c r="YR5" s="349"/>
      <c r="YS5" s="348"/>
      <c r="YT5" s="1056"/>
      <c r="YU5" s="498"/>
      <c r="YV5" s="348"/>
      <c r="YW5" s="349"/>
      <c r="YX5" s="349"/>
      <c r="YY5" s="348"/>
      <c r="YZ5" s="1056"/>
      <c r="ZA5" s="498"/>
      <c r="ZB5" s="348"/>
      <c r="ZC5" s="349"/>
      <c r="ZD5" s="349"/>
      <c r="ZE5" s="348"/>
      <c r="ZF5" s="1056"/>
      <c r="ZG5" s="1054"/>
      <c r="ZH5" s="498"/>
      <c r="ZI5" s="348"/>
      <c r="ZJ5" s="349"/>
      <c r="ZK5" s="349"/>
      <c r="ZL5" s="348"/>
      <c r="ZM5" s="1056"/>
      <c r="ZN5" s="498"/>
      <c r="ZO5" s="348"/>
      <c r="ZP5" s="349"/>
      <c r="ZQ5" s="349"/>
      <c r="ZR5" s="348"/>
      <c r="ZS5" s="1056"/>
      <c r="ZT5" s="498"/>
      <c r="ZU5" s="348"/>
      <c r="ZV5" s="349"/>
      <c r="ZW5" s="349"/>
      <c r="ZX5" s="348"/>
      <c r="ZY5" s="1056"/>
      <c r="ZZ5" s="499"/>
      <c r="AAA5" s="500"/>
      <c r="AAB5" s="500"/>
      <c r="AAC5" s="490"/>
      <c r="AAD5" s="490"/>
      <c r="AAE5" s="1062"/>
      <c r="AAF5" s="490"/>
      <c r="AAG5" s="490"/>
      <c r="AAH5" s="490"/>
      <c r="AAI5" s="490"/>
      <c r="AAJ5" s="490"/>
      <c r="AAK5" s="490"/>
      <c r="AAL5" s="490"/>
      <c r="AAM5" s="490"/>
      <c r="AAN5" s="490"/>
      <c r="AAO5" s="490"/>
      <c r="AAP5" s="1054"/>
      <c r="AAQ5" s="1054"/>
      <c r="AAR5" s="292"/>
      <c r="AAS5" s="348"/>
      <c r="AAT5" s="348"/>
      <c r="AAU5" s="348"/>
      <c r="AAV5" s="348"/>
      <c r="AAW5" s="1056"/>
      <c r="AAX5" s="292"/>
      <c r="AAY5" s="348"/>
      <c r="AAZ5" s="348"/>
      <c r="ABA5" s="348"/>
      <c r="ABB5" s="348"/>
      <c r="ABC5" s="1056"/>
      <c r="ABD5" s="498"/>
      <c r="ABE5" s="348"/>
      <c r="ABF5" s="349"/>
      <c r="ABG5" s="349"/>
      <c r="ABH5" s="348"/>
      <c r="ABI5" s="1056"/>
      <c r="ABJ5" s="498"/>
      <c r="ABK5" s="348"/>
      <c r="ABL5" s="349"/>
      <c r="ABM5" s="349"/>
      <c r="ABN5" s="348"/>
      <c r="ABO5" s="1056"/>
      <c r="ABP5" s="498"/>
      <c r="ABQ5" s="348"/>
      <c r="ABR5" s="349"/>
      <c r="ABS5" s="349"/>
      <c r="ABT5" s="348"/>
      <c r="ABU5" s="1056"/>
      <c r="ABV5" s="498"/>
      <c r="ABW5" s="348"/>
      <c r="ABX5" s="349"/>
      <c r="ABY5" s="349"/>
      <c r="ABZ5" s="348"/>
      <c r="ACA5" s="1056"/>
      <c r="ACB5" s="498"/>
      <c r="ACC5" s="348"/>
      <c r="ACD5" s="349"/>
      <c r="ACE5" s="349"/>
      <c r="ACF5" s="348"/>
      <c r="ACG5" s="1056"/>
      <c r="ACH5" s="498"/>
      <c r="ACI5" s="348"/>
      <c r="ACJ5" s="349"/>
      <c r="ACK5" s="349"/>
      <c r="ACL5" s="348"/>
      <c r="ACM5" s="1056"/>
      <c r="ACN5" s="1054"/>
      <c r="ACO5" s="292"/>
      <c r="ACP5" s="348"/>
      <c r="ACQ5" s="348"/>
      <c r="ACR5" s="348"/>
      <c r="ACS5" s="348"/>
      <c r="ACT5" s="1056"/>
      <c r="ACU5" s="292"/>
      <c r="ACV5" s="348"/>
      <c r="ACW5" s="348"/>
      <c r="ACX5" s="348"/>
      <c r="ACY5" s="348"/>
      <c r="ACZ5" s="1056"/>
      <c r="ADA5" s="498"/>
      <c r="ADB5" s="348"/>
      <c r="ADC5" s="349"/>
      <c r="ADD5" s="349"/>
      <c r="ADE5" s="348"/>
      <c r="ADF5" s="1056"/>
      <c r="ADG5" s="498"/>
      <c r="ADH5" s="348"/>
      <c r="ADI5" s="349"/>
      <c r="ADJ5" s="349"/>
      <c r="ADK5" s="348"/>
      <c r="ADL5" s="1056"/>
      <c r="ADM5" s="498"/>
      <c r="ADN5" s="348"/>
      <c r="ADO5" s="349"/>
      <c r="ADP5" s="349"/>
      <c r="ADQ5" s="348"/>
      <c r="ADR5" s="1056"/>
      <c r="ADS5" s="498"/>
      <c r="ADT5" s="348"/>
      <c r="ADU5" s="349"/>
      <c r="ADV5" s="349"/>
      <c r="ADW5" s="348"/>
      <c r="ADX5" s="1056"/>
      <c r="ADY5" s="498"/>
      <c r="ADZ5" s="348"/>
      <c r="AEA5" s="349"/>
      <c r="AEB5" s="349"/>
      <c r="AEC5" s="348"/>
      <c r="AED5" s="1056"/>
      <c r="AEE5" s="498"/>
      <c r="AEF5" s="348"/>
      <c r="AEG5" s="349"/>
      <c r="AEH5" s="349"/>
      <c r="AEI5" s="348"/>
      <c r="AEJ5" s="1056"/>
      <c r="AEK5" s="1054"/>
      <c r="AEL5" s="498"/>
      <c r="AEM5" s="348"/>
      <c r="AEN5" s="349"/>
      <c r="AEO5" s="349"/>
      <c r="AEP5" s="348"/>
      <c r="AEQ5" s="1056"/>
      <c r="AER5" s="498"/>
      <c r="AES5" s="348"/>
      <c r="AET5" s="349"/>
      <c r="AEU5" s="349"/>
      <c r="AEV5" s="348"/>
      <c r="AEW5" s="1056"/>
      <c r="AEX5" s="498"/>
      <c r="AEY5" s="348"/>
      <c r="AEZ5" s="349"/>
      <c r="AFA5" s="349"/>
      <c r="AFB5" s="348"/>
      <c r="AFC5" s="1056"/>
      <c r="AFD5" s="490"/>
      <c r="AFE5" s="490"/>
      <c r="AFF5" s="490"/>
      <c r="AFG5" s="490"/>
      <c r="AFH5" s="490"/>
      <c r="AFI5" s="1062"/>
      <c r="AFJ5" s="490"/>
      <c r="AFK5" s="490"/>
      <c r="AFL5" s="490"/>
      <c r="AFM5" s="490"/>
      <c r="AFN5" s="490"/>
      <c r="AFO5" s="490"/>
      <c r="AFP5" s="490"/>
      <c r="AFQ5" s="490"/>
      <c r="AFR5" s="490"/>
      <c r="AFS5" s="490"/>
      <c r="AFT5" s="1054"/>
      <c r="AFU5" s="1054"/>
      <c r="AFV5" s="292"/>
      <c r="AFW5" s="348"/>
      <c r="AFX5" s="348"/>
      <c r="AFY5" s="348"/>
      <c r="AFZ5" s="348"/>
      <c r="AGA5" s="1054"/>
      <c r="AGB5" s="498"/>
      <c r="AGC5" s="348"/>
      <c r="AGD5" s="348"/>
      <c r="AGE5" s="348"/>
      <c r="AGF5" s="348"/>
      <c r="AGG5" s="1054"/>
      <c r="AGH5" s="498"/>
      <c r="AGI5" s="348"/>
      <c r="AGJ5" s="348"/>
      <c r="AGK5" s="348"/>
      <c r="AGL5" s="348"/>
      <c r="AGM5" s="1054"/>
      <c r="AGN5" s="498"/>
      <c r="AGO5" s="348"/>
      <c r="AGP5" s="348"/>
      <c r="AGQ5" s="348"/>
      <c r="AGR5" s="348"/>
      <c r="AGS5" s="1054"/>
      <c r="AGT5" s="498"/>
      <c r="AGU5" s="348"/>
      <c r="AGV5" s="348"/>
      <c r="AGW5" s="348"/>
      <c r="AGX5" s="348"/>
      <c r="AGY5" s="1054"/>
      <c r="AGZ5" s="348"/>
      <c r="AHA5" s="348"/>
      <c r="AHB5" s="348"/>
      <c r="AHC5" s="348"/>
      <c r="AHD5" s="348"/>
      <c r="AHE5" s="348"/>
      <c r="AHF5" s="348"/>
      <c r="AHG5" s="348"/>
      <c r="AHH5" s="348"/>
      <c r="AHI5" s="348"/>
      <c r="AHJ5" s="348"/>
      <c r="AHK5" s="348"/>
      <c r="AHL5" s="348"/>
      <c r="AHM5" s="348"/>
      <c r="AHN5" s="348"/>
      <c r="AHO5" s="348"/>
      <c r="AHP5" s="1079"/>
    </row>
    <row r="6" spans="1:900" ht="15.75" thickBot="1" x14ac:dyDescent="0.3">
      <c r="A6" s="10">
        <v>2</v>
      </c>
      <c r="B6" s="13"/>
      <c r="C6" s="78"/>
      <c r="D6" s="57"/>
      <c r="E6" s="57"/>
      <c r="F6" s="57"/>
      <c r="G6" s="57"/>
      <c r="H6" s="7"/>
      <c r="I6" s="1087"/>
      <c r="J6" s="501"/>
      <c r="K6" s="502"/>
      <c r="L6" s="503"/>
      <c r="M6" s="503"/>
      <c r="N6" s="502"/>
      <c r="O6" s="1057"/>
      <c r="P6" s="501"/>
      <c r="Q6" s="502"/>
      <c r="R6" s="503"/>
      <c r="S6" s="503"/>
      <c r="T6" s="502"/>
      <c r="U6" s="1057"/>
      <c r="V6" s="501"/>
      <c r="W6" s="502"/>
      <c r="X6" s="503"/>
      <c r="Y6" s="503"/>
      <c r="Z6" s="502"/>
      <c r="AA6" s="1057"/>
      <c r="AB6" s="501"/>
      <c r="AC6" s="502"/>
      <c r="AD6" s="503"/>
      <c r="AE6" s="503"/>
      <c r="AF6" s="502"/>
      <c r="AG6" s="1057"/>
      <c r="AH6" s="501"/>
      <c r="AI6" s="502"/>
      <c r="AJ6" s="503"/>
      <c r="AK6" s="503"/>
      <c r="AL6" s="502"/>
      <c r="AM6" s="1057"/>
      <c r="AN6" s="501"/>
      <c r="AO6" s="502"/>
      <c r="AP6" s="503"/>
      <c r="AQ6" s="503"/>
      <c r="AR6" s="502"/>
      <c r="AS6" s="1057"/>
      <c r="AT6" s="501"/>
      <c r="AU6" s="502"/>
      <c r="AV6" s="503"/>
      <c r="AW6" s="503"/>
      <c r="AX6" s="502"/>
      <c r="AY6" s="1057"/>
      <c r="AZ6" s="501"/>
      <c r="BA6" s="502"/>
      <c r="BB6" s="503"/>
      <c r="BC6" s="503"/>
      <c r="BD6" s="502"/>
      <c r="BE6" s="1057"/>
      <c r="BF6" s="501"/>
      <c r="BG6" s="502"/>
      <c r="BH6" s="503"/>
      <c r="BI6" s="503"/>
      <c r="BJ6" s="502"/>
      <c r="BK6" s="1057"/>
      <c r="BL6" s="501"/>
      <c r="BM6" s="502"/>
      <c r="BN6" s="503"/>
      <c r="BO6" s="503"/>
      <c r="BP6" s="502"/>
      <c r="BQ6" s="1057"/>
      <c r="BR6" s="501"/>
      <c r="BS6" s="502"/>
      <c r="BT6" s="503"/>
      <c r="BU6" s="503"/>
      <c r="BV6" s="502"/>
      <c r="BW6" s="1057"/>
      <c r="BX6" s="501"/>
      <c r="BY6" s="502"/>
      <c r="BZ6" s="503"/>
      <c r="CA6" s="503"/>
      <c r="CB6" s="502"/>
      <c r="CC6" s="1057"/>
      <c r="CD6" s="501"/>
      <c r="CE6" s="502"/>
      <c r="CF6" s="503"/>
      <c r="CG6" s="503"/>
      <c r="CH6" s="502"/>
      <c r="CI6" s="1057"/>
      <c r="CJ6" s="501"/>
      <c r="CK6" s="502"/>
      <c r="CL6" s="503"/>
      <c r="CM6" s="503"/>
      <c r="CN6" s="502"/>
      <c r="CO6" s="1057"/>
      <c r="CP6" s="501"/>
      <c r="CQ6" s="502"/>
      <c r="CR6" s="503"/>
      <c r="CS6" s="503"/>
      <c r="CT6" s="502"/>
      <c r="CU6" s="1057"/>
      <c r="CV6" s="1055"/>
      <c r="CW6" s="504"/>
      <c r="CX6" s="505"/>
      <c r="CY6" s="506"/>
      <c r="CZ6" s="506"/>
      <c r="DA6" s="506"/>
      <c r="DB6" s="506"/>
      <c r="DC6" s="506"/>
      <c r="DD6" s="1055"/>
      <c r="DE6" s="506"/>
      <c r="DF6" s="506"/>
      <c r="DG6" s="506"/>
      <c r="DH6" s="506"/>
      <c r="DI6" s="506"/>
      <c r="DJ6" s="1055"/>
      <c r="DK6" s="506"/>
      <c r="DL6" s="506"/>
      <c r="DM6" s="1055"/>
      <c r="DN6" s="506"/>
      <c r="DO6" s="506"/>
      <c r="DP6" s="506"/>
      <c r="DQ6" s="506"/>
      <c r="DR6" s="506"/>
      <c r="DS6" s="1055"/>
      <c r="DT6" s="506"/>
      <c r="DU6" s="506"/>
      <c r="DV6" s="506"/>
      <c r="DW6" s="506"/>
      <c r="DX6" s="506"/>
      <c r="DY6" s="506"/>
      <c r="DZ6" s="1055"/>
      <c r="EA6" s="506"/>
      <c r="EB6" s="506"/>
      <c r="EC6" s="506"/>
      <c r="ED6" s="506"/>
      <c r="EE6" s="506"/>
      <c r="EF6" s="1055"/>
      <c r="EG6" s="506"/>
      <c r="EH6" s="506"/>
      <c r="EI6" s="506"/>
      <c r="EJ6" s="506"/>
      <c r="EK6" s="506"/>
      <c r="EL6" s="1055"/>
      <c r="EM6" s="506"/>
      <c r="EN6" s="506"/>
      <c r="EO6" s="506"/>
      <c r="EP6" s="506"/>
      <c r="EQ6" s="506"/>
      <c r="ER6" s="506"/>
      <c r="ES6" s="506"/>
      <c r="ET6" s="506"/>
      <c r="EU6" s="506"/>
      <c r="EV6" s="506"/>
      <c r="EW6" s="1055"/>
      <c r="EX6" s="506"/>
      <c r="EY6" s="506"/>
      <c r="EZ6" s="506"/>
      <c r="FA6" s="506"/>
      <c r="FB6" s="506"/>
      <c r="FC6" s="506"/>
      <c r="FD6" s="506"/>
      <c r="FE6" s="506"/>
      <c r="FF6" s="506"/>
      <c r="FG6" s="506"/>
      <c r="FH6" s="506"/>
      <c r="FI6" s="506"/>
      <c r="FJ6" s="506"/>
      <c r="FK6" s="506"/>
      <c r="FL6" s="506"/>
      <c r="FM6" s="506"/>
      <c r="FN6" s="1055"/>
      <c r="FO6" s="506"/>
      <c r="FP6" s="506"/>
      <c r="FQ6" s="506"/>
      <c r="FR6" s="506"/>
      <c r="FS6" s="506"/>
      <c r="FT6" s="506"/>
      <c r="FU6" s="506"/>
      <c r="FV6" s="506"/>
      <c r="FW6" s="506"/>
      <c r="FX6" s="506"/>
      <c r="FY6" s="506"/>
      <c r="FZ6" s="506"/>
      <c r="GA6" s="1066"/>
      <c r="GB6" s="501"/>
      <c r="GC6" s="502"/>
      <c r="GD6" s="503"/>
      <c r="GE6" s="503"/>
      <c r="GF6" s="502"/>
      <c r="GG6" s="1057"/>
      <c r="GH6" s="501"/>
      <c r="GI6" s="502"/>
      <c r="GJ6" s="503"/>
      <c r="GK6" s="503"/>
      <c r="GL6" s="502"/>
      <c r="GM6" s="1057"/>
      <c r="GN6" s="501"/>
      <c r="GO6" s="502"/>
      <c r="GP6" s="503"/>
      <c r="GQ6" s="503"/>
      <c r="GR6" s="502"/>
      <c r="GS6" s="1057"/>
      <c r="GT6" s="501"/>
      <c r="GU6" s="502"/>
      <c r="GV6" s="503"/>
      <c r="GW6" s="503"/>
      <c r="GX6" s="502"/>
      <c r="GY6" s="1057"/>
      <c r="GZ6" s="501"/>
      <c r="HA6" s="502"/>
      <c r="HB6" s="503"/>
      <c r="HC6" s="503"/>
      <c r="HD6" s="502"/>
      <c r="HE6" s="1057"/>
      <c r="HF6" s="501"/>
      <c r="HG6" s="502"/>
      <c r="HH6" s="503"/>
      <c r="HI6" s="503"/>
      <c r="HJ6" s="502"/>
      <c r="HK6" s="1057"/>
      <c r="HL6" s="501"/>
      <c r="HM6" s="502"/>
      <c r="HN6" s="503"/>
      <c r="HO6" s="503"/>
      <c r="HP6" s="502"/>
      <c r="HQ6" s="1057"/>
      <c r="HR6" s="501"/>
      <c r="HS6" s="502"/>
      <c r="HT6" s="503"/>
      <c r="HU6" s="503"/>
      <c r="HV6" s="502"/>
      <c r="HW6" s="1057"/>
      <c r="HX6" s="1055"/>
      <c r="HY6" s="501"/>
      <c r="HZ6" s="502"/>
      <c r="IA6" s="503"/>
      <c r="IB6" s="503"/>
      <c r="IC6" s="502"/>
      <c r="ID6" s="1057"/>
      <c r="IE6" s="501"/>
      <c r="IF6" s="502"/>
      <c r="IG6" s="503"/>
      <c r="IH6" s="503"/>
      <c r="II6" s="502"/>
      <c r="IJ6" s="1057"/>
      <c r="IK6" s="501"/>
      <c r="IL6" s="502"/>
      <c r="IM6" s="503"/>
      <c r="IN6" s="503"/>
      <c r="IO6" s="502"/>
      <c r="IP6" s="1057"/>
      <c r="IQ6" s="501"/>
      <c r="IR6" s="502"/>
      <c r="IS6" s="503"/>
      <c r="IT6" s="503"/>
      <c r="IU6" s="502"/>
      <c r="IV6" s="1057"/>
      <c r="IW6" s="501"/>
      <c r="IX6" s="502"/>
      <c r="IY6" s="503"/>
      <c r="IZ6" s="503"/>
      <c r="JA6" s="502"/>
      <c r="JB6" s="1057"/>
      <c r="JC6" s="501"/>
      <c r="JD6" s="502"/>
      <c r="JE6" s="503"/>
      <c r="JF6" s="503"/>
      <c r="JG6" s="502"/>
      <c r="JH6" s="1057"/>
      <c r="JI6" s="501"/>
      <c r="JJ6" s="502"/>
      <c r="JK6" s="503"/>
      <c r="JL6" s="503"/>
      <c r="JM6" s="502"/>
      <c r="JN6" s="1057"/>
      <c r="JO6" s="501"/>
      <c r="JP6" s="502"/>
      <c r="JQ6" s="503"/>
      <c r="JR6" s="503"/>
      <c r="JS6" s="502"/>
      <c r="JT6" s="1057"/>
      <c r="JU6" s="1055"/>
      <c r="JV6" s="501"/>
      <c r="JW6" s="502"/>
      <c r="JX6" s="503"/>
      <c r="JY6" s="503"/>
      <c r="JZ6" s="502"/>
      <c r="KA6" s="1057"/>
      <c r="KB6" s="501"/>
      <c r="KC6" s="502"/>
      <c r="KD6" s="503"/>
      <c r="KE6" s="503"/>
      <c r="KF6" s="502"/>
      <c r="KG6" s="1057"/>
      <c r="KH6" s="501"/>
      <c r="KI6" s="502"/>
      <c r="KJ6" s="503"/>
      <c r="KK6" s="503"/>
      <c r="KL6" s="502"/>
      <c r="KM6" s="1057"/>
      <c r="KN6" s="506"/>
      <c r="KO6" s="506"/>
      <c r="KP6" s="506"/>
      <c r="KQ6" s="506"/>
      <c r="KR6" s="506"/>
      <c r="KS6" s="1063"/>
      <c r="KT6" s="506"/>
      <c r="KU6" s="506"/>
      <c r="KV6" s="506"/>
      <c r="KW6" s="506"/>
      <c r="KX6" s="506"/>
      <c r="KY6" s="506"/>
      <c r="KZ6" s="506"/>
      <c r="LA6" s="506"/>
      <c r="LB6" s="506"/>
      <c r="LC6" s="506"/>
      <c r="LD6" s="1055"/>
      <c r="LE6" s="1055"/>
      <c r="LF6" s="501"/>
      <c r="LG6" s="502"/>
      <c r="LH6" s="503"/>
      <c r="LI6" s="503"/>
      <c r="LJ6" s="502"/>
      <c r="LK6" s="1057"/>
      <c r="LL6" s="501"/>
      <c r="LM6" s="502"/>
      <c r="LN6" s="503"/>
      <c r="LO6" s="503"/>
      <c r="LP6" s="502"/>
      <c r="LQ6" s="1057"/>
      <c r="LR6" s="501"/>
      <c r="LS6" s="502"/>
      <c r="LT6" s="503"/>
      <c r="LU6" s="503"/>
      <c r="LV6" s="502"/>
      <c r="LW6" s="1057"/>
      <c r="LX6" s="501"/>
      <c r="LY6" s="502"/>
      <c r="LZ6" s="503"/>
      <c r="MA6" s="503"/>
      <c r="MB6" s="502"/>
      <c r="MC6" s="1057"/>
      <c r="MD6" s="501"/>
      <c r="ME6" s="502"/>
      <c r="MF6" s="503"/>
      <c r="MG6" s="503"/>
      <c r="MH6" s="502"/>
      <c r="MI6" s="1057"/>
      <c r="MJ6" s="501"/>
      <c r="MK6" s="502"/>
      <c r="ML6" s="503"/>
      <c r="MM6" s="503"/>
      <c r="MN6" s="502"/>
      <c r="MO6" s="1057"/>
      <c r="MP6" s="501"/>
      <c r="MQ6" s="502"/>
      <c r="MR6" s="503"/>
      <c r="MS6" s="503"/>
      <c r="MT6" s="502"/>
      <c r="MU6" s="1057"/>
      <c r="MV6" s="501"/>
      <c r="MW6" s="502"/>
      <c r="MX6" s="503"/>
      <c r="MY6" s="503"/>
      <c r="MZ6" s="502"/>
      <c r="NA6" s="1057"/>
      <c r="NB6" s="1055"/>
      <c r="NC6" s="501"/>
      <c r="ND6" s="502"/>
      <c r="NE6" s="503"/>
      <c r="NF6" s="503"/>
      <c r="NG6" s="502"/>
      <c r="NH6" s="1057"/>
      <c r="NI6" s="501"/>
      <c r="NJ6" s="502"/>
      <c r="NK6" s="503"/>
      <c r="NL6" s="503"/>
      <c r="NM6" s="502"/>
      <c r="NN6" s="1057"/>
      <c r="NO6" s="501"/>
      <c r="NP6" s="502"/>
      <c r="NQ6" s="503"/>
      <c r="NR6" s="503"/>
      <c r="NS6" s="502"/>
      <c r="NT6" s="1057"/>
      <c r="NU6" s="501"/>
      <c r="NV6" s="502"/>
      <c r="NW6" s="503"/>
      <c r="NX6" s="503"/>
      <c r="NY6" s="502"/>
      <c r="NZ6" s="1057"/>
      <c r="OA6" s="501"/>
      <c r="OB6" s="502"/>
      <c r="OC6" s="503"/>
      <c r="OD6" s="503"/>
      <c r="OE6" s="502"/>
      <c r="OF6" s="1057"/>
      <c r="OG6" s="501"/>
      <c r="OH6" s="502"/>
      <c r="OI6" s="503"/>
      <c r="OJ6" s="503"/>
      <c r="OK6" s="502"/>
      <c r="OL6" s="1057"/>
      <c r="OM6" s="501"/>
      <c r="ON6" s="502"/>
      <c r="OO6" s="503"/>
      <c r="OP6" s="503"/>
      <c r="OQ6" s="502"/>
      <c r="OR6" s="1057"/>
      <c r="OS6" s="501"/>
      <c r="OT6" s="502"/>
      <c r="OU6" s="503"/>
      <c r="OV6" s="503"/>
      <c r="OW6" s="502"/>
      <c r="OX6" s="1057"/>
      <c r="OY6" s="1055"/>
      <c r="OZ6" s="501"/>
      <c r="PA6" s="502"/>
      <c r="PB6" s="503"/>
      <c r="PC6" s="503"/>
      <c r="PD6" s="502"/>
      <c r="PE6" s="1057"/>
      <c r="PF6" s="501"/>
      <c r="PG6" s="502"/>
      <c r="PH6" s="503"/>
      <c r="PI6" s="503"/>
      <c r="PJ6" s="502"/>
      <c r="PK6" s="1057"/>
      <c r="PL6" s="501"/>
      <c r="PM6" s="502"/>
      <c r="PN6" s="503"/>
      <c r="PO6" s="503"/>
      <c r="PP6" s="502"/>
      <c r="PQ6" s="1057"/>
      <c r="PR6" s="506"/>
      <c r="PS6" s="506"/>
      <c r="PT6" s="506"/>
      <c r="PU6" s="506"/>
      <c r="PV6" s="506"/>
      <c r="PW6" s="1063"/>
      <c r="PX6" s="506"/>
      <c r="PY6" s="506"/>
      <c r="PZ6" s="506"/>
      <c r="QA6" s="506"/>
      <c r="QB6" s="506"/>
      <c r="QC6" s="506"/>
      <c r="QD6" s="506"/>
      <c r="QE6" s="506"/>
      <c r="QF6" s="506"/>
      <c r="QG6" s="506"/>
      <c r="QH6" s="1055"/>
      <c r="QI6" s="1055"/>
      <c r="QJ6" s="501"/>
      <c r="QK6" s="502"/>
      <c r="QL6" s="503"/>
      <c r="QM6" s="503"/>
      <c r="QN6" s="502"/>
      <c r="QO6" s="1057"/>
      <c r="QP6" s="501"/>
      <c r="QQ6" s="502"/>
      <c r="QR6" s="503"/>
      <c r="QS6" s="503"/>
      <c r="QT6" s="502"/>
      <c r="QU6" s="1057"/>
      <c r="QV6" s="501"/>
      <c r="QW6" s="502"/>
      <c r="QX6" s="503"/>
      <c r="QY6" s="503"/>
      <c r="QZ6" s="502"/>
      <c r="RA6" s="1057"/>
      <c r="RB6" s="501"/>
      <c r="RC6" s="502"/>
      <c r="RD6" s="503"/>
      <c r="RE6" s="503"/>
      <c r="RF6" s="502"/>
      <c r="RG6" s="1057"/>
      <c r="RH6" s="501"/>
      <c r="RI6" s="502"/>
      <c r="RJ6" s="503"/>
      <c r="RK6" s="503"/>
      <c r="RL6" s="502"/>
      <c r="RM6" s="1057"/>
      <c r="RN6" s="501"/>
      <c r="RO6" s="502"/>
      <c r="RP6" s="503"/>
      <c r="RQ6" s="503"/>
      <c r="RR6" s="502"/>
      <c r="RS6" s="1057"/>
      <c r="RT6" s="501"/>
      <c r="RU6" s="502"/>
      <c r="RV6" s="503"/>
      <c r="RW6" s="503"/>
      <c r="RX6" s="502"/>
      <c r="RY6" s="1057"/>
      <c r="RZ6" s="501"/>
      <c r="SA6" s="502"/>
      <c r="SB6" s="503"/>
      <c r="SC6" s="503"/>
      <c r="SD6" s="502"/>
      <c r="SE6" s="1057"/>
      <c r="SF6" s="1055"/>
      <c r="SG6" s="501"/>
      <c r="SH6" s="502"/>
      <c r="SI6" s="503"/>
      <c r="SJ6" s="503"/>
      <c r="SK6" s="502"/>
      <c r="SL6" s="1057"/>
      <c r="SM6" s="501"/>
      <c r="SN6" s="502"/>
      <c r="SO6" s="503"/>
      <c r="SP6" s="503"/>
      <c r="SQ6" s="502"/>
      <c r="SR6" s="1057"/>
      <c r="SS6" s="501"/>
      <c r="ST6" s="502"/>
      <c r="SU6" s="503"/>
      <c r="SV6" s="503"/>
      <c r="SW6" s="502"/>
      <c r="SX6" s="1057"/>
      <c r="SY6" s="501"/>
      <c r="SZ6" s="502"/>
      <c r="TA6" s="503"/>
      <c r="TB6" s="503"/>
      <c r="TC6" s="502"/>
      <c r="TD6" s="1057"/>
      <c r="TE6" s="501"/>
      <c r="TF6" s="502"/>
      <c r="TG6" s="503"/>
      <c r="TH6" s="503"/>
      <c r="TI6" s="502"/>
      <c r="TJ6" s="1057"/>
      <c r="TK6" s="501"/>
      <c r="TL6" s="502"/>
      <c r="TM6" s="503"/>
      <c r="TN6" s="503"/>
      <c r="TO6" s="502"/>
      <c r="TP6" s="1057"/>
      <c r="TQ6" s="501"/>
      <c r="TR6" s="502"/>
      <c r="TS6" s="503"/>
      <c r="TT6" s="503"/>
      <c r="TU6" s="502"/>
      <c r="TV6" s="1057"/>
      <c r="TW6" s="501"/>
      <c r="TX6" s="502"/>
      <c r="TY6" s="503"/>
      <c r="TZ6" s="503"/>
      <c r="UA6" s="502"/>
      <c r="UB6" s="1057"/>
      <c r="UC6" s="1055"/>
      <c r="UD6" s="501"/>
      <c r="UE6" s="502"/>
      <c r="UF6" s="503"/>
      <c r="UG6" s="503"/>
      <c r="UH6" s="502"/>
      <c r="UI6" s="1057"/>
      <c r="UJ6" s="501"/>
      <c r="UK6" s="502"/>
      <c r="UL6" s="503"/>
      <c r="UM6" s="503"/>
      <c r="UN6" s="502"/>
      <c r="UO6" s="1057"/>
      <c r="UP6" s="501"/>
      <c r="UQ6" s="502"/>
      <c r="UR6" s="503"/>
      <c r="US6" s="503"/>
      <c r="UT6" s="502"/>
      <c r="UU6" s="1057"/>
      <c r="UV6" s="506"/>
      <c r="UW6" s="506"/>
      <c r="UX6" s="506"/>
      <c r="UY6" s="506"/>
      <c r="UZ6" s="506"/>
      <c r="VA6" s="1063"/>
      <c r="VB6" s="506"/>
      <c r="VC6" s="506"/>
      <c r="VD6" s="506"/>
      <c r="VE6" s="506"/>
      <c r="VF6" s="506"/>
      <c r="VG6" s="506"/>
      <c r="VH6" s="506"/>
      <c r="VI6" s="506"/>
      <c r="VJ6" s="506"/>
      <c r="VK6" s="506"/>
      <c r="VL6" s="1055"/>
      <c r="VM6" s="1055"/>
      <c r="VN6" s="501"/>
      <c r="VO6" s="502"/>
      <c r="VP6" s="503"/>
      <c r="VQ6" s="503"/>
      <c r="VR6" s="502"/>
      <c r="VS6" s="1057"/>
      <c r="VT6" s="501"/>
      <c r="VU6" s="502"/>
      <c r="VV6" s="503"/>
      <c r="VW6" s="503"/>
      <c r="VX6" s="502"/>
      <c r="VY6" s="1057"/>
      <c r="VZ6" s="501"/>
      <c r="WA6" s="502"/>
      <c r="WB6" s="503"/>
      <c r="WC6" s="503"/>
      <c r="WD6" s="502"/>
      <c r="WE6" s="1057"/>
      <c r="WF6" s="501"/>
      <c r="WG6" s="502"/>
      <c r="WH6" s="503"/>
      <c r="WI6" s="503"/>
      <c r="WJ6" s="502"/>
      <c r="WK6" s="1057"/>
      <c r="WL6" s="501"/>
      <c r="WM6" s="502"/>
      <c r="WN6" s="503"/>
      <c r="WO6" s="503"/>
      <c r="WP6" s="502"/>
      <c r="WQ6" s="1057"/>
      <c r="WR6" s="501"/>
      <c r="WS6" s="502"/>
      <c r="WT6" s="503"/>
      <c r="WU6" s="503"/>
      <c r="WV6" s="502"/>
      <c r="WW6" s="1057"/>
      <c r="WX6" s="501"/>
      <c r="WY6" s="502"/>
      <c r="WZ6" s="503"/>
      <c r="XA6" s="503"/>
      <c r="XB6" s="502"/>
      <c r="XC6" s="1057"/>
      <c r="XD6" s="501"/>
      <c r="XE6" s="502"/>
      <c r="XF6" s="503"/>
      <c r="XG6" s="503"/>
      <c r="XH6" s="502"/>
      <c r="XI6" s="1057"/>
      <c r="XJ6" s="1055"/>
      <c r="XK6" s="501"/>
      <c r="XL6" s="502"/>
      <c r="XM6" s="503"/>
      <c r="XN6" s="503"/>
      <c r="XO6" s="502"/>
      <c r="XP6" s="1057"/>
      <c r="XQ6" s="501"/>
      <c r="XR6" s="502"/>
      <c r="XS6" s="503"/>
      <c r="XT6" s="503"/>
      <c r="XU6" s="502"/>
      <c r="XV6" s="1057"/>
      <c r="XW6" s="501"/>
      <c r="XX6" s="502"/>
      <c r="XY6" s="503"/>
      <c r="XZ6" s="503"/>
      <c r="YA6" s="502"/>
      <c r="YB6" s="1057"/>
      <c r="YC6" s="501"/>
      <c r="YD6" s="502"/>
      <c r="YE6" s="503"/>
      <c r="YF6" s="503"/>
      <c r="YG6" s="502"/>
      <c r="YH6" s="1057"/>
      <c r="YI6" s="501"/>
      <c r="YJ6" s="502"/>
      <c r="YK6" s="503"/>
      <c r="YL6" s="503"/>
      <c r="YM6" s="502"/>
      <c r="YN6" s="1057"/>
      <c r="YO6" s="501"/>
      <c r="YP6" s="502"/>
      <c r="YQ6" s="503"/>
      <c r="YR6" s="503"/>
      <c r="YS6" s="502"/>
      <c r="YT6" s="1057"/>
      <c r="YU6" s="501"/>
      <c r="YV6" s="502"/>
      <c r="YW6" s="503"/>
      <c r="YX6" s="503"/>
      <c r="YY6" s="502"/>
      <c r="YZ6" s="1057"/>
      <c r="ZA6" s="501"/>
      <c r="ZB6" s="502"/>
      <c r="ZC6" s="503"/>
      <c r="ZD6" s="503"/>
      <c r="ZE6" s="502"/>
      <c r="ZF6" s="1057"/>
      <c r="ZG6" s="1055"/>
      <c r="ZH6" s="501"/>
      <c r="ZI6" s="502"/>
      <c r="ZJ6" s="503"/>
      <c r="ZK6" s="503"/>
      <c r="ZL6" s="502"/>
      <c r="ZM6" s="1057"/>
      <c r="ZN6" s="501"/>
      <c r="ZO6" s="502"/>
      <c r="ZP6" s="503"/>
      <c r="ZQ6" s="503"/>
      <c r="ZR6" s="502"/>
      <c r="ZS6" s="1057"/>
      <c r="ZT6" s="501"/>
      <c r="ZU6" s="502"/>
      <c r="ZV6" s="503"/>
      <c r="ZW6" s="503"/>
      <c r="ZX6" s="502"/>
      <c r="ZY6" s="1057"/>
      <c r="ZZ6" s="506"/>
      <c r="AAA6" s="506"/>
      <c r="AAB6" s="506"/>
      <c r="AAC6" s="506"/>
      <c r="AAD6" s="506"/>
      <c r="AAE6" s="1063"/>
      <c r="AAF6" s="506"/>
      <c r="AAG6" s="506"/>
      <c r="AAH6" s="506"/>
      <c r="AAI6" s="506"/>
      <c r="AAJ6" s="506"/>
      <c r="AAK6" s="506"/>
      <c r="AAL6" s="506"/>
      <c r="AAM6" s="506"/>
      <c r="AAN6" s="506"/>
      <c r="AAO6" s="506"/>
      <c r="AAP6" s="1055"/>
      <c r="AAQ6" s="1055"/>
      <c r="AAR6" s="501"/>
      <c r="AAS6" s="502"/>
      <c r="AAT6" s="503"/>
      <c r="AAU6" s="503"/>
      <c r="AAV6" s="502"/>
      <c r="AAW6" s="1057"/>
      <c r="AAX6" s="501"/>
      <c r="AAY6" s="502"/>
      <c r="AAZ6" s="503"/>
      <c r="ABA6" s="503"/>
      <c r="ABB6" s="502"/>
      <c r="ABC6" s="1057"/>
      <c r="ABD6" s="501"/>
      <c r="ABE6" s="502"/>
      <c r="ABF6" s="503"/>
      <c r="ABG6" s="503"/>
      <c r="ABH6" s="502"/>
      <c r="ABI6" s="1057"/>
      <c r="ABJ6" s="501"/>
      <c r="ABK6" s="502"/>
      <c r="ABL6" s="503"/>
      <c r="ABM6" s="503"/>
      <c r="ABN6" s="502"/>
      <c r="ABO6" s="1057"/>
      <c r="ABP6" s="501"/>
      <c r="ABQ6" s="502"/>
      <c r="ABR6" s="503"/>
      <c r="ABS6" s="503"/>
      <c r="ABT6" s="502"/>
      <c r="ABU6" s="1057"/>
      <c r="ABV6" s="501"/>
      <c r="ABW6" s="502"/>
      <c r="ABX6" s="503"/>
      <c r="ABY6" s="503"/>
      <c r="ABZ6" s="502"/>
      <c r="ACA6" s="1057"/>
      <c r="ACB6" s="501"/>
      <c r="ACC6" s="502"/>
      <c r="ACD6" s="503"/>
      <c r="ACE6" s="503"/>
      <c r="ACF6" s="502"/>
      <c r="ACG6" s="1057"/>
      <c r="ACH6" s="501"/>
      <c r="ACI6" s="502"/>
      <c r="ACJ6" s="503"/>
      <c r="ACK6" s="503"/>
      <c r="ACL6" s="502"/>
      <c r="ACM6" s="1057"/>
      <c r="ACN6" s="1055"/>
      <c r="ACO6" s="501"/>
      <c r="ACP6" s="502"/>
      <c r="ACQ6" s="503"/>
      <c r="ACR6" s="503"/>
      <c r="ACS6" s="502"/>
      <c r="ACT6" s="1057"/>
      <c r="ACU6" s="501"/>
      <c r="ACV6" s="502"/>
      <c r="ACW6" s="503"/>
      <c r="ACX6" s="503"/>
      <c r="ACY6" s="502"/>
      <c r="ACZ6" s="1057"/>
      <c r="ADA6" s="501"/>
      <c r="ADB6" s="502"/>
      <c r="ADC6" s="503"/>
      <c r="ADD6" s="503"/>
      <c r="ADE6" s="502"/>
      <c r="ADF6" s="1057"/>
      <c r="ADG6" s="501"/>
      <c r="ADH6" s="502"/>
      <c r="ADI6" s="503"/>
      <c r="ADJ6" s="503"/>
      <c r="ADK6" s="502"/>
      <c r="ADL6" s="1057"/>
      <c r="ADM6" s="501"/>
      <c r="ADN6" s="502"/>
      <c r="ADO6" s="503"/>
      <c r="ADP6" s="503"/>
      <c r="ADQ6" s="502"/>
      <c r="ADR6" s="1057"/>
      <c r="ADS6" s="501"/>
      <c r="ADT6" s="502"/>
      <c r="ADU6" s="503"/>
      <c r="ADV6" s="503"/>
      <c r="ADW6" s="502"/>
      <c r="ADX6" s="1057"/>
      <c r="ADY6" s="501"/>
      <c r="ADZ6" s="502"/>
      <c r="AEA6" s="503"/>
      <c r="AEB6" s="503"/>
      <c r="AEC6" s="502"/>
      <c r="AED6" s="1057"/>
      <c r="AEE6" s="501"/>
      <c r="AEF6" s="502"/>
      <c r="AEG6" s="503"/>
      <c r="AEH6" s="503"/>
      <c r="AEI6" s="502"/>
      <c r="AEJ6" s="1057"/>
      <c r="AEK6" s="1055"/>
      <c r="AEL6" s="501"/>
      <c r="AEM6" s="502"/>
      <c r="AEN6" s="503"/>
      <c r="AEO6" s="503"/>
      <c r="AEP6" s="502"/>
      <c r="AEQ6" s="1057"/>
      <c r="AER6" s="501"/>
      <c r="AES6" s="502"/>
      <c r="AET6" s="503"/>
      <c r="AEU6" s="503"/>
      <c r="AEV6" s="502"/>
      <c r="AEW6" s="1057"/>
      <c r="AEX6" s="501"/>
      <c r="AEY6" s="502"/>
      <c r="AEZ6" s="503"/>
      <c r="AFA6" s="503"/>
      <c r="AFB6" s="502"/>
      <c r="AFC6" s="1057"/>
      <c r="AFD6" s="506"/>
      <c r="AFE6" s="506"/>
      <c r="AFF6" s="506"/>
      <c r="AFG6" s="506"/>
      <c r="AFH6" s="506"/>
      <c r="AFI6" s="1063"/>
      <c r="AFJ6" s="506"/>
      <c r="AFK6" s="506"/>
      <c r="AFL6" s="506"/>
      <c r="AFM6" s="506"/>
      <c r="AFN6" s="506"/>
      <c r="AFO6" s="506"/>
      <c r="AFP6" s="506"/>
      <c r="AFQ6" s="506"/>
      <c r="AFR6" s="506"/>
      <c r="AFS6" s="506"/>
      <c r="AFT6" s="1055"/>
      <c r="AFU6" s="1055"/>
      <c r="AFV6" s="501"/>
      <c r="AFW6" s="502"/>
      <c r="AFX6" s="503"/>
      <c r="AFY6" s="503"/>
      <c r="AFZ6" s="502"/>
      <c r="AGA6" s="1055"/>
      <c r="AGB6" s="501"/>
      <c r="AGC6" s="502"/>
      <c r="AGD6" s="503"/>
      <c r="AGE6" s="503"/>
      <c r="AGF6" s="502"/>
      <c r="AGG6" s="1055"/>
      <c r="AGH6" s="501"/>
      <c r="AGI6" s="502"/>
      <c r="AGJ6" s="503"/>
      <c r="AGK6" s="503"/>
      <c r="AGL6" s="502"/>
      <c r="AGM6" s="1055"/>
      <c r="AGN6" s="501"/>
      <c r="AGO6" s="502"/>
      <c r="AGP6" s="503"/>
      <c r="AGQ6" s="503"/>
      <c r="AGR6" s="502"/>
      <c r="AGS6" s="1055"/>
      <c r="AGT6" s="501"/>
      <c r="AGU6" s="502"/>
      <c r="AGV6" s="503"/>
      <c r="AGW6" s="503"/>
      <c r="AGX6" s="502"/>
      <c r="AGY6" s="1055"/>
      <c r="AGZ6" s="502"/>
      <c r="AHA6" s="502"/>
      <c r="AHB6" s="502"/>
      <c r="AHC6" s="502"/>
      <c r="AHD6" s="502"/>
      <c r="AHE6" s="502"/>
      <c r="AHF6" s="502"/>
      <c r="AHG6" s="502"/>
      <c r="AHH6" s="502"/>
      <c r="AHI6" s="502"/>
      <c r="AHJ6" s="502"/>
      <c r="AHK6" s="502"/>
      <c r="AHL6" s="502"/>
      <c r="AHM6" s="502"/>
      <c r="AHN6" s="502"/>
      <c r="AHO6" s="502"/>
      <c r="AHP6" s="1080"/>
    </row>
    <row r="7" spans="1:900" x14ac:dyDescent="0.25">
      <c r="A7" s="1"/>
    </row>
    <row r="8" spans="1:900" x14ac:dyDescent="0.25">
      <c r="A8" s="1"/>
    </row>
    <row r="9" spans="1:900" x14ac:dyDescent="0.25">
      <c r="A9" s="1"/>
    </row>
  </sheetData>
  <mergeCells count="300">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AQ2:AAQ6"/>
    <mergeCell ref="ZG2:ZG6"/>
    <mergeCell ref="ZH2:ZL2"/>
    <mergeCell ref="ZM2:ZM6"/>
    <mergeCell ref="ZN2:ZR2"/>
    <mergeCell ref="ZS2:ZS6"/>
    <mergeCell ref="ZT2:ZX2"/>
    <mergeCell ref="ZY2:ZY6"/>
    <mergeCell ref="AAE2:AAE6"/>
    <mergeCell ref="AAP2:AAP6"/>
    <mergeCell ref="YH2:YH6"/>
    <mergeCell ref="YI2:YM2"/>
    <mergeCell ref="YN2:YN6"/>
    <mergeCell ref="YO2:YS2"/>
    <mergeCell ref="YT2:YT6"/>
    <mergeCell ref="YU2:YY2"/>
    <mergeCell ref="YZ2:YZ6"/>
    <mergeCell ref="ZA2:ZE2"/>
    <mergeCell ref="ZF2:ZF6"/>
    <mergeCell ref="XI2:XI6"/>
    <mergeCell ref="XJ2:XJ6"/>
    <mergeCell ref="XK2:XO2"/>
    <mergeCell ref="XP2:XP6"/>
    <mergeCell ref="XQ2:XU2"/>
    <mergeCell ref="XV2:XV6"/>
    <mergeCell ref="XW2:YA2"/>
    <mergeCell ref="YB2:YB6"/>
    <mergeCell ref="YC2:YG2"/>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TQ2:TU2"/>
    <mergeCell ref="TV2:TV6"/>
    <mergeCell ref="TW2:UA2"/>
    <mergeCell ref="UB2:UB6"/>
    <mergeCell ref="UC2:UC6"/>
    <mergeCell ref="UD2:UH2"/>
    <mergeCell ref="UI2:UI6"/>
    <mergeCell ref="UJ2:UN2"/>
    <mergeCell ref="UO2:UO6"/>
    <mergeCell ref="SR2:SR6"/>
    <mergeCell ref="SS2:SW2"/>
    <mergeCell ref="SX2:SX6"/>
    <mergeCell ref="SY2:TC2"/>
    <mergeCell ref="TD2:TD6"/>
    <mergeCell ref="TE2:TI2"/>
    <mergeCell ref="TJ2:TJ6"/>
    <mergeCell ref="TK2:TO2"/>
    <mergeCell ref="TP2:TP6"/>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AGG2:AGG6"/>
    <mergeCell ref="AGH2:AGL2"/>
    <mergeCell ref="AGM2:AGM6"/>
    <mergeCell ref="AGN2:AGR2"/>
    <mergeCell ref="AGS2:AGS6"/>
    <mergeCell ref="AGT2:AGX2"/>
    <mergeCell ref="AGY2:AGY6"/>
    <mergeCell ref="AGZ2:AHO2"/>
    <mergeCell ref="AHP2:AHP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GH2:GL2"/>
    <mergeCell ref="GM2:GM6"/>
    <mergeCell ref="GN2:GR2"/>
    <mergeCell ref="GS2:GS6"/>
    <mergeCell ref="GT2:GX2"/>
    <mergeCell ref="GY2:GY6"/>
    <mergeCell ref="EW2:EW6"/>
    <mergeCell ref="FN2:FN6"/>
    <mergeCell ref="GA2:GA6"/>
    <mergeCell ref="GB2:GF2"/>
    <mergeCell ref="GG2:GG6"/>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LD2:LD6"/>
    <mergeCell ref="LE2:LE6"/>
    <mergeCell ref="KA2:KA6"/>
    <mergeCell ref="KB2:KF2"/>
    <mergeCell ref="KG2:KG6"/>
    <mergeCell ref="KH2:KL2"/>
    <mergeCell ref="KM2:KM6"/>
    <mergeCell ref="KS2:KS6"/>
    <mergeCell ref="JN2:JN6"/>
    <mergeCell ref="JO2:JS2"/>
    <mergeCell ref="JT2:JT6"/>
    <mergeCell ref="JU2:JU6"/>
    <mergeCell ref="JV2:JZ2"/>
  </mergeCells>
  <dataValidations count="3">
    <dataValidation type="list" allowBlank="1" showInputMessage="1" showErrorMessage="1" sqref="K5:K6 Q5:Q6 AGU5:AGU6 W5:W6 AI5:AI6 AO5:AO6 AU5:AU6 BA5:BA6 BG5:BG6 BM5:BM6 BS5:BS6 BY5:BY6 CE5:CE6 CK5:CK6 CQ5:CQ6 GC5:GC6 AEY5:AEY6 GI5:GI6 GO5:GO6 NJ6 HG5:HG6 HM5:HM6 HS5:HS6 HZ5:HZ6 GU5:GU6 IF5:IF6 IL5:IL6 HA5:HA6 JD5:JD6 JJ5:JJ6 JP5:JP6 JW5:JW6 KC5:KC6 KI5:KI6 AFW5:AFW6 ND5:ND6 AGC5:AGC6 AGI5:AGI6 AGO5:AGO6 SH5:SH6 IR5:IR6 LS5:LS6 LY5:LY6 ME5:ME6 MK5:MK6 MQ5:MQ6 MW5:MW6 LM5:LM6 LG5:LG6 NP5:NP6 NV5:NV6 OB5:OB6 OH5:OH6 ON5:ON6 OT5:OT6 PA5:PA6 PG5:PG6 PM5:PM6 AC5:AC6 ACV5:ACV6 QW5:QW6 RC5:RC6 RI5:RI6 RO5:RO6 RU5:RU6 SA5:SA6 QK5:QK6 QQ5:QQ6 ST5:ST6 SZ5:SZ6 TF5:TF6 TL5:TL6 TR5:TR6 TX5:TX6 UE5:UE6 UK5:UK6 UQ5:UQ6 VO5:VO6 WA5:WA6 WG5:WG6 WM5:WM6 WS5:WS6 WY5:WY6 XE5:XE6 VU5:VU6 XL5:XL6 XX5:XX6 YD5:YD6 YJ5:YJ6 YP5:YP6 YV5:YV6 ZB5:ZB6 ZI5:ZI6 ZO5:ZO6 ZU5:ZU6 XR5:XR6 AAS5:AAS6 ABE5:ABE6 ABK5:ABK6 ABQ5:ABQ6 ABW5:ABW6 ACC5:ACC6 ACI5:ACI6 AAY5:AAY6 ACP5:ACP6 ADB5:ADB6 ADH5:ADH6 ADN5:ADN6 ADT5:ADT6 ADZ5:ADZ6 AEF5:AEF6 AEM5:AEM6 AES5:AES6 SN5:SN6 IX5:IX6">
      <formula1>INV</formula1>
    </dataValidation>
    <dataValidation type="list" allowBlank="1" showInputMessage="1" showErrorMessage="1" sqref="L5:L6 R5:R6 AGV5:AGV6 X5:X6 AJ5:AJ6 AP5:AP6 AV5:AV6 BB5:BB6 BH5:BH6 BN5:BN6 BT5:BT6 BZ5:BZ6 CF5:CF6 CL5:CL6 CR5:CR6 GD5:GD6 AEZ5:AEZ6 GJ5:GJ6 GP5:GP6 NK6 HH5:HH6 HN5:HN6 HT5:HT6 IA5:IA6 GV5:GV6 IG5:IG6 IM5:IM6 HB5:HB6 JE5:JE6 JK5:JK6 JQ5:JQ6 JX5:JX6 KD5:KD6 KJ5:KJ6 AFX5:AFX6 NE5:NE6 AGD5:AGD6 AGJ5:AGJ6 AGP5:AGP6 SI5:SI6 IS5:IS6 LT5:LT6 LZ5:LZ6 MF5:MF6 ML5:ML6 MR5:MR6 MX5:MX6 LN5:LN6 LH5:LH6 NQ5:NQ6 NW5:NW6 OC5:OC6 OI5:OI6 OO5:OO6 OU5:OU6 PB5:PB6 PH5:PH6 PN5:PN6 ACW5:ACW6 AD5:AD6 QX5:QX6 RD5:RD6 RJ5:RJ6 RP5:RP6 RV5:RV6 SB5:SB6 QL5:QL6 QR5:QR6 SU5:SU6 TA5:TA6 TG5:TG6 TM5:TM6 TS5:TS6 TY5:TY6 UF5:UF6 UL5:UL6 UR5:UR6 VP5:VP6 WB5:WB6 WH5:WH6 WN5:WN6 WT5:WT6 WZ5:WZ6 XF5:XF6 VV5:VV6 XM5:XM6 XY5:XY6 YE5:YE6 YK5:YK6 YQ5:YQ6 YW5:YW6 ZC5:ZC6 ZJ5:ZJ6 ZP5:ZP6 ZV5:ZV6 XS5:XS6 AAT5:AAT6 ABF5:ABF6 ABL5:ABL6 ABR5:ABR6 ABX5:ABX6 ACD5:ACD6 ACJ5:ACJ6 AAZ5:AAZ6 ACQ5:ACQ6 ADC5:ADC6 ADI5:ADI6 ADO5:ADO6 ADU5:ADU6 AEA5:AEA6 AEG5:AEG6 AEN5:AEN6 AET5:AET6 SO5:SO6 IY5:IY6">
      <formula1>Type</formula1>
    </dataValidation>
    <dataValidation type="list" allowBlank="1" showInputMessage="1" showErrorMessage="1" sqref="M5:M6 S5:S6 AGW5:AGW6 Y5:Y6 AK5:AK6 AQ5:AQ6 AW5:AW6 BC5:BC6 BI5:BI6 BO5:BO6 BU5:BU6 CA5:CA6 CG5:CG6 CM5:CM6 CS5:CS6 GE5:GE6 AFA5:AFA6 GK5:GK6 GQ5:GQ6 NL6 HI5:HI6 HO5:HO6 HU5:HU6 IB5:IB6 GW5:GW6 IH5:IH6 IN5:IN6 HC5:HC6 JF5:JF6 JL5:JL6 JR5:JR6 JY5:JY6 KE5:KE6 KK5:KK6 AFY5:AFY6 NF5:NF6 AGE5:AGE6 AGK5:AGK6 AGQ5:AGQ6 SJ5:SJ6 IT5:IT6 LU5:LU6 MA5:MA6 MG5:MG6 MM5:MM6 MS5:MS6 MY5:MY6 LO5:LO6 LI5:LI6 NR5:NR6 NX5:NX6 OD5:OD6 OJ5:OJ6 OP5:OP6 OV5:OV6 PC5:PC6 PI5:PI6 PO5:PO6 ACX5:ACX6 AE5:AE6 QY5:QY6 RE5:RE6 RK5:RK6 RQ5:RQ6 RW5:RW6 SC5:SC6 QM5:QM6 QS5:QS6 SV5:SV6 TB5:TB6 TH5:TH6 TN5:TN6 TT5:TT6 TZ5:TZ6 UG5:UG6 UM5:UM6 US5:US6 VQ5:VQ6 WC5:WC6 WI5:WI6 WO5:WO6 WU5:WU6 XA5:XA6 XG5:XG6 VW5:VW6 XN5:XN6 XZ5:XZ6 YF5:YF6 YL5:YL6 YR5:YR6 YX5:YX6 ZD5:ZD6 ZK5:ZK6 ZQ5:ZQ6 ZW5:ZW6 XT5:XT6 AAU5:AAU6 ABG5:ABG6 ABM5:ABM6 ABS5:ABS6 ABY5:ABY6 ACE5:ACE6 ACK5:ACK6 ABA5:ABA6 ACR5:ACR6 ADD5:ADD6 ADJ5:ADJ6 ADP5:ADP6 ADV5:ADV6 AEB5:AEB6 AEH5:AEH6 AEO5:AEO6 AEU5:AEU6 SP5:SP6 IZ5:IZ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tabColor rgb="FF00B050"/>
  </sheetPr>
  <dimension ref="A1:FD26"/>
  <sheetViews>
    <sheetView zoomScale="85" zoomScaleNormal="85" workbookViewId="0"/>
  </sheetViews>
  <sheetFormatPr defaultRowHeight="15" outlineLevelCol="1" x14ac:dyDescent="0.25"/>
  <cols>
    <col min="1" max="1" width="9.140625" style="3"/>
    <col min="2" max="2" width="22.140625" style="3" customWidth="1"/>
    <col min="3" max="3" width="15.5703125" style="41" customWidth="1" outlineLevel="1"/>
    <col min="4" max="4" width="11" style="41" customWidth="1" outlineLevel="1"/>
    <col min="5" max="5" width="17.5703125" style="41" customWidth="1" outlineLevel="1"/>
    <col min="6" max="6" width="23.5703125" style="41" customWidth="1" outlineLevel="1"/>
    <col min="7" max="7" width="9.140625" style="41" customWidth="1" outlineLevel="1"/>
    <col min="8" max="8" width="9"/>
    <col min="9" max="9" width="15.5703125" style="41" customWidth="1" outlineLevel="1"/>
    <col min="10" max="10" width="11" style="41" customWidth="1" outlineLevel="1"/>
    <col min="11" max="11" width="17.5703125" style="41" customWidth="1" outlineLevel="1"/>
    <col min="12" max="12" width="23.5703125" style="41" customWidth="1" outlineLevel="1"/>
    <col min="13" max="13" width="9.140625" style="41" customWidth="1" outlineLevel="1"/>
    <col min="14" max="14" width="9"/>
    <col min="15" max="15" width="15.5703125" style="41" customWidth="1" outlineLevel="1"/>
    <col min="16" max="16" width="11" style="41" customWidth="1" outlineLevel="1"/>
    <col min="17" max="17" width="17.5703125" style="41" customWidth="1" outlineLevel="1"/>
    <col min="18" max="18" width="23.5703125" style="41" customWidth="1" outlineLevel="1"/>
    <col min="19" max="19" width="9.140625" style="41" customWidth="1" outlineLevel="1"/>
    <col min="20" max="20" width="9"/>
    <col min="21" max="21" width="15.5703125" style="41" customWidth="1" outlineLevel="1"/>
    <col min="22" max="22" width="11" style="41" customWidth="1" outlineLevel="1"/>
    <col min="23" max="23" width="17.5703125" style="41" customWidth="1" outlineLevel="1"/>
    <col min="24" max="24" width="23.5703125" style="41" customWidth="1" outlineLevel="1"/>
    <col min="25" max="25" width="9.140625" style="41" customWidth="1" outlineLevel="1"/>
    <col min="26" max="26" width="9"/>
    <col min="27" max="27" width="15.5703125" style="41" customWidth="1" outlineLevel="1"/>
    <col min="28" max="28" width="11" style="41" customWidth="1" outlineLevel="1"/>
    <col min="29" max="29" width="17.5703125" style="41" customWidth="1" outlineLevel="1"/>
    <col min="30" max="30" width="23.5703125" style="41" customWidth="1" outlineLevel="1"/>
    <col min="31" max="31" width="9.140625" style="41" customWidth="1" outlineLevel="1"/>
    <col min="32" max="32" width="9"/>
    <col min="33" max="33" width="15.5703125" style="41" customWidth="1" outlineLevel="1"/>
    <col min="34" max="34" width="11" style="41" customWidth="1" outlineLevel="1"/>
    <col min="35" max="35" width="17.5703125" style="41" customWidth="1" outlineLevel="1"/>
    <col min="36" max="36" width="23.5703125" style="41" customWidth="1" outlineLevel="1"/>
    <col min="37" max="37" width="9.140625" style="41" customWidth="1" outlineLevel="1"/>
    <col min="38" max="38" width="9"/>
    <col min="39" max="39" width="15.5703125" style="41" customWidth="1" outlineLevel="1"/>
    <col min="40" max="40" width="11" style="41" customWidth="1" outlineLevel="1"/>
    <col min="41" max="41" width="17.5703125" style="41" customWidth="1" outlineLevel="1"/>
    <col min="42" max="42" width="23.5703125" style="41" customWidth="1" outlineLevel="1"/>
    <col min="43" max="43" width="9.140625" style="41" customWidth="1" outlineLevel="1"/>
    <col min="44" max="44" width="9"/>
    <col min="45" max="45" width="28.7109375" style="41" customWidth="1" outlineLevel="1"/>
    <col min="46" max="46" width="11" style="41" customWidth="1" outlineLevel="1"/>
    <col min="47" max="47" width="17.5703125" style="41" customWidth="1" outlineLevel="1"/>
    <col min="48" max="48" width="23.5703125" style="41" customWidth="1" outlineLevel="1"/>
    <col min="49" max="49" width="9.140625" style="41" customWidth="1" outlineLevel="1"/>
    <col min="51" max="51" width="15.5703125" style="41" customWidth="1" outlineLevel="1"/>
    <col min="52" max="52" width="11" style="41" customWidth="1" outlineLevel="1"/>
    <col min="53" max="53" width="17.5703125" style="41" customWidth="1" outlineLevel="1"/>
    <col min="54" max="54" width="23.5703125" style="41" customWidth="1" outlineLevel="1"/>
    <col min="55" max="55" width="9.140625" style="41" customWidth="1" outlineLevel="1"/>
    <col min="57" max="57" width="15.5703125" style="41" customWidth="1" outlineLevel="1"/>
    <col min="58" max="58" width="11" style="41" customWidth="1" outlineLevel="1"/>
    <col min="59" max="59" width="17.5703125" style="41" customWidth="1" outlineLevel="1"/>
    <col min="60" max="60" width="23.5703125" style="41" customWidth="1" outlineLevel="1"/>
    <col min="61" max="61" width="9.140625" style="41" customWidth="1" outlineLevel="1"/>
    <col min="63" max="63" width="15.5703125" style="41" customWidth="1" outlineLevel="1"/>
    <col min="64" max="64" width="11" style="41" customWidth="1" outlineLevel="1"/>
    <col min="65" max="65" width="17.5703125" style="41" customWidth="1" outlineLevel="1"/>
    <col min="66" max="66" width="23.5703125" style="41" customWidth="1" outlineLevel="1"/>
    <col min="67" max="67" width="9.140625" style="41" customWidth="1" outlineLevel="1"/>
    <col min="69" max="69" width="15.5703125" style="41" customWidth="1" outlineLevel="1"/>
    <col min="70" max="70" width="11" style="41" customWidth="1" outlineLevel="1"/>
    <col min="71" max="71" width="17.5703125" style="41" customWidth="1" outlineLevel="1"/>
    <col min="72" max="72" width="23.5703125" style="41" customWidth="1" outlineLevel="1"/>
    <col min="73" max="73" width="9.140625" style="41" customWidth="1" outlineLevel="1"/>
    <col min="75" max="75" width="15.5703125" style="41" customWidth="1" outlineLevel="1"/>
    <col min="76" max="76" width="11" style="41" customWidth="1" outlineLevel="1"/>
    <col min="77" max="77" width="17.5703125" style="41" customWidth="1" outlineLevel="1"/>
    <col min="78" max="78" width="23.5703125" style="41" customWidth="1" outlineLevel="1"/>
    <col min="79" max="79" width="9.140625" style="41" customWidth="1" outlineLevel="1"/>
    <col min="81" max="81" width="15.5703125" style="41" customWidth="1" outlineLevel="1"/>
    <col min="82" max="82" width="11" style="41" customWidth="1" outlineLevel="1"/>
    <col min="83" max="83" width="17.5703125" style="41" customWidth="1" outlineLevel="1"/>
    <col min="84" max="84" width="23.5703125" style="41" customWidth="1" outlineLevel="1"/>
    <col min="85" max="85" width="9.140625" style="41" customWidth="1" outlineLevel="1"/>
    <col min="87" max="87" width="15.5703125" style="41" customWidth="1" outlineLevel="1"/>
    <col min="88" max="88" width="11" style="41" customWidth="1" outlineLevel="1"/>
    <col min="89" max="89" width="17.5703125" style="41" customWidth="1" outlineLevel="1"/>
    <col min="90" max="90" width="23.5703125" style="41" customWidth="1" outlineLevel="1"/>
    <col min="91" max="91" width="9.140625" style="41" customWidth="1" outlineLevel="1"/>
    <col min="93" max="93" width="15.5703125" style="41" customWidth="1" outlineLevel="1"/>
    <col min="94" max="94" width="11" style="41" customWidth="1" outlineLevel="1"/>
    <col min="95" max="95" width="17.5703125" style="41" customWidth="1" outlineLevel="1"/>
    <col min="96" max="96" width="23.5703125" style="41" customWidth="1" outlineLevel="1"/>
    <col min="97" max="97" width="9.140625" style="41" customWidth="1" outlineLevel="1"/>
    <col min="99" max="99" width="15.5703125" style="41" customWidth="1" outlineLevel="1"/>
    <col min="100" max="100" width="11" style="41" customWidth="1" outlineLevel="1"/>
    <col min="101" max="101" width="17.5703125" style="41" customWidth="1" outlineLevel="1"/>
    <col min="102" max="102" width="23.5703125" style="41" customWidth="1" outlineLevel="1"/>
    <col min="103" max="103" width="9.140625" style="41" customWidth="1" outlineLevel="1"/>
    <col min="105" max="105" width="15.5703125" style="41" customWidth="1" outlineLevel="1"/>
    <col min="106" max="106" width="11" style="41" customWidth="1" outlineLevel="1"/>
    <col min="107" max="107" width="17.5703125" style="41" customWidth="1" outlineLevel="1"/>
    <col min="108" max="108" width="23.5703125" style="41" customWidth="1" outlineLevel="1"/>
    <col min="109" max="109" width="9.140625" style="41" customWidth="1" outlineLevel="1"/>
    <col min="111" max="111" width="15.5703125" style="41" customWidth="1" outlineLevel="1"/>
    <col min="112" max="112" width="11" style="41" customWidth="1" outlineLevel="1"/>
    <col min="113" max="113" width="17.5703125" style="41" customWidth="1" outlineLevel="1"/>
    <col min="114" max="114" width="23.5703125" style="41" customWidth="1" outlineLevel="1"/>
    <col min="115" max="115" width="9.140625" style="41" customWidth="1" outlineLevel="1"/>
    <col min="117" max="117" width="15.5703125" style="41" customWidth="1" outlineLevel="1"/>
    <col min="118" max="118" width="11" style="41" customWidth="1" outlineLevel="1"/>
    <col min="119" max="119" width="17.5703125" style="41" customWidth="1" outlineLevel="1"/>
    <col min="120" max="120" width="23.5703125" style="41" customWidth="1" outlineLevel="1"/>
    <col min="121" max="121" width="9.140625" style="41" customWidth="1" outlineLevel="1"/>
    <col min="123" max="123" width="15.5703125" style="41" customWidth="1" outlineLevel="1"/>
    <col min="124" max="124" width="11" style="41" customWidth="1" outlineLevel="1"/>
    <col min="125" max="125" width="17.5703125" style="41" customWidth="1" outlineLevel="1"/>
    <col min="126" max="126" width="23.5703125" style="41" customWidth="1" outlineLevel="1"/>
    <col min="127" max="127" width="9.140625" style="41" customWidth="1" outlineLevel="1"/>
    <col min="129" max="129" width="15.5703125" style="41" customWidth="1" outlineLevel="1"/>
    <col min="130" max="130" width="11" style="41" customWidth="1" outlineLevel="1"/>
    <col min="131" max="131" width="17.5703125" style="41" customWidth="1" outlineLevel="1"/>
    <col min="132" max="132" width="23.5703125" style="41" customWidth="1" outlineLevel="1"/>
    <col min="133" max="133" width="9.140625" style="41" customWidth="1" outlineLevel="1"/>
    <col min="134" max="134" width="9"/>
    <col min="135" max="135" width="26.7109375" customWidth="1" outlineLevel="1"/>
    <col min="136" max="137" width="26" customWidth="1" outlineLevel="1"/>
    <col min="138" max="138" width="27.5703125" customWidth="1" outlineLevel="1"/>
    <col min="139" max="139" width="25.85546875" customWidth="1" outlineLevel="1"/>
    <col min="140" max="140" width="32.85546875" customWidth="1" outlineLevel="1"/>
    <col min="142" max="157" width="9.140625" customWidth="1" outlineLevel="1"/>
    <col min="159" max="159" width="12.140625" customWidth="1"/>
    <col min="160" max="160" width="14.5703125" customWidth="1"/>
  </cols>
  <sheetData>
    <row r="1" spans="1:160" s="196" customFormat="1" ht="40.5" customHeight="1" thickBot="1" x14ac:dyDescent="0.3">
      <c r="A1" s="38"/>
      <c r="B1" s="90"/>
      <c r="C1" s="1095" t="s">
        <v>3212</v>
      </c>
      <c r="D1" s="1096"/>
      <c r="E1" s="1096"/>
      <c r="F1" s="1096"/>
      <c r="G1" s="1097"/>
      <c r="H1" s="1090" t="s">
        <v>175</v>
      </c>
      <c r="I1" s="1095" t="s">
        <v>3213</v>
      </c>
      <c r="J1" s="1096"/>
      <c r="K1" s="1096"/>
      <c r="L1" s="1096"/>
      <c r="M1" s="1097"/>
      <c r="N1" s="1090" t="s">
        <v>174</v>
      </c>
      <c r="O1" s="1095" t="s">
        <v>3214</v>
      </c>
      <c r="P1" s="1096"/>
      <c r="Q1" s="1096"/>
      <c r="R1" s="1096"/>
      <c r="S1" s="1097"/>
      <c r="T1" s="1090" t="s">
        <v>173</v>
      </c>
      <c r="U1" s="1095" t="s">
        <v>3215</v>
      </c>
      <c r="V1" s="1096"/>
      <c r="W1" s="1096"/>
      <c r="X1" s="1096"/>
      <c r="Y1" s="1097"/>
      <c r="Z1" s="1090" t="s">
        <v>172</v>
      </c>
      <c r="AA1" s="1095" t="s">
        <v>171</v>
      </c>
      <c r="AB1" s="1096"/>
      <c r="AC1" s="1096"/>
      <c r="AD1" s="1096"/>
      <c r="AE1" s="1097"/>
      <c r="AF1" s="1090" t="s">
        <v>171</v>
      </c>
      <c r="AG1" s="1095" t="s">
        <v>3216</v>
      </c>
      <c r="AH1" s="1096"/>
      <c r="AI1" s="1096"/>
      <c r="AJ1" s="1096"/>
      <c r="AK1" s="1097"/>
      <c r="AL1" s="1090" t="s">
        <v>170</v>
      </c>
      <c r="AM1" s="1095" t="s">
        <v>3217</v>
      </c>
      <c r="AN1" s="1096"/>
      <c r="AO1" s="1096"/>
      <c r="AP1" s="1096"/>
      <c r="AQ1" s="1097"/>
      <c r="AR1" s="1090" t="s">
        <v>169</v>
      </c>
      <c r="AS1" s="1095" t="s">
        <v>168</v>
      </c>
      <c r="AT1" s="1096"/>
      <c r="AU1" s="1096"/>
      <c r="AV1" s="1096"/>
      <c r="AW1" s="1097"/>
      <c r="AX1" s="1090" t="s">
        <v>168</v>
      </c>
      <c r="AY1" s="1095" t="s">
        <v>167</v>
      </c>
      <c r="AZ1" s="1096"/>
      <c r="BA1" s="1096"/>
      <c r="BB1" s="1096"/>
      <c r="BC1" s="1097"/>
      <c r="BD1" s="1090" t="s">
        <v>167</v>
      </c>
      <c r="BE1" s="1095" t="s">
        <v>166</v>
      </c>
      <c r="BF1" s="1096"/>
      <c r="BG1" s="1096"/>
      <c r="BH1" s="1096"/>
      <c r="BI1" s="1097"/>
      <c r="BJ1" s="1090" t="s">
        <v>166</v>
      </c>
      <c r="BK1" s="1095" t="s">
        <v>165</v>
      </c>
      <c r="BL1" s="1096"/>
      <c r="BM1" s="1096"/>
      <c r="BN1" s="1096"/>
      <c r="BO1" s="1097"/>
      <c r="BP1" s="1090" t="s">
        <v>165</v>
      </c>
      <c r="BQ1" s="1095" t="s">
        <v>164</v>
      </c>
      <c r="BR1" s="1096"/>
      <c r="BS1" s="1096"/>
      <c r="BT1" s="1096"/>
      <c r="BU1" s="1097"/>
      <c r="BV1" s="1090" t="s">
        <v>164</v>
      </c>
      <c r="BW1" s="1095" t="s">
        <v>163</v>
      </c>
      <c r="BX1" s="1096"/>
      <c r="BY1" s="1096"/>
      <c r="BZ1" s="1096"/>
      <c r="CA1" s="1097"/>
      <c r="CB1" s="1090" t="s">
        <v>163</v>
      </c>
      <c r="CC1" s="1095" t="s">
        <v>162</v>
      </c>
      <c r="CD1" s="1096"/>
      <c r="CE1" s="1096"/>
      <c r="CF1" s="1096"/>
      <c r="CG1" s="1097"/>
      <c r="CH1" s="1090" t="s">
        <v>162</v>
      </c>
      <c r="CI1" s="1095" t="s">
        <v>161</v>
      </c>
      <c r="CJ1" s="1096"/>
      <c r="CK1" s="1096"/>
      <c r="CL1" s="1096"/>
      <c r="CM1" s="1097"/>
      <c r="CN1" s="1090" t="s">
        <v>161</v>
      </c>
      <c r="CO1" s="1095" t="s">
        <v>160</v>
      </c>
      <c r="CP1" s="1096"/>
      <c r="CQ1" s="1096"/>
      <c r="CR1" s="1096"/>
      <c r="CS1" s="1097"/>
      <c r="CT1" s="1090" t="s">
        <v>160</v>
      </c>
      <c r="CU1" s="1095" t="s">
        <v>159</v>
      </c>
      <c r="CV1" s="1096"/>
      <c r="CW1" s="1096"/>
      <c r="CX1" s="1096"/>
      <c r="CY1" s="1097"/>
      <c r="CZ1" s="1090" t="s">
        <v>159</v>
      </c>
      <c r="DA1" s="1095" t="s">
        <v>158</v>
      </c>
      <c r="DB1" s="1096"/>
      <c r="DC1" s="1096"/>
      <c r="DD1" s="1096"/>
      <c r="DE1" s="1097"/>
      <c r="DF1" s="1090" t="s">
        <v>158</v>
      </c>
      <c r="DG1" s="1095" t="s">
        <v>157</v>
      </c>
      <c r="DH1" s="1096"/>
      <c r="DI1" s="1096"/>
      <c r="DJ1" s="1096"/>
      <c r="DK1" s="1097"/>
      <c r="DL1" s="1090" t="s">
        <v>157</v>
      </c>
      <c r="DM1" s="1095" t="s">
        <v>156</v>
      </c>
      <c r="DN1" s="1096"/>
      <c r="DO1" s="1096"/>
      <c r="DP1" s="1096"/>
      <c r="DQ1" s="1097"/>
      <c r="DR1" s="1090" t="s">
        <v>156</v>
      </c>
      <c r="DS1" s="1095" t="s">
        <v>155</v>
      </c>
      <c r="DT1" s="1096"/>
      <c r="DU1" s="1096"/>
      <c r="DV1" s="1096"/>
      <c r="DW1" s="1097"/>
      <c r="DX1" s="1090" t="s">
        <v>155</v>
      </c>
      <c r="DY1" s="1095" t="s">
        <v>154</v>
      </c>
      <c r="DZ1" s="1096"/>
      <c r="EA1" s="1096"/>
      <c r="EB1" s="1096"/>
      <c r="EC1" s="1097"/>
      <c r="ED1" s="1098" t="s">
        <v>154</v>
      </c>
      <c r="EE1" s="630"/>
      <c r="EF1" s="630"/>
      <c r="EG1" s="634"/>
      <c r="EH1" s="636" t="s">
        <v>4150</v>
      </c>
      <c r="EI1" s="1099" t="s">
        <v>4150</v>
      </c>
      <c r="EJ1" s="1100"/>
      <c r="EK1" s="1090"/>
      <c r="EL1" s="1092" t="s">
        <v>182</v>
      </c>
      <c r="EM1" s="1093"/>
      <c r="EN1" s="1093"/>
      <c r="EO1" s="1093"/>
      <c r="EP1" s="1093"/>
      <c r="EQ1" s="1093"/>
      <c r="ER1" s="1093"/>
      <c r="ES1" s="1093"/>
      <c r="ET1" s="1093"/>
      <c r="EU1" s="1093"/>
      <c r="EV1" s="1093"/>
      <c r="EW1" s="1093"/>
      <c r="EX1" s="1093"/>
      <c r="EY1" s="1093"/>
      <c r="EZ1" s="1093"/>
      <c r="FA1" s="1094"/>
      <c r="FB1" s="1088" t="s">
        <v>123</v>
      </c>
      <c r="FC1" s="1014" t="s">
        <v>383</v>
      </c>
      <c r="FD1" s="1101" t="s">
        <v>2494</v>
      </c>
    </row>
    <row r="2" spans="1:160" ht="62.25" customHeight="1" thickBot="1" x14ac:dyDescent="0.3">
      <c r="A2" s="100"/>
      <c r="B2" s="98"/>
      <c r="C2" s="42" t="s">
        <v>2</v>
      </c>
      <c r="D2" s="47" t="s">
        <v>49</v>
      </c>
      <c r="E2" s="47" t="s">
        <v>50</v>
      </c>
      <c r="F2" s="47" t="s">
        <v>74</v>
      </c>
      <c r="G2" s="47" t="s">
        <v>0</v>
      </c>
      <c r="H2" s="1090"/>
      <c r="I2" s="42" t="s">
        <v>2</v>
      </c>
      <c r="J2" s="47" t="s">
        <v>49</v>
      </c>
      <c r="K2" s="47" t="s">
        <v>50</v>
      </c>
      <c r="L2" s="47" t="s">
        <v>74</v>
      </c>
      <c r="M2" s="47" t="s">
        <v>0</v>
      </c>
      <c r="N2" s="1090"/>
      <c r="O2" s="42" t="s">
        <v>2</v>
      </c>
      <c r="P2" s="47" t="s">
        <v>49</v>
      </c>
      <c r="Q2" s="47" t="s">
        <v>50</v>
      </c>
      <c r="R2" s="47" t="s">
        <v>74</v>
      </c>
      <c r="S2" s="47" t="s">
        <v>0</v>
      </c>
      <c r="T2" s="1090"/>
      <c r="U2" s="42" t="s">
        <v>2</v>
      </c>
      <c r="V2" s="47" t="s">
        <v>49</v>
      </c>
      <c r="W2" s="47" t="s">
        <v>50</v>
      </c>
      <c r="X2" s="47" t="s">
        <v>74</v>
      </c>
      <c r="Y2" s="47" t="s">
        <v>0</v>
      </c>
      <c r="Z2" s="1090"/>
      <c r="AA2" s="42" t="s">
        <v>2</v>
      </c>
      <c r="AB2" s="47" t="s">
        <v>49</v>
      </c>
      <c r="AC2" s="47" t="s">
        <v>50</v>
      </c>
      <c r="AD2" s="47" t="s">
        <v>74</v>
      </c>
      <c r="AE2" s="47" t="s">
        <v>0</v>
      </c>
      <c r="AF2" s="1090"/>
      <c r="AG2" s="42" t="s">
        <v>2</v>
      </c>
      <c r="AH2" s="47" t="s">
        <v>49</v>
      </c>
      <c r="AI2" s="47" t="s">
        <v>50</v>
      </c>
      <c r="AJ2" s="47" t="s">
        <v>74</v>
      </c>
      <c r="AK2" s="47" t="s">
        <v>0</v>
      </c>
      <c r="AL2" s="1090"/>
      <c r="AM2" s="42" t="s">
        <v>2</v>
      </c>
      <c r="AN2" s="47" t="s">
        <v>49</v>
      </c>
      <c r="AO2" s="47" t="s">
        <v>50</v>
      </c>
      <c r="AP2" s="47" t="s">
        <v>74</v>
      </c>
      <c r="AQ2" s="47" t="s">
        <v>0</v>
      </c>
      <c r="AR2" s="1090"/>
      <c r="AS2" s="42" t="s">
        <v>2</v>
      </c>
      <c r="AT2" s="47" t="s">
        <v>49</v>
      </c>
      <c r="AU2" s="47" t="s">
        <v>50</v>
      </c>
      <c r="AV2" s="47" t="s">
        <v>74</v>
      </c>
      <c r="AW2" s="47" t="s">
        <v>0</v>
      </c>
      <c r="AX2" s="1090"/>
      <c r="AY2" s="42" t="s">
        <v>2</v>
      </c>
      <c r="AZ2" s="47" t="s">
        <v>49</v>
      </c>
      <c r="BA2" s="47" t="s">
        <v>50</v>
      </c>
      <c r="BB2" s="47" t="s">
        <v>74</v>
      </c>
      <c r="BC2" s="47" t="s">
        <v>0</v>
      </c>
      <c r="BD2" s="1090"/>
      <c r="BE2" s="42" t="s">
        <v>2</v>
      </c>
      <c r="BF2" s="47" t="s">
        <v>49</v>
      </c>
      <c r="BG2" s="47" t="s">
        <v>50</v>
      </c>
      <c r="BH2" s="47" t="s">
        <v>74</v>
      </c>
      <c r="BI2" s="47" t="s">
        <v>0</v>
      </c>
      <c r="BJ2" s="1090"/>
      <c r="BK2" s="42" t="s">
        <v>2</v>
      </c>
      <c r="BL2" s="47" t="s">
        <v>49</v>
      </c>
      <c r="BM2" s="47" t="s">
        <v>50</v>
      </c>
      <c r="BN2" s="47" t="s">
        <v>74</v>
      </c>
      <c r="BO2" s="47" t="s">
        <v>0</v>
      </c>
      <c r="BP2" s="1090"/>
      <c r="BQ2" s="42" t="s">
        <v>2</v>
      </c>
      <c r="BR2" s="47" t="s">
        <v>49</v>
      </c>
      <c r="BS2" s="47" t="s">
        <v>50</v>
      </c>
      <c r="BT2" s="47" t="s">
        <v>74</v>
      </c>
      <c r="BU2" s="47" t="s">
        <v>0</v>
      </c>
      <c r="BV2" s="1090"/>
      <c r="BW2" s="42" t="s">
        <v>2</v>
      </c>
      <c r="BX2" s="47" t="s">
        <v>49</v>
      </c>
      <c r="BY2" s="47" t="s">
        <v>50</v>
      </c>
      <c r="BZ2" s="47" t="s">
        <v>74</v>
      </c>
      <c r="CA2" s="47" t="s">
        <v>0</v>
      </c>
      <c r="CB2" s="1090"/>
      <c r="CC2" s="42" t="s">
        <v>2</v>
      </c>
      <c r="CD2" s="47" t="s">
        <v>49</v>
      </c>
      <c r="CE2" s="47" t="s">
        <v>50</v>
      </c>
      <c r="CF2" s="47" t="s">
        <v>74</v>
      </c>
      <c r="CG2" s="47" t="s">
        <v>0</v>
      </c>
      <c r="CH2" s="1090"/>
      <c r="CI2" s="42" t="s">
        <v>2</v>
      </c>
      <c r="CJ2" s="47" t="s">
        <v>49</v>
      </c>
      <c r="CK2" s="47" t="s">
        <v>50</v>
      </c>
      <c r="CL2" s="47" t="s">
        <v>74</v>
      </c>
      <c r="CM2" s="47" t="s">
        <v>0</v>
      </c>
      <c r="CN2" s="1090"/>
      <c r="CO2" s="42" t="s">
        <v>2</v>
      </c>
      <c r="CP2" s="47" t="s">
        <v>49</v>
      </c>
      <c r="CQ2" s="47" t="s">
        <v>50</v>
      </c>
      <c r="CR2" s="47" t="s">
        <v>74</v>
      </c>
      <c r="CS2" s="47" t="s">
        <v>0</v>
      </c>
      <c r="CT2" s="1090"/>
      <c r="CU2" s="42" t="s">
        <v>2</v>
      </c>
      <c r="CV2" s="47" t="s">
        <v>49</v>
      </c>
      <c r="CW2" s="47" t="s">
        <v>50</v>
      </c>
      <c r="CX2" s="47" t="s">
        <v>74</v>
      </c>
      <c r="CY2" s="47" t="s">
        <v>0</v>
      </c>
      <c r="CZ2" s="1090"/>
      <c r="DA2" s="42" t="s">
        <v>2</v>
      </c>
      <c r="DB2" s="47" t="s">
        <v>49</v>
      </c>
      <c r="DC2" s="47" t="s">
        <v>50</v>
      </c>
      <c r="DD2" s="47" t="s">
        <v>74</v>
      </c>
      <c r="DE2" s="47" t="s">
        <v>0</v>
      </c>
      <c r="DF2" s="1090"/>
      <c r="DG2" s="42" t="s">
        <v>2</v>
      </c>
      <c r="DH2" s="47" t="s">
        <v>49</v>
      </c>
      <c r="DI2" s="47" t="s">
        <v>50</v>
      </c>
      <c r="DJ2" s="47" t="s">
        <v>74</v>
      </c>
      <c r="DK2" s="47" t="s">
        <v>0</v>
      </c>
      <c r="DL2" s="1090"/>
      <c r="DM2" s="42" t="s">
        <v>2</v>
      </c>
      <c r="DN2" s="47" t="s">
        <v>49</v>
      </c>
      <c r="DO2" s="47" t="s">
        <v>50</v>
      </c>
      <c r="DP2" s="47" t="s">
        <v>74</v>
      </c>
      <c r="DQ2" s="47" t="s">
        <v>0</v>
      </c>
      <c r="DR2" s="1090"/>
      <c r="DS2" s="42" t="s">
        <v>2</v>
      </c>
      <c r="DT2" s="47" t="s">
        <v>49</v>
      </c>
      <c r="DU2" s="47" t="s">
        <v>50</v>
      </c>
      <c r="DV2" s="47" t="s">
        <v>74</v>
      </c>
      <c r="DW2" s="47" t="s">
        <v>0</v>
      </c>
      <c r="DX2" s="1090"/>
      <c r="DY2" s="42" t="s">
        <v>2</v>
      </c>
      <c r="DZ2" s="47" t="s">
        <v>49</v>
      </c>
      <c r="EA2" s="47" t="s">
        <v>50</v>
      </c>
      <c r="EB2" s="47" t="s">
        <v>74</v>
      </c>
      <c r="EC2" s="47" t="s">
        <v>0</v>
      </c>
      <c r="ED2" s="1090"/>
      <c r="EE2" s="633" t="s">
        <v>176</v>
      </c>
      <c r="EF2" s="603" t="s">
        <v>177</v>
      </c>
      <c r="EG2" s="603" t="s">
        <v>178</v>
      </c>
      <c r="EH2" s="603" t="s">
        <v>179</v>
      </c>
      <c r="EI2" s="603" t="s">
        <v>180</v>
      </c>
      <c r="EJ2" s="603" t="s">
        <v>181</v>
      </c>
      <c r="EK2" s="1090"/>
      <c r="EL2" s="604" t="s">
        <v>144</v>
      </c>
      <c r="EM2" s="604"/>
      <c r="EN2" s="604"/>
      <c r="EO2" s="604"/>
      <c r="EP2" s="604"/>
      <c r="EQ2" s="604"/>
      <c r="ER2" s="604"/>
      <c r="ES2" s="604"/>
      <c r="ET2" s="604"/>
      <c r="EU2" s="604"/>
      <c r="EV2" s="604"/>
      <c r="EW2" s="604"/>
      <c r="EX2" s="604"/>
      <c r="EY2" s="604"/>
      <c r="EZ2" s="604"/>
      <c r="FA2" s="604"/>
      <c r="FB2" s="1089"/>
      <c r="FC2" s="1015"/>
      <c r="FD2" s="1102"/>
    </row>
    <row r="3" spans="1:160" ht="15.75" thickBot="1" x14ac:dyDescent="0.3">
      <c r="A3" s="97" t="s">
        <v>0</v>
      </c>
      <c r="B3" s="96" t="s">
        <v>127</v>
      </c>
      <c r="C3" s="42"/>
      <c r="D3" s="99" t="s">
        <v>153</v>
      </c>
      <c r="E3" s="99" t="s">
        <v>152</v>
      </c>
      <c r="F3" s="99" t="s">
        <v>151</v>
      </c>
      <c r="G3" s="99" t="s">
        <v>150</v>
      </c>
      <c r="H3" s="1090"/>
      <c r="I3" s="42"/>
      <c r="J3" s="99" t="s">
        <v>153</v>
      </c>
      <c r="K3" s="99" t="s">
        <v>152</v>
      </c>
      <c r="L3" s="99" t="s">
        <v>151</v>
      </c>
      <c r="M3" s="99" t="s">
        <v>150</v>
      </c>
      <c r="N3" s="1090"/>
      <c r="O3" s="42"/>
      <c r="P3" s="99" t="s">
        <v>153</v>
      </c>
      <c r="Q3" s="99" t="s">
        <v>152</v>
      </c>
      <c r="R3" s="99" t="s">
        <v>151</v>
      </c>
      <c r="S3" s="99" t="s">
        <v>150</v>
      </c>
      <c r="T3" s="1090"/>
      <c r="U3" s="42"/>
      <c r="V3" s="99" t="s">
        <v>153</v>
      </c>
      <c r="W3" s="99" t="s">
        <v>152</v>
      </c>
      <c r="X3" s="99" t="s">
        <v>151</v>
      </c>
      <c r="Y3" s="99" t="s">
        <v>150</v>
      </c>
      <c r="Z3" s="1090"/>
      <c r="AA3" s="42"/>
      <c r="AB3" s="99" t="s">
        <v>153</v>
      </c>
      <c r="AC3" s="99" t="s">
        <v>152</v>
      </c>
      <c r="AD3" s="99" t="s">
        <v>151</v>
      </c>
      <c r="AE3" s="99" t="s">
        <v>150</v>
      </c>
      <c r="AF3" s="1090"/>
      <c r="AG3" s="42"/>
      <c r="AH3" s="99" t="s">
        <v>153</v>
      </c>
      <c r="AI3" s="99" t="s">
        <v>152</v>
      </c>
      <c r="AJ3" s="99" t="s">
        <v>151</v>
      </c>
      <c r="AK3" s="99" t="s">
        <v>150</v>
      </c>
      <c r="AL3" s="1090"/>
      <c r="AM3" s="42"/>
      <c r="AN3" s="99" t="s">
        <v>153</v>
      </c>
      <c r="AO3" s="99" t="s">
        <v>152</v>
      </c>
      <c r="AP3" s="99" t="s">
        <v>151</v>
      </c>
      <c r="AQ3" s="99" t="s">
        <v>150</v>
      </c>
      <c r="AR3" s="1090"/>
      <c r="AS3" s="42"/>
      <c r="AT3" s="99" t="s">
        <v>153</v>
      </c>
      <c r="AU3" s="99" t="s">
        <v>152</v>
      </c>
      <c r="AV3" s="99" t="s">
        <v>151</v>
      </c>
      <c r="AW3" s="99" t="s">
        <v>150</v>
      </c>
      <c r="AX3" s="1090"/>
      <c r="AY3" s="42"/>
      <c r="AZ3" s="99" t="s">
        <v>153</v>
      </c>
      <c r="BA3" s="99" t="s">
        <v>152</v>
      </c>
      <c r="BB3" s="99" t="s">
        <v>151</v>
      </c>
      <c r="BC3" s="99" t="s">
        <v>150</v>
      </c>
      <c r="BD3" s="1090"/>
      <c r="BE3" s="42"/>
      <c r="BF3" s="99" t="s">
        <v>153</v>
      </c>
      <c r="BG3" s="99" t="s">
        <v>152</v>
      </c>
      <c r="BH3" s="99" t="s">
        <v>151</v>
      </c>
      <c r="BI3" s="99" t="s">
        <v>150</v>
      </c>
      <c r="BJ3" s="1090"/>
      <c r="BK3" s="42"/>
      <c r="BL3" s="99" t="s">
        <v>153</v>
      </c>
      <c r="BM3" s="99" t="s">
        <v>152</v>
      </c>
      <c r="BN3" s="99" t="s">
        <v>151</v>
      </c>
      <c r="BO3" s="99" t="s">
        <v>150</v>
      </c>
      <c r="BP3" s="1090"/>
      <c r="BQ3" s="42"/>
      <c r="BR3" s="99" t="s">
        <v>153</v>
      </c>
      <c r="BS3" s="99" t="s">
        <v>152</v>
      </c>
      <c r="BT3" s="99" t="s">
        <v>151</v>
      </c>
      <c r="BU3" s="99" t="s">
        <v>150</v>
      </c>
      <c r="BV3" s="1090"/>
      <c r="BW3" s="42"/>
      <c r="BX3" s="99" t="s">
        <v>153</v>
      </c>
      <c r="BY3" s="99" t="s">
        <v>152</v>
      </c>
      <c r="BZ3" s="99" t="s">
        <v>151</v>
      </c>
      <c r="CA3" s="99" t="s">
        <v>150</v>
      </c>
      <c r="CB3" s="1090"/>
      <c r="CC3" s="42"/>
      <c r="CD3" s="99" t="s">
        <v>153</v>
      </c>
      <c r="CE3" s="99" t="s">
        <v>152</v>
      </c>
      <c r="CF3" s="99" t="s">
        <v>151</v>
      </c>
      <c r="CG3" s="99" t="s">
        <v>150</v>
      </c>
      <c r="CH3" s="1090"/>
      <c r="CI3" s="42"/>
      <c r="CJ3" s="99" t="s">
        <v>153</v>
      </c>
      <c r="CK3" s="99" t="s">
        <v>152</v>
      </c>
      <c r="CL3" s="99" t="s">
        <v>151</v>
      </c>
      <c r="CM3" s="99" t="s">
        <v>150</v>
      </c>
      <c r="CN3" s="1090"/>
      <c r="CO3" s="42"/>
      <c r="CP3" s="99" t="s">
        <v>153</v>
      </c>
      <c r="CQ3" s="99" t="s">
        <v>152</v>
      </c>
      <c r="CR3" s="99" t="s">
        <v>151</v>
      </c>
      <c r="CS3" s="99" t="s">
        <v>150</v>
      </c>
      <c r="CT3" s="1090"/>
      <c r="CU3" s="42"/>
      <c r="CV3" s="99" t="s">
        <v>153</v>
      </c>
      <c r="CW3" s="99" t="s">
        <v>152</v>
      </c>
      <c r="CX3" s="99" t="s">
        <v>151</v>
      </c>
      <c r="CY3" s="99" t="s">
        <v>150</v>
      </c>
      <c r="CZ3" s="1090"/>
      <c r="DA3" s="42"/>
      <c r="DB3" s="99" t="s">
        <v>153</v>
      </c>
      <c r="DC3" s="99" t="s">
        <v>152</v>
      </c>
      <c r="DD3" s="99" t="s">
        <v>151</v>
      </c>
      <c r="DE3" s="99" t="s">
        <v>150</v>
      </c>
      <c r="DF3" s="1090"/>
      <c r="DG3" s="42"/>
      <c r="DH3" s="99" t="s">
        <v>153</v>
      </c>
      <c r="DI3" s="99" t="s">
        <v>152</v>
      </c>
      <c r="DJ3" s="99" t="s">
        <v>151</v>
      </c>
      <c r="DK3" s="99" t="s">
        <v>150</v>
      </c>
      <c r="DL3" s="1090"/>
      <c r="DM3" s="42"/>
      <c r="DN3" s="99" t="s">
        <v>153</v>
      </c>
      <c r="DO3" s="99" t="s">
        <v>152</v>
      </c>
      <c r="DP3" s="99" t="s">
        <v>151</v>
      </c>
      <c r="DQ3" s="99" t="s">
        <v>150</v>
      </c>
      <c r="DR3" s="1090"/>
      <c r="DS3" s="42"/>
      <c r="DT3" s="99" t="s">
        <v>153</v>
      </c>
      <c r="DU3" s="99" t="s">
        <v>152</v>
      </c>
      <c r="DV3" s="99" t="s">
        <v>151</v>
      </c>
      <c r="DW3" s="99" t="s">
        <v>150</v>
      </c>
      <c r="DX3" s="1090"/>
      <c r="DY3" s="42"/>
      <c r="DZ3" s="99" t="s">
        <v>153</v>
      </c>
      <c r="EA3" s="99" t="s">
        <v>152</v>
      </c>
      <c r="EB3" s="99" t="s">
        <v>151</v>
      </c>
      <c r="EC3" s="99" t="s">
        <v>150</v>
      </c>
      <c r="ED3" s="1090"/>
      <c r="EE3" s="99" t="s">
        <v>3233</v>
      </c>
      <c r="EF3" s="99" t="s">
        <v>149</v>
      </c>
      <c r="EG3" s="99" t="s">
        <v>148</v>
      </c>
      <c r="EH3" s="99" t="s">
        <v>147</v>
      </c>
      <c r="EI3" s="99" t="s">
        <v>146</v>
      </c>
      <c r="EJ3" s="99" t="s">
        <v>145</v>
      </c>
      <c r="EK3" s="1090"/>
      <c r="EL3" s="605" t="s">
        <v>128</v>
      </c>
      <c r="EM3" s="605" t="s">
        <v>129</v>
      </c>
      <c r="EN3" s="605" t="s">
        <v>130</v>
      </c>
      <c r="EO3" s="605" t="s">
        <v>131</v>
      </c>
      <c r="EP3" s="605" t="s">
        <v>132</v>
      </c>
      <c r="EQ3" s="605" t="s">
        <v>133</v>
      </c>
      <c r="ER3" s="605" t="s">
        <v>134</v>
      </c>
      <c r="ES3" s="605" t="s">
        <v>135</v>
      </c>
      <c r="ET3" s="605" t="s">
        <v>136</v>
      </c>
      <c r="EU3" s="605" t="s">
        <v>137</v>
      </c>
      <c r="EV3" s="605" t="s">
        <v>138</v>
      </c>
      <c r="EW3" s="605" t="s">
        <v>139</v>
      </c>
      <c r="EX3" s="605" t="s">
        <v>140</v>
      </c>
      <c r="EY3" s="605" t="s">
        <v>141</v>
      </c>
      <c r="EZ3" s="605" t="s">
        <v>142</v>
      </c>
      <c r="FA3" s="605" t="s">
        <v>143</v>
      </c>
      <c r="FB3" s="1089"/>
      <c r="FC3" s="1015"/>
      <c r="FD3" s="1103"/>
    </row>
    <row r="4" spans="1:160" x14ac:dyDescent="0.25">
      <c r="A4" s="19">
        <v>1</v>
      </c>
      <c r="B4" s="62" t="s">
        <v>6926</v>
      </c>
      <c r="C4" s="58"/>
      <c r="D4" s="359"/>
      <c r="E4" s="359"/>
      <c r="F4" s="359"/>
      <c r="G4" s="359"/>
      <c r="H4" s="1090"/>
      <c r="I4" s="58"/>
      <c r="J4" s="359"/>
      <c r="K4" s="359"/>
      <c r="L4" s="359"/>
      <c r="M4" s="359"/>
      <c r="N4" s="1090"/>
      <c r="O4" s="58"/>
      <c r="P4" s="359"/>
      <c r="Q4" s="359"/>
      <c r="R4" s="359"/>
      <c r="S4" s="359"/>
      <c r="T4" s="1090"/>
      <c r="U4" s="58"/>
      <c r="V4" s="359"/>
      <c r="W4" s="359"/>
      <c r="X4" s="359"/>
      <c r="Y4" s="359"/>
      <c r="Z4" s="1090"/>
      <c r="AA4" s="58"/>
      <c r="AB4" s="359"/>
      <c r="AC4" s="359"/>
      <c r="AD4" s="359"/>
      <c r="AE4" s="359"/>
      <c r="AF4" s="1090"/>
      <c r="AG4" s="58"/>
      <c r="AH4" s="359"/>
      <c r="AI4" s="359"/>
      <c r="AJ4" s="359"/>
      <c r="AK4" s="359"/>
      <c r="AL4" s="1090"/>
      <c r="AM4" s="58"/>
      <c r="AN4" s="359"/>
      <c r="AO4" s="359"/>
      <c r="AP4" s="359"/>
      <c r="AQ4" s="359"/>
      <c r="AR4" s="1090"/>
      <c r="AS4" s="270"/>
      <c r="AT4" s="359"/>
      <c r="AU4" s="33"/>
      <c r="AV4" s="33"/>
      <c r="AW4" s="359"/>
      <c r="AX4" s="1090"/>
      <c r="AY4" s="270"/>
      <c r="AZ4" s="601"/>
      <c r="BA4" s="601"/>
      <c r="BB4" s="601"/>
      <c r="BC4" s="602"/>
      <c r="BD4" s="1090"/>
      <c r="BE4" s="270"/>
      <c r="BF4" s="601"/>
      <c r="BG4" s="601"/>
      <c r="BH4" s="601"/>
      <c r="BI4" s="602"/>
      <c r="BJ4" s="1090"/>
      <c r="BK4" s="270"/>
      <c r="BL4" s="601"/>
      <c r="BM4" s="601"/>
      <c r="BN4" s="601"/>
      <c r="BO4" s="602"/>
      <c r="BP4" s="1090"/>
      <c r="BQ4" s="270"/>
      <c r="BR4" s="601"/>
      <c r="BS4" s="601"/>
      <c r="BT4" s="601"/>
      <c r="BU4" s="602"/>
      <c r="BV4" s="1090"/>
      <c r="BW4" s="270"/>
      <c r="BX4" s="601"/>
      <c r="BY4" s="601"/>
      <c r="BZ4" s="601"/>
      <c r="CA4" s="602"/>
      <c r="CB4" s="1090"/>
      <c r="CC4" s="270"/>
      <c r="CD4" s="601"/>
      <c r="CE4" s="601"/>
      <c r="CF4" s="601"/>
      <c r="CG4" s="602"/>
      <c r="CH4" s="1090"/>
      <c r="CI4" s="270"/>
      <c r="CJ4" s="601"/>
      <c r="CK4" s="601"/>
      <c r="CL4" s="601"/>
      <c r="CM4" s="602"/>
      <c r="CN4" s="1090"/>
      <c r="CO4" s="270"/>
      <c r="CP4" s="601"/>
      <c r="CQ4" s="601"/>
      <c r="CR4" s="601"/>
      <c r="CS4" s="602"/>
      <c r="CT4" s="1090"/>
      <c r="CU4" s="270"/>
      <c r="CV4" s="601"/>
      <c r="CW4" s="601"/>
      <c r="CX4" s="601"/>
      <c r="CY4" s="602"/>
      <c r="CZ4" s="1090"/>
      <c r="DA4" s="58"/>
      <c r="DB4" s="359"/>
      <c r="DC4" s="359"/>
      <c r="DD4" s="359"/>
      <c r="DE4" s="359"/>
      <c r="DF4" s="1090"/>
      <c r="DG4" s="58"/>
      <c r="DH4" s="359"/>
      <c r="DI4" s="359"/>
      <c r="DJ4" s="359"/>
      <c r="DK4" s="359"/>
      <c r="DL4" s="1090"/>
      <c r="DM4" s="58"/>
      <c r="DN4" s="359"/>
      <c r="DO4" s="359"/>
      <c r="DP4" s="359"/>
      <c r="DQ4" s="359"/>
      <c r="DR4" s="1090"/>
      <c r="DS4" s="58"/>
      <c r="DT4" s="359"/>
      <c r="DU4" s="359"/>
      <c r="DV4" s="359"/>
      <c r="DW4" s="359"/>
      <c r="DX4" s="1090"/>
      <c r="DY4" s="58"/>
      <c r="DZ4" s="359"/>
      <c r="EA4" s="359"/>
      <c r="EB4" s="359"/>
      <c r="EC4" s="359"/>
      <c r="ED4" s="1090"/>
      <c r="EE4" s="58"/>
      <c r="EF4" s="359"/>
      <c r="EG4" s="359"/>
      <c r="EH4" s="359"/>
      <c r="EI4" s="359"/>
      <c r="EJ4" s="58"/>
      <c r="EK4" s="1090"/>
      <c r="EL4" s="606"/>
      <c r="EM4" s="606"/>
      <c r="EN4" s="606"/>
      <c r="EO4" s="606"/>
      <c r="EP4" s="606"/>
      <c r="EQ4" s="606"/>
      <c r="ER4" s="606"/>
      <c r="ES4" s="606"/>
      <c r="ET4" s="606"/>
      <c r="EU4" s="606"/>
      <c r="EV4" s="606"/>
      <c r="EW4" s="606"/>
      <c r="EX4" s="606"/>
      <c r="EY4" s="606"/>
      <c r="EZ4" s="606"/>
      <c r="FA4" s="606"/>
      <c r="FB4" s="1089"/>
      <c r="FC4" s="19" t="s">
        <v>6687</v>
      </c>
      <c r="FD4" s="19" t="s">
        <v>6926</v>
      </c>
    </row>
    <row r="5" spans="1:160" x14ac:dyDescent="0.25">
      <c r="A5" s="62">
        <v>2</v>
      </c>
      <c r="B5" s="62" t="s">
        <v>6927</v>
      </c>
      <c r="C5" s="91"/>
      <c r="D5" s="359"/>
      <c r="E5" s="33"/>
      <c r="F5" s="33"/>
      <c r="G5" s="359"/>
      <c r="H5" s="1090"/>
      <c r="I5" s="91"/>
      <c r="J5" s="359"/>
      <c r="K5" s="33"/>
      <c r="L5" s="33"/>
      <c r="M5" s="359"/>
      <c r="N5" s="1090"/>
      <c r="O5" s="91"/>
      <c r="P5" s="359"/>
      <c r="Q5" s="33"/>
      <c r="R5" s="33"/>
      <c r="S5" s="359"/>
      <c r="T5" s="1090"/>
      <c r="U5" s="91"/>
      <c r="V5" s="359"/>
      <c r="W5" s="33"/>
      <c r="X5" s="33"/>
      <c r="Y5" s="359"/>
      <c r="Z5" s="1090"/>
      <c r="AA5" s="91"/>
      <c r="AB5" s="359"/>
      <c r="AC5" s="33"/>
      <c r="AD5" s="33"/>
      <c r="AE5" s="359"/>
      <c r="AF5" s="1090"/>
      <c r="AG5" s="270"/>
      <c r="AH5" s="359"/>
      <c r="AI5" s="33"/>
      <c r="AJ5" s="33"/>
      <c r="AK5" s="359"/>
      <c r="AL5" s="1090"/>
      <c r="AM5" s="270"/>
      <c r="AN5" s="359"/>
      <c r="AO5" s="33"/>
      <c r="AP5" s="33"/>
      <c r="AQ5" s="359"/>
      <c r="AR5" s="1090"/>
      <c r="AS5" s="270"/>
      <c r="AT5" s="359"/>
      <c r="AU5" s="33"/>
      <c r="AV5" s="33"/>
      <c r="AW5" s="359"/>
      <c r="AX5" s="1090"/>
      <c r="AY5" s="270"/>
      <c r="AZ5" s="359"/>
      <c r="BA5" s="33"/>
      <c r="BB5" s="33"/>
      <c r="BC5" s="359"/>
      <c r="BD5" s="1090"/>
      <c r="BE5" s="270"/>
      <c r="BF5" s="359"/>
      <c r="BG5" s="33"/>
      <c r="BH5" s="33"/>
      <c r="BI5" s="359"/>
      <c r="BJ5" s="1090"/>
      <c r="BK5" s="270"/>
      <c r="BL5" s="359"/>
      <c r="BM5" s="33"/>
      <c r="BN5" s="33"/>
      <c r="BO5" s="359"/>
      <c r="BP5" s="1090"/>
      <c r="BQ5" s="270"/>
      <c r="BR5" s="359"/>
      <c r="BS5" s="33"/>
      <c r="BT5" s="33"/>
      <c r="BU5" s="359"/>
      <c r="BV5" s="1090"/>
      <c r="BW5" s="270"/>
      <c r="BX5" s="359"/>
      <c r="BY5" s="33"/>
      <c r="BZ5" s="33"/>
      <c r="CA5" s="359"/>
      <c r="CB5" s="1090"/>
      <c r="CC5" s="270"/>
      <c r="CD5" s="359"/>
      <c r="CE5" s="33"/>
      <c r="CF5" s="33"/>
      <c r="CG5" s="359"/>
      <c r="CH5" s="1090"/>
      <c r="CI5" s="270"/>
      <c r="CJ5" s="359"/>
      <c r="CK5" s="33"/>
      <c r="CL5" s="33"/>
      <c r="CM5" s="359"/>
      <c r="CN5" s="1090"/>
      <c r="CO5" s="270"/>
      <c r="CP5" s="359"/>
      <c r="CQ5" s="33"/>
      <c r="CR5" s="33"/>
      <c r="CS5" s="359"/>
      <c r="CT5" s="1090"/>
      <c r="CU5" s="270"/>
      <c r="CV5" s="359"/>
      <c r="CW5" s="33"/>
      <c r="CX5" s="33"/>
      <c r="CY5" s="359"/>
      <c r="CZ5" s="1090"/>
      <c r="DA5" s="270"/>
      <c r="DB5" s="359"/>
      <c r="DC5" s="33"/>
      <c r="DD5" s="33"/>
      <c r="DE5" s="359"/>
      <c r="DF5" s="1090"/>
      <c r="DG5" s="270"/>
      <c r="DH5" s="359"/>
      <c r="DI5" s="33"/>
      <c r="DJ5" s="33"/>
      <c r="DK5" s="359"/>
      <c r="DL5" s="1090"/>
      <c r="DM5" s="58"/>
      <c r="DN5" s="359"/>
      <c r="DO5" s="359"/>
      <c r="DP5" s="359"/>
      <c r="DQ5" s="359"/>
      <c r="DR5" s="1090"/>
      <c r="DS5" s="58"/>
      <c r="DT5" s="359"/>
      <c r="DU5" s="359"/>
      <c r="DV5" s="359"/>
      <c r="DW5" s="359"/>
      <c r="DX5" s="1090"/>
      <c r="DY5" s="270"/>
      <c r="DZ5" s="359"/>
      <c r="EA5" s="33"/>
      <c r="EB5" s="33"/>
      <c r="EC5" s="359"/>
      <c r="ED5" s="1090"/>
      <c r="EE5" s="58"/>
      <c r="EF5" s="359"/>
      <c r="EG5" s="359"/>
      <c r="EH5" s="359"/>
      <c r="EI5" s="359"/>
      <c r="EJ5" s="58"/>
      <c r="EK5" s="1090"/>
      <c r="EL5" s="607"/>
      <c r="EM5" s="607"/>
      <c r="EN5" s="607"/>
      <c r="EO5" s="607"/>
      <c r="EP5" s="607"/>
      <c r="EQ5" s="607"/>
      <c r="ER5" s="607"/>
      <c r="ES5" s="607"/>
      <c r="ET5" s="607"/>
      <c r="EU5" s="607"/>
      <c r="EV5" s="607"/>
      <c r="EW5" s="607"/>
      <c r="EX5" s="607"/>
      <c r="EY5" s="607"/>
      <c r="EZ5" s="607"/>
      <c r="FA5" s="607"/>
      <c r="FB5" s="1089"/>
      <c r="FC5" s="62" t="s">
        <v>6688</v>
      </c>
      <c r="FD5" s="62" t="s">
        <v>6927</v>
      </c>
    </row>
    <row r="6" spans="1:160" x14ac:dyDescent="0.25">
      <c r="A6" s="62">
        <v>3</v>
      </c>
      <c r="B6" s="62" t="s">
        <v>6928</v>
      </c>
      <c r="C6" s="58"/>
      <c r="D6" s="359"/>
      <c r="E6" s="33"/>
      <c r="F6" s="33"/>
      <c r="G6" s="359"/>
      <c r="H6" s="1090"/>
      <c r="I6" s="58"/>
      <c r="J6" s="359"/>
      <c r="K6" s="33"/>
      <c r="L6" s="33"/>
      <c r="M6" s="359"/>
      <c r="N6" s="1090"/>
      <c r="O6" s="58"/>
      <c r="P6" s="359"/>
      <c r="Q6" s="33"/>
      <c r="R6" s="33"/>
      <c r="S6" s="359"/>
      <c r="T6" s="1090"/>
      <c r="U6" s="58"/>
      <c r="V6" s="359"/>
      <c r="W6" s="33"/>
      <c r="X6" s="33"/>
      <c r="Y6" s="359"/>
      <c r="Z6" s="1090"/>
      <c r="AA6" s="58"/>
      <c r="AB6" s="359"/>
      <c r="AC6" s="33"/>
      <c r="AD6" s="33"/>
      <c r="AE6" s="359"/>
      <c r="AF6" s="1090"/>
      <c r="AG6" s="270"/>
      <c r="AH6" s="359"/>
      <c r="AI6" s="33"/>
      <c r="AJ6" s="33"/>
      <c r="AK6" s="359"/>
      <c r="AL6" s="1090"/>
      <c r="AM6" s="270"/>
      <c r="AN6" s="359"/>
      <c r="AO6" s="33"/>
      <c r="AP6" s="33"/>
      <c r="AQ6" s="359"/>
      <c r="AR6" s="1090"/>
      <c r="AS6" s="270"/>
      <c r="AT6" s="359"/>
      <c r="AU6" s="33"/>
      <c r="AV6" s="33"/>
      <c r="AW6" s="359"/>
      <c r="AX6" s="1090"/>
      <c r="AY6" s="270"/>
      <c r="AZ6" s="359"/>
      <c r="BA6" s="33"/>
      <c r="BB6" s="33"/>
      <c r="BC6" s="359"/>
      <c r="BD6" s="1090"/>
      <c r="BE6" s="270"/>
      <c r="BF6" s="359"/>
      <c r="BG6" s="33"/>
      <c r="BH6" s="33"/>
      <c r="BI6" s="359"/>
      <c r="BJ6" s="1090"/>
      <c r="BK6" s="270"/>
      <c r="BL6" s="359"/>
      <c r="BM6" s="33"/>
      <c r="BN6" s="33"/>
      <c r="BO6" s="359"/>
      <c r="BP6" s="1090"/>
      <c r="BQ6" s="270"/>
      <c r="BR6" s="359"/>
      <c r="BS6" s="33"/>
      <c r="BT6" s="33"/>
      <c r="BU6" s="359"/>
      <c r="BV6" s="1090"/>
      <c r="BW6" s="270"/>
      <c r="BX6" s="359"/>
      <c r="BY6" s="33"/>
      <c r="BZ6" s="33"/>
      <c r="CA6" s="359"/>
      <c r="CB6" s="1090"/>
      <c r="CC6" s="270"/>
      <c r="CD6" s="359"/>
      <c r="CE6" s="33"/>
      <c r="CF6" s="33"/>
      <c r="CG6" s="359"/>
      <c r="CH6" s="1090"/>
      <c r="CI6" s="270"/>
      <c r="CJ6" s="359"/>
      <c r="CK6" s="33"/>
      <c r="CL6" s="33"/>
      <c r="CM6" s="359"/>
      <c r="CN6" s="1090"/>
      <c r="CO6" s="270"/>
      <c r="CP6" s="359"/>
      <c r="CQ6" s="33"/>
      <c r="CR6" s="33"/>
      <c r="CS6" s="359"/>
      <c r="CT6" s="1090"/>
      <c r="CU6" s="270"/>
      <c r="CV6" s="359"/>
      <c r="CW6" s="33"/>
      <c r="CX6" s="33"/>
      <c r="CY6" s="359"/>
      <c r="CZ6" s="1090"/>
      <c r="DA6" s="270"/>
      <c r="DB6" s="359"/>
      <c r="DC6" s="33"/>
      <c r="DD6" s="33"/>
      <c r="DE6" s="359"/>
      <c r="DF6" s="1090"/>
      <c r="DG6" s="270"/>
      <c r="DH6" s="359"/>
      <c r="DI6" s="33"/>
      <c r="DJ6" s="33"/>
      <c r="DK6" s="359"/>
      <c r="DL6" s="1090"/>
      <c r="DM6" s="58"/>
      <c r="DN6" s="359"/>
      <c r="DO6" s="359"/>
      <c r="DP6" s="359"/>
      <c r="DQ6" s="359"/>
      <c r="DR6" s="1090"/>
      <c r="DS6" s="58"/>
      <c r="DT6" s="359"/>
      <c r="DU6" s="359"/>
      <c r="DV6" s="359"/>
      <c r="DW6" s="359"/>
      <c r="DX6" s="1090"/>
      <c r="DY6" s="270"/>
      <c r="DZ6" s="359"/>
      <c r="EA6" s="33"/>
      <c r="EB6" s="33"/>
      <c r="EC6" s="359"/>
      <c r="ED6" s="1090"/>
      <c r="EE6" s="58"/>
      <c r="EF6" s="359"/>
      <c r="EG6" s="359"/>
      <c r="EH6" s="359"/>
      <c r="EI6" s="359"/>
      <c r="EJ6" s="58"/>
      <c r="EK6" s="1090"/>
      <c r="EL6" s="607"/>
      <c r="EM6" s="607"/>
      <c r="EN6" s="607"/>
      <c r="EO6" s="607"/>
      <c r="EP6" s="607"/>
      <c r="EQ6" s="607"/>
      <c r="ER6" s="607"/>
      <c r="ES6" s="607"/>
      <c r="ET6" s="607"/>
      <c r="EU6" s="607"/>
      <c r="EV6" s="607"/>
      <c r="EW6" s="607"/>
      <c r="EX6" s="607"/>
      <c r="EY6" s="607"/>
      <c r="EZ6" s="607"/>
      <c r="FA6" s="607"/>
      <c r="FB6" s="1089"/>
      <c r="FC6" s="62" t="s">
        <v>6689</v>
      </c>
      <c r="FD6" s="62" t="s">
        <v>6928</v>
      </c>
    </row>
    <row r="7" spans="1:160" x14ac:dyDescent="0.25">
      <c r="A7" s="62">
        <v>4</v>
      </c>
      <c r="B7" s="62" t="s">
        <v>6929</v>
      </c>
      <c r="C7" s="58"/>
      <c r="D7" s="359"/>
      <c r="E7" s="359"/>
      <c r="F7" s="359"/>
      <c r="G7" s="359"/>
      <c r="H7" s="1090"/>
      <c r="I7" s="58"/>
      <c r="J7" s="359"/>
      <c r="K7" s="359"/>
      <c r="L7" s="359"/>
      <c r="M7" s="359"/>
      <c r="N7" s="1090"/>
      <c r="O7" s="58"/>
      <c r="P7" s="359"/>
      <c r="Q7" s="359"/>
      <c r="R7" s="359"/>
      <c r="S7" s="359"/>
      <c r="T7" s="1090"/>
      <c r="U7" s="58"/>
      <c r="V7" s="359"/>
      <c r="W7" s="359"/>
      <c r="X7" s="359"/>
      <c r="Y7" s="359"/>
      <c r="Z7" s="1090"/>
      <c r="AA7" s="58"/>
      <c r="AB7" s="359"/>
      <c r="AC7" s="359"/>
      <c r="AD7" s="359"/>
      <c r="AE7" s="359"/>
      <c r="AF7" s="1090"/>
      <c r="AG7" s="58"/>
      <c r="AH7" s="359"/>
      <c r="AI7" s="359"/>
      <c r="AJ7" s="359"/>
      <c r="AK7" s="359"/>
      <c r="AL7" s="1090"/>
      <c r="AM7" s="58"/>
      <c r="AN7" s="359"/>
      <c r="AO7" s="359"/>
      <c r="AP7" s="359"/>
      <c r="AQ7" s="359"/>
      <c r="AR7" s="1090"/>
      <c r="AS7" s="270"/>
      <c r="AT7" s="359"/>
      <c r="AU7" s="33"/>
      <c r="AV7" s="33"/>
      <c r="AW7" s="359"/>
      <c r="AX7" s="1090"/>
      <c r="AY7" s="58"/>
      <c r="AZ7" s="359"/>
      <c r="BA7" s="359"/>
      <c r="BB7" s="359"/>
      <c r="BC7" s="359"/>
      <c r="BD7" s="1090"/>
      <c r="BE7" s="58"/>
      <c r="BF7" s="359"/>
      <c r="BG7" s="359"/>
      <c r="BH7" s="359"/>
      <c r="BI7" s="359"/>
      <c r="BJ7" s="1090"/>
      <c r="BK7" s="58"/>
      <c r="BL7" s="359"/>
      <c r="BM7" s="359"/>
      <c r="BN7" s="359"/>
      <c r="BO7" s="359"/>
      <c r="BP7" s="1090"/>
      <c r="BQ7" s="58"/>
      <c r="BR7" s="359"/>
      <c r="BS7" s="359"/>
      <c r="BT7" s="359"/>
      <c r="BU7" s="359"/>
      <c r="BV7" s="1090"/>
      <c r="BW7" s="58"/>
      <c r="BX7" s="359"/>
      <c r="BY7" s="359"/>
      <c r="BZ7" s="359"/>
      <c r="CA7" s="359"/>
      <c r="CB7" s="1090"/>
      <c r="CC7" s="58"/>
      <c r="CD7" s="359"/>
      <c r="CE7" s="359"/>
      <c r="CF7" s="359"/>
      <c r="CG7" s="359"/>
      <c r="CH7" s="1090"/>
      <c r="CI7" s="58"/>
      <c r="CJ7" s="359"/>
      <c r="CK7" s="359"/>
      <c r="CL7" s="359"/>
      <c r="CM7" s="359"/>
      <c r="CN7" s="1090"/>
      <c r="CO7" s="58"/>
      <c r="CP7" s="359"/>
      <c r="CQ7" s="359"/>
      <c r="CR7" s="359"/>
      <c r="CS7" s="359"/>
      <c r="CT7" s="1090"/>
      <c r="CU7" s="58"/>
      <c r="CV7" s="359"/>
      <c r="CW7" s="359"/>
      <c r="CX7" s="359"/>
      <c r="CY7" s="359"/>
      <c r="CZ7" s="1090"/>
      <c r="DA7" s="58"/>
      <c r="DB7" s="359"/>
      <c r="DC7" s="359"/>
      <c r="DD7" s="359"/>
      <c r="DE7" s="359"/>
      <c r="DF7" s="1090"/>
      <c r="DG7" s="58"/>
      <c r="DH7" s="359"/>
      <c r="DI7" s="359"/>
      <c r="DJ7" s="359"/>
      <c r="DK7" s="359"/>
      <c r="DL7" s="1090"/>
      <c r="DM7" s="58"/>
      <c r="DN7" s="359"/>
      <c r="DO7" s="359"/>
      <c r="DP7" s="359"/>
      <c r="DQ7" s="359"/>
      <c r="DR7" s="1090"/>
      <c r="DS7" s="58"/>
      <c r="DT7" s="359"/>
      <c r="DU7" s="359"/>
      <c r="DV7" s="359"/>
      <c r="DW7" s="359"/>
      <c r="DX7" s="1090"/>
      <c r="DY7" s="58"/>
      <c r="DZ7" s="359"/>
      <c r="EA7" s="359"/>
      <c r="EB7" s="359"/>
      <c r="EC7" s="359"/>
      <c r="ED7" s="1090"/>
      <c r="EE7" s="58"/>
      <c r="EF7" s="359"/>
      <c r="EG7" s="359"/>
      <c r="EH7" s="359"/>
      <c r="EI7" s="359"/>
      <c r="EJ7" s="58"/>
      <c r="EK7" s="1090"/>
      <c r="EL7" s="607"/>
      <c r="EM7" s="607"/>
      <c r="EN7" s="607"/>
      <c r="EO7" s="607"/>
      <c r="EP7" s="607"/>
      <c r="EQ7" s="607"/>
      <c r="ER7" s="607"/>
      <c r="ES7" s="607"/>
      <c r="ET7" s="607"/>
      <c r="EU7" s="607"/>
      <c r="EV7" s="607"/>
      <c r="EW7" s="607"/>
      <c r="EX7" s="607"/>
      <c r="EY7" s="607"/>
      <c r="EZ7" s="607"/>
      <c r="FA7" s="607"/>
      <c r="FB7" s="1089"/>
      <c r="FC7" s="62" t="s">
        <v>6690</v>
      </c>
      <c r="FD7" s="62" t="s">
        <v>6929</v>
      </c>
    </row>
    <row r="8" spans="1:160" x14ac:dyDescent="0.25">
      <c r="A8" s="62">
        <v>5</v>
      </c>
      <c r="B8" s="62"/>
      <c r="C8" s="58"/>
      <c r="D8" s="359"/>
      <c r="E8" s="359"/>
      <c r="F8" s="359"/>
      <c r="G8" s="359"/>
      <c r="H8" s="1090"/>
      <c r="I8" s="58"/>
      <c r="J8" s="359"/>
      <c r="K8" s="359"/>
      <c r="L8" s="359"/>
      <c r="M8" s="359"/>
      <c r="N8" s="1090"/>
      <c r="O8" s="270"/>
      <c r="P8" s="359"/>
      <c r="Q8" s="359"/>
      <c r="R8" s="359"/>
      <c r="S8" s="359"/>
      <c r="T8" s="1090"/>
      <c r="U8" s="58"/>
      <c r="V8" s="359"/>
      <c r="W8" s="359"/>
      <c r="X8" s="359"/>
      <c r="Y8" s="359"/>
      <c r="Z8" s="1090"/>
      <c r="AA8" s="58"/>
      <c r="AB8" s="359"/>
      <c r="AC8" s="359"/>
      <c r="AD8" s="359"/>
      <c r="AE8" s="359"/>
      <c r="AF8" s="1090"/>
      <c r="AG8" s="58"/>
      <c r="AH8" s="359"/>
      <c r="AI8" s="359"/>
      <c r="AJ8" s="359"/>
      <c r="AK8" s="359"/>
      <c r="AL8" s="1090"/>
      <c r="AM8" s="58"/>
      <c r="AN8" s="359"/>
      <c r="AO8" s="359"/>
      <c r="AP8" s="359"/>
      <c r="AQ8" s="359"/>
      <c r="AR8" s="1090"/>
      <c r="AS8" s="270"/>
      <c r="AT8" s="359"/>
      <c r="AU8" s="33"/>
      <c r="AV8" s="33"/>
      <c r="AW8" s="359"/>
      <c r="AX8" s="1090"/>
      <c r="AY8" s="58"/>
      <c r="AZ8" s="359"/>
      <c r="BA8" s="359"/>
      <c r="BB8" s="359"/>
      <c r="BC8" s="359"/>
      <c r="BD8" s="1090"/>
      <c r="BE8" s="58"/>
      <c r="BF8" s="359"/>
      <c r="BG8" s="359"/>
      <c r="BH8" s="359"/>
      <c r="BI8" s="359"/>
      <c r="BJ8" s="1090"/>
      <c r="BK8" s="58"/>
      <c r="BL8" s="359"/>
      <c r="BM8" s="359"/>
      <c r="BN8" s="359"/>
      <c r="BO8" s="359"/>
      <c r="BP8" s="1090"/>
      <c r="BQ8" s="58"/>
      <c r="BR8" s="359"/>
      <c r="BS8" s="359"/>
      <c r="BT8" s="359"/>
      <c r="BU8" s="359"/>
      <c r="BV8" s="1090"/>
      <c r="BW8" s="58"/>
      <c r="BX8" s="359"/>
      <c r="BY8" s="359"/>
      <c r="BZ8" s="359"/>
      <c r="CA8" s="359"/>
      <c r="CB8" s="1090"/>
      <c r="CC8" s="58"/>
      <c r="CD8" s="359"/>
      <c r="CE8" s="359"/>
      <c r="CF8" s="359"/>
      <c r="CG8" s="359"/>
      <c r="CH8" s="1090"/>
      <c r="CI8" s="58"/>
      <c r="CJ8" s="359"/>
      <c r="CK8" s="359"/>
      <c r="CL8" s="359"/>
      <c r="CM8" s="359"/>
      <c r="CN8" s="1090"/>
      <c r="CO8" s="58"/>
      <c r="CP8" s="359"/>
      <c r="CQ8" s="359"/>
      <c r="CR8" s="359"/>
      <c r="CS8" s="359"/>
      <c r="CT8" s="1090"/>
      <c r="CU8" s="58"/>
      <c r="CV8" s="359"/>
      <c r="CW8" s="359"/>
      <c r="CX8" s="359"/>
      <c r="CY8" s="359"/>
      <c r="CZ8" s="1090"/>
      <c r="DA8" s="58"/>
      <c r="DB8" s="359"/>
      <c r="DC8" s="359"/>
      <c r="DD8" s="359"/>
      <c r="DE8" s="359"/>
      <c r="DF8" s="1090"/>
      <c r="DG8" s="58"/>
      <c r="DH8" s="359"/>
      <c r="DI8" s="359"/>
      <c r="DJ8" s="359"/>
      <c r="DK8" s="359"/>
      <c r="DL8" s="1090"/>
      <c r="DM8" s="58"/>
      <c r="DN8" s="359"/>
      <c r="DO8" s="359"/>
      <c r="DP8" s="359"/>
      <c r="DQ8" s="359"/>
      <c r="DR8" s="1090"/>
      <c r="DS8" s="58"/>
      <c r="DT8" s="359"/>
      <c r="DU8" s="359"/>
      <c r="DV8" s="359"/>
      <c r="DW8" s="359"/>
      <c r="DX8" s="1090"/>
      <c r="DY8" s="58"/>
      <c r="DZ8" s="359"/>
      <c r="EA8" s="359"/>
      <c r="EB8" s="359"/>
      <c r="EC8" s="359"/>
      <c r="ED8" s="1090"/>
      <c r="EE8" s="58"/>
      <c r="EF8" s="359"/>
      <c r="EG8" s="359"/>
      <c r="EH8" s="359"/>
      <c r="EI8" s="359"/>
      <c r="EJ8" s="58"/>
      <c r="EK8" s="1090"/>
      <c r="EL8" s="607"/>
      <c r="EM8" s="607"/>
      <c r="EN8" s="607"/>
      <c r="EO8" s="607"/>
      <c r="EP8" s="607"/>
      <c r="EQ8" s="607"/>
      <c r="ER8" s="607"/>
      <c r="ES8" s="607"/>
      <c r="ET8" s="607"/>
      <c r="EU8" s="607"/>
      <c r="EV8" s="607"/>
      <c r="EW8" s="607"/>
      <c r="EX8" s="607"/>
      <c r="EY8" s="607"/>
      <c r="EZ8" s="607"/>
      <c r="FA8" s="607"/>
      <c r="FB8" s="1089"/>
      <c r="FC8" s="12"/>
      <c r="FD8" s="12"/>
    </row>
    <row r="9" spans="1:160" x14ac:dyDescent="0.25">
      <c r="A9" s="62">
        <v>6</v>
      </c>
      <c r="B9" s="62"/>
      <c r="C9" s="91"/>
      <c r="D9" s="95"/>
      <c r="E9" s="33"/>
      <c r="F9" s="33"/>
      <c r="G9" s="95"/>
      <c r="H9" s="1090"/>
      <c r="I9" s="91"/>
      <c r="J9" s="359"/>
      <c r="K9" s="33"/>
      <c r="L9" s="33"/>
      <c r="M9" s="359"/>
      <c r="N9" s="1090"/>
      <c r="O9" s="270"/>
      <c r="P9" s="359"/>
      <c r="Q9" s="33"/>
      <c r="R9" s="33"/>
      <c r="S9" s="359"/>
      <c r="T9" s="1090"/>
      <c r="U9" s="270"/>
      <c r="V9" s="359"/>
      <c r="W9" s="33"/>
      <c r="X9" s="33"/>
      <c r="Y9" s="359"/>
      <c r="Z9" s="1090"/>
      <c r="AA9" s="58"/>
      <c r="AB9" s="359"/>
      <c r="AC9" s="359"/>
      <c r="AD9" s="359"/>
      <c r="AE9" s="359"/>
      <c r="AF9" s="1090"/>
      <c r="AG9" s="58"/>
      <c r="AH9" s="359"/>
      <c r="AI9" s="359"/>
      <c r="AJ9" s="359"/>
      <c r="AK9" s="359"/>
      <c r="AL9" s="1090"/>
      <c r="AM9" s="270"/>
      <c r="AN9" s="359"/>
      <c r="AO9" s="33"/>
      <c r="AP9" s="33"/>
      <c r="AQ9" s="359"/>
      <c r="AR9" s="1090"/>
      <c r="AS9" s="270"/>
      <c r="AT9" s="359"/>
      <c r="AU9" s="33"/>
      <c r="AV9" s="33"/>
      <c r="AW9" s="359"/>
      <c r="AX9" s="1090"/>
      <c r="AY9" s="270"/>
      <c r="AZ9" s="359"/>
      <c r="BA9" s="33"/>
      <c r="BB9" s="33"/>
      <c r="BC9" s="359"/>
      <c r="BD9" s="1090"/>
      <c r="BE9" s="270"/>
      <c r="BF9" s="359"/>
      <c r="BG9" s="33"/>
      <c r="BH9" s="33"/>
      <c r="BI9" s="359"/>
      <c r="BJ9" s="1090"/>
      <c r="BK9" s="270"/>
      <c r="BL9" s="359"/>
      <c r="BM9" s="33"/>
      <c r="BN9" s="33"/>
      <c r="BO9" s="359"/>
      <c r="BP9" s="1090"/>
      <c r="BQ9" s="270"/>
      <c r="BR9" s="359"/>
      <c r="BS9" s="33"/>
      <c r="BT9" s="33"/>
      <c r="BU9" s="359"/>
      <c r="BV9" s="1090"/>
      <c r="BW9" s="270"/>
      <c r="BX9" s="359"/>
      <c r="BY9" s="33"/>
      <c r="BZ9" s="33"/>
      <c r="CA9" s="359"/>
      <c r="CB9" s="1090"/>
      <c r="CC9" s="270"/>
      <c r="CD9" s="359"/>
      <c r="CE9" s="33"/>
      <c r="CF9" s="33"/>
      <c r="CG9" s="359"/>
      <c r="CH9" s="1090"/>
      <c r="CI9" s="270"/>
      <c r="CJ9" s="359"/>
      <c r="CK9" s="33"/>
      <c r="CL9" s="33"/>
      <c r="CM9" s="359"/>
      <c r="CN9" s="1090"/>
      <c r="CO9" s="270"/>
      <c r="CP9" s="359"/>
      <c r="CQ9" s="33"/>
      <c r="CR9" s="33"/>
      <c r="CS9" s="359"/>
      <c r="CT9" s="1090"/>
      <c r="CU9" s="270"/>
      <c r="CV9" s="359"/>
      <c r="CW9" s="33"/>
      <c r="CX9" s="33"/>
      <c r="CY9" s="359"/>
      <c r="CZ9" s="1090"/>
      <c r="DA9" s="270"/>
      <c r="DB9" s="359"/>
      <c r="DC9" s="33"/>
      <c r="DD9" s="33"/>
      <c r="DE9" s="359"/>
      <c r="DF9" s="1090"/>
      <c r="DG9" s="58"/>
      <c r="DH9" s="359"/>
      <c r="DI9" s="359"/>
      <c r="DJ9" s="359"/>
      <c r="DK9" s="359"/>
      <c r="DL9" s="1090"/>
      <c r="DM9" s="58"/>
      <c r="DN9" s="359"/>
      <c r="DO9" s="359"/>
      <c r="DP9" s="359"/>
      <c r="DQ9" s="359"/>
      <c r="DR9" s="1090"/>
      <c r="DS9" s="58"/>
      <c r="DT9" s="359"/>
      <c r="DU9" s="359"/>
      <c r="DV9" s="359"/>
      <c r="DW9" s="359"/>
      <c r="DX9" s="1090"/>
      <c r="DY9" s="58"/>
      <c r="DZ9" s="359"/>
      <c r="EA9" s="359"/>
      <c r="EB9" s="359"/>
      <c r="EC9" s="359"/>
      <c r="ED9" s="1090"/>
      <c r="EE9" s="58"/>
      <c r="EF9" s="359"/>
      <c r="EG9" s="359"/>
      <c r="EH9" s="359"/>
      <c r="EI9" s="359"/>
      <c r="EJ9" s="58"/>
      <c r="EK9" s="1090"/>
      <c r="EL9" s="607"/>
      <c r="EM9" s="607"/>
      <c r="EN9" s="607"/>
      <c r="EO9" s="607"/>
      <c r="EP9" s="607"/>
      <c r="EQ9" s="607"/>
      <c r="ER9" s="607"/>
      <c r="ES9" s="607"/>
      <c r="ET9" s="607"/>
      <c r="EU9" s="607"/>
      <c r="EV9" s="607"/>
      <c r="EW9" s="607"/>
      <c r="EX9" s="607"/>
      <c r="EY9" s="607"/>
      <c r="EZ9" s="607"/>
      <c r="FA9" s="607"/>
      <c r="FB9" s="1089"/>
      <c r="FC9" s="12"/>
      <c r="FD9" s="12"/>
    </row>
    <row r="10" spans="1:160" x14ac:dyDescent="0.25">
      <c r="A10" s="62">
        <v>7</v>
      </c>
      <c r="B10" s="62"/>
      <c r="C10" s="58"/>
      <c r="D10" s="95"/>
      <c r="E10" s="33"/>
      <c r="F10" s="33"/>
      <c r="G10" s="95"/>
      <c r="H10" s="1090"/>
      <c r="I10" s="58"/>
      <c r="J10" s="359"/>
      <c r="K10" s="33"/>
      <c r="L10" s="33"/>
      <c r="M10" s="359"/>
      <c r="N10" s="1090"/>
      <c r="O10" s="270"/>
      <c r="P10" s="359"/>
      <c r="Q10" s="33"/>
      <c r="R10" s="33"/>
      <c r="S10" s="359"/>
      <c r="T10" s="1090"/>
      <c r="U10" s="270"/>
      <c r="V10" s="359"/>
      <c r="W10" s="33"/>
      <c r="X10" s="33"/>
      <c r="Y10" s="359"/>
      <c r="Z10" s="1090"/>
      <c r="AA10" s="270"/>
      <c r="AB10" s="359"/>
      <c r="AC10" s="33"/>
      <c r="AD10" s="33"/>
      <c r="AE10" s="359"/>
      <c r="AF10" s="1090"/>
      <c r="AG10" s="270"/>
      <c r="AH10" s="359"/>
      <c r="AI10" s="33"/>
      <c r="AJ10" s="33"/>
      <c r="AK10" s="359"/>
      <c r="AL10" s="1090"/>
      <c r="AM10" s="270"/>
      <c r="AN10" s="359"/>
      <c r="AO10" s="33"/>
      <c r="AP10" s="33"/>
      <c r="AQ10" s="359"/>
      <c r="AR10" s="1090"/>
      <c r="AS10" s="270"/>
      <c r="AT10" s="359"/>
      <c r="AU10" s="33"/>
      <c r="AV10" s="33"/>
      <c r="AW10" s="359"/>
      <c r="AX10" s="1090"/>
      <c r="AY10" s="270"/>
      <c r="AZ10" s="359"/>
      <c r="BA10" s="33"/>
      <c r="BB10" s="33"/>
      <c r="BC10" s="359"/>
      <c r="BD10" s="1090"/>
      <c r="BE10" s="270"/>
      <c r="BF10" s="359"/>
      <c r="BG10" s="33"/>
      <c r="BH10" s="33"/>
      <c r="BI10" s="359"/>
      <c r="BJ10" s="1090"/>
      <c r="BK10" s="270"/>
      <c r="BL10" s="359"/>
      <c r="BM10" s="33"/>
      <c r="BN10" s="33"/>
      <c r="BO10" s="359"/>
      <c r="BP10" s="1090"/>
      <c r="BQ10" s="270"/>
      <c r="BR10" s="359"/>
      <c r="BS10" s="33"/>
      <c r="BT10" s="33"/>
      <c r="BU10" s="359"/>
      <c r="BV10" s="1090"/>
      <c r="BW10" s="270"/>
      <c r="BX10" s="359"/>
      <c r="BY10" s="33"/>
      <c r="BZ10" s="33"/>
      <c r="CA10" s="359"/>
      <c r="CB10" s="1090"/>
      <c r="CC10" s="270"/>
      <c r="CD10" s="359"/>
      <c r="CE10" s="33"/>
      <c r="CF10" s="33"/>
      <c r="CG10" s="359"/>
      <c r="CH10" s="1090"/>
      <c r="CI10" s="270"/>
      <c r="CJ10" s="359"/>
      <c r="CK10" s="33"/>
      <c r="CL10" s="33"/>
      <c r="CM10" s="359"/>
      <c r="CN10" s="1090"/>
      <c r="CO10" s="270"/>
      <c r="CP10" s="359"/>
      <c r="CQ10" s="33"/>
      <c r="CR10" s="33"/>
      <c r="CS10" s="359"/>
      <c r="CT10" s="1090"/>
      <c r="CU10" s="270"/>
      <c r="CV10" s="359"/>
      <c r="CW10" s="33"/>
      <c r="CX10" s="33"/>
      <c r="CY10" s="359"/>
      <c r="CZ10" s="1090"/>
      <c r="DA10" s="270"/>
      <c r="DB10" s="359"/>
      <c r="DC10" s="33"/>
      <c r="DD10" s="33"/>
      <c r="DE10" s="359"/>
      <c r="DF10" s="1090"/>
      <c r="DG10" s="58"/>
      <c r="DH10" s="359"/>
      <c r="DI10" s="359"/>
      <c r="DJ10" s="359"/>
      <c r="DK10" s="359"/>
      <c r="DL10" s="1090"/>
      <c r="DM10" s="58"/>
      <c r="DN10" s="359"/>
      <c r="DO10" s="359"/>
      <c r="DP10" s="359"/>
      <c r="DQ10" s="359"/>
      <c r="DR10" s="1090"/>
      <c r="DS10" s="58"/>
      <c r="DT10" s="359"/>
      <c r="DU10" s="359"/>
      <c r="DV10" s="359"/>
      <c r="DW10" s="359"/>
      <c r="DX10" s="1090"/>
      <c r="DY10" s="58"/>
      <c r="DZ10" s="359"/>
      <c r="EA10" s="359"/>
      <c r="EB10" s="359"/>
      <c r="EC10" s="359"/>
      <c r="ED10" s="1090"/>
      <c r="EE10" s="58"/>
      <c r="EF10" s="359"/>
      <c r="EG10" s="359"/>
      <c r="EH10" s="359"/>
      <c r="EI10" s="359"/>
      <c r="EJ10" s="58"/>
      <c r="EK10" s="1090"/>
      <c r="EL10" s="607"/>
      <c r="EM10" s="607"/>
      <c r="EN10" s="607"/>
      <c r="EO10" s="607"/>
      <c r="EP10" s="607"/>
      <c r="EQ10" s="607"/>
      <c r="ER10" s="607"/>
      <c r="ES10" s="607"/>
      <c r="ET10" s="607"/>
      <c r="EU10" s="607"/>
      <c r="EV10" s="607"/>
      <c r="EW10" s="607"/>
      <c r="EX10" s="607"/>
      <c r="EY10" s="607"/>
      <c r="EZ10" s="607"/>
      <c r="FA10" s="607"/>
      <c r="FB10" s="1089"/>
      <c r="FC10" s="12"/>
      <c r="FD10" s="12"/>
    </row>
    <row r="11" spans="1:160" x14ac:dyDescent="0.25">
      <c r="A11" s="62">
        <v>8</v>
      </c>
      <c r="B11" s="62"/>
      <c r="C11" s="58"/>
      <c r="D11" s="95"/>
      <c r="E11" s="95"/>
      <c r="F11" s="95"/>
      <c r="G11" s="95"/>
      <c r="H11" s="1090"/>
      <c r="I11" s="58"/>
      <c r="J11" s="359"/>
      <c r="K11" s="359"/>
      <c r="L11" s="359"/>
      <c r="M11" s="359"/>
      <c r="N11" s="1090"/>
      <c r="O11" s="58"/>
      <c r="P11" s="359"/>
      <c r="Q11" s="359"/>
      <c r="R11" s="359"/>
      <c r="S11" s="359"/>
      <c r="T11" s="1090"/>
      <c r="U11" s="58"/>
      <c r="V11" s="359"/>
      <c r="W11" s="359"/>
      <c r="X11" s="359"/>
      <c r="Y11" s="359"/>
      <c r="Z11" s="1090"/>
      <c r="AA11" s="58"/>
      <c r="AB11" s="359"/>
      <c r="AC11" s="359"/>
      <c r="AD11" s="359"/>
      <c r="AE11" s="359"/>
      <c r="AF11" s="1090"/>
      <c r="AG11" s="58"/>
      <c r="AH11" s="359"/>
      <c r="AI11" s="359"/>
      <c r="AJ11" s="359"/>
      <c r="AK11" s="359"/>
      <c r="AL11" s="1090"/>
      <c r="AM11" s="58"/>
      <c r="AN11" s="359"/>
      <c r="AO11" s="359"/>
      <c r="AP11" s="359"/>
      <c r="AQ11" s="359"/>
      <c r="AR11" s="1090"/>
      <c r="AS11" s="270"/>
      <c r="AT11" s="359"/>
      <c r="AU11" s="33"/>
      <c r="AV11" s="33"/>
      <c r="AW11" s="359"/>
      <c r="AX11" s="1090"/>
      <c r="AY11" s="58"/>
      <c r="AZ11" s="359"/>
      <c r="BA11" s="359"/>
      <c r="BB11" s="359"/>
      <c r="BC11" s="359"/>
      <c r="BD11" s="1090"/>
      <c r="BE11" s="58"/>
      <c r="BF11" s="359"/>
      <c r="BG11" s="359"/>
      <c r="BH11" s="359"/>
      <c r="BI11" s="359"/>
      <c r="BJ11" s="1090"/>
      <c r="BK11" s="58"/>
      <c r="BL11" s="359"/>
      <c r="BM11" s="359"/>
      <c r="BN11" s="359"/>
      <c r="BO11" s="359"/>
      <c r="BP11" s="1090"/>
      <c r="BQ11" s="58"/>
      <c r="BR11" s="359"/>
      <c r="BS11" s="359"/>
      <c r="BT11" s="359"/>
      <c r="BU11" s="359"/>
      <c r="BV11" s="1090"/>
      <c r="BW11" s="58"/>
      <c r="BX11" s="359"/>
      <c r="BY11" s="359"/>
      <c r="BZ11" s="359"/>
      <c r="CA11" s="359"/>
      <c r="CB11" s="1090"/>
      <c r="CC11" s="58"/>
      <c r="CD11" s="359"/>
      <c r="CE11" s="359"/>
      <c r="CF11" s="359"/>
      <c r="CG11" s="359"/>
      <c r="CH11" s="1090"/>
      <c r="CI11" s="58"/>
      <c r="CJ11" s="359"/>
      <c r="CK11" s="359"/>
      <c r="CL11" s="359"/>
      <c r="CM11" s="359"/>
      <c r="CN11" s="1090"/>
      <c r="CO11" s="58"/>
      <c r="CP11" s="359"/>
      <c r="CQ11" s="359"/>
      <c r="CR11" s="359"/>
      <c r="CS11" s="359"/>
      <c r="CT11" s="1090"/>
      <c r="CU11" s="58"/>
      <c r="CV11" s="359"/>
      <c r="CW11" s="359"/>
      <c r="CX11" s="359"/>
      <c r="CY11" s="359"/>
      <c r="CZ11" s="1090"/>
      <c r="DA11" s="58"/>
      <c r="DB11" s="359"/>
      <c r="DC11" s="359"/>
      <c r="DD11" s="359"/>
      <c r="DE11" s="359"/>
      <c r="DF11" s="1090"/>
      <c r="DG11" s="58"/>
      <c r="DH11" s="359"/>
      <c r="DI11" s="359"/>
      <c r="DJ11" s="359"/>
      <c r="DK11" s="359"/>
      <c r="DL11" s="1090"/>
      <c r="DM11" s="58"/>
      <c r="DN11" s="359"/>
      <c r="DO11" s="359"/>
      <c r="DP11" s="359"/>
      <c r="DQ11" s="359"/>
      <c r="DR11" s="1090"/>
      <c r="DS11" s="58"/>
      <c r="DT11" s="359"/>
      <c r="DU11" s="359"/>
      <c r="DV11" s="359"/>
      <c r="DW11" s="359"/>
      <c r="DX11" s="1090"/>
      <c r="DY11" s="58"/>
      <c r="DZ11" s="359"/>
      <c r="EA11" s="359"/>
      <c r="EB11" s="359"/>
      <c r="EC11" s="359"/>
      <c r="ED11" s="1090"/>
      <c r="EE11" s="58"/>
      <c r="EF11" s="359"/>
      <c r="EG11" s="359"/>
      <c r="EH11" s="359"/>
      <c r="EI11" s="359"/>
      <c r="EJ11" s="58"/>
      <c r="EK11" s="1090"/>
      <c r="EL11" s="607"/>
      <c r="EM11" s="607"/>
      <c r="EN11" s="607"/>
      <c r="EO11" s="607"/>
      <c r="EP11" s="607"/>
      <c r="EQ11" s="607"/>
      <c r="ER11" s="607"/>
      <c r="ES11" s="607"/>
      <c r="ET11" s="607"/>
      <c r="EU11" s="607"/>
      <c r="EV11" s="607"/>
      <c r="EW11" s="607"/>
      <c r="EX11" s="607"/>
      <c r="EY11" s="607"/>
      <c r="EZ11" s="607"/>
      <c r="FA11" s="607"/>
      <c r="FB11" s="1089"/>
      <c r="FC11" s="12"/>
      <c r="FD11" s="12"/>
    </row>
    <row r="12" spans="1:160" x14ac:dyDescent="0.25">
      <c r="A12" s="62">
        <v>9</v>
      </c>
      <c r="B12" s="62"/>
      <c r="C12" s="58"/>
      <c r="D12" s="95"/>
      <c r="E12" s="95"/>
      <c r="F12" s="95"/>
      <c r="G12" s="95"/>
      <c r="H12" s="1090"/>
      <c r="I12" s="58"/>
      <c r="J12" s="359"/>
      <c r="K12" s="359"/>
      <c r="L12" s="359"/>
      <c r="M12" s="359"/>
      <c r="N12" s="1090"/>
      <c r="O12" s="58"/>
      <c r="P12" s="359"/>
      <c r="Q12" s="359"/>
      <c r="R12" s="359"/>
      <c r="S12" s="359"/>
      <c r="T12" s="1090"/>
      <c r="U12" s="58"/>
      <c r="V12" s="359"/>
      <c r="W12" s="359"/>
      <c r="X12" s="359"/>
      <c r="Y12" s="359"/>
      <c r="Z12" s="1090"/>
      <c r="AA12" s="58"/>
      <c r="AB12" s="359"/>
      <c r="AC12" s="359"/>
      <c r="AD12" s="359"/>
      <c r="AE12" s="359"/>
      <c r="AF12" s="1090"/>
      <c r="AG12" s="58"/>
      <c r="AH12" s="359"/>
      <c r="AI12" s="359"/>
      <c r="AJ12" s="359"/>
      <c r="AK12" s="359"/>
      <c r="AL12" s="1090"/>
      <c r="AM12" s="58"/>
      <c r="AN12" s="359"/>
      <c r="AO12" s="359"/>
      <c r="AP12" s="359"/>
      <c r="AQ12" s="359"/>
      <c r="AR12" s="1090"/>
      <c r="AS12" s="270"/>
      <c r="AT12" s="359"/>
      <c r="AU12" s="33"/>
      <c r="AV12" s="33"/>
      <c r="AW12" s="359"/>
      <c r="AX12" s="1090"/>
      <c r="AY12" s="58"/>
      <c r="AZ12" s="359"/>
      <c r="BA12" s="359"/>
      <c r="BB12" s="359"/>
      <c r="BC12" s="359"/>
      <c r="BD12" s="1090"/>
      <c r="BE12" s="58"/>
      <c r="BF12" s="359"/>
      <c r="BG12" s="359"/>
      <c r="BH12" s="359"/>
      <c r="BI12" s="359"/>
      <c r="BJ12" s="1090"/>
      <c r="BK12" s="58"/>
      <c r="BL12" s="359"/>
      <c r="BM12" s="359"/>
      <c r="BN12" s="359"/>
      <c r="BO12" s="359"/>
      <c r="BP12" s="1090"/>
      <c r="BQ12" s="58"/>
      <c r="BR12" s="359"/>
      <c r="BS12" s="359"/>
      <c r="BT12" s="359"/>
      <c r="BU12" s="359"/>
      <c r="BV12" s="1090"/>
      <c r="BW12" s="58"/>
      <c r="BX12" s="359"/>
      <c r="BY12" s="359"/>
      <c r="BZ12" s="359"/>
      <c r="CA12" s="359"/>
      <c r="CB12" s="1090"/>
      <c r="CC12" s="58"/>
      <c r="CD12" s="359"/>
      <c r="CE12" s="359"/>
      <c r="CF12" s="359"/>
      <c r="CG12" s="359"/>
      <c r="CH12" s="1090"/>
      <c r="CI12" s="58"/>
      <c r="CJ12" s="359"/>
      <c r="CK12" s="359"/>
      <c r="CL12" s="359"/>
      <c r="CM12" s="359"/>
      <c r="CN12" s="1090"/>
      <c r="CO12" s="58"/>
      <c r="CP12" s="359"/>
      <c r="CQ12" s="359"/>
      <c r="CR12" s="359"/>
      <c r="CS12" s="359"/>
      <c r="CT12" s="1090"/>
      <c r="CU12" s="58"/>
      <c r="CV12" s="359"/>
      <c r="CW12" s="359"/>
      <c r="CX12" s="359"/>
      <c r="CY12" s="359"/>
      <c r="CZ12" s="1090"/>
      <c r="DA12" s="58"/>
      <c r="DB12" s="359"/>
      <c r="DC12" s="359"/>
      <c r="DD12" s="359"/>
      <c r="DE12" s="359"/>
      <c r="DF12" s="1090"/>
      <c r="DG12" s="58"/>
      <c r="DH12" s="359"/>
      <c r="DI12" s="359"/>
      <c r="DJ12" s="359"/>
      <c r="DK12" s="359"/>
      <c r="DL12" s="1090"/>
      <c r="DM12" s="58"/>
      <c r="DN12" s="359"/>
      <c r="DO12" s="359"/>
      <c r="DP12" s="359"/>
      <c r="DQ12" s="359"/>
      <c r="DR12" s="1090"/>
      <c r="DS12" s="58"/>
      <c r="DT12" s="359"/>
      <c r="DU12" s="359"/>
      <c r="DV12" s="359"/>
      <c r="DW12" s="359"/>
      <c r="DX12" s="1090"/>
      <c r="DY12" s="58"/>
      <c r="DZ12" s="359"/>
      <c r="EA12" s="359"/>
      <c r="EB12" s="359"/>
      <c r="EC12" s="359"/>
      <c r="ED12" s="1090"/>
      <c r="EE12" s="58"/>
      <c r="EF12" s="359"/>
      <c r="EG12" s="359"/>
      <c r="EH12" s="359"/>
      <c r="EI12" s="359"/>
      <c r="EJ12" s="58"/>
      <c r="EK12" s="1090"/>
      <c r="EL12" s="607"/>
      <c r="EM12" s="607"/>
      <c r="EN12" s="607"/>
      <c r="EO12" s="607"/>
      <c r="EP12" s="607"/>
      <c r="EQ12" s="607"/>
      <c r="ER12" s="607"/>
      <c r="ES12" s="607"/>
      <c r="ET12" s="607"/>
      <c r="EU12" s="607"/>
      <c r="EV12" s="607"/>
      <c r="EW12" s="607"/>
      <c r="EX12" s="607"/>
      <c r="EY12" s="607"/>
      <c r="EZ12" s="607"/>
      <c r="FA12" s="607"/>
      <c r="FB12" s="1089"/>
      <c r="FC12" s="12"/>
      <c r="FD12" s="12"/>
    </row>
    <row r="13" spans="1:160" x14ac:dyDescent="0.25">
      <c r="A13" s="62">
        <v>10</v>
      </c>
      <c r="B13" s="62"/>
      <c r="C13" s="58"/>
      <c r="D13" s="95"/>
      <c r="E13" s="95"/>
      <c r="F13" s="95"/>
      <c r="G13" s="95"/>
      <c r="H13" s="1090"/>
      <c r="I13" s="58"/>
      <c r="J13" s="359"/>
      <c r="K13" s="359"/>
      <c r="L13" s="359"/>
      <c r="M13" s="359"/>
      <c r="N13" s="1090"/>
      <c r="O13" s="58"/>
      <c r="P13" s="359"/>
      <c r="Q13" s="359"/>
      <c r="R13" s="359"/>
      <c r="S13" s="359"/>
      <c r="T13" s="1090"/>
      <c r="U13" s="58"/>
      <c r="V13" s="359"/>
      <c r="W13" s="359"/>
      <c r="X13" s="359"/>
      <c r="Y13" s="359"/>
      <c r="Z13" s="1090"/>
      <c r="AA13" s="58"/>
      <c r="AB13" s="359"/>
      <c r="AC13" s="359"/>
      <c r="AD13" s="359"/>
      <c r="AE13" s="359"/>
      <c r="AF13" s="1090"/>
      <c r="AG13" s="58"/>
      <c r="AH13" s="359"/>
      <c r="AI13" s="359"/>
      <c r="AJ13" s="359"/>
      <c r="AK13" s="359"/>
      <c r="AL13" s="1090"/>
      <c r="AM13" s="58"/>
      <c r="AN13" s="359"/>
      <c r="AO13" s="359"/>
      <c r="AP13" s="359"/>
      <c r="AQ13" s="359"/>
      <c r="AR13" s="1090"/>
      <c r="AS13" s="270"/>
      <c r="AT13" s="359"/>
      <c r="AU13" s="33"/>
      <c r="AV13" s="33"/>
      <c r="AW13" s="359"/>
      <c r="AX13" s="1090"/>
      <c r="AY13" s="58"/>
      <c r="AZ13" s="359"/>
      <c r="BA13" s="359"/>
      <c r="BB13" s="359"/>
      <c r="BC13" s="359"/>
      <c r="BD13" s="1090"/>
      <c r="BE13" s="58"/>
      <c r="BF13" s="359"/>
      <c r="BG13" s="359"/>
      <c r="BH13" s="359"/>
      <c r="BI13" s="359"/>
      <c r="BJ13" s="1090"/>
      <c r="BK13" s="58"/>
      <c r="BL13" s="359"/>
      <c r="BM13" s="359"/>
      <c r="BN13" s="359"/>
      <c r="BO13" s="359"/>
      <c r="BP13" s="1090"/>
      <c r="BQ13" s="58"/>
      <c r="BR13" s="359"/>
      <c r="BS13" s="359"/>
      <c r="BT13" s="359"/>
      <c r="BU13" s="359"/>
      <c r="BV13" s="1090"/>
      <c r="BW13" s="58"/>
      <c r="BX13" s="359"/>
      <c r="BY13" s="359"/>
      <c r="BZ13" s="359"/>
      <c r="CA13" s="359"/>
      <c r="CB13" s="1090"/>
      <c r="CC13" s="58"/>
      <c r="CD13" s="359"/>
      <c r="CE13" s="359"/>
      <c r="CF13" s="359"/>
      <c r="CG13" s="359"/>
      <c r="CH13" s="1090"/>
      <c r="CI13" s="58"/>
      <c r="CJ13" s="359"/>
      <c r="CK13" s="359"/>
      <c r="CL13" s="359"/>
      <c r="CM13" s="359"/>
      <c r="CN13" s="1090"/>
      <c r="CO13" s="58"/>
      <c r="CP13" s="359"/>
      <c r="CQ13" s="359"/>
      <c r="CR13" s="359"/>
      <c r="CS13" s="359"/>
      <c r="CT13" s="1090"/>
      <c r="CU13" s="58"/>
      <c r="CV13" s="359"/>
      <c r="CW13" s="359"/>
      <c r="CX13" s="359"/>
      <c r="CY13" s="359"/>
      <c r="CZ13" s="1090"/>
      <c r="DA13" s="58"/>
      <c r="DB13" s="359"/>
      <c r="DC13" s="359"/>
      <c r="DD13" s="359"/>
      <c r="DE13" s="359"/>
      <c r="DF13" s="1090"/>
      <c r="DG13" s="58"/>
      <c r="DH13" s="359"/>
      <c r="DI13" s="359"/>
      <c r="DJ13" s="359"/>
      <c r="DK13" s="359"/>
      <c r="DL13" s="1090"/>
      <c r="DM13" s="58"/>
      <c r="DN13" s="359"/>
      <c r="DO13" s="359"/>
      <c r="DP13" s="359"/>
      <c r="DQ13" s="359"/>
      <c r="DR13" s="1090"/>
      <c r="DS13" s="58"/>
      <c r="DT13" s="359"/>
      <c r="DU13" s="359"/>
      <c r="DV13" s="359"/>
      <c r="DW13" s="359"/>
      <c r="DX13" s="1090"/>
      <c r="DY13" s="58"/>
      <c r="DZ13" s="359"/>
      <c r="EA13" s="359"/>
      <c r="EB13" s="359"/>
      <c r="EC13" s="359"/>
      <c r="ED13" s="1090"/>
      <c r="EE13" s="58"/>
      <c r="EF13" s="359"/>
      <c r="EG13" s="359"/>
      <c r="EH13" s="359"/>
      <c r="EI13" s="359"/>
      <c r="EJ13" s="58"/>
      <c r="EK13" s="1090"/>
      <c r="EL13" s="607"/>
      <c r="EM13" s="607"/>
      <c r="EN13" s="607"/>
      <c r="EO13" s="607"/>
      <c r="EP13" s="607"/>
      <c r="EQ13" s="607"/>
      <c r="ER13" s="607"/>
      <c r="ES13" s="607"/>
      <c r="ET13" s="607"/>
      <c r="EU13" s="607"/>
      <c r="EV13" s="607"/>
      <c r="EW13" s="607"/>
      <c r="EX13" s="607"/>
      <c r="EY13" s="607"/>
      <c r="EZ13" s="607"/>
      <c r="FA13" s="607"/>
      <c r="FB13" s="1089"/>
      <c r="FC13" s="12"/>
      <c r="FD13" s="12"/>
    </row>
    <row r="14" spans="1:160" x14ac:dyDescent="0.25">
      <c r="A14" s="62">
        <v>11</v>
      </c>
      <c r="B14" s="62"/>
      <c r="C14" s="58"/>
      <c r="D14" s="95"/>
      <c r="E14" s="95"/>
      <c r="F14" s="95"/>
      <c r="G14" s="95"/>
      <c r="H14" s="1090"/>
      <c r="I14" s="58"/>
      <c r="J14" s="359"/>
      <c r="K14" s="359"/>
      <c r="L14" s="359"/>
      <c r="M14" s="359"/>
      <c r="N14" s="1090"/>
      <c r="O14" s="58"/>
      <c r="P14" s="359"/>
      <c r="Q14" s="359"/>
      <c r="R14" s="359"/>
      <c r="S14" s="359"/>
      <c r="T14" s="1090"/>
      <c r="U14" s="58"/>
      <c r="V14" s="359"/>
      <c r="W14" s="359"/>
      <c r="X14" s="359"/>
      <c r="Y14" s="359"/>
      <c r="Z14" s="1090"/>
      <c r="AA14" s="58"/>
      <c r="AB14" s="359"/>
      <c r="AC14" s="359"/>
      <c r="AD14" s="359"/>
      <c r="AE14" s="359"/>
      <c r="AF14" s="1090"/>
      <c r="AG14" s="58"/>
      <c r="AH14" s="359"/>
      <c r="AI14" s="359"/>
      <c r="AJ14" s="359"/>
      <c r="AK14" s="359"/>
      <c r="AL14" s="1090"/>
      <c r="AM14" s="58"/>
      <c r="AN14" s="359"/>
      <c r="AO14" s="359"/>
      <c r="AP14" s="359"/>
      <c r="AQ14" s="359"/>
      <c r="AR14" s="1090"/>
      <c r="AS14" s="270"/>
      <c r="AT14" s="359"/>
      <c r="AU14" s="33"/>
      <c r="AV14" s="33"/>
      <c r="AW14" s="359"/>
      <c r="AX14" s="1090"/>
      <c r="AY14" s="58"/>
      <c r="AZ14" s="359"/>
      <c r="BA14" s="359"/>
      <c r="BB14" s="359"/>
      <c r="BC14" s="359"/>
      <c r="BD14" s="1090"/>
      <c r="BE14" s="58"/>
      <c r="BF14" s="359"/>
      <c r="BG14" s="359"/>
      <c r="BH14" s="359"/>
      <c r="BI14" s="359"/>
      <c r="BJ14" s="1090"/>
      <c r="BK14" s="58"/>
      <c r="BL14" s="359"/>
      <c r="BM14" s="359"/>
      <c r="BN14" s="359"/>
      <c r="BO14" s="359"/>
      <c r="BP14" s="1090"/>
      <c r="BQ14" s="58"/>
      <c r="BR14" s="359"/>
      <c r="BS14" s="359"/>
      <c r="BT14" s="359"/>
      <c r="BU14" s="359"/>
      <c r="BV14" s="1090"/>
      <c r="BW14" s="58"/>
      <c r="BX14" s="359"/>
      <c r="BY14" s="359"/>
      <c r="BZ14" s="359"/>
      <c r="CA14" s="359"/>
      <c r="CB14" s="1090"/>
      <c r="CC14" s="58"/>
      <c r="CD14" s="359"/>
      <c r="CE14" s="359"/>
      <c r="CF14" s="359"/>
      <c r="CG14" s="359"/>
      <c r="CH14" s="1090"/>
      <c r="CI14" s="58"/>
      <c r="CJ14" s="359"/>
      <c r="CK14" s="359"/>
      <c r="CL14" s="359"/>
      <c r="CM14" s="359"/>
      <c r="CN14" s="1090"/>
      <c r="CO14" s="58"/>
      <c r="CP14" s="359"/>
      <c r="CQ14" s="359"/>
      <c r="CR14" s="359"/>
      <c r="CS14" s="359"/>
      <c r="CT14" s="1090"/>
      <c r="CU14" s="58"/>
      <c r="CV14" s="359"/>
      <c r="CW14" s="359"/>
      <c r="CX14" s="359"/>
      <c r="CY14" s="359"/>
      <c r="CZ14" s="1090"/>
      <c r="DA14" s="58"/>
      <c r="DB14" s="359"/>
      <c r="DC14" s="359"/>
      <c r="DD14" s="359"/>
      <c r="DE14" s="359"/>
      <c r="DF14" s="1090"/>
      <c r="DG14" s="58"/>
      <c r="DH14" s="359"/>
      <c r="DI14" s="359"/>
      <c r="DJ14" s="359"/>
      <c r="DK14" s="359"/>
      <c r="DL14" s="1090"/>
      <c r="DM14" s="58"/>
      <c r="DN14" s="359"/>
      <c r="DO14" s="359"/>
      <c r="DP14" s="359"/>
      <c r="DQ14" s="359"/>
      <c r="DR14" s="1090"/>
      <c r="DS14" s="58"/>
      <c r="DT14" s="359"/>
      <c r="DU14" s="359"/>
      <c r="DV14" s="359"/>
      <c r="DW14" s="359"/>
      <c r="DX14" s="1090"/>
      <c r="DY14" s="58"/>
      <c r="DZ14" s="359"/>
      <c r="EA14" s="359"/>
      <c r="EB14" s="359"/>
      <c r="EC14" s="359"/>
      <c r="ED14" s="1090"/>
      <c r="EE14" s="58"/>
      <c r="EF14" s="359"/>
      <c r="EG14" s="359"/>
      <c r="EH14" s="359"/>
      <c r="EI14" s="359"/>
      <c r="EJ14" s="58"/>
      <c r="EK14" s="1090"/>
      <c r="EL14" s="607"/>
      <c r="EM14" s="607"/>
      <c r="EN14" s="607"/>
      <c r="EO14" s="607"/>
      <c r="EP14" s="607"/>
      <c r="EQ14" s="607"/>
      <c r="ER14" s="607"/>
      <c r="ES14" s="607"/>
      <c r="ET14" s="607"/>
      <c r="EU14" s="607"/>
      <c r="EV14" s="607"/>
      <c r="EW14" s="607"/>
      <c r="EX14" s="607"/>
      <c r="EY14" s="607"/>
      <c r="EZ14" s="607"/>
      <c r="FA14" s="607"/>
      <c r="FB14" s="1089"/>
      <c r="FC14" s="12"/>
      <c r="FD14" s="12"/>
    </row>
    <row r="15" spans="1:160" ht="15.75" thickBot="1" x14ac:dyDescent="0.3">
      <c r="A15" s="63">
        <v>12</v>
      </c>
      <c r="B15" s="63"/>
      <c r="C15" s="92"/>
      <c r="D15" s="360"/>
      <c r="E15" s="360"/>
      <c r="F15" s="360"/>
      <c r="G15" s="360"/>
      <c r="H15" s="1091"/>
      <c r="I15" s="92"/>
      <c r="J15" s="360"/>
      <c r="K15" s="360"/>
      <c r="L15" s="360"/>
      <c r="M15" s="360"/>
      <c r="N15" s="1091"/>
      <c r="O15" s="92"/>
      <c r="P15" s="360"/>
      <c r="Q15" s="360"/>
      <c r="R15" s="360"/>
      <c r="S15" s="360"/>
      <c r="T15" s="1091"/>
      <c r="U15" s="92"/>
      <c r="V15" s="360"/>
      <c r="W15" s="360"/>
      <c r="X15" s="360"/>
      <c r="Y15" s="360"/>
      <c r="Z15" s="1091"/>
      <c r="AA15" s="92"/>
      <c r="AB15" s="360"/>
      <c r="AC15" s="360"/>
      <c r="AD15" s="360"/>
      <c r="AE15" s="360"/>
      <c r="AF15" s="1091"/>
      <c r="AG15" s="92"/>
      <c r="AH15" s="360"/>
      <c r="AI15" s="360"/>
      <c r="AJ15" s="360"/>
      <c r="AK15" s="360"/>
      <c r="AL15" s="1091"/>
      <c r="AM15" s="92"/>
      <c r="AN15" s="360"/>
      <c r="AO15" s="360"/>
      <c r="AP15" s="360"/>
      <c r="AQ15" s="360"/>
      <c r="AR15" s="1091"/>
      <c r="AS15" s="92"/>
      <c r="AT15" s="360"/>
      <c r="AU15" s="360"/>
      <c r="AV15" s="360"/>
      <c r="AW15" s="360"/>
      <c r="AX15" s="1091"/>
      <c r="AY15" s="92"/>
      <c r="AZ15" s="360"/>
      <c r="BA15" s="360"/>
      <c r="BB15" s="360"/>
      <c r="BC15" s="360"/>
      <c r="BD15" s="1091"/>
      <c r="BE15" s="92"/>
      <c r="BF15" s="360"/>
      <c r="BG15" s="360"/>
      <c r="BH15" s="360"/>
      <c r="BI15" s="360"/>
      <c r="BJ15" s="1091"/>
      <c r="BK15" s="92"/>
      <c r="BL15" s="360"/>
      <c r="BM15" s="360"/>
      <c r="BN15" s="360"/>
      <c r="BO15" s="360"/>
      <c r="BP15" s="1091"/>
      <c r="BQ15" s="92"/>
      <c r="BR15" s="360"/>
      <c r="BS15" s="360"/>
      <c r="BT15" s="360"/>
      <c r="BU15" s="360"/>
      <c r="BV15" s="1091"/>
      <c r="BW15" s="92"/>
      <c r="BX15" s="360"/>
      <c r="BY15" s="360"/>
      <c r="BZ15" s="360"/>
      <c r="CA15" s="360"/>
      <c r="CB15" s="1091"/>
      <c r="CC15" s="92"/>
      <c r="CD15" s="360"/>
      <c r="CE15" s="360"/>
      <c r="CF15" s="360"/>
      <c r="CG15" s="360"/>
      <c r="CH15" s="1091"/>
      <c r="CI15" s="92"/>
      <c r="CJ15" s="360"/>
      <c r="CK15" s="360"/>
      <c r="CL15" s="360"/>
      <c r="CM15" s="360"/>
      <c r="CN15" s="1091"/>
      <c r="CO15" s="92"/>
      <c r="CP15" s="360"/>
      <c r="CQ15" s="360"/>
      <c r="CR15" s="360"/>
      <c r="CS15" s="360"/>
      <c r="CT15" s="1091"/>
      <c r="CU15" s="92"/>
      <c r="CV15" s="360"/>
      <c r="CW15" s="360"/>
      <c r="CX15" s="360"/>
      <c r="CY15" s="360"/>
      <c r="CZ15" s="1091"/>
      <c r="DA15" s="92"/>
      <c r="DB15" s="360"/>
      <c r="DC15" s="360"/>
      <c r="DD15" s="360"/>
      <c r="DE15" s="360"/>
      <c r="DF15" s="1091"/>
      <c r="DG15" s="92"/>
      <c r="DH15" s="360"/>
      <c r="DI15" s="360"/>
      <c r="DJ15" s="360"/>
      <c r="DK15" s="360"/>
      <c r="DL15" s="1091"/>
      <c r="DM15" s="92"/>
      <c r="DN15" s="360"/>
      <c r="DO15" s="360"/>
      <c r="DP15" s="360"/>
      <c r="DQ15" s="360"/>
      <c r="DR15" s="1091"/>
      <c r="DS15" s="92"/>
      <c r="DT15" s="360"/>
      <c r="DU15" s="360"/>
      <c r="DV15" s="360"/>
      <c r="DW15" s="360"/>
      <c r="DX15" s="1091"/>
      <c r="DY15" s="92"/>
      <c r="DZ15" s="360"/>
      <c r="EA15" s="360"/>
      <c r="EB15" s="360"/>
      <c r="EC15" s="360"/>
      <c r="ED15" s="1091"/>
      <c r="EE15" s="92"/>
      <c r="EF15" s="360"/>
      <c r="EG15" s="360"/>
      <c r="EH15" s="360"/>
      <c r="EI15" s="360"/>
      <c r="EJ15" s="92"/>
      <c r="EK15" s="1091"/>
      <c r="EL15" s="608"/>
      <c r="EM15" s="608"/>
      <c r="EN15" s="608"/>
      <c r="EO15" s="608"/>
      <c r="EP15" s="608"/>
      <c r="EQ15" s="608"/>
      <c r="ER15" s="608"/>
      <c r="ES15" s="608"/>
      <c r="ET15" s="608"/>
      <c r="EU15" s="608"/>
      <c r="EV15" s="608"/>
      <c r="EW15" s="608"/>
      <c r="EX15" s="608"/>
      <c r="EY15" s="608"/>
      <c r="EZ15" s="608"/>
      <c r="FA15" s="608"/>
      <c r="FB15" s="1089"/>
      <c r="FC15" s="13"/>
      <c r="FD15" s="13"/>
    </row>
    <row r="16" spans="1:160" x14ac:dyDescent="0.25">
      <c r="C16" s="41">
        <v>3</v>
      </c>
      <c r="I16">
        <f>C16+6</f>
        <v>9</v>
      </c>
      <c r="O16" s="304">
        <f>I16+6</f>
        <v>15</v>
      </c>
      <c r="T16" s="304"/>
      <c r="U16" s="304">
        <f>O16+6</f>
        <v>21</v>
      </c>
      <c r="Z16" s="304"/>
      <c r="AA16" s="304">
        <f>U16+6</f>
        <v>27</v>
      </c>
      <c r="AF16" s="304"/>
      <c r="AG16" s="304">
        <f>AA16+6</f>
        <v>33</v>
      </c>
      <c r="AL16" s="304"/>
      <c r="AM16" s="304">
        <f>AG16+6</f>
        <v>39</v>
      </c>
      <c r="AS16" s="304">
        <f>AM16+6</f>
        <v>45</v>
      </c>
      <c r="AY16" s="304">
        <f>AS16+6</f>
        <v>51</v>
      </c>
      <c r="BE16" s="304">
        <f>AY16+6</f>
        <v>57</v>
      </c>
      <c r="BK16" s="304">
        <f>BE16+6</f>
        <v>63</v>
      </c>
      <c r="BP16" s="304"/>
      <c r="BQ16" s="304">
        <f>BK16+6</f>
        <v>69</v>
      </c>
      <c r="BV16" s="304"/>
      <c r="BW16" s="304">
        <f>BQ16+6</f>
        <v>75</v>
      </c>
      <c r="CB16" s="304"/>
      <c r="CC16" s="304">
        <f>BW16+6</f>
        <v>81</v>
      </c>
      <c r="CH16" s="304"/>
      <c r="CI16" s="304">
        <f>CC16+6</f>
        <v>87</v>
      </c>
      <c r="CN16" s="304"/>
      <c r="CO16" s="304">
        <f>CI16+6</f>
        <v>93</v>
      </c>
      <c r="CT16" s="304"/>
      <c r="CU16" s="304">
        <f>CO16+6</f>
        <v>99</v>
      </c>
      <c r="CZ16" s="304"/>
      <c r="DA16" s="304">
        <f>CU16+6</f>
        <v>105</v>
      </c>
      <c r="DF16" s="304"/>
      <c r="DG16" s="304">
        <f>DA16+6</f>
        <v>111</v>
      </c>
      <c r="DM16" s="304">
        <f>DG16+6</f>
        <v>117</v>
      </c>
      <c r="DS16" s="304">
        <f>DM16+6</f>
        <v>123</v>
      </c>
      <c r="DY16" s="304">
        <f>DS16+6</f>
        <v>129</v>
      </c>
      <c r="EE16" s="304">
        <f>DY16+6</f>
        <v>135</v>
      </c>
      <c r="FB16" s="609"/>
    </row>
    <row r="19" spans="26:68" x14ac:dyDescent="0.25">
      <c r="Z19" t="s">
        <v>70</v>
      </c>
    </row>
    <row r="26" spans="26:68" x14ac:dyDescent="0.25">
      <c r="BP26" s="214"/>
    </row>
  </sheetData>
  <mergeCells count="50">
    <mergeCell ref="FD1:FD3"/>
    <mergeCell ref="FC1:FC3"/>
    <mergeCell ref="C1:G1"/>
    <mergeCell ref="I1:M1"/>
    <mergeCell ref="O1:S1"/>
    <mergeCell ref="AX1:AX15"/>
    <mergeCell ref="AR1:AR15"/>
    <mergeCell ref="AL1:AL15"/>
    <mergeCell ref="AF1:AF15"/>
    <mergeCell ref="Z1:Z15"/>
    <mergeCell ref="T1:T15"/>
    <mergeCell ref="N1:N15"/>
    <mergeCell ref="H1:H15"/>
    <mergeCell ref="U1:Y1"/>
    <mergeCell ref="AA1:AE1"/>
    <mergeCell ref="AG1:AK1"/>
    <mergeCell ref="AM1:AQ1"/>
    <mergeCell ref="BD1:BD15"/>
    <mergeCell ref="BV1:BV15"/>
    <mergeCell ref="BP1:BP15"/>
    <mergeCell ref="BJ1:BJ15"/>
    <mergeCell ref="AS1:AW1"/>
    <mergeCell ref="AY1:BC1"/>
    <mergeCell ref="BE1:BI1"/>
    <mergeCell ref="BK1:BO1"/>
    <mergeCell ref="BQ1:BU1"/>
    <mergeCell ref="DA1:DE1"/>
    <mergeCell ref="CT1:CT15"/>
    <mergeCell ref="BW1:CA1"/>
    <mergeCell ref="CC1:CG1"/>
    <mergeCell ref="CI1:CM1"/>
    <mergeCell ref="CN1:CN15"/>
    <mergeCell ref="CZ1:CZ15"/>
    <mergeCell ref="CO1:CS1"/>
    <mergeCell ref="CH1:CH15"/>
    <mergeCell ref="CB1:CB15"/>
    <mergeCell ref="CU1:CY1"/>
    <mergeCell ref="FB1:FB15"/>
    <mergeCell ref="DX1:DX15"/>
    <mergeCell ref="DR1:DR15"/>
    <mergeCell ref="DL1:DL15"/>
    <mergeCell ref="DF1:DF15"/>
    <mergeCell ref="EL1:FA1"/>
    <mergeCell ref="DY1:EC1"/>
    <mergeCell ref="ED1:ED15"/>
    <mergeCell ref="EK1:EK15"/>
    <mergeCell ref="DG1:DK1"/>
    <mergeCell ref="DM1:DQ1"/>
    <mergeCell ref="DS1:DW1"/>
    <mergeCell ref="EI1:EJ1"/>
  </mergeCells>
  <dataValidations count="6">
    <dataValidation type="list" allowBlank="1" showInputMessage="1" showErrorMessage="1" sqref="F15 DV15 DP15 DJ15">
      <formula1>" "</formula1>
    </dataValidation>
    <dataValidation type="list" allowBlank="1" showInputMessage="1" showErrorMessage="1" sqref="BN9:BN15 BB9:BB15 F13 DP9 BT9:BT15 BZ9:BZ15 EB9:EB15 BN5 DP13 CF9:CF15 AD10:AD15 AP5:AP15 CL9:CL15 DV13 F9 DD5:DD15 CR9:CR15 DJ9 CX9:CX15 X8:X15 BT5 DJ13 BZ5 CF5 L9:L15 CL5 BB5 CR5 BH9:BH15 DJ5 CX5 BH5 EB5 R9:R15 AD5 AJ5:AJ15 F5 L5 R5 X5 AV4:AV15 DV4:DV9">
      <formula1>"0 - значение,16 - недостоверность,64 - имитация"</formula1>
    </dataValidation>
    <dataValidation type="list" allowBlank="1" showInputMessage="1" showErrorMessage="1" sqref="DP4:DP8 DP10:DP12 DJ6:DJ8 CR4 DJ10:DJ12 BB6:BB8 BB4 DV10:DV12 R6:R8 EB6:EB8 CX6:CX8 AD6:AD9 AJ4 L6:L8 BT6:BT8 DV14 BH4 F6:F8 CX4 BZ4 F10:F12 BH6:BH8 DJ4 EB4 BN6:BN8 BT4 DJ14 DP14 F14 BZ6:BZ8 BN4 CF6:CF8 CF4 CL6:CL8 CL4 AP4 CR6:CR8 F4 L4 R4 X4 X6:X7 AD4 DD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I4:AI15 E4:E15 BA4:BA15 EA4:EA15 K4:K15 DC4:DC15 AC4:AC15 DO4:DO15 AO4:AO15 W4:W15 BG4:BG15 BS4:BS15 BY4:BY15 CE4:CE15 CK4:CK15 CQ4:CQ15 CW4:CW15 BM4:BM15 AU4:AU15 DI4:DI15 Q4:Q15 DU4:DU15">
      <formula1>Type</formula1>
    </dataValidation>
    <dataValidation type="list" allowBlank="1" showInputMessage="1" showErrorMessage="1" sqref="AH4:AH15 D4:D15 BL4:BL15 DZ4:DZ15 J4:J15 DB4:DB15 AB4:AB15 DN4:DN15 AN4:AN15 V4:V15 BF4:BF15 BR4:BR15 BX4:BX15 CD4:CD15 CJ4:CJ15 CP4:CP15 CV4:CV15 AZ4:AZ15 P4:P15 DH4:DH15 AT4:AT15 DT4:DT15">
      <formula1>INV</formula1>
    </dataValidation>
    <dataValidation type="list" allowBlank="1" showInputMessage="1" showErrorMessage="1" sqref="FC4:FC15">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00B050"/>
    <outlinePr summaryBelow="0"/>
    <pageSetUpPr fitToPage="1"/>
  </sheetPr>
  <dimension ref="A1:F590"/>
  <sheetViews>
    <sheetView topLeftCell="A4" zoomScale="85" zoomScaleNormal="85" workbookViewId="0">
      <selection activeCell="H11" sqref="H11"/>
    </sheetView>
  </sheetViews>
  <sheetFormatPr defaultColWidth="9.140625" defaultRowHeight="15" outlineLevelRow="1" x14ac:dyDescent="0.25"/>
  <cols>
    <col min="1" max="1" width="12.28515625" style="3" customWidth="1"/>
    <col min="2" max="2" width="86.5703125" style="116" customWidth="1"/>
    <col min="3" max="4" width="9.7109375" style="3" customWidth="1"/>
    <col min="5" max="5" width="22.28515625" style="304" customWidth="1"/>
    <col min="6" max="16384" width="9.140625" style="304"/>
  </cols>
  <sheetData>
    <row r="1" spans="1:5" ht="15.75" thickBot="1" x14ac:dyDescent="0.3">
      <c r="D1" s="507"/>
    </row>
    <row r="2" spans="1:5" ht="30.75" thickBot="1" x14ac:dyDescent="0.3">
      <c r="A2" s="18" t="s">
        <v>0</v>
      </c>
      <c r="B2" s="117" t="s">
        <v>412</v>
      </c>
      <c r="C2" s="18" t="s">
        <v>413</v>
      </c>
      <c r="D2" s="508" t="s">
        <v>3211</v>
      </c>
      <c r="E2" s="304" t="s">
        <v>419</v>
      </c>
    </row>
    <row r="3" spans="1:5" ht="15.75" thickBot="1" x14ac:dyDescent="0.3">
      <c r="A3" s="199" t="s">
        <v>7274</v>
      </c>
      <c r="B3" s="118"/>
      <c r="C3" s="35"/>
      <c r="D3" s="36"/>
    </row>
    <row r="4" spans="1:5" outlineLevel="1" x14ac:dyDescent="0.25">
      <c r="A4" s="665">
        <v>1</v>
      </c>
      <c r="B4" s="619" t="s">
        <v>418</v>
      </c>
      <c r="C4" s="359">
        <v>1</v>
      </c>
      <c r="D4" s="228">
        <v>1</v>
      </c>
      <c r="E4" s="304" t="s">
        <v>441</v>
      </c>
    </row>
    <row r="5" spans="1:5" ht="15" customHeight="1" outlineLevel="1" x14ac:dyDescent="0.25">
      <c r="A5" s="665">
        <v>2</v>
      </c>
      <c r="B5" s="619" t="s">
        <v>420</v>
      </c>
      <c r="C5" s="359">
        <v>1</v>
      </c>
      <c r="D5" s="659">
        <v>1</v>
      </c>
      <c r="E5" s="304" t="s">
        <v>441</v>
      </c>
    </row>
    <row r="6" spans="1:5" ht="15" customHeight="1" outlineLevel="1" x14ac:dyDescent="0.25">
      <c r="A6" s="665">
        <v>3</v>
      </c>
      <c r="B6" s="619" t="s">
        <v>4227</v>
      </c>
      <c r="C6" s="359">
        <v>1</v>
      </c>
      <c r="D6" s="659">
        <v>1</v>
      </c>
      <c r="E6" s="304" t="s">
        <v>441</v>
      </c>
    </row>
    <row r="7" spans="1:5" ht="15" customHeight="1" outlineLevel="1" x14ac:dyDescent="0.25">
      <c r="A7" s="62">
        <v>4</v>
      </c>
      <c r="B7" s="620" t="s">
        <v>421</v>
      </c>
      <c r="C7" s="359"/>
      <c r="D7" s="659"/>
      <c r="E7" s="304" t="s">
        <v>4073</v>
      </c>
    </row>
    <row r="8" spans="1:5" ht="15" customHeight="1" outlineLevel="1" x14ac:dyDescent="0.25">
      <c r="A8" s="62">
        <v>5</v>
      </c>
      <c r="B8" s="620" t="s">
        <v>4142</v>
      </c>
      <c r="C8" s="359"/>
      <c r="D8" s="659"/>
      <c r="E8" s="304" t="s">
        <v>442</v>
      </c>
    </row>
    <row r="9" spans="1:5" ht="15" customHeight="1" outlineLevel="1" x14ac:dyDescent="0.25">
      <c r="A9" s="62">
        <v>6</v>
      </c>
      <c r="B9" s="620" t="s">
        <v>4143</v>
      </c>
      <c r="C9" s="359"/>
      <c r="D9" s="659"/>
      <c r="E9" s="304" t="s">
        <v>442</v>
      </c>
    </row>
    <row r="10" spans="1:5" ht="15" customHeight="1" outlineLevel="1" x14ac:dyDescent="0.25">
      <c r="A10" s="62">
        <v>7</v>
      </c>
      <c r="B10" s="620" t="s">
        <v>422</v>
      </c>
      <c r="C10" s="359"/>
      <c r="D10" s="659"/>
      <c r="E10" s="304" t="s">
        <v>442</v>
      </c>
    </row>
    <row r="11" spans="1:5" ht="15" customHeight="1" outlineLevel="1" x14ac:dyDescent="0.25">
      <c r="A11" s="62">
        <v>8</v>
      </c>
      <c r="B11" s="620" t="s">
        <v>4144</v>
      </c>
      <c r="C11" s="359"/>
      <c r="D11" s="659"/>
      <c r="E11" s="304" t="s">
        <v>442</v>
      </c>
    </row>
    <row r="12" spans="1:5" outlineLevel="1" x14ac:dyDescent="0.25">
      <c r="A12" s="62">
        <v>9</v>
      </c>
      <c r="B12" s="621" t="s">
        <v>7272</v>
      </c>
      <c r="C12" s="359">
        <v>1</v>
      </c>
      <c r="D12" s="659"/>
      <c r="E12" s="304" t="s">
        <v>441</v>
      </c>
    </row>
    <row r="13" spans="1:5" outlineLevel="1" x14ac:dyDescent="0.25">
      <c r="A13" s="62">
        <v>10</v>
      </c>
      <c r="B13" s="621" t="s">
        <v>4145</v>
      </c>
      <c r="C13" s="659">
        <v>1</v>
      </c>
      <c r="D13" s="659"/>
      <c r="E13" s="304" t="s">
        <v>443</v>
      </c>
    </row>
    <row r="14" spans="1:5" outlineLevel="1" x14ac:dyDescent="0.25">
      <c r="A14" s="62">
        <v>11</v>
      </c>
      <c r="B14" s="619" t="s">
        <v>4146</v>
      </c>
      <c r="C14" s="359">
        <v>1</v>
      </c>
      <c r="D14" s="659"/>
      <c r="E14" s="304" t="s">
        <v>441</v>
      </c>
    </row>
    <row r="15" spans="1:5" outlineLevel="1" x14ac:dyDescent="0.25">
      <c r="A15" s="62">
        <v>12</v>
      </c>
      <c r="B15" s="620" t="s">
        <v>423</v>
      </c>
      <c r="C15" s="359"/>
      <c r="D15" s="659"/>
      <c r="E15" s="304" t="s">
        <v>441</v>
      </c>
    </row>
    <row r="16" spans="1:5" outlineLevel="1" x14ac:dyDescent="0.25">
      <c r="A16" s="62">
        <v>13</v>
      </c>
      <c r="B16" s="620" t="s">
        <v>4147</v>
      </c>
      <c r="C16" s="359"/>
      <c r="D16" s="659"/>
      <c r="E16" s="304" t="s">
        <v>444</v>
      </c>
    </row>
    <row r="17" spans="1:6" outlineLevel="1" x14ac:dyDescent="0.25">
      <c r="A17" s="62">
        <v>14</v>
      </c>
      <c r="B17" s="620" t="s">
        <v>4148</v>
      </c>
      <c r="C17" s="359"/>
      <c r="D17" s="659"/>
      <c r="E17" s="304" t="s">
        <v>441</v>
      </c>
    </row>
    <row r="18" spans="1:6" outlineLevel="1" x14ac:dyDescent="0.25">
      <c r="A18" s="62">
        <v>15</v>
      </c>
      <c r="B18" s="620" t="s">
        <v>424</v>
      </c>
      <c r="C18" s="359"/>
      <c r="D18" s="659"/>
      <c r="E18" s="304" t="s">
        <v>441</v>
      </c>
    </row>
    <row r="19" spans="1:6" outlineLevel="1" x14ac:dyDescent="0.25">
      <c r="A19" s="62">
        <v>16</v>
      </c>
      <c r="B19" s="620" t="s">
        <v>425</v>
      </c>
      <c r="C19" s="359"/>
      <c r="D19" s="659"/>
      <c r="E19" s="304" t="s">
        <v>441</v>
      </c>
    </row>
    <row r="20" spans="1:6" outlineLevel="1" x14ac:dyDescent="0.25">
      <c r="A20" s="62">
        <v>17</v>
      </c>
      <c r="B20" s="620" t="s">
        <v>426</v>
      </c>
      <c r="C20" s="359"/>
      <c r="D20" s="659"/>
      <c r="E20" s="304" t="s">
        <v>441</v>
      </c>
      <c r="F20" s="615" t="s">
        <v>4149</v>
      </c>
    </row>
    <row r="21" spans="1:6" outlineLevel="1" x14ac:dyDescent="0.25">
      <c r="A21" s="62">
        <v>18</v>
      </c>
      <c r="B21" s="620" t="s">
        <v>427</v>
      </c>
      <c r="C21" s="359"/>
      <c r="D21" s="659"/>
      <c r="E21" s="304" t="s">
        <v>444</v>
      </c>
    </row>
    <row r="22" spans="1:6" outlineLevel="1" x14ac:dyDescent="0.25">
      <c r="A22" s="62">
        <v>19</v>
      </c>
      <c r="B22" s="620" t="s">
        <v>428</v>
      </c>
      <c r="C22" s="359"/>
      <c r="D22" s="659"/>
      <c r="E22" s="304" t="s">
        <v>444</v>
      </c>
    </row>
    <row r="23" spans="1:6" outlineLevel="1" x14ac:dyDescent="0.25">
      <c r="A23" s="62">
        <v>20</v>
      </c>
      <c r="B23" s="619" t="s">
        <v>429</v>
      </c>
      <c r="C23" s="359">
        <v>1</v>
      </c>
      <c r="D23" s="659"/>
      <c r="E23" s="304" t="s">
        <v>441</v>
      </c>
    </row>
    <row r="24" spans="1:6" outlineLevel="1" x14ac:dyDescent="0.25">
      <c r="A24" s="62">
        <v>21</v>
      </c>
      <c r="B24" s="619" t="s">
        <v>430</v>
      </c>
      <c r="C24" s="359">
        <v>1</v>
      </c>
      <c r="D24" s="659"/>
      <c r="E24" s="304" t="s">
        <v>441</v>
      </c>
    </row>
    <row r="25" spans="1:6" outlineLevel="1" x14ac:dyDescent="0.25">
      <c r="A25" s="665">
        <v>22</v>
      </c>
      <c r="B25" s="620" t="s">
        <v>3224</v>
      </c>
      <c r="C25" s="62"/>
      <c r="D25" s="62"/>
      <c r="E25" s="304" t="s">
        <v>442</v>
      </c>
    </row>
    <row r="26" spans="1:6" outlineLevel="1" x14ac:dyDescent="0.25">
      <c r="A26" s="665">
        <v>23</v>
      </c>
      <c r="B26" s="619" t="s">
        <v>431</v>
      </c>
      <c r="C26" s="359">
        <v>1</v>
      </c>
      <c r="D26" s="659">
        <v>1</v>
      </c>
      <c r="E26" s="304" t="s">
        <v>441</v>
      </c>
    </row>
    <row r="27" spans="1:6" outlineLevel="1" x14ac:dyDescent="0.25">
      <c r="A27" s="62">
        <v>24</v>
      </c>
      <c r="B27" s="619" t="s">
        <v>3601</v>
      </c>
      <c r="C27" s="359">
        <v>1</v>
      </c>
      <c r="D27" s="659">
        <v>1</v>
      </c>
      <c r="E27" s="304" t="s">
        <v>3835</v>
      </c>
    </row>
    <row r="28" spans="1:6" outlineLevel="1" x14ac:dyDescent="0.25">
      <c r="A28" s="62">
        <v>25</v>
      </c>
      <c r="B28" s="620" t="s">
        <v>3832</v>
      </c>
      <c r="C28" s="359"/>
      <c r="D28" s="659">
        <v>1</v>
      </c>
      <c r="E28" s="304" t="s">
        <v>3834</v>
      </c>
    </row>
    <row r="29" spans="1:6" outlineLevel="1" x14ac:dyDescent="0.25">
      <c r="A29" s="62">
        <v>26</v>
      </c>
      <c r="B29" s="620" t="s">
        <v>3833</v>
      </c>
      <c r="C29" s="359"/>
      <c r="D29" s="659">
        <v>1</v>
      </c>
      <c r="E29" s="304" t="s">
        <v>3834</v>
      </c>
    </row>
    <row r="30" spans="1:6" outlineLevel="1" x14ac:dyDescent="0.25">
      <c r="A30" s="62">
        <v>27</v>
      </c>
      <c r="B30" s="619" t="s">
        <v>432</v>
      </c>
      <c r="C30" s="359">
        <v>1</v>
      </c>
      <c r="D30" s="659"/>
      <c r="E30" s="304" t="s">
        <v>441</v>
      </c>
    </row>
    <row r="31" spans="1:6" outlineLevel="1" x14ac:dyDescent="0.25">
      <c r="A31" s="62">
        <v>28</v>
      </c>
      <c r="B31" s="619" t="s">
        <v>433</v>
      </c>
      <c r="C31" s="359">
        <v>1</v>
      </c>
      <c r="D31" s="659"/>
      <c r="E31" s="304" t="s">
        <v>441</v>
      </c>
    </row>
    <row r="32" spans="1:6" outlineLevel="1" x14ac:dyDescent="0.25">
      <c r="A32" s="62">
        <v>29</v>
      </c>
      <c r="B32" s="620" t="s">
        <v>434</v>
      </c>
      <c r="C32" s="359"/>
      <c r="D32" s="659"/>
      <c r="E32" s="304" t="s">
        <v>441</v>
      </c>
    </row>
    <row r="33" spans="1:5" outlineLevel="1" x14ac:dyDescent="0.25">
      <c r="A33" s="62">
        <v>30</v>
      </c>
      <c r="B33" s="620" t="s">
        <v>435</v>
      </c>
      <c r="C33" s="359"/>
      <c r="D33" s="659"/>
      <c r="E33" s="304" t="s">
        <v>442</v>
      </c>
    </row>
    <row r="34" spans="1:5" outlineLevel="1" x14ac:dyDescent="0.25">
      <c r="A34" s="62">
        <v>31</v>
      </c>
      <c r="B34" s="619" t="s">
        <v>7273</v>
      </c>
      <c r="C34" s="359">
        <v>1</v>
      </c>
      <c r="D34" s="659"/>
      <c r="E34" s="304" t="s">
        <v>441</v>
      </c>
    </row>
    <row r="35" spans="1:5" outlineLevel="1" x14ac:dyDescent="0.25">
      <c r="A35" s="62">
        <v>32</v>
      </c>
      <c r="B35" s="620" t="s">
        <v>436</v>
      </c>
      <c r="C35" s="359"/>
      <c r="D35" s="659"/>
      <c r="E35" s="304" t="s">
        <v>442</v>
      </c>
    </row>
    <row r="36" spans="1:5" outlineLevel="1" x14ac:dyDescent="0.25">
      <c r="A36" s="62">
        <v>33</v>
      </c>
      <c r="B36" s="620" t="s">
        <v>437</v>
      </c>
      <c r="C36" s="359"/>
      <c r="D36" s="659"/>
      <c r="E36" s="304" t="s">
        <v>442</v>
      </c>
    </row>
    <row r="37" spans="1:5" outlineLevel="1" x14ac:dyDescent="0.25">
      <c r="A37" s="62">
        <v>34</v>
      </c>
      <c r="B37" s="620" t="s">
        <v>438</v>
      </c>
      <c r="C37" s="359"/>
      <c r="D37" s="33"/>
      <c r="E37" s="304" t="s">
        <v>442</v>
      </c>
    </row>
    <row r="38" spans="1:5" outlineLevel="1" x14ac:dyDescent="0.25">
      <c r="A38" s="62">
        <v>35</v>
      </c>
      <c r="B38" s="620" t="s">
        <v>439</v>
      </c>
      <c r="C38" s="659"/>
      <c r="D38" s="33"/>
      <c r="E38" s="304" t="s">
        <v>442</v>
      </c>
    </row>
    <row r="39" spans="1:5" outlineLevel="1" x14ac:dyDescent="0.25">
      <c r="A39" s="62">
        <v>36</v>
      </c>
      <c r="B39" s="620" t="s">
        <v>440</v>
      </c>
      <c r="C39" s="659"/>
      <c r="D39" s="33"/>
      <c r="E39" s="304" t="s">
        <v>442</v>
      </c>
    </row>
    <row r="40" spans="1:5" outlineLevel="1" x14ac:dyDescent="0.25">
      <c r="A40" s="62">
        <v>37</v>
      </c>
      <c r="B40" s="620" t="s">
        <v>4080</v>
      </c>
      <c r="C40" s="62"/>
      <c r="D40" s="663">
        <v>1</v>
      </c>
      <c r="E40" s="304" t="s">
        <v>4081</v>
      </c>
    </row>
    <row r="41" spans="1:5" outlineLevel="1" x14ac:dyDescent="0.25">
      <c r="A41" s="62">
        <v>38</v>
      </c>
      <c r="B41" s="620" t="s">
        <v>4079</v>
      </c>
      <c r="C41" s="62"/>
      <c r="D41" s="509"/>
      <c r="E41" s="304" t="s">
        <v>4081</v>
      </c>
    </row>
    <row r="42" spans="1:5" outlineLevel="1" x14ac:dyDescent="0.25">
      <c r="A42" s="62">
        <v>39</v>
      </c>
      <c r="C42" s="62"/>
      <c r="D42" s="509"/>
    </row>
    <row r="43" spans="1:5" outlineLevel="1" x14ac:dyDescent="0.25">
      <c r="A43" s="62">
        <v>40</v>
      </c>
      <c r="B43" s="121"/>
      <c r="C43" s="62"/>
      <c r="D43" s="509"/>
    </row>
    <row r="44" spans="1:5" outlineLevel="1" x14ac:dyDescent="0.25">
      <c r="A44" s="62">
        <v>41</v>
      </c>
      <c r="B44" s="620" t="s">
        <v>4228</v>
      </c>
      <c r="C44" s="62"/>
      <c r="D44" s="509"/>
      <c r="E44" s="304" t="s">
        <v>2534</v>
      </c>
    </row>
    <row r="45" spans="1:5" outlineLevel="1" x14ac:dyDescent="0.25">
      <c r="A45" s="62">
        <v>42</v>
      </c>
      <c r="B45" s="415"/>
      <c r="C45" s="62"/>
      <c r="D45" s="509"/>
      <c r="E45" s="304" t="s">
        <v>2535</v>
      </c>
    </row>
    <row r="46" spans="1:5" outlineLevel="1" x14ac:dyDescent="0.25">
      <c r="A46" s="62">
        <v>43</v>
      </c>
      <c r="B46" s="415"/>
      <c r="C46" s="665"/>
      <c r="D46" s="509"/>
      <c r="E46" s="304" t="s">
        <v>2536</v>
      </c>
    </row>
    <row r="47" spans="1:5" outlineLevel="1" x14ac:dyDescent="0.25">
      <c r="A47" s="62">
        <v>44</v>
      </c>
      <c r="B47" s="415"/>
      <c r="C47" s="62"/>
      <c r="D47" s="509"/>
      <c r="E47" s="304" t="s">
        <v>2537</v>
      </c>
    </row>
    <row r="48" spans="1:5" outlineLevel="1" x14ac:dyDescent="0.25">
      <c r="A48" s="62">
        <v>45</v>
      </c>
      <c r="B48" s="415"/>
      <c r="C48" s="62"/>
      <c r="D48" s="509"/>
      <c r="E48" s="304" t="s">
        <v>2538</v>
      </c>
    </row>
    <row r="49" spans="1:5" outlineLevel="1" x14ac:dyDescent="0.25">
      <c r="A49" s="62">
        <v>46</v>
      </c>
      <c r="B49" s="415"/>
      <c r="C49" s="62"/>
      <c r="D49" s="509"/>
      <c r="E49" s="304" t="s">
        <v>2539</v>
      </c>
    </row>
    <row r="50" spans="1:5" outlineLevel="1" x14ac:dyDescent="0.25">
      <c r="A50" s="62">
        <v>47</v>
      </c>
      <c r="B50" s="415"/>
      <c r="C50" s="62"/>
      <c r="D50" s="509"/>
      <c r="E50" s="304" t="s">
        <v>2540</v>
      </c>
    </row>
    <row r="51" spans="1:5" ht="15.75" outlineLevel="1" thickBot="1" x14ac:dyDescent="0.3">
      <c r="A51" s="62">
        <v>48</v>
      </c>
      <c r="B51" s="415"/>
      <c r="C51" s="62"/>
      <c r="D51" s="63"/>
      <c r="E51" s="304" t="s">
        <v>2541</v>
      </c>
    </row>
    <row r="52" spans="1:5" ht="15.75" thickBot="1" x14ac:dyDescent="0.3">
      <c r="A52" s="199" t="s">
        <v>7275</v>
      </c>
      <c r="B52" s="118"/>
      <c r="C52" s="35"/>
      <c r="D52" s="512"/>
    </row>
    <row r="53" spans="1:5" outlineLevel="1" x14ac:dyDescent="0.25">
      <c r="A53" s="665">
        <v>1</v>
      </c>
      <c r="B53" s="619" t="s">
        <v>418</v>
      </c>
      <c r="C53" s="359">
        <v>1</v>
      </c>
      <c r="D53" s="228">
        <v>1</v>
      </c>
      <c r="E53" s="304" t="s">
        <v>441</v>
      </c>
    </row>
    <row r="54" spans="1:5" outlineLevel="1" x14ac:dyDescent="0.25">
      <c r="A54" s="665">
        <v>2</v>
      </c>
      <c r="B54" s="619" t="s">
        <v>420</v>
      </c>
      <c r="C54" s="359">
        <v>1</v>
      </c>
      <c r="D54" s="659">
        <v>1</v>
      </c>
      <c r="E54" s="304" t="s">
        <v>441</v>
      </c>
    </row>
    <row r="55" spans="1:5" outlineLevel="1" x14ac:dyDescent="0.25">
      <c r="A55" s="665">
        <v>3</v>
      </c>
      <c r="B55" s="619" t="s">
        <v>4227</v>
      </c>
      <c r="C55" s="359">
        <v>1</v>
      </c>
      <c r="D55" s="659">
        <v>1</v>
      </c>
      <c r="E55" s="304" t="s">
        <v>441</v>
      </c>
    </row>
    <row r="56" spans="1:5" outlineLevel="1" x14ac:dyDescent="0.25">
      <c r="A56" s="665">
        <v>4</v>
      </c>
      <c r="B56" s="620" t="s">
        <v>421</v>
      </c>
      <c r="C56" s="359"/>
      <c r="D56" s="659"/>
      <c r="E56" s="304" t="s">
        <v>4073</v>
      </c>
    </row>
    <row r="57" spans="1:5" outlineLevel="1" x14ac:dyDescent="0.25">
      <c r="A57" s="665">
        <v>5</v>
      </c>
      <c r="B57" s="620" t="s">
        <v>4142</v>
      </c>
      <c r="C57" s="359"/>
      <c r="D57" s="659"/>
      <c r="E57" s="304" t="s">
        <v>442</v>
      </c>
    </row>
    <row r="58" spans="1:5" outlineLevel="1" x14ac:dyDescent="0.25">
      <c r="A58" s="665">
        <v>6</v>
      </c>
      <c r="B58" s="620" t="s">
        <v>4143</v>
      </c>
      <c r="C58" s="359"/>
      <c r="D58" s="659"/>
      <c r="E58" s="304" t="s">
        <v>442</v>
      </c>
    </row>
    <row r="59" spans="1:5" outlineLevel="1" x14ac:dyDescent="0.25">
      <c r="A59" s="665">
        <v>7</v>
      </c>
      <c r="B59" s="620" t="s">
        <v>422</v>
      </c>
      <c r="C59" s="359"/>
      <c r="D59" s="659"/>
      <c r="E59" s="304" t="s">
        <v>442</v>
      </c>
    </row>
    <row r="60" spans="1:5" outlineLevel="1" x14ac:dyDescent="0.25">
      <c r="A60" s="665">
        <v>8</v>
      </c>
      <c r="B60" s="620" t="s">
        <v>4144</v>
      </c>
      <c r="C60" s="359"/>
      <c r="D60" s="659"/>
      <c r="E60" s="304" t="s">
        <v>442</v>
      </c>
    </row>
    <row r="61" spans="1:5" outlineLevel="1" x14ac:dyDescent="0.25">
      <c r="A61" s="665">
        <v>9</v>
      </c>
      <c r="B61" s="621" t="s">
        <v>7272</v>
      </c>
      <c r="C61" s="359">
        <v>1</v>
      </c>
      <c r="D61" s="659"/>
      <c r="E61" s="304" t="s">
        <v>441</v>
      </c>
    </row>
    <row r="62" spans="1:5" outlineLevel="1" x14ac:dyDescent="0.25">
      <c r="A62" s="665">
        <v>10</v>
      </c>
      <c r="B62" s="621" t="s">
        <v>4145</v>
      </c>
      <c r="C62" s="659">
        <v>1</v>
      </c>
      <c r="D62" s="659"/>
      <c r="E62" s="304" t="s">
        <v>443</v>
      </c>
    </row>
    <row r="63" spans="1:5" outlineLevel="1" x14ac:dyDescent="0.25">
      <c r="A63" s="665">
        <v>11</v>
      </c>
      <c r="B63" s="619" t="s">
        <v>4146</v>
      </c>
      <c r="C63" s="359">
        <v>1</v>
      </c>
      <c r="D63" s="659"/>
      <c r="E63" s="304" t="s">
        <v>441</v>
      </c>
    </row>
    <row r="64" spans="1:5" outlineLevel="1" x14ac:dyDescent="0.25">
      <c r="A64" s="665">
        <v>12</v>
      </c>
      <c r="B64" s="620" t="s">
        <v>423</v>
      </c>
      <c r="C64" s="359"/>
      <c r="D64" s="659"/>
      <c r="E64" s="304" t="s">
        <v>441</v>
      </c>
    </row>
    <row r="65" spans="1:5" outlineLevel="1" x14ac:dyDescent="0.25">
      <c r="A65" s="665">
        <v>13</v>
      </c>
      <c r="B65" s="620" t="s">
        <v>4147</v>
      </c>
      <c r="C65" s="359"/>
      <c r="D65" s="659"/>
      <c r="E65" s="304" t="s">
        <v>444</v>
      </c>
    </row>
    <row r="66" spans="1:5" outlineLevel="1" x14ac:dyDescent="0.25">
      <c r="A66" s="665">
        <v>14</v>
      </c>
      <c r="B66" s="620" t="s">
        <v>4148</v>
      </c>
      <c r="C66" s="359"/>
      <c r="D66" s="659"/>
      <c r="E66" s="304" t="s">
        <v>441</v>
      </c>
    </row>
    <row r="67" spans="1:5" outlineLevel="1" x14ac:dyDescent="0.25">
      <c r="A67" s="665">
        <v>15</v>
      </c>
      <c r="B67" s="620" t="s">
        <v>424</v>
      </c>
      <c r="C67" s="359"/>
      <c r="D67" s="659"/>
      <c r="E67" s="304" t="s">
        <v>441</v>
      </c>
    </row>
    <row r="68" spans="1:5" outlineLevel="1" x14ac:dyDescent="0.25">
      <c r="A68" s="665">
        <v>16</v>
      </c>
      <c r="B68" s="620" t="s">
        <v>425</v>
      </c>
      <c r="C68" s="359"/>
      <c r="D68" s="659"/>
      <c r="E68" s="304" t="s">
        <v>441</v>
      </c>
    </row>
    <row r="69" spans="1:5" outlineLevel="1" x14ac:dyDescent="0.25">
      <c r="A69" s="665">
        <v>17</v>
      </c>
      <c r="B69" s="620" t="s">
        <v>426</v>
      </c>
      <c r="C69" s="359"/>
      <c r="D69" s="659"/>
      <c r="E69" s="304" t="s">
        <v>441</v>
      </c>
    </row>
    <row r="70" spans="1:5" outlineLevel="1" x14ac:dyDescent="0.25">
      <c r="A70" s="665">
        <v>18</v>
      </c>
      <c r="B70" s="620" t="s">
        <v>427</v>
      </c>
      <c r="C70" s="359"/>
      <c r="D70" s="659"/>
      <c r="E70" s="304" t="s">
        <v>444</v>
      </c>
    </row>
    <row r="71" spans="1:5" outlineLevel="1" x14ac:dyDescent="0.25">
      <c r="A71" s="665">
        <v>19</v>
      </c>
      <c r="B71" s="620" t="s">
        <v>428</v>
      </c>
      <c r="C71" s="359"/>
      <c r="D71" s="659"/>
      <c r="E71" s="304" t="s">
        <v>444</v>
      </c>
    </row>
    <row r="72" spans="1:5" outlineLevel="1" x14ac:dyDescent="0.25">
      <c r="A72" s="665">
        <v>20</v>
      </c>
      <c r="B72" s="619" t="s">
        <v>429</v>
      </c>
      <c r="C72" s="359">
        <v>1</v>
      </c>
      <c r="D72" s="659"/>
      <c r="E72" s="304" t="s">
        <v>441</v>
      </c>
    </row>
    <row r="73" spans="1:5" outlineLevel="1" x14ac:dyDescent="0.25">
      <c r="A73" s="665">
        <v>21</v>
      </c>
      <c r="B73" s="619" t="s">
        <v>430</v>
      </c>
      <c r="C73" s="359">
        <v>1</v>
      </c>
      <c r="D73" s="659"/>
      <c r="E73" s="304" t="s">
        <v>441</v>
      </c>
    </row>
    <row r="74" spans="1:5" outlineLevel="1" x14ac:dyDescent="0.25">
      <c r="A74" s="665">
        <v>22</v>
      </c>
      <c r="B74" s="620" t="s">
        <v>3224</v>
      </c>
      <c r="C74" s="62"/>
      <c r="D74" s="62"/>
      <c r="E74" s="304" t="s">
        <v>442</v>
      </c>
    </row>
    <row r="75" spans="1:5" outlineLevel="1" x14ac:dyDescent="0.25">
      <c r="A75" s="665">
        <v>23</v>
      </c>
      <c r="B75" s="619" t="s">
        <v>431</v>
      </c>
      <c r="C75" s="359">
        <v>1</v>
      </c>
      <c r="D75" s="659">
        <v>1</v>
      </c>
      <c r="E75" s="304" t="s">
        <v>441</v>
      </c>
    </row>
    <row r="76" spans="1:5" outlineLevel="1" x14ac:dyDescent="0.25">
      <c r="A76" s="62">
        <v>24</v>
      </c>
      <c r="B76" s="619" t="s">
        <v>3601</v>
      </c>
      <c r="C76" s="359">
        <v>1</v>
      </c>
      <c r="D76" s="659">
        <v>1</v>
      </c>
      <c r="E76" s="304" t="s">
        <v>3835</v>
      </c>
    </row>
    <row r="77" spans="1:5" outlineLevel="1" x14ac:dyDescent="0.25">
      <c r="A77" s="62">
        <v>25</v>
      </c>
      <c r="B77" s="620" t="s">
        <v>3832</v>
      </c>
      <c r="C77" s="359"/>
      <c r="D77" s="659">
        <v>1</v>
      </c>
      <c r="E77" s="304" t="s">
        <v>3834</v>
      </c>
    </row>
    <row r="78" spans="1:5" outlineLevel="1" x14ac:dyDescent="0.25">
      <c r="A78" s="62">
        <v>26</v>
      </c>
      <c r="B78" s="620" t="s">
        <v>3833</v>
      </c>
      <c r="C78" s="359"/>
      <c r="D78" s="659">
        <v>1</v>
      </c>
      <c r="E78" s="304" t="s">
        <v>3834</v>
      </c>
    </row>
    <row r="79" spans="1:5" outlineLevel="1" x14ac:dyDescent="0.25">
      <c r="A79" s="62">
        <v>27</v>
      </c>
      <c r="B79" s="619" t="s">
        <v>432</v>
      </c>
      <c r="C79" s="359">
        <v>1</v>
      </c>
      <c r="D79" s="659"/>
      <c r="E79" s="304" t="s">
        <v>441</v>
      </c>
    </row>
    <row r="80" spans="1:5" outlineLevel="1" x14ac:dyDescent="0.25">
      <c r="A80" s="62">
        <v>28</v>
      </c>
      <c r="B80" s="619" t="s">
        <v>433</v>
      </c>
      <c r="C80" s="359">
        <v>1</v>
      </c>
      <c r="D80" s="659"/>
      <c r="E80" s="304" t="s">
        <v>441</v>
      </c>
    </row>
    <row r="81" spans="1:5" outlineLevel="1" x14ac:dyDescent="0.25">
      <c r="A81" s="62">
        <v>29</v>
      </c>
      <c r="B81" s="620" t="s">
        <v>434</v>
      </c>
      <c r="C81" s="359"/>
      <c r="D81" s="659"/>
      <c r="E81" s="304" t="s">
        <v>441</v>
      </c>
    </row>
    <row r="82" spans="1:5" outlineLevel="1" x14ac:dyDescent="0.25">
      <c r="A82" s="62">
        <v>30</v>
      </c>
      <c r="B82" s="620" t="s">
        <v>435</v>
      </c>
      <c r="C82" s="359"/>
      <c r="D82" s="659"/>
      <c r="E82" s="304" t="s">
        <v>442</v>
      </c>
    </row>
    <row r="83" spans="1:5" outlineLevel="1" x14ac:dyDescent="0.25">
      <c r="A83" s="62">
        <v>31</v>
      </c>
      <c r="B83" s="619" t="s">
        <v>7273</v>
      </c>
      <c r="C83" s="359">
        <v>1</v>
      </c>
      <c r="D83" s="659"/>
      <c r="E83" s="304" t="s">
        <v>441</v>
      </c>
    </row>
    <row r="84" spans="1:5" outlineLevel="1" x14ac:dyDescent="0.25">
      <c r="A84" s="62">
        <v>32</v>
      </c>
      <c r="B84" s="620" t="s">
        <v>436</v>
      </c>
      <c r="C84" s="359"/>
      <c r="D84" s="659"/>
      <c r="E84" s="304" t="s">
        <v>442</v>
      </c>
    </row>
    <row r="85" spans="1:5" outlineLevel="1" x14ac:dyDescent="0.25">
      <c r="A85" s="62">
        <v>33</v>
      </c>
      <c r="B85" s="620" t="s">
        <v>437</v>
      </c>
      <c r="C85" s="359"/>
      <c r="D85" s="659"/>
      <c r="E85" s="304" t="s">
        <v>442</v>
      </c>
    </row>
    <row r="86" spans="1:5" outlineLevel="1" x14ac:dyDescent="0.25">
      <c r="A86" s="62">
        <v>34</v>
      </c>
      <c r="B86" s="620" t="s">
        <v>438</v>
      </c>
      <c r="C86" s="359"/>
      <c r="D86" s="33"/>
      <c r="E86" s="304" t="s">
        <v>442</v>
      </c>
    </row>
    <row r="87" spans="1:5" outlineLevel="1" x14ac:dyDescent="0.25">
      <c r="A87" s="62">
        <v>35</v>
      </c>
      <c r="B87" s="620" t="s">
        <v>439</v>
      </c>
      <c r="C87" s="659"/>
      <c r="D87" s="33"/>
      <c r="E87" s="304" t="s">
        <v>442</v>
      </c>
    </row>
    <row r="88" spans="1:5" outlineLevel="1" x14ac:dyDescent="0.25">
      <c r="A88" s="62">
        <v>36</v>
      </c>
      <c r="B88" s="620" t="s">
        <v>440</v>
      </c>
      <c r="C88" s="659"/>
      <c r="D88" s="33"/>
      <c r="E88" s="304" t="s">
        <v>442</v>
      </c>
    </row>
    <row r="89" spans="1:5" outlineLevel="1" x14ac:dyDescent="0.25">
      <c r="A89" s="62">
        <v>37</v>
      </c>
      <c r="B89" s="620" t="s">
        <v>4080</v>
      </c>
      <c r="C89" s="62"/>
      <c r="D89" s="663">
        <v>1</v>
      </c>
      <c r="E89" s="304" t="s">
        <v>4081</v>
      </c>
    </row>
    <row r="90" spans="1:5" outlineLevel="1" x14ac:dyDescent="0.25">
      <c r="A90" s="62">
        <v>38</v>
      </c>
      <c r="B90" s="620" t="s">
        <v>4079</v>
      </c>
      <c r="C90" s="62"/>
      <c r="D90" s="509"/>
      <c r="E90" s="304" t="s">
        <v>4081</v>
      </c>
    </row>
    <row r="91" spans="1:5" outlineLevel="1" x14ac:dyDescent="0.25">
      <c r="A91" s="62">
        <v>39</v>
      </c>
      <c r="C91" s="62"/>
      <c r="D91" s="509"/>
    </row>
    <row r="92" spans="1:5" outlineLevel="1" x14ac:dyDescent="0.25">
      <c r="A92" s="62">
        <v>40</v>
      </c>
      <c r="B92" s="121"/>
      <c r="C92" s="62"/>
      <c r="D92" s="509"/>
    </row>
    <row r="93" spans="1:5" outlineLevel="1" x14ac:dyDescent="0.25">
      <c r="A93" s="62">
        <v>41</v>
      </c>
      <c r="B93" s="620" t="s">
        <v>4228</v>
      </c>
      <c r="C93" s="62"/>
      <c r="D93" s="509"/>
      <c r="E93" s="304" t="s">
        <v>2534</v>
      </c>
    </row>
    <row r="94" spans="1:5" outlineLevel="1" x14ac:dyDescent="0.25">
      <c r="A94" s="62">
        <v>42</v>
      </c>
      <c r="B94" s="415"/>
      <c r="C94" s="62"/>
      <c r="D94" s="509"/>
      <c r="E94" s="304" t="s">
        <v>2535</v>
      </c>
    </row>
    <row r="95" spans="1:5" outlineLevel="1" x14ac:dyDescent="0.25">
      <c r="A95" s="62">
        <v>43</v>
      </c>
      <c r="B95" s="415"/>
      <c r="C95" s="665"/>
      <c r="D95" s="509"/>
      <c r="E95" s="304" t="s">
        <v>2536</v>
      </c>
    </row>
    <row r="96" spans="1:5" outlineLevel="1" x14ac:dyDescent="0.25">
      <c r="A96" s="62">
        <v>44</v>
      </c>
      <c r="B96" s="415"/>
      <c r="C96" s="62"/>
      <c r="D96" s="509"/>
      <c r="E96" s="304" t="s">
        <v>2537</v>
      </c>
    </row>
    <row r="97" spans="1:5" outlineLevel="1" x14ac:dyDescent="0.25">
      <c r="A97" s="62">
        <v>45</v>
      </c>
      <c r="B97" s="415"/>
      <c r="C97" s="62"/>
      <c r="D97" s="509"/>
      <c r="E97" s="304" t="s">
        <v>2538</v>
      </c>
    </row>
    <row r="98" spans="1:5" outlineLevel="1" x14ac:dyDescent="0.25">
      <c r="A98" s="62">
        <v>46</v>
      </c>
      <c r="B98" s="415"/>
      <c r="C98" s="62"/>
      <c r="D98" s="509"/>
      <c r="E98" s="304" t="s">
        <v>2539</v>
      </c>
    </row>
    <row r="99" spans="1:5" outlineLevel="1" x14ac:dyDescent="0.25">
      <c r="A99" s="62">
        <v>47</v>
      </c>
      <c r="B99" s="415"/>
      <c r="C99" s="62"/>
      <c r="D99" s="509"/>
      <c r="E99" s="304" t="s">
        <v>2540</v>
      </c>
    </row>
    <row r="100" spans="1:5" ht="15.75" outlineLevel="1" thickBot="1" x14ac:dyDescent="0.3">
      <c r="A100" s="62">
        <v>48</v>
      </c>
      <c r="B100" s="415"/>
      <c r="C100" s="62"/>
      <c r="D100" s="63"/>
      <c r="E100" s="304" t="s">
        <v>2541</v>
      </c>
    </row>
    <row r="101" spans="1:5" ht="15.75" thickBot="1" x14ac:dyDescent="0.3">
      <c r="A101" s="199" t="s">
        <v>7277</v>
      </c>
      <c r="B101" s="118"/>
      <c r="C101" s="35"/>
      <c r="D101" s="36"/>
    </row>
    <row r="102" spans="1:5" outlineLevel="1" x14ac:dyDescent="0.25">
      <c r="A102" s="665">
        <v>1</v>
      </c>
      <c r="B102" s="619" t="s">
        <v>418</v>
      </c>
      <c r="C102" s="359">
        <v>1</v>
      </c>
      <c r="D102" s="228">
        <v>1</v>
      </c>
      <c r="E102" s="304" t="s">
        <v>441</v>
      </c>
    </row>
    <row r="103" spans="1:5" outlineLevel="1" x14ac:dyDescent="0.25">
      <c r="A103" s="665">
        <v>2</v>
      </c>
      <c r="B103" s="619" t="s">
        <v>420</v>
      </c>
      <c r="C103" s="359">
        <v>1</v>
      </c>
      <c r="D103" s="659">
        <v>1</v>
      </c>
      <c r="E103" s="304" t="s">
        <v>441</v>
      </c>
    </row>
    <row r="104" spans="1:5" outlineLevel="1" x14ac:dyDescent="0.25">
      <c r="A104" s="665">
        <v>3</v>
      </c>
      <c r="B104" s="619" t="s">
        <v>4227</v>
      </c>
      <c r="C104" s="359">
        <v>1</v>
      </c>
      <c r="D104" s="659">
        <v>1</v>
      </c>
      <c r="E104" s="304" t="s">
        <v>441</v>
      </c>
    </row>
    <row r="105" spans="1:5" outlineLevel="1" x14ac:dyDescent="0.25">
      <c r="A105" s="665">
        <v>4</v>
      </c>
      <c r="B105" s="620" t="s">
        <v>421</v>
      </c>
      <c r="C105" s="359"/>
      <c r="D105" s="659"/>
      <c r="E105" s="304" t="s">
        <v>4073</v>
      </c>
    </row>
    <row r="106" spans="1:5" outlineLevel="1" x14ac:dyDescent="0.25">
      <c r="A106" s="665">
        <v>5</v>
      </c>
      <c r="B106" s="620" t="s">
        <v>4142</v>
      </c>
      <c r="C106" s="359"/>
      <c r="D106" s="659"/>
      <c r="E106" s="304" t="s">
        <v>442</v>
      </c>
    </row>
    <row r="107" spans="1:5" outlineLevel="1" x14ac:dyDescent="0.25">
      <c r="A107" s="665">
        <v>6</v>
      </c>
      <c r="B107" s="620" t="s">
        <v>4143</v>
      </c>
      <c r="C107" s="359"/>
      <c r="D107" s="659"/>
      <c r="E107" s="304" t="s">
        <v>442</v>
      </c>
    </row>
    <row r="108" spans="1:5" outlineLevel="1" x14ac:dyDescent="0.25">
      <c r="A108" s="665">
        <v>7</v>
      </c>
      <c r="B108" s="620" t="s">
        <v>422</v>
      </c>
      <c r="C108" s="359"/>
      <c r="D108" s="659"/>
      <c r="E108" s="304" t="s">
        <v>442</v>
      </c>
    </row>
    <row r="109" spans="1:5" outlineLevel="1" x14ac:dyDescent="0.25">
      <c r="A109" s="665">
        <v>8</v>
      </c>
      <c r="B109" s="620" t="s">
        <v>4144</v>
      </c>
      <c r="C109" s="359"/>
      <c r="D109" s="659"/>
      <c r="E109" s="304" t="s">
        <v>442</v>
      </c>
    </row>
    <row r="110" spans="1:5" outlineLevel="1" x14ac:dyDescent="0.25">
      <c r="A110" s="665">
        <v>9</v>
      </c>
      <c r="B110" s="621" t="s">
        <v>7272</v>
      </c>
      <c r="C110" s="359">
        <v>1</v>
      </c>
      <c r="D110" s="659"/>
      <c r="E110" s="304" t="s">
        <v>441</v>
      </c>
    </row>
    <row r="111" spans="1:5" outlineLevel="1" x14ac:dyDescent="0.25">
      <c r="A111" s="665">
        <v>10</v>
      </c>
      <c r="B111" s="621" t="s">
        <v>4145</v>
      </c>
      <c r="C111" s="659">
        <v>1</v>
      </c>
      <c r="D111" s="659"/>
      <c r="E111" s="304" t="s">
        <v>443</v>
      </c>
    </row>
    <row r="112" spans="1:5" outlineLevel="1" x14ac:dyDescent="0.25">
      <c r="A112" s="665">
        <v>11</v>
      </c>
      <c r="B112" s="619" t="s">
        <v>4146</v>
      </c>
      <c r="C112" s="359">
        <v>1</v>
      </c>
      <c r="D112" s="659"/>
      <c r="E112" s="304" t="s">
        <v>441</v>
      </c>
    </row>
    <row r="113" spans="1:5" outlineLevel="1" x14ac:dyDescent="0.25">
      <c r="A113" s="665">
        <v>12</v>
      </c>
      <c r="B113" s="620" t="s">
        <v>423</v>
      </c>
      <c r="C113" s="359"/>
      <c r="D113" s="659"/>
      <c r="E113" s="304" t="s">
        <v>441</v>
      </c>
    </row>
    <row r="114" spans="1:5" outlineLevel="1" x14ac:dyDescent="0.25">
      <c r="A114" s="665">
        <v>13</v>
      </c>
      <c r="B114" s="620" t="s">
        <v>4147</v>
      </c>
      <c r="C114" s="359"/>
      <c r="D114" s="659"/>
      <c r="E114" s="304" t="s">
        <v>444</v>
      </c>
    </row>
    <row r="115" spans="1:5" outlineLevel="1" x14ac:dyDescent="0.25">
      <c r="A115" s="665">
        <v>14</v>
      </c>
      <c r="B115" s="620" t="s">
        <v>4148</v>
      </c>
      <c r="C115" s="359"/>
      <c r="D115" s="659"/>
      <c r="E115" s="304" t="s">
        <v>441</v>
      </c>
    </row>
    <row r="116" spans="1:5" outlineLevel="1" x14ac:dyDescent="0.25">
      <c r="A116" s="665">
        <v>15</v>
      </c>
      <c r="B116" s="620" t="s">
        <v>424</v>
      </c>
      <c r="C116" s="359"/>
      <c r="D116" s="659"/>
      <c r="E116" s="304" t="s">
        <v>441</v>
      </c>
    </row>
    <row r="117" spans="1:5" outlineLevel="1" x14ac:dyDescent="0.25">
      <c r="A117" s="665">
        <v>16</v>
      </c>
      <c r="B117" s="620" t="s">
        <v>425</v>
      </c>
      <c r="C117" s="359"/>
      <c r="D117" s="659"/>
      <c r="E117" s="304" t="s">
        <v>441</v>
      </c>
    </row>
    <row r="118" spans="1:5" outlineLevel="1" x14ac:dyDescent="0.25">
      <c r="A118" s="665">
        <v>17</v>
      </c>
      <c r="B118" s="620" t="s">
        <v>426</v>
      </c>
      <c r="C118" s="359"/>
      <c r="D118" s="659"/>
      <c r="E118" s="304" t="s">
        <v>441</v>
      </c>
    </row>
    <row r="119" spans="1:5" outlineLevel="1" x14ac:dyDescent="0.25">
      <c r="A119" s="665">
        <v>18</v>
      </c>
      <c r="B119" s="620" t="s">
        <v>427</v>
      </c>
      <c r="C119" s="359"/>
      <c r="D119" s="659"/>
      <c r="E119" s="304" t="s">
        <v>444</v>
      </c>
    </row>
    <row r="120" spans="1:5" outlineLevel="1" x14ac:dyDescent="0.25">
      <c r="A120" s="665">
        <v>19</v>
      </c>
      <c r="B120" s="620" t="s">
        <v>428</v>
      </c>
      <c r="C120" s="359"/>
      <c r="D120" s="659"/>
      <c r="E120" s="304" t="s">
        <v>444</v>
      </c>
    </row>
    <row r="121" spans="1:5" outlineLevel="1" x14ac:dyDescent="0.25">
      <c r="A121" s="665">
        <v>20</v>
      </c>
      <c r="B121" s="619" t="s">
        <v>429</v>
      </c>
      <c r="C121" s="359">
        <v>1</v>
      </c>
      <c r="D121" s="659"/>
      <c r="E121" s="304" t="s">
        <v>441</v>
      </c>
    </row>
    <row r="122" spans="1:5" outlineLevel="1" x14ac:dyDescent="0.25">
      <c r="A122" s="665">
        <v>21</v>
      </c>
      <c r="B122" s="619" t="s">
        <v>430</v>
      </c>
      <c r="C122" s="359">
        <v>1</v>
      </c>
      <c r="D122" s="659"/>
      <c r="E122" s="304" t="s">
        <v>441</v>
      </c>
    </row>
    <row r="123" spans="1:5" outlineLevel="1" x14ac:dyDescent="0.25">
      <c r="A123" s="665">
        <v>22</v>
      </c>
      <c r="B123" s="620" t="s">
        <v>3224</v>
      </c>
      <c r="C123" s="62"/>
      <c r="D123" s="62"/>
      <c r="E123" s="304" t="s">
        <v>442</v>
      </c>
    </row>
    <row r="124" spans="1:5" outlineLevel="1" x14ac:dyDescent="0.25">
      <c r="A124" s="665">
        <v>23</v>
      </c>
      <c r="B124" s="619" t="s">
        <v>431</v>
      </c>
      <c r="C124" s="359">
        <v>1</v>
      </c>
      <c r="D124" s="659">
        <v>1</v>
      </c>
      <c r="E124" s="304" t="s">
        <v>441</v>
      </c>
    </row>
    <row r="125" spans="1:5" outlineLevel="1" x14ac:dyDescent="0.25">
      <c r="A125" s="62">
        <v>24</v>
      </c>
      <c r="B125" s="619" t="s">
        <v>3601</v>
      </c>
      <c r="C125" s="359">
        <v>1</v>
      </c>
      <c r="D125" s="659">
        <v>1</v>
      </c>
      <c r="E125" s="304" t="s">
        <v>3835</v>
      </c>
    </row>
    <row r="126" spans="1:5" outlineLevel="1" x14ac:dyDescent="0.25">
      <c r="A126" s="62">
        <v>25</v>
      </c>
      <c r="B126" s="620" t="s">
        <v>3832</v>
      </c>
      <c r="C126" s="359"/>
      <c r="D126" s="659">
        <v>1</v>
      </c>
      <c r="E126" s="304" t="s">
        <v>3834</v>
      </c>
    </row>
    <row r="127" spans="1:5" outlineLevel="1" x14ac:dyDescent="0.25">
      <c r="A127" s="62">
        <v>26</v>
      </c>
      <c r="B127" s="620" t="s">
        <v>3833</v>
      </c>
      <c r="C127" s="359"/>
      <c r="D127" s="659">
        <v>1</v>
      </c>
      <c r="E127" s="304" t="s">
        <v>3834</v>
      </c>
    </row>
    <row r="128" spans="1:5" outlineLevel="1" x14ac:dyDescent="0.25">
      <c r="A128" s="62">
        <v>27</v>
      </c>
      <c r="B128" s="619" t="s">
        <v>432</v>
      </c>
      <c r="C128" s="359">
        <v>1</v>
      </c>
      <c r="D128" s="659"/>
      <c r="E128" s="304" t="s">
        <v>441</v>
      </c>
    </row>
    <row r="129" spans="1:5" outlineLevel="1" x14ac:dyDescent="0.25">
      <c r="A129" s="62">
        <v>28</v>
      </c>
      <c r="B129" s="619" t="s">
        <v>433</v>
      </c>
      <c r="C129" s="359">
        <v>1</v>
      </c>
      <c r="D129" s="659"/>
      <c r="E129" s="304" t="s">
        <v>441</v>
      </c>
    </row>
    <row r="130" spans="1:5" outlineLevel="1" x14ac:dyDescent="0.25">
      <c r="A130" s="62">
        <v>29</v>
      </c>
      <c r="B130" s="620" t="s">
        <v>434</v>
      </c>
      <c r="C130" s="359"/>
      <c r="D130" s="659"/>
      <c r="E130" s="304" t="s">
        <v>441</v>
      </c>
    </row>
    <row r="131" spans="1:5" outlineLevel="1" x14ac:dyDescent="0.25">
      <c r="A131" s="62">
        <v>30</v>
      </c>
      <c r="B131" s="620" t="s">
        <v>435</v>
      </c>
      <c r="C131" s="359"/>
      <c r="D131" s="659"/>
      <c r="E131" s="304" t="s">
        <v>442</v>
      </c>
    </row>
    <row r="132" spans="1:5" outlineLevel="1" x14ac:dyDescent="0.25">
      <c r="A132" s="62">
        <v>31</v>
      </c>
      <c r="B132" s="619" t="s">
        <v>7273</v>
      </c>
      <c r="C132" s="359">
        <v>1</v>
      </c>
      <c r="D132" s="659"/>
      <c r="E132" s="304" t="s">
        <v>441</v>
      </c>
    </row>
    <row r="133" spans="1:5" outlineLevel="1" x14ac:dyDescent="0.25">
      <c r="A133" s="62">
        <v>32</v>
      </c>
      <c r="B133" s="620" t="s">
        <v>436</v>
      </c>
      <c r="C133" s="359"/>
      <c r="D133" s="659"/>
      <c r="E133" s="304" t="s">
        <v>442</v>
      </c>
    </row>
    <row r="134" spans="1:5" outlineLevel="1" x14ac:dyDescent="0.25">
      <c r="A134" s="62">
        <v>33</v>
      </c>
      <c r="B134" s="620" t="s">
        <v>437</v>
      </c>
      <c r="C134" s="359"/>
      <c r="D134" s="659"/>
      <c r="E134" s="304" t="s">
        <v>442</v>
      </c>
    </row>
    <row r="135" spans="1:5" outlineLevel="1" x14ac:dyDescent="0.25">
      <c r="A135" s="62">
        <v>34</v>
      </c>
      <c r="B135" s="620" t="s">
        <v>438</v>
      </c>
      <c r="C135" s="359"/>
      <c r="D135" s="33"/>
      <c r="E135" s="304" t="s">
        <v>442</v>
      </c>
    </row>
    <row r="136" spans="1:5" outlineLevel="1" x14ac:dyDescent="0.25">
      <c r="A136" s="62">
        <v>35</v>
      </c>
      <c r="B136" s="620" t="s">
        <v>439</v>
      </c>
      <c r="C136" s="659"/>
      <c r="D136" s="33"/>
      <c r="E136" s="304" t="s">
        <v>442</v>
      </c>
    </row>
    <row r="137" spans="1:5" outlineLevel="1" x14ac:dyDescent="0.25">
      <c r="A137" s="62">
        <v>36</v>
      </c>
      <c r="B137" s="620" t="s">
        <v>440</v>
      </c>
      <c r="C137" s="659"/>
      <c r="D137" s="33"/>
      <c r="E137" s="304" t="s">
        <v>442</v>
      </c>
    </row>
    <row r="138" spans="1:5" outlineLevel="1" x14ac:dyDescent="0.25">
      <c r="A138" s="62">
        <v>37</v>
      </c>
      <c r="B138" s="620" t="s">
        <v>4080</v>
      </c>
      <c r="C138" s="62"/>
      <c r="D138" s="663">
        <v>1</v>
      </c>
      <c r="E138" s="304" t="s">
        <v>4081</v>
      </c>
    </row>
    <row r="139" spans="1:5" outlineLevel="1" x14ac:dyDescent="0.25">
      <c r="A139" s="62">
        <v>38</v>
      </c>
      <c r="B139" s="620" t="s">
        <v>4079</v>
      </c>
      <c r="C139" s="62"/>
      <c r="D139" s="509"/>
      <c r="E139" s="304" t="s">
        <v>4081</v>
      </c>
    </row>
    <row r="140" spans="1:5" outlineLevel="1" x14ac:dyDescent="0.25">
      <c r="A140" s="62">
        <v>39</v>
      </c>
      <c r="C140" s="62"/>
      <c r="D140" s="509"/>
    </row>
    <row r="141" spans="1:5" outlineLevel="1" x14ac:dyDescent="0.25">
      <c r="A141" s="62">
        <v>40</v>
      </c>
      <c r="B141" s="121"/>
      <c r="C141" s="62"/>
      <c r="D141" s="509"/>
    </row>
    <row r="142" spans="1:5" outlineLevel="1" x14ac:dyDescent="0.25">
      <c r="A142" s="62">
        <v>41</v>
      </c>
      <c r="B142" s="620" t="s">
        <v>4228</v>
      </c>
      <c r="C142" s="62"/>
      <c r="D142" s="509"/>
      <c r="E142" s="304" t="s">
        <v>2534</v>
      </c>
    </row>
    <row r="143" spans="1:5" outlineLevel="1" x14ac:dyDescent="0.25">
      <c r="A143" s="62">
        <v>42</v>
      </c>
      <c r="B143" s="415"/>
      <c r="C143" s="62"/>
      <c r="D143" s="509"/>
      <c r="E143" s="304" t="s">
        <v>2535</v>
      </c>
    </row>
    <row r="144" spans="1:5" outlineLevel="1" x14ac:dyDescent="0.25">
      <c r="A144" s="62">
        <v>43</v>
      </c>
      <c r="B144" s="415"/>
      <c r="C144" s="665"/>
      <c r="D144" s="509"/>
      <c r="E144" s="304" t="s">
        <v>2536</v>
      </c>
    </row>
    <row r="145" spans="1:5" outlineLevel="1" x14ac:dyDescent="0.25">
      <c r="A145" s="62">
        <v>44</v>
      </c>
      <c r="B145" s="415"/>
      <c r="C145" s="62"/>
      <c r="D145" s="509"/>
      <c r="E145" s="304" t="s">
        <v>2537</v>
      </c>
    </row>
    <row r="146" spans="1:5" outlineLevel="1" x14ac:dyDescent="0.25">
      <c r="A146" s="62">
        <v>45</v>
      </c>
      <c r="B146" s="415"/>
      <c r="C146" s="62"/>
      <c r="D146" s="509"/>
      <c r="E146" s="304" t="s">
        <v>2538</v>
      </c>
    </row>
    <row r="147" spans="1:5" outlineLevel="1" x14ac:dyDescent="0.25">
      <c r="A147" s="62">
        <v>46</v>
      </c>
      <c r="B147" s="415"/>
      <c r="C147" s="62"/>
      <c r="D147" s="509"/>
      <c r="E147" s="304" t="s">
        <v>2539</v>
      </c>
    </row>
    <row r="148" spans="1:5" outlineLevel="1" x14ac:dyDescent="0.25">
      <c r="A148" s="62">
        <v>47</v>
      </c>
      <c r="B148" s="415"/>
      <c r="C148" s="62"/>
      <c r="D148" s="509"/>
      <c r="E148" s="304" t="s">
        <v>2540</v>
      </c>
    </row>
    <row r="149" spans="1:5" ht="15.75" outlineLevel="1" thickBot="1" x14ac:dyDescent="0.3">
      <c r="A149" s="62">
        <v>48</v>
      </c>
      <c r="B149" s="415"/>
      <c r="C149" s="62"/>
      <c r="D149" s="509"/>
      <c r="E149" s="304" t="s">
        <v>2541</v>
      </c>
    </row>
    <row r="150" spans="1:5" ht="15.75" thickBot="1" x14ac:dyDescent="0.3">
      <c r="A150" s="199" t="s">
        <v>7276</v>
      </c>
      <c r="B150" s="118"/>
      <c r="C150" s="35"/>
      <c r="D150" s="36"/>
    </row>
    <row r="151" spans="1:5" outlineLevel="1" x14ac:dyDescent="0.25">
      <c r="A151" s="665">
        <v>1</v>
      </c>
      <c r="B151" s="619" t="s">
        <v>418</v>
      </c>
      <c r="C151" s="359">
        <v>1</v>
      </c>
      <c r="D151" s="228">
        <v>1</v>
      </c>
      <c r="E151" s="304" t="s">
        <v>441</v>
      </c>
    </row>
    <row r="152" spans="1:5" outlineLevel="1" x14ac:dyDescent="0.25">
      <c r="A152" s="665">
        <v>2</v>
      </c>
      <c r="B152" s="619" t="s">
        <v>420</v>
      </c>
      <c r="C152" s="359">
        <v>1</v>
      </c>
      <c r="D152" s="659">
        <v>1</v>
      </c>
      <c r="E152" s="304" t="s">
        <v>441</v>
      </c>
    </row>
    <row r="153" spans="1:5" outlineLevel="1" x14ac:dyDescent="0.25">
      <c r="A153" s="665">
        <v>3</v>
      </c>
      <c r="B153" s="619" t="s">
        <v>4227</v>
      </c>
      <c r="C153" s="359">
        <v>1</v>
      </c>
      <c r="D153" s="659">
        <v>1</v>
      </c>
      <c r="E153" s="304" t="s">
        <v>441</v>
      </c>
    </row>
    <row r="154" spans="1:5" outlineLevel="1" x14ac:dyDescent="0.25">
      <c r="A154" s="665">
        <v>4</v>
      </c>
      <c r="B154" s="620" t="s">
        <v>421</v>
      </c>
      <c r="C154" s="359"/>
      <c r="D154" s="659"/>
      <c r="E154" s="304" t="s">
        <v>4073</v>
      </c>
    </row>
    <row r="155" spans="1:5" outlineLevel="1" x14ac:dyDescent="0.25">
      <c r="A155" s="665">
        <v>5</v>
      </c>
      <c r="B155" s="620" t="s">
        <v>4142</v>
      </c>
      <c r="C155" s="359"/>
      <c r="D155" s="659"/>
      <c r="E155" s="304" t="s">
        <v>442</v>
      </c>
    </row>
    <row r="156" spans="1:5" outlineLevel="1" x14ac:dyDescent="0.25">
      <c r="A156" s="665">
        <v>6</v>
      </c>
      <c r="B156" s="620" t="s">
        <v>4143</v>
      </c>
      <c r="C156" s="359"/>
      <c r="D156" s="659"/>
      <c r="E156" s="304" t="s">
        <v>442</v>
      </c>
    </row>
    <row r="157" spans="1:5" outlineLevel="1" x14ac:dyDescent="0.25">
      <c r="A157" s="665">
        <v>7</v>
      </c>
      <c r="B157" s="620" t="s">
        <v>422</v>
      </c>
      <c r="C157" s="359"/>
      <c r="D157" s="659"/>
      <c r="E157" s="304" t="s">
        <v>442</v>
      </c>
    </row>
    <row r="158" spans="1:5" outlineLevel="1" x14ac:dyDescent="0.25">
      <c r="A158" s="665">
        <v>8</v>
      </c>
      <c r="B158" s="620" t="s">
        <v>4144</v>
      </c>
      <c r="C158" s="359"/>
      <c r="D158" s="659"/>
      <c r="E158" s="304" t="s">
        <v>442</v>
      </c>
    </row>
    <row r="159" spans="1:5" outlineLevel="1" x14ac:dyDescent="0.25">
      <c r="A159" s="665">
        <v>9</v>
      </c>
      <c r="B159" s="621" t="s">
        <v>7272</v>
      </c>
      <c r="C159" s="359">
        <v>1</v>
      </c>
      <c r="D159" s="659"/>
      <c r="E159" s="304" t="s">
        <v>441</v>
      </c>
    </row>
    <row r="160" spans="1:5" outlineLevel="1" x14ac:dyDescent="0.25">
      <c r="A160" s="665">
        <v>10</v>
      </c>
      <c r="B160" s="621" t="s">
        <v>4145</v>
      </c>
      <c r="C160" s="659">
        <v>1</v>
      </c>
      <c r="D160" s="659"/>
      <c r="E160" s="304" t="s">
        <v>443</v>
      </c>
    </row>
    <row r="161" spans="1:5" outlineLevel="1" x14ac:dyDescent="0.25">
      <c r="A161" s="665">
        <v>11</v>
      </c>
      <c r="B161" s="619" t="s">
        <v>4146</v>
      </c>
      <c r="C161" s="359">
        <v>1</v>
      </c>
      <c r="D161" s="659"/>
      <c r="E161" s="304" t="s">
        <v>441</v>
      </c>
    </row>
    <row r="162" spans="1:5" outlineLevel="1" x14ac:dyDescent="0.25">
      <c r="A162" s="665">
        <v>12</v>
      </c>
      <c r="B162" s="620" t="s">
        <v>423</v>
      </c>
      <c r="C162" s="359"/>
      <c r="D162" s="659"/>
      <c r="E162" s="304" t="s">
        <v>441</v>
      </c>
    </row>
    <row r="163" spans="1:5" outlineLevel="1" x14ac:dyDescent="0.25">
      <c r="A163" s="665">
        <v>13</v>
      </c>
      <c r="B163" s="620" t="s">
        <v>4147</v>
      </c>
      <c r="C163" s="359"/>
      <c r="D163" s="659"/>
      <c r="E163" s="304" t="s">
        <v>444</v>
      </c>
    </row>
    <row r="164" spans="1:5" outlineLevel="1" x14ac:dyDescent="0.25">
      <c r="A164" s="665">
        <v>14</v>
      </c>
      <c r="B164" s="620" t="s">
        <v>4148</v>
      </c>
      <c r="C164" s="359"/>
      <c r="D164" s="659"/>
      <c r="E164" s="304" t="s">
        <v>441</v>
      </c>
    </row>
    <row r="165" spans="1:5" outlineLevel="1" x14ac:dyDescent="0.25">
      <c r="A165" s="665">
        <v>15</v>
      </c>
      <c r="B165" s="620" t="s">
        <v>424</v>
      </c>
      <c r="C165" s="359"/>
      <c r="D165" s="659"/>
      <c r="E165" s="304" t="s">
        <v>441</v>
      </c>
    </row>
    <row r="166" spans="1:5" outlineLevel="1" x14ac:dyDescent="0.25">
      <c r="A166" s="665">
        <v>16</v>
      </c>
      <c r="B166" s="620" t="s">
        <v>425</v>
      </c>
      <c r="C166" s="359"/>
      <c r="D166" s="659"/>
      <c r="E166" s="304" t="s">
        <v>441</v>
      </c>
    </row>
    <row r="167" spans="1:5" outlineLevel="1" x14ac:dyDescent="0.25">
      <c r="A167" s="665">
        <v>17</v>
      </c>
      <c r="B167" s="620" t="s">
        <v>426</v>
      </c>
      <c r="C167" s="359"/>
      <c r="D167" s="659"/>
      <c r="E167" s="304" t="s">
        <v>441</v>
      </c>
    </row>
    <row r="168" spans="1:5" outlineLevel="1" x14ac:dyDescent="0.25">
      <c r="A168" s="665">
        <v>18</v>
      </c>
      <c r="B168" s="620" t="s">
        <v>427</v>
      </c>
      <c r="C168" s="359"/>
      <c r="D168" s="659"/>
      <c r="E168" s="304" t="s">
        <v>444</v>
      </c>
    </row>
    <row r="169" spans="1:5" outlineLevel="1" x14ac:dyDescent="0.25">
      <c r="A169" s="665">
        <v>19</v>
      </c>
      <c r="B169" s="620" t="s">
        <v>428</v>
      </c>
      <c r="C169" s="359"/>
      <c r="D169" s="659"/>
      <c r="E169" s="304" t="s">
        <v>444</v>
      </c>
    </row>
    <row r="170" spans="1:5" outlineLevel="1" x14ac:dyDescent="0.25">
      <c r="A170" s="665">
        <v>20</v>
      </c>
      <c r="B170" s="619" t="s">
        <v>429</v>
      </c>
      <c r="C170" s="359">
        <v>1</v>
      </c>
      <c r="D170" s="659"/>
      <c r="E170" s="304" t="s">
        <v>441</v>
      </c>
    </row>
    <row r="171" spans="1:5" outlineLevel="1" x14ac:dyDescent="0.25">
      <c r="A171" s="665">
        <v>21</v>
      </c>
      <c r="B171" s="619" t="s">
        <v>430</v>
      </c>
      <c r="C171" s="359">
        <v>1</v>
      </c>
      <c r="D171" s="659"/>
      <c r="E171" s="304" t="s">
        <v>441</v>
      </c>
    </row>
    <row r="172" spans="1:5" outlineLevel="1" x14ac:dyDescent="0.25">
      <c r="A172" s="665">
        <v>22</v>
      </c>
      <c r="B172" s="620" t="s">
        <v>3224</v>
      </c>
      <c r="C172" s="62"/>
      <c r="D172" s="62"/>
      <c r="E172" s="304" t="s">
        <v>442</v>
      </c>
    </row>
    <row r="173" spans="1:5" outlineLevel="1" x14ac:dyDescent="0.25">
      <c r="A173" s="665">
        <v>23</v>
      </c>
      <c r="B173" s="619" t="s">
        <v>431</v>
      </c>
      <c r="C173" s="359">
        <v>1</v>
      </c>
      <c r="D173" s="659">
        <v>1</v>
      </c>
      <c r="E173" s="304" t="s">
        <v>441</v>
      </c>
    </row>
    <row r="174" spans="1:5" outlineLevel="1" x14ac:dyDescent="0.25">
      <c r="A174" s="665">
        <v>24</v>
      </c>
      <c r="B174" s="619" t="s">
        <v>3601</v>
      </c>
      <c r="C174" s="359">
        <v>1</v>
      </c>
      <c r="D174" s="659">
        <v>1</v>
      </c>
      <c r="E174" s="304" t="s">
        <v>3835</v>
      </c>
    </row>
    <row r="175" spans="1:5" outlineLevel="1" x14ac:dyDescent="0.25">
      <c r="A175" s="665">
        <v>25</v>
      </c>
      <c r="B175" s="620" t="s">
        <v>3832</v>
      </c>
      <c r="C175" s="359"/>
      <c r="D175" s="659">
        <v>1</v>
      </c>
      <c r="E175" s="304" t="s">
        <v>3834</v>
      </c>
    </row>
    <row r="176" spans="1:5" outlineLevel="1" x14ac:dyDescent="0.25">
      <c r="A176" s="665">
        <v>26</v>
      </c>
      <c r="B176" s="620" t="s">
        <v>3833</v>
      </c>
      <c r="C176" s="359"/>
      <c r="D176" s="659">
        <v>1</v>
      </c>
      <c r="E176" s="304" t="s">
        <v>3834</v>
      </c>
    </row>
    <row r="177" spans="1:5" outlineLevel="1" x14ac:dyDescent="0.25">
      <c r="A177" s="665">
        <v>27</v>
      </c>
      <c r="B177" s="619" t="s">
        <v>432</v>
      </c>
      <c r="C177" s="359">
        <v>1</v>
      </c>
      <c r="D177" s="659"/>
      <c r="E177" s="304" t="s">
        <v>441</v>
      </c>
    </row>
    <row r="178" spans="1:5" outlineLevel="1" x14ac:dyDescent="0.25">
      <c r="A178" s="62">
        <v>28</v>
      </c>
      <c r="B178" s="619" t="s">
        <v>433</v>
      </c>
      <c r="C178" s="359">
        <v>1</v>
      </c>
      <c r="D178" s="659"/>
      <c r="E178" s="304" t="s">
        <v>441</v>
      </c>
    </row>
    <row r="179" spans="1:5" outlineLevel="1" x14ac:dyDescent="0.25">
      <c r="A179" s="62">
        <v>29</v>
      </c>
      <c r="B179" s="620" t="s">
        <v>434</v>
      </c>
      <c r="C179" s="359"/>
      <c r="D179" s="659"/>
      <c r="E179" s="304" t="s">
        <v>441</v>
      </c>
    </row>
    <row r="180" spans="1:5" outlineLevel="1" x14ac:dyDescent="0.25">
      <c r="A180" s="62">
        <v>30</v>
      </c>
      <c r="B180" s="620" t="s">
        <v>435</v>
      </c>
      <c r="C180" s="359"/>
      <c r="D180" s="659"/>
      <c r="E180" s="304" t="s">
        <v>442</v>
      </c>
    </row>
    <row r="181" spans="1:5" outlineLevel="1" x14ac:dyDescent="0.25">
      <c r="A181" s="62">
        <v>31</v>
      </c>
      <c r="B181" s="619" t="s">
        <v>7273</v>
      </c>
      <c r="C181" s="359">
        <v>1</v>
      </c>
      <c r="D181" s="659"/>
      <c r="E181" s="304" t="s">
        <v>441</v>
      </c>
    </row>
    <row r="182" spans="1:5" outlineLevel="1" x14ac:dyDescent="0.25">
      <c r="A182" s="62">
        <v>32</v>
      </c>
      <c r="B182" s="620" t="s">
        <v>436</v>
      </c>
      <c r="C182" s="359"/>
      <c r="D182" s="659"/>
      <c r="E182" s="304" t="s">
        <v>442</v>
      </c>
    </row>
    <row r="183" spans="1:5" outlineLevel="1" x14ac:dyDescent="0.25">
      <c r="A183" s="62">
        <v>33</v>
      </c>
      <c r="B183" s="620" t="s">
        <v>437</v>
      </c>
      <c r="C183" s="359"/>
      <c r="D183" s="659"/>
      <c r="E183" s="304" t="s">
        <v>442</v>
      </c>
    </row>
    <row r="184" spans="1:5" outlineLevel="1" x14ac:dyDescent="0.25">
      <c r="A184" s="62">
        <v>34</v>
      </c>
      <c r="B184" s="620" t="s">
        <v>438</v>
      </c>
      <c r="C184" s="359"/>
      <c r="D184" s="33"/>
      <c r="E184" s="304" t="s">
        <v>442</v>
      </c>
    </row>
    <row r="185" spans="1:5" outlineLevel="1" x14ac:dyDescent="0.25">
      <c r="A185" s="62">
        <v>35</v>
      </c>
      <c r="B185" s="620" t="s">
        <v>439</v>
      </c>
      <c r="C185" s="659"/>
      <c r="D185" s="33"/>
      <c r="E185" s="304" t="s">
        <v>442</v>
      </c>
    </row>
    <row r="186" spans="1:5" outlineLevel="1" x14ac:dyDescent="0.25">
      <c r="A186" s="62">
        <v>36</v>
      </c>
      <c r="B186" s="620" t="s">
        <v>440</v>
      </c>
      <c r="C186" s="659"/>
      <c r="D186" s="33"/>
      <c r="E186" s="304" t="s">
        <v>442</v>
      </c>
    </row>
    <row r="187" spans="1:5" outlineLevel="1" x14ac:dyDescent="0.25">
      <c r="A187" s="62">
        <v>37</v>
      </c>
      <c r="B187" s="620" t="s">
        <v>4080</v>
      </c>
      <c r="C187" s="62"/>
      <c r="D187" s="663">
        <v>1</v>
      </c>
      <c r="E187" s="304" t="s">
        <v>4081</v>
      </c>
    </row>
    <row r="188" spans="1:5" outlineLevel="1" x14ac:dyDescent="0.25">
      <c r="A188" s="62">
        <v>38</v>
      </c>
      <c r="B188" s="620" t="s">
        <v>4079</v>
      </c>
      <c r="C188" s="62"/>
      <c r="D188" s="509"/>
      <c r="E188" s="304" t="s">
        <v>4081</v>
      </c>
    </row>
    <row r="189" spans="1:5" outlineLevel="1" x14ac:dyDescent="0.25">
      <c r="A189" s="62">
        <v>39</v>
      </c>
      <c r="C189" s="62"/>
      <c r="D189" s="509"/>
    </row>
    <row r="190" spans="1:5" outlineLevel="1" x14ac:dyDescent="0.25">
      <c r="A190" s="62">
        <v>40</v>
      </c>
      <c r="B190" s="121"/>
      <c r="C190" s="62"/>
      <c r="D190" s="509"/>
    </row>
    <row r="191" spans="1:5" outlineLevel="1" x14ac:dyDescent="0.25">
      <c r="A191" s="62">
        <v>41</v>
      </c>
      <c r="B191" s="620" t="s">
        <v>4228</v>
      </c>
      <c r="C191" s="62"/>
      <c r="D191" s="509"/>
      <c r="E191" s="304" t="s">
        <v>2534</v>
      </c>
    </row>
    <row r="192" spans="1:5" outlineLevel="1" x14ac:dyDescent="0.25">
      <c r="A192" s="62">
        <v>42</v>
      </c>
      <c r="B192" s="415"/>
      <c r="C192" s="62"/>
      <c r="D192" s="509"/>
      <c r="E192" s="304" t="s">
        <v>2535</v>
      </c>
    </row>
    <row r="193" spans="1:5" outlineLevel="1" x14ac:dyDescent="0.25">
      <c r="A193" s="62">
        <v>43</v>
      </c>
      <c r="B193" s="415"/>
      <c r="C193" s="665"/>
      <c r="D193" s="509"/>
      <c r="E193" s="304" t="s">
        <v>2536</v>
      </c>
    </row>
    <row r="194" spans="1:5" outlineLevel="1" x14ac:dyDescent="0.25">
      <c r="A194" s="62">
        <v>44</v>
      </c>
      <c r="B194" s="415"/>
      <c r="C194" s="62"/>
      <c r="D194" s="509"/>
      <c r="E194" s="304" t="s">
        <v>2537</v>
      </c>
    </row>
    <row r="195" spans="1:5" outlineLevel="1" x14ac:dyDescent="0.25">
      <c r="A195" s="62">
        <v>45</v>
      </c>
      <c r="B195" s="415"/>
      <c r="C195" s="62"/>
      <c r="D195" s="509"/>
      <c r="E195" s="304" t="s">
        <v>2538</v>
      </c>
    </row>
    <row r="196" spans="1:5" outlineLevel="1" x14ac:dyDescent="0.25">
      <c r="A196" s="62">
        <v>46</v>
      </c>
      <c r="B196" s="415"/>
      <c r="C196" s="62"/>
      <c r="D196" s="509"/>
      <c r="E196" s="304" t="s">
        <v>2539</v>
      </c>
    </row>
    <row r="197" spans="1:5" outlineLevel="1" x14ac:dyDescent="0.25">
      <c r="A197" s="62">
        <v>47</v>
      </c>
      <c r="B197" s="415"/>
      <c r="C197" s="62"/>
      <c r="D197" s="509"/>
      <c r="E197" s="304" t="s">
        <v>2540</v>
      </c>
    </row>
    <row r="198" spans="1:5" ht="15.75" outlineLevel="1" thickBot="1" x14ac:dyDescent="0.3">
      <c r="A198" s="62">
        <v>48</v>
      </c>
      <c r="B198" s="415"/>
      <c r="C198" s="62"/>
      <c r="D198" s="509"/>
      <c r="E198" s="304" t="s">
        <v>2541</v>
      </c>
    </row>
    <row r="199" spans="1:5" ht="15.75" thickBot="1" x14ac:dyDescent="0.3">
      <c r="A199" s="199" t="s">
        <v>34</v>
      </c>
      <c r="B199" s="118"/>
      <c r="C199" s="35"/>
      <c r="D199" s="36"/>
    </row>
    <row r="200" spans="1:5" outlineLevel="1" x14ac:dyDescent="0.25">
      <c r="A200" s="62">
        <v>1</v>
      </c>
      <c r="B200" s="127"/>
      <c r="C200" s="33"/>
      <c r="D200" s="510"/>
    </row>
    <row r="201" spans="1:5" outlineLevel="1" x14ac:dyDescent="0.25">
      <c r="A201" s="62">
        <v>2</v>
      </c>
      <c r="B201" s="127"/>
      <c r="C201" s="33"/>
      <c r="D201" s="510"/>
    </row>
    <row r="202" spans="1:5" outlineLevel="1" x14ac:dyDescent="0.25">
      <c r="A202" s="62">
        <v>3</v>
      </c>
      <c r="B202" s="127"/>
      <c r="C202" s="359"/>
      <c r="D202" s="44"/>
    </row>
    <row r="203" spans="1:5" outlineLevel="1" x14ac:dyDescent="0.25">
      <c r="A203" s="62">
        <v>4</v>
      </c>
      <c r="B203" s="127"/>
      <c r="C203" s="359"/>
      <c r="D203" s="44"/>
    </row>
    <row r="204" spans="1:5" outlineLevel="1" x14ac:dyDescent="0.25">
      <c r="A204" s="62">
        <v>5</v>
      </c>
      <c r="B204" s="127"/>
      <c r="C204" s="359"/>
      <c r="D204" s="44"/>
    </row>
    <row r="205" spans="1:5" outlineLevel="1" x14ac:dyDescent="0.25">
      <c r="A205" s="62">
        <v>6</v>
      </c>
      <c r="B205" s="127"/>
      <c r="C205" s="359"/>
      <c r="D205" s="44"/>
    </row>
    <row r="206" spans="1:5" outlineLevel="1" x14ac:dyDescent="0.25">
      <c r="A206" s="62">
        <v>7</v>
      </c>
      <c r="B206" s="127"/>
      <c r="C206" s="359"/>
      <c r="D206" s="44"/>
    </row>
    <row r="207" spans="1:5" outlineLevel="1" x14ac:dyDescent="0.25">
      <c r="A207" s="62">
        <v>8</v>
      </c>
      <c r="B207" s="127"/>
      <c r="C207" s="62"/>
      <c r="D207" s="509"/>
    </row>
    <row r="208" spans="1:5" outlineLevel="1" x14ac:dyDescent="0.25">
      <c r="A208" s="62">
        <v>9</v>
      </c>
      <c r="B208" s="127"/>
      <c r="C208" s="62"/>
      <c r="D208" s="509"/>
    </row>
    <row r="209" spans="1:4" outlineLevel="1" x14ac:dyDescent="0.25">
      <c r="A209" s="62">
        <v>10</v>
      </c>
      <c r="B209" s="127"/>
      <c r="C209" s="62"/>
      <c r="D209" s="509"/>
    </row>
    <row r="210" spans="1:4" outlineLevel="1" x14ac:dyDescent="0.25">
      <c r="A210" s="62">
        <v>11</v>
      </c>
      <c r="B210" s="127"/>
      <c r="C210" s="62"/>
      <c r="D210" s="509"/>
    </row>
    <row r="211" spans="1:4" outlineLevel="1" x14ac:dyDescent="0.25">
      <c r="A211" s="62">
        <v>12</v>
      </c>
      <c r="B211" s="127"/>
      <c r="C211" s="62"/>
      <c r="D211" s="509"/>
    </row>
    <row r="212" spans="1:4" outlineLevel="1" x14ac:dyDescent="0.25">
      <c r="A212" s="62">
        <v>13</v>
      </c>
      <c r="B212" s="127"/>
      <c r="C212" s="62"/>
      <c r="D212" s="509"/>
    </row>
    <row r="213" spans="1:4" outlineLevel="1" x14ac:dyDescent="0.25">
      <c r="A213" s="62">
        <v>14</v>
      </c>
      <c r="B213" s="127"/>
      <c r="C213" s="62"/>
      <c r="D213" s="509"/>
    </row>
    <row r="214" spans="1:4" outlineLevel="1" x14ac:dyDescent="0.25">
      <c r="A214" s="62">
        <v>15</v>
      </c>
      <c r="B214" s="127"/>
      <c r="C214" s="62"/>
      <c r="D214" s="509"/>
    </row>
    <row r="215" spans="1:4" outlineLevel="1" x14ac:dyDescent="0.25">
      <c r="A215" s="62">
        <v>16</v>
      </c>
      <c r="B215" s="127"/>
      <c r="C215" s="62"/>
      <c r="D215" s="509"/>
    </row>
    <row r="216" spans="1:4" outlineLevel="1" x14ac:dyDescent="0.25">
      <c r="A216" s="62">
        <v>17</v>
      </c>
      <c r="B216" s="127"/>
      <c r="C216" s="62"/>
      <c r="D216" s="509"/>
    </row>
    <row r="217" spans="1:4" outlineLevel="1" x14ac:dyDescent="0.25">
      <c r="A217" s="62">
        <v>18</v>
      </c>
      <c r="B217" s="127"/>
      <c r="C217" s="62"/>
      <c r="D217" s="509"/>
    </row>
    <row r="218" spans="1:4" outlineLevel="1" x14ac:dyDescent="0.25">
      <c r="A218" s="62">
        <v>19</v>
      </c>
      <c r="B218" s="127"/>
      <c r="C218" s="62"/>
      <c r="D218" s="509"/>
    </row>
    <row r="219" spans="1:4" outlineLevel="1" x14ac:dyDescent="0.25">
      <c r="A219" s="62">
        <v>20</v>
      </c>
      <c r="B219" s="127"/>
      <c r="C219" s="62"/>
      <c r="D219" s="509"/>
    </row>
    <row r="220" spans="1:4" outlineLevel="1" x14ac:dyDescent="0.25">
      <c r="A220" s="62">
        <v>21</v>
      </c>
      <c r="B220" s="127"/>
      <c r="C220" s="62"/>
      <c r="D220" s="509"/>
    </row>
    <row r="221" spans="1:4" outlineLevel="1" x14ac:dyDescent="0.25">
      <c r="A221" s="62">
        <v>22</v>
      </c>
      <c r="B221" s="127"/>
      <c r="C221" s="62"/>
      <c r="D221" s="509"/>
    </row>
    <row r="222" spans="1:4" outlineLevel="1" x14ac:dyDescent="0.25">
      <c r="A222" s="62">
        <v>23</v>
      </c>
      <c r="B222" s="127"/>
      <c r="C222" s="62"/>
      <c r="D222" s="509"/>
    </row>
    <row r="223" spans="1:4" outlineLevel="1" x14ac:dyDescent="0.25">
      <c r="A223" s="62">
        <v>24</v>
      </c>
      <c r="B223" s="127"/>
      <c r="C223" s="62"/>
      <c r="D223" s="509"/>
    </row>
    <row r="224" spans="1:4" outlineLevel="1" x14ac:dyDescent="0.25">
      <c r="A224" s="62">
        <v>25</v>
      </c>
      <c r="B224" s="127"/>
      <c r="C224" s="62"/>
      <c r="D224" s="509"/>
    </row>
    <row r="225" spans="1:4" outlineLevel="1" x14ac:dyDescent="0.25">
      <c r="A225" s="62">
        <v>26</v>
      </c>
      <c r="B225" s="127"/>
      <c r="C225" s="62"/>
      <c r="D225" s="509"/>
    </row>
    <row r="226" spans="1:4" outlineLevel="1" x14ac:dyDescent="0.25">
      <c r="A226" s="62">
        <v>27</v>
      </c>
      <c r="B226" s="127"/>
      <c r="C226" s="62"/>
      <c r="D226" s="509"/>
    </row>
    <row r="227" spans="1:4" outlineLevel="1" x14ac:dyDescent="0.25">
      <c r="A227" s="62">
        <v>28</v>
      </c>
      <c r="B227" s="127"/>
      <c r="C227" s="62"/>
      <c r="D227" s="509"/>
    </row>
    <row r="228" spans="1:4" outlineLevel="1" x14ac:dyDescent="0.25">
      <c r="A228" s="62">
        <v>29</v>
      </c>
      <c r="B228" s="127"/>
      <c r="C228" s="62"/>
      <c r="D228" s="509"/>
    </row>
    <row r="229" spans="1:4" outlineLevel="1" x14ac:dyDescent="0.25">
      <c r="A229" s="62">
        <v>30</v>
      </c>
      <c r="B229" s="127"/>
      <c r="C229" s="62"/>
      <c r="D229" s="509"/>
    </row>
    <row r="230" spans="1:4" outlineLevel="1" x14ac:dyDescent="0.25">
      <c r="A230" s="62">
        <v>31</v>
      </c>
      <c r="B230" s="127"/>
      <c r="C230" s="62"/>
      <c r="D230" s="509"/>
    </row>
    <row r="231" spans="1:4" outlineLevel="1" x14ac:dyDescent="0.25">
      <c r="A231" s="62">
        <v>32</v>
      </c>
      <c r="B231" s="127"/>
      <c r="C231" s="62"/>
      <c r="D231" s="509"/>
    </row>
    <row r="232" spans="1:4" outlineLevel="1" x14ac:dyDescent="0.25">
      <c r="A232" s="62">
        <v>33</v>
      </c>
      <c r="B232" s="127"/>
      <c r="C232" s="62"/>
      <c r="D232" s="509"/>
    </row>
    <row r="233" spans="1:4" outlineLevel="1" x14ac:dyDescent="0.25">
      <c r="A233" s="62">
        <v>34</v>
      </c>
      <c r="B233" s="119"/>
      <c r="C233" s="62"/>
      <c r="D233" s="509"/>
    </row>
    <row r="234" spans="1:4" outlineLevel="1" x14ac:dyDescent="0.25">
      <c r="A234" s="62">
        <v>35</v>
      </c>
      <c r="B234" s="119"/>
      <c r="C234" s="62"/>
      <c r="D234" s="509"/>
    </row>
    <row r="235" spans="1:4" outlineLevel="1" x14ac:dyDescent="0.25">
      <c r="A235" s="62">
        <v>36</v>
      </c>
      <c r="B235" s="119"/>
      <c r="C235" s="62"/>
      <c r="D235" s="509"/>
    </row>
    <row r="236" spans="1:4" outlineLevel="1" x14ac:dyDescent="0.25">
      <c r="A236" s="62">
        <v>37</v>
      </c>
      <c r="B236" s="119"/>
      <c r="C236" s="62"/>
      <c r="D236" s="509"/>
    </row>
    <row r="237" spans="1:4" outlineLevel="1" x14ac:dyDescent="0.25">
      <c r="A237" s="62">
        <v>38</v>
      </c>
      <c r="B237" s="119"/>
      <c r="C237" s="62"/>
      <c r="D237" s="509"/>
    </row>
    <row r="238" spans="1:4" outlineLevel="1" x14ac:dyDescent="0.25">
      <c r="A238" s="62">
        <v>39</v>
      </c>
      <c r="B238" s="119"/>
      <c r="C238" s="62"/>
      <c r="D238" s="509"/>
    </row>
    <row r="239" spans="1:4" outlineLevel="1" x14ac:dyDescent="0.25">
      <c r="A239" s="62">
        <v>40</v>
      </c>
      <c r="B239" s="119"/>
      <c r="C239" s="62"/>
      <c r="D239" s="509"/>
    </row>
    <row r="240" spans="1:4" outlineLevel="1" x14ac:dyDescent="0.25">
      <c r="A240" s="62">
        <v>41</v>
      </c>
      <c r="B240" s="119"/>
      <c r="C240" s="62"/>
      <c r="D240" s="509"/>
    </row>
    <row r="241" spans="1:4" outlineLevel="1" x14ac:dyDescent="0.25">
      <c r="A241" s="62">
        <v>42</v>
      </c>
      <c r="B241" s="119"/>
      <c r="C241" s="62"/>
      <c r="D241" s="509"/>
    </row>
    <row r="242" spans="1:4" outlineLevel="1" x14ac:dyDescent="0.25">
      <c r="A242" s="62">
        <v>43</v>
      </c>
      <c r="B242" s="119"/>
      <c r="C242" s="62"/>
      <c r="D242" s="509"/>
    </row>
    <row r="243" spans="1:4" outlineLevel="1" x14ac:dyDescent="0.25">
      <c r="A243" s="62">
        <v>44</v>
      </c>
      <c r="B243" s="119"/>
      <c r="C243" s="62"/>
      <c r="D243" s="509"/>
    </row>
    <row r="244" spans="1:4" outlineLevel="1" x14ac:dyDescent="0.25">
      <c r="A244" s="62">
        <v>45</v>
      </c>
      <c r="B244" s="119"/>
      <c r="C244" s="62"/>
      <c r="D244" s="509"/>
    </row>
    <row r="245" spans="1:4" outlineLevel="1" x14ac:dyDescent="0.25">
      <c r="A245" s="62">
        <v>46</v>
      </c>
      <c r="B245" s="119"/>
      <c r="C245" s="62"/>
      <c r="D245" s="509"/>
    </row>
    <row r="246" spans="1:4" outlineLevel="1" x14ac:dyDescent="0.25">
      <c r="A246" s="62">
        <v>47</v>
      </c>
      <c r="B246" s="119"/>
      <c r="C246" s="62"/>
      <c r="D246" s="509"/>
    </row>
    <row r="247" spans="1:4" ht="15.75" outlineLevel="1" thickBot="1" x14ac:dyDescent="0.3">
      <c r="A247" s="62">
        <v>48</v>
      </c>
      <c r="B247" s="119"/>
      <c r="C247" s="62"/>
      <c r="D247" s="63"/>
    </row>
    <row r="248" spans="1:4" ht="15.75" thickBot="1" x14ac:dyDescent="0.3">
      <c r="A248" s="199" t="s">
        <v>35</v>
      </c>
      <c r="B248" s="118"/>
      <c r="C248" s="35"/>
      <c r="D248" s="512"/>
    </row>
    <row r="249" spans="1:4" outlineLevel="1" x14ac:dyDescent="0.25">
      <c r="A249" s="62">
        <v>1</v>
      </c>
      <c r="B249" s="127"/>
      <c r="C249" s="62"/>
      <c r="D249" s="509"/>
    </row>
    <row r="250" spans="1:4" outlineLevel="1" x14ac:dyDescent="0.25">
      <c r="A250" s="62">
        <v>2</v>
      </c>
      <c r="B250" s="127"/>
      <c r="C250" s="62"/>
      <c r="D250" s="509"/>
    </row>
    <row r="251" spans="1:4" outlineLevel="1" x14ac:dyDescent="0.25">
      <c r="A251" s="62">
        <v>3</v>
      </c>
      <c r="B251" s="127"/>
      <c r="C251" s="62"/>
      <c r="D251" s="509"/>
    </row>
    <row r="252" spans="1:4" outlineLevel="1" x14ac:dyDescent="0.25">
      <c r="A252" s="62">
        <v>4</v>
      </c>
      <c r="B252" s="127"/>
      <c r="C252" s="62"/>
      <c r="D252" s="509"/>
    </row>
    <row r="253" spans="1:4" outlineLevel="1" x14ac:dyDescent="0.25">
      <c r="A253" s="62">
        <v>5</v>
      </c>
      <c r="B253" s="127"/>
      <c r="C253" s="62"/>
      <c r="D253" s="509"/>
    </row>
    <row r="254" spans="1:4" outlineLevel="1" x14ac:dyDescent="0.25">
      <c r="A254" s="62">
        <v>6</v>
      </c>
      <c r="B254" s="127"/>
      <c r="C254" s="62"/>
      <c r="D254" s="509"/>
    </row>
    <row r="255" spans="1:4" outlineLevel="1" x14ac:dyDescent="0.25">
      <c r="A255" s="62">
        <v>7</v>
      </c>
      <c r="B255" s="127"/>
      <c r="C255" s="62"/>
      <c r="D255" s="509"/>
    </row>
    <row r="256" spans="1:4" outlineLevel="1" x14ac:dyDescent="0.25">
      <c r="A256" s="62">
        <v>8</v>
      </c>
      <c r="B256" s="127"/>
      <c r="C256" s="62"/>
      <c r="D256" s="509"/>
    </row>
    <row r="257" spans="1:4" outlineLevel="1" x14ac:dyDescent="0.25">
      <c r="A257" s="62">
        <v>9</v>
      </c>
      <c r="B257" s="127"/>
      <c r="C257" s="62"/>
      <c r="D257" s="509"/>
    </row>
    <row r="258" spans="1:4" outlineLevel="1" x14ac:dyDescent="0.25">
      <c r="A258" s="62">
        <v>10</v>
      </c>
      <c r="B258" s="127"/>
      <c r="C258" s="62"/>
      <c r="D258" s="509"/>
    </row>
    <row r="259" spans="1:4" outlineLevel="1" x14ac:dyDescent="0.25">
      <c r="A259" s="62">
        <v>11</v>
      </c>
      <c r="B259" s="127"/>
      <c r="C259" s="62"/>
      <c r="D259" s="509"/>
    </row>
    <row r="260" spans="1:4" outlineLevel="1" x14ac:dyDescent="0.25">
      <c r="A260" s="62">
        <v>12</v>
      </c>
      <c r="B260" s="127"/>
      <c r="C260" s="62"/>
      <c r="D260" s="509"/>
    </row>
    <row r="261" spans="1:4" outlineLevel="1" x14ac:dyDescent="0.25">
      <c r="A261" s="62">
        <v>13</v>
      </c>
      <c r="B261" s="127"/>
      <c r="C261" s="62"/>
      <c r="D261" s="509"/>
    </row>
    <row r="262" spans="1:4" outlineLevel="1" x14ac:dyDescent="0.25">
      <c r="A262" s="62">
        <v>14</v>
      </c>
      <c r="B262" s="127"/>
      <c r="C262" s="62"/>
      <c r="D262" s="509"/>
    </row>
    <row r="263" spans="1:4" outlineLevel="1" x14ac:dyDescent="0.25">
      <c r="A263" s="62">
        <v>15</v>
      </c>
      <c r="B263" s="127"/>
      <c r="C263" s="62"/>
      <c r="D263" s="509"/>
    </row>
    <row r="264" spans="1:4" outlineLevel="1" x14ac:dyDescent="0.25">
      <c r="A264" s="62">
        <v>16</v>
      </c>
      <c r="B264" s="127"/>
      <c r="C264" s="62"/>
      <c r="D264" s="509"/>
    </row>
    <row r="265" spans="1:4" outlineLevel="1" x14ac:dyDescent="0.25">
      <c r="A265" s="62">
        <v>17</v>
      </c>
      <c r="B265" s="127"/>
      <c r="C265" s="62"/>
      <c r="D265" s="509"/>
    </row>
    <row r="266" spans="1:4" outlineLevel="1" x14ac:dyDescent="0.25">
      <c r="A266" s="62">
        <v>18</v>
      </c>
      <c r="B266" s="127"/>
      <c r="C266" s="62"/>
      <c r="D266" s="509"/>
    </row>
    <row r="267" spans="1:4" outlineLevel="1" x14ac:dyDescent="0.25">
      <c r="A267" s="62">
        <v>19</v>
      </c>
      <c r="B267" s="127"/>
      <c r="C267" s="62"/>
      <c r="D267" s="509"/>
    </row>
    <row r="268" spans="1:4" outlineLevel="1" x14ac:dyDescent="0.25">
      <c r="A268" s="62">
        <v>20</v>
      </c>
      <c r="B268" s="127"/>
      <c r="C268" s="62"/>
      <c r="D268" s="509"/>
    </row>
    <row r="269" spans="1:4" outlineLevel="1" x14ac:dyDescent="0.25">
      <c r="A269" s="62">
        <v>21</v>
      </c>
      <c r="B269" s="127"/>
      <c r="C269" s="62"/>
      <c r="D269" s="509"/>
    </row>
    <row r="270" spans="1:4" outlineLevel="1" x14ac:dyDescent="0.25">
      <c r="A270" s="62">
        <v>22</v>
      </c>
      <c r="B270" s="127"/>
      <c r="C270" s="62"/>
      <c r="D270" s="509"/>
    </row>
    <row r="271" spans="1:4" outlineLevel="1" x14ac:dyDescent="0.25">
      <c r="A271" s="62">
        <v>23</v>
      </c>
      <c r="B271" s="127"/>
      <c r="C271" s="62"/>
      <c r="D271" s="509"/>
    </row>
    <row r="272" spans="1:4" outlineLevel="1" x14ac:dyDescent="0.25">
      <c r="A272" s="62">
        <v>24</v>
      </c>
      <c r="B272" s="127"/>
      <c r="C272" s="62"/>
      <c r="D272" s="509"/>
    </row>
    <row r="273" spans="1:4" outlineLevel="1" x14ac:dyDescent="0.25">
      <c r="A273" s="62">
        <v>25</v>
      </c>
      <c r="B273" s="127"/>
      <c r="C273" s="62"/>
      <c r="D273" s="509"/>
    </row>
    <row r="274" spans="1:4" outlineLevel="1" x14ac:dyDescent="0.25">
      <c r="A274" s="62">
        <v>26</v>
      </c>
      <c r="B274" s="127"/>
      <c r="C274" s="62"/>
      <c r="D274" s="509"/>
    </row>
    <row r="275" spans="1:4" outlineLevel="1" x14ac:dyDescent="0.25">
      <c r="A275" s="62">
        <v>27</v>
      </c>
      <c r="B275" s="127"/>
      <c r="C275" s="62"/>
      <c r="D275" s="509"/>
    </row>
    <row r="276" spans="1:4" outlineLevel="1" x14ac:dyDescent="0.25">
      <c r="A276" s="62">
        <v>28</v>
      </c>
      <c r="B276" s="127"/>
      <c r="C276" s="62"/>
      <c r="D276" s="509"/>
    </row>
    <row r="277" spans="1:4" outlineLevel="1" x14ac:dyDescent="0.25">
      <c r="A277" s="62">
        <v>29</v>
      </c>
      <c r="B277" s="127"/>
      <c r="C277" s="62"/>
      <c r="D277" s="509"/>
    </row>
    <row r="278" spans="1:4" outlineLevel="1" x14ac:dyDescent="0.25">
      <c r="A278" s="62">
        <v>30</v>
      </c>
      <c r="B278" s="127"/>
      <c r="C278" s="62"/>
      <c r="D278" s="509"/>
    </row>
    <row r="279" spans="1:4" outlineLevel="1" x14ac:dyDescent="0.25">
      <c r="A279" s="62">
        <v>31</v>
      </c>
      <c r="B279" s="127"/>
      <c r="C279" s="62"/>
      <c r="D279" s="509"/>
    </row>
    <row r="280" spans="1:4" outlineLevel="1" x14ac:dyDescent="0.25">
      <c r="A280" s="62">
        <v>32</v>
      </c>
      <c r="B280" s="127"/>
      <c r="C280" s="62"/>
      <c r="D280" s="509"/>
    </row>
    <row r="281" spans="1:4" outlineLevel="1" x14ac:dyDescent="0.25">
      <c r="A281" s="62">
        <v>33</v>
      </c>
      <c r="B281" s="127"/>
      <c r="C281" s="62"/>
      <c r="D281" s="509"/>
    </row>
    <row r="282" spans="1:4" outlineLevel="1" x14ac:dyDescent="0.25">
      <c r="A282" s="62">
        <v>34</v>
      </c>
      <c r="B282" s="119"/>
      <c r="C282" s="62"/>
      <c r="D282" s="509"/>
    </row>
    <row r="283" spans="1:4" outlineLevel="1" x14ac:dyDescent="0.25">
      <c r="A283" s="62">
        <v>35</v>
      </c>
      <c r="B283" s="119"/>
      <c r="C283" s="62"/>
      <c r="D283" s="509"/>
    </row>
    <row r="284" spans="1:4" outlineLevel="1" x14ac:dyDescent="0.25">
      <c r="A284" s="62">
        <v>36</v>
      </c>
      <c r="B284" s="119"/>
      <c r="C284" s="62"/>
      <c r="D284" s="509"/>
    </row>
    <row r="285" spans="1:4" outlineLevel="1" x14ac:dyDescent="0.25">
      <c r="A285" s="62">
        <v>37</v>
      </c>
      <c r="B285" s="119"/>
      <c r="C285" s="62"/>
      <c r="D285" s="509"/>
    </row>
    <row r="286" spans="1:4" outlineLevel="1" x14ac:dyDescent="0.25">
      <c r="A286" s="62">
        <v>38</v>
      </c>
      <c r="B286" s="119"/>
      <c r="C286" s="62"/>
      <c r="D286" s="509"/>
    </row>
    <row r="287" spans="1:4" outlineLevel="1" x14ac:dyDescent="0.25">
      <c r="A287" s="62">
        <v>39</v>
      </c>
      <c r="B287" s="119"/>
      <c r="C287" s="62"/>
      <c r="D287" s="509"/>
    </row>
    <row r="288" spans="1:4" outlineLevel="1" x14ac:dyDescent="0.25">
      <c r="A288" s="62">
        <v>40</v>
      </c>
      <c r="B288" s="119"/>
      <c r="C288" s="62"/>
      <c r="D288" s="509"/>
    </row>
    <row r="289" spans="1:4" outlineLevel="1" x14ac:dyDescent="0.25">
      <c r="A289" s="62">
        <v>41</v>
      </c>
      <c r="B289" s="119"/>
      <c r="C289" s="62"/>
      <c r="D289" s="509"/>
    </row>
    <row r="290" spans="1:4" outlineLevel="1" x14ac:dyDescent="0.25">
      <c r="A290" s="62">
        <v>42</v>
      </c>
      <c r="B290" s="119"/>
      <c r="C290" s="62"/>
      <c r="D290" s="509"/>
    </row>
    <row r="291" spans="1:4" outlineLevel="1" x14ac:dyDescent="0.25">
      <c r="A291" s="62">
        <v>43</v>
      </c>
      <c r="B291" s="119"/>
      <c r="C291" s="62"/>
      <c r="D291" s="509"/>
    </row>
    <row r="292" spans="1:4" outlineLevel="1" x14ac:dyDescent="0.25">
      <c r="A292" s="62">
        <v>44</v>
      </c>
      <c r="B292" s="119"/>
      <c r="C292" s="62"/>
      <c r="D292" s="509"/>
    </row>
    <row r="293" spans="1:4" outlineLevel="1" x14ac:dyDescent="0.25">
      <c r="A293" s="62">
        <v>45</v>
      </c>
      <c r="B293" s="119"/>
      <c r="C293" s="62"/>
      <c r="D293" s="509"/>
    </row>
    <row r="294" spans="1:4" outlineLevel="1" x14ac:dyDescent="0.25">
      <c r="A294" s="62">
        <v>46</v>
      </c>
      <c r="B294" s="119"/>
      <c r="C294" s="62"/>
      <c r="D294" s="509"/>
    </row>
    <row r="295" spans="1:4" outlineLevel="1" x14ac:dyDescent="0.25">
      <c r="A295" s="62">
        <v>47</v>
      </c>
      <c r="B295" s="119"/>
      <c r="C295" s="62"/>
      <c r="D295" s="509"/>
    </row>
    <row r="296" spans="1:4" ht="15.75" outlineLevel="1" thickBot="1" x14ac:dyDescent="0.3">
      <c r="A296" s="62">
        <v>48</v>
      </c>
      <c r="B296" s="119"/>
      <c r="C296" s="62"/>
      <c r="D296" s="63"/>
    </row>
    <row r="297" spans="1:4" ht="15.75" thickBot="1" x14ac:dyDescent="0.3">
      <c r="A297" s="199" t="s">
        <v>36</v>
      </c>
      <c r="B297" s="118"/>
      <c r="C297" s="35"/>
      <c r="D297" s="36"/>
    </row>
    <row r="298" spans="1:4" outlineLevel="1" x14ac:dyDescent="0.25">
      <c r="A298" s="62">
        <v>1</v>
      </c>
      <c r="B298" s="127"/>
      <c r="C298" s="62"/>
      <c r="D298" s="509"/>
    </row>
    <row r="299" spans="1:4" outlineLevel="1" x14ac:dyDescent="0.25">
      <c r="A299" s="62">
        <v>2</v>
      </c>
      <c r="B299" s="127"/>
      <c r="C299" s="62"/>
      <c r="D299" s="509"/>
    </row>
    <row r="300" spans="1:4" outlineLevel="1" x14ac:dyDescent="0.25">
      <c r="A300" s="62">
        <v>3</v>
      </c>
      <c r="B300" s="127"/>
      <c r="C300" s="62"/>
      <c r="D300" s="509"/>
    </row>
    <row r="301" spans="1:4" outlineLevel="1" x14ac:dyDescent="0.25">
      <c r="A301" s="62">
        <v>4</v>
      </c>
      <c r="B301" s="127"/>
      <c r="C301" s="62"/>
      <c r="D301" s="509"/>
    </row>
    <row r="302" spans="1:4" outlineLevel="1" x14ac:dyDescent="0.25">
      <c r="A302" s="62">
        <v>5</v>
      </c>
      <c r="B302" s="127"/>
      <c r="C302" s="62"/>
      <c r="D302" s="509"/>
    </row>
    <row r="303" spans="1:4" outlineLevel="1" x14ac:dyDescent="0.25">
      <c r="A303" s="62">
        <v>6</v>
      </c>
      <c r="B303" s="127"/>
      <c r="C303" s="62"/>
      <c r="D303" s="509"/>
    </row>
    <row r="304" spans="1:4" outlineLevel="1" x14ac:dyDescent="0.25">
      <c r="A304" s="62">
        <v>7</v>
      </c>
      <c r="B304" s="127"/>
      <c r="C304" s="62"/>
      <c r="D304" s="509"/>
    </row>
    <row r="305" spans="1:4" outlineLevel="1" x14ac:dyDescent="0.25">
      <c r="A305" s="62">
        <v>8</v>
      </c>
      <c r="B305" s="127"/>
      <c r="C305" s="62"/>
      <c r="D305" s="509"/>
    </row>
    <row r="306" spans="1:4" outlineLevel="1" x14ac:dyDescent="0.25">
      <c r="A306" s="62">
        <v>9</v>
      </c>
      <c r="B306" s="127"/>
      <c r="C306" s="62"/>
      <c r="D306" s="509"/>
    </row>
    <row r="307" spans="1:4" outlineLevel="1" x14ac:dyDescent="0.25">
      <c r="A307" s="62">
        <v>10</v>
      </c>
      <c r="B307" s="127"/>
      <c r="C307" s="62"/>
      <c r="D307" s="509"/>
    </row>
    <row r="308" spans="1:4" outlineLevel="1" x14ac:dyDescent="0.25">
      <c r="A308" s="62">
        <v>11</v>
      </c>
      <c r="B308" s="127"/>
      <c r="C308" s="62"/>
      <c r="D308" s="509"/>
    </row>
    <row r="309" spans="1:4" outlineLevel="1" x14ac:dyDescent="0.25">
      <c r="A309" s="62">
        <v>12</v>
      </c>
      <c r="B309" s="127"/>
      <c r="C309" s="62"/>
      <c r="D309" s="509"/>
    </row>
    <row r="310" spans="1:4" outlineLevel="1" x14ac:dyDescent="0.25">
      <c r="A310" s="62">
        <v>13</v>
      </c>
      <c r="B310" s="127"/>
      <c r="C310" s="62"/>
      <c r="D310" s="509"/>
    </row>
    <row r="311" spans="1:4" outlineLevel="1" x14ac:dyDescent="0.25">
      <c r="A311" s="62">
        <v>14</v>
      </c>
      <c r="B311" s="127"/>
      <c r="C311" s="62"/>
      <c r="D311" s="509"/>
    </row>
    <row r="312" spans="1:4" outlineLevel="1" x14ac:dyDescent="0.25">
      <c r="A312" s="62">
        <v>15</v>
      </c>
      <c r="B312" s="127"/>
      <c r="C312" s="62"/>
      <c r="D312" s="509"/>
    </row>
    <row r="313" spans="1:4" outlineLevel="1" x14ac:dyDescent="0.25">
      <c r="A313" s="62">
        <v>16</v>
      </c>
      <c r="B313" s="127"/>
      <c r="C313" s="62"/>
      <c r="D313" s="509"/>
    </row>
    <row r="314" spans="1:4" outlineLevel="1" x14ac:dyDescent="0.25">
      <c r="A314" s="62">
        <v>17</v>
      </c>
      <c r="B314" s="127"/>
      <c r="C314" s="62"/>
      <c r="D314" s="509"/>
    </row>
    <row r="315" spans="1:4" outlineLevel="1" x14ac:dyDescent="0.25">
      <c r="A315" s="62">
        <v>18</v>
      </c>
      <c r="B315" s="127"/>
      <c r="C315" s="62"/>
      <c r="D315" s="509"/>
    </row>
    <row r="316" spans="1:4" outlineLevel="1" x14ac:dyDescent="0.25">
      <c r="A316" s="62">
        <v>19</v>
      </c>
      <c r="B316" s="127"/>
      <c r="C316" s="62"/>
      <c r="D316" s="509"/>
    </row>
    <row r="317" spans="1:4" outlineLevel="1" x14ac:dyDescent="0.25">
      <c r="A317" s="62">
        <v>20</v>
      </c>
      <c r="B317" s="127"/>
      <c r="C317" s="62"/>
      <c r="D317" s="509"/>
    </row>
    <row r="318" spans="1:4" outlineLevel="1" x14ac:dyDescent="0.25">
      <c r="A318" s="62">
        <v>21</v>
      </c>
      <c r="B318" s="127"/>
      <c r="C318" s="62"/>
      <c r="D318" s="509"/>
    </row>
    <row r="319" spans="1:4" outlineLevel="1" x14ac:dyDescent="0.25">
      <c r="A319" s="62">
        <v>22</v>
      </c>
      <c r="B319" s="127"/>
      <c r="C319" s="62"/>
      <c r="D319" s="509"/>
    </row>
    <row r="320" spans="1:4" outlineLevel="1" x14ac:dyDescent="0.25">
      <c r="A320" s="62">
        <v>23</v>
      </c>
      <c r="B320" s="127"/>
      <c r="C320" s="62"/>
      <c r="D320" s="509"/>
    </row>
    <row r="321" spans="1:4" outlineLevel="1" x14ac:dyDescent="0.25">
      <c r="A321" s="62">
        <v>24</v>
      </c>
      <c r="B321" s="127"/>
      <c r="C321" s="62"/>
      <c r="D321" s="509"/>
    </row>
    <row r="322" spans="1:4" outlineLevel="1" x14ac:dyDescent="0.25">
      <c r="A322" s="62">
        <v>25</v>
      </c>
      <c r="B322" s="127"/>
      <c r="C322" s="62"/>
      <c r="D322" s="509"/>
    </row>
    <row r="323" spans="1:4" outlineLevel="1" x14ac:dyDescent="0.25">
      <c r="A323" s="62">
        <v>26</v>
      </c>
      <c r="B323" s="127"/>
      <c r="C323" s="62"/>
      <c r="D323" s="509"/>
    </row>
    <row r="324" spans="1:4" outlineLevel="1" x14ac:dyDescent="0.25">
      <c r="A324" s="62">
        <v>27</v>
      </c>
      <c r="B324" s="127"/>
      <c r="C324" s="62"/>
      <c r="D324" s="509"/>
    </row>
    <row r="325" spans="1:4" outlineLevel="1" x14ac:dyDescent="0.25">
      <c r="A325" s="62">
        <v>28</v>
      </c>
      <c r="B325" s="127"/>
      <c r="C325" s="62"/>
      <c r="D325" s="509"/>
    </row>
    <row r="326" spans="1:4" outlineLevel="1" x14ac:dyDescent="0.25">
      <c r="A326" s="62">
        <v>29</v>
      </c>
      <c r="B326" s="127"/>
      <c r="C326" s="62"/>
      <c r="D326" s="509"/>
    </row>
    <row r="327" spans="1:4" outlineLevel="1" x14ac:dyDescent="0.25">
      <c r="A327" s="62">
        <v>30</v>
      </c>
      <c r="B327" s="127"/>
      <c r="C327" s="62"/>
      <c r="D327" s="509"/>
    </row>
    <row r="328" spans="1:4" outlineLevel="1" x14ac:dyDescent="0.25">
      <c r="A328" s="62">
        <v>31</v>
      </c>
      <c r="B328" s="127"/>
      <c r="C328" s="62"/>
      <c r="D328" s="509"/>
    </row>
    <row r="329" spans="1:4" outlineLevel="1" x14ac:dyDescent="0.25">
      <c r="A329" s="62">
        <v>32</v>
      </c>
      <c r="B329" s="127"/>
      <c r="C329" s="62"/>
      <c r="D329" s="509"/>
    </row>
    <row r="330" spans="1:4" outlineLevel="1" x14ac:dyDescent="0.25">
      <c r="A330" s="62">
        <v>33</v>
      </c>
      <c r="B330" s="127"/>
      <c r="C330" s="62"/>
      <c r="D330" s="509"/>
    </row>
    <row r="331" spans="1:4" outlineLevel="1" x14ac:dyDescent="0.25">
      <c r="A331" s="62">
        <v>34</v>
      </c>
      <c r="B331" s="119"/>
      <c r="C331" s="62"/>
      <c r="D331" s="509"/>
    </row>
    <row r="332" spans="1:4" outlineLevel="1" x14ac:dyDescent="0.25">
      <c r="A332" s="62">
        <v>35</v>
      </c>
      <c r="B332" s="119"/>
      <c r="C332" s="62"/>
      <c r="D332" s="509"/>
    </row>
    <row r="333" spans="1:4" outlineLevel="1" x14ac:dyDescent="0.25">
      <c r="A333" s="62">
        <v>36</v>
      </c>
      <c r="B333" s="119"/>
      <c r="C333" s="62"/>
      <c r="D333" s="509"/>
    </row>
    <row r="334" spans="1:4" outlineLevel="1" x14ac:dyDescent="0.25">
      <c r="A334" s="62">
        <v>37</v>
      </c>
      <c r="B334" s="119"/>
      <c r="C334" s="62"/>
      <c r="D334" s="509"/>
    </row>
    <row r="335" spans="1:4" outlineLevel="1" x14ac:dyDescent="0.25">
      <c r="A335" s="62">
        <v>38</v>
      </c>
      <c r="B335" s="119"/>
      <c r="C335" s="62"/>
      <c r="D335" s="509"/>
    </row>
    <row r="336" spans="1:4" outlineLevel="1" x14ac:dyDescent="0.25">
      <c r="A336" s="62">
        <v>39</v>
      </c>
      <c r="B336" s="119"/>
      <c r="C336" s="62"/>
      <c r="D336" s="509"/>
    </row>
    <row r="337" spans="1:4" outlineLevel="1" x14ac:dyDescent="0.25">
      <c r="A337" s="62">
        <v>40</v>
      </c>
      <c r="B337" s="119"/>
      <c r="C337" s="62"/>
      <c r="D337" s="509"/>
    </row>
    <row r="338" spans="1:4" outlineLevel="1" x14ac:dyDescent="0.25">
      <c r="A338" s="62">
        <v>41</v>
      </c>
      <c r="B338" s="119"/>
      <c r="C338" s="62"/>
      <c r="D338" s="509"/>
    </row>
    <row r="339" spans="1:4" outlineLevel="1" x14ac:dyDescent="0.25">
      <c r="A339" s="62">
        <v>42</v>
      </c>
      <c r="B339" s="119"/>
      <c r="C339" s="62"/>
      <c r="D339" s="509"/>
    </row>
    <row r="340" spans="1:4" outlineLevel="1" x14ac:dyDescent="0.25">
      <c r="A340" s="62">
        <v>43</v>
      </c>
      <c r="B340" s="119"/>
      <c r="C340" s="62"/>
      <c r="D340" s="509"/>
    </row>
    <row r="341" spans="1:4" outlineLevel="1" x14ac:dyDescent="0.25">
      <c r="A341" s="62">
        <v>44</v>
      </c>
      <c r="B341" s="119"/>
      <c r="C341" s="62"/>
      <c r="D341" s="509"/>
    </row>
    <row r="342" spans="1:4" outlineLevel="1" x14ac:dyDescent="0.25">
      <c r="A342" s="62">
        <v>45</v>
      </c>
      <c r="B342" s="119"/>
      <c r="C342" s="62"/>
      <c r="D342" s="509"/>
    </row>
    <row r="343" spans="1:4" outlineLevel="1" x14ac:dyDescent="0.25">
      <c r="A343" s="62">
        <v>46</v>
      </c>
      <c r="B343" s="119"/>
      <c r="C343" s="62"/>
      <c r="D343" s="509"/>
    </row>
    <row r="344" spans="1:4" outlineLevel="1" x14ac:dyDescent="0.25">
      <c r="A344" s="62">
        <v>47</v>
      </c>
      <c r="B344" s="119"/>
      <c r="C344" s="62"/>
      <c r="D344" s="509"/>
    </row>
    <row r="345" spans="1:4" ht="15.75" outlineLevel="1" thickBot="1" x14ac:dyDescent="0.3">
      <c r="A345" s="62">
        <v>48</v>
      </c>
      <c r="B345" s="119"/>
      <c r="C345" s="62"/>
      <c r="D345" s="509"/>
    </row>
    <row r="346" spans="1:4" ht="15.75" thickBot="1" x14ac:dyDescent="0.3">
      <c r="A346" s="199" t="s">
        <v>37</v>
      </c>
      <c r="B346" s="118"/>
      <c r="C346" s="35"/>
      <c r="D346" s="36"/>
    </row>
    <row r="347" spans="1:4" outlineLevel="1" x14ac:dyDescent="0.25">
      <c r="A347" s="62">
        <v>1</v>
      </c>
      <c r="B347" s="127"/>
      <c r="C347" s="359"/>
      <c r="D347" s="44"/>
    </row>
    <row r="348" spans="1:4" outlineLevel="1" x14ac:dyDescent="0.25">
      <c r="A348" s="62">
        <v>2</v>
      </c>
      <c r="B348" s="127"/>
      <c r="C348" s="359"/>
      <c r="D348" s="44"/>
    </row>
    <row r="349" spans="1:4" outlineLevel="1" x14ac:dyDescent="0.25">
      <c r="A349" s="62">
        <v>3</v>
      </c>
      <c r="B349" s="127"/>
      <c r="C349" s="359"/>
      <c r="D349" s="44"/>
    </row>
    <row r="350" spans="1:4" outlineLevel="1" x14ac:dyDescent="0.25">
      <c r="A350" s="62">
        <v>4</v>
      </c>
      <c r="B350" s="127"/>
      <c r="C350" s="359"/>
      <c r="D350" s="44"/>
    </row>
    <row r="351" spans="1:4" outlineLevel="1" x14ac:dyDescent="0.25">
      <c r="A351" s="62">
        <v>5</v>
      </c>
      <c r="B351" s="127"/>
      <c r="C351" s="359"/>
      <c r="D351" s="44"/>
    </row>
    <row r="352" spans="1:4" outlineLevel="1" x14ac:dyDescent="0.25">
      <c r="A352" s="62">
        <v>6</v>
      </c>
      <c r="B352" s="127"/>
      <c r="C352" s="359"/>
      <c r="D352" s="44"/>
    </row>
    <row r="353" spans="1:4" outlineLevel="1" x14ac:dyDescent="0.25">
      <c r="A353" s="62">
        <v>7</v>
      </c>
      <c r="B353" s="127"/>
      <c r="C353" s="359"/>
      <c r="D353" s="44"/>
    </row>
    <row r="354" spans="1:4" outlineLevel="1" x14ac:dyDescent="0.25">
      <c r="A354" s="62">
        <v>8</v>
      </c>
      <c r="B354" s="127"/>
      <c r="C354" s="359"/>
      <c r="D354" s="44"/>
    </row>
    <row r="355" spans="1:4" outlineLevel="1" x14ac:dyDescent="0.25">
      <c r="A355" s="62">
        <v>9</v>
      </c>
      <c r="B355" s="127"/>
      <c r="C355" s="359"/>
      <c r="D355" s="44"/>
    </row>
    <row r="356" spans="1:4" outlineLevel="1" x14ac:dyDescent="0.25">
      <c r="A356" s="62">
        <v>10</v>
      </c>
      <c r="B356" s="127"/>
      <c r="C356" s="359"/>
      <c r="D356" s="44"/>
    </row>
    <row r="357" spans="1:4" outlineLevel="1" x14ac:dyDescent="0.25">
      <c r="A357" s="62">
        <v>11</v>
      </c>
      <c r="B357" s="127"/>
      <c r="C357" s="359"/>
      <c r="D357" s="44"/>
    </row>
    <row r="358" spans="1:4" outlineLevel="1" x14ac:dyDescent="0.25">
      <c r="A358" s="62">
        <v>12</v>
      </c>
      <c r="B358" s="127"/>
      <c r="C358" s="359"/>
      <c r="D358" s="44"/>
    </row>
    <row r="359" spans="1:4" outlineLevel="1" x14ac:dyDescent="0.25">
      <c r="A359" s="62">
        <v>13</v>
      </c>
      <c r="B359" s="127"/>
      <c r="C359" s="359"/>
      <c r="D359" s="44"/>
    </row>
    <row r="360" spans="1:4" outlineLevel="1" x14ac:dyDescent="0.25">
      <c r="A360" s="62">
        <v>14</v>
      </c>
      <c r="B360" s="127"/>
      <c r="C360" s="62"/>
      <c r="D360" s="509"/>
    </row>
    <row r="361" spans="1:4" outlineLevel="1" x14ac:dyDescent="0.25">
      <c r="A361" s="62">
        <v>15</v>
      </c>
      <c r="B361" s="127"/>
      <c r="C361" s="62"/>
      <c r="D361" s="509"/>
    </row>
    <row r="362" spans="1:4" outlineLevel="1" x14ac:dyDescent="0.25">
      <c r="A362" s="62">
        <v>16</v>
      </c>
      <c r="B362" s="127"/>
      <c r="C362" s="62"/>
      <c r="D362" s="509"/>
    </row>
    <row r="363" spans="1:4" outlineLevel="1" x14ac:dyDescent="0.25">
      <c r="A363" s="62">
        <v>17</v>
      </c>
      <c r="B363" s="127"/>
      <c r="C363" s="62"/>
      <c r="D363" s="509"/>
    </row>
    <row r="364" spans="1:4" outlineLevel="1" x14ac:dyDescent="0.25">
      <c r="A364" s="62">
        <v>18</v>
      </c>
      <c r="B364" s="127"/>
      <c r="C364" s="62"/>
      <c r="D364" s="509"/>
    </row>
    <row r="365" spans="1:4" outlineLevel="1" x14ac:dyDescent="0.25">
      <c r="A365" s="62">
        <v>19</v>
      </c>
      <c r="B365" s="127"/>
      <c r="C365" s="62"/>
      <c r="D365" s="509"/>
    </row>
    <row r="366" spans="1:4" outlineLevel="1" x14ac:dyDescent="0.25">
      <c r="A366" s="62">
        <v>20</v>
      </c>
      <c r="B366" s="127"/>
      <c r="C366" s="62"/>
      <c r="D366" s="509"/>
    </row>
    <row r="367" spans="1:4" outlineLevel="1" x14ac:dyDescent="0.25">
      <c r="A367" s="62">
        <v>21</v>
      </c>
      <c r="B367" s="127"/>
      <c r="C367" s="62"/>
      <c r="D367" s="509"/>
    </row>
    <row r="368" spans="1:4" outlineLevel="1" x14ac:dyDescent="0.25">
      <c r="A368" s="62">
        <v>22</v>
      </c>
      <c r="B368" s="127"/>
      <c r="C368" s="62"/>
      <c r="D368" s="509"/>
    </row>
    <row r="369" spans="1:4" outlineLevel="1" x14ac:dyDescent="0.25">
      <c r="A369" s="62">
        <v>23</v>
      </c>
      <c r="B369" s="127"/>
      <c r="C369" s="62"/>
      <c r="D369" s="509"/>
    </row>
    <row r="370" spans="1:4" outlineLevel="1" x14ac:dyDescent="0.25">
      <c r="A370" s="62">
        <v>24</v>
      </c>
      <c r="B370" s="127"/>
      <c r="C370" s="62"/>
      <c r="D370" s="509"/>
    </row>
    <row r="371" spans="1:4" outlineLevel="1" x14ac:dyDescent="0.25">
      <c r="A371" s="62">
        <v>25</v>
      </c>
      <c r="B371" s="127"/>
      <c r="C371" s="62"/>
      <c r="D371" s="509"/>
    </row>
    <row r="372" spans="1:4" outlineLevel="1" x14ac:dyDescent="0.25">
      <c r="A372" s="62">
        <v>26</v>
      </c>
      <c r="B372" s="127"/>
      <c r="C372" s="62"/>
      <c r="D372" s="509"/>
    </row>
    <row r="373" spans="1:4" outlineLevel="1" x14ac:dyDescent="0.25">
      <c r="A373" s="62">
        <v>27</v>
      </c>
      <c r="B373" s="127"/>
      <c r="C373" s="62"/>
      <c r="D373" s="509"/>
    </row>
    <row r="374" spans="1:4" outlineLevel="1" x14ac:dyDescent="0.25">
      <c r="A374" s="62">
        <v>28</v>
      </c>
      <c r="B374" s="127"/>
      <c r="C374" s="62"/>
      <c r="D374" s="509"/>
    </row>
    <row r="375" spans="1:4" outlineLevel="1" x14ac:dyDescent="0.25">
      <c r="A375" s="62">
        <v>29</v>
      </c>
      <c r="B375" s="127"/>
      <c r="C375" s="62"/>
      <c r="D375" s="509"/>
    </row>
    <row r="376" spans="1:4" outlineLevel="1" x14ac:dyDescent="0.25">
      <c r="A376" s="62">
        <v>30</v>
      </c>
      <c r="B376" s="127"/>
      <c r="C376" s="62"/>
      <c r="D376" s="509"/>
    </row>
    <row r="377" spans="1:4" outlineLevel="1" x14ac:dyDescent="0.25">
      <c r="A377" s="62">
        <v>31</v>
      </c>
      <c r="B377" s="127"/>
      <c r="C377" s="62"/>
      <c r="D377" s="509"/>
    </row>
    <row r="378" spans="1:4" outlineLevel="1" x14ac:dyDescent="0.25">
      <c r="A378" s="62">
        <v>32</v>
      </c>
      <c r="B378" s="127"/>
      <c r="C378" s="62"/>
      <c r="D378" s="509"/>
    </row>
    <row r="379" spans="1:4" outlineLevel="1" x14ac:dyDescent="0.25">
      <c r="A379" s="62">
        <v>33</v>
      </c>
      <c r="B379" s="127"/>
      <c r="C379" s="62"/>
      <c r="D379" s="509"/>
    </row>
    <row r="380" spans="1:4" outlineLevel="1" x14ac:dyDescent="0.25">
      <c r="A380" s="62">
        <v>34</v>
      </c>
      <c r="B380" s="119"/>
      <c r="C380" s="62"/>
      <c r="D380" s="509"/>
    </row>
    <row r="381" spans="1:4" outlineLevel="1" x14ac:dyDescent="0.25">
      <c r="A381" s="62">
        <v>35</v>
      </c>
      <c r="B381" s="119"/>
      <c r="C381" s="62"/>
      <c r="D381" s="509"/>
    </row>
    <row r="382" spans="1:4" outlineLevel="1" x14ac:dyDescent="0.25">
      <c r="A382" s="62">
        <v>36</v>
      </c>
      <c r="B382" s="119"/>
      <c r="C382" s="62"/>
      <c r="D382" s="509"/>
    </row>
    <row r="383" spans="1:4" outlineLevel="1" x14ac:dyDescent="0.25">
      <c r="A383" s="62">
        <v>37</v>
      </c>
      <c r="B383" s="119"/>
      <c r="C383" s="62"/>
      <c r="D383" s="509"/>
    </row>
    <row r="384" spans="1:4" outlineLevel="1" x14ac:dyDescent="0.25">
      <c r="A384" s="62">
        <v>38</v>
      </c>
      <c r="B384" s="119"/>
      <c r="C384" s="62"/>
      <c r="D384" s="509"/>
    </row>
    <row r="385" spans="1:4" outlineLevel="1" x14ac:dyDescent="0.25">
      <c r="A385" s="62">
        <v>39</v>
      </c>
      <c r="B385" s="119"/>
      <c r="C385" s="62"/>
      <c r="D385" s="509"/>
    </row>
    <row r="386" spans="1:4" outlineLevel="1" x14ac:dyDescent="0.25">
      <c r="A386" s="62">
        <v>40</v>
      </c>
      <c r="B386" s="119"/>
      <c r="C386" s="62"/>
      <c r="D386" s="509"/>
    </row>
    <row r="387" spans="1:4" outlineLevel="1" x14ac:dyDescent="0.25">
      <c r="A387" s="62">
        <v>41</v>
      </c>
      <c r="B387" s="119"/>
      <c r="C387" s="62"/>
      <c r="D387" s="509"/>
    </row>
    <row r="388" spans="1:4" outlineLevel="1" x14ac:dyDescent="0.25">
      <c r="A388" s="62">
        <v>42</v>
      </c>
      <c r="B388" s="119"/>
      <c r="C388" s="62"/>
      <c r="D388" s="509"/>
    </row>
    <row r="389" spans="1:4" outlineLevel="1" x14ac:dyDescent="0.25">
      <c r="A389" s="62">
        <v>43</v>
      </c>
      <c r="B389" s="119"/>
      <c r="C389" s="62"/>
      <c r="D389" s="509"/>
    </row>
    <row r="390" spans="1:4" outlineLevel="1" x14ac:dyDescent="0.25">
      <c r="A390" s="62">
        <v>44</v>
      </c>
      <c r="B390" s="119"/>
      <c r="C390" s="62"/>
      <c r="D390" s="509"/>
    </row>
    <row r="391" spans="1:4" outlineLevel="1" x14ac:dyDescent="0.25">
      <c r="A391" s="62">
        <v>45</v>
      </c>
      <c r="B391" s="119"/>
      <c r="C391" s="62"/>
      <c r="D391" s="509"/>
    </row>
    <row r="392" spans="1:4" outlineLevel="1" x14ac:dyDescent="0.25">
      <c r="A392" s="62">
        <v>46</v>
      </c>
      <c r="B392" s="119"/>
      <c r="C392" s="62"/>
      <c r="D392" s="509"/>
    </row>
    <row r="393" spans="1:4" outlineLevel="1" x14ac:dyDescent="0.25">
      <c r="A393" s="62">
        <v>47</v>
      </c>
      <c r="B393" s="119"/>
      <c r="C393" s="62"/>
      <c r="D393" s="509"/>
    </row>
    <row r="394" spans="1:4" ht="15.75" outlineLevel="1" thickBot="1" x14ac:dyDescent="0.3">
      <c r="A394" s="62">
        <v>48</v>
      </c>
      <c r="B394" s="119"/>
      <c r="C394" s="62"/>
      <c r="D394" s="509"/>
    </row>
    <row r="395" spans="1:4" ht="15.75" thickBot="1" x14ac:dyDescent="0.3">
      <c r="A395" s="199" t="s">
        <v>38</v>
      </c>
      <c r="B395" s="118"/>
      <c r="C395" s="35"/>
      <c r="D395" s="36"/>
    </row>
    <row r="396" spans="1:4" outlineLevel="1" x14ac:dyDescent="0.25">
      <c r="A396" s="62">
        <v>1</v>
      </c>
      <c r="B396" s="127"/>
      <c r="C396" s="33"/>
      <c r="D396" s="510"/>
    </row>
    <row r="397" spans="1:4" outlineLevel="1" x14ac:dyDescent="0.25">
      <c r="A397" s="62">
        <v>2</v>
      </c>
      <c r="B397" s="127"/>
      <c r="C397" s="359"/>
      <c r="D397" s="44"/>
    </row>
    <row r="398" spans="1:4" outlineLevel="1" x14ac:dyDescent="0.25">
      <c r="A398" s="62">
        <v>3</v>
      </c>
      <c r="B398" s="127"/>
      <c r="C398" s="359"/>
      <c r="D398" s="44"/>
    </row>
    <row r="399" spans="1:4" outlineLevel="1" x14ac:dyDescent="0.25">
      <c r="A399" s="62">
        <v>4</v>
      </c>
      <c r="B399" s="127"/>
      <c r="C399" s="359"/>
      <c r="D399" s="44"/>
    </row>
    <row r="400" spans="1:4" outlineLevel="1" x14ac:dyDescent="0.25">
      <c r="A400" s="62">
        <v>5</v>
      </c>
      <c r="B400" s="127"/>
      <c r="C400" s="359"/>
      <c r="D400" s="44"/>
    </row>
    <row r="401" spans="1:4" outlineLevel="1" x14ac:dyDescent="0.25">
      <c r="A401" s="62">
        <v>6</v>
      </c>
      <c r="B401" s="127"/>
      <c r="C401" s="359"/>
      <c r="D401" s="44"/>
    </row>
    <row r="402" spans="1:4" outlineLevel="1" x14ac:dyDescent="0.25">
      <c r="A402" s="62">
        <v>7</v>
      </c>
      <c r="B402" s="127"/>
      <c r="C402" s="359"/>
      <c r="D402" s="44"/>
    </row>
    <row r="403" spans="1:4" outlineLevel="1" x14ac:dyDescent="0.25">
      <c r="A403" s="62">
        <v>8</v>
      </c>
      <c r="B403" s="127"/>
      <c r="C403" s="359"/>
      <c r="D403" s="44"/>
    </row>
    <row r="404" spans="1:4" outlineLevel="1" x14ac:dyDescent="0.25">
      <c r="A404" s="62">
        <v>9</v>
      </c>
      <c r="B404" s="127"/>
      <c r="C404" s="359"/>
      <c r="D404" s="44"/>
    </row>
    <row r="405" spans="1:4" outlineLevel="1" x14ac:dyDescent="0.25">
      <c r="A405" s="62">
        <v>10</v>
      </c>
      <c r="B405" s="127"/>
      <c r="C405" s="359"/>
      <c r="D405" s="44"/>
    </row>
    <row r="406" spans="1:4" outlineLevel="1" x14ac:dyDescent="0.25">
      <c r="A406" s="62">
        <v>11</v>
      </c>
      <c r="B406" s="127"/>
      <c r="C406" s="359"/>
      <c r="D406" s="44"/>
    </row>
    <row r="407" spans="1:4" outlineLevel="1" x14ac:dyDescent="0.25">
      <c r="A407" s="62">
        <v>12</v>
      </c>
      <c r="B407" s="127"/>
      <c r="C407" s="359"/>
      <c r="D407" s="44"/>
    </row>
    <row r="408" spans="1:4" outlineLevel="1" x14ac:dyDescent="0.25">
      <c r="A408" s="62">
        <v>13</v>
      </c>
      <c r="B408" s="127"/>
      <c r="C408" s="359"/>
      <c r="D408" s="44"/>
    </row>
    <row r="409" spans="1:4" outlineLevel="1" x14ac:dyDescent="0.25">
      <c r="A409" s="62">
        <v>14</v>
      </c>
      <c r="B409" s="127"/>
      <c r="C409" s="359"/>
      <c r="D409" s="44"/>
    </row>
    <row r="410" spans="1:4" outlineLevel="1" x14ac:dyDescent="0.25">
      <c r="A410" s="62">
        <v>15</v>
      </c>
      <c r="B410" s="127"/>
      <c r="C410" s="359"/>
      <c r="D410" s="44"/>
    </row>
    <row r="411" spans="1:4" outlineLevel="1" x14ac:dyDescent="0.25">
      <c r="A411" s="62">
        <v>16</v>
      </c>
      <c r="B411" s="127"/>
      <c r="C411" s="359"/>
      <c r="D411" s="44"/>
    </row>
    <row r="412" spans="1:4" outlineLevel="1" x14ac:dyDescent="0.25">
      <c r="A412" s="62">
        <v>17</v>
      </c>
      <c r="B412" s="127"/>
      <c r="C412" s="359"/>
      <c r="D412" s="44"/>
    </row>
    <row r="413" spans="1:4" outlineLevel="1" x14ac:dyDescent="0.25">
      <c r="A413" s="62">
        <v>18</v>
      </c>
      <c r="B413" s="127"/>
      <c r="C413" s="359"/>
      <c r="D413" s="44"/>
    </row>
    <row r="414" spans="1:4" outlineLevel="1" x14ac:dyDescent="0.25">
      <c r="A414" s="62">
        <v>19</v>
      </c>
      <c r="B414" s="127"/>
      <c r="C414" s="62"/>
      <c r="D414" s="509"/>
    </row>
    <row r="415" spans="1:4" outlineLevel="1" x14ac:dyDescent="0.25">
      <c r="A415" s="62">
        <v>20</v>
      </c>
      <c r="B415" s="127"/>
      <c r="C415" s="62"/>
      <c r="D415" s="509"/>
    </row>
    <row r="416" spans="1:4" outlineLevel="1" x14ac:dyDescent="0.25">
      <c r="A416" s="62">
        <v>21</v>
      </c>
      <c r="B416" s="127"/>
      <c r="C416" s="62"/>
      <c r="D416" s="509"/>
    </row>
    <row r="417" spans="1:4" outlineLevel="1" x14ac:dyDescent="0.25">
      <c r="A417" s="62">
        <v>22</v>
      </c>
      <c r="B417" s="127"/>
      <c r="C417" s="62"/>
      <c r="D417" s="509"/>
    </row>
    <row r="418" spans="1:4" outlineLevel="1" x14ac:dyDescent="0.25">
      <c r="A418" s="62">
        <v>23</v>
      </c>
      <c r="B418" s="127"/>
      <c r="C418" s="62"/>
      <c r="D418" s="509"/>
    </row>
    <row r="419" spans="1:4" outlineLevel="1" x14ac:dyDescent="0.25">
      <c r="A419" s="62">
        <v>24</v>
      </c>
      <c r="B419" s="127"/>
      <c r="C419" s="62"/>
      <c r="D419" s="509"/>
    </row>
    <row r="420" spans="1:4" outlineLevel="1" x14ac:dyDescent="0.25">
      <c r="A420" s="62">
        <v>25</v>
      </c>
      <c r="B420" s="127"/>
      <c r="C420" s="62"/>
      <c r="D420" s="509"/>
    </row>
    <row r="421" spans="1:4" outlineLevel="1" x14ac:dyDescent="0.25">
      <c r="A421" s="62">
        <v>26</v>
      </c>
      <c r="B421" s="127"/>
      <c r="C421" s="62"/>
      <c r="D421" s="509"/>
    </row>
    <row r="422" spans="1:4" outlineLevel="1" x14ac:dyDescent="0.25">
      <c r="A422" s="62">
        <v>27</v>
      </c>
      <c r="B422" s="127"/>
      <c r="C422" s="62"/>
      <c r="D422" s="509"/>
    </row>
    <row r="423" spans="1:4" outlineLevel="1" x14ac:dyDescent="0.25">
      <c r="A423" s="62">
        <v>28</v>
      </c>
      <c r="B423" s="127"/>
      <c r="C423" s="62"/>
      <c r="D423" s="509"/>
    </row>
    <row r="424" spans="1:4" outlineLevel="1" x14ac:dyDescent="0.25">
      <c r="A424" s="62">
        <v>29</v>
      </c>
      <c r="B424" s="127"/>
      <c r="C424" s="62"/>
      <c r="D424" s="509"/>
    </row>
    <row r="425" spans="1:4" outlineLevel="1" x14ac:dyDescent="0.25">
      <c r="A425" s="62">
        <v>30</v>
      </c>
      <c r="B425" s="127"/>
      <c r="C425" s="62"/>
      <c r="D425" s="509"/>
    </row>
    <row r="426" spans="1:4" outlineLevel="1" x14ac:dyDescent="0.25">
      <c r="A426" s="62">
        <v>31</v>
      </c>
      <c r="B426" s="127"/>
      <c r="C426" s="62"/>
      <c r="D426" s="509"/>
    </row>
    <row r="427" spans="1:4" outlineLevel="1" x14ac:dyDescent="0.25">
      <c r="A427" s="62">
        <v>32</v>
      </c>
      <c r="B427" s="127"/>
      <c r="C427" s="62"/>
      <c r="D427" s="509"/>
    </row>
    <row r="428" spans="1:4" outlineLevel="1" x14ac:dyDescent="0.25">
      <c r="A428" s="62">
        <v>33</v>
      </c>
      <c r="B428" s="127"/>
      <c r="C428" s="62"/>
      <c r="D428" s="509"/>
    </row>
    <row r="429" spans="1:4" outlineLevel="1" x14ac:dyDescent="0.25">
      <c r="A429" s="62">
        <v>34</v>
      </c>
      <c r="B429" s="119"/>
      <c r="C429" s="62"/>
      <c r="D429" s="509"/>
    </row>
    <row r="430" spans="1:4" outlineLevel="1" x14ac:dyDescent="0.25">
      <c r="A430" s="62">
        <v>35</v>
      </c>
      <c r="B430" s="119"/>
      <c r="C430" s="62"/>
      <c r="D430" s="509"/>
    </row>
    <row r="431" spans="1:4" outlineLevel="1" x14ac:dyDescent="0.25">
      <c r="A431" s="62">
        <v>36</v>
      </c>
      <c r="B431" s="119"/>
      <c r="C431" s="62"/>
      <c r="D431" s="509"/>
    </row>
    <row r="432" spans="1:4" outlineLevel="1" x14ac:dyDescent="0.25">
      <c r="A432" s="62">
        <v>37</v>
      </c>
      <c r="B432" s="119"/>
      <c r="C432" s="62"/>
      <c r="D432" s="509"/>
    </row>
    <row r="433" spans="1:4" outlineLevel="1" x14ac:dyDescent="0.25">
      <c r="A433" s="62">
        <v>38</v>
      </c>
      <c r="B433" s="119"/>
      <c r="C433" s="62"/>
      <c r="D433" s="509"/>
    </row>
    <row r="434" spans="1:4" outlineLevel="1" x14ac:dyDescent="0.25">
      <c r="A434" s="62">
        <v>39</v>
      </c>
      <c r="B434" s="119"/>
      <c r="C434" s="62"/>
      <c r="D434" s="509"/>
    </row>
    <row r="435" spans="1:4" outlineLevel="1" x14ac:dyDescent="0.25">
      <c r="A435" s="62">
        <v>40</v>
      </c>
      <c r="B435" s="119"/>
      <c r="C435" s="62"/>
      <c r="D435" s="509"/>
    </row>
    <row r="436" spans="1:4" outlineLevel="1" x14ac:dyDescent="0.25">
      <c r="A436" s="62">
        <v>41</v>
      </c>
      <c r="B436" s="119"/>
      <c r="C436" s="62"/>
      <c r="D436" s="509"/>
    </row>
    <row r="437" spans="1:4" outlineLevel="1" x14ac:dyDescent="0.25">
      <c r="A437" s="62">
        <v>42</v>
      </c>
      <c r="B437" s="119"/>
      <c r="C437" s="62"/>
      <c r="D437" s="509"/>
    </row>
    <row r="438" spans="1:4" outlineLevel="1" x14ac:dyDescent="0.25">
      <c r="A438" s="62">
        <v>43</v>
      </c>
      <c r="B438" s="119"/>
      <c r="C438" s="62"/>
      <c r="D438" s="509"/>
    </row>
    <row r="439" spans="1:4" outlineLevel="1" x14ac:dyDescent="0.25">
      <c r="A439" s="62">
        <v>44</v>
      </c>
      <c r="B439" s="119"/>
      <c r="C439" s="62"/>
      <c r="D439" s="509"/>
    </row>
    <row r="440" spans="1:4" outlineLevel="1" x14ac:dyDescent="0.25">
      <c r="A440" s="62">
        <v>45</v>
      </c>
      <c r="B440" s="119"/>
      <c r="C440" s="62"/>
      <c r="D440" s="509"/>
    </row>
    <row r="441" spans="1:4" outlineLevel="1" x14ac:dyDescent="0.25">
      <c r="A441" s="62">
        <v>46</v>
      </c>
      <c r="B441" s="119"/>
      <c r="C441" s="62"/>
      <c r="D441" s="509"/>
    </row>
    <row r="442" spans="1:4" outlineLevel="1" x14ac:dyDescent="0.25">
      <c r="A442" s="62">
        <v>47</v>
      </c>
      <c r="B442" s="119"/>
      <c r="C442" s="62"/>
      <c r="D442" s="509"/>
    </row>
    <row r="443" spans="1:4" ht="15.75" outlineLevel="1" thickBot="1" x14ac:dyDescent="0.3">
      <c r="A443" s="62">
        <v>48</v>
      </c>
      <c r="B443" s="119"/>
      <c r="C443" s="62"/>
      <c r="D443" s="63"/>
    </row>
    <row r="444" spans="1:4" ht="15.75" thickBot="1" x14ac:dyDescent="0.3">
      <c r="A444" s="199" t="s">
        <v>39</v>
      </c>
      <c r="B444" s="118"/>
      <c r="C444" s="35"/>
      <c r="D444" s="36"/>
    </row>
    <row r="445" spans="1:4" outlineLevel="1" x14ac:dyDescent="0.25">
      <c r="A445" s="62">
        <v>1</v>
      </c>
      <c r="B445" s="127"/>
      <c r="C445" s="33"/>
      <c r="D445" s="510"/>
    </row>
    <row r="446" spans="1:4" outlineLevel="1" x14ac:dyDescent="0.25">
      <c r="A446" s="62">
        <v>2</v>
      </c>
      <c r="B446" s="127"/>
      <c r="C446" s="33"/>
      <c r="D446" s="510"/>
    </row>
    <row r="447" spans="1:4" outlineLevel="1" x14ac:dyDescent="0.25">
      <c r="A447" s="62">
        <v>3</v>
      </c>
      <c r="B447" s="127"/>
      <c r="C447" s="33"/>
      <c r="D447" s="510"/>
    </row>
    <row r="448" spans="1:4" outlineLevel="1" x14ac:dyDescent="0.25">
      <c r="A448" s="62">
        <v>4</v>
      </c>
      <c r="B448" s="127"/>
      <c r="C448" s="359"/>
      <c r="D448" s="44"/>
    </row>
    <row r="449" spans="1:4" outlineLevel="1" x14ac:dyDescent="0.25">
      <c r="A449" s="62">
        <v>5</v>
      </c>
      <c r="B449" s="127"/>
      <c r="C449" s="359"/>
      <c r="D449" s="44"/>
    </row>
    <row r="450" spans="1:4" outlineLevel="1" x14ac:dyDescent="0.25">
      <c r="A450" s="62">
        <v>6</v>
      </c>
      <c r="B450" s="127"/>
      <c r="C450" s="359"/>
      <c r="D450" s="44"/>
    </row>
    <row r="451" spans="1:4" outlineLevel="1" x14ac:dyDescent="0.25">
      <c r="A451" s="62">
        <v>7</v>
      </c>
      <c r="B451" s="127"/>
      <c r="C451" s="359"/>
      <c r="D451" s="44"/>
    </row>
    <row r="452" spans="1:4" outlineLevel="1" x14ac:dyDescent="0.25">
      <c r="A452" s="62">
        <v>8</v>
      </c>
      <c r="B452" s="127"/>
      <c r="C452" s="359"/>
      <c r="D452" s="44"/>
    </row>
    <row r="453" spans="1:4" outlineLevel="1" x14ac:dyDescent="0.25">
      <c r="A453" s="62">
        <v>9</v>
      </c>
      <c r="B453" s="127"/>
      <c r="C453" s="359"/>
      <c r="D453" s="44"/>
    </row>
    <row r="454" spans="1:4" outlineLevel="1" x14ac:dyDescent="0.25">
      <c r="A454" s="62">
        <v>10</v>
      </c>
      <c r="B454" s="127"/>
      <c r="C454" s="62"/>
      <c r="D454" s="509"/>
    </row>
    <row r="455" spans="1:4" outlineLevel="1" x14ac:dyDescent="0.25">
      <c r="A455" s="62">
        <v>11</v>
      </c>
      <c r="B455" s="127"/>
      <c r="C455" s="62"/>
      <c r="D455" s="509"/>
    </row>
    <row r="456" spans="1:4" outlineLevel="1" x14ac:dyDescent="0.25">
      <c r="A456" s="62">
        <v>12</v>
      </c>
      <c r="B456" s="127"/>
      <c r="C456" s="62"/>
      <c r="D456" s="509"/>
    </row>
    <row r="457" spans="1:4" outlineLevel="1" x14ac:dyDescent="0.25">
      <c r="A457" s="62">
        <v>13</v>
      </c>
      <c r="B457" s="127"/>
      <c r="C457" s="62"/>
      <c r="D457" s="509"/>
    </row>
    <row r="458" spans="1:4" outlineLevel="1" x14ac:dyDescent="0.25">
      <c r="A458" s="62">
        <v>14</v>
      </c>
      <c r="B458" s="127"/>
      <c r="C458" s="62"/>
      <c r="D458" s="509"/>
    </row>
    <row r="459" spans="1:4" outlineLevel="1" x14ac:dyDescent="0.25">
      <c r="A459" s="62">
        <v>15</v>
      </c>
      <c r="B459" s="127"/>
      <c r="C459" s="62"/>
      <c r="D459" s="509"/>
    </row>
    <row r="460" spans="1:4" outlineLevel="1" x14ac:dyDescent="0.25">
      <c r="A460" s="62">
        <v>16</v>
      </c>
      <c r="B460" s="127"/>
      <c r="C460" s="62"/>
      <c r="D460" s="509"/>
    </row>
    <row r="461" spans="1:4" outlineLevel="1" x14ac:dyDescent="0.25">
      <c r="A461" s="62">
        <v>17</v>
      </c>
      <c r="B461" s="127"/>
      <c r="C461" s="62"/>
      <c r="D461" s="509"/>
    </row>
    <row r="462" spans="1:4" outlineLevel="1" x14ac:dyDescent="0.25">
      <c r="A462" s="62">
        <v>18</v>
      </c>
      <c r="B462" s="127"/>
      <c r="C462" s="62"/>
      <c r="D462" s="509"/>
    </row>
    <row r="463" spans="1:4" outlineLevel="1" x14ac:dyDescent="0.25">
      <c r="A463" s="62">
        <v>19</v>
      </c>
      <c r="B463" s="127"/>
      <c r="C463" s="62"/>
      <c r="D463" s="509"/>
    </row>
    <row r="464" spans="1:4" outlineLevel="1" x14ac:dyDescent="0.25">
      <c r="A464" s="62">
        <v>20</v>
      </c>
      <c r="B464" s="127"/>
      <c r="C464" s="62"/>
      <c r="D464" s="509"/>
    </row>
    <row r="465" spans="1:4" outlineLevel="1" x14ac:dyDescent="0.25">
      <c r="A465" s="62">
        <v>21</v>
      </c>
      <c r="B465" s="127"/>
      <c r="C465" s="62"/>
      <c r="D465" s="509"/>
    </row>
    <row r="466" spans="1:4" outlineLevel="1" x14ac:dyDescent="0.25">
      <c r="A466" s="62">
        <v>22</v>
      </c>
      <c r="B466" s="127"/>
      <c r="C466" s="62"/>
      <c r="D466" s="509"/>
    </row>
    <row r="467" spans="1:4" outlineLevel="1" x14ac:dyDescent="0.25">
      <c r="A467" s="62">
        <v>23</v>
      </c>
      <c r="B467" s="127"/>
      <c r="C467" s="62"/>
      <c r="D467" s="509"/>
    </row>
    <row r="468" spans="1:4" outlineLevel="1" x14ac:dyDescent="0.25">
      <c r="A468" s="62">
        <v>24</v>
      </c>
      <c r="B468" s="127"/>
      <c r="C468" s="62"/>
      <c r="D468" s="509"/>
    </row>
    <row r="469" spans="1:4" outlineLevel="1" x14ac:dyDescent="0.25">
      <c r="A469" s="62">
        <v>25</v>
      </c>
      <c r="B469" s="127"/>
      <c r="C469" s="62"/>
      <c r="D469" s="509"/>
    </row>
    <row r="470" spans="1:4" outlineLevel="1" x14ac:dyDescent="0.25">
      <c r="A470" s="62">
        <v>26</v>
      </c>
      <c r="B470" s="127"/>
      <c r="C470" s="62"/>
      <c r="D470" s="509"/>
    </row>
    <row r="471" spans="1:4" outlineLevel="1" x14ac:dyDescent="0.25">
      <c r="A471" s="62">
        <v>27</v>
      </c>
      <c r="B471" s="127"/>
      <c r="C471" s="62"/>
      <c r="D471" s="509"/>
    </row>
    <row r="472" spans="1:4" outlineLevel="1" x14ac:dyDescent="0.25">
      <c r="A472" s="62">
        <v>28</v>
      </c>
      <c r="B472" s="127"/>
      <c r="C472" s="62"/>
      <c r="D472" s="509"/>
    </row>
    <row r="473" spans="1:4" outlineLevel="1" x14ac:dyDescent="0.25">
      <c r="A473" s="62">
        <v>29</v>
      </c>
      <c r="B473" s="127"/>
      <c r="C473" s="62"/>
      <c r="D473" s="509"/>
    </row>
    <row r="474" spans="1:4" outlineLevel="1" x14ac:dyDescent="0.25">
      <c r="A474" s="62">
        <v>30</v>
      </c>
      <c r="B474" s="127"/>
      <c r="C474" s="62"/>
      <c r="D474" s="509"/>
    </row>
    <row r="475" spans="1:4" outlineLevel="1" x14ac:dyDescent="0.25">
      <c r="A475" s="62">
        <v>31</v>
      </c>
      <c r="B475" s="127"/>
      <c r="C475" s="62"/>
      <c r="D475" s="509"/>
    </row>
    <row r="476" spans="1:4" outlineLevel="1" x14ac:dyDescent="0.25">
      <c r="A476" s="62">
        <v>32</v>
      </c>
      <c r="B476" s="127"/>
      <c r="C476" s="62"/>
      <c r="D476" s="509"/>
    </row>
    <row r="477" spans="1:4" outlineLevel="1" x14ac:dyDescent="0.25">
      <c r="A477" s="62">
        <v>33</v>
      </c>
      <c r="B477" s="127"/>
      <c r="C477" s="62"/>
      <c r="D477" s="509"/>
    </row>
    <row r="478" spans="1:4" outlineLevel="1" x14ac:dyDescent="0.25">
      <c r="A478" s="62">
        <v>34</v>
      </c>
      <c r="B478" s="119"/>
      <c r="C478" s="62"/>
      <c r="D478" s="509"/>
    </row>
    <row r="479" spans="1:4" outlineLevel="1" x14ac:dyDescent="0.25">
      <c r="A479" s="62">
        <v>35</v>
      </c>
      <c r="B479" s="119"/>
      <c r="C479" s="62"/>
      <c r="D479" s="509"/>
    </row>
    <row r="480" spans="1:4" outlineLevel="1" x14ac:dyDescent="0.25">
      <c r="A480" s="62">
        <v>36</v>
      </c>
      <c r="B480" s="119"/>
      <c r="C480" s="62"/>
      <c r="D480" s="509"/>
    </row>
    <row r="481" spans="1:4" outlineLevel="1" x14ac:dyDescent="0.25">
      <c r="A481" s="62">
        <v>37</v>
      </c>
      <c r="B481" s="119"/>
      <c r="C481" s="62"/>
      <c r="D481" s="509"/>
    </row>
    <row r="482" spans="1:4" outlineLevel="1" x14ac:dyDescent="0.25">
      <c r="A482" s="62">
        <v>38</v>
      </c>
      <c r="B482" s="119"/>
      <c r="C482" s="62"/>
      <c r="D482" s="509"/>
    </row>
    <row r="483" spans="1:4" outlineLevel="1" x14ac:dyDescent="0.25">
      <c r="A483" s="62">
        <v>39</v>
      </c>
      <c r="B483" s="119"/>
      <c r="C483" s="62"/>
      <c r="D483" s="509"/>
    </row>
    <row r="484" spans="1:4" outlineLevel="1" x14ac:dyDescent="0.25">
      <c r="A484" s="62">
        <v>40</v>
      </c>
      <c r="B484" s="119"/>
      <c r="C484" s="62"/>
      <c r="D484" s="509"/>
    </row>
    <row r="485" spans="1:4" outlineLevel="1" x14ac:dyDescent="0.25">
      <c r="A485" s="62">
        <v>41</v>
      </c>
      <c r="B485" s="119"/>
      <c r="C485" s="62"/>
      <c r="D485" s="509"/>
    </row>
    <row r="486" spans="1:4" outlineLevel="1" x14ac:dyDescent="0.25">
      <c r="A486" s="62">
        <v>42</v>
      </c>
      <c r="B486" s="119"/>
      <c r="C486" s="62"/>
      <c r="D486" s="509"/>
    </row>
    <row r="487" spans="1:4" outlineLevel="1" x14ac:dyDescent="0.25">
      <c r="A487" s="62">
        <v>43</v>
      </c>
      <c r="B487" s="119"/>
      <c r="C487" s="62"/>
      <c r="D487" s="509"/>
    </row>
    <row r="488" spans="1:4" outlineLevel="1" x14ac:dyDescent="0.25">
      <c r="A488" s="62">
        <v>44</v>
      </c>
      <c r="B488" s="119"/>
      <c r="C488" s="62"/>
      <c r="D488" s="509"/>
    </row>
    <row r="489" spans="1:4" outlineLevel="1" x14ac:dyDescent="0.25">
      <c r="A489" s="62">
        <v>45</v>
      </c>
      <c r="B489" s="119"/>
      <c r="C489" s="62"/>
      <c r="D489" s="509"/>
    </row>
    <row r="490" spans="1:4" outlineLevel="1" x14ac:dyDescent="0.25">
      <c r="A490" s="62">
        <v>46</v>
      </c>
      <c r="B490" s="119"/>
      <c r="C490" s="62"/>
      <c r="D490" s="509"/>
    </row>
    <row r="491" spans="1:4" outlineLevel="1" x14ac:dyDescent="0.25">
      <c r="A491" s="62">
        <v>47</v>
      </c>
      <c r="B491" s="119"/>
      <c r="C491" s="62"/>
      <c r="D491" s="509"/>
    </row>
    <row r="492" spans="1:4" ht="15.75" outlineLevel="1" thickBot="1" x14ac:dyDescent="0.3">
      <c r="A492" s="62">
        <v>48</v>
      </c>
      <c r="B492" s="119"/>
      <c r="C492" s="62"/>
      <c r="D492" s="63"/>
    </row>
    <row r="493" spans="1:4" ht="15.75" thickBot="1" x14ac:dyDescent="0.3">
      <c r="A493" s="199" t="s">
        <v>40</v>
      </c>
      <c r="B493" s="118"/>
      <c r="C493" s="35"/>
      <c r="D493" s="36"/>
    </row>
    <row r="494" spans="1:4" outlineLevel="1" x14ac:dyDescent="0.25">
      <c r="A494" s="62">
        <v>1</v>
      </c>
      <c r="B494" s="127"/>
      <c r="C494" s="33"/>
      <c r="D494" s="510"/>
    </row>
    <row r="495" spans="1:4" outlineLevel="1" x14ac:dyDescent="0.25">
      <c r="A495" s="62">
        <v>2</v>
      </c>
      <c r="B495" s="127"/>
      <c r="C495" s="359"/>
      <c r="D495" s="44"/>
    </row>
    <row r="496" spans="1:4" outlineLevel="1" x14ac:dyDescent="0.25">
      <c r="A496" s="62">
        <v>3</v>
      </c>
      <c r="B496" s="127"/>
      <c r="C496" s="359"/>
      <c r="D496" s="44"/>
    </row>
    <row r="497" spans="1:4" outlineLevel="1" x14ac:dyDescent="0.25">
      <c r="A497" s="62">
        <v>4</v>
      </c>
      <c r="B497" s="127"/>
      <c r="C497" s="359"/>
      <c r="D497" s="359"/>
    </row>
    <row r="498" spans="1:4" outlineLevel="1" x14ac:dyDescent="0.25">
      <c r="A498" s="62">
        <v>5</v>
      </c>
      <c r="B498" s="127"/>
      <c r="C498" s="359"/>
      <c r="D498" s="359"/>
    </row>
    <row r="499" spans="1:4" outlineLevel="1" x14ac:dyDescent="0.25">
      <c r="A499" s="62">
        <v>6</v>
      </c>
      <c r="B499" s="127"/>
      <c r="C499" s="359"/>
      <c r="D499" s="359"/>
    </row>
    <row r="500" spans="1:4" outlineLevel="1" x14ac:dyDescent="0.25">
      <c r="A500" s="62">
        <v>7</v>
      </c>
      <c r="B500" s="127"/>
      <c r="C500" s="359"/>
      <c r="D500" s="359"/>
    </row>
    <row r="501" spans="1:4" outlineLevel="1" x14ac:dyDescent="0.25">
      <c r="A501" s="62">
        <v>8</v>
      </c>
      <c r="B501" s="127"/>
      <c r="C501" s="359"/>
      <c r="D501" s="359"/>
    </row>
    <row r="502" spans="1:4" outlineLevel="1" x14ac:dyDescent="0.25">
      <c r="A502" s="62">
        <v>9</v>
      </c>
      <c r="B502" s="127"/>
      <c r="C502" s="359"/>
      <c r="D502" s="359"/>
    </row>
    <row r="503" spans="1:4" outlineLevel="1" x14ac:dyDescent="0.25">
      <c r="A503" s="62">
        <v>10</v>
      </c>
      <c r="B503" s="127"/>
      <c r="C503" s="359"/>
      <c r="D503" s="359"/>
    </row>
    <row r="504" spans="1:4" outlineLevel="1" x14ac:dyDescent="0.25">
      <c r="A504" s="62">
        <v>11</v>
      </c>
      <c r="B504" s="127"/>
      <c r="C504" s="62"/>
      <c r="D504" s="62"/>
    </row>
    <row r="505" spans="1:4" outlineLevel="1" x14ac:dyDescent="0.25">
      <c r="A505" s="62">
        <v>12</v>
      </c>
      <c r="B505" s="127"/>
      <c r="C505" s="62"/>
      <c r="D505" s="62"/>
    </row>
    <row r="506" spans="1:4" outlineLevel="1" x14ac:dyDescent="0.25">
      <c r="A506" s="62">
        <v>13</v>
      </c>
      <c r="B506" s="127"/>
      <c r="C506" s="62"/>
      <c r="D506" s="62"/>
    </row>
    <row r="507" spans="1:4" outlineLevel="1" x14ac:dyDescent="0.25">
      <c r="A507" s="62">
        <v>14</v>
      </c>
      <c r="B507" s="127"/>
      <c r="C507" s="62"/>
      <c r="D507" s="62"/>
    </row>
    <row r="508" spans="1:4" outlineLevel="1" x14ac:dyDescent="0.25">
      <c r="A508" s="62">
        <v>15</v>
      </c>
      <c r="B508" s="127"/>
      <c r="C508" s="62"/>
      <c r="D508" s="62"/>
    </row>
    <row r="509" spans="1:4" outlineLevel="1" x14ac:dyDescent="0.25">
      <c r="A509" s="62">
        <v>16</v>
      </c>
      <c r="B509" s="127"/>
      <c r="C509" s="62"/>
      <c r="D509" s="62"/>
    </row>
    <row r="510" spans="1:4" outlineLevel="1" x14ac:dyDescent="0.25">
      <c r="A510" s="62">
        <v>17</v>
      </c>
      <c r="B510" s="127"/>
      <c r="C510" s="62"/>
      <c r="D510" s="62"/>
    </row>
    <row r="511" spans="1:4" outlineLevel="1" x14ac:dyDescent="0.25">
      <c r="A511" s="62">
        <v>18</v>
      </c>
      <c r="B511" s="127"/>
      <c r="C511" s="62"/>
      <c r="D511" s="62"/>
    </row>
    <row r="512" spans="1:4" outlineLevel="1" x14ac:dyDescent="0.25">
      <c r="A512" s="62">
        <v>19</v>
      </c>
      <c r="B512" s="127"/>
      <c r="C512" s="62"/>
      <c r="D512" s="62"/>
    </row>
    <row r="513" spans="1:4" outlineLevel="1" x14ac:dyDescent="0.25">
      <c r="A513" s="62">
        <v>20</v>
      </c>
      <c r="B513" s="127"/>
      <c r="C513" s="62"/>
      <c r="D513" s="62"/>
    </row>
    <row r="514" spans="1:4" outlineLevel="1" x14ac:dyDescent="0.25">
      <c r="A514" s="62">
        <v>21</v>
      </c>
      <c r="B514" s="127"/>
      <c r="C514" s="62"/>
      <c r="D514" s="62"/>
    </row>
    <row r="515" spans="1:4" outlineLevel="1" x14ac:dyDescent="0.25">
      <c r="A515" s="62">
        <v>22</v>
      </c>
      <c r="B515" s="127"/>
      <c r="C515" s="62"/>
      <c r="D515" s="62"/>
    </row>
    <row r="516" spans="1:4" outlineLevel="1" x14ac:dyDescent="0.25">
      <c r="A516" s="62">
        <v>23</v>
      </c>
      <c r="B516" s="127"/>
      <c r="C516" s="62"/>
      <c r="D516" s="509"/>
    </row>
    <row r="517" spans="1:4" outlineLevel="1" x14ac:dyDescent="0.25">
      <c r="A517" s="62">
        <v>24</v>
      </c>
      <c r="B517" s="127"/>
      <c r="C517" s="62"/>
      <c r="D517" s="509"/>
    </row>
    <row r="518" spans="1:4" outlineLevel="1" x14ac:dyDescent="0.25">
      <c r="A518" s="62">
        <v>25</v>
      </c>
      <c r="B518" s="127"/>
      <c r="C518" s="62"/>
      <c r="D518" s="509"/>
    </row>
    <row r="519" spans="1:4" outlineLevel="1" x14ac:dyDescent="0.25">
      <c r="A519" s="62">
        <v>26</v>
      </c>
      <c r="B519" s="127"/>
      <c r="C519" s="62"/>
      <c r="D519" s="509"/>
    </row>
    <row r="520" spans="1:4" outlineLevel="1" x14ac:dyDescent="0.25">
      <c r="A520" s="62">
        <v>27</v>
      </c>
      <c r="B520" s="127"/>
      <c r="C520" s="62"/>
      <c r="D520" s="509"/>
    </row>
    <row r="521" spans="1:4" outlineLevel="1" x14ac:dyDescent="0.25">
      <c r="A521" s="62">
        <v>28</v>
      </c>
      <c r="B521" s="127"/>
      <c r="C521" s="62"/>
      <c r="D521" s="509"/>
    </row>
    <row r="522" spans="1:4" outlineLevel="1" x14ac:dyDescent="0.25">
      <c r="A522" s="62">
        <v>29</v>
      </c>
      <c r="B522" s="127"/>
      <c r="C522" s="62"/>
      <c r="D522" s="509"/>
    </row>
    <row r="523" spans="1:4" outlineLevel="1" x14ac:dyDescent="0.25">
      <c r="A523" s="62">
        <v>30</v>
      </c>
      <c r="B523" s="127"/>
      <c r="C523" s="62"/>
      <c r="D523" s="509"/>
    </row>
    <row r="524" spans="1:4" outlineLevel="1" x14ac:dyDescent="0.25">
      <c r="A524" s="62">
        <v>31</v>
      </c>
      <c r="B524" s="127"/>
      <c r="C524" s="62"/>
      <c r="D524" s="509"/>
    </row>
    <row r="525" spans="1:4" outlineLevel="1" x14ac:dyDescent="0.25">
      <c r="A525" s="62">
        <v>32</v>
      </c>
      <c r="B525" s="127"/>
      <c r="C525" s="62"/>
      <c r="D525" s="509"/>
    </row>
    <row r="526" spans="1:4" outlineLevel="1" x14ac:dyDescent="0.25">
      <c r="A526" s="62">
        <v>33</v>
      </c>
      <c r="B526" s="127"/>
      <c r="C526" s="62"/>
      <c r="D526" s="509"/>
    </row>
    <row r="527" spans="1:4" outlineLevel="1" x14ac:dyDescent="0.25">
      <c r="A527" s="62">
        <v>34</v>
      </c>
      <c r="B527" s="119"/>
      <c r="C527" s="62"/>
      <c r="D527" s="509"/>
    </row>
    <row r="528" spans="1:4" outlineLevel="1" x14ac:dyDescent="0.25">
      <c r="A528" s="62">
        <v>35</v>
      </c>
      <c r="B528" s="119"/>
      <c r="C528" s="62"/>
      <c r="D528" s="509"/>
    </row>
    <row r="529" spans="1:4" outlineLevel="1" x14ac:dyDescent="0.25">
      <c r="A529" s="62">
        <v>36</v>
      </c>
      <c r="B529" s="119"/>
      <c r="C529" s="62"/>
      <c r="D529" s="509"/>
    </row>
    <row r="530" spans="1:4" outlineLevel="1" x14ac:dyDescent="0.25">
      <c r="A530" s="62">
        <v>37</v>
      </c>
      <c r="B530" s="119"/>
      <c r="C530" s="62"/>
      <c r="D530" s="509"/>
    </row>
    <row r="531" spans="1:4" outlineLevel="1" x14ac:dyDescent="0.25">
      <c r="A531" s="62">
        <v>38</v>
      </c>
      <c r="B531" s="119"/>
      <c r="C531" s="62"/>
      <c r="D531" s="509"/>
    </row>
    <row r="532" spans="1:4" outlineLevel="1" x14ac:dyDescent="0.25">
      <c r="A532" s="62">
        <v>39</v>
      </c>
      <c r="B532" s="119"/>
      <c r="C532" s="62"/>
      <c r="D532" s="509"/>
    </row>
    <row r="533" spans="1:4" outlineLevel="1" x14ac:dyDescent="0.25">
      <c r="A533" s="62">
        <v>40</v>
      </c>
      <c r="B533" s="119"/>
      <c r="C533" s="62"/>
      <c r="D533" s="509"/>
    </row>
    <row r="534" spans="1:4" outlineLevel="1" x14ac:dyDescent="0.25">
      <c r="A534" s="62">
        <v>41</v>
      </c>
      <c r="B534" s="119"/>
      <c r="C534" s="62"/>
      <c r="D534" s="509"/>
    </row>
    <row r="535" spans="1:4" outlineLevel="1" x14ac:dyDescent="0.25">
      <c r="A535" s="62">
        <v>42</v>
      </c>
      <c r="B535" s="119"/>
      <c r="C535" s="62"/>
      <c r="D535" s="509"/>
    </row>
    <row r="536" spans="1:4" outlineLevel="1" x14ac:dyDescent="0.25">
      <c r="A536" s="62">
        <v>43</v>
      </c>
      <c r="B536" s="119"/>
      <c r="C536" s="62"/>
      <c r="D536" s="509"/>
    </row>
    <row r="537" spans="1:4" outlineLevel="1" x14ac:dyDescent="0.25">
      <c r="A537" s="62">
        <v>44</v>
      </c>
      <c r="B537" s="119"/>
      <c r="C537" s="62"/>
      <c r="D537" s="509"/>
    </row>
    <row r="538" spans="1:4" outlineLevel="1" x14ac:dyDescent="0.25">
      <c r="A538" s="62">
        <v>45</v>
      </c>
      <c r="B538" s="119"/>
      <c r="C538" s="62"/>
      <c r="D538" s="509"/>
    </row>
    <row r="539" spans="1:4" outlineLevel="1" x14ac:dyDescent="0.25">
      <c r="A539" s="62">
        <v>46</v>
      </c>
      <c r="B539" s="119"/>
      <c r="C539" s="62"/>
      <c r="D539" s="509"/>
    </row>
    <row r="540" spans="1:4" outlineLevel="1" x14ac:dyDescent="0.25">
      <c r="A540" s="62">
        <v>47</v>
      </c>
      <c r="B540" s="119"/>
      <c r="C540" s="62"/>
      <c r="D540" s="509"/>
    </row>
    <row r="541" spans="1:4" ht="15.75" outlineLevel="1" thickBot="1" x14ac:dyDescent="0.3">
      <c r="A541" s="62">
        <v>48</v>
      </c>
      <c r="B541" s="119"/>
      <c r="C541" s="62"/>
      <c r="D541" s="63"/>
    </row>
    <row r="542" spans="1:4" ht="15.75" thickBot="1" x14ac:dyDescent="0.3">
      <c r="A542" s="199" t="s">
        <v>41</v>
      </c>
      <c r="B542" s="118"/>
      <c r="C542" s="35"/>
      <c r="D542" s="512"/>
    </row>
    <row r="543" spans="1:4" outlineLevel="1" x14ac:dyDescent="0.25">
      <c r="A543" s="62">
        <v>1</v>
      </c>
      <c r="B543" s="127"/>
      <c r="C543" s="359"/>
      <c r="D543" s="44"/>
    </row>
    <row r="544" spans="1:4" outlineLevel="1" x14ac:dyDescent="0.25">
      <c r="A544" s="62">
        <v>2</v>
      </c>
      <c r="B544" s="127"/>
      <c r="C544" s="359"/>
      <c r="D544" s="359"/>
    </row>
    <row r="545" spans="1:4" outlineLevel="1" x14ac:dyDescent="0.25">
      <c r="A545" s="62">
        <v>3</v>
      </c>
      <c r="B545" s="127"/>
      <c r="C545" s="359"/>
      <c r="D545" s="359"/>
    </row>
    <row r="546" spans="1:4" outlineLevel="1" x14ac:dyDescent="0.25">
      <c r="A546" s="62">
        <v>4</v>
      </c>
      <c r="B546" s="127"/>
      <c r="C546" s="359"/>
      <c r="D546" s="359"/>
    </row>
    <row r="547" spans="1:4" outlineLevel="1" x14ac:dyDescent="0.25">
      <c r="A547" s="62">
        <v>5</v>
      </c>
      <c r="B547" s="127"/>
      <c r="C547" s="359"/>
      <c r="D547" s="359"/>
    </row>
    <row r="548" spans="1:4" outlineLevel="1" x14ac:dyDescent="0.25">
      <c r="A548" s="62">
        <v>6</v>
      </c>
      <c r="B548" s="127"/>
      <c r="C548" s="359"/>
      <c r="D548" s="359"/>
    </row>
    <row r="549" spans="1:4" outlineLevel="1" x14ac:dyDescent="0.25">
      <c r="A549" s="62">
        <v>7</v>
      </c>
      <c r="B549" s="127"/>
      <c r="C549" s="359"/>
      <c r="D549" s="359"/>
    </row>
    <row r="550" spans="1:4" outlineLevel="1" x14ac:dyDescent="0.25">
      <c r="A550" s="62">
        <v>8</v>
      </c>
      <c r="B550" s="127"/>
      <c r="C550" s="359"/>
      <c r="D550" s="359"/>
    </row>
    <row r="551" spans="1:4" outlineLevel="1" x14ac:dyDescent="0.25">
      <c r="A551" s="62">
        <v>9</v>
      </c>
      <c r="B551" s="127"/>
      <c r="C551" s="359"/>
      <c r="D551" s="359"/>
    </row>
    <row r="552" spans="1:4" outlineLevel="1" x14ac:dyDescent="0.25">
      <c r="A552" s="62">
        <v>10</v>
      </c>
      <c r="B552" s="127"/>
      <c r="C552" s="359"/>
      <c r="D552" s="359"/>
    </row>
    <row r="553" spans="1:4" outlineLevel="1" x14ac:dyDescent="0.25">
      <c r="A553" s="62">
        <v>11</v>
      </c>
      <c r="B553" s="127"/>
      <c r="C553" s="359"/>
      <c r="D553" s="359"/>
    </row>
    <row r="554" spans="1:4" outlineLevel="1" x14ac:dyDescent="0.25">
      <c r="A554" s="62">
        <v>12</v>
      </c>
      <c r="B554" s="127"/>
      <c r="C554" s="62"/>
      <c r="D554" s="62"/>
    </row>
    <row r="555" spans="1:4" outlineLevel="1" x14ac:dyDescent="0.25">
      <c r="A555" s="62">
        <v>13</v>
      </c>
      <c r="B555" s="127"/>
      <c r="C555" s="62"/>
      <c r="D555" s="62"/>
    </row>
    <row r="556" spans="1:4" outlineLevel="1" x14ac:dyDescent="0.25">
      <c r="A556" s="62">
        <v>14</v>
      </c>
      <c r="B556" s="127"/>
      <c r="C556" s="62"/>
      <c r="D556" s="62"/>
    </row>
    <row r="557" spans="1:4" outlineLevel="1" x14ac:dyDescent="0.25">
      <c r="A557" s="62">
        <v>15</v>
      </c>
      <c r="B557" s="127"/>
      <c r="C557" s="62"/>
      <c r="D557" s="62"/>
    </row>
    <row r="558" spans="1:4" outlineLevel="1" x14ac:dyDescent="0.25">
      <c r="A558" s="62">
        <v>16</v>
      </c>
      <c r="B558" s="127"/>
      <c r="C558" s="62"/>
      <c r="D558" s="62"/>
    </row>
    <row r="559" spans="1:4" outlineLevel="1" x14ac:dyDescent="0.25">
      <c r="A559" s="62">
        <v>17</v>
      </c>
      <c r="B559" s="127"/>
      <c r="C559" s="62"/>
      <c r="D559" s="62"/>
    </row>
    <row r="560" spans="1:4" outlineLevel="1" x14ac:dyDescent="0.25">
      <c r="A560" s="62">
        <v>18</v>
      </c>
      <c r="B560" s="127"/>
      <c r="C560" s="62"/>
      <c r="D560" s="62"/>
    </row>
    <row r="561" spans="1:4" outlineLevel="1" x14ac:dyDescent="0.25">
      <c r="A561" s="62">
        <v>19</v>
      </c>
      <c r="B561" s="127"/>
      <c r="C561" s="62"/>
      <c r="D561" s="62"/>
    </row>
    <row r="562" spans="1:4" outlineLevel="1" x14ac:dyDescent="0.25">
      <c r="A562" s="62">
        <v>20</v>
      </c>
      <c r="B562" s="127"/>
      <c r="C562" s="62"/>
      <c r="D562" s="62"/>
    </row>
    <row r="563" spans="1:4" outlineLevel="1" x14ac:dyDescent="0.25">
      <c r="A563" s="62">
        <v>21</v>
      </c>
      <c r="B563" s="127"/>
      <c r="C563" s="62"/>
      <c r="D563" s="62"/>
    </row>
    <row r="564" spans="1:4" outlineLevel="1" x14ac:dyDescent="0.25">
      <c r="A564" s="62">
        <v>22</v>
      </c>
      <c r="B564" s="127"/>
      <c r="C564" s="62"/>
      <c r="D564" s="62"/>
    </row>
    <row r="565" spans="1:4" outlineLevel="1" x14ac:dyDescent="0.25">
      <c r="A565" s="62">
        <v>23</v>
      </c>
      <c r="B565" s="127"/>
      <c r="C565" s="62"/>
      <c r="D565" s="62"/>
    </row>
    <row r="566" spans="1:4" outlineLevel="1" x14ac:dyDescent="0.25">
      <c r="A566" s="62">
        <v>24</v>
      </c>
      <c r="B566" s="127"/>
      <c r="C566" s="62"/>
      <c r="D566" s="62"/>
    </row>
    <row r="567" spans="1:4" outlineLevel="1" x14ac:dyDescent="0.25">
      <c r="A567" s="62">
        <v>25</v>
      </c>
      <c r="B567" s="127"/>
      <c r="C567" s="62"/>
      <c r="D567" s="62"/>
    </row>
    <row r="568" spans="1:4" outlineLevel="1" x14ac:dyDescent="0.25">
      <c r="A568" s="62">
        <v>26</v>
      </c>
      <c r="B568" s="127"/>
      <c r="C568" s="62"/>
      <c r="D568" s="62"/>
    </row>
    <row r="569" spans="1:4" outlineLevel="1" x14ac:dyDescent="0.25">
      <c r="A569" s="62">
        <v>27</v>
      </c>
      <c r="B569" s="127"/>
      <c r="C569" s="62"/>
      <c r="D569" s="62"/>
    </row>
    <row r="570" spans="1:4" outlineLevel="1" x14ac:dyDescent="0.25">
      <c r="A570" s="62">
        <v>28</v>
      </c>
      <c r="B570" s="127"/>
      <c r="C570" s="62"/>
      <c r="D570" s="62"/>
    </row>
    <row r="571" spans="1:4" outlineLevel="1" x14ac:dyDescent="0.25">
      <c r="A571" s="62">
        <v>29</v>
      </c>
      <c r="B571" s="127"/>
      <c r="C571" s="62"/>
      <c r="D571" s="62"/>
    </row>
    <row r="572" spans="1:4" outlineLevel="1" x14ac:dyDescent="0.25">
      <c r="A572" s="62">
        <v>30</v>
      </c>
      <c r="B572" s="127"/>
      <c r="C572" s="62"/>
      <c r="D572" s="62"/>
    </row>
    <row r="573" spans="1:4" outlineLevel="1" x14ac:dyDescent="0.25">
      <c r="A573" s="62">
        <v>31</v>
      </c>
      <c r="B573" s="127"/>
      <c r="C573" s="62"/>
      <c r="D573" s="62"/>
    </row>
    <row r="574" spans="1:4" outlineLevel="1" x14ac:dyDescent="0.25">
      <c r="A574" s="62">
        <v>32</v>
      </c>
      <c r="B574" s="127"/>
      <c r="C574" s="62"/>
      <c r="D574" s="62"/>
    </row>
    <row r="575" spans="1:4" outlineLevel="1" x14ac:dyDescent="0.25">
      <c r="A575" s="62">
        <v>33</v>
      </c>
      <c r="B575" s="127"/>
      <c r="C575" s="62"/>
      <c r="D575" s="62"/>
    </row>
    <row r="576" spans="1:4" outlineLevel="1" x14ac:dyDescent="0.25">
      <c r="A576" s="62">
        <v>34</v>
      </c>
      <c r="B576" s="119"/>
      <c r="C576" s="62"/>
      <c r="D576" s="62"/>
    </row>
    <row r="577" spans="1:4" outlineLevel="1" x14ac:dyDescent="0.25">
      <c r="A577" s="62">
        <v>35</v>
      </c>
      <c r="B577" s="119"/>
      <c r="C577" s="62"/>
      <c r="D577" s="62"/>
    </row>
    <row r="578" spans="1:4" outlineLevel="1" x14ac:dyDescent="0.25">
      <c r="A578" s="62">
        <v>36</v>
      </c>
      <c r="B578" s="119"/>
      <c r="C578" s="62"/>
      <c r="D578" s="62"/>
    </row>
    <row r="579" spans="1:4" outlineLevel="1" x14ac:dyDescent="0.25">
      <c r="A579" s="62">
        <v>37</v>
      </c>
      <c r="B579" s="119"/>
      <c r="C579" s="62"/>
      <c r="D579" s="62"/>
    </row>
    <row r="580" spans="1:4" outlineLevel="1" x14ac:dyDescent="0.25">
      <c r="A580" s="62">
        <v>38</v>
      </c>
      <c r="B580" s="119"/>
      <c r="C580" s="62"/>
      <c r="D580" s="62"/>
    </row>
    <row r="581" spans="1:4" outlineLevel="1" x14ac:dyDescent="0.25">
      <c r="A581" s="62">
        <v>39</v>
      </c>
      <c r="B581" s="119"/>
      <c r="C581" s="62"/>
      <c r="D581" s="62"/>
    </row>
    <row r="582" spans="1:4" outlineLevel="1" x14ac:dyDescent="0.25">
      <c r="A582" s="62">
        <v>40</v>
      </c>
      <c r="B582" s="119"/>
      <c r="C582" s="62"/>
      <c r="D582" s="62"/>
    </row>
    <row r="583" spans="1:4" outlineLevel="1" x14ac:dyDescent="0.25">
      <c r="A583" s="62">
        <v>41</v>
      </c>
      <c r="B583" s="119"/>
      <c r="C583" s="62"/>
      <c r="D583" s="62"/>
    </row>
    <row r="584" spans="1:4" outlineLevel="1" x14ac:dyDescent="0.25">
      <c r="A584" s="62">
        <v>42</v>
      </c>
      <c r="B584" s="119"/>
      <c r="C584" s="62"/>
      <c r="D584" s="62"/>
    </row>
    <row r="585" spans="1:4" outlineLevel="1" x14ac:dyDescent="0.25">
      <c r="A585" s="62">
        <v>43</v>
      </c>
      <c r="B585" s="119"/>
      <c r="C585" s="62"/>
      <c r="D585" s="62"/>
    </row>
    <row r="586" spans="1:4" outlineLevel="1" x14ac:dyDescent="0.25">
      <c r="A586" s="62">
        <v>44</v>
      </c>
      <c r="B586" s="119"/>
      <c r="C586" s="62"/>
      <c r="D586" s="62"/>
    </row>
    <row r="587" spans="1:4" outlineLevel="1" x14ac:dyDescent="0.25">
      <c r="A587" s="62">
        <v>45</v>
      </c>
      <c r="B587" s="119"/>
      <c r="C587" s="62"/>
      <c r="D587" s="62"/>
    </row>
    <row r="588" spans="1:4" outlineLevel="1" x14ac:dyDescent="0.25">
      <c r="A588" s="62">
        <v>46</v>
      </c>
      <c r="B588" s="119"/>
      <c r="C588" s="62"/>
      <c r="D588" s="62"/>
    </row>
    <row r="589" spans="1:4" outlineLevel="1" x14ac:dyDescent="0.25">
      <c r="A589" s="62">
        <v>47</v>
      </c>
      <c r="B589" s="119"/>
      <c r="C589" s="62"/>
      <c r="D589" s="62"/>
    </row>
    <row r="590" spans="1:4" ht="15.75" outlineLevel="1" thickBot="1" x14ac:dyDescent="0.3">
      <c r="A590" s="63">
        <v>48</v>
      </c>
      <c r="B590" s="511"/>
      <c r="C590" s="63"/>
      <c r="D590" s="63"/>
    </row>
  </sheetData>
  <dataValidations count="1">
    <dataValidation type="list" allowBlank="1" showInputMessage="1" showErrorMessage="1" sqref="H11">
      <formula1>" "</formula1>
    </dataValidation>
  </dataValidations>
  <pageMargins left="0.70866141732283472" right="0.70866141732283472" top="0.74803149606299213" bottom="0.74803149606299213" header="0.31496062992125984" footer="0.31496062992125984"/>
  <pageSetup paperSize="9" scale="16"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00B050"/>
  </sheetPr>
  <dimension ref="A1:AK98"/>
  <sheetViews>
    <sheetView zoomScale="85" zoomScaleNormal="85" workbookViewId="0">
      <pane xSplit="3" ySplit="2" topLeftCell="I3" activePane="bottomRight" state="frozen"/>
      <selection activeCell="I22" sqref="I22"/>
      <selection pane="topRight" activeCell="I22" sqref="I22"/>
      <selection pane="bottomLeft" activeCell="I22" sqref="I22"/>
      <selection pane="bottomRight" activeCell="B19" sqref="B19:B22"/>
    </sheetView>
  </sheetViews>
  <sheetFormatPr defaultColWidth="9.140625" defaultRowHeight="15" x14ac:dyDescent="0.25"/>
  <cols>
    <col min="1" max="1" width="8.85546875" style="3" customWidth="1"/>
    <col min="2" max="2" width="126.85546875" style="122" customWidth="1"/>
    <col min="3" max="3" width="16.28515625" style="41" customWidth="1"/>
    <col min="4" max="4" width="11.28515625" style="41" customWidth="1"/>
    <col min="5" max="5" width="26.140625" style="41" customWidth="1"/>
    <col min="6" max="6" width="12.140625" style="41" customWidth="1"/>
    <col min="7" max="8" width="14" style="41" customWidth="1"/>
    <col min="9" max="9" width="36.5703125" style="41" customWidth="1"/>
    <col min="10" max="10" width="59.85546875" style="41" customWidth="1"/>
    <col min="11" max="12" width="14" style="41" customWidth="1"/>
    <col min="13" max="13" width="25" style="41" customWidth="1"/>
    <col min="14" max="14" width="58.140625" style="41" customWidth="1"/>
    <col min="15" max="15" width="14" style="41" customWidth="1"/>
    <col min="16" max="16" width="20.42578125" style="304" customWidth="1"/>
    <col min="17" max="17" width="20.5703125" style="304" customWidth="1"/>
    <col min="18" max="18" width="15.5703125" style="3" customWidth="1"/>
    <col min="19" max="19" width="23" style="304" bestFit="1" customWidth="1"/>
    <col min="20" max="20" width="15.42578125" style="304" customWidth="1"/>
    <col min="21" max="16384" width="9.140625" style="304"/>
  </cols>
  <sheetData>
    <row r="1" spans="1:37" ht="15.75" thickBot="1" x14ac:dyDescent="0.3">
      <c r="H1" s="1001" t="s">
        <v>75</v>
      </c>
      <c r="I1" s="1001"/>
      <c r="J1" s="1001"/>
      <c r="K1" s="1001"/>
      <c r="L1" s="1001" t="s">
        <v>76</v>
      </c>
      <c r="M1" s="1001"/>
      <c r="N1" s="1001"/>
      <c r="O1" s="1001"/>
      <c r="P1" s="57"/>
      <c r="Q1" s="57"/>
    </row>
    <row r="2" spans="1:37" ht="15.75" thickBot="1" x14ac:dyDescent="0.3">
      <c r="A2" s="18" t="s">
        <v>0</v>
      </c>
      <c r="B2" s="123" t="s">
        <v>26</v>
      </c>
      <c r="C2" s="42" t="s">
        <v>2</v>
      </c>
      <c r="D2" s="42" t="s">
        <v>27</v>
      </c>
      <c r="E2" s="42" t="s">
        <v>28</v>
      </c>
      <c r="F2" s="42" t="s">
        <v>29</v>
      </c>
      <c r="G2" s="42" t="s">
        <v>30</v>
      </c>
      <c r="H2" s="47" t="s">
        <v>49</v>
      </c>
      <c r="I2" s="48" t="s">
        <v>50</v>
      </c>
      <c r="J2" s="47" t="s">
        <v>74</v>
      </c>
      <c r="K2" s="47" t="s">
        <v>0</v>
      </c>
      <c r="L2" s="47" t="s">
        <v>49</v>
      </c>
      <c r="M2" s="48" t="s">
        <v>50</v>
      </c>
      <c r="N2" s="47" t="s">
        <v>74</v>
      </c>
      <c r="O2" s="47" t="s">
        <v>0</v>
      </c>
      <c r="P2" s="297" t="s">
        <v>3230</v>
      </c>
      <c r="Q2" s="297" t="s">
        <v>3231</v>
      </c>
      <c r="R2" s="47" t="s">
        <v>3628</v>
      </c>
      <c r="S2" s="48" t="s">
        <v>3883</v>
      </c>
      <c r="AK2" s="3" t="s">
        <v>33</v>
      </c>
    </row>
    <row r="3" spans="1:37" s="205" customFormat="1" x14ac:dyDescent="0.25">
      <c r="A3" s="272">
        <v>1</v>
      </c>
      <c r="B3" s="122" t="s">
        <v>7317</v>
      </c>
      <c r="C3" s="659" t="s">
        <v>4657</v>
      </c>
      <c r="D3" s="659" t="s">
        <v>31</v>
      </c>
      <c r="E3" s="659">
        <v>35</v>
      </c>
      <c r="F3" s="153">
        <v>1</v>
      </c>
      <c r="G3" s="153">
        <v>0</v>
      </c>
      <c r="H3" s="153" t="s">
        <v>72</v>
      </c>
      <c r="I3" s="153" t="s">
        <v>69</v>
      </c>
      <c r="J3" s="153" t="s">
        <v>73</v>
      </c>
      <c r="K3" s="153">
        <v>6</v>
      </c>
      <c r="L3" s="153"/>
      <c r="M3" s="153"/>
      <c r="N3" s="153"/>
      <c r="O3" s="153"/>
      <c r="P3" s="208">
        <v>1</v>
      </c>
      <c r="Q3" s="284">
        <v>0</v>
      </c>
      <c r="R3" s="275"/>
      <c r="S3" s="190"/>
      <c r="AK3" s="278" t="s">
        <v>31</v>
      </c>
    </row>
    <row r="4" spans="1:37" s="205" customFormat="1" x14ac:dyDescent="0.25">
      <c r="A4" s="272">
        <v>2</v>
      </c>
      <c r="B4" s="122" t="s">
        <v>7318</v>
      </c>
      <c r="C4" s="659" t="s">
        <v>4673</v>
      </c>
      <c r="D4" s="659" t="s">
        <v>31</v>
      </c>
      <c r="E4" s="659">
        <v>35</v>
      </c>
      <c r="F4" s="153">
        <v>1</v>
      </c>
      <c r="G4" s="659">
        <v>0</v>
      </c>
      <c r="H4" s="153" t="s">
        <v>72</v>
      </c>
      <c r="I4" s="659" t="s">
        <v>69</v>
      </c>
      <c r="J4" s="659" t="s">
        <v>73</v>
      </c>
      <c r="K4" s="153">
        <v>9</v>
      </c>
      <c r="L4" s="153"/>
      <c r="M4" s="153"/>
      <c r="N4" s="153"/>
      <c r="O4" s="153"/>
      <c r="P4" s="208">
        <v>1</v>
      </c>
      <c r="Q4" s="250">
        <v>0</v>
      </c>
      <c r="R4" s="275"/>
      <c r="S4" s="190"/>
      <c r="AK4" s="665" t="s">
        <v>7331</v>
      </c>
    </row>
    <row r="5" spans="1:37" s="205" customFormat="1" ht="15.75" thickBot="1" x14ac:dyDescent="0.3">
      <c r="A5" s="665">
        <v>3</v>
      </c>
      <c r="B5" s="122" t="s">
        <v>7319</v>
      </c>
      <c r="C5" s="659" t="s">
        <v>4697</v>
      </c>
      <c r="D5" s="659" t="s">
        <v>31</v>
      </c>
      <c r="E5" s="659">
        <v>35</v>
      </c>
      <c r="F5" s="153">
        <v>1</v>
      </c>
      <c r="G5" s="659">
        <v>0</v>
      </c>
      <c r="H5" s="153" t="s">
        <v>72</v>
      </c>
      <c r="I5" s="659" t="s">
        <v>69</v>
      </c>
      <c r="J5" s="659" t="s">
        <v>73</v>
      </c>
      <c r="K5" s="153">
        <v>12</v>
      </c>
      <c r="L5" s="153"/>
      <c r="M5" s="153"/>
      <c r="N5" s="153"/>
      <c r="O5" s="153"/>
      <c r="P5" s="208">
        <v>1</v>
      </c>
      <c r="Q5" s="250">
        <v>0</v>
      </c>
      <c r="R5" s="275"/>
      <c r="S5" s="190"/>
      <c r="AK5" s="939" t="s">
        <v>32</v>
      </c>
    </row>
    <row r="6" spans="1:37" s="205" customFormat="1" x14ac:dyDescent="0.25">
      <c r="A6" s="665">
        <v>4</v>
      </c>
      <c r="B6" s="122" t="s">
        <v>7320</v>
      </c>
      <c r="C6" s="659" t="s">
        <v>4713</v>
      </c>
      <c r="D6" s="659" t="s">
        <v>31</v>
      </c>
      <c r="E6" s="659">
        <v>35</v>
      </c>
      <c r="F6" s="153">
        <v>1</v>
      </c>
      <c r="G6" s="659">
        <v>0</v>
      </c>
      <c r="H6" s="153" t="s">
        <v>72</v>
      </c>
      <c r="I6" s="659" t="s">
        <v>69</v>
      </c>
      <c r="J6" s="659" t="s">
        <v>73</v>
      </c>
      <c r="K6" s="153">
        <v>15</v>
      </c>
      <c r="L6" s="153"/>
      <c r="M6" s="153"/>
      <c r="N6" s="153"/>
      <c r="O6" s="153"/>
      <c r="P6" s="208">
        <v>1</v>
      </c>
      <c r="Q6" s="250">
        <v>0</v>
      </c>
      <c r="R6" s="275"/>
      <c r="S6" s="190"/>
    </row>
    <row r="7" spans="1:37" s="205" customFormat="1" x14ac:dyDescent="0.25">
      <c r="A7" s="665">
        <v>5</v>
      </c>
      <c r="B7" s="122" t="s">
        <v>7321</v>
      </c>
      <c r="C7" s="659" t="s">
        <v>4656</v>
      </c>
      <c r="D7" s="659" t="s">
        <v>31</v>
      </c>
      <c r="E7" s="659">
        <v>35</v>
      </c>
      <c r="F7" s="153">
        <v>1</v>
      </c>
      <c r="G7" s="659">
        <v>0</v>
      </c>
      <c r="H7" s="153" t="s">
        <v>72</v>
      </c>
      <c r="I7" s="659" t="s">
        <v>69</v>
      </c>
      <c r="J7" s="659" t="s">
        <v>73</v>
      </c>
      <c r="K7" s="153">
        <v>3</v>
      </c>
      <c r="L7" s="153"/>
      <c r="M7" s="153"/>
      <c r="N7" s="153"/>
      <c r="O7" s="153"/>
      <c r="P7" s="208">
        <v>1</v>
      </c>
      <c r="Q7" s="250">
        <v>0</v>
      </c>
      <c r="R7" s="275"/>
      <c r="S7" s="190"/>
    </row>
    <row r="8" spans="1:37" s="205" customFormat="1" x14ac:dyDescent="0.25">
      <c r="A8" s="665">
        <v>6</v>
      </c>
      <c r="B8" s="122" t="s">
        <v>7322</v>
      </c>
      <c r="C8" s="659" t="s">
        <v>4614</v>
      </c>
      <c r="D8" s="659" t="s">
        <v>31</v>
      </c>
      <c r="E8" s="659">
        <v>35</v>
      </c>
      <c r="F8" s="153">
        <v>1</v>
      </c>
      <c r="G8" s="153">
        <v>0</v>
      </c>
      <c r="H8" s="153" t="s">
        <v>72</v>
      </c>
      <c r="I8" s="659" t="s">
        <v>62</v>
      </c>
      <c r="J8" s="659" t="s">
        <v>2423</v>
      </c>
      <c r="K8" s="153">
        <v>1</v>
      </c>
      <c r="L8" s="153"/>
      <c r="M8" s="153"/>
      <c r="N8" s="153"/>
      <c r="O8" s="153"/>
      <c r="P8" s="208">
        <v>1</v>
      </c>
      <c r="Q8" s="250">
        <v>0</v>
      </c>
      <c r="R8" s="275"/>
      <c r="S8" s="190"/>
    </row>
    <row r="9" spans="1:37" s="205" customFormat="1" x14ac:dyDescent="0.25">
      <c r="A9" s="665">
        <v>7</v>
      </c>
      <c r="B9" s="122" t="s">
        <v>7323</v>
      </c>
      <c r="C9" s="659" t="s">
        <v>4705</v>
      </c>
      <c r="D9" s="659" t="s">
        <v>31</v>
      </c>
      <c r="E9" s="659">
        <v>49</v>
      </c>
      <c r="F9" s="153">
        <v>1</v>
      </c>
      <c r="G9" s="153">
        <v>3</v>
      </c>
      <c r="H9" s="153" t="s">
        <v>72</v>
      </c>
      <c r="I9" s="659" t="s">
        <v>69</v>
      </c>
      <c r="J9" s="659" t="s">
        <v>73</v>
      </c>
      <c r="K9" s="153">
        <v>353</v>
      </c>
      <c r="L9" s="153"/>
      <c r="M9" s="153"/>
      <c r="N9" s="153"/>
      <c r="O9" s="153"/>
      <c r="P9" s="208">
        <v>1</v>
      </c>
      <c r="Q9" s="250">
        <v>0</v>
      </c>
      <c r="R9" s="275"/>
      <c r="S9" s="190"/>
    </row>
    <row r="10" spans="1:37" s="205" customFormat="1" x14ac:dyDescent="0.25">
      <c r="A10" s="665">
        <v>8</v>
      </c>
      <c r="B10" s="122" t="s">
        <v>7324</v>
      </c>
      <c r="C10" s="659" t="s">
        <v>4706</v>
      </c>
      <c r="D10" s="659" t="s">
        <v>31</v>
      </c>
      <c r="E10" s="659">
        <v>49</v>
      </c>
      <c r="F10" s="153">
        <v>1</v>
      </c>
      <c r="G10" s="153">
        <v>3</v>
      </c>
      <c r="H10" s="153" t="s">
        <v>72</v>
      </c>
      <c r="I10" s="659" t="s">
        <v>69</v>
      </c>
      <c r="J10" s="659" t="s">
        <v>73</v>
      </c>
      <c r="K10" s="153">
        <v>354</v>
      </c>
      <c r="L10" s="153"/>
      <c r="M10" s="153"/>
      <c r="N10" s="153"/>
      <c r="O10" s="153"/>
      <c r="P10" s="208">
        <v>1</v>
      </c>
      <c r="Q10" s="250">
        <v>0</v>
      </c>
      <c r="R10" s="275"/>
      <c r="S10" s="190"/>
    </row>
    <row r="11" spans="1:37" s="205" customFormat="1" x14ac:dyDescent="0.25">
      <c r="A11" s="665">
        <v>9</v>
      </c>
      <c r="B11" s="122" t="s">
        <v>7325</v>
      </c>
      <c r="C11" s="659" t="s">
        <v>4666</v>
      </c>
      <c r="D11" s="659" t="s">
        <v>31</v>
      </c>
      <c r="E11" s="802">
        <v>133</v>
      </c>
      <c r="F11" s="153">
        <v>1</v>
      </c>
      <c r="G11" s="153">
        <v>2</v>
      </c>
      <c r="H11" s="153" t="s">
        <v>72</v>
      </c>
      <c r="I11" s="659" t="s">
        <v>51</v>
      </c>
      <c r="J11" s="659" t="s">
        <v>4034</v>
      </c>
      <c r="K11" s="153">
        <v>4</v>
      </c>
      <c r="L11" s="153"/>
      <c r="M11" s="153"/>
      <c r="N11" s="153"/>
      <c r="O11" s="153"/>
      <c r="P11" s="208">
        <v>1</v>
      </c>
      <c r="Q11" s="250">
        <v>0</v>
      </c>
      <c r="R11" s="275"/>
      <c r="S11" s="190"/>
    </row>
    <row r="12" spans="1:37" s="205" customFormat="1" x14ac:dyDescent="0.25">
      <c r="A12" s="665">
        <v>10</v>
      </c>
      <c r="B12" s="122" t="s">
        <v>7326</v>
      </c>
      <c r="C12" s="659" t="s">
        <v>4667</v>
      </c>
      <c r="D12" s="659" t="s">
        <v>31</v>
      </c>
      <c r="E12" s="802">
        <v>133</v>
      </c>
      <c r="F12" s="659">
        <v>1</v>
      </c>
      <c r="G12" s="659">
        <v>2</v>
      </c>
      <c r="H12" s="659" t="s">
        <v>72</v>
      </c>
      <c r="I12" s="659" t="s">
        <v>51</v>
      </c>
      <c r="J12" s="659" t="s">
        <v>4034</v>
      </c>
      <c r="K12" s="153">
        <v>5</v>
      </c>
      <c r="L12" s="153"/>
      <c r="M12" s="153"/>
      <c r="N12" s="153"/>
      <c r="O12" s="153"/>
      <c r="P12" s="208">
        <v>1</v>
      </c>
      <c r="Q12" s="250">
        <v>0</v>
      </c>
      <c r="R12" s="275"/>
      <c r="S12" s="190"/>
    </row>
    <row r="13" spans="1:37" s="205" customFormat="1" x14ac:dyDescent="0.25">
      <c r="A13" s="665">
        <v>11</v>
      </c>
      <c r="B13" s="122" t="s">
        <v>7327</v>
      </c>
      <c r="C13" s="659" t="s">
        <v>4668</v>
      </c>
      <c r="D13" s="659" t="s">
        <v>31</v>
      </c>
      <c r="E13" s="802">
        <v>133</v>
      </c>
      <c r="F13" s="659">
        <v>1</v>
      </c>
      <c r="G13" s="659">
        <v>2</v>
      </c>
      <c r="H13" s="659" t="s">
        <v>72</v>
      </c>
      <c r="I13" s="659" t="s">
        <v>51</v>
      </c>
      <c r="J13" s="659" t="s">
        <v>4034</v>
      </c>
      <c r="K13" s="153">
        <v>6</v>
      </c>
      <c r="L13" s="153"/>
      <c r="M13" s="153"/>
      <c r="N13" s="153"/>
      <c r="O13" s="153"/>
      <c r="P13" s="208">
        <v>1</v>
      </c>
      <c r="Q13" s="250">
        <v>0</v>
      </c>
      <c r="R13" s="275"/>
      <c r="S13" s="190"/>
    </row>
    <row r="14" spans="1:37" s="205" customFormat="1" x14ac:dyDescent="0.25">
      <c r="A14" s="665">
        <v>12</v>
      </c>
      <c r="B14" s="122" t="s">
        <v>7328</v>
      </c>
      <c r="C14" s="659" t="s">
        <v>4614</v>
      </c>
      <c r="D14" s="659" t="s">
        <v>31</v>
      </c>
      <c r="E14" s="659">
        <v>108</v>
      </c>
      <c r="F14" s="153">
        <v>1</v>
      </c>
      <c r="G14" s="153">
        <v>10</v>
      </c>
      <c r="H14" s="153" t="s">
        <v>72</v>
      </c>
      <c r="I14" s="153" t="s">
        <v>62</v>
      </c>
      <c r="J14" s="153" t="s">
        <v>2426</v>
      </c>
      <c r="K14" s="153">
        <v>1</v>
      </c>
      <c r="L14" s="153"/>
      <c r="M14" s="153"/>
      <c r="N14" s="153"/>
      <c r="O14" s="153"/>
      <c r="P14" s="208">
        <v>1</v>
      </c>
      <c r="Q14" s="250">
        <v>0</v>
      </c>
      <c r="R14" s="275"/>
      <c r="S14" s="190"/>
    </row>
    <row r="15" spans="1:37" s="205" customFormat="1" x14ac:dyDescent="0.25">
      <c r="A15" s="665">
        <v>13</v>
      </c>
      <c r="B15" s="122" t="s">
        <v>7329</v>
      </c>
      <c r="C15" s="659" t="s">
        <v>4614</v>
      </c>
      <c r="D15" s="659" t="s">
        <v>31</v>
      </c>
      <c r="E15" s="659">
        <v>115</v>
      </c>
      <c r="F15" s="153">
        <v>1</v>
      </c>
      <c r="G15" s="153">
        <v>10</v>
      </c>
      <c r="H15" s="153" t="s">
        <v>72</v>
      </c>
      <c r="I15" s="153" t="s">
        <v>62</v>
      </c>
      <c r="J15" s="153" t="s">
        <v>2421</v>
      </c>
      <c r="K15" s="153">
        <v>1</v>
      </c>
      <c r="L15" s="153"/>
      <c r="M15" s="153"/>
      <c r="N15" s="153"/>
      <c r="O15" s="153"/>
      <c r="P15" s="208">
        <v>1</v>
      </c>
      <c r="Q15" s="250">
        <v>0</v>
      </c>
      <c r="R15" s="275"/>
      <c r="S15" s="190"/>
    </row>
    <row r="16" spans="1:37" s="205" customFormat="1" x14ac:dyDescent="0.25">
      <c r="A16" s="941">
        <v>14</v>
      </c>
      <c r="B16" s="940" t="s">
        <v>5154</v>
      </c>
      <c r="C16" s="659" t="s">
        <v>4708</v>
      </c>
      <c r="D16" s="659" t="s">
        <v>32</v>
      </c>
      <c r="E16" s="659">
        <v>9</v>
      </c>
      <c r="F16" s="153">
        <v>1</v>
      </c>
      <c r="G16" s="153">
        <v>0</v>
      </c>
      <c r="H16" s="153" t="s">
        <v>72</v>
      </c>
      <c r="I16" s="153" t="s">
        <v>54</v>
      </c>
      <c r="J16" s="153" t="s">
        <v>73</v>
      </c>
      <c r="K16" s="153">
        <v>4</v>
      </c>
      <c r="L16" s="153"/>
      <c r="M16" s="153"/>
      <c r="N16" s="153"/>
      <c r="O16" s="153"/>
      <c r="P16" s="208">
        <v>1</v>
      </c>
      <c r="Q16" s="250">
        <v>0</v>
      </c>
      <c r="R16" s="275"/>
      <c r="S16" s="190"/>
    </row>
    <row r="17" spans="1:22" s="205" customFormat="1" x14ac:dyDescent="0.25">
      <c r="A17" s="941">
        <v>15</v>
      </c>
      <c r="B17" s="940" t="s">
        <v>5155</v>
      </c>
      <c r="C17" s="659" t="s">
        <v>4709</v>
      </c>
      <c r="D17" s="659" t="s">
        <v>32</v>
      </c>
      <c r="E17" s="659">
        <v>17</v>
      </c>
      <c r="F17" s="153">
        <v>1</v>
      </c>
      <c r="G17" s="153">
        <v>0</v>
      </c>
      <c r="H17" s="153" t="s">
        <v>72</v>
      </c>
      <c r="I17" s="659" t="s">
        <v>54</v>
      </c>
      <c r="J17" s="659" t="s">
        <v>73</v>
      </c>
      <c r="K17" s="153">
        <v>5</v>
      </c>
      <c r="L17" s="153"/>
      <c r="M17" s="153"/>
      <c r="N17" s="153"/>
      <c r="O17" s="153"/>
      <c r="P17" s="208">
        <v>1</v>
      </c>
      <c r="Q17" s="250">
        <v>0</v>
      </c>
      <c r="R17" s="275"/>
      <c r="S17" s="190"/>
    </row>
    <row r="18" spans="1:22" s="205" customFormat="1" x14ac:dyDescent="0.25">
      <c r="A18" s="941">
        <v>16</v>
      </c>
      <c r="B18" s="940" t="s">
        <v>5156</v>
      </c>
      <c r="C18" s="659" t="s">
        <v>4710</v>
      </c>
      <c r="D18" s="659" t="s">
        <v>32</v>
      </c>
      <c r="E18" s="659">
        <v>17</v>
      </c>
      <c r="F18" s="153">
        <v>1</v>
      </c>
      <c r="G18" s="153">
        <v>0</v>
      </c>
      <c r="H18" s="153" t="s">
        <v>72</v>
      </c>
      <c r="I18" s="659" t="s">
        <v>54</v>
      </c>
      <c r="J18" s="659" t="s">
        <v>73</v>
      </c>
      <c r="K18" s="153">
        <v>6</v>
      </c>
      <c r="L18" s="153"/>
      <c r="M18" s="153"/>
      <c r="N18" s="153"/>
      <c r="O18" s="153"/>
      <c r="P18" s="208">
        <v>1</v>
      </c>
      <c r="Q18" s="250">
        <v>0</v>
      </c>
      <c r="R18" s="275"/>
      <c r="S18" s="190"/>
    </row>
    <row r="19" spans="1:22" s="205" customFormat="1" x14ac:dyDescent="0.25">
      <c r="A19" s="941">
        <v>17</v>
      </c>
      <c r="B19" s="940" t="s">
        <v>5157</v>
      </c>
      <c r="C19" s="659" t="s">
        <v>4711</v>
      </c>
      <c r="D19" s="659" t="s">
        <v>32</v>
      </c>
      <c r="E19" s="659">
        <v>19</v>
      </c>
      <c r="F19" s="153">
        <v>1</v>
      </c>
      <c r="G19" s="153">
        <v>0</v>
      </c>
      <c r="H19" s="153" t="s">
        <v>72</v>
      </c>
      <c r="I19" s="659" t="s">
        <v>54</v>
      </c>
      <c r="J19" s="659" t="s">
        <v>73</v>
      </c>
      <c r="K19" s="153">
        <v>7</v>
      </c>
      <c r="L19" s="153"/>
      <c r="M19" s="153"/>
      <c r="N19" s="153"/>
      <c r="O19" s="153"/>
      <c r="P19" s="208">
        <v>1</v>
      </c>
      <c r="Q19" s="250">
        <v>0</v>
      </c>
      <c r="R19" s="275"/>
      <c r="S19" s="190"/>
    </row>
    <row r="20" spans="1:22" s="205" customFormat="1" x14ac:dyDescent="0.25">
      <c r="A20" s="941">
        <v>18</v>
      </c>
      <c r="B20" s="940" t="s">
        <v>5176</v>
      </c>
      <c r="C20" s="659" t="s">
        <v>4723</v>
      </c>
      <c r="D20" s="659" t="s">
        <v>32</v>
      </c>
      <c r="E20" s="659">
        <v>17</v>
      </c>
      <c r="F20" s="153">
        <v>1</v>
      </c>
      <c r="G20" s="153">
        <v>0</v>
      </c>
      <c r="H20" s="153" t="s">
        <v>72</v>
      </c>
      <c r="I20" s="659" t="s">
        <v>54</v>
      </c>
      <c r="J20" s="659" t="s">
        <v>73</v>
      </c>
      <c r="K20" s="153">
        <v>8</v>
      </c>
      <c r="L20" s="153"/>
      <c r="M20" s="153"/>
      <c r="N20" s="153"/>
      <c r="O20" s="153"/>
      <c r="P20" s="208">
        <v>1</v>
      </c>
      <c r="Q20" s="250">
        <v>0</v>
      </c>
      <c r="R20" s="275"/>
      <c r="S20" s="190"/>
    </row>
    <row r="21" spans="1:22" s="205" customFormat="1" x14ac:dyDescent="0.25">
      <c r="A21" s="941">
        <v>19</v>
      </c>
      <c r="B21" s="940" t="s">
        <v>5177</v>
      </c>
      <c r="C21" s="659" t="s">
        <v>4724</v>
      </c>
      <c r="D21" s="659" t="s">
        <v>32</v>
      </c>
      <c r="E21" s="659">
        <v>17</v>
      </c>
      <c r="F21" s="153">
        <v>1</v>
      </c>
      <c r="G21" s="153">
        <v>0</v>
      </c>
      <c r="H21" s="153" t="s">
        <v>72</v>
      </c>
      <c r="I21" s="659" t="s">
        <v>54</v>
      </c>
      <c r="J21" s="659" t="s">
        <v>73</v>
      </c>
      <c r="K21" s="231">
        <v>9</v>
      </c>
      <c r="L21" s="153"/>
      <c r="M21" s="153"/>
      <c r="N21" s="153"/>
      <c r="O21" s="153"/>
      <c r="P21" s="208">
        <v>1</v>
      </c>
      <c r="Q21" s="250">
        <v>0</v>
      </c>
      <c r="R21" s="275"/>
      <c r="S21" s="190"/>
    </row>
    <row r="22" spans="1:22" s="205" customFormat="1" x14ac:dyDescent="0.25">
      <c r="A22" s="941">
        <v>20</v>
      </c>
      <c r="B22" s="940" t="s">
        <v>5178</v>
      </c>
      <c r="C22" s="659" t="s">
        <v>4725</v>
      </c>
      <c r="D22" s="659" t="s">
        <v>32</v>
      </c>
      <c r="E22" s="802">
        <v>29</v>
      </c>
      <c r="F22" s="153">
        <v>1</v>
      </c>
      <c r="G22" s="153">
        <v>0</v>
      </c>
      <c r="H22" s="153" t="s">
        <v>72</v>
      </c>
      <c r="I22" s="659" t="s">
        <v>54</v>
      </c>
      <c r="J22" s="659" t="s">
        <v>73</v>
      </c>
      <c r="K22" s="153">
        <v>10</v>
      </c>
      <c r="L22" s="153"/>
      <c r="M22" s="153"/>
      <c r="N22" s="153"/>
      <c r="O22" s="153"/>
      <c r="P22" s="208">
        <v>1</v>
      </c>
      <c r="Q22" s="250">
        <v>0</v>
      </c>
      <c r="R22" s="275"/>
      <c r="S22" s="190"/>
    </row>
    <row r="23" spans="1:22" s="205" customFormat="1" x14ac:dyDescent="0.25">
      <c r="A23" s="665">
        <v>21</v>
      </c>
      <c r="B23" s="122" t="s">
        <v>6411</v>
      </c>
      <c r="C23" s="659" t="s">
        <v>6415</v>
      </c>
      <c r="D23" s="659" t="s">
        <v>31</v>
      </c>
      <c r="E23" s="802">
        <v>134</v>
      </c>
      <c r="F23" s="659">
        <v>1</v>
      </c>
      <c r="G23" s="659">
        <v>0</v>
      </c>
      <c r="H23" s="659" t="s">
        <v>72</v>
      </c>
      <c r="I23" s="659" t="s">
        <v>69</v>
      </c>
      <c r="J23" s="659" t="s">
        <v>73</v>
      </c>
      <c r="K23" s="667">
        <v>307</v>
      </c>
      <c r="L23" s="659"/>
      <c r="M23" s="659"/>
      <c r="N23" s="659"/>
      <c r="O23" s="659"/>
      <c r="P23" s="662">
        <v>1</v>
      </c>
      <c r="Q23" s="664">
        <v>0</v>
      </c>
      <c r="R23" s="666"/>
      <c r="S23" s="660"/>
    </row>
    <row r="24" spans="1:22" s="205" customFormat="1" x14ac:dyDescent="0.25">
      <c r="A24" s="665">
        <v>22</v>
      </c>
      <c r="B24" s="122" t="s">
        <v>7330</v>
      </c>
      <c r="C24" s="659" t="s">
        <v>6416</v>
      </c>
      <c r="D24" s="659" t="s">
        <v>31</v>
      </c>
      <c r="E24" s="802">
        <v>134</v>
      </c>
      <c r="F24" s="659">
        <v>1</v>
      </c>
      <c r="G24" s="659">
        <v>0</v>
      </c>
      <c r="H24" s="659" t="s">
        <v>72</v>
      </c>
      <c r="I24" s="659" t="s">
        <v>69</v>
      </c>
      <c r="J24" s="659" t="s">
        <v>73</v>
      </c>
      <c r="K24" s="659">
        <v>308</v>
      </c>
      <c r="L24" s="659"/>
      <c r="M24" s="659"/>
      <c r="N24" s="659"/>
      <c r="O24" s="659"/>
      <c r="P24" s="662">
        <v>1</v>
      </c>
      <c r="Q24" s="664">
        <v>0</v>
      </c>
      <c r="R24" s="666"/>
      <c r="S24" s="660"/>
    </row>
    <row r="25" spans="1:22" s="205" customFormat="1" x14ac:dyDescent="0.25">
      <c r="A25" s="665">
        <v>23</v>
      </c>
      <c r="B25" s="122" t="s">
        <v>6413</v>
      </c>
      <c r="C25" s="659" t="s">
        <v>6417</v>
      </c>
      <c r="D25" s="659" t="s">
        <v>31</v>
      </c>
      <c r="E25" s="802">
        <v>134</v>
      </c>
      <c r="F25" s="659">
        <v>1</v>
      </c>
      <c r="G25" s="659">
        <v>0</v>
      </c>
      <c r="H25" s="659" t="s">
        <v>72</v>
      </c>
      <c r="I25" s="659" t="s">
        <v>69</v>
      </c>
      <c r="J25" s="659" t="s">
        <v>73</v>
      </c>
      <c r="K25" s="659">
        <v>309</v>
      </c>
      <c r="L25" s="659"/>
      <c r="M25" s="659"/>
      <c r="N25" s="659"/>
      <c r="O25" s="659"/>
      <c r="P25" s="662">
        <v>1</v>
      </c>
      <c r="Q25" s="664">
        <v>0</v>
      </c>
      <c r="R25" s="666"/>
      <c r="S25" s="660"/>
    </row>
    <row r="26" spans="1:22" s="661" customFormat="1" x14ac:dyDescent="0.25">
      <c r="A26" s="665">
        <v>24</v>
      </c>
      <c r="B26" s="122" t="s">
        <v>6414</v>
      </c>
      <c r="C26" s="659" t="s">
        <v>6418</v>
      </c>
      <c r="D26" s="659" t="s">
        <v>31</v>
      </c>
      <c r="E26" s="802">
        <v>134</v>
      </c>
      <c r="F26" s="659">
        <v>1</v>
      </c>
      <c r="G26" s="659">
        <v>0</v>
      </c>
      <c r="H26" s="659" t="s">
        <v>72</v>
      </c>
      <c r="I26" s="659" t="s">
        <v>51</v>
      </c>
      <c r="J26" s="659" t="s">
        <v>73</v>
      </c>
      <c r="K26" s="667">
        <v>310</v>
      </c>
      <c r="L26" s="659"/>
      <c r="M26" s="659"/>
      <c r="N26" s="659"/>
      <c r="O26" s="659"/>
      <c r="P26" s="662">
        <v>1</v>
      </c>
      <c r="Q26" s="664">
        <v>0</v>
      </c>
      <c r="R26" s="666"/>
      <c r="S26" s="660"/>
    </row>
    <row r="27" spans="1:22" s="661" customFormat="1" x14ac:dyDescent="0.25">
      <c r="A27" s="665">
        <v>25</v>
      </c>
      <c r="B27" s="122" t="s">
        <v>6419</v>
      </c>
      <c r="C27" s="659" t="s">
        <v>6956</v>
      </c>
      <c r="D27" s="659" t="s">
        <v>31</v>
      </c>
      <c r="E27" s="802">
        <v>135</v>
      </c>
      <c r="F27" s="659">
        <v>1</v>
      </c>
      <c r="G27" s="659">
        <v>0</v>
      </c>
      <c r="H27" s="659" t="s">
        <v>72</v>
      </c>
      <c r="I27" s="659" t="s">
        <v>51</v>
      </c>
      <c r="J27" s="659" t="s">
        <v>73</v>
      </c>
      <c r="K27" s="667">
        <v>321</v>
      </c>
      <c r="L27" s="659"/>
      <c r="M27" s="659"/>
      <c r="N27" s="659"/>
      <c r="O27" s="659"/>
      <c r="P27" s="662">
        <v>1</v>
      </c>
      <c r="Q27" s="664">
        <v>0</v>
      </c>
      <c r="R27" s="666"/>
      <c r="S27" s="660"/>
    </row>
    <row r="28" spans="1:22" s="205" customFormat="1" x14ac:dyDescent="0.25">
      <c r="A28" s="665">
        <v>26</v>
      </c>
      <c r="B28" s="122" t="s">
        <v>6420</v>
      </c>
      <c r="C28" s="659" t="s">
        <v>6957</v>
      </c>
      <c r="D28" s="659" t="s">
        <v>31</v>
      </c>
      <c r="E28" s="802">
        <v>135</v>
      </c>
      <c r="F28" s="659">
        <v>1</v>
      </c>
      <c r="G28" s="659">
        <v>0</v>
      </c>
      <c r="H28" s="659" t="s">
        <v>72</v>
      </c>
      <c r="I28" s="659" t="s">
        <v>51</v>
      </c>
      <c r="J28" s="659" t="s">
        <v>73</v>
      </c>
      <c r="K28" s="667">
        <v>322</v>
      </c>
      <c r="L28" s="659"/>
      <c r="M28" s="659"/>
      <c r="N28" s="659"/>
      <c r="O28" s="659"/>
      <c r="P28" s="662">
        <v>1</v>
      </c>
      <c r="Q28" s="664">
        <v>0</v>
      </c>
      <c r="R28" s="666"/>
      <c r="S28" s="660"/>
      <c r="U28" s="661"/>
    </row>
    <row r="29" spans="1:22" s="205" customFormat="1" x14ac:dyDescent="0.25">
      <c r="A29" s="665">
        <v>27</v>
      </c>
      <c r="B29" s="122" t="s">
        <v>6421</v>
      </c>
      <c r="C29" s="659" t="s">
        <v>6958</v>
      </c>
      <c r="D29" s="659" t="s">
        <v>31</v>
      </c>
      <c r="E29" s="802">
        <v>135</v>
      </c>
      <c r="F29" s="659">
        <v>1</v>
      </c>
      <c r="G29" s="659">
        <v>0</v>
      </c>
      <c r="H29" s="659" t="s">
        <v>72</v>
      </c>
      <c r="I29" s="659" t="s">
        <v>51</v>
      </c>
      <c r="J29" s="659" t="s">
        <v>73</v>
      </c>
      <c r="K29" s="667">
        <v>323</v>
      </c>
      <c r="L29" s="659"/>
      <c r="M29" s="659"/>
      <c r="N29" s="659"/>
      <c r="O29" s="659"/>
      <c r="P29" s="662">
        <v>1</v>
      </c>
      <c r="Q29" s="664">
        <v>0</v>
      </c>
      <c r="R29" s="666"/>
      <c r="S29" s="660"/>
      <c r="U29" s="661"/>
      <c r="V29" s="661"/>
    </row>
    <row r="30" spans="1:22" s="205" customFormat="1" x14ac:dyDescent="0.25">
      <c r="A30" s="665">
        <v>28</v>
      </c>
      <c r="B30" s="122" t="s">
        <v>6422</v>
      </c>
      <c r="C30" s="184" t="s">
        <v>6955</v>
      </c>
      <c r="D30" s="659" t="s">
        <v>31</v>
      </c>
      <c r="E30" s="659">
        <v>12</v>
      </c>
      <c r="F30" s="659">
        <v>1</v>
      </c>
      <c r="G30" s="659">
        <v>0</v>
      </c>
      <c r="H30" s="659" t="s">
        <v>72</v>
      </c>
      <c r="I30" s="659" t="s">
        <v>69</v>
      </c>
      <c r="J30" s="659" t="s">
        <v>73</v>
      </c>
      <c r="K30" s="659">
        <v>334</v>
      </c>
      <c r="L30" s="659"/>
      <c r="M30" s="659"/>
      <c r="N30" s="659"/>
      <c r="O30" s="659"/>
      <c r="P30" s="662"/>
      <c r="Q30" s="664"/>
      <c r="R30" s="666"/>
      <c r="S30" s="660"/>
      <c r="U30" s="661"/>
      <c r="V30" s="661"/>
    </row>
    <row r="31" spans="1:22" s="205" customFormat="1" x14ac:dyDescent="0.25">
      <c r="A31" s="665">
        <v>29</v>
      </c>
      <c r="B31" s="122"/>
      <c r="C31" s="184"/>
      <c r="D31" s="659"/>
      <c r="E31" s="659"/>
      <c r="F31" s="659"/>
      <c r="G31" s="659"/>
      <c r="H31" s="659"/>
      <c r="I31" s="659"/>
      <c r="J31" s="659"/>
      <c r="K31" s="659"/>
      <c r="L31" s="153"/>
      <c r="M31" s="153"/>
      <c r="N31" s="153"/>
      <c r="O31" s="153"/>
      <c r="P31" s="208"/>
      <c r="Q31" s="250"/>
      <c r="R31" s="275"/>
      <c r="S31" s="660"/>
      <c r="U31" s="661"/>
      <c r="V31" s="661"/>
    </row>
    <row r="32" spans="1:22" s="205" customFormat="1" x14ac:dyDescent="0.25">
      <c r="A32" s="665">
        <v>30</v>
      </c>
      <c r="B32" s="122"/>
      <c r="C32" s="659"/>
      <c r="D32" s="659"/>
      <c r="E32" s="659"/>
      <c r="F32" s="153"/>
      <c r="G32" s="659"/>
      <c r="H32" s="153"/>
      <c r="I32" s="153"/>
      <c r="J32" s="153"/>
      <c r="K32" s="418"/>
      <c r="L32" s="153"/>
      <c r="M32" s="153"/>
      <c r="N32" s="153"/>
      <c r="O32" s="153"/>
      <c r="P32" s="208"/>
      <c r="Q32" s="250"/>
      <c r="R32" s="275"/>
      <c r="S32" s="660"/>
      <c r="U32" s="661"/>
    </row>
    <row r="33" spans="1:22" s="205" customFormat="1" x14ac:dyDescent="0.25">
      <c r="A33" s="665">
        <v>31</v>
      </c>
      <c r="B33" s="122"/>
      <c r="C33" s="659"/>
      <c r="D33" s="659"/>
      <c r="E33" s="659"/>
      <c r="F33" s="153"/>
      <c r="G33" s="659"/>
      <c r="H33" s="153"/>
      <c r="I33" s="153"/>
      <c r="J33" s="233"/>
      <c r="K33" s="153"/>
      <c r="L33" s="153"/>
      <c r="M33" s="153"/>
      <c r="N33" s="153"/>
      <c r="O33" s="153"/>
      <c r="P33" s="208"/>
      <c r="Q33" s="250"/>
      <c r="R33" s="275"/>
      <c r="S33" s="660"/>
      <c r="U33" s="661"/>
      <c r="V33" s="661"/>
    </row>
    <row r="34" spans="1:22" s="205" customFormat="1" x14ac:dyDescent="0.25">
      <c r="A34" s="665">
        <v>32</v>
      </c>
      <c r="B34" s="122"/>
      <c r="C34" s="184"/>
      <c r="D34" s="659"/>
      <c r="E34" s="659"/>
      <c r="F34" s="153"/>
      <c r="G34" s="659"/>
      <c r="H34" s="153"/>
      <c r="I34" s="153"/>
      <c r="J34" s="233"/>
      <c r="K34" s="153"/>
      <c r="L34" s="153"/>
      <c r="M34" s="153"/>
      <c r="N34" s="153"/>
      <c r="O34" s="153"/>
      <c r="P34" s="208"/>
      <c r="Q34" s="250"/>
      <c r="R34" s="275"/>
      <c r="S34" s="660"/>
      <c r="U34" s="661"/>
      <c r="V34" s="661"/>
    </row>
    <row r="35" spans="1:22" s="205" customFormat="1" ht="15.75" x14ac:dyDescent="0.25">
      <c r="A35" s="665">
        <v>33</v>
      </c>
      <c r="B35" s="122"/>
      <c r="C35" s="184"/>
      <c r="D35" s="659"/>
      <c r="E35" s="659"/>
      <c r="F35" s="153"/>
      <c r="G35" s="659"/>
      <c r="H35" s="153"/>
      <c r="I35" s="668"/>
      <c r="J35" s="659"/>
      <c r="K35" s="659"/>
      <c r="L35" s="153"/>
      <c r="M35" s="153"/>
      <c r="N35" s="153"/>
      <c r="O35" s="153"/>
      <c r="P35" s="208"/>
      <c r="Q35" s="250"/>
      <c r="R35" s="275"/>
      <c r="S35" s="660"/>
      <c r="T35" s="617"/>
      <c r="U35" s="661"/>
    </row>
    <row r="36" spans="1:22" s="205" customFormat="1" ht="15.75" x14ac:dyDescent="0.25">
      <c r="A36" s="665">
        <v>34</v>
      </c>
      <c r="B36" s="122"/>
      <c r="C36" s="184"/>
      <c r="D36" s="659"/>
      <c r="E36" s="659"/>
      <c r="F36" s="153"/>
      <c r="G36" s="659"/>
      <c r="H36" s="153"/>
      <c r="I36" s="153"/>
      <c r="J36" s="153"/>
      <c r="K36" s="153"/>
      <c r="L36" s="153"/>
      <c r="M36" s="153"/>
      <c r="N36" s="153"/>
      <c r="O36" s="153"/>
      <c r="P36" s="208"/>
      <c r="Q36" s="250"/>
      <c r="R36" s="275"/>
      <c r="S36" s="660"/>
      <c r="T36" s="617"/>
      <c r="U36" s="661"/>
    </row>
    <row r="37" spans="1:22" s="205" customFormat="1" x14ac:dyDescent="0.25">
      <c r="A37" s="665">
        <v>35</v>
      </c>
      <c r="B37" s="122"/>
      <c r="C37" s="184"/>
      <c r="D37" s="659"/>
      <c r="E37" s="659"/>
      <c r="F37" s="153"/>
      <c r="G37" s="659"/>
      <c r="H37" s="153"/>
      <c r="I37" s="153"/>
      <c r="J37" s="153"/>
      <c r="K37" s="153"/>
      <c r="L37" s="153"/>
      <c r="M37" s="153"/>
      <c r="N37" s="153"/>
      <c r="O37" s="153"/>
      <c r="P37" s="208"/>
      <c r="Q37" s="250"/>
      <c r="R37" s="275"/>
      <c r="S37" s="660"/>
      <c r="U37" s="661"/>
    </row>
    <row r="38" spans="1:22" s="205" customFormat="1" x14ac:dyDescent="0.25">
      <c r="A38" s="665">
        <v>36</v>
      </c>
      <c r="B38" s="122"/>
      <c r="C38" s="184"/>
      <c r="D38" s="659"/>
      <c r="E38" s="659"/>
      <c r="F38" s="153"/>
      <c r="G38" s="659"/>
      <c r="H38" s="153"/>
      <c r="I38" s="153"/>
      <c r="J38" s="233"/>
      <c r="K38" s="153"/>
      <c r="L38" s="153"/>
      <c r="M38" s="153"/>
      <c r="N38" s="153"/>
      <c r="O38" s="153"/>
      <c r="P38" s="208"/>
      <c r="Q38" s="250"/>
      <c r="R38" s="275"/>
      <c r="S38" s="660"/>
      <c r="U38" s="661"/>
    </row>
    <row r="39" spans="1:22" s="205" customFormat="1" x14ac:dyDescent="0.25">
      <c r="A39" s="665">
        <v>37</v>
      </c>
      <c r="B39" s="122"/>
      <c r="C39" s="184"/>
      <c r="D39" s="659"/>
      <c r="E39" s="659"/>
      <c r="F39" s="153"/>
      <c r="G39" s="659"/>
      <c r="H39" s="153"/>
      <c r="I39" s="153"/>
      <c r="J39" s="233"/>
      <c r="K39" s="153"/>
      <c r="L39" s="153"/>
      <c r="M39" s="153"/>
      <c r="N39" s="153"/>
      <c r="O39" s="153"/>
      <c r="P39" s="208"/>
      <c r="Q39" s="250"/>
      <c r="R39" s="275"/>
      <c r="S39" s="660"/>
      <c r="U39" s="661"/>
    </row>
    <row r="40" spans="1:22" s="205" customFormat="1" ht="15.75" x14ac:dyDescent="0.25">
      <c r="A40" s="665">
        <v>38</v>
      </c>
      <c r="B40" s="122"/>
      <c r="C40" s="184"/>
      <c r="D40" s="659"/>
      <c r="E40" s="659"/>
      <c r="F40" s="153"/>
      <c r="G40" s="659"/>
      <c r="H40" s="153"/>
      <c r="I40" s="668"/>
      <c r="J40" s="659"/>
      <c r="K40" s="659"/>
      <c r="L40" s="153"/>
      <c r="M40" s="153"/>
      <c r="N40" s="153"/>
      <c r="O40" s="153"/>
      <c r="P40" s="208"/>
      <c r="Q40" s="250"/>
      <c r="R40" s="275"/>
      <c r="S40" s="660"/>
      <c r="T40" s="617"/>
      <c r="U40" s="661"/>
    </row>
    <row r="41" spans="1:22" s="205" customFormat="1" ht="15.75" x14ac:dyDescent="0.25">
      <c r="A41" s="665">
        <v>39</v>
      </c>
      <c r="B41" s="122"/>
      <c r="C41" s="184"/>
      <c r="D41" s="659"/>
      <c r="E41" s="659"/>
      <c r="F41" s="153"/>
      <c r="G41" s="153"/>
      <c r="H41" s="153"/>
      <c r="I41" s="153"/>
      <c r="J41" s="153"/>
      <c r="K41" s="153"/>
      <c r="L41" s="153"/>
      <c r="M41" s="153"/>
      <c r="N41" s="153"/>
      <c r="O41" s="153"/>
      <c r="P41" s="208"/>
      <c r="Q41" s="250"/>
      <c r="R41" s="275"/>
      <c r="S41" s="660"/>
      <c r="T41" s="617"/>
      <c r="U41" s="661"/>
    </row>
    <row r="42" spans="1:22" s="205" customFormat="1" x14ac:dyDescent="0.25">
      <c r="A42" s="665">
        <v>40</v>
      </c>
      <c r="B42" s="122"/>
      <c r="C42" s="184"/>
      <c r="D42" s="659"/>
      <c r="E42" s="659"/>
      <c r="F42" s="153"/>
      <c r="G42" s="153"/>
      <c r="H42" s="153"/>
      <c r="I42" s="153"/>
      <c r="J42" s="153"/>
      <c r="K42" s="153"/>
      <c r="L42" s="153"/>
      <c r="M42" s="153"/>
      <c r="N42" s="153"/>
      <c r="O42" s="153"/>
      <c r="P42" s="208"/>
      <c r="Q42" s="250"/>
      <c r="R42" s="275"/>
      <c r="S42" s="660"/>
      <c r="U42" s="661"/>
    </row>
    <row r="43" spans="1:22" s="205" customFormat="1" x14ac:dyDescent="0.25">
      <c r="A43" s="665">
        <v>41</v>
      </c>
      <c r="B43" s="122"/>
      <c r="C43" s="184"/>
      <c r="D43" s="659"/>
      <c r="E43" s="659"/>
      <c r="F43" s="153"/>
      <c r="G43" s="153"/>
      <c r="H43" s="153"/>
      <c r="I43" s="153"/>
      <c r="J43" s="153"/>
      <c r="K43" s="153"/>
      <c r="L43" s="153"/>
      <c r="M43" s="153"/>
      <c r="N43" s="153"/>
      <c r="O43" s="153"/>
      <c r="P43" s="208"/>
      <c r="Q43" s="250"/>
      <c r="R43" s="275"/>
      <c r="S43" s="660"/>
      <c r="U43" s="661"/>
      <c r="V43" s="661"/>
    </row>
    <row r="44" spans="1:22" s="205" customFormat="1" x14ac:dyDescent="0.25">
      <c r="A44" s="665">
        <v>42</v>
      </c>
      <c r="B44" s="122"/>
      <c r="C44" s="184"/>
      <c r="D44" s="659"/>
      <c r="E44" s="659"/>
      <c r="F44" s="153"/>
      <c r="G44" s="153"/>
      <c r="H44" s="153"/>
      <c r="I44" s="153"/>
      <c r="J44" s="153"/>
      <c r="K44" s="153"/>
      <c r="L44" s="153"/>
      <c r="M44" s="153"/>
      <c r="N44" s="153"/>
      <c r="O44" s="153"/>
      <c r="P44" s="208"/>
      <c r="Q44" s="250"/>
      <c r="R44" s="275"/>
      <c r="S44" s="660"/>
      <c r="U44" s="661"/>
    </row>
    <row r="45" spans="1:22" s="205" customFormat="1" x14ac:dyDescent="0.25">
      <c r="A45" s="665">
        <v>43</v>
      </c>
      <c r="B45" s="122"/>
      <c r="C45" s="184"/>
      <c r="D45" s="659"/>
      <c r="E45" s="659"/>
      <c r="F45" s="153"/>
      <c r="G45" s="659"/>
      <c r="H45" s="659"/>
      <c r="I45" s="659"/>
      <c r="J45" s="659"/>
      <c r="K45" s="659"/>
      <c r="L45" s="153"/>
      <c r="M45" s="153"/>
      <c r="N45" s="153"/>
      <c r="O45" s="153"/>
      <c r="P45" s="208"/>
      <c r="Q45" s="250"/>
      <c r="R45" s="275"/>
      <c r="S45" s="190"/>
    </row>
    <row r="46" spans="1:22" s="205" customFormat="1" x14ac:dyDescent="0.25">
      <c r="A46" s="665">
        <v>44</v>
      </c>
      <c r="B46" s="122"/>
      <c r="C46" s="184"/>
      <c r="D46" s="659"/>
      <c r="E46" s="659"/>
      <c r="F46" s="153"/>
      <c r="G46" s="659"/>
      <c r="H46" s="659"/>
      <c r="I46" s="659"/>
      <c r="J46" s="659"/>
      <c r="K46" s="659"/>
      <c r="L46" s="153"/>
      <c r="M46" s="153"/>
      <c r="N46" s="153"/>
      <c r="O46" s="153"/>
      <c r="P46" s="208"/>
      <c r="Q46" s="250"/>
      <c r="R46" s="275"/>
      <c r="S46" s="190"/>
    </row>
    <row r="47" spans="1:22" s="205" customFormat="1" x14ac:dyDescent="0.25">
      <c r="A47" s="665">
        <v>45</v>
      </c>
      <c r="B47" s="122"/>
      <c r="C47" s="184"/>
      <c r="D47" s="659"/>
      <c r="E47" s="659"/>
      <c r="F47" s="153"/>
      <c r="G47" s="153"/>
      <c r="H47" s="153"/>
      <c r="I47" s="153"/>
      <c r="J47" s="153"/>
      <c r="K47" s="659"/>
      <c r="L47" s="153"/>
      <c r="M47" s="153"/>
      <c r="N47" s="153"/>
      <c r="O47" s="153"/>
      <c r="P47" s="208"/>
      <c r="Q47" s="250"/>
      <c r="R47" s="275"/>
      <c r="S47" s="190"/>
    </row>
    <row r="48" spans="1:22" s="205" customFormat="1" x14ac:dyDescent="0.25">
      <c r="A48" s="665">
        <v>46</v>
      </c>
      <c r="B48" s="122"/>
      <c r="C48" s="184"/>
      <c r="D48" s="659"/>
      <c r="E48" s="659"/>
      <c r="F48" s="153"/>
      <c r="G48" s="153"/>
      <c r="H48" s="153"/>
      <c r="I48" s="153"/>
      <c r="J48" s="153"/>
      <c r="K48" s="659"/>
      <c r="L48" s="153"/>
      <c r="M48" s="153"/>
      <c r="N48" s="153"/>
      <c r="O48" s="153"/>
      <c r="P48" s="208"/>
      <c r="Q48" s="250"/>
      <c r="R48" s="275"/>
      <c r="S48" s="190"/>
    </row>
    <row r="49" spans="1:21" s="205" customFormat="1" x14ac:dyDescent="0.25">
      <c r="A49" s="665">
        <v>47</v>
      </c>
      <c r="B49" s="122"/>
      <c r="C49" s="184"/>
      <c r="D49" s="659"/>
      <c r="E49" s="659"/>
      <c r="F49" s="153"/>
      <c r="G49" s="153"/>
      <c r="H49" s="153"/>
      <c r="I49" s="153"/>
      <c r="J49" s="153"/>
      <c r="K49" s="659"/>
      <c r="L49" s="153"/>
      <c r="M49" s="153"/>
      <c r="N49" s="153"/>
      <c r="O49" s="153"/>
      <c r="P49" s="208"/>
      <c r="Q49" s="250"/>
      <c r="R49" s="275"/>
      <c r="S49" s="190"/>
    </row>
    <row r="50" spans="1:21" s="205" customFormat="1" x14ac:dyDescent="0.25">
      <c r="A50" s="665">
        <v>48</v>
      </c>
      <c r="B50" s="122"/>
      <c r="C50" s="184"/>
      <c r="D50" s="153"/>
      <c r="E50" s="153"/>
      <c r="F50" s="153"/>
      <c r="G50" s="153"/>
      <c r="H50" s="153"/>
      <c r="I50" s="153"/>
      <c r="J50" s="153"/>
      <c r="K50" s="659"/>
      <c r="L50" s="153"/>
      <c r="M50" s="153"/>
      <c r="N50" s="153"/>
      <c r="O50" s="153"/>
      <c r="P50" s="208"/>
      <c r="Q50" s="250"/>
      <c r="R50" s="275"/>
      <c r="S50" s="190"/>
    </row>
    <row r="51" spans="1:21" x14ac:dyDescent="0.25">
      <c r="A51" s="665">
        <v>49</v>
      </c>
      <c r="C51" s="184"/>
      <c r="D51" s="153"/>
      <c r="E51" s="153"/>
      <c r="F51" s="153"/>
      <c r="G51" s="153"/>
      <c r="H51" s="153"/>
      <c r="I51" s="153"/>
      <c r="J51" s="153"/>
      <c r="K51" s="153"/>
      <c r="L51" s="153"/>
      <c r="M51" s="153"/>
      <c r="N51" s="153"/>
      <c r="O51" s="153"/>
      <c r="P51" s="208"/>
      <c r="Q51" s="250"/>
      <c r="R51" s="275"/>
      <c r="S51" s="190"/>
      <c r="T51" s="205"/>
      <c r="U51" s="205"/>
    </row>
    <row r="52" spans="1:21" x14ac:dyDescent="0.25">
      <c r="A52" s="665">
        <v>50</v>
      </c>
      <c r="C52" s="184"/>
      <c r="D52" s="153"/>
      <c r="E52" s="153"/>
      <c r="F52" s="153"/>
      <c r="G52" s="153"/>
      <c r="H52" s="153"/>
      <c r="I52" s="153"/>
      <c r="J52" s="153"/>
      <c r="K52" s="153"/>
      <c r="L52" s="153"/>
      <c r="M52" s="153"/>
      <c r="N52" s="153"/>
      <c r="O52" s="153"/>
      <c r="P52" s="208"/>
      <c r="Q52" s="250"/>
      <c r="R52" s="275"/>
      <c r="S52" s="190"/>
      <c r="T52" s="205"/>
      <c r="U52" s="205"/>
    </row>
    <row r="53" spans="1:21" s="205" customFormat="1" x14ac:dyDescent="0.25">
      <c r="A53" s="665">
        <v>51</v>
      </c>
      <c r="B53" s="122"/>
      <c r="C53" s="184"/>
      <c r="D53" s="153"/>
      <c r="E53" s="153"/>
      <c r="F53" s="153"/>
      <c r="G53" s="153"/>
      <c r="H53" s="153"/>
      <c r="I53" s="153"/>
      <c r="J53" s="153"/>
      <c r="K53" s="153"/>
      <c r="L53" s="153"/>
      <c r="M53" s="153"/>
      <c r="N53" s="153"/>
      <c r="O53" s="153"/>
      <c r="P53" s="208"/>
      <c r="Q53" s="250"/>
      <c r="R53" s="275"/>
      <c r="S53" s="190"/>
    </row>
    <row r="54" spans="1:21" s="205" customFormat="1" x14ac:dyDescent="0.25">
      <c r="A54" s="665">
        <v>52</v>
      </c>
      <c r="B54" s="224"/>
      <c r="C54" s="184"/>
      <c r="D54" s="153"/>
      <c r="E54" s="153"/>
      <c r="F54" s="153"/>
      <c r="G54" s="153"/>
      <c r="H54" s="153"/>
      <c r="I54" s="153"/>
      <c r="J54" s="153"/>
      <c r="K54" s="153"/>
      <c r="L54" s="153"/>
      <c r="M54" s="153"/>
      <c r="N54" s="153"/>
      <c r="O54" s="153"/>
      <c r="P54" s="208"/>
      <c r="Q54" s="250"/>
      <c r="R54" s="275"/>
      <c r="S54" s="190"/>
      <c r="T54" s="304"/>
      <c r="U54" s="304"/>
    </row>
    <row r="55" spans="1:21" s="205" customFormat="1" x14ac:dyDescent="0.25">
      <c r="A55" s="665">
        <v>53</v>
      </c>
      <c r="B55" s="224"/>
      <c r="C55" s="184"/>
      <c r="D55" s="153"/>
      <c r="E55" s="153"/>
      <c r="F55" s="153"/>
      <c r="G55" s="153"/>
      <c r="H55" s="153"/>
      <c r="I55" s="153"/>
      <c r="J55" s="153"/>
      <c r="K55" s="153"/>
      <c r="L55" s="153"/>
      <c r="M55" s="153"/>
      <c r="N55" s="153"/>
      <c r="O55" s="153"/>
      <c r="P55" s="208"/>
      <c r="Q55" s="250"/>
      <c r="R55" s="275"/>
      <c r="S55" s="190"/>
      <c r="T55" s="304"/>
      <c r="U55" s="304"/>
    </row>
    <row r="56" spans="1:21" s="205" customFormat="1" x14ac:dyDescent="0.25">
      <c r="A56" s="665">
        <v>54</v>
      </c>
      <c r="B56" s="213"/>
      <c r="C56" s="184"/>
      <c r="D56" s="153"/>
      <c r="E56" s="153"/>
      <c r="F56" s="153"/>
      <c r="G56" s="153"/>
      <c r="H56" s="153"/>
      <c r="I56" s="153"/>
      <c r="J56" s="153"/>
      <c r="K56" s="153"/>
      <c r="L56" s="153"/>
      <c r="M56" s="153"/>
      <c r="N56" s="153"/>
      <c r="O56" s="153"/>
      <c r="P56" s="422"/>
      <c r="Q56" s="250"/>
      <c r="R56" s="3"/>
      <c r="S56" s="190"/>
    </row>
    <row r="57" spans="1:21" x14ac:dyDescent="0.25">
      <c r="A57" s="665">
        <v>55</v>
      </c>
      <c r="B57" s="213"/>
      <c r="C57" s="184"/>
      <c r="D57" s="153"/>
      <c r="E57" s="153"/>
      <c r="F57" s="153"/>
      <c r="G57" s="153"/>
      <c r="H57" s="153"/>
      <c r="I57" s="153"/>
      <c r="J57" s="153"/>
      <c r="K57" s="153"/>
      <c r="L57" s="153"/>
      <c r="M57" s="153"/>
      <c r="N57" s="153"/>
      <c r="O57" s="153"/>
      <c r="P57" s="422"/>
      <c r="Q57" s="250"/>
      <c r="S57" s="190"/>
    </row>
    <row r="58" spans="1:21" x14ac:dyDescent="0.25">
      <c r="A58" s="665">
        <v>56</v>
      </c>
      <c r="B58" s="276"/>
      <c r="C58" s="184"/>
      <c r="D58" s="153"/>
      <c r="E58" s="153"/>
      <c r="F58" s="153"/>
      <c r="G58" s="153"/>
      <c r="H58" s="153"/>
      <c r="I58" s="153"/>
      <c r="J58" s="153"/>
      <c r="K58" s="153"/>
      <c r="L58" s="153"/>
      <c r="M58" s="153"/>
      <c r="N58" s="153"/>
      <c r="O58" s="153"/>
      <c r="P58" s="422"/>
      <c r="Q58" s="250"/>
      <c r="S58" s="190"/>
    </row>
    <row r="59" spans="1:21" x14ac:dyDescent="0.25">
      <c r="A59" s="665">
        <v>57</v>
      </c>
      <c r="B59" s="224"/>
      <c r="C59" s="184"/>
      <c r="D59" s="153"/>
      <c r="E59" s="153"/>
      <c r="F59" s="153"/>
      <c r="G59" s="153"/>
      <c r="H59" s="153"/>
      <c r="I59" s="153"/>
      <c r="J59" s="153"/>
      <c r="K59" s="153"/>
      <c r="L59" s="153"/>
      <c r="M59" s="153"/>
      <c r="N59" s="153"/>
      <c r="O59" s="153"/>
      <c r="P59" s="422"/>
      <c r="Q59" s="250"/>
      <c r="S59" s="190"/>
    </row>
    <row r="60" spans="1:21" x14ac:dyDescent="0.25">
      <c r="A60" s="665">
        <v>58</v>
      </c>
      <c r="B60" s="224"/>
      <c r="C60" s="184"/>
      <c r="D60" s="153"/>
      <c r="E60" s="153"/>
      <c r="F60" s="153"/>
      <c r="G60" s="153"/>
      <c r="H60" s="153"/>
      <c r="I60" s="153"/>
      <c r="J60" s="153"/>
      <c r="K60" s="153"/>
      <c r="L60" s="153"/>
      <c r="M60" s="153"/>
      <c r="N60" s="153"/>
      <c r="O60" s="153"/>
      <c r="P60" s="422"/>
      <c r="Q60" s="250"/>
      <c r="S60" s="190"/>
    </row>
    <row r="61" spans="1:21" x14ac:dyDescent="0.25">
      <c r="A61" s="665">
        <v>59</v>
      </c>
      <c r="B61" s="213"/>
      <c r="C61" s="153"/>
      <c r="D61" s="153"/>
      <c r="E61" s="153"/>
      <c r="F61" s="153"/>
      <c r="G61" s="153"/>
      <c r="H61" s="153"/>
      <c r="I61" s="153"/>
      <c r="J61" s="153"/>
      <c r="K61" s="153"/>
      <c r="L61" s="153"/>
      <c r="M61" s="153"/>
      <c r="N61" s="153"/>
      <c r="O61" s="153"/>
      <c r="P61" s="422"/>
      <c r="Q61" s="250"/>
      <c r="S61" s="190"/>
    </row>
    <row r="62" spans="1:21" x14ac:dyDescent="0.25">
      <c r="A62" s="665">
        <v>60</v>
      </c>
      <c r="B62" s="213"/>
      <c r="C62" s="153"/>
      <c r="D62" s="153"/>
      <c r="E62" s="153"/>
      <c r="F62" s="153"/>
      <c r="G62" s="153"/>
      <c r="H62" s="153"/>
      <c r="I62" s="153"/>
      <c r="J62" s="153"/>
      <c r="K62" s="153"/>
      <c r="L62" s="153"/>
      <c r="M62" s="153"/>
      <c r="N62" s="153"/>
      <c r="O62" s="153"/>
      <c r="P62" s="422"/>
      <c r="Q62" s="250"/>
      <c r="S62" s="190"/>
    </row>
    <row r="63" spans="1:21" x14ac:dyDescent="0.25">
      <c r="A63" s="665">
        <v>61</v>
      </c>
      <c r="B63" s="276"/>
      <c r="C63" s="184"/>
      <c r="D63" s="153"/>
      <c r="E63" s="153"/>
      <c r="F63" s="153"/>
      <c r="G63" s="153"/>
      <c r="H63" s="153"/>
      <c r="I63" s="153"/>
      <c r="J63" s="153"/>
      <c r="K63" s="153"/>
      <c r="L63" s="153"/>
      <c r="M63" s="153"/>
      <c r="N63" s="153"/>
      <c r="O63" s="153"/>
      <c r="P63" s="422"/>
      <c r="Q63" s="250"/>
      <c r="S63" s="190"/>
    </row>
    <row r="64" spans="1:21" x14ac:dyDescent="0.25">
      <c r="A64" s="665">
        <v>62</v>
      </c>
      <c r="B64" s="265"/>
      <c r="C64" s="184"/>
      <c r="D64" s="153"/>
      <c r="E64" s="153"/>
      <c r="F64" s="153"/>
      <c r="G64" s="153"/>
      <c r="H64" s="153"/>
      <c r="I64" s="153"/>
      <c r="J64" s="153"/>
      <c r="K64" s="153"/>
      <c r="L64" s="153"/>
      <c r="M64" s="153"/>
      <c r="N64" s="153"/>
      <c r="O64" s="153"/>
      <c r="P64" s="422"/>
      <c r="Q64" s="250"/>
      <c r="S64" s="190"/>
    </row>
    <row r="65" spans="1:19" x14ac:dyDescent="0.25">
      <c r="A65" s="665">
        <v>63</v>
      </c>
      <c r="B65" s="265"/>
      <c r="C65" s="184"/>
      <c r="D65" s="153"/>
      <c r="E65" s="153"/>
      <c r="F65" s="153"/>
      <c r="G65" s="153"/>
      <c r="H65" s="153"/>
      <c r="I65" s="153"/>
      <c r="J65" s="153"/>
      <c r="K65" s="153"/>
      <c r="L65" s="153"/>
      <c r="M65" s="153"/>
      <c r="N65" s="153"/>
      <c r="O65" s="153"/>
      <c r="P65" s="422"/>
      <c r="Q65" s="250"/>
      <c r="S65" s="190"/>
    </row>
    <row r="66" spans="1:19" x14ac:dyDescent="0.25">
      <c r="A66" s="665">
        <v>64</v>
      </c>
      <c r="B66" s="265"/>
      <c r="C66" s="184"/>
      <c r="D66" s="153"/>
      <c r="E66" s="153"/>
      <c r="F66" s="153"/>
      <c r="G66" s="153"/>
      <c r="H66" s="153"/>
      <c r="I66" s="153"/>
      <c r="J66" s="153"/>
      <c r="K66" s="153"/>
      <c r="L66" s="153"/>
      <c r="M66" s="153"/>
      <c r="N66" s="153"/>
      <c r="O66" s="153"/>
      <c r="P66" s="422"/>
      <c r="Q66" s="250"/>
      <c r="S66" s="190"/>
    </row>
    <row r="67" spans="1:19" x14ac:dyDescent="0.25">
      <c r="A67" s="665">
        <v>65</v>
      </c>
      <c r="B67" s="224"/>
      <c r="C67" s="184"/>
      <c r="D67" s="153"/>
      <c r="E67" s="153"/>
      <c r="F67" s="153"/>
      <c r="G67" s="153"/>
      <c r="H67" s="153"/>
      <c r="I67" s="153"/>
      <c r="J67" s="153"/>
      <c r="K67" s="153"/>
      <c r="L67" s="153"/>
      <c r="M67" s="153"/>
      <c r="N67" s="153"/>
      <c r="O67" s="153"/>
      <c r="P67" s="422"/>
      <c r="Q67" s="250"/>
      <c r="S67" s="190"/>
    </row>
    <row r="68" spans="1:19" x14ac:dyDescent="0.25">
      <c r="A68" s="665">
        <v>66</v>
      </c>
      <c r="B68" s="265"/>
      <c r="C68" s="184"/>
      <c r="D68" s="153"/>
      <c r="E68" s="153"/>
      <c r="F68" s="153"/>
      <c r="G68" s="153"/>
      <c r="H68" s="153"/>
      <c r="I68" s="153"/>
      <c r="J68" s="153"/>
      <c r="K68" s="153"/>
      <c r="L68" s="153"/>
      <c r="M68" s="153"/>
      <c r="N68" s="153"/>
      <c r="O68" s="153"/>
      <c r="P68" s="422"/>
      <c r="Q68" s="250"/>
      <c r="S68" s="190"/>
    </row>
    <row r="69" spans="1:19" x14ac:dyDescent="0.25">
      <c r="A69" s="665">
        <v>67</v>
      </c>
      <c r="B69" s="277"/>
      <c r="C69" s="184"/>
      <c r="D69" s="153"/>
      <c r="E69" s="153"/>
      <c r="F69" s="153"/>
      <c r="G69" s="153"/>
      <c r="H69" s="153"/>
      <c r="I69" s="153"/>
      <c r="J69" s="153"/>
      <c r="K69" s="153"/>
      <c r="L69" s="153"/>
      <c r="M69" s="153"/>
      <c r="N69" s="153"/>
      <c r="O69" s="153"/>
      <c r="P69" s="422"/>
      <c r="Q69" s="250"/>
      <c r="S69" s="190"/>
    </row>
    <row r="70" spans="1:19" x14ac:dyDescent="0.25">
      <c r="A70" s="665">
        <v>68</v>
      </c>
      <c r="B70" s="265"/>
      <c r="C70" s="184"/>
      <c r="D70" s="153"/>
      <c r="E70" s="153"/>
      <c r="F70" s="153"/>
      <c r="G70" s="153"/>
      <c r="H70" s="153"/>
      <c r="I70" s="153"/>
      <c r="J70" s="153"/>
      <c r="K70" s="153"/>
      <c r="L70" s="153"/>
      <c r="M70" s="153"/>
      <c r="N70" s="153"/>
      <c r="O70" s="153"/>
      <c r="P70" s="422"/>
      <c r="Q70" s="250"/>
      <c r="S70" s="190"/>
    </row>
    <row r="71" spans="1:19" x14ac:dyDescent="0.25">
      <c r="A71" s="665">
        <v>69</v>
      </c>
      <c r="B71" s="224"/>
      <c r="C71" s="184"/>
      <c r="D71" s="153"/>
      <c r="E71" s="153"/>
      <c r="F71" s="153"/>
      <c r="G71" s="153"/>
      <c r="H71" s="153"/>
      <c r="I71" s="153"/>
      <c r="J71" s="153"/>
      <c r="K71" s="153"/>
      <c r="L71" s="153"/>
      <c r="M71" s="153"/>
      <c r="N71" s="153"/>
      <c r="O71" s="153"/>
      <c r="P71" s="422"/>
      <c r="Q71" s="250"/>
      <c r="S71" s="190"/>
    </row>
    <row r="72" spans="1:19" x14ac:dyDescent="0.25">
      <c r="A72" s="665">
        <v>70</v>
      </c>
      <c r="B72" s="224"/>
      <c r="C72" s="184"/>
      <c r="D72" s="153"/>
      <c r="E72" s="153"/>
      <c r="F72" s="153"/>
      <c r="G72" s="153"/>
      <c r="H72" s="153"/>
      <c r="I72" s="153"/>
      <c r="J72" s="153"/>
      <c r="K72" s="153"/>
      <c r="L72" s="317"/>
      <c r="M72" s="317"/>
      <c r="N72" s="317"/>
      <c r="O72" s="317"/>
      <c r="P72" s="77"/>
      <c r="Q72" s="12"/>
      <c r="S72" s="12"/>
    </row>
    <row r="73" spans="1:19" x14ac:dyDescent="0.25">
      <c r="A73" s="665">
        <v>71</v>
      </c>
      <c r="B73" s="120"/>
      <c r="C73" s="317"/>
      <c r="D73" s="317"/>
      <c r="E73" s="317"/>
      <c r="F73" s="317"/>
      <c r="G73" s="317"/>
      <c r="H73" s="317"/>
      <c r="I73" s="317"/>
      <c r="J73" s="317"/>
      <c r="K73" s="317"/>
      <c r="L73" s="317"/>
      <c r="M73" s="317"/>
      <c r="N73" s="317"/>
      <c r="O73" s="317"/>
      <c r="P73" s="77"/>
      <c r="Q73" s="12"/>
      <c r="S73" s="12"/>
    </row>
    <row r="74" spans="1:19" x14ac:dyDescent="0.25">
      <c r="A74" s="665">
        <v>72</v>
      </c>
      <c r="B74" s="120"/>
      <c r="C74" s="317"/>
      <c r="D74" s="317"/>
      <c r="E74" s="317"/>
      <c r="F74" s="317"/>
      <c r="G74" s="317"/>
      <c r="H74" s="317"/>
      <c r="I74" s="317"/>
      <c r="J74" s="317"/>
      <c r="K74" s="317"/>
      <c r="L74" s="317"/>
      <c r="M74" s="317"/>
      <c r="N74" s="317"/>
      <c r="O74" s="317"/>
      <c r="P74" s="77"/>
      <c r="Q74" s="12"/>
      <c r="S74" s="12"/>
    </row>
    <row r="75" spans="1:19" x14ac:dyDescent="0.25">
      <c r="A75" s="665">
        <v>73</v>
      </c>
      <c r="B75" s="120"/>
      <c r="C75" s="317"/>
      <c r="D75" s="317"/>
      <c r="E75" s="317"/>
      <c r="F75" s="317"/>
      <c r="G75" s="317"/>
      <c r="H75" s="317"/>
      <c r="I75" s="317"/>
      <c r="J75" s="317"/>
      <c r="K75" s="317"/>
      <c r="L75" s="317"/>
      <c r="M75" s="317"/>
      <c r="N75" s="317"/>
      <c r="O75" s="317"/>
      <c r="P75" s="77"/>
      <c r="Q75" s="12"/>
      <c r="S75" s="12"/>
    </row>
    <row r="76" spans="1:19" x14ac:dyDescent="0.25">
      <c r="A76" s="665">
        <v>74</v>
      </c>
      <c r="B76" s="120"/>
      <c r="C76" s="317"/>
      <c r="D76" s="317"/>
      <c r="E76" s="317"/>
      <c r="F76" s="317"/>
      <c r="G76" s="317"/>
      <c r="H76" s="317"/>
      <c r="I76" s="317"/>
      <c r="J76" s="317"/>
      <c r="K76" s="317"/>
      <c r="L76" s="317"/>
      <c r="M76" s="317"/>
      <c r="N76" s="317"/>
      <c r="O76" s="317"/>
      <c r="P76" s="77"/>
      <c r="Q76" s="12"/>
      <c r="S76" s="12"/>
    </row>
    <row r="77" spans="1:19" x14ac:dyDescent="0.25">
      <c r="A77" s="665">
        <v>75</v>
      </c>
      <c r="B77" s="120"/>
      <c r="C77" s="359"/>
      <c r="D77" s="359"/>
      <c r="E77" s="359"/>
      <c r="F77" s="359"/>
      <c r="G77" s="359"/>
      <c r="H77" s="359"/>
      <c r="I77" s="359"/>
      <c r="J77" s="359"/>
      <c r="K77" s="359"/>
      <c r="L77" s="359"/>
      <c r="M77" s="359"/>
      <c r="N77" s="359"/>
      <c r="O77" s="359"/>
      <c r="P77" s="77"/>
      <c r="Q77" s="12"/>
      <c r="S77" s="12"/>
    </row>
    <row r="78" spans="1:19" x14ac:dyDescent="0.25">
      <c r="A78" s="665">
        <v>76</v>
      </c>
      <c r="B78" s="120"/>
      <c r="C78" s="359"/>
      <c r="D78" s="359"/>
      <c r="E78" s="359"/>
      <c r="F78" s="359"/>
      <c r="G78" s="359"/>
      <c r="H78" s="359"/>
      <c r="I78" s="359"/>
      <c r="J78" s="359"/>
      <c r="K78" s="359"/>
      <c r="L78" s="359"/>
      <c r="M78" s="359"/>
      <c r="N78" s="359"/>
      <c r="O78" s="359"/>
      <c r="P78" s="77"/>
      <c r="Q78" s="12"/>
      <c r="S78" s="12"/>
    </row>
    <row r="79" spans="1:19" x14ac:dyDescent="0.25">
      <c r="A79" s="665">
        <v>77</v>
      </c>
      <c r="B79" s="120"/>
      <c r="C79" s="359"/>
      <c r="D79" s="359"/>
      <c r="E79" s="359"/>
      <c r="F79" s="359"/>
      <c r="G79" s="359"/>
      <c r="H79" s="359"/>
      <c r="I79" s="359"/>
      <c r="J79" s="359"/>
      <c r="K79" s="359"/>
      <c r="L79" s="359"/>
      <c r="M79" s="359"/>
      <c r="N79" s="359"/>
      <c r="O79" s="359"/>
      <c r="P79" s="77"/>
      <c r="Q79" s="12"/>
      <c r="S79" s="12"/>
    </row>
    <row r="80" spans="1:19" x14ac:dyDescent="0.25">
      <c r="A80" s="665">
        <v>78</v>
      </c>
      <c r="B80" s="120"/>
      <c r="C80" s="359"/>
      <c r="D80" s="359"/>
      <c r="E80" s="359"/>
      <c r="F80" s="359"/>
      <c r="G80" s="359"/>
      <c r="H80" s="359"/>
      <c r="I80" s="359"/>
      <c r="J80" s="359"/>
      <c r="K80" s="359"/>
      <c r="L80" s="359"/>
      <c r="M80" s="359"/>
      <c r="N80" s="359"/>
      <c r="O80" s="359"/>
      <c r="P80" s="77"/>
      <c r="Q80" s="12"/>
      <c r="S80" s="12"/>
    </row>
    <row r="81" spans="1:19" x14ac:dyDescent="0.25">
      <c r="A81" s="665">
        <v>79</v>
      </c>
      <c r="B81" s="120"/>
      <c r="C81" s="359"/>
      <c r="D81" s="359"/>
      <c r="E81" s="359"/>
      <c r="F81" s="359"/>
      <c r="G81" s="359"/>
      <c r="H81" s="359"/>
      <c r="I81" s="359"/>
      <c r="J81" s="359"/>
      <c r="K81" s="359"/>
      <c r="L81" s="359"/>
      <c r="M81" s="359"/>
      <c r="N81" s="359"/>
      <c r="O81" s="359"/>
      <c r="P81" s="77"/>
      <c r="Q81" s="12"/>
      <c r="S81" s="12"/>
    </row>
    <row r="82" spans="1:19" x14ac:dyDescent="0.25">
      <c r="A82" s="665">
        <v>80</v>
      </c>
      <c r="C82" s="359"/>
      <c r="D82" s="359"/>
      <c r="E82" s="359"/>
      <c r="F82" s="359"/>
      <c r="G82" s="359"/>
      <c r="H82" s="359"/>
      <c r="I82" s="359"/>
      <c r="J82" s="359"/>
      <c r="K82" s="359"/>
      <c r="L82" s="359"/>
      <c r="M82" s="359"/>
      <c r="N82" s="359"/>
      <c r="O82" s="359"/>
      <c r="P82" s="77"/>
      <c r="Q82" s="12"/>
      <c r="S82" s="12"/>
    </row>
    <row r="83" spans="1:19" x14ac:dyDescent="0.25">
      <c r="A83" s="665">
        <v>81</v>
      </c>
      <c r="C83" s="359"/>
      <c r="D83" s="359"/>
      <c r="E83" s="359"/>
      <c r="F83" s="359"/>
      <c r="G83" s="359"/>
      <c r="H83" s="359"/>
      <c r="I83" s="359"/>
      <c r="J83" s="359"/>
      <c r="K83" s="359"/>
      <c r="L83" s="359"/>
      <c r="M83" s="359"/>
      <c r="N83" s="359"/>
      <c r="O83" s="359"/>
      <c r="P83" s="77"/>
      <c r="Q83" s="12"/>
      <c r="S83" s="12"/>
    </row>
    <row r="84" spans="1:19" x14ac:dyDescent="0.25">
      <c r="A84" s="665">
        <v>82</v>
      </c>
      <c r="C84" s="359"/>
      <c r="D84" s="359"/>
      <c r="E84" s="359"/>
      <c r="F84" s="359"/>
      <c r="G84" s="359"/>
      <c r="H84" s="359"/>
      <c r="I84" s="359"/>
      <c r="J84" s="359"/>
      <c r="K84" s="359"/>
      <c r="L84" s="359"/>
      <c r="M84" s="359"/>
      <c r="N84" s="359"/>
      <c r="O84" s="359"/>
      <c r="P84" s="77"/>
      <c r="Q84" s="12"/>
      <c r="S84" s="12"/>
    </row>
    <row r="85" spans="1:19" x14ac:dyDescent="0.25">
      <c r="A85" s="665">
        <v>83</v>
      </c>
      <c r="C85" s="359"/>
      <c r="D85" s="359"/>
      <c r="E85" s="359"/>
      <c r="F85" s="359"/>
      <c r="G85" s="359"/>
      <c r="H85" s="359"/>
      <c r="I85" s="359"/>
      <c r="J85" s="359"/>
      <c r="K85" s="359"/>
      <c r="L85" s="359"/>
      <c r="M85" s="359"/>
      <c r="N85" s="359"/>
      <c r="O85" s="359"/>
      <c r="P85" s="77"/>
      <c r="Q85" s="12"/>
      <c r="S85" s="12"/>
    </row>
    <row r="86" spans="1:19" x14ac:dyDescent="0.25">
      <c r="A86" s="665">
        <v>84</v>
      </c>
      <c r="C86" s="359"/>
      <c r="D86" s="359"/>
      <c r="E86" s="359"/>
      <c r="F86" s="359"/>
      <c r="G86" s="359"/>
      <c r="H86" s="359"/>
      <c r="I86" s="359"/>
      <c r="J86" s="359"/>
      <c r="K86" s="359"/>
      <c r="L86" s="359"/>
      <c r="M86" s="359"/>
      <c r="N86" s="359"/>
      <c r="O86" s="359"/>
      <c r="P86" s="77"/>
      <c r="Q86" s="12"/>
      <c r="S86" s="12"/>
    </row>
    <row r="87" spans="1:19" x14ac:dyDescent="0.25">
      <c r="A87" s="665">
        <v>85</v>
      </c>
      <c r="C87" s="359"/>
      <c r="D87" s="359"/>
      <c r="E87" s="359"/>
      <c r="F87" s="359"/>
      <c r="G87" s="359"/>
      <c r="H87" s="359"/>
      <c r="I87" s="359"/>
      <c r="J87" s="359"/>
      <c r="K87" s="359"/>
      <c r="L87" s="359"/>
      <c r="M87" s="359"/>
      <c r="N87" s="359"/>
      <c r="O87" s="359"/>
      <c r="P87" s="77"/>
      <c r="Q87" s="12"/>
      <c r="S87" s="12"/>
    </row>
    <row r="88" spans="1:19" x14ac:dyDescent="0.25">
      <c r="A88" s="665">
        <v>86</v>
      </c>
      <c r="C88" s="359"/>
      <c r="D88" s="359"/>
      <c r="E88" s="359"/>
      <c r="F88" s="359"/>
      <c r="G88" s="359"/>
      <c r="H88" s="359"/>
      <c r="I88" s="359"/>
      <c r="J88" s="359"/>
      <c r="K88" s="359"/>
      <c r="L88" s="359"/>
      <c r="M88" s="359"/>
      <c r="N88" s="359"/>
      <c r="O88" s="359"/>
      <c r="P88" s="77"/>
      <c r="Q88" s="12"/>
      <c r="S88" s="12"/>
    </row>
    <row r="89" spans="1:19" x14ac:dyDescent="0.25">
      <c r="A89" s="665">
        <v>87</v>
      </c>
      <c r="C89" s="359"/>
      <c r="D89" s="359"/>
      <c r="E89" s="359"/>
      <c r="F89" s="359"/>
      <c r="G89" s="359"/>
      <c r="H89" s="359"/>
      <c r="I89" s="359"/>
      <c r="J89" s="359"/>
      <c r="K89" s="359"/>
      <c r="L89" s="359"/>
      <c r="M89" s="359"/>
      <c r="N89" s="359"/>
      <c r="O89" s="359"/>
      <c r="P89" s="77"/>
      <c r="Q89" s="12"/>
      <c r="S89" s="12"/>
    </row>
    <row r="90" spans="1:19" x14ac:dyDescent="0.25">
      <c r="A90" s="665">
        <v>88</v>
      </c>
      <c r="C90" s="359"/>
      <c r="D90" s="359"/>
      <c r="E90" s="359"/>
      <c r="F90" s="359"/>
      <c r="G90" s="359"/>
      <c r="H90" s="359"/>
      <c r="I90" s="359"/>
      <c r="J90" s="359"/>
      <c r="K90" s="359"/>
      <c r="L90" s="359"/>
      <c r="M90" s="359"/>
      <c r="N90" s="359"/>
      <c r="O90" s="359"/>
      <c r="P90" s="77"/>
      <c r="Q90" s="12"/>
      <c r="S90" s="12"/>
    </row>
    <row r="91" spans="1:19" x14ac:dyDescent="0.25">
      <c r="A91" s="665">
        <v>89</v>
      </c>
      <c r="C91" s="359"/>
      <c r="D91" s="359"/>
      <c r="E91" s="359"/>
      <c r="F91" s="359"/>
      <c r="G91" s="359"/>
      <c r="H91" s="359"/>
      <c r="I91" s="359"/>
      <c r="J91" s="359"/>
      <c r="K91" s="359"/>
      <c r="L91" s="359"/>
      <c r="M91" s="359"/>
      <c r="N91" s="359"/>
      <c r="O91" s="359"/>
      <c r="P91" s="77"/>
      <c r="Q91" s="12"/>
      <c r="S91" s="12"/>
    </row>
    <row r="92" spans="1:19" x14ac:dyDescent="0.25">
      <c r="A92" s="665">
        <v>90</v>
      </c>
      <c r="C92" s="359"/>
      <c r="D92" s="359"/>
      <c r="E92" s="359"/>
      <c r="F92" s="359"/>
      <c r="G92" s="359"/>
      <c r="H92" s="359"/>
      <c r="I92" s="359"/>
      <c r="J92" s="359"/>
      <c r="K92" s="359"/>
      <c r="L92" s="359"/>
      <c r="M92" s="359"/>
      <c r="N92" s="359"/>
      <c r="O92" s="359"/>
      <c r="P92" s="77"/>
      <c r="Q92" s="12"/>
      <c r="S92" s="12"/>
    </row>
    <row r="93" spans="1:19" x14ac:dyDescent="0.25">
      <c r="A93" s="665">
        <v>91</v>
      </c>
      <c r="C93" s="359"/>
      <c r="D93" s="359"/>
      <c r="E93" s="359"/>
      <c r="F93" s="359"/>
      <c r="G93" s="359"/>
      <c r="H93" s="359"/>
      <c r="I93" s="359"/>
      <c r="J93" s="359"/>
      <c r="K93" s="359"/>
      <c r="L93" s="359"/>
      <c r="M93" s="359"/>
      <c r="N93" s="359"/>
      <c r="O93" s="359"/>
      <c r="P93" s="77"/>
      <c r="Q93" s="12"/>
      <c r="S93" s="12"/>
    </row>
    <row r="94" spans="1:19" x14ac:dyDescent="0.25">
      <c r="A94" s="665">
        <v>92</v>
      </c>
      <c r="C94" s="359"/>
      <c r="D94" s="359"/>
      <c r="E94" s="359"/>
      <c r="F94" s="359"/>
      <c r="G94" s="359"/>
      <c r="H94" s="359"/>
      <c r="I94" s="359"/>
      <c r="J94" s="359"/>
      <c r="K94" s="359"/>
      <c r="L94" s="359"/>
      <c r="M94" s="359"/>
      <c r="N94" s="359"/>
      <c r="O94" s="359"/>
      <c r="P94" s="77"/>
      <c r="Q94" s="12"/>
      <c r="S94" s="12"/>
    </row>
    <row r="95" spans="1:19" x14ac:dyDescent="0.25">
      <c r="A95" s="665">
        <v>93</v>
      </c>
      <c r="C95" s="359"/>
      <c r="D95" s="359"/>
      <c r="E95" s="359"/>
      <c r="F95" s="359"/>
      <c r="G95" s="359"/>
      <c r="H95" s="359"/>
      <c r="I95" s="359"/>
      <c r="J95" s="359"/>
      <c r="K95" s="359"/>
      <c r="L95" s="359"/>
      <c r="M95" s="359"/>
      <c r="N95" s="359"/>
      <c r="O95" s="359"/>
      <c r="P95" s="77"/>
      <c r="Q95" s="12"/>
      <c r="S95" s="12"/>
    </row>
    <row r="96" spans="1:19" x14ac:dyDescent="0.25">
      <c r="A96" s="665">
        <v>94</v>
      </c>
      <c r="C96" s="359"/>
      <c r="D96" s="359"/>
      <c r="E96" s="359"/>
      <c r="F96" s="359"/>
      <c r="G96" s="359"/>
      <c r="H96" s="359"/>
      <c r="I96" s="359"/>
      <c r="J96" s="359"/>
      <c r="K96" s="359"/>
      <c r="L96" s="359"/>
      <c r="M96" s="359"/>
      <c r="N96" s="359"/>
      <c r="O96" s="359"/>
      <c r="P96" s="77"/>
      <c r="Q96" s="12"/>
      <c r="S96" s="12"/>
    </row>
    <row r="97" spans="1:19" x14ac:dyDescent="0.25">
      <c r="A97" s="665">
        <v>95</v>
      </c>
      <c r="C97" s="359"/>
      <c r="D97" s="359"/>
      <c r="E97" s="359"/>
      <c r="F97" s="359"/>
      <c r="G97" s="359"/>
      <c r="H97" s="359"/>
      <c r="I97" s="359"/>
      <c r="J97" s="359"/>
      <c r="K97" s="359"/>
      <c r="L97" s="359"/>
      <c r="M97" s="359"/>
      <c r="N97" s="359"/>
      <c r="O97" s="359"/>
      <c r="P97" s="77"/>
      <c r="Q97" s="12"/>
      <c r="S97" s="12"/>
    </row>
    <row r="98" spans="1:19" x14ac:dyDescent="0.25">
      <c r="A98" s="665">
        <v>96</v>
      </c>
      <c r="C98" s="359"/>
      <c r="D98" s="359"/>
      <c r="E98" s="359"/>
      <c r="F98" s="359"/>
      <c r="G98" s="359"/>
      <c r="H98" s="359"/>
      <c r="I98" s="359"/>
      <c r="J98" s="359"/>
      <c r="K98" s="359"/>
      <c r="L98" s="359"/>
      <c r="M98" s="359"/>
      <c r="N98" s="359"/>
      <c r="O98" s="359"/>
      <c r="P98" s="77"/>
      <c r="Q98" s="12"/>
      <c r="S98" s="12"/>
    </row>
  </sheetData>
  <mergeCells count="2">
    <mergeCell ref="H1:K1"/>
    <mergeCell ref="L1:O1"/>
  </mergeCells>
  <dataValidations count="10">
    <dataValidation type="list" allowBlank="1" showInputMessage="1" showErrorMessage="1" sqref="N9:N10">
      <formula1>"0 - значение,16 - недостоверность,64 - имитация"</formula1>
    </dataValidation>
    <dataValidation type="list" allowBlank="1" showInputMessage="1" showErrorMessage="1" sqref="N8 N11:N5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64 N3:N7 J31">
      <formula1>" "</formula1>
    </dataValidation>
    <dataValidation type="whole" operator="greaterThanOrEqual" allowBlank="1" showInputMessage="1" showErrorMessage="1" sqref="K33:K44 K6:K20 K51:K98 K22:K31">
      <formula1>1</formula1>
    </dataValidation>
    <dataValidation type="whole" operator="greaterThan" allowBlank="1" showInputMessage="1" showErrorMessage="1" sqref="A3:A98">
      <formula1>1</formula1>
    </dataValidation>
    <dataValidation type="list" allowBlank="1" showInputMessage="1" showErrorMessage="1" sqref="L3:L98">
      <formula1>INV</formula1>
    </dataValidation>
    <dataValidation type="list" allowBlank="1" showInputMessage="1" showErrorMessage="1" sqref="D3:D15 D23:D98">
      <formula1>RD_TABLE</formula1>
    </dataValidation>
    <dataValidation type="list" allowBlank="1" showInputMessage="1" showErrorMessage="1" sqref="M3:M98 I3:I98">
      <formula1>Type</formula1>
    </dataValidation>
    <dataValidation type="whole" operator="greaterThan" showInputMessage="1" showErrorMessage="1" sqref="O3:O98">
      <formula1>1</formula1>
    </dataValidation>
    <dataValidation type="list" allowBlank="1" showInputMessage="1" showErrorMessage="1" sqref="D16:D22">
      <formula1>$AK$3:$AK$5</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Системный!#REF!</xm:f>
          </x14:formula1>
          <xm:sqref>J63:J72 J56:J60</xm:sqref>
        </x14:dataValidation>
        <x14:dataValidation type="list" allowBlank="1" showInputMessage="1" showErrorMessage="1">
          <x14:formula1>
            <xm:f>'C:\UserFiles\Work\Project3\Образец Лазарево\[МНС Лазарево_v20.xlsm]Системный'!#REF!</xm:f>
          </x14:formula1>
          <xm:sqref>J61:J62</xm:sqref>
        </x14:dataValidation>
        <x14:dataValidation type="list" allowBlank="1" showInputMessage="1" showErrorMessage="1">
          <x14:formula1>
            <xm:f>Системный!$D$4:$D$5</xm:f>
          </x14:formula1>
          <xm:sqref>H56:H98</xm:sqref>
        </x14:dataValidation>
        <x14:dataValidation type="list" allowBlank="1" showInputMessage="1" showErrorMessage="1">
          <x14:formula1>
            <xm:f>'C:\shared\Староликеево-20181122T093400Z-001\Староликеево\ИО\[starolikeevolpds_mns1.XLSM]Системный'!#REF!</xm:f>
          </x14:formula1>
          <xm:sqref>H8 H18:H20 J41:J55 J36:J39 J32:J34</xm:sqref>
        </x14:dataValidation>
        <x14:dataValidation type="list" allowBlank="1" showInputMessage="1" showErrorMessage="1">
          <x14:formula1>
            <xm:f>'D:\Work\Project7 (ВСТО2)\НПС2\ПО\trunk\МНС\ИО\[ВСТО II НПС-2 МНС.XLSM]Системный'!#REF!</xm:f>
          </x14:formula1>
          <xm:sqref>H3:H7 H9:H17 H21:H55 J23:J29</xm:sqref>
        </x14:dataValidation>
        <x14:dataValidation type="list" allowBlank="1" showInputMessage="1" showErrorMessage="1">
          <x14:formula1>
            <xm:f>Системный!L13:L40</xm:f>
          </x14:formula1>
          <xm:sqref>J40</xm:sqref>
        </x14:dataValidation>
        <x14:dataValidation type="list" allowBlank="1" showInputMessage="1" showErrorMessage="1">
          <x14:formula1>
            <xm:f>Системный!L8:L35</xm:f>
          </x14:formula1>
          <xm:sqref>J35</xm:sqref>
        </x14:dataValidation>
        <x14:dataValidation type="list" allowBlank="1" showInputMessage="1" showErrorMessage="1">
          <x14:formula1>
            <xm:f>Системный!K3:K5</xm:f>
          </x14:formula1>
          <xm:sqref>J3:J7</xm:sqref>
        </x14:dataValidation>
        <x14:dataValidation type="list" allowBlank="1" showInputMessage="1" showErrorMessage="1">
          <x14:formula1>
            <xm:f>Системный!V3:V19</xm:f>
          </x14:formula1>
          <xm:sqref>J8</xm:sqref>
        </x14:dataValidation>
        <x14:dataValidation type="list" allowBlank="1" showInputMessage="1" showErrorMessage="1">
          <x14:formula1>
            <xm:f>Системный!K3:K5</xm:f>
          </x14:formula1>
          <xm:sqref>J9</xm:sqref>
        </x14:dataValidation>
        <x14:dataValidation type="list" allowBlank="1" showInputMessage="1" showErrorMessage="1">
          <x14:formula1>
            <xm:f>Системный!K3:K5</xm:f>
          </x14:formula1>
          <xm:sqref>J10</xm:sqref>
        </x14:dataValidation>
        <x14:dataValidation type="list" allowBlank="1" showInputMessage="1" showErrorMessage="1">
          <x14:formula1>
            <xm:f>Системный!L3:L30</xm:f>
          </x14:formula1>
          <xm:sqref>J11:J13</xm:sqref>
        </x14:dataValidation>
        <x14:dataValidation type="list" allowBlank="1" showInputMessage="1" showErrorMessage="1">
          <x14:formula1>
            <xm:f>Системный!V3:V19</xm:f>
          </x14:formula1>
          <xm:sqref>J14</xm:sqref>
        </x14:dataValidation>
        <x14:dataValidation type="list" allowBlank="1" showInputMessage="1" showErrorMessage="1">
          <x14:formula1>
            <xm:f>Системный!V3:V19</xm:f>
          </x14:formula1>
          <xm:sqref>J15</xm:sqref>
        </x14:dataValidation>
        <x14:dataValidation type="list" allowBlank="1" showInputMessage="1" showErrorMessage="1">
          <x14:formula1>
            <xm:f>Системный!K3:K5</xm:f>
          </x14:formula1>
          <xm:sqref>J30</xm:sqref>
        </x14:dataValidation>
        <x14:dataValidation type="list" allowBlank="1" showInputMessage="1" showErrorMessage="1">
          <x14:formula1>
            <xm:f>Системный!O3:O5</xm:f>
          </x14:formula1>
          <xm:sqref>J16:J22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00B050"/>
    <outlinePr summaryBelow="0"/>
  </sheetPr>
  <dimension ref="A1:R1550"/>
  <sheetViews>
    <sheetView zoomScale="85" zoomScaleNormal="85" workbookViewId="0">
      <pane xSplit="2" ySplit="2" topLeftCell="C3" activePane="bottomRight" state="frozen"/>
      <selection activeCell="I22" sqref="I22"/>
      <selection pane="topRight" activeCell="I22" sqref="I22"/>
      <selection pane="bottomLeft" activeCell="I22" sqref="I22"/>
      <selection pane="bottomRight" activeCell="I24" sqref="I24"/>
    </sheetView>
  </sheetViews>
  <sheetFormatPr defaultColWidth="9.140625" defaultRowHeight="15" outlineLevelRow="1" x14ac:dyDescent="0.25"/>
  <cols>
    <col min="1" max="1" width="11.28515625" style="3" customWidth="1"/>
    <col min="2" max="2" width="125.85546875" style="116" bestFit="1" customWidth="1"/>
    <col min="3" max="3" width="40.28515625" style="3" customWidth="1"/>
    <col min="4" max="4" width="14.5703125" style="3" customWidth="1"/>
    <col min="5" max="5" width="10.28515625" style="3" customWidth="1"/>
    <col min="6" max="6" width="8.140625" style="3" customWidth="1"/>
    <col min="7" max="7" width="23.85546875" style="3" customWidth="1"/>
    <col min="8" max="8" width="60.85546875" style="122" customWidth="1"/>
    <col min="9" max="9" width="14" style="3" customWidth="1"/>
    <col min="10" max="10" width="8.85546875" style="304" customWidth="1"/>
    <col min="11" max="11" width="25.7109375" style="3" customWidth="1"/>
    <col min="12" max="12" width="44.7109375" style="304" customWidth="1"/>
    <col min="13" max="13" width="8.85546875" style="304" customWidth="1"/>
    <col min="14" max="14" width="19.140625" style="304" customWidth="1"/>
    <col min="15" max="15" width="21.28515625" style="304" customWidth="1"/>
    <col min="16" max="16" width="31.42578125" style="304" customWidth="1"/>
    <col min="17" max="16384" width="9.140625" style="304"/>
  </cols>
  <sheetData>
    <row r="1" spans="1:16" ht="15.75" thickBot="1" x14ac:dyDescent="0.3">
      <c r="F1" s="1001" t="s">
        <v>75</v>
      </c>
      <c r="G1" s="1001"/>
      <c r="H1" s="1001"/>
      <c r="I1" s="1001"/>
      <c r="J1" s="1001" t="s">
        <v>76</v>
      </c>
      <c r="K1" s="1001"/>
      <c r="L1" s="1001"/>
      <c r="M1" s="1001"/>
    </row>
    <row r="2" spans="1:16" ht="33" customHeight="1" thickBot="1" x14ac:dyDescent="0.3">
      <c r="A2" s="18" t="s">
        <v>0</v>
      </c>
      <c r="B2" s="117" t="s">
        <v>26</v>
      </c>
      <c r="C2" s="18" t="s">
        <v>2</v>
      </c>
      <c r="D2" s="117" t="s">
        <v>77</v>
      </c>
      <c r="E2" s="117" t="s">
        <v>30</v>
      </c>
      <c r="F2" s="47" t="s">
        <v>49</v>
      </c>
      <c r="G2" s="47" t="s">
        <v>50</v>
      </c>
      <c r="H2" s="171" t="s">
        <v>74</v>
      </c>
      <c r="I2" s="47" t="s">
        <v>0</v>
      </c>
      <c r="J2" s="47" t="s">
        <v>49</v>
      </c>
      <c r="K2" s="47" t="s">
        <v>50</v>
      </c>
      <c r="L2" s="47" t="s">
        <v>74</v>
      </c>
      <c r="M2" s="47" t="s">
        <v>0</v>
      </c>
      <c r="N2" s="271" t="s">
        <v>3230</v>
      </c>
      <c r="O2" s="271" t="s">
        <v>3231</v>
      </c>
      <c r="P2" s="271" t="s">
        <v>3628</v>
      </c>
    </row>
    <row r="3" spans="1:16" ht="15.75" thickBot="1" x14ac:dyDescent="0.3">
      <c r="A3" s="199" t="s">
        <v>6926</v>
      </c>
      <c r="B3" s="332"/>
      <c r="C3" s="647"/>
      <c r="D3" s="333"/>
      <c r="E3" s="334"/>
      <c r="F3" s="334"/>
      <c r="G3" s="334"/>
      <c r="H3" s="335"/>
      <c r="I3" s="334"/>
      <c r="J3" s="334"/>
      <c r="K3" s="334"/>
      <c r="L3" s="334"/>
      <c r="M3" s="334"/>
      <c r="N3" s="513"/>
      <c r="O3" s="513"/>
      <c r="P3" s="513"/>
    </row>
    <row r="4" spans="1:16" s="661" customFormat="1" outlineLevel="1" x14ac:dyDescent="0.25">
      <c r="A4" s="258">
        <v>1</v>
      </c>
      <c r="B4" s="937" t="s">
        <v>7306</v>
      </c>
      <c r="C4" s="331" t="s">
        <v>4736</v>
      </c>
      <c r="D4" s="339">
        <v>2</v>
      </c>
      <c r="E4" s="339">
        <v>1</v>
      </c>
      <c r="F4" s="668" t="s">
        <v>72</v>
      </c>
      <c r="G4" s="668" t="s">
        <v>51</v>
      </c>
      <c r="H4" s="668" t="s">
        <v>4034</v>
      </c>
      <c r="I4" s="668">
        <v>38</v>
      </c>
      <c r="J4" s="668"/>
      <c r="K4" s="668"/>
      <c r="L4" s="336"/>
      <c r="M4" s="668"/>
      <c r="N4" s="340">
        <v>1</v>
      </c>
      <c r="O4" s="207">
        <v>0</v>
      </c>
      <c r="P4" s="207"/>
    </row>
    <row r="5" spans="1:16" s="661" customFormat="1" outlineLevel="1" x14ac:dyDescent="0.25">
      <c r="A5" s="258">
        <v>2</v>
      </c>
      <c r="B5" s="937" t="s">
        <v>4226</v>
      </c>
      <c r="C5" s="331" t="s">
        <v>4614</v>
      </c>
      <c r="D5" s="339">
        <v>3</v>
      </c>
      <c r="E5" s="339">
        <v>1</v>
      </c>
      <c r="F5" s="668" t="s">
        <v>72</v>
      </c>
      <c r="G5" s="668" t="s">
        <v>54</v>
      </c>
      <c r="H5" s="668" t="s">
        <v>73</v>
      </c>
      <c r="I5" s="668">
        <v>30</v>
      </c>
      <c r="J5" s="159"/>
      <c r="K5" s="337"/>
      <c r="L5" s="337"/>
      <c r="M5" s="668"/>
      <c r="N5" s="340">
        <v>1</v>
      </c>
      <c r="O5" s="207">
        <v>0</v>
      </c>
      <c r="P5" s="207"/>
    </row>
    <row r="6" spans="1:16" s="661" customFormat="1" outlineLevel="1" x14ac:dyDescent="0.25">
      <c r="A6" s="258">
        <v>3</v>
      </c>
      <c r="B6" s="937" t="s">
        <v>7278</v>
      </c>
      <c r="C6" s="331" t="s">
        <v>6290</v>
      </c>
      <c r="D6" s="339">
        <v>5</v>
      </c>
      <c r="E6" s="339">
        <v>1</v>
      </c>
      <c r="F6" s="668" t="s">
        <v>72</v>
      </c>
      <c r="G6" s="668" t="s">
        <v>51</v>
      </c>
      <c r="H6" s="668" t="s">
        <v>4034</v>
      </c>
      <c r="I6" s="668">
        <v>39</v>
      </c>
      <c r="J6" s="668"/>
      <c r="K6" s="337"/>
      <c r="L6" s="337"/>
      <c r="M6" s="668"/>
      <c r="N6" s="340">
        <v>1</v>
      </c>
      <c r="O6" s="207">
        <v>0</v>
      </c>
      <c r="P6" s="207"/>
    </row>
    <row r="7" spans="1:16" s="661" customFormat="1" outlineLevel="1" x14ac:dyDescent="0.25">
      <c r="A7" s="258">
        <v>4</v>
      </c>
      <c r="B7" s="937" t="s">
        <v>7279</v>
      </c>
      <c r="C7" s="331" t="s">
        <v>6291</v>
      </c>
      <c r="D7" s="339">
        <v>5</v>
      </c>
      <c r="E7" s="339">
        <v>1</v>
      </c>
      <c r="F7" s="668" t="s">
        <v>72</v>
      </c>
      <c r="G7" s="668" t="s">
        <v>51</v>
      </c>
      <c r="H7" s="668" t="s">
        <v>4034</v>
      </c>
      <c r="I7" s="668">
        <v>40</v>
      </c>
      <c r="J7" s="668"/>
      <c r="K7" s="668"/>
      <c r="L7" s="668"/>
      <c r="M7" s="668"/>
      <c r="N7" s="340">
        <v>1</v>
      </c>
      <c r="O7" s="207">
        <v>0</v>
      </c>
      <c r="P7" s="340"/>
    </row>
    <row r="8" spans="1:16" s="661" customFormat="1" outlineLevel="1" x14ac:dyDescent="0.25">
      <c r="A8" s="258">
        <v>5</v>
      </c>
      <c r="B8" s="937" t="s">
        <v>7280</v>
      </c>
      <c r="C8" s="331" t="s">
        <v>4735</v>
      </c>
      <c r="D8" s="339">
        <v>5</v>
      </c>
      <c r="E8" s="339">
        <v>1</v>
      </c>
      <c r="F8" s="668" t="s">
        <v>72</v>
      </c>
      <c r="G8" s="668" t="s">
        <v>51</v>
      </c>
      <c r="H8" s="668" t="s">
        <v>4034</v>
      </c>
      <c r="I8" s="668">
        <v>35</v>
      </c>
      <c r="J8" s="668"/>
      <c r="K8" s="668"/>
      <c r="L8" s="668"/>
      <c r="M8" s="668"/>
      <c r="N8" s="340">
        <v>1</v>
      </c>
      <c r="O8" s="207">
        <v>0</v>
      </c>
      <c r="P8" s="340"/>
    </row>
    <row r="9" spans="1:16" s="661" customFormat="1" outlineLevel="1" x14ac:dyDescent="0.25">
      <c r="A9" s="258">
        <v>6</v>
      </c>
      <c r="B9" s="937" t="s">
        <v>7281</v>
      </c>
      <c r="C9" s="331" t="s">
        <v>6288</v>
      </c>
      <c r="D9" s="339">
        <v>5</v>
      </c>
      <c r="E9" s="339">
        <v>1</v>
      </c>
      <c r="F9" s="668" t="s">
        <v>72</v>
      </c>
      <c r="G9" s="668" t="s">
        <v>51</v>
      </c>
      <c r="H9" s="668" t="s">
        <v>4034</v>
      </c>
      <c r="I9" s="668">
        <v>36</v>
      </c>
      <c r="J9" s="668"/>
      <c r="K9" s="668"/>
      <c r="L9" s="668"/>
      <c r="M9" s="668"/>
      <c r="N9" s="340">
        <v>1</v>
      </c>
      <c r="O9" s="207">
        <v>0</v>
      </c>
      <c r="P9" s="340"/>
    </row>
    <row r="10" spans="1:16" s="661" customFormat="1" outlineLevel="1" x14ac:dyDescent="0.25">
      <c r="A10" s="258">
        <v>7</v>
      </c>
      <c r="B10" s="937" t="s">
        <v>7282</v>
      </c>
      <c r="C10" s="331" t="s">
        <v>6289</v>
      </c>
      <c r="D10" s="339">
        <v>5</v>
      </c>
      <c r="E10" s="339">
        <v>1</v>
      </c>
      <c r="F10" s="668" t="s">
        <v>72</v>
      </c>
      <c r="G10" s="668" t="s">
        <v>51</v>
      </c>
      <c r="H10" s="668" t="s">
        <v>4034</v>
      </c>
      <c r="I10" s="668">
        <v>37</v>
      </c>
      <c r="J10" s="668"/>
      <c r="K10" s="668"/>
      <c r="L10" s="668"/>
      <c r="M10" s="668"/>
      <c r="N10" s="340">
        <v>1</v>
      </c>
      <c r="O10" s="207">
        <v>0</v>
      </c>
      <c r="P10" s="340"/>
    </row>
    <row r="11" spans="1:16" s="661" customFormat="1" outlineLevel="1" x14ac:dyDescent="0.25">
      <c r="A11" s="258">
        <v>8</v>
      </c>
      <c r="B11" s="937" t="s">
        <v>7283</v>
      </c>
      <c r="C11" s="331" t="s">
        <v>6290</v>
      </c>
      <c r="D11" s="339">
        <v>6</v>
      </c>
      <c r="E11" s="339">
        <v>1</v>
      </c>
      <c r="F11" s="668" t="s">
        <v>72</v>
      </c>
      <c r="G11" s="668" t="s">
        <v>51</v>
      </c>
      <c r="H11" s="668" t="s">
        <v>2318</v>
      </c>
      <c r="I11" s="668">
        <v>39</v>
      </c>
      <c r="J11" s="668"/>
      <c r="K11" s="668"/>
      <c r="L11" s="668"/>
      <c r="M11" s="668"/>
      <c r="N11" s="340">
        <v>1</v>
      </c>
      <c r="O11" s="207">
        <v>0</v>
      </c>
      <c r="P11" s="340"/>
    </row>
    <row r="12" spans="1:16" s="661" customFormat="1" outlineLevel="1" x14ac:dyDescent="0.25">
      <c r="A12" s="258">
        <v>9</v>
      </c>
      <c r="B12" s="937" t="s">
        <v>7284</v>
      </c>
      <c r="C12" s="331" t="s">
        <v>6291</v>
      </c>
      <c r="D12" s="339">
        <v>6</v>
      </c>
      <c r="E12" s="339">
        <v>1</v>
      </c>
      <c r="F12" s="668" t="s">
        <v>72</v>
      </c>
      <c r="G12" s="668" t="s">
        <v>51</v>
      </c>
      <c r="H12" s="668" t="s">
        <v>2318</v>
      </c>
      <c r="I12" s="668">
        <v>40</v>
      </c>
      <c r="J12" s="668"/>
      <c r="K12" s="668"/>
      <c r="L12" s="668"/>
      <c r="M12" s="668"/>
      <c r="N12" s="340">
        <v>1</v>
      </c>
      <c r="O12" s="207">
        <v>0</v>
      </c>
      <c r="P12" s="340"/>
    </row>
    <row r="13" spans="1:16" s="661" customFormat="1" outlineLevel="1" x14ac:dyDescent="0.25">
      <c r="A13" s="258">
        <v>10</v>
      </c>
      <c r="B13" s="937" t="s">
        <v>7285</v>
      </c>
      <c r="C13" s="331" t="s">
        <v>4735</v>
      </c>
      <c r="D13" s="339">
        <v>6</v>
      </c>
      <c r="E13" s="339">
        <v>1</v>
      </c>
      <c r="F13" s="668" t="s">
        <v>72</v>
      </c>
      <c r="G13" s="668" t="s">
        <v>51</v>
      </c>
      <c r="H13" s="668" t="s">
        <v>2318</v>
      </c>
      <c r="I13" s="668">
        <v>35</v>
      </c>
      <c r="J13" s="668"/>
      <c r="K13" s="668"/>
      <c r="L13" s="668"/>
      <c r="M13" s="668"/>
      <c r="N13" s="340">
        <v>1</v>
      </c>
      <c r="O13" s="207">
        <v>0</v>
      </c>
      <c r="P13" s="340"/>
    </row>
    <row r="14" spans="1:16" s="661" customFormat="1" outlineLevel="1" x14ac:dyDescent="0.25">
      <c r="A14" s="258">
        <v>11</v>
      </c>
      <c r="B14" s="937" t="s">
        <v>7286</v>
      </c>
      <c r="C14" s="331" t="s">
        <v>6288</v>
      </c>
      <c r="D14" s="339">
        <v>6</v>
      </c>
      <c r="E14" s="339">
        <v>1</v>
      </c>
      <c r="F14" s="668" t="s">
        <v>72</v>
      </c>
      <c r="G14" s="668" t="s">
        <v>51</v>
      </c>
      <c r="H14" s="668" t="s">
        <v>2318</v>
      </c>
      <c r="I14" s="668">
        <v>36</v>
      </c>
      <c r="J14" s="668"/>
      <c r="K14" s="668"/>
      <c r="L14" s="668"/>
      <c r="M14" s="159"/>
      <c r="N14" s="340">
        <v>1</v>
      </c>
      <c r="O14" s="207">
        <v>0</v>
      </c>
      <c r="P14" s="340"/>
    </row>
    <row r="15" spans="1:16" s="661" customFormat="1" outlineLevel="1" x14ac:dyDescent="0.25">
      <c r="A15" s="258">
        <v>12</v>
      </c>
      <c r="B15" s="937" t="s">
        <v>7287</v>
      </c>
      <c r="C15" s="331" t="s">
        <v>6289</v>
      </c>
      <c r="D15" s="339">
        <v>6</v>
      </c>
      <c r="E15" s="339">
        <v>1</v>
      </c>
      <c r="F15" s="668" t="s">
        <v>72</v>
      </c>
      <c r="G15" s="668" t="s">
        <v>51</v>
      </c>
      <c r="H15" s="668" t="s">
        <v>2318</v>
      </c>
      <c r="I15" s="668">
        <v>37</v>
      </c>
      <c r="J15" s="668"/>
      <c r="K15" s="668"/>
      <c r="L15" s="668"/>
      <c r="M15" s="159"/>
      <c r="N15" s="340">
        <v>1</v>
      </c>
      <c r="O15" s="207">
        <v>0</v>
      </c>
      <c r="P15" s="340"/>
    </row>
    <row r="16" spans="1:16" s="661" customFormat="1" outlineLevel="1" x14ac:dyDescent="0.25">
      <c r="A16" s="258">
        <v>13</v>
      </c>
      <c r="B16" s="937" t="s">
        <v>4311</v>
      </c>
      <c r="C16" s="331" t="s">
        <v>4739</v>
      </c>
      <c r="D16" s="339">
        <v>8</v>
      </c>
      <c r="E16" s="339">
        <v>1</v>
      </c>
      <c r="F16" s="668" t="s">
        <v>72</v>
      </c>
      <c r="G16" s="668" t="s">
        <v>69</v>
      </c>
      <c r="H16" s="668" t="s">
        <v>73</v>
      </c>
      <c r="I16" s="668">
        <v>355</v>
      </c>
      <c r="N16" s="340">
        <v>1</v>
      </c>
      <c r="O16" s="207">
        <v>0</v>
      </c>
      <c r="P16" s="340"/>
    </row>
    <row r="17" spans="1:16" s="661" customFormat="1" outlineLevel="1" x14ac:dyDescent="0.25">
      <c r="A17" s="258">
        <v>14</v>
      </c>
      <c r="B17" s="937" t="s">
        <v>7289</v>
      </c>
      <c r="C17" s="331" t="s">
        <v>4737</v>
      </c>
      <c r="D17" s="339">
        <v>11</v>
      </c>
      <c r="E17" s="339">
        <v>5</v>
      </c>
      <c r="F17" s="668" t="s">
        <v>72</v>
      </c>
      <c r="G17" s="668" t="s">
        <v>51</v>
      </c>
      <c r="H17" s="668" t="s">
        <v>4037</v>
      </c>
      <c r="I17" s="668">
        <v>42</v>
      </c>
      <c r="N17" s="340">
        <v>1</v>
      </c>
      <c r="O17" s="207">
        <v>0</v>
      </c>
      <c r="P17" s="340"/>
    </row>
    <row r="18" spans="1:16" s="661" customFormat="1" outlineLevel="1" x14ac:dyDescent="0.25">
      <c r="A18" s="258">
        <v>15</v>
      </c>
      <c r="B18" s="937" t="s">
        <v>7290</v>
      </c>
      <c r="C18" s="331" t="s">
        <v>4738</v>
      </c>
      <c r="D18" s="339">
        <v>11</v>
      </c>
      <c r="E18" s="339">
        <v>5</v>
      </c>
      <c r="F18" s="668" t="s">
        <v>72</v>
      </c>
      <c r="G18" s="668" t="s">
        <v>51</v>
      </c>
      <c r="H18" s="668" t="s">
        <v>4037</v>
      </c>
      <c r="I18" s="668">
        <v>43</v>
      </c>
      <c r="J18" s="668"/>
      <c r="K18" s="668"/>
      <c r="L18" s="668"/>
      <c r="M18" s="668"/>
      <c r="N18" s="340">
        <v>1</v>
      </c>
      <c r="O18" s="207">
        <v>0</v>
      </c>
      <c r="P18" s="340"/>
    </row>
    <row r="19" spans="1:16" s="661" customFormat="1" outlineLevel="1" x14ac:dyDescent="0.25">
      <c r="A19" s="258">
        <v>16</v>
      </c>
      <c r="B19" s="937" t="s">
        <v>7288</v>
      </c>
      <c r="C19" s="331" t="s">
        <v>4737</v>
      </c>
      <c r="D19" s="668">
        <v>13</v>
      </c>
      <c r="E19" s="339">
        <v>5</v>
      </c>
      <c r="F19" s="668" t="s">
        <v>72</v>
      </c>
      <c r="G19" s="668" t="s">
        <v>51</v>
      </c>
      <c r="H19" s="668" t="s">
        <v>4039</v>
      </c>
      <c r="I19" s="668">
        <v>42</v>
      </c>
      <c r="J19" s="668"/>
      <c r="K19" s="668"/>
      <c r="L19" s="668"/>
      <c r="M19" s="668"/>
      <c r="N19" s="340">
        <v>1</v>
      </c>
      <c r="O19" s="207">
        <v>0</v>
      </c>
      <c r="P19" s="340"/>
    </row>
    <row r="20" spans="1:16" s="661" customFormat="1" outlineLevel="1" x14ac:dyDescent="0.25">
      <c r="A20" s="258">
        <v>17</v>
      </c>
      <c r="B20" s="937" t="s">
        <v>7291</v>
      </c>
      <c r="C20" s="331" t="s">
        <v>4738</v>
      </c>
      <c r="D20" s="668">
        <v>13</v>
      </c>
      <c r="E20" s="339">
        <v>5</v>
      </c>
      <c r="F20" s="668" t="s">
        <v>72</v>
      </c>
      <c r="G20" s="668" t="s">
        <v>51</v>
      </c>
      <c r="H20" s="668" t="s">
        <v>4039</v>
      </c>
      <c r="I20" s="668">
        <v>43</v>
      </c>
      <c r="J20" s="668"/>
      <c r="K20" s="668"/>
      <c r="L20" s="668"/>
      <c r="M20" s="668"/>
      <c r="N20" s="340">
        <v>1</v>
      </c>
      <c r="O20" s="207">
        <v>0</v>
      </c>
      <c r="P20" s="340"/>
    </row>
    <row r="21" spans="1:16" s="661" customFormat="1" outlineLevel="1" x14ac:dyDescent="0.25">
      <c r="A21" s="258">
        <v>18</v>
      </c>
      <c r="B21" s="937" t="s">
        <v>7292</v>
      </c>
      <c r="C21" s="331" t="s">
        <v>4737</v>
      </c>
      <c r="D21" s="339">
        <v>14</v>
      </c>
      <c r="E21" s="339">
        <v>2</v>
      </c>
      <c r="F21" s="668" t="s">
        <v>72</v>
      </c>
      <c r="G21" s="668" t="s">
        <v>51</v>
      </c>
      <c r="H21" s="668" t="s">
        <v>4035</v>
      </c>
      <c r="I21" s="668">
        <v>42</v>
      </c>
      <c r="J21" s="668"/>
      <c r="K21" s="668"/>
      <c r="L21" s="668"/>
      <c r="M21" s="668"/>
      <c r="N21" s="340">
        <v>1</v>
      </c>
      <c r="O21" s="207">
        <v>0</v>
      </c>
      <c r="P21" s="340"/>
    </row>
    <row r="22" spans="1:16" s="661" customFormat="1" outlineLevel="1" x14ac:dyDescent="0.25">
      <c r="A22" s="258">
        <v>19</v>
      </c>
      <c r="B22" s="937" t="s">
        <v>7293</v>
      </c>
      <c r="C22" s="331" t="s">
        <v>4738</v>
      </c>
      <c r="D22" s="339">
        <v>14</v>
      </c>
      <c r="E22" s="339">
        <v>2</v>
      </c>
      <c r="F22" s="668" t="s">
        <v>72</v>
      </c>
      <c r="G22" s="668" t="s">
        <v>51</v>
      </c>
      <c r="H22" s="668" t="s">
        <v>4035</v>
      </c>
      <c r="I22" s="668">
        <v>43</v>
      </c>
      <c r="J22" s="668"/>
      <c r="K22" s="668"/>
      <c r="L22" s="668"/>
      <c r="M22" s="668"/>
      <c r="N22" s="340">
        <v>1</v>
      </c>
      <c r="O22" s="207">
        <v>0</v>
      </c>
      <c r="P22" s="340"/>
    </row>
    <row r="23" spans="1:16" s="661" customFormat="1" ht="30" outlineLevel="1" x14ac:dyDescent="0.25">
      <c r="A23" s="258">
        <v>20</v>
      </c>
      <c r="B23" s="938" t="s">
        <v>7294</v>
      </c>
      <c r="C23" s="331" t="s">
        <v>4614</v>
      </c>
      <c r="D23" s="668">
        <v>15</v>
      </c>
      <c r="E23" s="339">
        <v>2</v>
      </c>
      <c r="F23" s="668" t="s">
        <v>72</v>
      </c>
      <c r="G23" s="668" t="s">
        <v>63</v>
      </c>
      <c r="H23" s="336" t="s">
        <v>2361</v>
      </c>
      <c r="I23" s="668">
        <v>1</v>
      </c>
      <c r="J23" s="668"/>
      <c r="K23" s="668"/>
      <c r="L23" s="668"/>
      <c r="N23" s="340">
        <v>1</v>
      </c>
      <c r="O23" s="207">
        <v>0</v>
      </c>
      <c r="P23" s="340"/>
    </row>
    <row r="24" spans="1:16" s="661" customFormat="1" outlineLevel="1" x14ac:dyDescent="0.25">
      <c r="A24" s="258">
        <v>21</v>
      </c>
      <c r="B24" s="938" t="s">
        <v>7295</v>
      </c>
      <c r="C24" s="331" t="s">
        <v>4614</v>
      </c>
      <c r="D24" s="668">
        <v>16</v>
      </c>
      <c r="E24" s="339">
        <v>15</v>
      </c>
      <c r="F24" s="668"/>
      <c r="G24" s="668" t="s">
        <v>54</v>
      </c>
      <c r="H24" s="336" t="s">
        <v>73</v>
      </c>
      <c r="I24" s="668">
        <v>21</v>
      </c>
      <c r="J24" s="668"/>
      <c r="K24" s="668"/>
      <c r="L24" s="668"/>
      <c r="N24" s="340">
        <v>1</v>
      </c>
      <c r="O24" s="207">
        <v>0</v>
      </c>
      <c r="P24" s="340"/>
    </row>
    <row r="25" spans="1:16" s="661" customFormat="1" outlineLevel="1" x14ac:dyDescent="0.25">
      <c r="A25" s="258">
        <v>22</v>
      </c>
      <c r="B25" s="937" t="s">
        <v>4197</v>
      </c>
      <c r="C25" s="666" t="s">
        <v>4614</v>
      </c>
      <c r="D25" s="339">
        <v>19</v>
      </c>
      <c r="E25" s="339">
        <v>60</v>
      </c>
      <c r="F25" s="668" t="s">
        <v>72</v>
      </c>
      <c r="G25" s="668" t="s">
        <v>63</v>
      </c>
      <c r="H25" s="336" t="s">
        <v>2340</v>
      </c>
      <c r="I25" s="340">
        <v>1</v>
      </c>
      <c r="J25" s="668"/>
      <c r="K25" s="668"/>
      <c r="L25" s="668"/>
      <c r="M25" s="668"/>
      <c r="N25" s="340">
        <v>1</v>
      </c>
      <c r="O25" s="207">
        <v>0</v>
      </c>
      <c r="P25" s="340"/>
    </row>
    <row r="26" spans="1:16" s="661" customFormat="1" outlineLevel="1" x14ac:dyDescent="0.25">
      <c r="A26" s="258">
        <v>23</v>
      </c>
      <c r="B26" s="937" t="s">
        <v>7296</v>
      </c>
      <c r="C26" s="666" t="s">
        <v>4614</v>
      </c>
      <c r="D26" s="339">
        <v>20</v>
      </c>
      <c r="E26" s="339">
        <v>0</v>
      </c>
      <c r="F26" s="668" t="s">
        <v>72</v>
      </c>
      <c r="G26" s="668" t="s">
        <v>63</v>
      </c>
      <c r="H26" s="353" t="s">
        <v>2341</v>
      </c>
      <c r="I26" s="340">
        <v>1</v>
      </c>
      <c r="J26" s="668"/>
      <c r="K26" s="668"/>
      <c r="L26" s="668"/>
      <c r="M26" s="668"/>
      <c r="N26" s="340">
        <v>1</v>
      </c>
      <c r="O26" s="207">
        <v>0</v>
      </c>
      <c r="P26" s="340"/>
    </row>
    <row r="27" spans="1:16" s="661" customFormat="1" outlineLevel="1" x14ac:dyDescent="0.25">
      <c r="A27" s="258">
        <v>24</v>
      </c>
      <c r="B27" s="937" t="s">
        <v>7297</v>
      </c>
      <c r="C27" s="666" t="s">
        <v>4614</v>
      </c>
      <c r="D27" s="339">
        <v>21</v>
      </c>
      <c r="E27" s="339">
        <v>70</v>
      </c>
      <c r="F27" s="668" t="s">
        <v>72</v>
      </c>
      <c r="G27" s="668" t="s">
        <v>63</v>
      </c>
      <c r="H27" s="353" t="s">
        <v>2342</v>
      </c>
      <c r="I27" s="340">
        <v>1</v>
      </c>
      <c r="J27" s="668"/>
      <c r="K27" s="668"/>
      <c r="L27" s="668"/>
      <c r="M27" s="668"/>
      <c r="N27" s="340">
        <v>1</v>
      </c>
      <c r="O27" s="207">
        <v>0</v>
      </c>
      <c r="P27" s="340"/>
    </row>
    <row r="28" spans="1:16" s="661" customFormat="1" outlineLevel="1" x14ac:dyDescent="0.25">
      <c r="A28" s="258">
        <v>25</v>
      </c>
      <c r="B28" s="937" t="s">
        <v>7298</v>
      </c>
      <c r="C28" s="3" t="s">
        <v>4614</v>
      </c>
      <c r="D28" s="668">
        <v>22</v>
      </c>
      <c r="E28" s="668">
        <v>3</v>
      </c>
      <c r="F28" s="668" t="s">
        <v>72</v>
      </c>
      <c r="G28" s="668" t="s">
        <v>63</v>
      </c>
      <c r="H28" s="353" t="s">
        <v>2343</v>
      </c>
      <c r="I28" s="340">
        <v>1</v>
      </c>
      <c r="J28" s="668"/>
      <c r="K28" s="668"/>
      <c r="L28" s="668"/>
      <c r="M28" s="668"/>
      <c r="N28" s="340">
        <v>1</v>
      </c>
      <c r="O28" s="207">
        <v>0</v>
      </c>
      <c r="P28" s="340"/>
    </row>
    <row r="29" spans="1:16" s="661" customFormat="1" outlineLevel="1" x14ac:dyDescent="0.25">
      <c r="A29" s="258">
        <v>26</v>
      </c>
      <c r="B29" s="937" t="s">
        <v>7299</v>
      </c>
      <c r="C29" s="666" t="s">
        <v>4614</v>
      </c>
      <c r="D29" s="3">
        <v>24</v>
      </c>
      <c r="E29" s="668">
        <v>60</v>
      </c>
      <c r="F29" s="668" t="s">
        <v>72</v>
      </c>
      <c r="G29" s="668" t="s">
        <v>63</v>
      </c>
      <c r="H29" s="122" t="s">
        <v>2344</v>
      </c>
      <c r="I29" s="340">
        <v>1</v>
      </c>
      <c r="J29" s="668"/>
      <c r="K29" s="668"/>
      <c r="L29" s="668"/>
      <c r="M29" s="339"/>
      <c r="N29" s="340">
        <v>1</v>
      </c>
      <c r="O29" s="207">
        <v>0</v>
      </c>
      <c r="P29" s="340"/>
    </row>
    <row r="30" spans="1:16" s="661" customFormat="1" outlineLevel="1" x14ac:dyDescent="0.25">
      <c r="A30" s="258">
        <v>27</v>
      </c>
      <c r="B30" s="937" t="s">
        <v>7300</v>
      </c>
      <c r="C30" s="666" t="s">
        <v>4614</v>
      </c>
      <c r="D30" s="668">
        <v>25</v>
      </c>
      <c r="E30" s="668">
        <v>3</v>
      </c>
      <c r="F30" s="668" t="s">
        <v>72</v>
      </c>
      <c r="G30" s="668" t="s">
        <v>63</v>
      </c>
      <c r="H30" s="353" t="s">
        <v>2345</v>
      </c>
      <c r="I30" s="340">
        <v>1</v>
      </c>
      <c r="J30" s="668"/>
      <c r="K30" s="668"/>
      <c r="L30" s="668"/>
      <c r="M30" s="339"/>
      <c r="N30" s="340">
        <v>1</v>
      </c>
      <c r="O30" s="207">
        <v>1</v>
      </c>
      <c r="P30" s="340"/>
    </row>
    <row r="31" spans="1:16" s="661" customFormat="1" outlineLevel="1" x14ac:dyDescent="0.25">
      <c r="A31" s="258">
        <v>28</v>
      </c>
      <c r="B31" s="937" t="s">
        <v>7301</v>
      </c>
      <c r="C31" s="666" t="s">
        <v>4614</v>
      </c>
      <c r="D31" s="668">
        <v>26</v>
      </c>
      <c r="E31" s="668">
        <v>0</v>
      </c>
      <c r="F31" s="668" t="s">
        <v>72</v>
      </c>
      <c r="G31" s="668" t="s">
        <v>63</v>
      </c>
      <c r="H31" s="353" t="s">
        <v>2346</v>
      </c>
      <c r="I31" s="340">
        <v>1</v>
      </c>
      <c r="J31" s="668"/>
      <c r="K31" s="668"/>
      <c r="L31" s="668"/>
      <c r="M31" s="339"/>
      <c r="N31" s="340">
        <v>1</v>
      </c>
      <c r="O31" s="207">
        <v>1</v>
      </c>
      <c r="P31" s="668"/>
    </row>
    <row r="32" spans="1:16" s="661" customFormat="1" outlineLevel="1" x14ac:dyDescent="0.25">
      <c r="A32" s="258">
        <v>29</v>
      </c>
      <c r="B32" s="937" t="s">
        <v>7302</v>
      </c>
      <c r="C32" s="666" t="s">
        <v>4614</v>
      </c>
      <c r="D32" s="668">
        <v>27</v>
      </c>
      <c r="E32" s="668">
        <v>0</v>
      </c>
      <c r="F32" s="668" t="s">
        <v>72</v>
      </c>
      <c r="G32" s="668" t="s">
        <v>63</v>
      </c>
      <c r="H32" s="353" t="s">
        <v>2347</v>
      </c>
      <c r="I32" s="340">
        <v>1</v>
      </c>
      <c r="J32" s="668"/>
      <c r="K32" s="668"/>
      <c r="L32" s="668"/>
      <c r="M32" s="339"/>
      <c r="N32" s="340">
        <v>1</v>
      </c>
      <c r="O32" s="207">
        <v>0</v>
      </c>
      <c r="P32" s="668"/>
    </row>
    <row r="33" spans="1:16" s="661" customFormat="1" outlineLevel="1" x14ac:dyDescent="0.25">
      <c r="A33" s="258">
        <v>30</v>
      </c>
      <c r="B33" s="937" t="s">
        <v>7303</v>
      </c>
      <c r="C33" s="666" t="s">
        <v>4614</v>
      </c>
      <c r="D33" s="339">
        <v>28</v>
      </c>
      <c r="E33" s="339">
        <v>0</v>
      </c>
      <c r="F33" s="668" t="s">
        <v>72</v>
      </c>
      <c r="G33" s="668" t="s">
        <v>63</v>
      </c>
      <c r="H33" s="336" t="s">
        <v>3225</v>
      </c>
      <c r="I33" s="340">
        <v>1</v>
      </c>
      <c r="J33" s="668"/>
      <c r="K33" s="668"/>
      <c r="L33" s="668"/>
      <c r="M33" s="339"/>
      <c r="N33" s="340">
        <v>1</v>
      </c>
      <c r="O33" s="207">
        <v>0</v>
      </c>
      <c r="P33" s="668"/>
    </row>
    <row r="34" spans="1:16" s="661" customFormat="1" outlineLevel="1" x14ac:dyDescent="0.25">
      <c r="A34" s="258">
        <v>31</v>
      </c>
      <c r="B34" s="937" t="s">
        <v>7304</v>
      </c>
      <c r="C34" s="666" t="s">
        <v>4614</v>
      </c>
      <c r="D34" s="339">
        <v>28</v>
      </c>
      <c r="E34" s="339">
        <v>0</v>
      </c>
      <c r="F34" s="668" t="s">
        <v>72</v>
      </c>
      <c r="G34" s="668" t="s">
        <v>63</v>
      </c>
      <c r="H34" s="336" t="s">
        <v>3227</v>
      </c>
      <c r="I34" s="340">
        <v>1</v>
      </c>
      <c r="J34" s="668"/>
      <c r="K34" s="668"/>
      <c r="L34" s="668"/>
      <c r="M34" s="668"/>
      <c r="N34" s="340">
        <v>1</v>
      </c>
      <c r="O34" s="207">
        <v>0</v>
      </c>
      <c r="P34" s="668"/>
    </row>
    <row r="35" spans="1:16" s="661" customFormat="1" outlineLevel="1" x14ac:dyDescent="0.25">
      <c r="A35" s="258">
        <v>32</v>
      </c>
      <c r="B35" s="937" t="s">
        <v>7305</v>
      </c>
      <c r="C35" s="666" t="s">
        <v>4614</v>
      </c>
      <c r="D35" s="3">
        <v>31</v>
      </c>
      <c r="E35" s="3">
        <v>0</v>
      </c>
      <c r="F35" s="668" t="s">
        <v>72</v>
      </c>
      <c r="G35" s="668" t="s">
        <v>63</v>
      </c>
      <c r="H35" s="122" t="s">
        <v>3632</v>
      </c>
      <c r="I35" s="3">
        <v>1</v>
      </c>
      <c r="J35" s="668"/>
      <c r="K35" s="668"/>
      <c r="L35" s="668"/>
      <c r="M35" s="668"/>
      <c r="N35" s="340">
        <v>1</v>
      </c>
      <c r="O35" s="207">
        <v>0</v>
      </c>
      <c r="P35" s="668"/>
    </row>
    <row r="36" spans="1:16" s="661" customFormat="1" ht="30" outlineLevel="1" x14ac:dyDescent="0.25">
      <c r="A36" s="258">
        <v>33</v>
      </c>
      <c r="B36" s="937" t="s">
        <v>7311</v>
      </c>
      <c r="C36" s="666" t="s">
        <v>4614</v>
      </c>
      <c r="D36" s="3">
        <v>30</v>
      </c>
      <c r="E36" s="3">
        <v>0</v>
      </c>
      <c r="F36" s="668" t="s">
        <v>72</v>
      </c>
      <c r="G36" s="668" t="s">
        <v>63</v>
      </c>
      <c r="H36" s="122" t="s">
        <v>2542</v>
      </c>
      <c r="I36" s="3">
        <v>1</v>
      </c>
      <c r="J36" s="668"/>
      <c r="K36" s="668"/>
      <c r="L36" s="668"/>
      <c r="M36" s="668"/>
      <c r="N36" s="340">
        <v>1</v>
      </c>
      <c r="O36" s="207">
        <v>0</v>
      </c>
      <c r="P36" s="668"/>
    </row>
    <row r="37" spans="1:16" s="661" customFormat="1" outlineLevel="1" x14ac:dyDescent="0.25">
      <c r="A37" s="258">
        <v>34</v>
      </c>
      <c r="B37" s="236"/>
      <c r="C37" s="331"/>
      <c r="D37" s="668"/>
      <c r="E37" s="339"/>
      <c r="F37" s="668"/>
      <c r="G37" s="668"/>
      <c r="H37" s="668"/>
      <c r="I37" s="668"/>
      <c r="J37" s="668"/>
      <c r="K37" s="668"/>
      <c r="L37" s="668"/>
      <c r="M37" s="668"/>
      <c r="N37" s="340"/>
      <c r="O37" s="207"/>
      <c r="P37" s="340"/>
    </row>
    <row r="38" spans="1:16" s="661" customFormat="1" outlineLevel="1" x14ac:dyDescent="0.25">
      <c r="A38" s="258">
        <v>35</v>
      </c>
      <c r="B38" s="236"/>
      <c r="C38" s="331"/>
      <c r="D38" s="668"/>
      <c r="E38" s="339"/>
      <c r="F38" s="668"/>
      <c r="G38" s="668"/>
      <c r="H38" s="668"/>
      <c r="I38" s="668"/>
      <c r="J38" s="668"/>
      <c r="K38" s="668"/>
      <c r="L38" s="668"/>
      <c r="M38" s="668"/>
      <c r="N38" s="340"/>
      <c r="O38" s="207"/>
      <c r="P38" s="340"/>
    </row>
    <row r="39" spans="1:16" s="661" customFormat="1" outlineLevel="1" x14ac:dyDescent="0.25">
      <c r="A39" s="258">
        <v>36</v>
      </c>
      <c r="B39" s="236"/>
      <c r="C39" s="331"/>
      <c r="D39" s="668"/>
      <c r="E39" s="339"/>
      <c r="F39" s="668"/>
      <c r="G39" s="668"/>
      <c r="H39" s="668"/>
      <c r="I39" s="668"/>
      <c r="J39" s="668"/>
      <c r="K39" s="668"/>
      <c r="L39" s="668"/>
      <c r="M39" s="668"/>
      <c r="N39" s="340"/>
      <c r="O39" s="207"/>
      <c r="P39" s="340"/>
    </row>
    <row r="40" spans="1:16" s="661" customFormat="1" outlineLevel="1" x14ac:dyDescent="0.25">
      <c r="A40" s="258">
        <v>37</v>
      </c>
      <c r="B40" s="236"/>
      <c r="C40" s="331"/>
      <c r="D40" s="339"/>
      <c r="E40" s="339"/>
      <c r="F40" s="668"/>
      <c r="G40" s="668"/>
      <c r="H40" s="668"/>
      <c r="I40" s="668"/>
      <c r="J40" s="668"/>
      <c r="K40" s="668"/>
      <c r="L40" s="668"/>
      <c r="M40" s="668"/>
      <c r="N40" s="340"/>
      <c r="O40" s="207"/>
      <c r="P40" s="340"/>
    </row>
    <row r="41" spans="1:16" s="661" customFormat="1" outlineLevel="1" x14ac:dyDescent="0.25">
      <c r="A41" s="258">
        <v>38</v>
      </c>
      <c r="B41" s="236"/>
      <c r="C41" s="331"/>
      <c r="D41" s="339"/>
      <c r="E41" s="339"/>
      <c r="F41" s="668"/>
      <c r="G41" s="668"/>
      <c r="H41" s="668"/>
      <c r="I41" s="668"/>
      <c r="J41" s="668"/>
      <c r="K41" s="668"/>
      <c r="L41" s="668"/>
      <c r="M41" s="668"/>
      <c r="N41" s="340"/>
      <c r="O41" s="207"/>
      <c r="P41" s="340"/>
    </row>
    <row r="42" spans="1:16" s="661" customFormat="1" outlineLevel="1" x14ac:dyDescent="0.25">
      <c r="A42" s="258">
        <v>39</v>
      </c>
      <c r="B42" s="236"/>
      <c r="C42" s="331"/>
      <c r="D42" s="339"/>
      <c r="E42" s="339"/>
      <c r="F42" s="668"/>
      <c r="G42" s="668"/>
      <c r="H42" s="668"/>
      <c r="I42" s="668"/>
      <c r="J42" s="668"/>
      <c r="K42" s="668"/>
      <c r="L42" s="668"/>
      <c r="M42" s="668"/>
      <c r="N42" s="340"/>
      <c r="O42" s="207"/>
      <c r="P42" s="340"/>
    </row>
    <row r="43" spans="1:16" s="661" customFormat="1" outlineLevel="1" x14ac:dyDescent="0.25">
      <c r="A43" s="258">
        <v>40</v>
      </c>
      <c r="B43" s="236"/>
      <c r="C43" s="331"/>
      <c r="D43" s="339"/>
      <c r="E43" s="339"/>
      <c r="F43" s="668"/>
      <c r="G43" s="668"/>
      <c r="H43" s="668"/>
      <c r="I43" s="668"/>
      <c r="J43" s="668"/>
      <c r="K43" s="668"/>
      <c r="L43" s="668"/>
      <c r="M43" s="668"/>
      <c r="N43" s="340"/>
      <c r="O43" s="207"/>
      <c r="P43" s="340"/>
    </row>
    <row r="44" spans="1:16" s="661" customFormat="1" outlineLevel="1" x14ac:dyDescent="0.25">
      <c r="A44" s="258">
        <v>41</v>
      </c>
      <c r="B44" s="236"/>
      <c r="C44" s="331"/>
      <c r="D44" s="668"/>
      <c r="E44" s="331"/>
      <c r="F44" s="668"/>
      <c r="G44" s="331"/>
      <c r="H44" s="668"/>
      <c r="I44" s="331"/>
      <c r="J44" s="668"/>
      <c r="K44" s="668"/>
      <c r="L44" s="668"/>
      <c r="M44" s="668"/>
      <c r="N44" s="340"/>
      <c r="O44" s="207"/>
      <c r="P44" s="340"/>
    </row>
    <row r="45" spans="1:16" s="661" customFormat="1" outlineLevel="1" x14ac:dyDescent="0.25">
      <c r="A45" s="258">
        <v>42</v>
      </c>
      <c r="B45" s="236"/>
      <c r="C45" s="331"/>
      <c r="D45" s="668"/>
      <c r="E45" s="331"/>
      <c r="F45" s="668"/>
      <c r="G45" s="331"/>
      <c r="H45" s="668"/>
      <c r="I45" s="331"/>
      <c r="J45" s="668"/>
      <c r="K45" s="668"/>
      <c r="L45" s="668"/>
      <c r="M45" s="668"/>
      <c r="N45" s="340"/>
      <c r="O45" s="207"/>
      <c r="P45" s="340"/>
    </row>
    <row r="46" spans="1:16" s="661" customFormat="1" outlineLevel="1" x14ac:dyDescent="0.25">
      <c r="A46" s="258">
        <v>43</v>
      </c>
      <c r="B46" s="236"/>
      <c r="C46" s="331"/>
      <c r="D46" s="668"/>
      <c r="E46" s="331"/>
      <c r="F46" s="668"/>
      <c r="G46" s="331"/>
      <c r="H46" s="668"/>
      <c r="I46" s="331"/>
      <c r="J46" s="668"/>
      <c r="K46" s="668"/>
      <c r="L46" s="668"/>
      <c r="M46" s="668"/>
      <c r="N46" s="340"/>
      <c r="O46" s="207"/>
      <c r="P46" s="340"/>
    </row>
    <row r="47" spans="1:16" s="661" customFormat="1" outlineLevel="1" x14ac:dyDescent="0.25">
      <c r="A47" s="258">
        <v>44</v>
      </c>
      <c r="B47" s="236"/>
      <c r="C47" s="331"/>
      <c r="D47" s="668"/>
      <c r="E47" s="331"/>
      <c r="F47" s="668"/>
      <c r="G47" s="331"/>
      <c r="H47" s="668"/>
      <c r="I47" s="331"/>
      <c r="J47" s="668"/>
      <c r="K47" s="668"/>
      <c r="L47" s="668"/>
      <c r="M47" s="668"/>
      <c r="N47" s="340"/>
      <c r="O47" s="207"/>
      <c r="P47" s="340"/>
    </row>
    <row r="48" spans="1:16" s="661" customFormat="1" outlineLevel="1" x14ac:dyDescent="0.25">
      <c r="A48" s="258">
        <v>45</v>
      </c>
      <c r="B48" s="236"/>
      <c r="C48" s="331"/>
      <c r="D48" s="668"/>
      <c r="E48" s="331"/>
      <c r="F48" s="668"/>
      <c r="G48" s="331"/>
      <c r="H48" s="668"/>
      <c r="I48" s="331"/>
      <c r="J48" s="668"/>
      <c r="K48" s="668"/>
      <c r="L48" s="668"/>
      <c r="M48" s="668"/>
      <c r="N48" s="340"/>
      <c r="O48" s="207"/>
      <c r="P48" s="340"/>
    </row>
    <row r="49" spans="1:16" s="661" customFormat="1" outlineLevel="1" x14ac:dyDescent="0.25">
      <c r="A49" s="258">
        <v>46</v>
      </c>
      <c r="B49" s="236"/>
      <c r="C49" s="331"/>
      <c r="D49" s="668"/>
      <c r="E49" s="331"/>
      <c r="F49" s="668"/>
      <c r="G49" s="331"/>
      <c r="H49" s="668"/>
      <c r="I49" s="331"/>
      <c r="J49" s="668"/>
      <c r="K49" s="668"/>
      <c r="L49" s="668"/>
      <c r="M49" s="668"/>
      <c r="N49" s="340"/>
      <c r="O49" s="207"/>
      <c r="P49" s="340"/>
    </row>
    <row r="50" spans="1:16" s="661" customFormat="1" outlineLevel="1" x14ac:dyDescent="0.25">
      <c r="A50" s="258">
        <v>47</v>
      </c>
      <c r="B50" s="236"/>
      <c r="C50" s="331"/>
      <c r="D50" s="668"/>
      <c r="E50" s="331"/>
      <c r="F50" s="668"/>
      <c r="G50" s="331"/>
      <c r="H50" s="668"/>
      <c r="I50" s="331"/>
      <c r="J50" s="668"/>
      <c r="K50" s="668"/>
      <c r="L50" s="668"/>
      <c r="M50" s="668"/>
      <c r="N50" s="340"/>
      <c r="O50" s="207"/>
      <c r="P50" s="340"/>
    </row>
    <row r="51" spans="1:16" s="661" customFormat="1" outlineLevel="1" x14ac:dyDescent="0.25">
      <c r="A51" s="258">
        <v>48</v>
      </c>
      <c r="B51" s="236"/>
      <c r="C51" s="331"/>
      <c r="D51" s="668"/>
      <c r="E51" s="331"/>
      <c r="F51" s="668"/>
      <c r="G51" s="331"/>
      <c r="H51" s="668"/>
      <c r="I51" s="331"/>
      <c r="J51" s="668"/>
      <c r="K51" s="668"/>
      <c r="L51" s="668"/>
      <c r="M51" s="668"/>
      <c r="N51" s="340"/>
      <c r="O51" s="207"/>
      <c r="P51" s="340"/>
    </row>
    <row r="52" spans="1:16" s="661" customFormat="1" outlineLevel="1" x14ac:dyDescent="0.25">
      <c r="A52" s="258">
        <v>49</v>
      </c>
      <c r="B52" s="236"/>
      <c r="C52" s="331"/>
      <c r="D52" s="668"/>
      <c r="E52" s="331"/>
      <c r="F52" s="668"/>
      <c r="G52" s="331"/>
      <c r="H52" s="668"/>
      <c r="I52" s="331"/>
      <c r="J52" s="668"/>
      <c r="K52" s="668"/>
      <c r="L52" s="668"/>
      <c r="M52" s="668"/>
      <c r="N52" s="340"/>
      <c r="O52" s="207"/>
      <c r="P52" s="340"/>
    </row>
    <row r="53" spans="1:16" s="661" customFormat="1" outlineLevel="1" x14ac:dyDescent="0.25">
      <c r="A53" s="258">
        <v>50</v>
      </c>
      <c r="B53" s="236"/>
      <c r="C53" s="331"/>
      <c r="D53" s="668"/>
      <c r="E53" s="331"/>
      <c r="F53" s="668"/>
      <c r="G53" s="331"/>
      <c r="H53" s="668"/>
      <c r="I53" s="331"/>
      <c r="J53" s="668"/>
      <c r="K53" s="668"/>
      <c r="L53" s="668"/>
      <c r="M53" s="668"/>
      <c r="N53" s="340"/>
      <c r="O53" s="207"/>
      <c r="P53" s="340"/>
    </row>
    <row r="54" spans="1:16" s="661" customFormat="1" outlineLevel="1" x14ac:dyDescent="0.25">
      <c r="A54" s="258">
        <v>51</v>
      </c>
      <c r="B54" s="236"/>
      <c r="C54" s="331"/>
      <c r="D54" s="668"/>
      <c r="E54" s="331"/>
      <c r="F54" s="668"/>
      <c r="G54" s="331"/>
      <c r="H54" s="668"/>
      <c r="I54" s="331"/>
      <c r="J54" s="668"/>
      <c r="K54" s="668"/>
      <c r="L54" s="668"/>
      <c r="M54" s="668"/>
      <c r="N54" s="340"/>
      <c r="O54" s="207"/>
      <c r="P54" s="340"/>
    </row>
    <row r="55" spans="1:16" s="661" customFormat="1" outlineLevel="1" x14ac:dyDescent="0.25">
      <c r="A55" s="258">
        <v>52</v>
      </c>
      <c r="B55" s="236"/>
      <c r="C55" s="331"/>
      <c r="D55" s="668"/>
      <c r="E55" s="331"/>
      <c r="F55" s="668"/>
      <c r="G55" s="331"/>
      <c r="H55" s="668"/>
      <c r="I55" s="331"/>
      <c r="J55" s="668"/>
      <c r="K55" s="668"/>
      <c r="L55" s="668"/>
      <c r="M55" s="668"/>
      <c r="N55" s="340"/>
      <c r="O55" s="207"/>
      <c r="P55" s="340"/>
    </row>
    <row r="56" spans="1:16" s="661" customFormat="1" outlineLevel="1" x14ac:dyDescent="0.25">
      <c r="A56" s="258">
        <v>53</v>
      </c>
      <c r="B56" s="236"/>
      <c r="C56" s="331"/>
      <c r="D56" s="668"/>
      <c r="E56" s="331"/>
      <c r="F56" s="668"/>
      <c r="G56" s="331"/>
      <c r="H56" s="668"/>
      <c r="I56" s="331"/>
      <c r="J56" s="668"/>
      <c r="K56" s="668"/>
      <c r="L56" s="668"/>
      <c r="M56" s="668"/>
      <c r="N56" s="340"/>
      <c r="O56" s="207"/>
      <c r="P56" s="340"/>
    </row>
    <row r="57" spans="1:16" s="661" customFormat="1" outlineLevel="1" x14ac:dyDescent="0.25">
      <c r="A57" s="258">
        <v>54</v>
      </c>
      <c r="B57" s="236"/>
      <c r="C57" s="331"/>
      <c r="D57" s="668"/>
      <c r="E57" s="331"/>
      <c r="F57" s="668"/>
      <c r="G57" s="331"/>
      <c r="H57" s="668"/>
      <c r="I57" s="331"/>
      <c r="J57" s="668"/>
      <c r="K57" s="668"/>
      <c r="L57" s="668"/>
      <c r="N57" s="340"/>
      <c r="O57" s="207"/>
      <c r="P57" s="340"/>
    </row>
    <row r="58" spans="1:16" s="661" customFormat="1" outlineLevel="1" x14ac:dyDescent="0.25">
      <c r="A58" s="258">
        <v>55</v>
      </c>
      <c r="B58" s="236"/>
      <c r="C58" s="331"/>
      <c r="D58" s="668"/>
      <c r="E58" s="331"/>
      <c r="F58" s="668"/>
      <c r="G58" s="331"/>
      <c r="H58" s="668"/>
      <c r="I58" s="331"/>
      <c r="J58" s="668"/>
      <c r="K58" s="668"/>
      <c r="L58" s="668"/>
      <c r="N58" s="340"/>
      <c r="O58" s="207"/>
      <c r="P58" s="340"/>
    </row>
    <row r="59" spans="1:16" s="661" customFormat="1" outlineLevel="1" x14ac:dyDescent="0.25">
      <c r="A59" s="258">
        <v>56</v>
      </c>
      <c r="B59" s="236"/>
      <c r="C59" s="331"/>
      <c r="D59" s="668"/>
      <c r="E59" s="331"/>
      <c r="F59" s="668"/>
      <c r="G59" s="331"/>
      <c r="H59" s="668"/>
      <c r="I59" s="331"/>
      <c r="J59" s="668"/>
      <c r="K59" s="668"/>
      <c r="L59" s="668"/>
      <c r="N59" s="340"/>
      <c r="O59" s="207"/>
      <c r="P59" s="340"/>
    </row>
    <row r="60" spans="1:16" s="661" customFormat="1" outlineLevel="1" x14ac:dyDescent="0.25">
      <c r="A60" s="258">
        <v>57</v>
      </c>
      <c r="B60" s="236"/>
      <c r="C60" s="331"/>
      <c r="D60" s="668"/>
      <c r="E60" s="331"/>
      <c r="F60" s="668"/>
      <c r="G60" s="331"/>
      <c r="H60" s="668"/>
      <c r="I60" s="331"/>
      <c r="J60" s="668"/>
      <c r="K60" s="668"/>
      <c r="L60" s="668"/>
      <c r="N60" s="340"/>
      <c r="O60" s="207"/>
      <c r="P60" s="340"/>
    </row>
    <row r="61" spans="1:16" s="661" customFormat="1" outlineLevel="1" x14ac:dyDescent="0.25">
      <c r="A61" s="258">
        <v>58</v>
      </c>
      <c r="B61" s="236"/>
      <c r="C61" s="331"/>
      <c r="D61" s="668"/>
      <c r="E61" s="331"/>
      <c r="F61" s="668"/>
      <c r="G61" s="331"/>
      <c r="H61" s="668"/>
      <c r="I61" s="331"/>
      <c r="J61" s="668"/>
      <c r="K61" s="668"/>
      <c r="L61" s="668"/>
      <c r="N61" s="340"/>
      <c r="O61" s="207"/>
      <c r="P61" s="340"/>
    </row>
    <row r="62" spans="1:16" outlineLevel="1" x14ac:dyDescent="0.25">
      <c r="A62" s="258">
        <v>59</v>
      </c>
      <c r="B62" s="236"/>
      <c r="C62" s="331"/>
      <c r="D62" s="668"/>
      <c r="E62" s="331"/>
      <c r="F62" s="668"/>
      <c r="G62" s="331"/>
      <c r="H62" s="668"/>
      <c r="I62" s="331"/>
      <c r="J62" s="668"/>
      <c r="K62" s="668"/>
      <c r="L62" s="668"/>
      <c r="M62" s="661"/>
      <c r="N62" s="340"/>
      <c r="O62" s="207"/>
      <c r="P62" s="340"/>
    </row>
    <row r="63" spans="1:16" outlineLevel="1" x14ac:dyDescent="0.25">
      <c r="A63" s="258">
        <v>60</v>
      </c>
      <c r="B63" s="236"/>
      <c r="C63" s="331"/>
      <c r="D63" s="339"/>
      <c r="E63" s="339"/>
      <c r="F63" s="668"/>
      <c r="G63" s="668"/>
      <c r="H63" s="668"/>
      <c r="I63" s="668"/>
      <c r="J63" s="668"/>
      <c r="K63" s="668"/>
      <c r="L63" s="668"/>
      <c r="M63" s="661"/>
      <c r="N63" s="340"/>
      <c r="O63" s="207"/>
      <c r="P63" s="340"/>
    </row>
    <row r="64" spans="1:16" outlineLevel="1" x14ac:dyDescent="0.25">
      <c r="A64" s="258">
        <v>61</v>
      </c>
      <c r="B64" s="236"/>
      <c r="C64" s="331"/>
      <c r="D64" s="339"/>
      <c r="E64" s="339"/>
      <c r="F64" s="668"/>
      <c r="G64" s="668"/>
      <c r="H64" s="668"/>
      <c r="I64" s="340"/>
      <c r="J64" s="668"/>
      <c r="K64" s="668"/>
      <c r="L64" s="668"/>
      <c r="M64" s="668"/>
      <c r="N64" s="340"/>
      <c r="O64" s="207"/>
      <c r="P64" s="340"/>
    </row>
    <row r="65" spans="1:16" outlineLevel="1" x14ac:dyDescent="0.25">
      <c r="A65" s="258">
        <v>62</v>
      </c>
      <c r="B65" s="236"/>
      <c r="C65" s="207"/>
      <c r="D65" s="339"/>
      <c r="E65" s="339"/>
      <c r="F65" s="668"/>
      <c r="G65" s="668"/>
      <c r="H65" s="668"/>
      <c r="I65" s="668"/>
      <c r="J65" s="668"/>
      <c r="K65" s="668"/>
      <c r="L65" s="668"/>
      <c r="M65" s="668"/>
      <c r="N65" s="340"/>
      <c r="O65" s="207"/>
      <c r="P65" s="340"/>
    </row>
    <row r="66" spans="1:16" outlineLevel="1" x14ac:dyDescent="0.25">
      <c r="A66" s="258">
        <v>63</v>
      </c>
      <c r="B66" s="236"/>
      <c r="C66" s="666"/>
      <c r="D66" s="339"/>
      <c r="E66" s="339"/>
      <c r="F66" s="668"/>
      <c r="G66" s="668"/>
      <c r="H66" s="336"/>
      <c r="I66" s="340"/>
      <c r="J66" s="668"/>
      <c r="K66" s="668"/>
      <c r="L66" s="668"/>
      <c r="M66" s="668"/>
      <c r="N66" s="340"/>
      <c r="O66" s="207"/>
      <c r="P66" s="340"/>
    </row>
    <row r="67" spans="1:16" outlineLevel="1" x14ac:dyDescent="0.25">
      <c r="A67" s="258">
        <v>64</v>
      </c>
      <c r="B67" s="236"/>
      <c r="C67" s="666"/>
      <c r="D67" s="339"/>
      <c r="E67" s="339"/>
      <c r="F67" s="668"/>
      <c r="G67" s="668"/>
      <c r="H67" s="353"/>
      <c r="I67" s="340"/>
      <c r="J67" s="668"/>
      <c r="K67" s="668"/>
      <c r="L67" s="668"/>
      <c r="M67" s="668"/>
      <c r="N67" s="340"/>
      <c r="O67" s="207"/>
      <c r="P67" s="340"/>
    </row>
    <row r="68" spans="1:16" outlineLevel="1" x14ac:dyDescent="0.25">
      <c r="A68" s="258">
        <v>65</v>
      </c>
      <c r="B68" s="236"/>
      <c r="C68" s="666"/>
      <c r="D68" s="339"/>
      <c r="E68" s="339"/>
      <c r="F68" s="668"/>
      <c r="G68" s="668"/>
      <c r="H68" s="353"/>
      <c r="I68" s="340"/>
      <c r="J68" s="668"/>
      <c r="K68" s="668"/>
      <c r="L68" s="668"/>
      <c r="M68" s="668"/>
      <c r="N68" s="340"/>
      <c r="O68" s="207"/>
      <c r="P68" s="340"/>
    </row>
    <row r="69" spans="1:16" outlineLevel="1" x14ac:dyDescent="0.25">
      <c r="A69" s="258">
        <v>66</v>
      </c>
      <c r="B69" s="236"/>
      <c r="D69" s="668"/>
      <c r="E69" s="668"/>
      <c r="F69" s="668"/>
      <c r="G69" s="668"/>
      <c r="H69" s="353"/>
      <c r="I69" s="340"/>
      <c r="J69" s="668"/>
      <c r="K69" s="668"/>
      <c r="L69" s="668"/>
      <c r="M69" s="668"/>
      <c r="N69" s="340"/>
      <c r="O69" s="207"/>
      <c r="P69" s="340"/>
    </row>
    <row r="70" spans="1:16" outlineLevel="1" x14ac:dyDescent="0.25">
      <c r="A70" s="258">
        <v>67</v>
      </c>
      <c r="B70" s="236"/>
      <c r="C70" s="666"/>
      <c r="E70" s="668"/>
      <c r="F70" s="668"/>
      <c r="G70" s="668"/>
      <c r="I70" s="340"/>
      <c r="J70" s="668"/>
      <c r="K70" s="668"/>
      <c r="L70" s="668"/>
      <c r="M70" s="339"/>
      <c r="N70" s="340"/>
      <c r="O70" s="207"/>
      <c r="P70" s="340"/>
    </row>
    <row r="71" spans="1:16" outlineLevel="1" x14ac:dyDescent="0.25">
      <c r="A71" s="258">
        <v>68</v>
      </c>
      <c r="B71" s="236"/>
      <c r="C71" s="666"/>
      <c r="D71" s="668"/>
      <c r="E71" s="668"/>
      <c r="F71" s="668"/>
      <c r="G71" s="668"/>
      <c r="H71" s="353"/>
      <c r="I71" s="340"/>
      <c r="J71" s="668"/>
      <c r="K71" s="668"/>
      <c r="L71" s="668"/>
      <c r="M71" s="339"/>
      <c r="N71" s="340"/>
      <c r="O71" s="207"/>
      <c r="P71" s="340"/>
    </row>
    <row r="72" spans="1:16" outlineLevel="1" x14ac:dyDescent="0.25">
      <c r="A72" s="258">
        <v>69</v>
      </c>
      <c r="B72" s="236"/>
      <c r="C72" s="666"/>
      <c r="D72" s="668"/>
      <c r="E72" s="668"/>
      <c r="F72" s="668"/>
      <c r="G72" s="668"/>
      <c r="H72" s="353"/>
      <c r="I72" s="340"/>
      <c r="J72" s="668"/>
      <c r="K72" s="668"/>
      <c r="L72" s="668"/>
      <c r="M72" s="339"/>
      <c r="N72" s="340"/>
      <c r="O72" s="207"/>
      <c r="P72" s="668"/>
    </row>
    <row r="73" spans="1:16" outlineLevel="1" x14ac:dyDescent="0.25">
      <c r="A73" s="258">
        <v>70</v>
      </c>
      <c r="B73" s="236"/>
      <c r="C73" s="666"/>
      <c r="D73" s="668"/>
      <c r="E73" s="668"/>
      <c r="F73" s="668"/>
      <c r="G73" s="668"/>
      <c r="H73" s="353"/>
      <c r="I73" s="340"/>
      <c r="J73" s="668"/>
      <c r="K73" s="668"/>
      <c r="L73" s="668"/>
      <c r="M73" s="339"/>
      <c r="N73" s="340"/>
      <c r="O73" s="207"/>
      <c r="P73" s="668"/>
    </row>
    <row r="74" spans="1:16" outlineLevel="1" x14ac:dyDescent="0.25">
      <c r="A74" s="258">
        <v>71</v>
      </c>
      <c r="B74" s="236"/>
      <c r="C74" s="666"/>
      <c r="D74" s="339"/>
      <c r="E74" s="339"/>
      <c r="F74" s="668"/>
      <c r="G74" s="668"/>
      <c r="H74" s="336"/>
      <c r="I74" s="340"/>
      <c r="J74" s="668"/>
      <c r="K74" s="668"/>
      <c r="L74" s="668"/>
      <c r="M74" s="339"/>
      <c r="N74" s="340"/>
      <c r="O74" s="207"/>
      <c r="P74" s="668"/>
    </row>
    <row r="75" spans="1:16" outlineLevel="1" x14ac:dyDescent="0.25">
      <c r="A75" s="258">
        <v>72</v>
      </c>
      <c r="B75" s="236"/>
      <c r="C75" s="666"/>
      <c r="D75" s="339"/>
      <c r="E75" s="339"/>
      <c r="F75" s="668"/>
      <c r="G75" s="668"/>
      <c r="H75" s="336"/>
      <c r="I75" s="340"/>
      <c r="J75" s="668"/>
      <c r="K75" s="668"/>
      <c r="L75" s="668"/>
      <c r="M75" s="668"/>
      <c r="N75" s="340"/>
      <c r="O75" s="207"/>
      <c r="P75" s="668"/>
    </row>
    <row r="76" spans="1:16" outlineLevel="1" x14ac:dyDescent="0.25">
      <c r="A76" s="258">
        <v>73</v>
      </c>
      <c r="B76" s="236"/>
      <c r="J76" s="668"/>
      <c r="K76" s="668"/>
      <c r="L76" s="668"/>
      <c r="M76" s="668"/>
      <c r="N76" s="340"/>
      <c r="O76" s="207"/>
      <c r="P76" s="668"/>
    </row>
    <row r="77" spans="1:16" outlineLevel="1" x14ac:dyDescent="0.25">
      <c r="A77" s="258">
        <v>74</v>
      </c>
      <c r="B77" s="236"/>
      <c r="J77" s="668"/>
      <c r="K77" s="668"/>
      <c r="L77" s="668"/>
      <c r="M77" s="668"/>
      <c r="N77" s="340"/>
      <c r="O77" s="207"/>
      <c r="P77" s="668"/>
    </row>
    <row r="78" spans="1:16" outlineLevel="1" x14ac:dyDescent="0.25">
      <c r="A78" s="258">
        <v>75</v>
      </c>
      <c r="B78" s="236"/>
      <c r="J78" s="668"/>
      <c r="K78" s="668"/>
      <c r="L78" s="668"/>
      <c r="M78" s="668"/>
      <c r="N78" s="340"/>
      <c r="O78" s="207"/>
      <c r="P78" s="668"/>
    </row>
    <row r="79" spans="1:16" outlineLevel="1" x14ac:dyDescent="0.25">
      <c r="A79" s="258">
        <v>76</v>
      </c>
      <c r="B79" s="236"/>
      <c r="J79" s="668"/>
      <c r="K79" s="668"/>
      <c r="L79" s="668"/>
      <c r="M79" s="668"/>
      <c r="N79" s="340"/>
      <c r="O79" s="207"/>
      <c r="P79" s="668"/>
    </row>
    <row r="80" spans="1:16" outlineLevel="1" x14ac:dyDescent="0.25">
      <c r="A80" s="258">
        <v>77</v>
      </c>
      <c r="I80" s="668"/>
      <c r="J80" s="668"/>
      <c r="K80" s="668"/>
      <c r="L80" s="668"/>
      <c r="M80" s="668"/>
      <c r="N80" s="340"/>
      <c r="O80" s="340"/>
      <c r="P80" s="668"/>
    </row>
    <row r="81" spans="1:16" outlineLevel="1" x14ac:dyDescent="0.25">
      <c r="A81" s="258">
        <v>78</v>
      </c>
      <c r="B81" s="236"/>
      <c r="C81" s="331"/>
      <c r="D81" s="339"/>
      <c r="E81" s="339"/>
      <c r="F81" s="668"/>
      <c r="G81" s="668"/>
      <c r="H81" s="336"/>
      <c r="I81" s="331"/>
      <c r="J81" s="668"/>
      <c r="K81" s="668"/>
      <c r="L81" s="668"/>
      <c r="M81" s="668"/>
      <c r="N81" s="340"/>
      <c r="O81" s="340"/>
      <c r="P81" s="668"/>
    </row>
    <row r="82" spans="1:16" outlineLevel="1" x14ac:dyDescent="0.25">
      <c r="A82" s="258">
        <v>79</v>
      </c>
      <c r="B82" s="236"/>
      <c r="C82" s="339"/>
      <c r="D82" s="339"/>
      <c r="E82" s="339"/>
      <c r="F82" s="668"/>
      <c r="G82" s="56"/>
      <c r="H82" s="353"/>
      <c r="I82" s="339"/>
      <c r="J82" s="668"/>
      <c r="K82" s="339"/>
      <c r="L82" s="339"/>
      <c r="M82" s="339"/>
      <c r="N82" s="340"/>
      <c r="O82" s="207"/>
      <c r="P82" s="668"/>
    </row>
    <row r="83" spans="1:16" outlineLevel="1" x14ac:dyDescent="0.25">
      <c r="A83" s="258">
        <v>80</v>
      </c>
      <c r="B83" s="236"/>
      <c r="C83" s="331"/>
      <c r="D83" s="339"/>
      <c r="E83" s="339"/>
      <c r="F83" s="668"/>
      <c r="G83" s="56"/>
      <c r="H83" s="353"/>
      <c r="I83" s="331"/>
      <c r="J83" s="668"/>
      <c r="K83" s="668"/>
      <c r="L83" s="668"/>
      <c r="M83" s="668"/>
      <c r="N83" s="340"/>
      <c r="O83" s="207"/>
      <c r="P83" s="668"/>
    </row>
    <row r="84" spans="1:16" outlineLevel="1" x14ac:dyDescent="0.25">
      <c r="A84" s="258">
        <v>81</v>
      </c>
      <c r="B84" s="236"/>
      <c r="C84" s="286"/>
      <c r="D84" s="668"/>
      <c r="E84" s="668"/>
      <c r="F84" s="668"/>
      <c r="G84" s="56"/>
      <c r="H84" s="353"/>
      <c r="I84" s="668"/>
      <c r="J84" s="668"/>
      <c r="K84" s="339"/>
      <c r="L84" s="339"/>
      <c r="M84" s="339"/>
      <c r="N84" s="340"/>
      <c r="O84" s="340"/>
      <c r="P84" s="668"/>
    </row>
    <row r="85" spans="1:16" outlineLevel="1" x14ac:dyDescent="0.25">
      <c r="A85" s="258">
        <v>82</v>
      </c>
      <c r="B85" s="236"/>
      <c r="C85" s="331"/>
      <c r="D85" s="668"/>
      <c r="E85" s="668"/>
      <c r="F85" s="668"/>
      <c r="G85" s="56"/>
      <c r="H85" s="353"/>
      <c r="I85" s="668"/>
      <c r="J85" s="668"/>
      <c r="K85" s="339"/>
      <c r="L85" s="339"/>
      <c r="M85" s="339"/>
      <c r="N85" s="340"/>
      <c r="O85" s="207"/>
      <c r="P85" s="668"/>
    </row>
    <row r="86" spans="1:16" outlineLevel="1" x14ac:dyDescent="0.25">
      <c r="A86" s="258">
        <v>83</v>
      </c>
      <c r="B86" s="236"/>
      <c r="C86" s="331"/>
      <c r="D86" s="668"/>
      <c r="E86" s="668"/>
      <c r="F86" s="668"/>
      <c r="G86" s="56"/>
      <c r="H86" s="353"/>
      <c r="I86" s="668"/>
      <c r="J86" s="668"/>
      <c r="K86" s="339"/>
      <c r="L86" s="339"/>
      <c r="M86" s="339"/>
      <c r="N86" s="340"/>
      <c r="O86" s="207"/>
      <c r="P86" s="668"/>
    </row>
    <row r="87" spans="1:16" outlineLevel="1" x14ac:dyDescent="0.25">
      <c r="A87" s="258">
        <v>84</v>
      </c>
      <c r="B87" s="236"/>
      <c r="C87" s="331"/>
      <c r="D87" s="668"/>
      <c r="E87" s="668"/>
      <c r="F87" s="668"/>
      <c r="G87" s="56"/>
      <c r="H87" s="353"/>
      <c r="I87" s="668"/>
      <c r="J87" s="668"/>
      <c r="K87" s="668"/>
      <c r="L87" s="668"/>
      <c r="M87" s="668"/>
      <c r="N87" s="340"/>
      <c r="O87" s="207"/>
      <c r="P87" s="668"/>
    </row>
    <row r="88" spans="1:16" outlineLevel="1" x14ac:dyDescent="0.25">
      <c r="A88" s="258">
        <v>85</v>
      </c>
      <c r="B88" s="236"/>
      <c r="C88" s="331"/>
      <c r="D88" s="668"/>
      <c r="E88" s="668"/>
      <c r="F88" s="668"/>
      <c r="G88" s="56"/>
      <c r="H88" s="304"/>
      <c r="I88" s="668"/>
      <c r="J88" s="668"/>
      <c r="K88" s="339"/>
      <c r="L88" s="339"/>
      <c r="M88" s="339"/>
      <c r="N88" s="340"/>
      <c r="O88" s="207"/>
      <c r="P88" s="668"/>
    </row>
    <row r="89" spans="1:16" outlineLevel="1" x14ac:dyDescent="0.25">
      <c r="A89" s="258">
        <v>86</v>
      </c>
      <c r="B89" s="236"/>
      <c r="C89" s="668"/>
      <c r="D89" s="338"/>
      <c r="E89" s="668"/>
      <c r="F89" s="338"/>
      <c r="G89" s="668"/>
      <c r="H89" s="338"/>
      <c r="I89" s="668"/>
      <c r="J89" s="338"/>
      <c r="K89" s="668"/>
      <c r="L89" s="338"/>
      <c r="M89" s="668"/>
      <c r="N89" s="338"/>
      <c r="O89" s="207"/>
      <c r="P89" s="668"/>
    </row>
    <row r="90" spans="1:16" outlineLevel="1" x14ac:dyDescent="0.25">
      <c r="A90" s="258">
        <v>87</v>
      </c>
      <c r="B90" s="236"/>
      <c r="C90" s="331"/>
      <c r="D90" s="668"/>
      <c r="E90" s="668"/>
      <c r="F90" s="668"/>
      <c r="G90" s="668"/>
      <c r="H90" s="336"/>
      <c r="I90" s="339"/>
      <c r="J90" s="668"/>
      <c r="K90" s="339"/>
      <c r="L90" s="339"/>
      <c r="M90" s="339"/>
      <c r="N90" s="340"/>
      <c r="O90" s="207"/>
      <c r="P90" s="668"/>
    </row>
    <row r="91" spans="1:16" outlineLevel="1" x14ac:dyDescent="0.25">
      <c r="A91" s="258">
        <v>88</v>
      </c>
      <c r="B91" s="236"/>
      <c r="C91" s="286"/>
      <c r="D91" s="668"/>
      <c r="E91" s="668"/>
      <c r="F91" s="668"/>
      <c r="G91" s="668"/>
      <c r="H91" s="336"/>
      <c r="I91" s="668"/>
      <c r="J91" s="668"/>
      <c r="K91" s="339"/>
      <c r="L91" s="339"/>
      <c r="M91" s="339"/>
      <c r="N91" s="340"/>
      <c r="O91" s="207"/>
      <c r="P91" s="668"/>
    </row>
    <row r="92" spans="1:16" outlineLevel="1" x14ac:dyDescent="0.25">
      <c r="A92" s="258">
        <v>89</v>
      </c>
      <c r="B92" s="236"/>
      <c r="C92" s="286"/>
      <c r="D92" s="668"/>
      <c r="E92" s="668"/>
      <c r="F92" s="668"/>
      <c r="G92" s="668"/>
      <c r="H92" s="336"/>
      <c r="I92" s="668"/>
      <c r="J92" s="668"/>
      <c r="K92" s="339"/>
      <c r="L92" s="339"/>
      <c r="M92" s="339"/>
      <c r="N92" s="340"/>
      <c r="O92" s="207"/>
      <c r="P92" s="668"/>
    </row>
    <row r="93" spans="1:16" outlineLevel="1" x14ac:dyDescent="0.25">
      <c r="A93" s="258">
        <v>90</v>
      </c>
      <c r="C93" s="286"/>
      <c r="D93" s="668"/>
      <c r="E93" s="668"/>
      <c r="F93" s="668"/>
      <c r="G93" s="668"/>
      <c r="H93" s="336"/>
      <c r="I93" s="668"/>
      <c r="J93" s="668"/>
      <c r="K93" s="339"/>
      <c r="L93" s="339"/>
      <c r="M93" s="339"/>
      <c r="N93" s="340"/>
      <c r="O93" s="207"/>
      <c r="P93" s="668"/>
    </row>
    <row r="94" spans="1:16" outlineLevel="1" x14ac:dyDescent="0.25">
      <c r="A94" s="258">
        <v>91</v>
      </c>
      <c r="C94" s="286"/>
      <c r="D94" s="668"/>
      <c r="E94" s="668"/>
      <c r="F94" s="668"/>
      <c r="G94" s="668"/>
      <c r="H94" s="340"/>
      <c r="I94" s="668"/>
      <c r="J94" s="668"/>
      <c r="K94" s="339"/>
      <c r="L94" s="339"/>
      <c r="M94" s="339"/>
      <c r="N94" s="340"/>
      <c r="O94" s="207"/>
      <c r="P94" s="668"/>
    </row>
    <row r="95" spans="1:16" outlineLevel="1" x14ac:dyDescent="0.25">
      <c r="A95" s="258">
        <v>92</v>
      </c>
      <c r="C95" s="286"/>
      <c r="D95" s="668"/>
      <c r="E95" s="668"/>
      <c r="F95" s="668"/>
      <c r="G95" s="668"/>
      <c r="H95" s="340"/>
      <c r="I95" s="668"/>
      <c r="J95" s="668"/>
      <c r="K95" s="339"/>
      <c r="L95" s="339"/>
      <c r="M95" s="339"/>
      <c r="N95" s="340"/>
      <c r="O95" s="207"/>
      <c r="P95" s="668"/>
    </row>
    <row r="96" spans="1:16" outlineLevel="1" x14ac:dyDescent="0.25">
      <c r="A96" s="258">
        <v>93</v>
      </c>
      <c r="C96" s="286"/>
      <c r="D96" s="668"/>
      <c r="E96" s="668"/>
      <c r="F96" s="668"/>
      <c r="G96" s="668"/>
      <c r="H96" s="336"/>
      <c r="I96" s="668"/>
      <c r="J96" s="668"/>
      <c r="K96" s="339"/>
      <c r="L96" s="339"/>
      <c r="M96" s="339"/>
      <c r="N96" s="340"/>
      <c r="O96" s="207"/>
      <c r="P96" s="668"/>
    </row>
    <row r="97" spans="1:16" outlineLevel="1" x14ac:dyDescent="0.25">
      <c r="A97" s="258">
        <v>94</v>
      </c>
      <c r="C97" s="331"/>
      <c r="D97" s="668"/>
      <c r="E97" s="668"/>
      <c r="F97" s="668"/>
      <c r="G97" s="668"/>
      <c r="H97" s="340"/>
      <c r="I97" s="668"/>
      <c r="J97" s="668"/>
      <c r="K97" s="339"/>
      <c r="L97" s="339"/>
      <c r="M97" s="339"/>
      <c r="N97" s="340"/>
      <c r="O97" s="207"/>
      <c r="P97" s="668"/>
    </row>
    <row r="98" spans="1:16" outlineLevel="1" x14ac:dyDescent="0.25">
      <c r="A98" s="258">
        <v>95</v>
      </c>
      <c r="C98" s="331"/>
      <c r="D98" s="668"/>
      <c r="E98" s="668"/>
      <c r="F98" s="668"/>
      <c r="G98" s="668"/>
      <c r="H98" s="336"/>
      <c r="I98" s="331"/>
      <c r="J98" s="668"/>
      <c r="K98" s="339"/>
      <c r="L98" s="339"/>
      <c r="M98" s="339"/>
      <c r="N98" s="340"/>
      <c r="O98" s="207"/>
      <c r="P98" s="668"/>
    </row>
    <row r="99" spans="1:16" outlineLevel="1" x14ac:dyDescent="0.25">
      <c r="A99" s="258">
        <v>96</v>
      </c>
      <c r="C99" s="331"/>
      <c r="D99" s="668"/>
      <c r="E99" s="668"/>
      <c r="F99" s="668"/>
      <c r="G99" s="668"/>
      <c r="H99" s="336"/>
      <c r="I99" s="668"/>
      <c r="J99" s="668"/>
      <c r="K99" s="339"/>
      <c r="L99" s="339"/>
      <c r="M99" s="339"/>
      <c r="N99" s="340"/>
      <c r="O99" s="207"/>
      <c r="P99" s="668"/>
    </row>
    <row r="100" spans="1:16" outlineLevel="1" x14ac:dyDescent="0.25">
      <c r="A100" s="258">
        <v>97</v>
      </c>
      <c r="C100" s="331"/>
      <c r="D100" s="668"/>
      <c r="E100" s="668"/>
      <c r="F100" s="668"/>
      <c r="G100" s="668"/>
      <c r="H100" s="336"/>
      <c r="I100" s="668"/>
      <c r="J100" s="668"/>
      <c r="K100" s="668"/>
      <c r="L100" s="336"/>
      <c r="M100" s="339"/>
      <c r="N100" s="340"/>
      <c r="O100" s="207"/>
      <c r="P100" s="668"/>
    </row>
    <row r="101" spans="1:16" outlineLevel="1" x14ac:dyDescent="0.25">
      <c r="A101" s="258">
        <v>98</v>
      </c>
      <c r="C101" s="331"/>
      <c r="D101" s="668"/>
      <c r="E101" s="668"/>
      <c r="F101" s="668"/>
      <c r="G101" s="668"/>
      <c r="H101" s="336"/>
      <c r="I101" s="668"/>
      <c r="J101" s="668"/>
      <c r="K101" s="339"/>
      <c r="L101" s="339"/>
      <c r="M101" s="339"/>
      <c r="N101" s="340"/>
      <c r="O101" s="207"/>
      <c r="P101" s="668"/>
    </row>
    <row r="102" spans="1:16" outlineLevel="1" x14ac:dyDescent="0.25">
      <c r="A102" s="258">
        <v>99</v>
      </c>
      <c r="C102" s="331"/>
      <c r="D102" s="668"/>
      <c r="E102" s="668"/>
      <c r="F102" s="668"/>
      <c r="G102" s="668"/>
      <c r="H102" s="336"/>
      <c r="I102" s="668"/>
      <c r="J102" s="668"/>
      <c r="K102" s="339"/>
      <c r="L102" s="339"/>
      <c r="M102" s="339"/>
      <c r="N102" s="340"/>
      <c r="O102" s="207"/>
      <c r="P102" s="668"/>
    </row>
    <row r="103" spans="1:16" outlineLevel="1" x14ac:dyDescent="0.25">
      <c r="A103" s="258">
        <v>100</v>
      </c>
      <c r="C103" s="331"/>
      <c r="D103" s="668"/>
      <c r="E103" s="668"/>
      <c r="F103" s="668"/>
      <c r="G103" s="668"/>
      <c r="H103" s="336"/>
      <c r="I103" s="668"/>
      <c r="J103" s="668"/>
      <c r="K103" s="339"/>
      <c r="L103" s="339"/>
      <c r="M103" s="339"/>
      <c r="N103" s="340"/>
      <c r="O103" s="207"/>
      <c r="P103" s="668"/>
    </row>
    <row r="104" spans="1:16" outlineLevel="1" x14ac:dyDescent="0.25">
      <c r="A104" s="258">
        <v>101</v>
      </c>
      <c r="C104" s="331"/>
      <c r="D104" s="668"/>
      <c r="E104" s="668"/>
      <c r="F104" s="668"/>
      <c r="G104" s="668"/>
      <c r="H104" s="336"/>
      <c r="I104" s="668"/>
      <c r="J104" s="668"/>
      <c r="K104" s="339"/>
      <c r="L104" s="339"/>
      <c r="M104" s="339"/>
      <c r="N104" s="340"/>
      <c r="O104" s="207"/>
      <c r="P104" s="668"/>
    </row>
    <row r="105" spans="1:16" outlineLevel="1" x14ac:dyDescent="0.25">
      <c r="A105" s="258">
        <v>102</v>
      </c>
      <c r="C105" s="331"/>
      <c r="D105" s="668"/>
      <c r="E105" s="668"/>
      <c r="F105" s="668"/>
      <c r="G105" s="668"/>
      <c r="H105" s="336"/>
      <c r="I105" s="668"/>
      <c r="J105" s="668"/>
      <c r="K105" s="339"/>
      <c r="L105" s="339"/>
      <c r="M105" s="339"/>
      <c r="N105" s="340"/>
      <c r="O105" s="207"/>
      <c r="P105" s="668"/>
    </row>
    <row r="106" spans="1:16" ht="15.75" customHeight="1" outlineLevel="1" x14ac:dyDescent="0.25">
      <c r="A106" s="258">
        <v>103</v>
      </c>
      <c r="C106" s="331"/>
      <c r="D106" s="668"/>
      <c r="E106" s="668"/>
      <c r="F106" s="668"/>
      <c r="G106" s="668"/>
      <c r="H106" s="336"/>
      <c r="I106" s="668"/>
      <c r="J106" s="668"/>
      <c r="K106" s="339"/>
      <c r="L106" s="339"/>
      <c r="M106" s="339"/>
      <c r="N106" s="340"/>
      <c r="O106" s="207"/>
      <c r="P106" s="668"/>
    </row>
    <row r="107" spans="1:16" outlineLevel="1" x14ac:dyDescent="0.25">
      <c r="A107" s="258">
        <v>104</v>
      </c>
      <c r="C107" s="331"/>
      <c r="D107" s="668"/>
      <c r="E107" s="668"/>
      <c r="F107" s="668"/>
      <c r="G107" s="668"/>
      <c r="H107" s="336"/>
      <c r="I107" s="668"/>
      <c r="J107" s="668"/>
      <c r="K107" s="339"/>
      <c r="L107" s="339"/>
      <c r="M107" s="339"/>
      <c r="N107" s="340"/>
      <c r="O107" s="207"/>
      <c r="P107" s="668"/>
    </row>
    <row r="108" spans="1:16" outlineLevel="1" x14ac:dyDescent="0.25">
      <c r="A108" s="258">
        <v>105</v>
      </c>
      <c r="C108" s="331"/>
      <c r="D108" s="668"/>
      <c r="E108" s="668"/>
      <c r="F108" s="668"/>
      <c r="G108" s="668"/>
      <c r="H108" s="336"/>
      <c r="I108" s="668"/>
      <c r="J108" s="668"/>
      <c r="K108" s="339"/>
      <c r="L108" s="339"/>
      <c r="M108" s="339"/>
      <c r="N108" s="340"/>
      <c r="O108" s="207"/>
      <c r="P108" s="668"/>
    </row>
    <row r="109" spans="1:16" outlineLevel="1" x14ac:dyDescent="0.25">
      <c r="A109" s="258">
        <v>106</v>
      </c>
      <c r="B109" s="338"/>
      <c r="C109" s="331"/>
      <c r="D109" s="668"/>
      <c r="E109" s="668"/>
      <c r="F109" s="668"/>
      <c r="G109" s="668"/>
      <c r="H109" s="336"/>
      <c r="I109" s="668"/>
      <c r="J109" s="668"/>
      <c r="K109" s="339"/>
      <c r="L109" s="339"/>
      <c r="M109" s="339"/>
      <c r="N109" s="340"/>
      <c r="O109" s="207"/>
      <c r="P109" s="668"/>
    </row>
    <row r="110" spans="1:16" outlineLevel="1" x14ac:dyDescent="0.25">
      <c r="A110" s="258">
        <v>107</v>
      </c>
      <c r="B110" s="338"/>
      <c r="C110" s="331"/>
      <c r="D110" s="668"/>
      <c r="E110" s="668"/>
      <c r="F110" s="668"/>
      <c r="G110" s="668"/>
      <c r="H110" s="336"/>
      <c r="I110" s="668"/>
      <c r="J110" s="668"/>
      <c r="K110" s="339"/>
      <c r="L110" s="339"/>
      <c r="M110" s="339"/>
      <c r="N110" s="340"/>
      <c r="O110" s="207"/>
      <c r="P110" s="668"/>
    </row>
    <row r="111" spans="1:16" outlineLevel="1" x14ac:dyDescent="0.25">
      <c r="A111" s="258">
        <v>108</v>
      </c>
      <c r="B111" s="338"/>
      <c r="C111" s="207"/>
      <c r="D111" s="668"/>
      <c r="E111" s="668"/>
      <c r="F111" s="668"/>
      <c r="G111" s="668"/>
      <c r="H111" s="661"/>
      <c r="I111" s="668"/>
      <c r="J111" s="661"/>
      <c r="K111" s="661"/>
      <c r="L111" s="661"/>
      <c r="M111" s="661"/>
      <c r="N111" s="340"/>
      <c r="O111" s="207"/>
      <c r="P111" s="668"/>
    </row>
    <row r="112" spans="1:16" outlineLevel="1" x14ac:dyDescent="0.25">
      <c r="A112" s="258">
        <v>109</v>
      </c>
      <c r="B112" s="661"/>
      <c r="C112" s="207"/>
      <c r="D112" s="661"/>
      <c r="E112" s="661"/>
      <c r="F112" s="661"/>
      <c r="G112" s="661"/>
      <c r="H112" s="661"/>
      <c r="I112" s="661"/>
      <c r="J112" s="661"/>
      <c r="K112" s="661"/>
      <c r="L112" s="661"/>
      <c r="M112" s="661"/>
      <c r="N112" s="661"/>
      <c r="O112" s="661"/>
      <c r="P112" s="661"/>
    </row>
    <row r="113" spans="1:16" outlineLevel="1" x14ac:dyDescent="0.25">
      <c r="A113" s="258">
        <v>110</v>
      </c>
      <c r="B113" s="338"/>
      <c r="C113" s="207"/>
      <c r="D113" s="668"/>
      <c r="E113" s="668"/>
      <c r="F113" s="668"/>
      <c r="G113" s="668"/>
      <c r="H113" s="661"/>
      <c r="I113" s="668"/>
      <c r="J113" s="661"/>
      <c r="K113" s="661"/>
      <c r="L113" s="661"/>
      <c r="M113" s="661"/>
      <c r="N113" s="159"/>
      <c r="O113" s="661"/>
      <c r="P113" s="668"/>
    </row>
    <row r="114" spans="1:16" outlineLevel="1" x14ac:dyDescent="0.25">
      <c r="A114" s="258">
        <v>111</v>
      </c>
      <c r="B114" s="661"/>
      <c r="C114" s="207"/>
      <c r="D114" s="661"/>
      <c r="E114" s="661"/>
      <c r="F114" s="661"/>
      <c r="G114" s="661"/>
      <c r="H114" s="661"/>
      <c r="I114" s="661"/>
      <c r="J114" s="661"/>
      <c r="K114" s="661"/>
      <c r="L114" s="661"/>
      <c r="M114" s="661"/>
      <c r="N114" s="661"/>
      <c r="O114" s="661"/>
      <c r="P114" s="668"/>
    </row>
    <row r="115" spans="1:16" outlineLevel="1" x14ac:dyDescent="0.25">
      <c r="A115" s="258">
        <v>112</v>
      </c>
      <c r="B115" s="661"/>
      <c r="C115" s="207"/>
      <c r="D115" s="661"/>
      <c r="E115" s="661"/>
      <c r="F115" s="661"/>
      <c r="G115" s="661"/>
      <c r="H115" s="661"/>
      <c r="I115" s="661"/>
      <c r="J115" s="661"/>
      <c r="K115" s="661"/>
      <c r="L115" s="661"/>
      <c r="M115" s="661"/>
      <c r="N115" s="661"/>
      <c r="O115" s="661"/>
      <c r="P115" s="668"/>
    </row>
    <row r="116" spans="1:16" outlineLevel="1" x14ac:dyDescent="0.25">
      <c r="A116" s="258">
        <v>113</v>
      </c>
      <c r="B116" s="338"/>
      <c r="C116" s="331"/>
      <c r="D116" s="668"/>
      <c r="E116" s="668"/>
      <c r="F116" s="668"/>
      <c r="G116" s="668"/>
      <c r="H116" s="336"/>
      <c r="I116" s="668"/>
      <c r="J116" s="668"/>
      <c r="K116" s="339"/>
      <c r="L116" s="339"/>
      <c r="M116" s="339"/>
      <c r="N116" s="159"/>
      <c r="O116" s="661"/>
      <c r="P116" s="668"/>
    </row>
    <row r="117" spans="1:16" outlineLevel="1" x14ac:dyDescent="0.25">
      <c r="A117" s="258">
        <v>114</v>
      </c>
      <c r="B117" s="338"/>
      <c r="C117" s="331"/>
      <c r="D117" s="56"/>
      <c r="E117" s="56"/>
      <c r="F117" s="668"/>
      <c r="G117" s="56"/>
      <c r="H117" s="353"/>
      <c r="I117" s="56"/>
      <c r="J117" s="56"/>
      <c r="K117" s="55"/>
      <c r="L117" s="55"/>
      <c r="M117" s="55"/>
      <c r="N117" s="159"/>
      <c r="P117" s="668"/>
    </row>
    <row r="118" spans="1:16" outlineLevel="1" x14ac:dyDescent="0.25">
      <c r="A118" s="258">
        <v>115</v>
      </c>
      <c r="B118" s="338"/>
      <c r="C118" s="331"/>
      <c r="D118" s="56"/>
      <c r="E118" s="56"/>
      <c r="F118" s="668"/>
      <c r="G118" s="56"/>
      <c r="H118" s="353"/>
      <c r="I118" s="56"/>
      <c r="J118" s="56"/>
      <c r="K118" s="55"/>
      <c r="L118" s="55"/>
      <c r="M118" s="55"/>
      <c r="N118" s="159"/>
      <c r="P118" s="668"/>
    </row>
    <row r="119" spans="1:16" outlineLevel="1" x14ac:dyDescent="0.25">
      <c r="A119" s="258">
        <v>116</v>
      </c>
      <c r="B119" s="338"/>
      <c r="C119" s="331"/>
      <c r="D119" s="56"/>
      <c r="E119" s="56"/>
      <c r="F119" s="668"/>
      <c r="G119" s="56"/>
      <c r="H119" s="353"/>
      <c r="I119" s="56"/>
      <c r="J119" s="56"/>
      <c r="K119" s="55"/>
      <c r="L119" s="55"/>
      <c r="M119" s="55"/>
      <c r="N119" s="159"/>
    </row>
    <row r="120" spans="1:16" outlineLevel="1" x14ac:dyDescent="0.25">
      <c r="A120" s="258">
        <v>117</v>
      </c>
      <c r="B120" s="338"/>
      <c r="C120" s="331"/>
      <c r="D120" s="56"/>
      <c r="E120" s="56"/>
      <c r="F120" s="668"/>
      <c r="G120" s="56"/>
      <c r="H120" s="353"/>
      <c r="I120" s="56"/>
      <c r="J120" s="56"/>
      <c r="K120" s="55"/>
      <c r="L120" s="55"/>
      <c r="M120" s="55"/>
      <c r="N120" s="159"/>
    </row>
    <row r="121" spans="1:16" outlineLevel="1" x14ac:dyDescent="0.25">
      <c r="A121" s="258">
        <v>118</v>
      </c>
      <c r="B121" s="338"/>
      <c r="C121" s="331"/>
      <c r="D121" s="56"/>
      <c r="E121" s="56"/>
      <c r="F121" s="668"/>
      <c r="G121" s="56"/>
      <c r="H121" s="353"/>
      <c r="I121" s="56"/>
      <c r="J121" s="56"/>
      <c r="K121" s="55"/>
      <c r="L121" s="55"/>
      <c r="M121" s="55"/>
      <c r="N121" s="159"/>
    </row>
    <row r="122" spans="1:16" outlineLevel="1" x14ac:dyDescent="0.25">
      <c r="A122" s="258">
        <v>119</v>
      </c>
      <c r="B122" s="338"/>
      <c r="C122" s="331"/>
      <c r="D122" s="56"/>
      <c r="E122" s="56"/>
      <c r="F122" s="668"/>
      <c r="G122" s="56"/>
      <c r="H122" s="353"/>
      <c r="I122" s="56"/>
      <c r="J122" s="56"/>
      <c r="K122" s="55"/>
      <c r="L122" s="55"/>
      <c r="M122" s="55"/>
      <c r="N122" s="159"/>
    </row>
    <row r="123" spans="1:16" outlineLevel="1" x14ac:dyDescent="0.25">
      <c r="A123" s="258">
        <v>120</v>
      </c>
      <c r="B123" s="338"/>
      <c r="C123" s="331"/>
      <c r="D123" s="56"/>
      <c r="E123" s="56"/>
      <c r="F123" s="668"/>
      <c r="G123" s="56"/>
      <c r="H123" s="353"/>
      <c r="I123" s="56"/>
      <c r="J123" s="56"/>
      <c r="K123" s="55"/>
      <c r="L123" s="55"/>
      <c r="M123" s="55"/>
      <c r="N123" s="159"/>
    </row>
    <row r="124" spans="1:16" outlineLevel="1" x14ac:dyDescent="0.25">
      <c r="A124" s="258">
        <v>121</v>
      </c>
      <c r="B124" s="338"/>
      <c r="C124" s="331"/>
      <c r="D124" s="56"/>
      <c r="E124" s="56"/>
      <c r="F124" s="668"/>
      <c r="G124" s="56"/>
      <c r="H124" s="353"/>
      <c r="I124" s="56"/>
      <c r="J124" s="56"/>
      <c r="K124" s="55"/>
      <c r="L124" s="55"/>
      <c r="M124" s="55"/>
      <c r="N124" s="159"/>
    </row>
    <row r="125" spans="1:16" outlineLevel="1" x14ac:dyDescent="0.25">
      <c r="A125" s="258">
        <v>122</v>
      </c>
      <c r="B125" s="338"/>
      <c r="C125" s="331"/>
      <c r="D125" s="56"/>
      <c r="E125" s="56"/>
      <c r="F125" s="668"/>
      <c r="G125" s="56"/>
      <c r="H125" s="353"/>
      <c r="I125" s="56"/>
      <c r="J125" s="56"/>
      <c r="K125" s="55"/>
      <c r="L125" s="55"/>
      <c r="M125" s="55"/>
      <c r="N125" s="159"/>
    </row>
    <row r="126" spans="1:16" outlineLevel="1" x14ac:dyDescent="0.25">
      <c r="A126" s="258">
        <v>123</v>
      </c>
      <c r="B126" s="338"/>
      <c r="C126" s="331"/>
      <c r="D126" s="56"/>
      <c r="E126" s="56"/>
      <c r="F126" s="668"/>
      <c r="G126" s="56"/>
      <c r="H126" s="353"/>
      <c r="I126" s="56"/>
      <c r="J126" s="56"/>
      <c r="K126" s="55"/>
      <c r="L126" s="55"/>
      <c r="M126" s="55"/>
      <c r="N126" s="159"/>
    </row>
    <row r="127" spans="1:16" outlineLevel="1" x14ac:dyDescent="0.25">
      <c r="A127" s="258">
        <v>124</v>
      </c>
      <c r="B127" s="338"/>
      <c r="C127" s="331"/>
      <c r="D127" s="56"/>
      <c r="E127" s="56"/>
      <c r="F127" s="668"/>
      <c r="G127" s="56"/>
      <c r="H127" s="353"/>
      <c r="I127" s="56"/>
      <c r="J127" s="56"/>
      <c r="K127" s="55"/>
      <c r="L127" s="55"/>
      <c r="M127" s="55"/>
      <c r="N127" s="159"/>
    </row>
    <row r="128" spans="1:16" outlineLevel="1" x14ac:dyDescent="0.25">
      <c r="A128" s="258">
        <v>125</v>
      </c>
      <c r="B128" s="338"/>
      <c r="C128" s="331"/>
      <c r="D128" s="56"/>
      <c r="E128" s="56"/>
      <c r="F128" s="668"/>
      <c r="G128" s="56"/>
      <c r="H128" s="353"/>
      <c r="I128" s="56"/>
      <c r="J128" s="56"/>
      <c r="K128" s="55"/>
      <c r="L128" s="55"/>
      <c r="M128" s="55"/>
      <c r="N128" s="159"/>
    </row>
    <row r="129" spans="1:16" outlineLevel="1" x14ac:dyDescent="0.25">
      <c r="A129" s="258">
        <v>126</v>
      </c>
      <c r="B129" s="338"/>
      <c r="C129" s="331"/>
      <c r="D129" s="56"/>
      <c r="E129" s="56"/>
      <c r="F129" s="668"/>
      <c r="G129" s="56"/>
      <c r="H129" s="353"/>
      <c r="I129" s="56"/>
      <c r="J129" s="56"/>
      <c r="K129" s="55"/>
      <c r="L129" s="55"/>
      <c r="M129" s="55"/>
      <c r="N129" s="159"/>
    </row>
    <row r="130" spans="1:16" outlineLevel="1" x14ac:dyDescent="0.25">
      <c r="A130" s="258">
        <v>127</v>
      </c>
      <c r="B130" s="338"/>
      <c r="C130" s="331"/>
      <c r="D130" s="56"/>
      <c r="E130" s="56"/>
      <c r="F130" s="668"/>
      <c r="G130" s="56"/>
      <c r="H130" s="353"/>
      <c r="I130" s="56"/>
      <c r="J130" s="56"/>
      <c r="K130" s="55"/>
      <c r="L130" s="55"/>
      <c r="M130" s="55"/>
      <c r="N130" s="159"/>
    </row>
    <row r="131" spans="1:16" ht="15.75" outlineLevel="1" thickBot="1" x14ac:dyDescent="0.3">
      <c r="A131" s="258">
        <v>128</v>
      </c>
      <c r="B131" s="338"/>
      <c r="C131" s="331"/>
      <c r="D131" s="56"/>
      <c r="E131" s="56"/>
      <c r="F131" s="668"/>
      <c r="G131" s="56"/>
      <c r="H131" s="353"/>
      <c r="I131" s="56"/>
      <c r="J131" s="56"/>
      <c r="K131" s="55"/>
      <c r="L131" s="55"/>
      <c r="M131" s="55"/>
      <c r="N131" s="159"/>
    </row>
    <row r="132" spans="1:16" ht="15.75" thickBot="1" x14ac:dyDescent="0.3">
      <c r="A132" s="417" t="s">
        <v>6927</v>
      </c>
      <c r="B132" s="332"/>
      <c r="C132" s="647"/>
      <c r="D132" s="333"/>
      <c r="E132" s="334"/>
      <c r="F132" s="334"/>
      <c r="G132" s="334"/>
      <c r="H132" s="335"/>
      <c r="I132" s="334"/>
      <c r="J132" s="334"/>
      <c r="K132" s="334"/>
      <c r="L132" s="334"/>
      <c r="M132" s="334"/>
      <c r="N132" s="513"/>
      <c r="O132" s="513"/>
      <c r="P132" s="513"/>
    </row>
    <row r="133" spans="1:16" s="661" customFormat="1" outlineLevel="1" x14ac:dyDescent="0.25">
      <c r="A133" s="266">
        <v>1</v>
      </c>
      <c r="B133" s="236" t="s">
        <v>7306</v>
      </c>
      <c r="C133" s="331" t="s">
        <v>4772</v>
      </c>
      <c r="D133" s="668">
        <v>2</v>
      </c>
      <c r="E133" s="668">
        <v>1</v>
      </c>
      <c r="F133" s="668" t="s">
        <v>72</v>
      </c>
      <c r="G133" s="668" t="s">
        <v>51</v>
      </c>
      <c r="H133" s="336" t="s">
        <v>4034</v>
      </c>
      <c r="I133" s="668">
        <v>69</v>
      </c>
      <c r="J133" s="668"/>
      <c r="K133" s="668"/>
      <c r="L133" s="336"/>
      <c r="M133" s="668"/>
      <c r="N133" s="340">
        <v>1</v>
      </c>
      <c r="O133" s="207">
        <v>0</v>
      </c>
      <c r="P133" s="207"/>
    </row>
    <row r="134" spans="1:16" s="661" customFormat="1" ht="15.75" outlineLevel="1" thickBot="1" x14ac:dyDescent="0.3">
      <c r="A134" s="266">
        <v>2</v>
      </c>
      <c r="B134" s="236" t="s">
        <v>4226</v>
      </c>
      <c r="C134" s="461" t="s">
        <v>4614</v>
      </c>
      <c r="D134" s="649">
        <v>3</v>
      </c>
      <c r="E134" s="649">
        <v>1</v>
      </c>
      <c r="F134" s="649" t="s">
        <v>72</v>
      </c>
      <c r="G134" s="649" t="s">
        <v>54</v>
      </c>
      <c r="H134" s="651" t="s">
        <v>73</v>
      </c>
      <c r="I134" s="649">
        <v>31</v>
      </c>
      <c r="J134" s="159"/>
      <c r="K134" s="337"/>
      <c r="L134" s="337"/>
      <c r="M134" s="668"/>
      <c r="N134" s="340">
        <v>1</v>
      </c>
      <c r="O134" s="207">
        <v>0</v>
      </c>
      <c r="P134" s="207"/>
    </row>
    <row r="135" spans="1:16" s="661" customFormat="1" outlineLevel="1" x14ac:dyDescent="0.25">
      <c r="A135" s="266">
        <v>3</v>
      </c>
      <c r="B135" s="236" t="s">
        <v>7278</v>
      </c>
      <c r="C135" s="331" t="s">
        <v>6362</v>
      </c>
      <c r="D135" s="668">
        <v>5</v>
      </c>
      <c r="E135" s="668">
        <v>1</v>
      </c>
      <c r="F135" s="668" t="s">
        <v>72</v>
      </c>
      <c r="G135" s="668" t="s">
        <v>51</v>
      </c>
      <c r="H135" s="336" t="s">
        <v>4034</v>
      </c>
      <c r="I135" s="668">
        <v>70</v>
      </c>
      <c r="J135" s="668"/>
      <c r="K135" s="337"/>
      <c r="L135" s="337"/>
      <c r="M135" s="668"/>
      <c r="N135" s="340">
        <v>1</v>
      </c>
      <c r="O135" s="207">
        <v>0</v>
      </c>
      <c r="P135" s="207"/>
    </row>
    <row r="136" spans="1:16" s="661" customFormat="1" outlineLevel="1" x14ac:dyDescent="0.25">
      <c r="A136" s="266">
        <v>4</v>
      </c>
      <c r="B136" s="236" t="s">
        <v>7279</v>
      </c>
      <c r="C136" s="331" t="s">
        <v>6363</v>
      </c>
      <c r="D136" s="668">
        <v>5</v>
      </c>
      <c r="E136" s="668">
        <v>1</v>
      </c>
      <c r="F136" s="668" t="s">
        <v>72</v>
      </c>
      <c r="G136" s="668" t="s">
        <v>51</v>
      </c>
      <c r="H136" s="336" t="s">
        <v>4034</v>
      </c>
      <c r="I136" s="668">
        <v>71</v>
      </c>
      <c r="J136" s="668"/>
      <c r="K136" s="668"/>
      <c r="L136" s="668"/>
      <c r="M136" s="668"/>
      <c r="N136" s="340">
        <v>1</v>
      </c>
      <c r="O136" s="207">
        <v>0</v>
      </c>
      <c r="P136" s="340"/>
    </row>
    <row r="137" spans="1:16" s="661" customFormat="1" outlineLevel="1" x14ac:dyDescent="0.25">
      <c r="A137" s="266">
        <v>5</v>
      </c>
      <c r="B137" s="236" t="s">
        <v>7280</v>
      </c>
      <c r="C137" s="331" t="s">
        <v>4771</v>
      </c>
      <c r="D137" s="668">
        <v>5</v>
      </c>
      <c r="E137" s="668">
        <v>1</v>
      </c>
      <c r="F137" s="668" t="s">
        <v>72</v>
      </c>
      <c r="G137" s="668" t="s">
        <v>51</v>
      </c>
      <c r="H137" s="336" t="s">
        <v>4034</v>
      </c>
      <c r="I137" s="668">
        <v>66</v>
      </c>
      <c r="J137" s="668"/>
      <c r="K137" s="668"/>
      <c r="L137" s="668"/>
      <c r="M137" s="668"/>
      <c r="N137" s="340">
        <v>1</v>
      </c>
      <c r="O137" s="207">
        <v>0</v>
      </c>
      <c r="P137" s="340"/>
    </row>
    <row r="138" spans="1:16" s="661" customFormat="1" outlineLevel="1" x14ac:dyDescent="0.25">
      <c r="A138" s="266">
        <v>6</v>
      </c>
      <c r="B138" s="236" t="s">
        <v>7281</v>
      </c>
      <c r="C138" s="331" t="s">
        <v>6360</v>
      </c>
      <c r="D138" s="668">
        <v>5</v>
      </c>
      <c r="E138" s="668">
        <v>1</v>
      </c>
      <c r="F138" s="668" t="s">
        <v>72</v>
      </c>
      <c r="G138" s="668" t="s">
        <v>51</v>
      </c>
      <c r="H138" s="336" t="s">
        <v>4034</v>
      </c>
      <c r="I138" s="668">
        <v>67</v>
      </c>
      <c r="J138" s="668"/>
      <c r="K138" s="668"/>
      <c r="L138" s="668"/>
      <c r="M138" s="668"/>
      <c r="N138" s="340">
        <v>1</v>
      </c>
      <c r="O138" s="207">
        <v>0</v>
      </c>
      <c r="P138" s="340"/>
    </row>
    <row r="139" spans="1:16" s="661" customFormat="1" outlineLevel="1" x14ac:dyDescent="0.25">
      <c r="A139" s="266">
        <v>7</v>
      </c>
      <c r="B139" s="236" t="s">
        <v>7282</v>
      </c>
      <c r="C139" s="331" t="s">
        <v>6361</v>
      </c>
      <c r="D139" s="668">
        <v>5</v>
      </c>
      <c r="E139" s="668">
        <v>1</v>
      </c>
      <c r="F139" s="668" t="s">
        <v>72</v>
      </c>
      <c r="G139" s="668" t="s">
        <v>51</v>
      </c>
      <c r="H139" s="336" t="s">
        <v>4034</v>
      </c>
      <c r="I139" s="668">
        <v>68</v>
      </c>
      <c r="J139" s="668"/>
      <c r="K139" s="668"/>
      <c r="L139" s="668"/>
      <c r="M139" s="668"/>
      <c r="N139" s="340">
        <v>1</v>
      </c>
      <c r="O139" s="207">
        <v>0</v>
      </c>
      <c r="P139" s="340"/>
    </row>
    <row r="140" spans="1:16" s="661" customFormat="1" outlineLevel="1" x14ac:dyDescent="0.25">
      <c r="A140" s="266">
        <v>8</v>
      </c>
      <c r="B140" s="236" t="s">
        <v>7283</v>
      </c>
      <c r="C140" s="331" t="s">
        <v>6362</v>
      </c>
      <c r="D140" s="668">
        <v>6</v>
      </c>
      <c r="E140" s="668">
        <v>1</v>
      </c>
      <c r="F140" s="668" t="s">
        <v>72</v>
      </c>
      <c r="G140" s="668" t="s">
        <v>51</v>
      </c>
      <c r="H140" s="336" t="s">
        <v>2318</v>
      </c>
      <c r="I140" s="668">
        <v>70</v>
      </c>
      <c r="J140" s="668"/>
      <c r="K140" s="668"/>
      <c r="L140" s="668"/>
      <c r="M140" s="668"/>
      <c r="N140" s="340">
        <v>1</v>
      </c>
      <c r="O140" s="207">
        <v>0</v>
      </c>
      <c r="P140" s="340"/>
    </row>
    <row r="141" spans="1:16" s="661" customFormat="1" outlineLevel="1" x14ac:dyDescent="0.25">
      <c r="A141" s="266">
        <v>9</v>
      </c>
      <c r="B141" s="236" t="s">
        <v>7284</v>
      </c>
      <c r="C141" s="331" t="s">
        <v>6363</v>
      </c>
      <c r="D141" s="668">
        <v>6</v>
      </c>
      <c r="E141" s="331">
        <v>1</v>
      </c>
      <c r="F141" s="668" t="s">
        <v>72</v>
      </c>
      <c r="G141" s="331" t="s">
        <v>51</v>
      </c>
      <c r="H141" s="668" t="s">
        <v>2318</v>
      </c>
      <c r="I141" s="331">
        <v>71</v>
      </c>
      <c r="J141" s="668"/>
      <c r="K141" s="668"/>
      <c r="L141" s="668"/>
      <c r="M141" s="668"/>
      <c r="N141" s="340">
        <v>1</v>
      </c>
      <c r="O141" s="207">
        <v>0</v>
      </c>
      <c r="P141" s="340"/>
    </row>
    <row r="142" spans="1:16" s="661" customFormat="1" outlineLevel="1" x14ac:dyDescent="0.25">
      <c r="A142" s="266">
        <v>10</v>
      </c>
      <c r="B142" s="236" t="s">
        <v>7285</v>
      </c>
      <c r="C142" s="331" t="s">
        <v>4771</v>
      </c>
      <c r="D142" s="668">
        <v>6</v>
      </c>
      <c r="E142" s="339">
        <v>1</v>
      </c>
      <c r="F142" s="668" t="s">
        <v>72</v>
      </c>
      <c r="G142" s="668" t="s">
        <v>51</v>
      </c>
      <c r="H142" s="336" t="s">
        <v>2318</v>
      </c>
      <c r="I142" s="668">
        <v>66</v>
      </c>
      <c r="J142" s="668"/>
      <c r="K142" s="668"/>
      <c r="L142" s="668"/>
      <c r="M142" s="668"/>
      <c r="N142" s="340">
        <v>1</v>
      </c>
      <c r="O142" s="207">
        <v>0</v>
      </c>
      <c r="P142" s="340"/>
    </row>
    <row r="143" spans="1:16" s="661" customFormat="1" outlineLevel="1" x14ac:dyDescent="0.25">
      <c r="A143" s="266">
        <v>11</v>
      </c>
      <c r="B143" s="236" t="s">
        <v>7286</v>
      </c>
      <c r="C143" s="331" t="s">
        <v>6360</v>
      </c>
      <c r="D143" s="668">
        <v>6</v>
      </c>
      <c r="E143" s="339">
        <v>1</v>
      </c>
      <c r="F143" s="668" t="s">
        <v>72</v>
      </c>
      <c r="G143" s="668" t="s">
        <v>51</v>
      </c>
      <c r="H143" s="336" t="s">
        <v>2318</v>
      </c>
      <c r="I143" s="668">
        <v>67</v>
      </c>
      <c r="J143" s="668"/>
      <c r="K143" s="668"/>
      <c r="L143" s="668"/>
      <c r="M143" s="668"/>
      <c r="N143" s="340">
        <v>1</v>
      </c>
      <c r="O143" s="207">
        <v>0</v>
      </c>
      <c r="P143" s="340"/>
    </row>
    <row r="144" spans="1:16" s="661" customFormat="1" outlineLevel="1" x14ac:dyDescent="0.25">
      <c r="A144" s="266">
        <v>12</v>
      </c>
      <c r="B144" s="236" t="s">
        <v>7287</v>
      </c>
      <c r="C144" s="331" t="s">
        <v>6361</v>
      </c>
      <c r="D144" s="668">
        <v>6</v>
      </c>
      <c r="E144" s="339">
        <v>1</v>
      </c>
      <c r="F144" s="668" t="s">
        <v>72</v>
      </c>
      <c r="G144" s="668" t="s">
        <v>51</v>
      </c>
      <c r="H144" s="336" t="s">
        <v>2318</v>
      </c>
      <c r="I144" s="668">
        <v>68</v>
      </c>
      <c r="J144" s="668"/>
      <c r="K144" s="668"/>
      <c r="L144" s="668"/>
      <c r="M144" s="159"/>
      <c r="N144" s="340">
        <v>1</v>
      </c>
      <c r="O144" s="207">
        <v>0</v>
      </c>
      <c r="P144" s="340"/>
    </row>
    <row r="145" spans="1:16" s="661" customFormat="1" outlineLevel="1" x14ac:dyDescent="0.25">
      <c r="A145" s="266">
        <v>13</v>
      </c>
      <c r="B145" s="236" t="s">
        <v>4311</v>
      </c>
      <c r="C145" s="331" t="s">
        <v>7316</v>
      </c>
      <c r="D145" s="668">
        <v>8</v>
      </c>
      <c r="E145" s="339">
        <v>1</v>
      </c>
      <c r="F145" s="668" t="s">
        <v>72</v>
      </c>
      <c r="G145" s="668" t="s">
        <v>69</v>
      </c>
      <c r="H145" s="336" t="s">
        <v>73</v>
      </c>
      <c r="I145" s="668">
        <v>356</v>
      </c>
      <c r="J145" s="668"/>
      <c r="K145" s="668"/>
      <c r="L145" s="668"/>
      <c r="M145" s="668"/>
      <c r="N145" s="340">
        <v>1</v>
      </c>
      <c r="O145" s="207">
        <v>0</v>
      </c>
      <c r="P145" s="340"/>
    </row>
    <row r="146" spans="1:16" s="661" customFormat="1" outlineLevel="1" x14ac:dyDescent="0.25">
      <c r="A146" s="266">
        <v>14</v>
      </c>
      <c r="B146" s="236" t="s">
        <v>7289</v>
      </c>
      <c r="C146" s="331" t="s">
        <v>4773</v>
      </c>
      <c r="D146" s="668">
        <v>11</v>
      </c>
      <c r="E146" s="339">
        <v>5</v>
      </c>
      <c r="F146" s="668" t="s">
        <v>72</v>
      </c>
      <c r="G146" s="668" t="s">
        <v>51</v>
      </c>
      <c r="H146" s="336" t="s">
        <v>4037</v>
      </c>
      <c r="I146" s="668">
        <v>73</v>
      </c>
      <c r="J146" s="668"/>
      <c r="K146" s="668"/>
      <c r="L146" s="668"/>
      <c r="M146" s="668"/>
      <c r="N146" s="340">
        <v>1</v>
      </c>
      <c r="O146" s="207">
        <v>0</v>
      </c>
      <c r="P146" s="340"/>
    </row>
    <row r="147" spans="1:16" s="661" customFormat="1" outlineLevel="1" x14ac:dyDescent="0.25">
      <c r="A147" s="266">
        <v>15</v>
      </c>
      <c r="B147" s="236" t="s">
        <v>7290</v>
      </c>
      <c r="C147" s="331" t="s">
        <v>4774</v>
      </c>
      <c r="D147" s="668">
        <v>11</v>
      </c>
      <c r="E147" s="331">
        <v>5</v>
      </c>
      <c r="F147" s="668" t="s">
        <v>72</v>
      </c>
      <c r="G147" s="331" t="s">
        <v>51</v>
      </c>
      <c r="H147" s="668" t="s">
        <v>4037</v>
      </c>
      <c r="I147" s="331">
        <v>74</v>
      </c>
      <c r="J147" s="668"/>
      <c r="K147" s="668"/>
      <c r="L147" s="668"/>
      <c r="M147" s="668"/>
      <c r="N147" s="340">
        <v>1</v>
      </c>
      <c r="O147" s="207">
        <v>0</v>
      </c>
      <c r="P147" s="340"/>
    </row>
    <row r="148" spans="1:16" s="661" customFormat="1" outlineLevel="1" x14ac:dyDescent="0.25">
      <c r="A148" s="266">
        <v>16</v>
      </c>
      <c r="B148" s="236" t="s">
        <v>7288</v>
      </c>
      <c r="C148" s="331" t="s">
        <v>4773</v>
      </c>
      <c r="D148" s="668">
        <v>13</v>
      </c>
      <c r="E148" s="331">
        <v>5</v>
      </c>
      <c r="F148" s="668" t="s">
        <v>72</v>
      </c>
      <c r="G148" s="331" t="s">
        <v>51</v>
      </c>
      <c r="H148" s="668" t="s">
        <v>4039</v>
      </c>
      <c r="I148" s="331">
        <v>73</v>
      </c>
      <c r="J148" s="668"/>
      <c r="K148" s="668"/>
      <c r="L148" s="668"/>
      <c r="M148" s="668"/>
      <c r="N148" s="340">
        <v>1</v>
      </c>
      <c r="O148" s="207">
        <v>0</v>
      </c>
      <c r="P148" s="340"/>
    </row>
    <row r="149" spans="1:16" s="661" customFormat="1" outlineLevel="1" x14ac:dyDescent="0.25">
      <c r="A149" s="266">
        <v>17</v>
      </c>
      <c r="B149" s="236" t="s">
        <v>7291</v>
      </c>
      <c r="C149" s="331" t="s">
        <v>4774</v>
      </c>
      <c r="D149" s="668">
        <v>13</v>
      </c>
      <c r="E149" s="331">
        <v>5</v>
      </c>
      <c r="F149" s="668" t="s">
        <v>72</v>
      </c>
      <c r="G149" s="331" t="s">
        <v>51</v>
      </c>
      <c r="H149" s="668" t="s">
        <v>4039</v>
      </c>
      <c r="I149" s="331">
        <v>74</v>
      </c>
      <c r="J149" s="668"/>
      <c r="K149" s="668"/>
      <c r="L149" s="668"/>
      <c r="M149" s="668"/>
      <c r="N149" s="340">
        <v>1</v>
      </c>
      <c r="O149" s="207">
        <v>0</v>
      </c>
      <c r="P149" s="340"/>
    </row>
    <row r="150" spans="1:16" s="661" customFormat="1" outlineLevel="1" x14ac:dyDescent="0.25">
      <c r="A150" s="266">
        <v>18</v>
      </c>
      <c r="B150" s="236" t="s">
        <v>7292</v>
      </c>
      <c r="C150" s="331" t="s">
        <v>4773</v>
      </c>
      <c r="D150" s="668">
        <v>14</v>
      </c>
      <c r="E150" s="331">
        <v>2</v>
      </c>
      <c r="F150" s="668" t="s">
        <v>72</v>
      </c>
      <c r="G150" s="331" t="s">
        <v>51</v>
      </c>
      <c r="H150" s="668" t="s">
        <v>4035</v>
      </c>
      <c r="I150" s="331">
        <v>73</v>
      </c>
      <c r="J150" s="668"/>
      <c r="N150" s="340">
        <v>1</v>
      </c>
      <c r="O150" s="207">
        <v>0</v>
      </c>
      <c r="P150" s="340"/>
    </row>
    <row r="151" spans="1:16" s="661" customFormat="1" outlineLevel="1" x14ac:dyDescent="0.25">
      <c r="A151" s="266">
        <v>19</v>
      </c>
      <c r="B151" s="236" t="s">
        <v>7293</v>
      </c>
      <c r="C151" s="331" t="s">
        <v>4774</v>
      </c>
      <c r="D151" s="668">
        <v>14</v>
      </c>
      <c r="E151" s="331">
        <v>2</v>
      </c>
      <c r="F151" s="668" t="s">
        <v>72</v>
      </c>
      <c r="G151" s="331" t="s">
        <v>51</v>
      </c>
      <c r="H151" s="668" t="s">
        <v>4035</v>
      </c>
      <c r="I151" s="331">
        <v>74</v>
      </c>
      <c r="J151" s="668"/>
      <c r="N151" s="340">
        <v>1</v>
      </c>
      <c r="O151" s="207">
        <v>0</v>
      </c>
      <c r="P151" s="340"/>
    </row>
    <row r="152" spans="1:16" s="661" customFormat="1" outlineLevel="1" x14ac:dyDescent="0.25">
      <c r="A152" s="266">
        <v>20</v>
      </c>
      <c r="B152" s="236" t="s">
        <v>7294</v>
      </c>
      <c r="C152" s="331" t="s">
        <v>4614</v>
      </c>
      <c r="D152" s="668">
        <v>15</v>
      </c>
      <c r="E152" s="331">
        <v>2</v>
      </c>
      <c r="F152" s="668" t="s">
        <v>72</v>
      </c>
      <c r="G152" s="331" t="s">
        <v>63</v>
      </c>
      <c r="H152" s="668" t="s">
        <v>2361</v>
      </c>
      <c r="I152" s="331">
        <v>2</v>
      </c>
      <c r="J152" s="668"/>
      <c r="N152" s="340">
        <v>1</v>
      </c>
      <c r="O152" s="207">
        <v>0</v>
      </c>
      <c r="P152" s="340"/>
    </row>
    <row r="153" spans="1:16" s="661" customFormat="1" outlineLevel="1" x14ac:dyDescent="0.25">
      <c r="A153" s="266">
        <v>21</v>
      </c>
      <c r="B153" s="236" t="s">
        <v>7295</v>
      </c>
      <c r="C153" s="331" t="s">
        <v>4614</v>
      </c>
      <c r="D153" s="668">
        <v>16</v>
      </c>
      <c r="E153" s="331">
        <v>15</v>
      </c>
      <c r="F153" s="668"/>
      <c r="G153" s="331" t="s">
        <v>54</v>
      </c>
      <c r="H153" s="668" t="s">
        <v>73</v>
      </c>
      <c r="I153" s="331">
        <v>22</v>
      </c>
      <c r="J153" s="668"/>
      <c r="N153" s="340">
        <v>1</v>
      </c>
      <c r="O153" s="207">
        <v>0</v>
      </c>
      <c r="P153" s="340"/>
    </row>
    <row r="154" spans="1:16" s="661" customFormat="1" outlineLevel="1" x14ac:dyDescent="0.25">
      <c r="A154" s="266">
        <v>22</v>
      </c>
      <c r="B154" s="236" t="s">
        <v>4197</v>
      </c>
      <c r="C154" s="331" t="s">
        <v>4614</v>
      </c>
      <c r="D154" s="668">
        <v>19</v>
      </c>
      <c r="E154" s="331">
        <v>60</v>
      </c>
      <c r="F154" s="668" t="s">
        <v>72</v>
      </c>
      <c r="G154" s="331" t="s">
        <v>63</v>
      </c>
      <c r="H154" s="668" t="s">
        <v>2340</v>
      </c>
      <c r="I154" s="331">
        <v>2</v>
      </c>
      <c r="J154" s="668"/>
      <c r="K154" s="668"/>
      <c r="L154" s="668"/>
      <c r="M154" s="668"/>
      <c r="N154" s="340">
        <v>1</v>
      </c>
      <c r="O154" s="207">
        <v>0</v>
      </c>
      <c r="P154" s="340"/>
    </row>
    <row r="155" spans="1:16" s="661" customFormat="1" outlineLevel="1" x14ac:dyDescent="0.25">
      <c r="A155" s="266">
        <v>23</v>
      </c>
      <c r="B155" s="236" t="s">
        <v>7296</v>
      </c>
      <c r="C155" s="331" t="s">
        <v>4614</v>
      </c>
      <c r="D155" s="668">
        <v>20</v>
      </c>
      <c r="E155" s="331">
        <v>0</v>
      </c>
      <c r="F155" s="668" t="s">
        <v>72</v>
      </c>
      <c r="G155" s="331" t="s">
        <v>63</v>
      </c>
      <c r="H155" s="668" t="s">
        <v>2341</v>
      </c>
      <c r="I155" s="331">
        <v>2</v>
      </c>
      <c r="J155" s="668"/>
      <c r="K155" s="668"/>
      <c r="L155" s="668"/>
      <c r="M155" s="668"/>
      <c r="N155" s="340">
        <v>1</v>
      </c>
      <c r="O155" s="207">
        <v>0</v>
      </c>
      <c r="P155" s="340"/>
    </row>
    <row r="156" spans="1:16" s="661" customFormat="1" outlineLevel="1" x14ac:dyDescent="0.25">
      <c r="A156" s="266">
        <v>24</v>
      </c>
      <c r="B156" s="236" t="s">
        <v>7297</v>
      </c>
      <c r="C156" s="331" t="s">
        <v>4614</v>
      </c>
      <c r="D156" s="668">
        <v>21</v>
      </c>
      <c r="E156" s="331">
        <v>70</v>
      </c>
      <c r="F156" s="668" t="s">
        <v>72</v>
      </c>
      <c r="G156" s="331" t="s">
        <v>63</v>
      </c>
      <c r="H156" s="668" t="s">
        <v>2342</v>
      </c>
      <c r="I156" s="331">
        <v>2</v>
      </c>
      <c r="J156" s="668"/>
      <c r="K156" s="668"/>
      <c r="L156" s="668"/>
      <c r="M156" s="668"/>
      <c r="N156" s="340">
        <v>1</v>
      </c>
      <c r="O156" s="207">
        <v>0</v>
      </c>
      <c r="P156" s="340"/>
    </row>
    <row r="157" spans="1:16" s="661" customFormat="1" outlineLevel="1" x14ac:dyDescent="0.25">
      <c r="A157" s="266">
        <v>25</v>
      </c>
      <c r="B157" s="236" t="s">
        <v>7298</v>
      </c>
      <c r="C157" s="331" t="s">
        <v>4614</v>
      </c>
      <c r="D157" s="668">
        <v>22</v>
      </c>
      <c r="E157" s="331">
        <v>3</v>
      </c>
      <c r="F157" s="668" t="s">
        <v>72</v>
      </c>
      <c r="G157" s="331" t="s">
        <v>63</v>
      </c>
      <c r="H157" s="668" t="s">
        <v>2343</v>
      </c>
      <c r="I157" s="331">
        <v>2</v>
      </c>
      <c r="J157" s="668"/>
      <c r="K157" s="668"/>
      <c r="L157" s="668"/>
      <c r="M157" s="668"/>
      <c r="N157" s="340">
        <v>1</v>
      </c>
      <c r="O157" s="207">
        <v>0</v>
      </c>
      <c r="P157" s="340"/>
    </row>
    <row r="158" spans="1:16" s="661" customFormat="1" outlineLevel="1" x14ac:dyDescent="0.25">
      <c r="A158" s="266">
        <v>26</v>
      </c>
      <c r="B158" s="236" t="s">
        <v>7299</v>
      </c>
      <c r="C158" s="331" t="s">
        <v>4614</v>
      </c>
      <c r="D158" s="668">
        <v>24</v>
      </c>
      <c r="E158" s="331">
        <v>60</v>
      </c>
      <c r="F158" s="668" t="s">
        <v>72</v>
      </c>
      <c r="G158" s="331" t="s">
        <v>63</v>
      </c>
      <c r="H158" s="668" t="s">
        <v>2344</v>
      </c>
      <c r="I158" s="331">
        <v>2</v>
      </c>
      <c r="J158" s="668"/>
      <c r="K158" s="668"/>
      <c r="L158" s="668"/>
      <c r="M158" s="668"/>
      <c r="N158" s="340">
        <v>1</v>
      </c>
      <c r="O158" s="207">
        <v>0</v>
      </c>
      <c r="P158" s="340"/>
    </row>
    <row r="159" spans="1:16" s="661" customFormat="1" outlineLevel="1" x14ac:dyDescent="0.25">
      <c r="A159" s="266">
        <v>27</v>
      </c>
      <c r="B159" s="236" t="s">
        <v>7300</v>
      </c>
      <c r="C159" s="331" t="s">
        <v>4614</v>
      </c>
      <c r="D159" s="668">
        <v>25</v>
      </c>
      <c r="E159" s="331">
        <v>3</v>
      </c>
      <c r="F159" s="668" t="s">
        <v>72</v>
      </c>
      <c r="G159" s="331" t="s">
        <v>63</v>
      </c>
      <c r="H159" s="668" t="s">
        <v>2345</v>
      </c>
      <c r="I159" s="331">
        <v>2</v>
      </c>
      <c r="J159" s="668"/>
      <c r="K159" s="668"/>
      <c r="L159" s="668"/>
      <c r="M159" s="668"/>
      <c r="N159" s="340">
        <v>1</v>
      </c>
      <c r="O159" s="207">
        <v>1</v>
      </c>
      <c r="P159" s="340"/>
    </row>
    <row r="160" spans="1:16" s="661" customFormat="1" outlineLevel="1" x14ac:dyDescent="0.25">
      <c r="A160" s="266">
        <v>28</v>
      </c>
      <c r="B160" s="236" t="s">
        <v>7301</v>
      </c>
      <c r="C160" s="331" t="s">
        <v>4614</v>
      </c>
      <c r="D160" s="668">
        <v>26</v>
      </c>
      <c r="E160" s="331">
        <v>0</v>
      </c>
      <c r="F160" s="668" t="s">
        <v>72</v>
      </c>
      <c r="G160" s="331" t="s">
        <v>63</v>
      </c>
      <c r="H160" s="668" t="s">
        <v>2346</v>
      </c>
      <c r="I160" s="331">
        <v>2</v>
      </c>
      <c r="J160" s="668"/>
      <c r="K160" s="668"/>
      <c r="L160" s="668"/>
      <c r="M160" s="668"/>
      <c r="N160" s="340">
        <v>1</v>
      </c>
      <c r="O160" s="207">
        <v>1</v>
      </c>
      <c r="P160" s="340"/>
    </row>
    <row r="161" spans="1:16" s="661" customFormat="1" outlineLevel="1" x14ac:dyDescent="0.25">
      <c r="A161" s="266">
        <v>29</v>
      </c>
      <c r="B161" s="236" t="s">
        <v>7302</v>
      </c>
      <c r="C161" s="331" t="s">
        <v>4614</v>
      </c>
      <c r="D161" s="668">
        <v>27</v>
      </c>
      <c r="E161" s="331">
        <v>0</v>
      </c>
      <c r="F161" s="668" t="s">
        <v>72</v>
      </c>
      <c r="G161" s="331" t="s">
        <v>63</v>
      </c>
      <c r="H161" s="668" t="s">
        <v>2347</v>
      </c>
      <c r="I161" s="331">
        <v>2</v>
      </c>
      <c r="J161" s="668"/>
      <c r="K161" s="668"/>
      <c r="L161" s="668"/>
      <c r="M161" s="668"/>
      <c r="N161" s="340">
        <v>1</v>
      </c>
      <c r="O161" s="207">
        <v>0</v>
      </c>
      <c r="P161" s="340"/>
    </row>
    <row r="162" spans="1:16" s="661" customFormat="1" outlineLevel="1" x14ac:dyDescent="0.25">
      <c r="A162" s="266">
        <v>30</v>
      </c>
      <c r="B162" s="236" t="s">
        <v>7303</v>
      </c>
      <c r="C162" s="331" t="s">
        <v>4614</v>
      </c>
      <c r="D162" s="668">
        <v>28</v>
      </c>
      <c r="E162" s="331">
        <v>0</v>
      </c>
      <c r="F162" s="668" t="s">
        <v>72</v>
      </c>
      <c r="G162" s="331" t="s">
        <v>63</v>
      </c>
      <c r="H162" s="668" t="s">
        <v>3225</v>
      </c>
      <c r="I162" s="331">
        <v>2</v>
      </c>
      <c r="J162" s="668"/>
      <c r="K162" s="668"/>
      <c r="L162" s="668"/>
      <c r="M162" s="668"/>
      <c r="N162" s="340">
        <v>1</v>
      </c>
      <c r="O162" s="207">
        <v>0</v>
      </c>
      <c r="P162" s="340"/>
    </row>
    <row r="163" spans="1:16" s="661" customFormat="1" outlineLevel="1" x14ac:dyDescent="0.25">
      <c r="A163" s="266">
        <v>31</v>
      </c>
      <c r="B163" s="236" t="s">
        <v>7304</v>
      </c>
      <c r="C163" s="331" t="s">
        <v>4614</v>
      </c>
      <c r="D163" s="668">
        <v>28</v>
      </c>
      <c r="E163" s="331">
        <v>0</v>
      </c>
      <c r="F163" s="668" t="s">
        <v>72</v>
      </c>
      <c r="G163" s="331" t="s">
        <v>63</v>
      </c>
      <c r="H163" s="668" t="s">
        <v>3227</v>
      </c>
      <c r="I163" s="331">
        <v>2</v>
      </c>
      <c r="J163" s="668"/>
      <c r="K163" s="668"/>
      <c r="L163" s="668"/>
      <c r="M163" s="668"/>
      <c r="N163" s="340">
        <v>1</v>
      </c>
      <c r="O163" s="207">
        <v>0</v>
      </c>
      <c r="P163" s="340"/>
    </row>
    <row r="164" spans="1:16" s="661" customFormat="1" outlineLevel="1" x14ac:dyDescent="0.25">
      <c r="A164" s="266">
        <v>32</v>
      </c>
      <c r="B164" s="236" t="s">
        <v>7305</v>
      </c>
      <c r="C164" s="331" t="s">
        <v>4614</v>
      </c>
      <c r="D164" s="668">
        <v>31</v>
      </c>
      <c r="E164" s="331">
        <v>0</v>
      </c>
      <c r="F164" s="668" t="s">
        <v>72</v>
      </c>
      <c r="G164" s="331" t="s">
        <v>63</v>
      </c>
      <c r="H164" s="668" t="s">
        <v>3632</v>
      </c>
      <c r="I164" s="331">
        <v>2</v>
      </c>
      <c r="J164" s="668"/>
      <c r="K164" s="668"/>
      <c r="L164" s="668"/>
      <c r="M164" s="668"/>
      <c r="N164" s="340">
        <v>1</v>
      </c>
      <c r="O164" s="207">
        <v>0</v>
      </c>
      <c r="P164" s="340"/>
    </row>
    <row r="165" spans="1:16" s="661" customFormat="1" outlineLevel="1" x14ac:dyDescent="0.25">
      <c r="A165" s="266">
        <v>33</v>
      </c>
      <c r="B165" s="236" t="s">
        <v>7311</v>
      </c>
      <c r="C165" s="331" t="s">
        <v>4614</v>
      </c>
      <c r="D165" s="668">
        <v>30</v>
      </c>
      <c r="E165" s="339">
        <v>0</v>
      </c>
      <c r="F165" s="668" t="s">
        <v>72</v>
      </c>
      <c r="G165" s="668" t="s">
        <v>63</v>
      </c>
      <c r="H165" s="668" t="s">
        <v>2542</v>
      </c>
      <c r="I165" s="668">
        <v>2</v>
      </c>
      <c r="J165" s="668"/>
      <c r="K165" s="668"/>
      <c r="L165" s="668"/>
      <c r="M165" s="668"/>
      <c r="N165" s="340">
        <v>1</v>
      </c>
      <c r="O165" s="207">
        <v>0</v>
      </c>
      <c r="P165" s="340"/>
    </row>
    <row r="166" spans="1:16" s="661" customFormat="1" outlineLevel="1" x14ac:dyDescent="0.25">
      <c r="A166" s="266">
        <v>34</v>
      </c>
      <c r="B166" s="236"/>
      <c r="C166" s="331"/>
      <c r="D166" s="668"/>
      <c r="E166" s="339"/>
      <c r="F166" s="668"/>
      <c r="G166" s="668"/>
      <c r="H166" s="668"/>
      <c r="I166" s="668"/>
      <c r="J166" s="668"/>
      <c r="K166" s="668"/>
      <c r="L166" s="668"/>
      <c r="M166" s="668"/>
      <c r="N166" s="340"/>
      <c r="O166" s="207"/>
      <c r="P166" s="340"/>
    </row>
    <row r="167" spans="1:16" s="661" customFormat="1" outlineLevel="1" x14ac:dyDescent="0.25">
      <c r="A167" s="266">
        <v>35</v>
      </c>
      <c r="B167" s="236"/>
      <c r="C167" s="331"/>
      <c r="D167" s="668"/>
      <c r="E167" s="339"/>
      <c r="F167" s="668"/>
      <c r="G167" s="668"/>
      <c r="H167" s="668"/>
      <c r="I167" s="668"/>
      <c r="J167" s="668"/>
      <c r="K167" s="668"/>
      <c r="L167" s="668"/>
      <c r="M167" s="668"/>
      <c r="N167" s="340"/>
      <c r="O167" s="207"/>
      <c r="P167" s="340"/>
    </row>
    <row r="168" spans="1:16" s="661" customFormat="1" outlineLevel="1" x14ac:dyDescent="0.25">
      <c r="A168" s="266">
        <v>36</v>
      </c>
      <c r="B168" s="236"/>
      <c r="C168" s="331"/>
      <c r="D168" s="668"/>
      <c r="E168" s="339"/>
      <c r="F168" s="668"/>
      <c r="G168" s="668"/>
      <c r="H168" s="668"/>
      <c r="I168" s="668"/>
      <c r="J168" s="668"/>
      <c r="K168" s="668"/>
      <c r="L168" s="668"/>
      <c r="M168" s="668"/>
      <c r="N168" s="340"/>
      <c r="O168" s="207"/>
      <c r="P168" s="340"/>
    </row>
    <row r="169" spans="1:16" s="661" customFormat="1" outlineLevel="1" x14ac:dyDescent="0.25">
      <c r="A169" s="266">
        <v>37</v>
      </c>
      <c r="B169" s="236"/>
      <c r="C169" s="331"/>
      <c r="D169" s="339"/>
      <c r="E169" s="339"/>
      <c r="F169" s="668"/>
      <c r="G169" s="668"/>
      <c r="H169" s="668"/>
      <c r="I169" s="668"/>
      <c r="J169" s="668"/>
      <c r="K169" s="668"/>
      <c r="L169" s="668"/>
      <c r="M169" s="668"/>
      <c r="N169" s="340"/>
      <c r="O169" s="207"/>
      <c r="P169" s="340"/>
    </row>
    <row r="170" spans="1:16" s="661" customFormat="1" outlineLevel="1" x14ac:dyDescent="0.25">
      <c r="A170" s="266">
        <v>38</v>
      </c>
      <c r="B170" s="236"/>
      <c r="C170" s="331"/>
      <c r="D170" s="339"/>
      <c r="E170" s="339"/>
      <c r="F170" s="668"/>
      <c r="G170" s="668"/>
      <c r="H170" s="668"/>
      <c r="I170" s="668"/>
      <c r="J170" s="668"/>
      <c r="K170" s="668"/>
      <c r="L170" s="668"/>
      <c r="M170" s="668"/>
      <c r="N170" s="340"/>
      <c r="O170" s="207"/>
      <c r="P170" s="340"/>
    </row>
    <row r="171" spans="1:16" s="661" customFormat="1" outlineLevel="1" x14ac:dyDescent="0.25">
      <c r="A171" s="266">
        <v>39</v>
      </c>
      <c r="B171" s="236"/>
      <c r="C171" s="331"/>
      <c r="D171" s="339"/>
      <c r="E171" s="339"/>
      <c r="F171" s="668"/>
      <c r="G171" s="668"/>
      <c r="H171" s="668"/>
      <c r="I171" s="668"/>
      <c r="J171" s="668"/>
      <c r="K171" s="668"/>
      <c r="L171" s="668"/>
      <c r="M171" s="668"/>
      <c r="N171" s="340"/>
      <c r="O171" s="207"/>
      <c r="P171" s="340"/>
    </row>
    <row r="172" spans="1:16" s="661" customFormat="1" outlineLevel="1" x14ac:dyDescent="0.25">
      <c r="A172" s="266">
        <v>40</v>
      </c>
      <c r="B172" s="236"/>
      <c r="C172" s="331"/>
      <c r="D172" s="331"/>
      <c r="E172" s="331"/>
      <c r="F172" s="331"/>
      <c r="G172" s="331"/>
      <c r="H172" s="331"/>
      <c r="I172" s="331"/>
      <c r="J172" s="668"/>
      <c r="K172" s="668"/>
      <c r="L172" s="668"/>
      <c r="M172" s="668"/>
      <c r="N172" s="340"/>
      <c r="O172" s="207"/>
      <c r="P172" s="340"/>
    </row>
    <row r="173" spans="1:16" s="661" customFormat="1" outlineLevel="1" x14ac:dyDescent="0.25">
      <c r="A173" s="266">
        <v>41</v>
      </c>
      <c r="B173" s="236"/>
      <c r="C173" s="331"/>
      <c r="D173" s="331"/>
      <c r="E173" s="331"/>
      <c r="F173" s="331"/>
      <c r="G173" s="331"/>
      <c r="H173" s="331"/>
      <c r="I173" s="331"/>
      <c r="J173" s="668"/>
      <c r="K173" s="668"/>
      <c r="L173" s="668"/>
      <c r="M173" s="668"/>
      <c r="N173" s="340"/>
      <c r="O173" s="207"/>
      <c r="P173" s="340"/>
    </row>
    <row r="174" spans="1:16" s="661" customFormat="1" outlineLevel="1" x14ac:dyDescent="0.25">
      <c r="A174" s="266">
        <v>42</v>
      </c>
      <c r="B174" s="236"/>
      <c r="C174" s="331"/>
      <c r="D174" s="331"/>
      <c r="E174" s="331"/>
      <c r="F174" s="331"/>
      <c r="G174" s="331"/>
      <c r="H174" s="331"/>
      <c r="I174" s="331"/>
      <c r="J174" s="668"/>
      <c r="K174" s="668"/>
      <c r="L174" s="668"/>
      <c r="M174" s="668"/>
      <c r="N174" s="340"/>
      <c r="O174" s="207"/>
      <c r="P174" s="340"/>
    </row>
    <row r="175" spans="1:16" s="661" customFormat="1" outlineLevel="1" x14ac:dyDescent="0.25">
      <c r="A175" s="266">
        <v>43</v>
      </c>
      <c r="B175" s="236"/>
      <c r="C175" s="331"/>
      <c r="D175" s="331"/>
      <c r="E175" s="331"/>
      <c r="F175" s="331"/>
      <c r="G175" s="331"/>
      <c r="H175" s="331"/>
      <c r="I175" s="331"/>
      <c r="J175" s="668"/>
      <c r="K175" s="668"/>
      <c r="L175" s="668"/>
      <c r="M175" s="668"/>
      <c r="N175" s="340"/>
      <c r="O175" s="207"/>
      <c r="P175" s="340"/>
    </row>
    <row r="176" spans="1:16" s="661" customFormat="1" outlineLevel="1" x14ac:dyDescent="0.25">
      <c r="A176" s="266">
        <v>44</v>
      </c>
      <c r="B176" s="236"/>
      <c r="C176" s="331"/>
      <c r="D176" s="331"/>
      <c r="E176" s="331"/>
      <c r="F176" s="331"/>
      <c r="G176" s="331"/>
      <c r="H176" s="331"/>
      <c r="I176" s="331"/>
      <c r="J176" s="668"/>
      <c r="K176" s="668"/>
      <c r="L176" s="668"/>
      <c r="M176" s="668"/>
      <c r="N176" s="340"/>
      <c r="O176" s="207"/>
      <c r="P176" s="340"/>
    </row>
    <row r="177" spans="1:17" s="661" customFormat="1" outlineLevel="1" x14ac:dyDescent="0.25">
      <c r="A177" s="266">
        <v>45</v>
      </c>
      <c r="B177" s="236"/>
      <c r="C177" s="331"/>
      <c r="D177" s="331"/>
      <c r="E177" s="331"/>
      <c r="F177" s="331"/>
      <c r="G177" s="331"/>
      <c r="H177" s="331"/>
      <c r="I177" s="331"/>
      <c r="J177" s="668"/>
      <c r="K177" s="668"/>
      <c r="L177" s="668"/>
      <c r="M177" s="668"/>
      <c r="N177" s="340"/>
      <c r="O177" s="207"/>
      <c r="P177" s="340"/>
    </row>
    <row r="178" spans="1:17" s="661" customFormat="1" outlineLevel="1" x14ac:dyDescent="0.25">
      <c r="A178" s="266">
        <v>46</v>
      </c>
      <c r="B178" s="236"/>
      <c r="C178" s="331"/>
      <c r="D178" s="331"/>
      <c r="E178" s="331"/>
      <c r="F178" s="331"/>
      <c r="G178" s="331"/>
      <c r="H178" s="331"/>
      <c r="I178" s="331"/>
      <c r="J178" s="668"/>
      <c r="K178" s="668"/>
      <c r="L178" s="668"/>
      <c r="M178" s="668"/>
      <c r="N178" s="340"/>
      <c r="O178" s="207"/>
      <c r="P178" s="340"/>
    </row>
    <row r="179" spans="1:17" s="661" customFormat="1" outlineLevel="1" x14ac:dyDescent="0.25">
      <c r="A179" s="266">
        <v>47</v>
      </c>
      <c r="B179" s="236"/>
      <c r="C179" s="331"/>
      <c r="D179" s="331"/>
      <c r="E179" s="331"/>
      <c r="F179" s="331"/>
      <c r="G179" s="331"/>
      <c r="H179" s="331"/>
      <c r="I179" s="331"/>
      <c r="J179" s="668"/>
      <c r="K179" s="668"/>
      <c r="L179" s="668"/>
      <c r="M179" s="668"/>
      <c r="N179" s="340"/>
      <c r="O179" s="207"/>
      <c r="P179" s="340"/>
    </row>
    <row r="180" spans="1:17" s="661" customFormat="1" outlineLevel="1" x14ac:dyDescent="0.25">
      <c r="A180" s="266">
        <v>48</v>
      </c>
      <c r="B180" s="236"/>
      <c r="C180" s="331"/>
      <c r="D180" s="331"/>
      <c r="E180" s="331"/>
      <c r="F180" s="331"/>
      <c r="G180" s="331"/>
      <c r="H180" s="331"/>
      <c r="I180" s="331"/>
      <c r="J180" s="668"/>
      <c r="K180" s="668"/>
      <c r="L180" s="668"/>
      <c r="N180" s="340"/>
      <c r="O180" s="207"/>
      <c r="P180" s="340"/>
    </row>
    <row r="181" spans="1:17" s="661" customFormat="1" outlineLevel="1" x14ac:dyDescent="0.25">
      <c r="A181" s="266">
        <v>49</v>
      </c>
      <c r="B181" s="236"/>
      <c r="C181" s="331"/>
      <c r="D181" s="331"/>
      <c r="E181" s="331"/>
      <c r="F181" s="331"/>
      <c r="G181" s="331"/>
      <c r="H181" s="331"/>
      <c r="I181" s="331"/>
      <c r="J181" s="668"/>
      <c r="K181" s="668"/>
      <c r="L181" s="668"/>
      <c r="N181" s="340"/>
      <c r="O181" s="207"/>
      <c r="P181" s="340"/>
    </row>
    <row r="182" spans="1:17" s="661" customFormat="1" outlineLevel="1" x14ac:dyDescent="0.25">
      <c r="A182" s="266">
        <v>50</v>
      </c>
      <c r="B182" s="236"/>
      <c r="C182" s="331"/>
      <c r="D182" s="331"/>
      <c r="E182" s="331"/>
      <c r="F182" s="331"/>
      <c r="G182" s="331"/>
      <c r="H182" s="331"/>
      <c r="I182" s="331"/>
      <c r="J182" s="668"/>
      <c r="K182" s="668"/>
      <c r="L182" s="668"/>
      <c r="N182" s="340"/>
      <c r="O182" s="207"/>
      <c r="P182" s="340"/>
    </row>
    <row r="183" spans="1:17" s="661" customFormat="1" outlineLevel="1" x14ac:dyDescent="0.25">
      <c r="A183" s="266">
        <v>51</v>
      </c>
      <c r="B183" s="236"/>
      <c r="C183" s="331"/>
      <c r="D183" s="331"/>
      <c r="E183" s="331"/>
      <c r="F183" s="331"/>
      <c r="G183" s="331"/>
      <c r="H183" s="331"/>
      <c r="I183" s="331"/>
      <c r="J183" s="668"/>
      <c r="K183" s="668"/>
      <c r="L183" s="668"/>
      <c r="N183" s="340"/>
      <c r="O183" s="207"/>
      <c r="P183" s="340"/>
    </row>
    <row r="184" spans="1:17" s="661" customFormat="1" outlineLevel="1" x14ac:dyDescent="0.25">
      <c r="A184" s="266">
        <v>52</v>
      </c>
      <c r="B184" s="236"/>
      <c r="C184" s="331"/>
      <c r="D184" s="331"/>
      <c r="E184" s="331"/>
      <c r="F184" s="331"/>
      <c r="G184" s="331"/>
      <c r="H184" s="331"/>
      <c r="I184" s="331"/>
      <c r="J184" s="668"/>
      <c r="K184" s="668"/>
      <c r="L184" s="668"/>
      <c r="N184" s="340"/>
      <c r="O184" s="207"/>
      <c r="P184" s="340"/>
    </row>
    <row r="185" spans="1:17" s="661" customFormat="1" outlineLevel="1" x14ac:dyDescent="0.25">
      <c r="A185" s="266">
        <v>53</v>
      </c>
      <c r="B185" s="236"/>
      <c r="C185" s="331"/>
      <c r="D185" s="331"/>
      <c r="E185" s="331"/>
      <c r="F185" s="331"/>
      <c r="G185" s="331"/>
      <c r="H185" s="331"/>
      <c r="I185" s="331"/>
      <c r="J185" s="668"/>
      <c r="K185" s="668"/>
      <c r="L185" s="668"/>
      <c r="N185" s="340"/>
      <c r="O185" s="207"/>
      <c r="P185" s="340"/>
    </row>
    <row r="186" spans="1:17" s="661" customFormat="1" outlineLevel="1" x14ac:dyDescent="0.25">
      <c r="A186" s="266">
        <v>54</v>
      </c>
      <c r="B186" s="236"/>
      <c r="C186" s="331"/>
      <c r="D186" s="331"/>
      <c r="E186" s="331"/>
      <c r="F186" s="331"/>
      <c r="G186" s="331"/>
      <c r="H186" s="331"/>
      <c r="I186" s="331"/>
      <c r="J186" s="668"/>
      <c r="K186" s="668"/>
      <c r="L186" s="668"/>
      <c r="N186" s="340"/>
      <c r="O186" s="207"/>
      <c r="P186" s="340"/>
    </row>
    <row r="187" spans="1:17" s="661" customFormat="1" outlineLevel="1" x14ac:dyDescent="0.25">
      <c r="A187" s="266">
        <v>55</v>
      </c>
      <c r="B187" s="236"/>
      <c r="C187" s="331"/>
      <c r="D187" s="331"/>
      <c r="E187" s="331"/>
      <c r="F187" s="331"/>
      <c r="G187" s="331"/>
      <c r="H187" s="331"/>
      <c r="I187" s="331"/>
      <c r="J187" s="668"/>
      <c r="K187" s="668"/>
      <c r="L187" s="668"/>
      <c r="M187" s="668"/>
      <c r="N187" s="340"/>
      <c r="O187" s="207"/>
      <c r="P187" s="340"/>
    </row>
    <row r="188" spans="1:17" s="661" customFormat="1" outlineLevel="1" x14ac:dyDescent="0.25">
      <c r="A188" s="266">
        <v>56</v>
      </c>
      <c r="B188" s="236"/>
      <c r="C188" s="331"/>
      <c r="D188" s="331"/>
      <c r="E188" s="331"/>
      <c r="F188" s="331"/>
      <c r="G188" s="331"/>
      <c r="H188" s="331"/>
      <c r="I188" s="331"/>
      <c r="J188" s="668"/>
      <c r="K188" s="668"/>
      <c r="L188" s="668"/>
      <c r="M188" s="668"/>
      <c r="N188" s="340"/>
      <c r="O188" s="207"/>
      <c r="P188" s="340"/>
    </row>
    <row r="189" spans="1:17" s="661" customFormat="1" outlineLevel="1" x14ac:dyDescent="0.25">
      <c r="A189" s="266">
        <v>57</v>
      </c>
      <c r="B189" s="236"/>
      <c r="C189" s="331"/>
      <c r="D189" s="331"/>
      <c r="E189" s="331"/>
      <c r="F189" s="331"/>
      <c r="G189" s="331"/>
      <c r="H189" s="331"/>
      <c r="I189" s="331"/>
      <c r="J189" s="668"/>
      <c r="K189" s="668"/>
      <c r="L189" s="668"/>
      <c r="M189" s="668"/>
      <c r="N189" s="340"/>
      <c r="O189" s="207"/>
      <c r="P189" s="340"/>
    </row>
    <row r="190" spans="1:17" s="661" customFormat="1" outlineLevel="1" x14ac:dyDescent="0.25">
      <c r="A190" s="266">
        <v>58</v>
      </c>
      <c r="B190" s="352"/>
      <c r="C190" s="331"/>
      <c r="D190" s="331"/>
      <c r="E190" s="331"/>
      <c r="F190" s="331"/>
      <c r="G190" s="331"/>
      <c r="H190" s="331"/>
      <c r="I190" s="331"/>
      <c r="J190" s="668"/>
      <c r="K190" s="668"/>
      <c r="L190" s="668"/>
      <c r="M190" s="668"/>
      <c r="N190" s="340"/>
      <c r="O190" s="207"/>
      <c r="P190" s="340"/>
    </row>
    <row r="191" spans="1:17" s="661" customFormat="1" outlineLevel="1" x14ac:dyDescent="0.25">
      <c r="A191" s="266">
        <v>59</v>
      </c>
      <c r="B191" s="352"/>
      <c r="C191" s="331"/>
      <c r="D191" s="331"/>
      <c r="E191" s="331"/>
      <c r="F191" s="331"/>
      <c r="G191" s="331"/>
      <c r="H191" s="331"/>
      <c r="I191" s="331"/>
      <c r="J191" s="668"/>
      <c r="K191" s="668"/>
      <c r="L191" s="668"/>
      <c r="M191" s="668"/>
      <c r="N191" s="340"/>
      <c r="O191" s="207"/>
      <c r="P191" s="340"/>
    </row>
    <row r="192" spans="1:17" outlineLevel="1" x14ac:dyDescent="0.25">
      <c r="A192" s="266">
        <v>60</v>
      </c>
      <c r="B192" s="236"/>
      <c r="C192" s="331"/>
      <c r="D192" s="331"/>
      <c r="E192" s="331"/>
      <c r="F192" s="331"/>
      <c r="G192" s="331"/>
      <c r="H192" s="331"/>
      <c r="I192" s="331"/>
      <c r="J192" s="668"/>
      <c r="K192" s="668"/>
      <c r="L192" s="668"/>
      <c r="M192" s="339"/>
      <c r="N192" s="340"/>
      <c r="O192" s="207"/>
      <c r="P192" s="340"/>
      <c r="Q192" s="661"/>
    </row>
    <row r="193" spans="1:17" outlineLevel="1" x14ac:dyDescent="0.25">
      <c r="A193" s="266">
        <v>61</v>
      </c>
      <c r="B193" s="236"/>
      <c r="C193" s="331"/>
      <c r="D193" s="339"/>
      <c r="E193" s="339"/>
      <c r="F193" s="668"/>
      <c r="G193" s="668"/>
      <c r="H193" s="668"/>
      <c r="I193" s="340"/>
      <c r="J193" s="668"/>
      <c r="K193" s="668"/>
      <c r="L193" s="668"/>
      <c r="M193" s="339"/>
      <c r="N193" s="340"/>
      <c r="O193" s="207"/>
      <c r="P193" s="340"/>
      <c r="Q193" s="661"/>
    </row>
    <row r="194" spans="1:17" outlineLevel="1" x14ac:dyDescent="0.25">
      <c r="A194" s="266">
        <v>62</v>
      </c>
      <c r="B194" s="236"/>
      <c r="C194" s="207"/>
      <c r="D194" s="339"/>
      <c r="E194" s="339"/>
      <c r="F194" s="668"/>
      <c r="G194" s="668"/>
      <c r="H194" s="668"/>
      <c r="I194" s="668"/>
      <c r="J194" s="668"/>
      <c r="K194" s="668"/>
      <c r="L194" s="668"/>
      <c r="M194" s="339"/>
      <c r="N194" s="340"/>
      <c r="O194" s="207"/>
      <c r="P194" s="668"/>
      <c r="Q194" s="661"/>
    </row>
    <row r="195" spans="1:17" outlineLevel="1" x14ac:dyDescent="0.25">
      <c r="A195" s="266">
        <v>63</v>
      </c>
      <c r="B195" s="236"/>
      <c r="C195" s="666"/>
      <c r="D195" s="339"/>
      <c r="E195" s="339"/>
      <c r="F195" s="668"/>
      <c r="G195" s="668"/>
      <c r="H195" s="336"/>
      <c r="I195" s="340"/>
      <c r="J195" s="668"/>
      <c r="K195" s="668"/>
      <c r="L195" s="668"/>
      <c r="M195" s="339"/>
      <c r="N195" s="340"/>
      <c r="O195" s="207"/>
      <c r="P195" s="668"/>
      <c r="Q195" s="661"/>
    </row>
    <row r="196" spans="1:17" outlineLevel="1" x14ac:dyDescent="0.25">
      <c r="A196" s="266">
        <v>64</v>
      </c>
      <c r="B196" s="236"/>
      <c r="C196" s="666"/>
      <c r="D196" s="339"/>
      <c r="E196" s="339"/>
      <c r="F196" s="668"/>
      <c r="G196" s="668"/>
      <c r="H196" s="353"/>
      <c r="I196" s="340"/>
      <c r="J196" s="668"/>
      <c r="K196" s="668"/>
      <c r="L196" s="668"/>
      <c r="M196" s="339"/>
      <c r="N196" s="340"/>
      <c r="O196" s="207"/>
      <c r="P196" s="668"/>
      <c r="Q196" s="661"/>
    </row>
    <row r="197" spans="1:17" outlineLevel="1" x14ac:dyDescent="0.25">
      <c r="A197" s="266">
        <v>65</v>
      </c>
      <c r="B197" s="236"/>
      <c r="C197" s="666"/>
      <c r="D197" s="339"/>
      <c r="E197" s="339"/>
      <c r="F197" s="668"/>
      <c r="G197" s="668"/>
      <c r="H197" s="353"/>
      <c r="I197" s="340"/>
      <c r="J197" s="668"/>
      <c r="K197" s="668"/>
      <c r="L197" s="668"/>
      <c r="M197" s="668"/>
      <c r="N197" s="340"/>
      <c r="O197" s="207"/>
      <c r="P197" s="668"/>
      <c r="Q197" s="661"/>
    </row>
    <row r="198" spans="1:17" outlineLevel="1" x14ac:dyDescent="0.25">
      <c r="A198" s="266">
        <v>66</v>
      </c>
      <c r="B198" s="236"/>
      <c r="D198" s="668"/>
      <c r="E198" s="668"/>
      <c r="F198" s="668"/>
      <c r="G198" s="668"/>
      <c r="H198" s="353"/>
      <c r="I198" s="340"/>
      <c r="J198" s="668"/>
      <c r="K198" s="668"/>
      <c r="L198" s="668"/>
      <c r="M198" s="668"/>
      <c r="N198" s="340"/>
      <c r="O198" s="207"/>
      <c r="P198" s="668"/>
      <c r="Q198" s="661"/>
    </row>
    <row r="199" spans="1:17" outlineLevel="1" x14ac:dyDescent="0.25">
      <c r="A199" s="266">
        <v>67</v>
      </c>
      <c r="B199" s="236"/>
      <c r="C199" s="666"/>
      <c r="E199" s="668"/>
      <c r="F199" s="668"/>
      <c r="G199" s="668"/>
      <c r="I199" s="340"/>
      <c r="J199" s="668"/>
      <c r="K199" s="668"/>
      <c r="L199" s="668"/>
      <c r="M199" s="668"/>
      <c r="N199" s="340"/>
      <c r="O199" s="207"/>
      <c r="P199" s="668"/>
      <c r="Q199" s="661"/>
    </row>
    <row r="200" spans="1:17" outlineLevel="1" x14ac:dyDescent="0.25">
      <c r="A200" s="266">
        <v>68</v>
      </c>
      <c r="B200" s="236"/>
      <c r="C200" s="666"/>
      <c r="D200" s="668"/>
      <c r="E200" s="668"/>
      <c r="F200" s="668"/>
      <c r="G200" s="668"/>
      <c r="H200" s="353"/>
      <c r="I200" s="340"/>
      <c r="J200" s="668"/>
      <c r="K200" s="668"/>
      <c r="L200" s="668"/>
      <c r="M200" s="668"/>
      <c r="N200" s="340"/>
      <c r="O200" s="207"/>
      <c r="P200" s="668"/>
      <c r="Q200" s="661"/>
    </row>
    <row r="201" spans="1:17" outlineLevel="1" x14ac:dyDescent="0.25">
      <c r="A201" s="266">
        <v>69</v>
      </c>
      <c r="B201" s="236"/>
      <c r="C201" s="666"/>
      <c r="D201" s="668"/>
      <c r="E201" s="668"/>
      <c r="F201" s="668"/>
      <c r="G201" s="668"/>
      <c r="H201" s="353"/>
      <c r="I201" s="340"/>
      <c r="J201" s="668"/>
      <c r="K201" s="668"/>
      <c r="L201" s="668"/>
      <c r="M201" s="668"/>
      <c r="N201" s="340"/>
      <c r="O201" s="207"/>
      <c r="P201" s="668"/>
      <c r="Q201" s="661"/>
    </row>
    <row r="202" spans="1:17" outlineLevel="1" x14ac:dyDescent="0.25">
      <c r="A202" s="266">
        <v>70</v>
      </c>
      <c r="B202" s="236"/>
      <c r="C202" s="666"/>
      <c r="D202" s="668"/>
      <c r="E202" s="668"/>
      <c r="F202" s="668"/>
      <c r="G202" s="668"/>
      <c r="H202" s="353"/>
      <c r="I202" s="340"/>
      <c r="J202" s="668"/>
      <c r="K202" s="668"/>
      <c r="L202" s="668"/>
      <c r="M202" s="668"/>
      <c r="N202" s="668"/>
      <c r="O202" s="668"/>
      <c r="P202" s="668"/>
      <c r="Q202" s="661"/>
    </row>
    <row r="203" spans="1:17" outlineLevel="1" x14ac:dyDescent="0.25">
      <c r="A203" s="266">
        <v>71</v>
      </c>
      <c r="B203" s="236"/>
      <c r="C203" s="666"/>
      <c r="D203" s="339"/>
      <c r="E203" s="339"/>
      <c r="F203" s="668"/>
      <c r="G203" s="668"/>
      <c r="H203" s="336"/>
      <c r="I203" s="340"/>
      <c r="J203" s="668"/>
      <c r="K203" s="668"/>
      <c r="L203" s="668"/>
      <c r="M203" s="668"/>
      <c r="N203" s="668"/>
      <c r="O203" s="668"/>
      <c r="P203" s="668"/>
      <c r="Q203" s="661"/>
    </row>
    <row r="204" spans="1:17" outlineLevel="1" x14ac:dyDescent="0.25">
      <c r="A204" s="266">
        <v>72</v>
      </c>
      <c r="B204" s="236"/>
      <c r="C204" s="666"/>
      <c r="D204" s="339"/>
      <c r="E204" s="339"/>
      <c r="F204" s="668"/>
      <c r="G204" s="668"/>
      <c r="H204" s="336"/>
      <c r="I204" s="340"/>
      <c r="J204" s="668"/>
      <c r="K204" s="339"/>
      <c r="L204" s="339"/>
      <c r="M204" s="339"/>
      <c r="N204" s="339"/>
      <c r="O204" s="339"/>
      <c r="P204" s="668"/>
      <c r="Q204" s="661"/>
    </row>
    <row r="205" spans="1:17" outlineLevel="1" x14ac:dyDescent="0.25">
      <c r="A205" s="266">
        <v>73</v>
      </c>
      <c r="B205" s="236"/>
      <c r="C205" s="666"/>
      <c r="D205" s="668"/>
      <c r="E205" s="668"/>
      <c r="F205" s="668"/>
      <c r="G205" s="668"/>
      <c r="H205" s="353"/>
      <c r="I205" s="340"/>
      <c r="J205" s="668"/>
      <c r="K205" s="668"/>
      <c r="L205" s="668"/>
      <c r="M205" s="668"/>
      <c r="N205" s="668"/>
      <c r="O205" s="668"/>
      <c r="P205" s="668"/>
      <c r="Q205" s="661"/>
    </row>
    <row r="206" spans="1:17" outlineLevel="1" x14ac:dyDescent="0.25">
      <c r="A206" s="266">
        <v>74</v>
      </c>
      <c r="B206" s="236"/>
      <c r="C206" s="666"/>
      <c r="D206" s="339"/>
      <c r="E206" s="339"/>
      <c r="F206" s="668"/>
      <c r="G206" s="668"/>
      <c r="H206" s="336"/>
      <c r="I206" s="340"/>
      <c r="J206" s="668"/>
      <c r="K206" s="339"/>
      <c r="L206" s="339"/>
      <c r="M206" s="339"/>
      <c r="N206" s="339"/>
      <c r="O206" s="339"/>
      <c r="P206" s="668"/>
      <c r="Q206" s="661"/>
    </row>
    <row r="207" spans="1:17" outlineLevel="1" x14ac:dyDescent="0.25">
      <c r="A207" s="266">
        <v>75</v>
      </c>
      <c r="B207" s="236"/>
      <c r="C207" s="666"/>
      <c r="D207" s="339"/>
      <c r="E207" s="339"/>
      <c r="F207" s="668"/>
      <c r="G207" s="668"/>
      <c r="H207" s="336"/>
      <c r="I207" s="340"/>
      <c r="J207" s="668"/>
      <c r="K207" s="339"/>
      <c r="L207" s="339"/>
      <c r="M207" s="339"/>
      <c r="N207" s="339"/>
      <c r="O207" s="339"/>
      <c r="P207" s="668"/>
      <c r="Q207" s="661"/>
    </row>
    <row r="208" spans="1:17" outlineLevel="1" x14ac:dyDescent="0.25">
      <c r="A208" s="266">
        <v>76</v>
      </c>
      <c r="B208" s="293"/>
      <c r="C208" s="331"/>
      <c r="D208" s="668"/>
      <c r="E208" s="668"/>
      <c r="F208" s="668"/>
      <c r="G208" s="56"/>
      <c r="H208" s="353"/>
      <c r="I208" s="668"/>
      <c r="J208" s="668"/>
      <c r="K208" s="339"/>
      <c r="L208" s="339"/>
      <c r="M208" s="339"/>
      <c r="N208" s="339"/>
      <c r="O208" s="339"/>
      <c r="P208" s="668"/>
      <c r="Q208" s="661"/>
    </row>
    <row r="209" spans="1:17" outlineLevel="1" x14ac:dyDescent="0.25">
      <c r="A209" s="266">
        <v>77</v>
      </c>
      <c r="B209" s="293"/>
      <c r="C209" s="331"/>
      <c r="D209" s="668"/>
      <c r="E209" s="668"/>
      <c r="F209" s="668"/>
      <c r="G209" s="56"/>
      <c r="H209" s="353"/>
      <c r="I209" s="668"/>
      <c r="J209" s="668"/>
      <c r="K209" s="668"/>
      <c r="L209" s="668"/>
      <c r="M209" s="668"/>
      <c r="N209" s="668"/>
      <c r="O209" s="668"/>
      <c r="P209" s="668"/>
      <c r="Q209" s="661"/>
    </row>
    <row r="210" spans="1:17" outlineLevel="1" x14ac:dyDescent="0.25">
      <c r="A210" s="266">
        <v>78</v>
      </c>
      <c r="B210" s="293"/>
      <c r="C210" s="331"/>
      <c r="D210" s="668"/>
      <c r="E210" s="668"/>
      <c r="F210" s="668"/>
      <c r="G210" s="56"/>
      <c r="H210" s="304"/>
      <c r="I210" s="668"/>
      <c r="J210" s="668"/>
      <c r="K210" s="339"/>
      <c r="L210" s="339"/>
      <c r="M210" s="339"/>
      <c r="N210" s="339"/>
      <c r="O210" s="339"/>
      <c r="P210" s="668"/>
      <c r="Q210" s="661"/>
    </row>
    <row r="211" spans="1:17" outlineLevel="1" x14ac:dyDescent="0.25">
      <c r="A211" s="266">
        <v>79</v>
      </c>
      <c r="B211" s="338"/>
      <c r="C211" s="331"/>
      <c r="D211" s="668"/>
      <c r="E211" s="668"/>
      <c r="F211" s="668"/>
      <c r="G211" s="668"/>
      <c r="H211" s="336"/>
      <c r="I211" s="339"/>
      <c r="J211" s="668"/>
      <c r="K211" s="339"/>
      <c r="L211" s="339"/>
      <c r="M211" s="339"/>
      <c r="N211" s="339"/>
      <c r="O211" s="339"/>
      <c r="P211" s="668"/>
      <c r="Q211" s="661"/>
    </row>
    <row r="212" spans="1:17" outlineLevel="1" x14ac:dyDescent="0.25">
      <c r="A212" s="266">
        <v>80</v>
      </c>
      <c r="B212" s="338"/>
      <c r="C212" s="331"/>
      <c r="D212" s="668"/>
      <c r="E212" s="668"/>
      <c r="F212" s="668"/>
      <c r="G212" s="668"/>
      <c r="H212" s="336"/>
      <c r="I212" s="339"/>
      <c r="J212" s="668"/>
      <c r="K212" s="339"/>
      <c r="L212" s="339"/>
      <c r="M212" s="339"/>
      <c r="N212" s="340"/>
      <c r="O212" s="207"/>
      <c r="P212" s="668"/>
      <c r="Q212" s="661"/>
    </row>
    <row r="213" spans="1:17" outlineLevel="1" x14ac:dyDescent="0.25">
      <c r="A213" s="266">
        <v>81</v>
      </c>
      <c r="B213" s="338"/>
      <c r="C213" s="286"/>
      <c r="D213" s="668"/>
      <c r="E213" s="668"/>
      <c r="F213" s="668"/>
      <c r="G213" s="668"/>
      <c r="H213" s="336"/>
      <c r="I213" s="668"/>
      <c r="J213" s="668"/>
      <c r="K213" s="339"/>
      <c r="L213" s="339"/>
      <c r="M213" s="339"/>
      <c r="N213" s="340"/>
      <c r="O213" s="207"/>
      <c r="P213" s="668"/>
      <c r="Q213" s="661"/>
    </row>
    <row r="214" spans="1:17" outlineLevel="1" x14ac:dyDescent="0.25">
      <c r="A214" s="266">
        <v>82</v>
      </c>
      <c r="B214" s="338"/>
      <c r="C214" s="286"/>
      <c r="D214" s="668"/>
      <c r="E214" s="668"/>
      <c r="F214" s="668"/>
      <c r="G214" s="668"/>
      <c r="H214" s="336"/>
      <c r="I214" s="668"/>
      <c r="J214" s="668"/>
      <c r="K214" s="339"/>
      <c r="L214" s="339"/>
      <c r="M214" s="339"/>
      <c r="N214" s="340"/>
      <c r="O214" s="207"/>
      <c r="P214" s="668"/>
      <c r="Q214" s="661"/>
    </row>
    <row r="215" spans="1:17" outlineLevel="1" x14ac:dyDescent="0.25">
      <c r="A215" s="266">
        <v>83</v>
      </c>
      <c r="B215" s="338"/>
      <c r="C215" s="286"/>
      <c r="D215" s="668"/>
      <c r="E215" s="668"/>
      <c r="F215" s="668"/>
      <c r="G215" s="668"/>
      <c r="H215" s="336"/>
      <c r="I215" s="668"/>
      <c r="J215" s="668"/>
      <c r="K215" s="339"/>
      <c r="L215" s="339"/>
      <c r="M215" s="339"/>
      <c r="N215" s="340"/>
      <c r="O215" s="207"/>
      <c r="P215" s="668"/>
      <c r="Q215" s="661"/>
    </row>
    <row r="216" spans="1:17" outlineLevel="1" x14ac:dyDescent="0.25">
      <c r="A216" s="266">
        <v>84</v>
      </c>
      <c r="B216" s="338"/>
      <c r="C216" s="286"/>
      <c r="D216" s="668"/>
      <c r="E216" s="668"/>
      <c r="F216" s="668"/>
      <c r="G216" s="668"/>
      <c r="H216" s="340"/>
      <c r="I216" s="668"/>
      <c r="J216" s="668"/>
      <c r="K216" s="339"/>
      <c r="L216" s="339"/>
      <c r="M216" s="339"/>
      <c r="N216" s="340"/>
      <c r="O216" s="207"/>
      <c r="P216" s="668"/>
      <c r="Q216" s="661"/>
    </row>
    <row r="217" spans="1:17" outlineLevel="1" x14ac:dyDescent="0.25">
      <c r="A217" s="266">
        <v>85</v>
      </c>
      <c r="B217" s="338"/>
      <c r="C217" s="286"/>
      <c r="D217" s="668"/>
      <c r="E217" s="668"/>
      <c r="F217" s="668"/>
      <c r="G217" s="668"/>
      <c r="H217" s="340"/>
      <c r="I217" s="668"/>
      <c r="J217" s="668"/>
      <c r="K217" s="339"/>
      <c r="L217" s="339"/>
      <c r="M217" s="339"/>
      <c r="N217" s="340"/>
      <c r="O217" s="207"/>
      <c r="P217" s="668"/>
      <c r="Q217" s="661"/>
    </row>
    <row r="218" spans="1:17" outlineLevel="1" x14ac:dyDescent="0.25">
      <c r="A218" s="266">
        <v>86</v>
      </c>
      <c r="B218" s="338"/>
      <c r="C218" s="286"/>
      <c r="D218" s="668"/>
      <c r="E218" s="668"/>
      <c r="F218" s="668"/>
      <c r="G218" s="668"/>
      <c r="H218" s="336"/>
      <c r="I218" s="668"/>
      <c r="J218" s="668"/>
      <c r="K218" s="339"/>
      <c r="L218" s="339"/>
      <c r="M218" s="339"/>
      <c r="N218" s="340"/>
      <c r="O218" s="207"/>
      <c r="P218" s="668"/>
      <c r="Q218" s="661"/>
    </row>
    <row r="219" spans="1:17" outlineLevel="1" x14ac:dyDescent="0.25">
      <c r="A219" s="266">
        <v>87</v>
      </c>
      <c r="B219" s="338"/>
      <c r="C219" s="331"/>
      <c r="D219" s="668"/>
      <c r="E219" s="668"/>
      <c r="F219" s="668"/>
      <c r="G219" s="668"/>
      <c r="H219" s="340"/>
      <c r="I219" s="668"/>
      <c r="J219" s="668"/>
      <c r="K219" s="339"/>
      <c r="L219" s="339"/>
      <c r="M219" s="339"/>
      <c r="N219" s="340"/>
      <c r="O219" s="207"/>
      <c r="P219" s="668"/>
      <c r="Q219" s="661"/>
    </row>
    <row r="220" spans="1:17" outlineLevel="1" x14ac:dyDescent="0.25">
      <c r="A220" s="266">
        <v>88</v>
      </c>
      <c r="B220" s="293"/>
      <c r="C220" s="331"/>
      <c r="D220" s="668"/>
      <c r="E220" s="668"/>
      <c r="F220" s="668"/>
      <c r="G220" s="668"/>
      <c r="H220" s="336"/>
      <c r="I220" s="331"/>
      <c r="J220" s="668"/>
      <c r="K220" s="339"/>
      <c r="L220" s="339"/>
      <c r="M220" s="339"/>
      <c r="N220" s="340"/>
      <c r="O220" s="207"/>
      <c r="P220" s="668"/>
      <c r="Q220" s="661"/>
    </row>
    <row r="221" spans="1:17" outlineLevel="1" x14ac:dyDescent="0.25">
      <c r="A221" s="266">
        <v>89</v>
      </c>
      <c r="B221" s="293"/>
      <c r="C221" s="331"/>
      <c r="D221" s="668"/>
      <c r="E221" s="668"/>
      <c r="F221" s="668"/>
      <c r="G221" s="668"/>
      <c r="H221" s="336"/>
      <c r="I221" s="668"/>
      <c r="J221" s="668"/>
      <c r="K221" s="339"/>
      <c r="L221" s="339"/>
      <c r="M221" s="339"/>
      <c r="N221" s="340"/>
      <c r="O221" s="207"/>
      <c r="P221" s="668"/>
      <c r="Q221" s="661"/>
    </row>
    <row r="222" spans="1:17" outlineLevel="1" x14ac:dyDescent="0.25">
      <c r="A222" s="266">
        <v>90</v>
      </c>
      <c r="B222" s="293"/>
      <c r="C222" s="331"/>
      <c r="D222" s="668"/>
      <c r="E222" s="668"/>
      <c r="F222" s="668"/>
      <c r="G222" s="668"/>
      <c r="H222" s="336"/>
      <c r="I222" s="668"/>
      <c r="J222" s="668"/>
      <c r="K222" s="668"/>
      <c r="L222" s="336"/>
      <c r="M222" s="339"/>
      <c r="N222" s="340"/>
      <c r="O222" s="207"/>
      <c r="P222" s="668"/>
      <c r="Q222" s="661"/>
    </row>
    <row r="223" spans="1:17" outlineLevel="1" x14ac:dyDescent="0.25">
      <c r="A223" s="266">
        <v>91</v>
      </c>
      <c r="B223" s="338"/>
      <c r="C223" s="331"/>
      <c r="D223" s="668"/>
      <c r="E223" s="668"/>
      <c r="F223" s="668"/>
      <c r="G223" s="668"/>
      <c r="H223" s="336"/>
      <c r="I223" s="668"/>
      <c r="J223" s="668"/>
      <c r="K223" s="339"/>
      <c r="L223" s="339"/>
      <c r="M223" s="339"/>
      <c r="N223" s="340"/>
      <c r="O223" s="207"/>
      <c r="P223" s="668"/>
      <c r="Q223" s="661"/>
    </row>
    <row r="224" spans="1:17" outlineLevel="1" x14ac:dyDescent="0.25">
      <c r="A224" s="266">
        <v>92</v>
      </c>
      <c r="B224" s="338"/>
      <c r="C224" s="331"/>
      <c r="D224" s="668"/>
      <c r="E224" s="668"/>
      <c r="F224" s="668"/>
      <c r="G224" s="668"/>
      <c r="H224" s="336"/>
      <c r="I224" s="668"/>
      <c r="J224" s="668"/>
      <c r="K224" s="339"/>
      <c r="L224" s="339"/>
      <c r="M224" s="339"/>
      <c r="N224" s="340"/>
      <c r="O224" s="207"/>
      <c r="P224" s="668"/>
      <c r="Q224" s="661"/>
    </row>
    <row r="225" spans="1:17" outlineLevel="1" x14ac:dyDescent="0.25">
      <c r="A225" s="266">
        <v>93</v>
      </c>
      <c r="B225" s="338"/>
      <c r="C225" s="331"/>
      <c r="D225" s="668"/>
      <c r="E225" s="668"/>
      <c r="F225" s="668"/>
      <c r="G225" s="668"/>
      <c r="H225" s="336"/>
      <c r="I225" s="668"/>
      <c r="J225" s="668"/>
      <c r="K225" s="339"/>
      <c r="L225" s="339"/>
      <c r="M225" s="339"/>
      <c r="N225" s="340"/>
      <c r="O225" s="207"/>
      <c r="P225" s="668"/>
      <c r="Q225" s="661"/>
    </row>
    <row r="226" spans="1:17" outlineLevel="1" x14ac:dyDescent="0.25">
      <c r="A226" s="266">
        <v>94</v>
      </c>
      <c r="B226" s="338"/>
      <c r="C226" s="331"/>
      <c r="D226" s="668"/>
      <c r="E226" s="668"/>
      <c r="F226" s="668"/>
      <c r="G226" s="668"/>
      <c r="H226" s="336"/>
      <c r="I226" s="668"/>
      <c r="J226" s="668"/>
      <c r="K226" s="339"/>
      <c r="L226" s="339"/>
      <c r="M226" s="339"/>
      <c r="N226" s="340"/>
      <c r="O226" s="207"/>
      <c r="P226" s="668"/>
      <c r="Q226" s="661"/>
    </row>
    <row r="227" spans="1:17" outlineLevel="1" x14ac:dyDescent="0.25">
      <c r="A227" s="266">
        <v>95</v>
      </c>
      <c r="B227" s="338"/>
      <c r="C227" s="331"/>
      <c r="D227" s="668"/>
      <c r="E227" s="668"/>
      <c r="F227" s="668"/>
      <c r="G227" s="668"/>
      <c r="H227" s="336"/>
      <c r="I227" s="668"/>
      <c r="J227" s="668"/>
      <c r="K227" s="339"/>
      <c r="L227" s="339"/>
      <c r="M227" s="339"/>
      <c r="N227" s="340"/>
      <c r="O227" s="207"/>
      <c r="P227" s="668"/>
      <c r="Q227" s="661"/>
    </row>
    <row r="228" spans="1:17" outlineLevel="1" x14ac:dyDescent="0.25">
      <c r="A228" s="266">
        <v>96</v>
      </c>
      <c r="B228" s="338"/>
      <c r="C228" s="331"/>
      <c r="D228" s="668"/>
      <c r="E228" s="668"/>
      <c r="F228" s="668"/>
      <c r="G228" s="668"/>
      <c r="H228" s="336"/>
      <c r="I228" s="668"/>
      <c r="J228" s="668"/>
      <c r="K228" s="339"/>
      <c r="L228" s="339"/>
      <c r="M228" s="339"/>
      <c r="N228" s="340"/>
      <c r="O228" s="207"/>
      <c r="P228" s="668"/>
      <c r="Q228" s="661"/>
    </row>
    <row r="229" spans="1:17" outlineLevel="1" x14ac:dyDescent="0.25">
      <c r="A229" s="266">
        <v>97</v>
      </c>
      <c r="B229" s="338"/>
      <c r="C229" s="331"/>
      <c r="D229" s="668"/>
      <c r="E229" s="668"/>
      <c r="F229" s="668"/>
      <c r="G229" s="668"/>
      <c r="H229" s="336"/>
      <c r="I229" s="668"/>
      <c r="J229" s="668"/>
      <c r="K229" s="339"/>
      <c r="L229" s="339"/>
      <c r="M229" s="339"/>
      <c r="N229" s="340"/>
      <c r="O229" s="207"/>
      <c r="P229" s="668"/>
      <c r="Q229" s="661"/>
    </row>
    <row r="230" spans="1:17" outlineLevel="1" x14ac:dyDescent="0.25">
      <c r="A230" s="266">
        <v>98</v>
      </c>
      <c r="B230" s="338"/>
      <c r="C230" s="331"/>
      <c r="D230" s="668"/>
      <c r="E230" s="668"/>
      <c r="F230" s="668"/>
      <c r="G230" s="668"/>
      <c r="H230" s="336"/>
      <c r="I230" s="668"/>
      <c r="J230" s="668"/>
      <c r="K230" s="339"/>
      <c r="L230" s="339"/>
      <c r="M230" s="339"/>
      <c r="N230" s="340"/>
      <c r="O230" s="207"/>
      <c r="P230" s="668"/>
      <c r="Q230" s="661"/>
    </row>
    <row r="231" spans="1:17" outlineLevel="1" x14ac:dyDescent="0.25">
      <c r="A231" s="266">
        <v>99</v>
      </c>
      <c r="B231" s="338"/>
      <c r="C231" s="331"/>
      <c r="D231" s="668"/>
      <c r="E231" s="668"/>
      <c r="F231" s="668"/>
      <c r="G231" s="668"/>
      <c r="H231" s="336"/>
      <c r="I231" s="668"/>
      <c r="J231" s="668"/>
      <c r="K231" s="339"/>
      <c r="L231" s="339"/>
      <c r="M231" s="339"/>
      <c r="N231" s="340"/>
      <c r="O231" s="207"/>
      <c r="P231" s="668"/>
      <c r="Q231" s="661"/>
    </row>
    <row r="232" spans="1:17" outlineLevel="1" x14ac:dyDescent="0.25">
      <c r="A232" s="266">
        <v>100</v>
      </c>
      <c r="B232" s="338"/>
      <c r="C232" s="331"/>
      <c r="D232" s="668"/>
      <c r="E232" s="668"/>
      <c r="F232" s="668"/>
      <c r="G232" s="668"/>
      <c r="H232" s="336"/>
      <c r="I232" s="668"/>
      <c r="J232" s="668"/>
      <c r="K232" s="339"/>
      <c r="L232" s="339"/>
      <c r="M232" s="339"/>
      <c r="N232" s="340"/>
      <c r="O232" s="207"/>
      <c r="P232" s="668"/>
      <c r="Q232" s="661"/>
    </row>
    <row r="233" spans="1:17" outlineLevel="1" x14ac:dyDescent="0.25">
      <c r="A233" s="266">
        <v>101</v>
      </c>
      <c r="B233" s="338"/>
      <c r="C233" s="207"/>
      <c r="D233" s="668"/>
      <c r="E233" s="668"/>
      <c r="F233" s="668"/>
      <c r="G233" s="668"/>
      <c r="H233" s="661"/>
      <c r="I233" s="668"/>
      <c r="J233" s="661"/>
      <c r="K233" s="661"/>
      <c r="L233" s="661"/>
      <c r="M233" s="661"/>
      <c r="N233" s="340"/>
      <c r="O233" s="207"/>
      <c r="P233" s="668"/>
      <c r="Q233" s="661"/>
    </row>
    <row r="234" spans="1:17" outlineLevel="1" x14ac:dyDescent="0.25">
      <c r="A234" s="266">
        <v>102</v>
      </c>
      <c r="B234" s="661"/>
      <c r="C234" s="207"/>
      <c r="D234" s="661"/>
      <c r="E234" s="661"/>
      <c r="F234" s="661"/>
      <c r="G234" s="661"/>
      <c r="H234" s="661"/>
      <c r="I234" s="661"/>
      <c r="J234" s="661"/>
      <c r="K234" s="661"/>
      <c r="L234" s="661"/>
      <c r="M234" s="661"/>
      <c r="N234" s="661"/>
      <c r="O234" s="661"/>
      <c r="P234" s="661"/>
      <c r="Q234" s="661"/>
    </row>
    <row r="235" spans="1:17" outlineLevel="1" x14ac:dyDescent="0.25">
      <c r="A235" s="266">
        <v>103</v>
      </c>
      <c r="B235" s="661"/>
      <c r="C235" s="207"/>
      <c r="D235" s="661"/>
      <c r="E235" s="661"/>
      <c r="F235" s="661"/>
      <c r="G235" s="661"/>
      <c r="H235" s="661"/>
      <c r="I235" s="661"/>
      <c r="J235" s="661"/>
      <c r="K235" s="661"/>
      <c r="L235" s="661"/>
      <c r="M235" s="661"/>
      <c r="N235" s="661"/>
      <c r="O235" s="661"/>
      <c r="P235" s="668"/>
      <c r="Q235" s="661"/>
    </row>
    <row r="236" spans="1:17" outlineLevel="1" x14ac:dyDescent="0.25">
      <c r="A236" s="266">
        <v>104</v>
      </c>
      <c r="B236" s="661"/>
      <c r="C236" s="207"/>
      <c r="D236" s="661"/>
      <c r="E236" s="661"/>
      <c r="F236" s="661"/>
      <c r="G236" s="661"/>
      <c r="H236" s="661"/>
      <c r="I236" s="661"/>
      <c r="J236" s="661"/>
      <c r="K236" s="661"/>
      <c r="L236" s="661"/>
      <c r="M236" s="661"/>
      <c r="N236" s="661"/>
      <c r="O236" s="661"/>
      <c r="P236" s="668"/>
      <c r="Q236" s="661"/>
    </row>
    <row r="237" spans="1:17" outlineLevel="1" x14ac:dyDescent="0.25">
      <c r="A237" s="266">
        <v>105</v>
      </c>
      <c r="B237" s="661"/>
      <c r="C237" s="207"/>
      <c r="D237" s="661"/>
      <c r="E237" s="661"/>
      <c r="F237" s="661"/>
      <c r="G237" s="661"/>
      <c r="H237" s="661"/>
      <c r="I237" s="661"/>
      <c r="J237" s="661"/>
      <c r="K237" s="661"/>
      <c r="L237" s="661"/>
      <c r="M237" s="661"/>
      <c r="N237" s="661"/>
      <c r="O237" s="661"/>
      <c r="P237" s="668"/>
      <c r="Q237" s="661"/>
    </row>
    <row r="238" spans="1:17" outlineLevel="1" x14ac:dyDescent="0.25">
      <c r="A238" s="266">
        <v>106</v>
      </c>
      <c r="B238" s="338"/>
      <c r="C238" s="331"/>
      <c r="D238" s="668"/>
      <c r="E238" s="668"/>
      <c r="F238" s="668"/>
      <c r="G238" s="668"/>
      <c r="H238" s="336"/>
      <c r="I238" s="668"/>
      <c r="J238" s="668"/>
      <c r="K238" s="339"/>
      <c r="L238" s="339"/>
      <c r="M238" s="339"/>
      <c r="N238" s="159"/>
      <c r="O238" s="661"/>
      <c r="P238" s="668"/>
      <c r="Q238" s="661"/>
    </row>
    <row r="239" spans="1:17" outlineLevel="1" x14ac:dyDescent="0.25">
      <c r="A239" s="266">
        <v>107</v>
      </c>
      <c r="B239" s="338"/>
      <c r="C239" s="331"/>
      <c r="D239" s="668"/>
      <c r="E239" s="668"/>
      <c r="F239" s="668"/>
      <c r="G239" s="668"/>
      <c r="H239" s="336"/>
      <c r="I239" s="668"/>
      <c r="J239" s="668"/>
      <c r="K239" s="339"/>
      <c r="L239" s="339"/>
      <c r="M239" s="339"/>
      <c r="N239" s="159"/>
      <c r="O239" s="661"/>
      <c r="P239" s="668"/>
      <c r="Q239" s="661"/>
    </row>
    <row r="240" spans="1:17" outlineLevel="1" x14ac:dyDescent="0.25">
      <c r="A240" s="266">
        <v>108</v>
      </c>
      <c r="B240" s="338"/>
      <c r="C240" s="331"/>
      <c r="D240" s="668"/>
      <c r="E240" s="668"/>
      <c r="F240" s="668"/>
      <c r="G240" s="668"/>
      <c r="H240" s="336"/>
      <c r="I240" s="668"/>
      <c r="J240" s="668"/>
      <c r="K240" s="339"/>
      <c r="L240" s="339"/>
      <c r="M240" s="339"/>
      <c r="N240" s="159"/>
      <c r="O240" s="661"/>
      <c r="P240" s="668"/>
      <c r="Q240" s="661"/>
    </row>
    <row r="241" spans="1:17" outlineLevel="1" x14ac:dyDescent="0.25">
      <c r="A241" s="266">
        <v>109</v>
      </c>
      <c r="B241" s="338"/>
      <c r="C241" s="331"/>
      <c r="D241" s="668"/>
      <c r="E241" s="668"/>
      <c r="F241" s="668"/>
      <c r="G241" s="668"/>
      <c r="H241" s="336"/>
      <c r="I241" s="668"/>
      <c r="J241" s="668"/>
      <c r="K241" s="339"/>
      <c r="L241" s="339"/>
      <c r="M241" s="339"/>
      <c r="N241" s="159"/>
      <c r="O241" s="661"/>
      <c r="P241" s="661"/>
      <c r="Q241" s="661"/>
    </row>
    <row r="242" spans="1:17" outlineLevel="1" x14ac:dyDescent="0.25">
      <c r="A242" s="266">
        <v>110</v>
      </c>
      <c r="B242" s="338"/>
      <c r="C242" s="331"/>
      <c r="D242" s="668"/>
      <c r="E242" s="668"/>
      <c r="F242" s="668"/>
      <c r="G242" s="668"/>
      <c r="H242" s="336"/>
      <c r="I242" s="668"/>
      <c r="J242" s="668"/>
      <c r="K242" s="339"/>
      <c r="L242" s="339"/>
      <c r="M242" s="339"/>
      <c r="N242" s="159"/>
      <c r="O242" s="661"/>
      <c r="P242" s="661"/>
      <c r="Q242" s="661"/>
    </row>
    <row r="243" spans="1:17" outlineLevel="1" x14ac:dyDescent="0.25">
      <c r="A243" s="266">
        <v>111</v>
      </c>
      <c r="B243" s="338"/>
      <c r="C243" s="331"/>
      <c r="D243" s="668"/>
      <c r="E243" s="668"/>
      <c r="F243" s="668"/>
      <c r="G243" s="668"/>
      <c r="H243" s="336"/>
      <c r="I243" s="668"/>
      <c r="J243" s="668"/>
      <c r="K243" s="339"/>
      <c r="L243" s="339"/>
      <c r="M243" s="339"/>
      <c r="N243" s="159"/>
      <c r="O243" s="661"/>
      <c r="P243" s="661"/>
      <c r="Q243" s="661"/>
    </row>
    <row r="244" spans="1:17" outlineLevel="1" x14ac:dyDescent="0.25">
      <c r="A244" s="266">
        <v>112</v>
      </c>
      <c r="B244" s="338"/>
      <c r="C244" s="331"/>
      <c r="D244" s="668"/>
      <c r="E244" s="668"/>
      <c r="F244" s="668"/>
      <c r="G244" s="668"/>
      <c r="H244" s="336"/>
      <c r="I244" s="668"/>
      <c r="J244" s="668"/>
      <c r="K244" s="339"/>
      <c r="L244" s="339"/>
      <c r="M244" s="339"/>
      <c r="N244" s="159"/>
      <c r="O244" s="661"/>
      <c r="P244" s="661"/>
      <c r="Q244" s="661"/>
    </row>
    <row r="245" spans="1:17" outlineLevel="1" x14ac:dyDescent="0.25">
      <c r="A245" s="266">
        <v>113</v>
      </c>
      <c r="B245" s="338"/>
      <c r="C245" s="331"/>
      <c r="D245" s="668"/>
      <c r="E245" s="668"/>
      <c r="F245" s="668"/>
      <c r="G245" s="668"/>
      <c r="H245" s="336"/>
      <c r="I245" s="668"/>
      <c r="J245" s="668"/>
      <c r="K245" s="339"/>
      <c r="L245" s="339"/>
      <c r="M245" s="339"/>
      <c r="N245" s="159"/>
      <c r="O245" s="661"/>
      <c r="P245" s="661"/>
      <c r="Q245" s="661"/>
    </row>
    <row r="246" spans="1:17" outlineLevel="1" x14ac:dyDescent="0.25">
      <c r="A246" s="266">
        <v>114</v>
      </c>
      <c r="B246" s="338"/>
      <c r="C246" s="331"/>
      <c r="D246" s="56"/>
      <c r="E246" s="56"/>
      <c r="F246" s="668"/>
      <c r="G246" s="56"/>
      <c r="H246" s="353"/>
      <c r="I246" s="56"/>
      <c r="J246" s="56"/>
      <c r="K246" s="55"/>
      <c r="L246" s="55"/>
      <c r="M246" s="55"/>
      <c r="N246" s="159"/>
    </row>
    <row r="247" spans="1:17" outlineLevel="1" x14ac:dyDescent="0.25">
      <c r="A247" s="266">
        <v>115</v>
      </c>
      <c r="B247" s="338"/>
      <c r="C247" s="331"/>
      <c r="D247" s="56"/>
      <c r="E247" s="56"/>
      <c r="F247" s="668"/>
      <c r="G247" s="56"/>
      <c r="H247" s="353"/>
      <c r="I247" s="56"/>
      <c r="J247" s="56"/>
      <c r="K247" s="55"/>
      <c r="L247" s="55"/>
      <c r="M247" s="55"/>
      <c r="N247" s="159"/>
    </row>
    <row r="248" spans="1:17" outlineLevel="1" x14ac:dyDescent="0.25">
      <c r="A248" s="266">
        <v>116</v>
      </c>
      <c r="B248" s="338"/>
      <c r="C248" s="331"/>
      <c r="D248" s="56"/>
      <c r="E248" s="56"/>
      <c r="F248" s="668"/>
      <c r="G248" s="56"/>
      <c r="H248" s="353"/>
      <c r="I248" s="56"/>
      <c r="J248" s="56"/>
      <c r="K248" s="55"/>
      <c r="L248" s="55"/>
      <c r="M248" s="55"/>
      <c r="N248" s="159"/>
    </row>
    <row r="249" spans="1:17" outlineLevel="1" x14ac:dyDescent="0.25">
      <c r="A249" s="266">
        <v>117</v>
      </c>
      <c r="B249" s="338"/>
      <c r="C249" s="331"/>
      <c r="D249" s="56"/>
      <c r="E249" s="56"/>
      <c r="F249" s="668"/>
      <c r="G249" s="56"/>
      <c r="H249" s="353"/>
      <c r="I249" s="56"/>
      <c r="J249" s="56"/>
      <c r="K249" s="55"/>
      <c r="L249" s="55"/>
      <c r="M249" s="55"/>
      <c r="N249" s="159"/>
    </row>
    <row r="250" spans="1:17" outlineLevel="1" x14ac:dyDescent="0.25">
      <c r="A250" s="266">
        <v>118</v>
      </c>
      <c r="B250" s="338"/>
      <c r="C250" s="331"/>
      <c r="D250" s="56"/>
      <c r="E250" s="56"/>
      <c r="F250" s="668"/>
      <c r="G250" s="56"/>
      <c r="H250" s="353"/>
      <c r="I250" s="56"/>
      <c r="J250" s="56"/>
      <c r="K250" s="55"/>
      <c r="L250" s="55"/>
      <c r="M250" s="55"/>
      <c r="N250" s="159"/>
    </row>
    <row r="251" spans="1:17" outlineLevel="1" x14ac:dyDescent="0.25">
      <c r="A251" s="266">
        <v>119</v>
      </c>
      <c r="B251" s="338"/>
      <c r="C251" s="331"/>
      <c r="D251" s="56"/>
      <c r="E251" s="56"/>
      <c r="F251" s="668"/>
      <c r="G251" s="56"/>
      <c r="H251" s="353"/>
      <c r="I251" s="56"/>
      <c r="J251" s="56"/>
      <c r="K251" s="55"/>
      <c r="L251" s="55"/>
      <c r="M251" s="55"/>
      <c r="N251" s="159"/>
    </row>
    <row r="252" spans="1:17" outlineLevel="1" x14ac:dyDescent="0.25">
      <c r="A252" s="266">
        <v>120</v>
      </c>
      <c r="B252" s="338"/>
      <c r="C252" s="331"/>
      <c r="D252" s="56"/>
      <c r="E252" s="56"/>
      <c r="F252" s="668"/>
      <c r="G252" s="56"/>
      <c r="H252" s="353"/>
      <c r="I252" s="56"/>
      <c r="J252" s="56"/>
      <c r="K252" s="55"/>
      <c r="L252" s="55"/>
      <c r="M252" s="55"/>
      <c r="N252" s="159"/>
    </row>
    <row r="253" spans="1:17" outlineLevel="1" x14ac:dyDescent="0.25">
      <c r="A253" s="266">
        <v>121</v>
      </c>
      <c r="B253" s="338"/>
      <c r="C253" s="331"/>
      <c r="D253" s="56"/>
      <c r="E253" s="56"/>
      <c r="F253" s="668"/>
      <c r="G253" s="56"/>
      <c r="H253" s="353"/>
      <c r="I253" s="56"/>
      <c r="J253" s="56"/>
      <c r="K253" s="55"/>
      <c r="L253" s="55"/>
      <c r="M253" s="55"/>
      <c r="N253" s="159"/>
    </row>
    <row r="254" spans="1:17" outlineLevel="1" x14ac:dyDescent="0.25">
      <c r="A254" s="266">
        <v>122</v>
      </c>
      <c r="B254" s="338"/>
      <c r="C254" s="331"/>
      <c r="D254" s="56"/>
      <c r="E254" s="56"/>
      <c r="F254" s="668"/>
      <c r="G254" s="56"/>
      <c r="H254" s="353"/>
      <c r="I254" s="56"/>
      <c r="J254" s="56"/>
      <c r="K254" s="55"/>
      <c r="L254" s="55"/>
      <c r="M254" s="55"/>
      <c r="N254" s="159"/>
    </row>
    <row r="255" spans="1:17" outlineLevel="1" x14ac:dyDescent="0.25">
      <c r="A255" s="266">
        <v>123</v>
      </c>
      <c r="B255" s="338"/>
      <c r="C255" s="331"/>
      <c r="D255" s="56"/>
      <c r="E255" s="56"/>
      <c r="F255" s="668"/>
      <c r="G255" s="56"/>
      <c r="H255" s="353"/>
      <c r="I255" s="56"/>
      <c r="J255" s="56"/>
      <c r="K255" s="55"/>
      <c r="L255" s="55"/>
      <c r="M255" s="55"/>
      <c r="N255" s="159"/>
    </row>
    <row r="256" spans="1:17" outlineLevel="1" x14ac:dyDescent="0.25">
      <c r="A256" s="266">
        <v>124</v>
      </c>
      <c r="B256" s="338"/>
      <c r="C256" s="331"/>
      <c r="D256" s="56"/>
      <c r="E256" s="56"/>
      <c r="F256" s="668"/>
      <c r="G256" s="56"/>
      <c r="H256" s="353"/>
      <c r="I256" s="56"/>
      <c r="J256" s="56"/>
      <c r="K256" s="55"/>
      <c r="L256" s="55"/>
      <c r="M256" s="55"/>
      <c r="N256" s="159"/>
    </row>
    <row r="257" spans="1:16" outlineLevel="1" x14ac:dyDescent="0.25">
      <c r="A257" s="266">
        <v>125</v>
      </c>
      <c r="B257" s="338"/>
      <c r="C257" s="331"/>
      <c r="D257" s="56"/>
      <c r="E257" s="56"/>
      <c r="F257" s="668"/>
      <c r="G257" s="56"/>
      <c r="H257" s="353"/>
      <c r="I257" s="56"/>
      <c r="J257" s="56"/>
      <c r="K257" s="55"/>
      <c r="L257" s="55"/>
      <c r="M257" s="55"/>
      <c r="N257" s="159"/>
    </row>
    <row r="258" spans="1:16" outlineLevel="1" x14ac:dyDescent="0.25">
      <c r="A258" s="266">
        <v>126</v>
      </c>
      <c r="B258" s="338"/>
      <c r="C258" s="331"/>
      <c r="D258" s="56"/>
      <c r="E258" s="56"/>
      <c r="F258" s="668"/>
      <c r="G258" s="56"/>
      <c r="H258" s="353"/>
      <c r="I258" s="56"/>
      <c r="J258" s="56"/>
      <c r="K258" s="55"/>
      <c r="L258" s="55"/>
      <c r="M258" s="55"/>
      <c r="N258" s="159"/>
    </row>
    <row r="259" spans="1:16" outlineLevel="1" x14ac:dyDescent="0.25">
      <c r="A259" s="266">
        <v>127</v>
      </c>
      <c r="B259" s="338"/>
      <c r="C259" s="331"/>
      <c r="D259" s="56"/>
      <c r="E259" s="56"/>
      <c r="F259" s="668"/>
      <c r="G259" s="56"/>
      <c r="H259" s="353"/>
      <c r="I259" s="56"/>
      <c r="J259" s="56"/>
      <c r="K259" s="55"/>
      <c r="L259" s="55"/>
      <c r="M259" s="55"/>
      <c r="N259" s="159"/>
    </row>
    <row r="260" spans="1:16" ht="15.75" outlineLevel="1" thickBot="1" x14ac:dyDescent="0.3">
      <c r="A260" s="266">
        <v>128</v>
      </c>
      <c r="B260" s="338"/>
      <c r="C260" s="331"/>
      <c r="D260" s="56"/>
      <c r="E260" s="56"/>
      <c r="F260" s="668"/>
      <c r="G260" s="56"/>
      <c r="H260" s="353"/>
      <c r="I260" s="56"/>
      <c r="J260" s="56"/>
      <c r="K260" s="55"/>
      <c r="L260" s="55"/>
      <c r="M260" s="55"/>
      <c r="N260" s="159"/>
    </row>
    <row r="261" spans="1:16" ht="15.75" thickBot="1" x14ac:dyDescent="0.3">
      <c r="A261" s="417" t="s">
        <v>6928</v>
      </c>
      <c r="B261" s="332"/>
      <c r="C261" s="647"/>
      <c r="D261" s="333"/>
      <c r="E261" s="334"/>
      <c r="F261" s="334"/>
      <c r="G261" s="334"/>
      <c r="H261" s="335"/>
      <c r="I261" s="335"/>
      <c r="J261" s="335"/>
      <c r="K261" s="334"/>
      <c r="L261" s="334"/>
      <c r="M261" s="334"/>
      <c r="N261" s="513"/>
      <c r="O261" s="513"/>
      <c r="P261" s="513"/>
    </row>
    <row r="262" spans="1:16" s="661" customFormat="1" outlineLevel="1" x14ac:dyDescent="0.25">
      <c r="A262" s="266">
        <v>1</v>
      </c>
      <c r="B262" s="236" t="s">
        <v>7306</v>
      </c>
      <c r="C262" s="331" t="s">
        <v>4754</v>
      </c>
      <c r="D262" s="668">
        <v>2</v>
      </c>
      <c r="E262" s="339">
        <v>1</v>
      </c>
      <c r="F262" s="668" t="s">
        <v>72</v>
      </c>
      <c r="G262" s="668" t="s">
        <v>51</v>
      </c>
      <c r="H262" s="336" t="s">
        <v>4034</v>
      </c>
      <c r="I262" s="668">
        <v>53</v>
      </c>
      <c r="J262" s="668"/>
      <c r="K262" s="668"/>
      <c r="L262" s="336"/>
      <c r="M262" s="668"/>
      <c r="N262" s="340">
        <v>1</v>
      </c>
      <c r="O262" s="207">
        <v>0</v>
      </c>
      <c r="P262" s="207"/>
    </row>
    <row r="263" spans="1:16" s="661" customFormat="1" outlineLevel="1" x14ac:dyDescent="0.25">
      <c r="A263" s="266">
        <v>2</v>
      </c>
      <c r="B263" s="236" t="s">
        <v>4226</v>
      </c>
      <c r="C263" s="331" t="s">
        <v>4614</v>
      </c>
      <c r="D263" s="668">
        <v>3</v>
      </c>
      <c r="E263" s="339">
        <v>1</v>
      </c>
      <c r="F263" s="668" t="s">
        <v>72</v>
      </c>
      <c r="G263" s="668" t="s">
        <v>54</v>
      </c>
      <c r="H263" s="336" t="s">
        <v>73</v>
      </c>
      <c r="I263" s="668">
        <v>32</v>
      </c>
      <c r="J263" s="159"/>
      <c r="K263" s="337"/>
      <c r="L263" s="337"/>
      <c r="M263" s="668"/>
      <c r="N263" s="340">
        <v>1</v>
      </c>
      <c r="O263" s="207">
        <v>0</v>
      </c>
      <c r="P263" s="207"/>
    </row>
    <row r="264" spans="1:16" s="661" customFormat="1" outlineLevel="1" x14ac:dyDescent="0.25">
      <c r="A264" s="266">
        <v>3</v>
      </c>
      <c r="B264" s="236" t="s">
        <v>7278</v>
      </c>
      <c r="C264" s="331" t="s">
        <v>6326</v>
      </c>
      <c r="D264" s="668">
        <v>5</v>
      </c>
      <c r="E264" s="339">
        <v>1</v>
      </c>
      <c r="F264" s="668" t="s">
        <v>72</v>
      </c>
      <c r="G264" s="668" t="s">
        <v>51</v>
      </c>
      <c r="H264" s="336" t="s">
        <v>4034</v>
      </c>
      <c r="I264" s="668">
        <v>54</v>
      </c>
      <c r="J264" s="668"/>
      <c r="K264" s="337"/>
      <c r="L264" s="337"/>
      <c r="M264" s="668"/>
      <c r="N264" s="340">
        <v>1</v>
      </c>
      <c r="O264" s="207">
        <v>0</v>
      </c>
      <c r="P264" s="207"/>
    </row>
    <row r="265" spans="1:16" s="661" customFormat="1" outlineLevel="1" x14ac:dyDescent="0.25">
      <c r="A265" s="266">
        <v>4</v>
      </c>
      <c r="B265" s="236" t="s">
        <v>7279</v>
      </c>
      <c r="C265" s="331" t="s">
        <v>6327</v>
      </c>
      <c r="D265" s="668">
        <v>5</v>
      </c>
      <c r="E265" s="339">
        <v>1</v>
      </c>
      <c r="F265" s="668" t="s">
        <v>72</v>
      </c>
      <c r="G265" s="668" t="s">
        <v>51</v>
      </c>
      <c r="H265" s="336" t="s">
        <v>4034</v>
      </c>
      <c r="I265" s="668">
        <v>55</v>
      </c>
      <c r="J265" s="668"/>
      <c r="K265" s="668"/>
      <c r="L265" s="668"/>
      <c r="M265" s="668"/>
      <c r="N265" s="340">
        <v>1</v>
      </c>
      <c r="O265" s="207">
        <v>0</v>
      </c>
      <c r="P265" s="340"/>
    </row>
    <row r="266" spans="1:16" s="661" customFormat="1" outlineLevel="1" x14ac:dyDescent="0.25">
      <c r="A266" s="266">
        <v>5</v>
      </c>
      <c r="B266" s="236" t="s">
        <v>7280</v>
      </c>
      <c r="C266" s="331" t="s">
        <v>4753</v>
      </c>
      <c r="D266" s="668">
        <v>5</v>
      </c>
      <c r="E266" s="339">
        <v>1</v>
      </c>
      <c r="F266" s="668" t="s">
        <v>72</v>
      </c>
      <c r="G266" s="668" t="s">
        <v>51</v>
      </c>
      <c r="H266" s="336" t="s">
        <v>4034</v>
      </c>
      <c r="I266" s="668">
        <v>50</v>
      </c>
      <c r="J266" s="668"/>
      <c r="K266" s="668"/>
      <c r="L266" s="668"/>
      <c r="M266" s="668"/>
      <c r="N266" s="340">
        <v>1</v>
      </c>
      <c r="O266" s="207">
        <v>0</v>
      </c>
      <c r="P266" s="340"/>
    </row>
    <row r="267" spans="1:16" s="661" customFormat="1" outlineLevel="1" x14ac:dyDescent="0.25">
      <c r="A267" s="266">
        <v>6</v>
      </c>
      <c r="B267" s="236" t="s">
        <v>7281</v>
      </c>
      <c r="C267" s="331" t="s">
        <v>6324</v>
      </c>
      <c r="D267" s="668">
        <v>5</v>
      </c>
      <c r="E267" s="339">
        <v>1</v>
      </c>
      <c r="F267" s="668" t="s">
        <v>72</v>
      </c>
      <c r="G267" s="668" t="s">
        <v>51</v>
      </c>
      <c r="H267" s="336" t="s">
        <v>4034</v>
      </c>
      <c r="I267" s="668">
        <v>51</v>
      </c>
      <c r="J267" s="668"/>
      <c r="K267" s="668"/>
      <c r="L267" s="668"/>
      <c r="M267" s="668"/>
      <c r="N267" s="340">
        <v>1</v>
      </c>
      <c r="O267" s="207">
        <v>0</v>
      </c>
      <c r="P267" s="340"/>
    </row>
    <row r="268" spans="1:16" s="661" customFormat="1" outlineLevel="1" x14ac:dyDescent="0.25">
      <c r="A268" s="266">
        <v>7</v>
      </c>
      <c r="B268" s="236" t="s">
        <v>7282</v>
      </c>
      <c r="C268" s="331" t="s">
        <v>6325</v>
      </c>
      <c r="D268" s="668">
        <v>5</v>
      </c>
      <c r="E268" s="339">
        <v>1</v>
      </c>
      <c r="F268" s="668" t="s">
        <v>72</v>
      </c>
      <c r="G268" s="668" t="s">
        <v>51</v>
      </c>
      <c r="H268" s="336" t="s">
        <v>4034</v>
      </c>
      <c r="I268" s="668">
        <v>52</v>
      </c>
      <c r="J268" s="668"/>
      <c r="K268" s="668"/>
      <c r="L268" s="668"/>
      <c r="M268" s="668"/>
      <c r="N268" s="340">
        <v>1</v>
      </c>
      <c r="O268" s="207">
        <v>0</v>
      </c>
      <c r="P268" s="340"/>
    </row>
    <row r="269" spans="1:16" s="661" customFormat="1" outlineLevel="1" x14ac:dyDescent="0.25">
      <c r="A269" s="266">
        <v>8</v>
      </c>
      <c r="B269" s="236" t="s">
        <v>7283</v>
      </c>
      <c r="C269" s="331" t="s">
        <v>6326</v>
      </c>
      <c r="D269" s="668">
        <v>6</v>
      </c>
      <c r="E269" s="339">
        <v>1</v>
      </c>
      <c r="F269" s="668" t="s">
        <v>72</v>
      </c>
      <c r="G269" s="668" t="s">
        <v>51</v>
      </c>
      <c r="H269" s="336" t="s">
        <v>2318</v>
      </c>
      <c r="I269" s="668">
        <v>54</v>
      </c>
      <c r="J269" s="668"/>
      <c r="K269" s="668"/>
      <c r="L269" s="668"/>
      <c r="M269" s="668"/>
      <c r="N269" s="340">
        <v>1</v>
      </c>
      <c r="O269" s="207">
        <v>0</v>
      </c>
      <c r="P269" s="340"/>
    </row>
    <row r="270" spans="1:16" s="661" customFormat="1" outlineLevel="1" x14ac:dyDescent="0.25">
      <c r="A270" s="266">
        <v>9</v>
      </c>
      <c r="B270" s="236" t="s">
        <v>7284</v>
      </c>
      <c r="C270" s="331" t="s">
        <v>6327</v>
      </c>
      <c r="D270" s="668">
        <v>6</v>
      </c>
      <c r="E270" s="339">
        <v>1</v>
      </c>
      <c r="F270" s="668" t="s">
        <v>72</v>
      </c>
      <c r="G270" s="668" t="s">
        <v>51</v>
      </c>
      <c r="H270" s="336" t="s">
        <v>2318</v>
      </c>
      <c r="I270" s="668">
        <v>55</v>
      </c>
      <c r="J270" s="668"/>
      <c r="K270" s="668"/>
      <c r="L270" s="668"/>
      <c r="M270" s="668"/>
      <c r="N270" s="340">
        <v>1</v>
      </c>
      <c r="O270" s="207">
        <v>0</v>
      </c>
      <c r="P270" s="340"/>
    </row>
    <row r="271" spans="1:16" s="661" customFormat="1" outlineLevel="1" x14ac:dyDescent="0.25">
      <c r="A271" s="266">
        <v>10</v>
      </c>
      <c r="B271" s="236" t="s">
        <v>7285</v>
      </c>
      <c r="C271" s="331" t="s">
        <v>4753</v>
      </c>
      <c r="D271" s="668">
        <v>6</v>
      </c>
      <c r="E271" s="339">
        <v>1</v>
      </c>
      <c r="F271" s="668" t="s">
        <v>72</v>
      </c>
      <c r="G271" s="668" t="s">
        <v>51</v>
      </c>
      <c r="H271" s="336" t="s">
        <v>2318</v>
      </c>
      <c r="I271" s="668">
        <v>50</v>
      </c>
      <c r="J271" s="668"/>
      <c r="K271" s="668"/>
      <c r="L271" s="668"/>
      <c r="M271" s="668"/>
      <c r="N271" s="340">
        <v>1</v>
      </c>
      <c r="O271" s="207">
        <v>0</v>
      </c>
      <c r="P271" s="340"/>
    </row>
    <row r="272" spans="1:16" s="661" customFormat="1" outlineLevel="1" x14ac:dyDescent="0.25">
      <c r="A272" s="266">
        <v>11</v>
      </c>
      <c r="B272" s="236" t="s">
        <v>7286</v>
      </c>
      <c r="C272" s="331" t="s">
        <v>6324</v>
      </c>
      <c r="D272" s="668">
        <v>6</v>
      </c>
      <c r="E272" s="339">
        <v>1</v>
      </c>
      <c r="F272" s="668" t="s">
        <v>72</v>
      </c>
      <c r="G272" s="668" t="s">
        <v>51</v>
      </c>
      <c r="H272" s="336" t="s">
        <v>2318</v>
      </c>
      <c r="I272" s="668">
        <v>51</v>
      </c>
      <c r="J272" s="668"/>
      <c r="K272" s="668"/>
      <c r="L272" s="668"/>
      <c r="M272" s="668"/>
      <c r="N272" s="340">
        <v>1</v>
      </c>
      <c r="O272" s="207">
        <v>0</v>
      </c>
      <c r="P272" s="340"/>
    </row>
    <row r="273" spans="1:16" s="661" customFormat="1" outlineLevel="1" x14ac:dyDescent="0.25">
      <c r="A273" s="266">
        <v>12</v>
      </c>
      <c r="B273" s="236" t="s">
        <v>7287</v>
      </c>
      <c r="C273" s="331" t="s">
        <v>6325</v>
      </c>
      <c r="D273" s="668">
        <v>6</v>
      </c>
      <c r="E273" s="339">
        <v>1</v>
      </c>
      <c r="F273" s="668" t="s">
        <v>72</v>
      </c>
      <c r="G273" s="668" t="s">
        <v>51</v>
      </c>
      <c r="H273" s="336" t="s">
        <v>2318</v>
      </c>
      <c r="I273" s="668">
        <v>52</v>
      </c>
      <c r="J273" s="668"/>
      <c r="K273" s="668"/>
      <c r="L273" s="668"/>
      <c r="M273" s="159"/>
      <c r="N273" s="340">
        <v>1</v>
      </c>
      <c r="O273" s="207">
        <v>0</v>
      </c>
      <c r="P273" s="340"/>
    </row>
    <row r="274" spans="1:16" s="661" customFormat="1" outlineLevel="1" x14ac:dyDescent="0.25">
      <c r="A274" s="266">
        <v>13</v>
      </c>
      <c r="B274" s="236" t="s">
        <v>4311</v>
      </c>
      <c r="C274" s="331" t="s">
        <v>6429</v>
      </c>
      <c r="D274" s="668">
        <v>8</v>
      </c>
      <c r="E274" s="339">
        <v>1</v>
      </c>
      <c r="F274" s="668" t="s">
        <v>72</v>
      </c>
      <c r="G274" s="668" t="s">
        <v>69</v>
      </c>
      <c r="H274" s="336" t="s">
        <v>73</v>
      </c>
      <c r="I274" s="668">
        <v>357</v>
      </c>
      <c r="J274" s="668"/>
      <c r="K274" s="668"/>
      <c r="L274" s="668"/>
      <c r="M274" s="668"/>
      <c r="N274" s="340">
        <v>1</v>
      </c>
      <c r="O274" s="207">
        <v>0</v>
      </c>
      <c r="P274" s="340"/>
    </row>
    <row r="275" spans="1:16" s="661" customFormat="1" outlineLevel="1" x14ac:dyDescent="0.25">
      <c r="A275" s="266">
        <v>14</v>
      </c>
      <c r="B275" s="236" t="s">
        <v>7289</v>
      </c>
      <c r="C275" s="331" t="s">
        <v>4755</v>
      </c>
      <c r="D275" s="668">
        <v>11</v>
      </c>
      <c r="E275" s="339">
        <v>5</v>
      </c>
      <c r="F275" s="668" t="s">
        <v>72</v>
      </c>
      <c r="G275" s="668" t="s">
        <v>51</v>
      </c>
      <c r="H275" s="336" t="s">
        <v>4037</v>
      </c>
      <c r="I275" s="668">
        <v>57</v>
      </c>
      <c r="J275" s="668"/>
      <c r="K275" s="668"/>
      <c r="L275" s="668"/>
      <c r="M275" s="668"/>
      <c r="N275" s="340">
        <v>1</v>
      </c>
      <c r="O275" s="207">
        <v>0</v>
      </c>
      <c r="P275" s="340"/>
    </row>
    <row r="276" spans="1:16" s="661" customFormat="1" outlineLevel="1" x14ac:dyDescent="0.25">
      <c r="A276" s="266">
        <v>15</v>
      </c>
      <c r="B276" s="236" t="s">
        <v>7290</v>
      </c>
      <c r="C276" s="331" t="s">
        <v>4756</v>
      </c>
      <c r="D276" s="668">
        <v>11</v>
      </c>
      <c r="E276" s="339">
        <v>5</v>
      </c>
      <c r="F276" s="668" t="s">
        <v>72</v>
      </c>
      <c r="G276" s="668" t="s">
        <v>51</v>
      </c>
      <c r="H276" s="336" t="s">
        <v>4037</v>
      </c>
      <c r="I276" s="668">
        <v>58</v>
      </c>
      <c r="J276" s="668"/>
      <c r="K276" s="668"/>
      <c r="L276" s="668"/>
      <c r="M276" s="668"/>
      <c r="N276" s="340">
        <v>1</v>
      </c>
      <c r="O276" s="207">
        <v>0</v>
      </c>
      <c r="P276" s="340"/>
    </row>
    <row r="277" spans="1:16" s="661" customFormat="1" outlineLevel="1" x14ac:dyDescent="0.25">
      <c r="A277" s="266">
        <v>16</v>
      </c>
      <c r="B277" s="236" t="s">
        <v>7288</v>
      </c>
      <c r="C277" s="331" t="s">
        <v>4755</v>
      </c>
      <c r="D277" s="668">
        <v>13</v>
      </c>
      <c r="E277" s="339">
        <v>5</v>
      </c>
      <c r="F277" s="668" t="s">
        <v>72</v>
      </c>
      <c r="G277" s="668" t="s">
        <v>51</v>
      </c>
      <c r="H277" s="336" t="s">
        <v>4039</v>
      </c>
      <c r="I277" s="668">
        <v>57</v>
      </c>
      <c r="J277" s="668"/>
      <c r="K277" s="668"/>
      <c r="L277" s="668"/>
      <c r="M277" s="668"/>
      <c r="N277" s="340">
        <v>1</v>
      </c>
      <c r="O277" s="207">
        <v>0</v>
      </c>
      <c r="P277" s="340"/>
    </row>
    <row r="278" spans="1:16" s="661" customFormat="1" outlineLevel="1" x14ac:dyDescent="0.25">
      <c r="A278" s="266">
        <v>17</v>
      </c>
      <c r="B278" s="236" t="s">
        <v>7291</v>
      </c>
      <c r="C278" s="331" t="s">
        <v>4756</v>
      </c>
      <c r="D278" s="668">
        <v>13</v>
      </c>
      <c r="E278" s="339">
        <v>5</v>
      </c>
      <c r="F278" s="668" t="s">
        <v>72</v>
      </c>
      <c r="G278" s="668" t="s">
        <v>51</v>
      </c>
      <c r="H278" s="336" t="s">
        <v>4039</v>
      </c>
      <c r="I278" s="668">
        <v>58</v>
      </c>
      <c r="J278" s="668"/>
      <c r="K278" s="668"/>
      <c r="L278" s="668"/>
      <c r="M278" s="668"/>
      <c r="N278" s="340">
        <v>1</v>
      </c>
      <c r="O278" s="207">
        <v>0</v>
      </c>
      <c r="P278" s="340"/>
    </row>
    <row r="279" spans="1:16" s="661" customFormat="1" outlineLevel="1" x14ac:dyDescent="0.25">
      <c r="A279" s="266">
        <v>18</v>
      </c>
      <c r="B279" s="236" t="s">
        <v>7292</v>
      </c>
      <c r="C279" s="331" t="s">
        <v>4755</v>
      </c>
      <c r="D279" s="668">
        <v>14</v>
      </c>
      <c r="E279" s="339">
        <v>2</v>
      </c>
      <c r="F279" s="668" t="s">
        <v>72</v>
      </c>
      <c r="G279" s="668" t="s">
        <v>51</v>
      </c>
      <c r="H279" s="336" t="s">
        <v>4035</v>
      </c>
      <c r="I279" s="668">
        <v>57</v>
      </c>
      <c r="N279" s="340">
        <v>1</v>
      </c>
      <c r="O279" s="207">
        <v>0</v>
      </c>
      <c r="P279" s="340"/>
    </row>
    <row r="280" spans="1:16" s="661" customFormat="1" outlineLevel="1" x14ac:dyDescent="0.25">
      <c r="A280" s="266">
        <v>19</v>
      </c>
      <c r="B280" s="236" t="s">
        <v>7293</v>
      </c>
      <c r="C280" s="331" t="s">
        <v>4756</v>
      </c>
      <c r="D280" s="668">
        <v>14</v>
      </c>
      <c r="E280" s="339">
        <v>2</v>
      </c>
      <c r="F280" s="668" t="s">
        <v>72</v>
      </c>
      <c r="G280" s="668" t="s">
        <v>51</v>
      </c>
      <c r="H280" s="336" t="s">
        <v>4035</v>
      </c>
      <c r="I280" s="668">
        <v>58</v>
      </c>
      <c r="N280" s="340">
        <v>1</v>
      </c>
      <c r="O280" s="207">
        <v>0</v>
      </c>
      <c r="P280" s="340"/>
    </row>
    <row r="281" spans="1:16" s="661" customFormat="1" ht="30" outlineLevel="1" x14ac:dyDescent="0.25">
      <c r="A281" s="266">
        <v>20</v>
      </c>
      <c r="B281" s="236" t="s">
        <v>7294</v>
      </c>
      <c r="C281" s="331" t="s">
        <v>4614</v>
      </c>
      <c r="D281" s="668">
        <v>15</v>
      </c>
      <c r="E281" s="339">
        <v>2</v>
      </c>
      <c r="F281" s="668" t="s">
        <v>72</v>
      </c>
      <c r="G281" s="668" t="s">
        <v>63</v>
      </c>
      <c r="H281" s="336" t="s">
        <v>2361</v>
      </c>
      <c r="I281" s="668">
        <v>3</v>
      </c>
      <c r="N281" s="340">
        <v>1</v>
      </c>
      <c r="O281" s="207">
        <v>0</v>
      </c>
      <c r="P281" s="340"/>
    </row>
    <row r="282" spans="1:16" s="661" customFormat="1" outlineLevel="1" x14ac:dyDescent="0.25">
      <c r="A282" s="266">
        <v>21</v>
      </c>
      <c r="B282" s="236" t="s">
        <v>7295</v>
      </c>
      <c r="C282" s="331" t="s">
        <v>4614</v>
      </c>
      <c r="D282" s="668">
        <v>16</v>
      </c>
      <c r="E282" s="339">
        <v>15</v>
      </c>
      <c r="F282" s="668"/>
      <c r="G282" s="668" t="s">
        <v>54</v>
      </c>
      <c r="H282" s="336" t="s">
        <v>73</v>
      </c>
      <c r="I282" s="668">
        <v>23</v>
      </c>
      <c r="N282" s="340">
        <v>1</v>
      </c>
      <c r="O282" s="207">
        <v>0</v>
      </c>
      <c r="P282" s="340"/>
    </row>
    <row r="283" spans="1:16" s="661" customFormat="1" outlineLevel="1" x14ac:dyDescent="0.25">
      <c r="A283" s="266">
        <v>22</v>
      </c>
      <c r="B283" s="236" t="s">
        <v>4197</v>
      </c>
      <c r="C283" s="331" t="s">
        <v>4614</v>
      </c>
      <c r="D283" s="668">
        <v>19</v>
      </c>
      <c r="E283" s="339">
        <v>60</v>
      </c>
      <c r="F283" s="668" t="s">
        <v>72</v>
      </c>
      <c r="G283" s="668" t="s">
        <v>63</v>
      </c>
      <c r="H283" s="668" t="s">
        <v>2340</v>
      </c>
      <c r="I283" s="668">
        <v>3</v>
      </c>
      <c r="J283" s="668"/>
      <c r="K283" s="668"/>
      <c r="L283" s="668"/>
      <c r="M283" s="668"/>
      <c r="N283" s="340">
        <v>1</v>
      </c>
      <c r="O283" s="207">
        <v>0</v>
      </c>
      <c r="P283" s="340"/>
    </row>
    <row r="284" spans="1:16" s="661" customFormat="1" outlineLevel="1" x14ac:dyDescent="0.25">
      <c r="A284" s="266">
        <v>23</v>
      </c>
      <c r="B284" s="236" t="s">
        <v>7296</v>
      </c>
      <c r="C284" s="331" t="s">
        <v>4614</v>
      </c>
      <c r="D284" s="668">
        <v>20</v>
      </c>
      <c r="E284" s="339">
        <v>0</v>
      </c>
      <c r="F284" s="668" t="s">
        <v>72</v>
      </c>
      <c r="G284" s="668" t="s">
        <v>63</v>
      </c>
      <c r="H284" s="668" t="s">
        <v>2341</v>
      </c>
      <c r="I284" s="668">
        <v>3</v>
      </c>
      <c r="J284" s="668"/>
      <c r="K284" s="668"/>
      <c r="L284" s="668"/>
      <c r="M284" s="668"/>
      <c r="N284" s="340">
        <v>1</v>
      </c>
      <c r="O284" s="207">
        <v>0</v>
      </c>
      <c r="P284" s="340"/>
    </row>
    <row r="285" spans="1:16" s="661" customFormat="1" outlineLevel="1" x14ac:dyDescent="0.25">
      <c r="A285" s="266">
        <v>24</v>
      </c>
      <c r="B285" s="236" t="s">
        <v>7297</v>
      </c>
      <c r="C285" s="331" t="s">
        <v>4614</v>
      </c>
      <c r="D285" s="668">
        <v>21</v>
      </c>
      <c r="E285" s="339">
        <v>70</v>
      </c>
      <c r="F285" s="668" t="s">
        <v>72</v>
      </c>
      <c r="G285" s="668" t="s">
        <v>63</v>
      </c>
      <c r="H285" s="668" t="s">
        <v>2342</v>
      </c>
      <c r="I285" s="668">
        <v>3</v>
      </c>
      <c r="J285" s="668"/>
      <c r="K285" s="668"/>
      <c r="L285" s="668"/>
      <c r="M285" s="668"/>
      <c r="N285" s="340">
        <v>1</v>
      </c>
      <c r="O285" s="207">
        <v>0</v>
      </c>
      <c r="P285" s="340"/>
    </row>
    <row r="286" spans="1:16" s="661" customFormat="1" outlineLevel="1" x14ac:dyDescent="0.25">
      <c r="A286" s="266">
        <v>25</v>
      </c>
      <c r="B286" s="236" t="s">
        <v>7298</v>
      </c>
      <c r="C286" s="331" t="s">
        <v>4614</v>
      </c>
      <c r="D286" s="668">
        <v>22</v>
      </c>
      <c r="E286" s="339">
        <v>3</v>
      </c>
      <c r="F286" s="668" t="s">
        <v>72</v>
      </c>
      <c r="G286" s="668" t="s">
        <v>63</v>
      </c>
      <c r="H286" s="668" t="s">
        <v>2343</v>
      </c>
      <c r="I286" s="668">
        <v>3</v>
      </c>
      <c r="J286" s="668"/>
      <c r="K286" s="668"/>
      <c r="L286" s="668"/>
      <c r="M286" s="668"/>
      <c r="N286" s="340">
        <v>1</v>
      </c>
      <c r="O286" s="207">
        <v>0</v>
      </c>
      <c r="P286" s="340"/>
    </row>
    <row r="287" spans="1:16" s="661" customFormat="1" outlineLevel="1" x14ac:dyDescent="0.25">
      <c r="A287" s="266">
        <v>26</v>
      </c>
      <c r="B287" s="236" t="s">
        <v>7299</v>
      </c>
      <c r="C287" s="331" t="s">
        <v>4614</v>
      </c>
      <c r="D287" s="668">
        <v>24</v>
      </c>
      <c r="E287" s="339">
        <v>60</v>
      </c>
      <c r="F287" s="668" t="s">
        <v>72</v>
      </c>
      <c r="G287" s="668" t="s">
        <v>63</v>
      </c>
      <c r="H287" s="668" t="s">
        <v>2344</v>
      </c>
      <c r="I287" s="668">
        <v>3</v>
      </c>
      <c r="J287" s="668"/>
      <c r="K287" s="668"/>
      <c r="L287" s="668"/>
      <c r="M287" s="668"/>
      <c r="N287" s="340">
        <v>1</v>
      </c>
      <c r="O287" s="207">
        <v>0</v>
      </c>
      <c r="P287" s="340"/>
    </row>
    <row r="288" spans="1:16" s="661" customFormat="1" outlineLevel="1" x14ac:dyDescent="0.25">
      <c r="A288" s="266">
        <v>27</v>
      </c>
      <c r="B288" s="236" t="s">
        <v>7300</v>
      </c>
      <c r="C288" s="331" t="s">
        <v>4614</v>
      </c>
      <c r="D288" s="668">
        <v>25</v>
      </c>
      <c r="E288" s="339">
        <v>3</v>
      </c>
      <c r="F288" s="668" t="s">
        <v>72</v>
      </c>
      <c r="G288" s="668" t="s">
        <v>63</v>
      </c>
      <c r="H288" s="668" t="s">
        <v>2345</v>
      </c>
      <c r="I288" s="668">
        <v>3</v>
      </c>
      <c r="J288" s="668"/>
      <c r="K288" s="668"/>
      <c r="L288" s="668"/>
      <c r="M288" s="668"/>
      <c r="N288" s="340">
        <v>1</v>
      </c>
      <c r="O288" s="207">
        <v>1</v>
      </c>
      <c r="P288" s="340"/>
    </row>
    <row r="289" spans="1:16" s="661" customFormat="1" outlineLevel="1" x14ac:dyDescent="0.25">
      <c r="A289" s="266">
        <v>28</v>
      </c>
      <c r="B289" s="236" t="s">
        <v>7301</v>
      </c>
      <c r="C289" s="331" t="s">
        <v>4614</v>
      </c>
      <c r="D289" s="668">
        <v>26</v>
      </c>
      <c r="E289" s="339">
        <v>0</v>
      </c>
      <c r="F289" s="668" t="s">
        <v>72</v>
      </c>
      <c r="G289" s="668" t="s">
        <v>63</v>
      </c>
      <c r="H289" s="668" t="s">
        <v>2346</v>
      </c>
      <c r="I289" s="668">
        <v>3</v>
      </c>
      <c r="J289" s="668"/>
      <c r="K289" s="668"/>
      <c r="L289" s="668"/>
      <c r="M289" s="668"/>
      <c r="N289" s="340">
        <v>1</v>
      </c>
      <c r="O289" s="207">
        <v>1</v>
      </c>
      <c r="P289" s="340"/>
    </row>
    <row r="290" spans="1:16" s="661" customFormat="1" outlineLevel="1" x14ac:dyDescent="0.25">
      <c r="A290" s="266">
        <v>29</v>
      </c>
      <c r="B290" s="236" t="s">
        <v>7302</v>
      </c>
      <c r="C290" s="331" t="s">
        <v>4614</v>
      </c>
      <c r="D290" s="668">
        <v>27</v>
      </c>
      <c r="E290" s="339">
        <v>0</v>
      </c>
      <c r="F290" s="668" t="s">
        <v>72</v>
      </c>
      <c r="G290" s="668" t="s">
        <v>63</v>
      </c>
      <c r="H290" s="668" t="s">
        <v>2347</v>
      </c>
      <c r="I290" s="668">
        <v>3</v>
      </c>
      <c r="J290" s="668"/>
      <c r="K290" s="668"/>
      <c r="L290" s="668"/>
      <c r="M290" s="668"/>
      <c r="N290" s="340">
        <v>1</v>
      </c>
      <c r="O290" s="207">
        <v>0</v>
      </c>
      <c r="P290" s="340"/>
    </row>
    <row r="291" spans="1:16" s="661" customFormat="1" outlineLevel="1" x14ac:dyDescent="0.25">
      <c r="A291" s="266">
        <v>30</v>
      </c>
      <c r="B291" s="236" t="s">
        <v>7303</v>
      </c>
      <c r="C291" s="331" t="s">
        <v>4614</v>
      </c>
      <c r="D291" s="668">
        <v>28</v>
      </c>
      <c r="E291" s="339">
        <v>0</v>
      </c>
      <c r="F291" s="668" t="s">
        <v>72</v>
      </c>
      <c r="G291" s="668" t="s">
        <v>63</v>
      </c>
      <c r="H291" s="668" t="s">
        <v>3225</v>
      </c>
      <c r="I291" s="668">
        <v>3</v>
      </c>
      <c r="J291" s="668"/>
      <c r="K291" s="668"/>
      <c r="L291" s="668"/>
      <c r="M291" s="668"/>
      <c r="N291" s="340">
        <v>1</v>
      </c>
      <c r="O291" s="207">
        <v>0</v>
      </c>
      <c r="P291" s="340"/>
    </row>
    <row r="292" spans="1:16" s="661" customFormat="1" outlineLevel="1" x14ac:dyDescent="0.25">
      <c r="A292" s="266">
        <v>31</v>
      </c>
      <c r="B292" s="236" t="s">
        <v>7304</v>
      </c>
      <c r="C292" s="331" t="s">
        <v>4614</v>
      </c>
      <c r="D292" s="339">
        <v>28</v>
      </c>
      <c r="E292" s="339">
        <v>0</v>
      </c>
      <c r="F292" s="668" t="s">
        <v>72</v>
      </c>
      <c r="G292" s="668" t="s">
        <v>63</v>
      </c>
      <c r="H292" s="668" t="s">
        <v>3227</v>
      </c>
      <c r="I292" s="340">
        <v>3</v>
      </c>
      <c r="J292" s="668"/>
      <c r="K292" s="668"/>
      <c r="L292" s="668"/>
      <c r="M292" s="668"/>
      <c r="N292" s="340">
        <v>1</v>
      </c>
      <c r="O292" s="207">
        <v>0</v>
      </c>
      <c r="P292" s="340"/>
    </row>
    <row r="293" spans="1:16" s="661" customFormat="1" outlineLevel="1" x14ac:dyDescent="0.25">
      <c r="A293" s="266">
        <v>32</v>
      </c>
      <c r="B293" s="236" t="s">
        <v>7305</v>
      </c>
      <c r="C293" s="331" t="s">
        <v>4614</v>
      </c>
      <c r="D293" s="339">
        <v>31</v>
      </c>
      <c r="E293" s="339">
        <v>0</v>
      </c>
      <c r="F293" s="668" t="s">
        <v>72</v>
      </c>
      <c r="G293" s="668" t="s">
        <v>63</v>
      </c>
      <c r="H293" s="668" t="s">
        <v>3632</v>
      </c>
      <c r="I293" s="340">
        <v>3</v>
      </c>
      <c r="J293" s="668"/>
      <c r="K293" s="668"/>
      <c r="L293" s="668"/>
      <c r="M293" s="668"/>
      <c r="N293" s="340">
        <v>1</v>
      </c>
      <c r="O293" s="207">
        <v>0</v>
      </c>
      <c r="P293" s="340"/>
    </row>
    <row r="294" spans="1:16" s="661" customFormat="1" outlineLevel="1" x14ac:dyDescent="0.25">
      <c r="A294" s="266">
        <v>33</v>
      </c>
      <c r="B294" s="236" t="s">
        <v>7311</v>
      </c>
      <c r="C294" s="331" t="s">
        <v>4614</v>
      </c>
      <c r="D294" s="339">
        <v>30</v>
      </c>
      <c r="E294" s="339">
        <v>0</v>
      </c>
      <c r="F294" s="668" t="s">
        <v>72</v>
      </c>
      <c r="G294" s="668" t="s">
        <v>63</v>
      </c>
      <c r="H294" s="668" t="s">
        <v>2542</v>
      </c>
      <c r="I294" s="340">
        <v>3</v>
      </c>
      <c r="J294" s="668"/>
      <c r="K294" s="668"/>
      <c r="L294" s="668"/>
      <c r="M294" s="668"/>
      <c r="N294" s="340">
        <v>1</v>
      </c>
      <c r="O294" s="207">
        <v>0</v>
      </c>
      <c r="P294" s="340"/>
    </row>
    <row r="295" spans="1:16" s="661" customFormat="1" outlineLevel="1" x14ac:dyDescent="0.25">
      <c r="A295" s="266">
        <v>34</v>
      </c>
      <c r="B295" s="236"/>
      <c r="C295" s="331"/>
      <c r="D295" s="339"/>
      <c r="E295" s="339"/>
      <c r="F295" s="668"/>
      <c r="G295" s="668"/>
      <c r="H295" s="668"/>
      <c r="I295" s="340"/>
      <c r="J295" s="668"/>
      <c r="K295" s="668"/>
      <c r="L295" s="668"/>
      <c r="M295" s="668"/>
      <c r="N295" s="340"/>
      <c r="O295" s="207"/>
      <c r="P295" s="340"/>
    </row>
    <row r="296" spans="1:16" s="661" customFormat="1" outlineLevel="1" x14ac:dyDescent="0.25">
      <c r="A296" s="266">
        <v>35</v>
      </c>
      <c r="B296" s="236"/>
      <c r="C296" s="331"/>
      <c r="D296" s="339"/>
      <c r="E296" s="339"/>
      <c r="F296" s="668"/>
      <c r="G296" s="668"/>
      <c r="H296" s="668"/>
      <c r="I296" s="340"/>
      <c r="J296" s="668"/>
      <c r="K296" s="668"/>
      <c r="L296" s="668"/>
      <c r="M296" s="668"/>
      <c r="N296" s="340"/>
      <c r="O296" s="207"/>
      <c r="P296" s="340"/>
    </row>
    <row r="297" spans="1:16" s="661" customFormat="1" outlineLevel="1" x14ac:dyDescent="0.25">
      <c r="A297" s="266">
        <v>36</v>
      </c>
      <c r="B297" s="236"/>
      <c r="C297" s="331"/>
      <c r="D297" s="339"/>
      <c r="E297" s="339"/>
      <c r="F297" s="668"/>
      <c r="G297" s="668"/>
      <c r="H297" s="668"/>
      <c r="I297" s="340"/>
      <c r="J297" s="668"/>
      <c r="K297" s="668"/>
      <c r="L297" s="668"/>
      <c r="M297" s="668"/>
      <c r="N297" s="340"/>
      <c r="O297" s="207"/>
      <c r="P297" s="340"/>
    </row>
    <row r="298" spans="1:16" s="661" customFormat="1" outlineLevel="1" x14ac:dyDescent="0.25">
      <c r="A298" s="266">
        <v>37</v>
      </c>
      <c r="B298" s="236"/>
      <c r="C298" s="331"/>
      <c r="D298" s="339"/>
      <c r="E298" s="339"/>
      <c r="F298" s="668"/>
      <c r="G298" s="668"/>
      <c r="H298" s="668"/>
      <c r="I298" s="340"/>
      <c r="J298" s="668"/>
      <c r="K298" s="668"/>
      <c r="L298" s="668"/>
      <c r="M298" s="668"/>
      <c r="N298" s="340"/>
      <c r="O298" s="207"/>
      <c r="P298" s="340"/>
    </row>
    <row r="299" spans="1:16" s="661" customFormat="1" outlineLevel="1" x14ac:dyDescent="0.25">
      <c r="A299" s="266">
        <v>38</v>
      </c>
      <c r="B299" s="236"/>
      <c r="C299" s="331"/>
      <c r="D299" s="339"/>
      <c r="E299" s="339"/>
      <c r="F299" s="668"/>
      <c r="G299" s="668"/>
      <c r="H299" s="668"/>
      <c r="I299" s="340"/>
      <c r="J299" s="668"/>
      <c r="K299" s="668"/>
      <c r="L299" s="668"/>
      <c r="M299" s="668"/>
      <c r="N299" s="340"/>
      <c r="O299" s="207"/>
      <c r="P299" s="340"/>
    </row>
    <row r="300" spans="1:16" s="661" customFormat="1" outlineLevel="1" x14ac:dyDescent="0.25">
      <c r="A300" s="266">
        <v>39</v>
      </c>
      <c r="B300" s="236"/>
      <c r="C300" s="331"/>
      <c r="D300" s="339"/>
      <c r="E300" s="339"/>
      <c r="F300" s="668"/>
      <c r="G300" s="668"/>
      <c r="H300" s="668"/>
      <c r="I300" s="340"/>
      <c r="J300" s="668"/>
      <c r="K300" s="668"/>
      <c r="L300" s="668"/>
      <c r="M300" s="668"/>
      <c r="N300" s="340"/>
      <c r="O300" s="207"/>
      <c r="P300" s="340"/>
    </row>
    <row r="301" spans="1:16" s="661" customFormat="1" outlineLevel="1" x14ac:dyDescent="0.25">
      <c r="A301" s="266">
        <v>40</v>
      </c>
      <c r="B301" s="236"/>
      <c r="C301" s="331"/>
      <c r="D301" s="339"/>
      <c r="E301" s="339"/>
      <c r="F301" s="668"/>
      <c r="G301" s="668"/>
      <c r="H301" s="668"/>
      <c r="I301" s="340"/>
      <c r="J301" s="668"/>
      <c r="K301" s="668"/>
      <c r="L301" s="668"/>
      <c r="M301" s="668"/>
      <c r="N301" s="340"/>
      <c r="O301" s="207"/>
      <c r="P301" s="340"/>
    </row>
    <row r="302" spans="1:16" s="661" customFormat="1" outlineLevel="1" x14ac:dyDescent="0.25">
      <c r="A302" s="266">
        <v>41</v>
      </c>
      <c r="B302" s="236"/>
      <c r="C302" s="331"/>
      <c r="D302" s="339"/>
      <c r="E302" s="339"/>
      <c r="F302" s="668"/>
      <c r="G302" s="668"/>
      <c r="H302" s="668"/>
      <c r="I302" s="340"/>
      <c r="J302" s="668"/>
      <c r="K302" s="668"/>
      <c r="L302" s="668"/>
      <c r="M302" s="668"/>
      <c r="N302" s="340"/>
      <c r="O302" s="207"/>
      <c r="P302" s="340"/>
    </row>
    <row r="303" spans="1:16" s="661" customFormat="1" outlineLevel="1" x14ac:dyDescent="0.25">
      <c r="A303" s="266">
        <v>42</v>
      </c>
      <c r="B303" s="236"/>
      <c r="C303" s="331"/>
      <c r="D303" s="339"/>
      <c r="E303" s="339"/>
      <c r="F303" s="668"/>
      <c r="G303" s="668"/>
      <c r="H303" s="668"/>
      <c r="I303" s="340"/>
      <c r="J303" s="668"/>
      <c r="K303" s="668"/>
      <c r="L303" s="668"/>
      <c r="M303" s="668"/>
      <c r="N303" s="340"/>
      <c r="O303" s="207"/>
      <c r="P303" s="340"/>
    </row>
    <row r="304" spans="1:16" s="661" customFormat="1" outlineLevel="1" x14ac:dyDescent="0.25">
      <c r="A304" s="266">
        <v>43</v>
      </c>
      <c r="B304" s="236"/>
      <c r="C304" s="331"/>
      <c r="D304" s="339"/>
      <c r="E304" s="339"/>
      <c r="F304" s="668"/>
      <c r="G304" s="668"/>
      <c r="H304" s="668"/>
      <c r="I304" s="340"/>
      <c r="J304" s="668"/>
      <c r="K304" s="668"/>
      <c r="L304" s="668"/>
      <c r="M304" s="668"/>
      <c r="N304" s="340"/>
      <c r="O304" s="207"/>
      <c r="P304" s="340"/>
    </row>
    <row r="305" spans="1:16" s="661" customFormat="1" outlineLevel="1" x14ac:dyDescent="0.25">
      <c r="A305" s="266">
        <v>44</v>
      </c>
      <c r="B305" s="236"/>
      <c r="C305" s="331"/>
      <c r="D305" s="339"/>
      <c r="E305" s="339"/>
      <c r="F305" s="668"/>
      <c r="G305" s="668"/>
      <c r="H305" s="668"/>
      <c r="I305" s="340"/>
      <c r="J305" s="668"/>
      <c r="K305" s="668"/>
      <c r="L305" s="668"/>
      <c r="M305" s="668"/>
      <c r="N305" s="340"/>
      <c r="O305" s="207"/>
      <c r="P305" s="340"/>
    </row>
    <row r="306" spans="1:16" s="661" customFormat="1" outlineLevel="1" x14ac:dyDescent="0.25">
      <c r="A306" s="266">
        <v>45</v>
      </c>
      <c r="B306" s="236"/>
      <c r="C306" s="331"/>
      <c r="D306" s="339"/>
      <c r="E306" s="339"/>
      <c r="F306" s="668"/>
      <c r="G306" s="668"/>
      <c r="H306" s="668"/>
      <c r="I306" s="340"/>
      <c r="J306" s="668"/>
      <c r="K306" s="668"/>
      <c r="L306" s="668"/>
      <c r="M306" s="668"/>
      <c r="N306" s="340"/>
      <c r="O306" s="207"/>
      <c r="P306" s="340"/>
    </row>
    <row r="307" spans="1:16" s="661" customFormat="1" outlineLevel="1" x14ac:dyDescent="0.25">
      <c r="A307" s="266">
        <v>46</v>
      </c>
      <c r="B307" s="236"/>
      <c r="C307" s="331"/>
      <c r="D307" s="339"/>
      <c r="E307" s="339"/>
      <c r="F307" s="668"/>
      <c r="G307" s="668"/>
      <c r="H307" s="668"/>
      <c r="I307" s="340"/>
      <c r="J307" s="668"/>
      <c r="K307" s="668"/>
      <c r="L307" s="668"/>
      <c r="M307" s="668"/>
      <c r="N307" s="340"/>
      <c r="O307" s="207"/>
      <c r="P307" s="340"/>
    </row>
    <row r="308" spans="1:16" s="661" customFormat="1" outlineLevel="1" x14ac:dyDescent="0.25">
      <c r="A308" s="266">
        <v>47</v>
      </c>
      <c r="B308" s="236"/>
      <c r="C308" s="331"/>
      <c r="D308" s="339"/>
      <c r="E308" s="339"/>
      <c r="F308" s="668"/>
      <c r="G308" s="668"/>
      <c r="H308" s="668"/>
      <c r="I308" s="340"/>
      <c r="J308" s="668"/>
      <c r="K308" s="668"/>
      <c r="L308" s="668"/>
      <c r="M308" s="668"/>
      <c r="N308" s="340"/>
      <c r="O308" s="207"/>
      <c r="P308" s="340"/>
    </row>
    <row r="309" spans="1:16" s="661" customFormat="1" outlineLevel="1" x14ac:dyDescent="0.25">
      <c r="A309" s="266">
        <v>48</v>
      </c>
      <c r="B309" s="236"/>
      <c r="C309" s="331"/>
      <c r="D309" s="339"/>
      <c r="E309" s="339"/>
      <c r="F309" s="668"/>
      <c r="G309" s="668"/>
      <c r="H309" s="668"/>
      <c r="I309" s="340"/>
      <c r="J309" s="668"/>
      <c r="K309" s="668"/>
      <c r="L309" s="668"/>
      <c r="N309" s="340"/>
      <c r="O309" s="207"/>
      <c r="P309" s="340"/>
    </row>
    <row r="310" spans="1:16" s="661" customFormat="1" outlineLevel="1" x14ac:dyDescent="0.25">
      <c r="A310" s="266">
        <v>49</v>
      </c>
      <c r="B310" s="236"/>
      <c r="C310" s="331"/>
      <c r="D310" s="339"/>
      <c r="E310" s="339"/>
      <c r="F310" s="668"/>
      <c r="G310" s="668"/>
      <c r="H310" s="668"/>
      <c r="I310" s="340"/>
      <c r="J310" s="668"/>
      <c r="K310" s="668"/>
      <c r="L310" s="668"/>
      <c r="N310" s="340"/>
      <c r="O310" s="207"/>
      <c r="P310" s="340"/>
    </row>
    <row r="311" spans="1:16" s="661" customFormat="1" outlineLevel="1" x14ac:dyDescent="0.25">
      <c r="A311" s="266">
        <v>50</v>
      </c>
      <c r="B311" s="236"/>
      <c r="C311" s="331"/>
      <c r="D311" s="339"/>
      <c r="E311" s="339"/>
      <c r="F311" s="668"/>
      <c r="G311" s="668"/>
      <c r="H311" s="668"/>
      <c r="I311" s="340"/>
      <c r="J311" s="668"/>
      <c r="K311" s="668"/>
      <c r="L311" s="668"/>
      <c r="N311" s="340"/>
      <c r="O311" s="207"/>
      <c r="P311" s="340"/>
    </row>
    <row r="312" spans="1:16" s="661" customFormat="1" outlineLevel="1" x14ac:dyDescent="0.25">
      <c r="A312" s="266">
        <v>51</v>
      </c>
      <c r="B312" s="236"/>
      <c r="C312" s="331"/>
      <c r="D312" s="339"/>
      <c r="E312" s="339"/>
      <c r="F312" s="668"/>
      <c r="G312" s="668"/>
      <c r="H312" s="668"/>
      <c r="I312" s="340"/>
      <c r="J312" s="668"/>
      <c r="K312" s="668"/>
      <c r="L312" s="668"/>
      <c r="N312" s="340"/>
      <c r="O312" s="207"/>
      <c r="P312" s="340"/>
    </row>
    <row r="313" spans="1:16" s="661" customFormat="1" outlineLevel="1" x14ac:dyDescent="0.25">
      <c r="A313" s="266">
        <v>52</v>
      </c>
      <c r="B313" s="236"/>
      <c r="C313" s="331"/>
      <c r="D313" s="339"/>
      <c r="E313" s="339"/>
      <c r="F313" s="668"/>
      <c r="G313" s="668"/>
      <c r="H313" s="668"/>
      <c r="I313" s="340"/>
      <c r="J313" s="668"/>
      <c r="K313" s="668"/>
      <c r="L313" s="668"/>
      <c r="N313" s="340"/>
      <c r="O313" s="207"/>
      <c r="P313" s="340"/>
    </row>
    <row r="314" spans="1:16" s="661" customFormat="1" outlineLevel="1" x14ac:dyDescent="0.25">
      <c r="A314" s="266">
        <v>53</v>
      </c>
      <c r="B314" s="236"/>
      <c r="C314" s="331"/>
      <c r="D314" s="339"/>
      <c r="E314" s="339"/>
      <c r="F314" s="668"/>
      <c r="G314" s="668"/>
      <c r="H314" s="668"/>
      <c r="I314" s="340"/>
      <c r="J314" s="668"/>
      <c r="K314" s="668"/>
      <c r="L314" s="668"/>
      <c r="N314" s="340"/>
      <c r="O314" s="207"/>
      <c r="P314" s="340"/>
    </row>
    <row r="315" spans="1:16" s="661" customFormat="1" outlineLevel="1" x14ac:dyDescent="0.25">
      <c r="A315" s="266">
        <v>54</v>
      </c>
      <c r="B315" s="236"/>
      <c r="C315" s="331"/>
      <c r="D315" s="339"/>
      <c r="E315" s="339"/>
      <c r="F315" s="668"/>
      <c r="G315" s="668"/>
      <c r="H315" s="668"/>
      <c r="I315" s="340"/>
      <c r="J315" s="668"/>
      <c r="K315" s="668"/>
      <c r="L315" s="668"/>
      <c r="N315" s="340"/>
      <c r="O315" s="207"/>
      <c r="P315" s="340"/>
    </row>
    <row r="316" spans="1:16" s="661" customFormat="1" outlineLevel="1" x14ac:dyDescent="0.25">
      <c r="A316" s="266">
        <v>55</v>
      </c>
      <c r="B316" s="236"/>
      <c r="C316" s="331"/>
      <c r="D316" s="339"/>
      <c r="E316" s="339"/>
      <c r="F316" s="668"/>
      <c r="G316" s="668"/>
      <c r="H316" s="668"/>
      <c r="I316" s="340"/>
      <c r="J316" s="668"/>
      <c r="K316" s="668"/>
      <c r="L316" s="668"/>
      <c r="M316" s="668"/>
      <c r="N316" s="340"/>
      <c r="O316" s="207"/>
      <c r="P316" s="340"/>
    </row>
    <row r="317" spans="1:16" s="661" customFormat="1" outlineLevel="1" x14ac:dyDescent="0.25">
      <c r="A317" s="266">
        <v>56</v>
      </c>
      <c r="B317" s="236"/>
      <c r="C317" s="331"/>
      <c r="D317" s="339"/>
      <c r="E317" s="339"/>
      <c r="F317" s="668"/>
      <c r="G317" s="668"/>
      <c r="H317" s="668"/>
      <c r="I317" s="340"/>
      <c r="J317" s="668"/>
      <c r="K317" s="668"/>
      <c r="L317" s="668"/>
      <c r="M317" s="668"/>
      <c r="N317" s="340"/>
      <c r="O317" s="207"/>
      <c r="P317" s="340"/>
    </row>
    <row r="318" spans="1:16" s="661" customFormat="1" outlineLevel="1" x14ac:dyDescent="0.25">
      <c r="A318" s="266">
        <v>57</v>
      </c>
      <c r="B318" s="236"/>
      <c r="C318" s="331"/>
      <c r="D318" s="339"/>
      <c r="E318" s="339"/>
      <c r="F318" s="668"/>
      <c r="G318" s="668"/>
      <c r="H318" s="668"/>
      <c r="I318" s="340"/>
      <c r="J318" s="668"/>
      <c r="K318" s="668"/>
      <c r="L318" s="668"/>
      <c r="M318" s="668"/>
      <c r="N318" s="340"/>
      <c r="O318" s="207"/>
      <c r="P318" s="340"/>
    </row>
    <row r="319" spans="1:16" s="661" customFormat="1" outlineLevel="1" x14ac:dyDescent="0.25">
      <c r="A319" s="266">
        <v>58</v>
      </c>
      <c r="B319" s="352"/>
      <c r="C319" s="331"/>
      <c r="D319" s="339"/>
      <c r="E319" s="339"/>
      <c r="F319" s="668"/>
      <c r="G319" s="668"/>
      <c r="H319" s="668"/>
      <c r="I319" s="340"/>
      <c r="J319" s="668"/>
      <c r="K319" s="668"/>
      <c r="L319" s="668"/>
      <c r="M319" s="668"/>
      <c r="N319" s="340"/>
      <c r="O319" s="207"/>
      <c r="P319" s="340"/>
    </row>
    <row r="320" spans="1:16" s="661" customFormat="1" outlineLevel="1" x14ac:dyDescent="0.25">
      <c r="A320" s="266">
        <v>59</v>
      </c>
      <c r="B320" s="352"/>
      <c r="C320" s="331"/>
      <c r="D320" s="668"/>
      <c r="E320" s="339"/>
      <c r="F320" s="668"/>
      <c r="G320" s="668"/>
      <c r="H320" s="336"/>
      <c r="I320" s="668"/>
      <c r="J320" s="668"/>
      <c r="K320" s="668"/>
      <c r="L320" s="668"/>
      <c r="M320" s="668"/>
      <c r="N320" s="340"/>
      <c r="O320" s="207"/>
      <c r="P320" s="340"/>
    </row>
    <row r="321" spans="1:16" outlineLevel="1" x14ac:dyDescent="0.25">
      <c r="A321" s="266">
        <v>60</v>
      </c>
      <c r="B321" s="236"/>
      <c r="C321" s="331"/>
      <c r="D321" s="339"/>
      <c r="E321" s="339"/>
      <c r="F321" s="668"/>
      <c r="G321" s="668"/>
      <c r="H321" s="668"/>
      <c r="I321" s="668"/>
      <c r="J321" s="668"/>
      <c r="K321" s="668"/>
      <c r="L321" s="668"/>
      <c r="M321" s="339"/>
      <c r="N321" s="340"/>
      <c r="O321" s="207"/>
      <c r="P321" s="340"/>
    </row>
    <row r="322" spans="1:16" outlineLevel="1" x14ac:dyDescent="0.25">
      <c r="A322" s="266">
        <v>61</v>
      </c>
      <c r="B322" s="236"/>
      <c r="C322" s="331"/>
      <c r="D322" s="339"/>
      <c r="E322" s="339"/>
      <c r="F322" s="668"/>
      <c r="G322" s="668"/>
      <c r="H322" s="668"/>
      <c r="I322" s="340"/>
      <c r="J322" s="668"/>
      <c r="K322" s="668"/>
      <c r="L322" s="668"/>
      <c r="M322" s="339"/>
      <c r="N322" s="340"/>
      <c r="O322" s="207"/>
      <c r="P322" s="340"/>
    </row>
    <row r="323" spans="1:16" outlineLevel="1" x14ac:dyDescent="0.25">
      <c r="A323" s="266">
        <v>62</v>
      </c>
      <c r="B323" s="236"/>
      <c r="C323" s="207"/>
      <c r="D323" s="339"/>
      <c r="E323" s="339"/>
      <c r="F323" s="668"/>
      <c r="G323" s="668"/>
      <c r="H323" s="668"/>
      <c r="I323" s="668"/>
      <c r="J323" s="668"/>
      <c r="K323" s="668"/>
      <c r="L323" s="668"/>
      <c r="M323" s="339"/>
      <c r="N323" s="340"/>
      <c r="O323" s="207"/>
      <c r="P323" s="668"/>
    </row>
    <row r="324" spans="1:16" outlineLevel="1" x14ac:dyDescent="0.25">
      <c r="A324" s="266">
        <v>63</v>
      </c>
      <c r="B324" s="236"/>
      <c r="C324" s="666"/>
      <c r="D324" s="339"/>
      <c r="E324" s="339"/>
      <c r="F324" s="668"/>
      <c r="G324" s="668"/>
      <c r="H324" s="336"/>
      <c r="I324" s="340"/>
      <c r="J324" s="668"/>
      <c r="K324" s="668"/>
      <c r="L324" s="668"/>
      <c r="M324" s="339"/>
      <c r="N324" s="340"/>
      <c r="O324" s="207"/>
      <c r="P324" s="668"/>
    </row>
    <row r="325" spans="1:16" outlineLevel="1" x14ac:dyDescent="0.25">
      <c r="A325" s="266">
        <v>64</v>
      </c>
      <c r="B325" s="236"/>
      <c r="C325" s="666"/>
      <c r="D325" s="339"/>
      <c r="E325" s="339"/>
      <c r="F325" s="668"/>
      <c r="G325" s="668"/>
      <c r="H325" s="353"/>
      <c r="I325" s="340"/>
      <c r="J325" s="668"/>
      <c r="K325" s="668"/>
      <c r="L325" s="668"/>
      <c r="M325" s="339"/>
      <c r="N325" s="340"/>
      <c r="O325" s="207"/>
      <c r="P325" s="668"/>
    </row>
    <row r="326" spans="1:16" outlineLevel="1" x14ac:dyDescent="0.25">
      <c r="A326" s="266">
        <v>65</v>
      </c>
      <c r="B326" s="236"/>
      <c r="C326" s="666"/>
      <c r="D326" s="339"/>
      <c r="E326" s="339"/>
      <c r="F326" s="668"/>
      <c r="G326" s="668"/>
      <c r="H326" s="353"/>
      <c r="I326" s="340"/>
      <c r="J326" s="668"/>
      <c r="K326" s="668"/>
      <c r="L326" s="668"/>
      <c r="M326" s="668"/>
      <c r="N326" s="340"/>
      <c r="O326" s="207"/>
      <c r="P326" s="668"/>
    </row>
    <row r="327" spans="1:16" outlineLevel="1" x14ac:dyDescent="0.25">
      <c r="A327" s="266">
        <v>66</v>
      </c>
      <c r="B327" s="236"/>
      <c r="D327" s="668"/>
      <c r="E327" s="668"/>
      <c r="F327" s="668"/>
      <c r="G327" s="668"/>
      <c r="H327" s="353"/>
      <c r="I327" s="340"/>
      <c r="J327" s="668"/>
      <c r="K327" s="668"/>
      <c r="L327" s="668"/>
      <c r="M327" s="668"/>
      <c r="N327" s="340"/>
      <c r="O327" s="207"/>
      <c r="P327" s="668"/>
    </row>
    <row r="328" spans="1:16" outlineLevel="1" x14ac:dyDescent="0.25">
      <c r="A328" s="266">
        <v>67</v>
      </c>
      <c r="B328" s="236"/>
      <c r="C328" s="666"/>
      <c r="E328" s="668"/>
      <c r="F328" s="668"/>
      <c r="G328" s="668"/>
      <c r="I328" s="340"/>
      <c r="J328" s="668"/>
      <c r="K328" s="668"/>
      <c r="L328" s="668"/>
      <c r="M328" s="668"/>
      <c r="N328" s="340"/>
      <c r="O328" s="207"/>
      <c r="P328" s="668"/>
    </row>
    <row r="329" spans="1:16" outlineLevel="1" x14ac:dyDescent="0.25">
      <c r="A329" s="266">
        <v>68</v>
      </c>
      <c r="B329" s="236"/>
      <c r="C329" s="666"/>
      <c r="D329" s="668"/>
      <c r="E329" s="668"/>
      <c r="F329" s="668"/>
      <c r="G329" s="668"/>
      <c r="H329" s="353"/>
      <c r="I329" s="340"/>
      <c r="J329" s="668"/>
      <c r="K329" s="668"/>
      <c r="L329" s="668"/>
      <c r="M329" s="668"/>
      <c r="N329" s="340"/>
      <c r="O329" s="207"/>
      <c r="P329" s="668"/>
    </row>
    <row r="330" spans="1:16" outlineLevel="1" x14ac:dyDescent="0.25">
      <c r="A330" s="266">
        <v>69</v>
      </c>
      <c r="B330" s="236"/>
      <c r="C330" s="666"/>
      <c r="D330" s="668"/>
      <c r="E330" s="668"/>
      <c r="F330" s="668"/>
      <c r="G330" s="668"/>
      <c r="H330" s="353"/>
      <c r="I330" s="340"/>
      <c r="J330" s="668"/>
      <c r="K330" s="668"/>
      <c r="L330" s="668"/>
      <c r="M330" s="668"/>
      <c r="N330" s="340"/>
      <c r="O330" s="207"/>
      <c r="P330" s="668"/>
    </row>
    <row r="331" spans="1:16" outlineLevel="1" x14ac:dyDescent="0.25">
      <c r="A331" s="266">
        <v>70</v>
      </c>
      <c r="B331" s="236"/>
      <c r="C331" s="666"/>
      <c r="D331" s="668"/>
      <c r="E331" s="668"/>
      <c r="F331" s="668"/>
      <c r="G331" s="668"/>
      <c r="H331" s="353"/>
      <c r="I331" s="340"/>
      <c r="J331" s="668"/>
      <c r="K331" s="668"/>
      <c r="L331" s="668"/>
      <c r="M331" s="668"/>
      <c r="N331" s="340"/>
      <c r="O331" s="207"/>
      <c r="P331" s="668"/>
    </row>
    <row r="332" spans="1:16" outlineLevel="1" x14ac:dyDescent="0.25">
      <c r="A332" s="266">
        <v>71</v>
      </c>
      <c r="B332" s="236"/>
      <c r="C332" s="666"/>
      <c r="D332" s="339"/>
      <c r="E332" s="339"/>
      <c r="F332" s="668"/>
      <c r="G332" s="668"/>
      <c r="H332" s="336"/>
      <c r="I332" s="340"/>
      <c r="J332" s="668"/>
      <c r="K332" s="668"/>
      <c r="L332" s="668"/>
      <c r="M332" s="668"/>
      <c r="N332" s="340"/>
      <c r="O332" s="340"/>
      <c r="P332" s="668"/>
    </row>
    <row r="333" spans="1:16" outlineLevel="1" x14ac:dyDescent="0.25">
      <c r="A333" s="266">
        <v>72</v>
      </c>
      <c r="B333" s="236"/>
      <c r="C333" s="666"/>
      <c r="D333" s="339"/>
      <c r="E333" s="339"/>
      <c r="F333" s="668"/>
      <c r="G333" s="668"/>
      <c r="H333" s="336"/>
      <c r="I333" s="340"/>
      <c r="J333" s="668"/>
      <c r="K333" s="339"/>
      <c r="L333" s="339"/>
      <c r="M333" s="339"/>
      <c r="N333" s="340"/>
      <c r="O333" s="207"/>
      <c r="P333" s="668"/>
    </row>
    <row r="334" spans="1:16" outlineLevel="1" x14ac:dyDescent="0.25">
      <c r="A334" s="266">
        <v>73</v>
      </c>
      <c r="B334" s="236"/>
      <c r="C334" s="666"/>
      <c r="D334" s="668"/>
      <c r="E334" s="668"/>
      <c r="F334" s="668"/>
      <c r="G334" s="668"/>
      <c r="H334" s="353"/>
      <c r="I334" s="340"/>
      <c r="J334" s="668"/>
      <c r="K334" s="668"/>
      <c r="L334" s="668"/>
      <c r="M334" s="668"/>
      <c r="N334" s="340"/>
      <c r="O334" s="207"/>
      <c r="P334" s="668"/>
    </row>
    <row r="335" spans="1:16" outlineLevel="1" x14ac:dyDescent="0.25">
      <c r="A335" s="266">
        <v>74</v>
      </c>
      <c r="B335" s="236"/>
      <c r="C335" s="666"/>
      <c r="D335" s="339"/>
      <c r="E335" s="339"/>
      <c r="F335" s="668"/>
      <c r="G335" s="668"/>
      <c r="H335" s="336"/>
      <c r="I335" s="340"/>
      <c r="J335" s="668"/>
      <c r="K335" s="339"/>
      <c r="L335" s="339"/>
      <c r="M335" s="339"/>
      <c r="N335" s="340"/>
      <c r="O335" s="340"/>
      <c r="P335" s="668"/>
    </row>
    <row r="336" spans="1:16" outlineLevel="1" x14ac:dyDescent="0.25">
      <c r="A336" s="266">
        <v>75</v>
      </c>
      <c r="B336" s="236"/>
      <c r="C336" s="666"/>
      <c r="D336" s="339"/>
      <c r="E336" s="339"/>
      <c r="F336" s="668"/>
      <c r="G336" s="668"/>
      <c r="H336" s="336"/>
      <c r="I336" s="340"/>
      <c r="J336" s="668"/>
      <c r="K336" s="339"/>
      <c r="L336" s="339"/>
      <c r="M336" s="339"/>
      <c r="N336" s="340"/>
      <c r="O336" s="207"/>
      <c r="P336" s="668"/>
    </row>
    <row r="337" spans="1:16" outlineLevel="1" x14ac:dyDescent="0.25">
      <c r="A337" s="266">
        <v>76</v>
      </c>
      <c r="B337" s="293"/>
      <c r="C337" s="331"/>
      <c r="D337" s="668"/>
      <c r="E337" s="668"/>
      <c r="F337" s="668"/>
      <c r="G337" s="56"/>
      <c r="H337" s="353"/>
      <c r="I337" s="668"/>
      <c r="J337" s="668"/>
      <c r="K337" s="339"/>
      <c r="L337" s="339"/>
      <c r="M337" s="339"/>
      <c r="N337" s="340"/>
      <c r="O337" s="207"/>
      <c r="P337" s="668"/>
    </row>
    <row r="338" spans="1:16" outlineLevel="1" x14ac:dyDescent="0.25">
      <c r="A338" s="266">
        <v>77</v>
      </c>
      <c r="B338" s="293"/>
      <c r="C338" s="331"/>
      <c r="D338" s="668"/>
      <c r="E338" s="668"/>
      <c r="F338" s="668"/>
      <c r="G338" s="56"/>
      <c r="H338" s="353"/>
      <c r="I338" s="668"/>
      <c r="J338" s="668"/>
      <c r="K338" s="668"/>
      <c r="L338" s="668"/>
      <c r="M338" s="668"/>
      <c r="N338" s="340"/>
      <c r="O338" s="207"/>
      <c r="P338" s="668"/>
    </row>
    <row r="339" spans="1:16" outlineLevel="1" x14ac:dyDescent="0.25">
      <c r="A339" s="266">
        <v>78</v>
      </c>
      <c r="B339" s="293"/>
      <c r="C339" s="331"/>
      <c r="D339" s="668"/>
      <c r="E339" s="668"/>
      <c r="F339" s="668"/>
      <c r="G339" s="56"/>
      <c r="H339" s="304"/>
      <c r="I339" s="668"/>
      <c r="J339" s="668"/>
      <c r="K339" s="339"/>
      <c r="L339" s="339"/>
      <c r="M339" s="339"/>
      <c r="N339" s="340"/>
      <c r="O339" s="207"/>
      <c r="P339" s="668"/>
    </row>
    <row r="340" spans="1:16" outlineLevel="1" x14ac:dyDescent="0.25">
      <c r="A340" s="266">
        <v>79</v>
      </c>
      <c r="B340" s="338"/>
      <c r="C340" s="331"/>
      <c r="D340" s="668"/>
      <c r="E340" s="668"/>
      <c r="F340" s="668"/>
      <c r="G340" s="668"/>
      <c r="H340" s="340"/>
      <c r="I340" s="339"/>
      <c r="J340" s="668"/>
      <c r="K340" s="339"/>
      <c r="L340" s="339"/>
      <c r="M340" s="339"/>
      <c r="N340" s="340"/>
      <c r="O340" s="207"/>
      <c r="P340" s="668"/>
    </row>
    <row r="341" spans="1:16" outlineLevel="1" x14ac:dyDescent="0.25">
      <c r="A341" s="266">
        <v>80</v>
      </c>
      <c r="B341" s="338"/>
      <c r="C341" s="331"/>
      <c r="D341" s="668"/>
      <c r="E341" s="668"/>
      <c r="F341" s="668"/>
      <c r="G341" s="668"/>
      <c r="H341" s="340"/>
      <c r="I341" s="339"/>
      <c r="J341" s="668"/>
      <c r="K341" s="339"/>
      <c r="L341" s="339"/>
      <c r="M341" s="339"/>
      <c r="N341" s="340"/>
      <c r="O341" s="207"/>
      <c r="P341" s="668"/>
    </row>
    <row r="342" spans="1:16" outlineLevel="1" x14ac:dyDescent="0.25">
      <c r="A342" s="266">
        <v>81</v>
      </c>
      <c r="B342" s="338"/>
      <c r="C342" s="286"/>
      <c r="D342" s="668"/>
      <c r="E342" s="668"/>
      <c r="F342" s="668"/>
      <c r="G342" s="668"/>
      <c r="H342" s="336"/>
      <c r="I342" s="668"/>
      <c r="J342" s="668"/>
      <c r="K342" s="339"/>
      <c r="L342" s="339"/>
      <c r="M342" s="339"/>
      <c r="N342" s="340"/>
      <c r="O342" s="207"/>
      <c r="P342" s="668"/>
    </row>
    <row r="343" spans="1:16" outlineLevel="1" x14ac:dyDescent="0.25">
      <c r="A343" s="266">
        <v>82</v>
      </c>
      <c r="B343" s="338"/>
      <c r="C343" s="286"/>
      <c r="D343" s="668"/>
      <c r="E343" s="668"/>
      <c r="F343" s="668"/>
      <c r="G343" s="668"/>
      <c r="H343" s="336"/>
      <c r="I343" s="668"/>
      <c r="J343" s="668"/>
      <c r="K343" s="339"/>
      <c r="L343" s="339"/>
      <c r="M343" s="339"/>
      <c r="N343" s="340"/>
      <c r="O343" s="207"/>
      <c r="P343" s="668"/>
    </row>
    <row r="344" spans="1:16" outlineLevel="1" x14ac:dyDescent="0.25">
      <c r="A344" s="266">
        <v>83</v>
      </c>
      <c r="B344" s="338"/>
      <c r="C344" s="286"/>
      <c r="D344" s="668"/>
      <c r="E344" s="668"/>
      <c r="F344" s="668"/>
      <c r="G344" s="668"/>
      <c r="H344" s="336"/>
      <c r="I344" s="668"/>
      <c r="J344" s="668"/>
      <c r="K344" s="339"/>
      <c r="L344" s="339"/>
      <c r="M344" s="339"/>
      <c r="N344" s="340"/>
      <c r="O344" s="207"/>
      <c r="P344" s="668"/>
    </row>
    <row r="345" spans="1:16" outlineLevel="1" x14ac:dyDescent="0.25">
      <c r="A345" s="266">
        <v>84</v>
      </c>
      <c r="B345" s="338"/>
      <c r="C345" s="286"/>
      <c r="D345" s="668"/>
      <c r="E345" s="668"/>
      <c r="F345" s="668"/>
      <c r="G345" s="668"/>
      <c r="H345" s="340"/>
      <c r="I345" s="668"/>
      <c r="J345" s="668"/>
      <c r="K345" s="339"/>
      <c r="L345" s="339"/>
      <c r="M345" s="339"/>
      <c r="N345" s="340"/>
      <c r="O345" s="207"/>
      <c r="P345" s="668"/>
    </row>
    <row r="346" spans="1:16" outlineLevel="1" x14ac:dyDescent="0.25">
      <c r="A346" s="266">
        <v>85</v>
      </c>
      <c r="B346" s="338"/>
      <c r="C346" s="286"/>
      <c r="D346" s="668"/>
      <c r="E346" s="668"/>
      <c r="F346" s="668"/>
      <c r="G346" s="668"/>
      <c r="H346" s="340"/>
      <c r="I346" s="668"/>
      <c r="J346" s="668"/>
      <c r="K346" s="339"/>
      <c r="L346" s="339"/>
      <c r="M346" s="339"/>
      <c r="N346" s="340"/>
      <c r="O346" s="207"/>
      <c r="P346" s="668"/>
    </row>
    <row r="347" spans="1:16" outlineLevel="1" x14ac:dyDescent="0.25">
      <c r="A347" s="266">
        <v>86</v>
      </c>
      <c r="B347" s="338"/>
      <c r="C347" s="286"/>
      <c r="D347" s="668"/>
      <c r="E347" s="668"/>
      <c r="F347" s="668"/>
      <c r="G347" s="668"/>
      <c r="H347" s="336"/>
      <c r="I347" s="668"/>
      <c r="J347" s="668"/>
      <c r="K347" s="339"/>
      <c r="L347" s="339"/>
      <c r="M347" s="339"/>
      <c r="N347" s="340"/>
      <c r="O347" s="207"/>
      <c r="P347" s="668"/>
    </row>
    <row r="348" spans="1:16" outlineLevel="1" x14ac:dyDescent="0.25">
      <c r="A348" s="266">
        <v>87</v>
      </c>
      <c r="B348" s="338"/>
      <c r="C348" s="331"/>
      <c r="D348" s="668"/>
      <c r="E348" s="668"/>
      <c r="F348" s="668"/>
      <c r="G348" s="668"/>
      <c r="H348" s="340"/>
      <c r="I348" s="668"/>
      <c r="J348" s="668"/>
      <c r="K348" s="339"/>
      <c r="L348" s="339"/>
      <c r="M348" s="339"/>
      <c r="N348" s="340"/>
      <c r="O348" s="207"/>
      <c r="P348" s="668"/>
    </row>
    <row r="349" spans="1:16" outlineLevel="1" x14ac:dyDescent="0.25">
      <c r="A349" s="266">
        <v>88</v>
      </c>
      <c r="B349" s="293"/>
      <c r="C349" s="331"/>
      <c r="D349" s="668"/>
      <c r="E349" s="668"/>
      <c r="F349" s="668"/>
      <c r="G349" s="668"/>
      <c r="H349" s="336"/>
      <c r="I349" s="331"/>
      <c r="J349" s="668"/>
      <c r="K349" s="339"/>
      <c r="L349" s="339"/>
      <c r="M349" s="339"/>
      <c r="N349" s="340"/>
      <c r="O349" s="207"/>
      <c r="P349" s="668"/>
    </row>
    <row r="350" spans="1:16" outlineLevel="1" x14ac:dyDescent="0.25">
      <c r="A350" s="266">
        <v>89</v>
      </c>
      <c r="B350" s="293"/>
      <c r="C350" s="331"/>
      <c r="D350" s="668"/>
      <c r="E350" s="668"/>
      <c r="F350" s="668"/>
      <c r="G350" s="668"/>
      <c r="H350" s="336"/>
      <c r="I350" s="668"/>
      <c r="J350" s="668"/>
      <c r="K350" s="339"/>
      <c r="L350" s="339"/>
      <c r="M350" s="339"/>
      <c r="N350" s="340"/>
      <c r="O350" s="207"/>
      <c r="P350" s="668"/>
    </row>
    <row r="351" spans="1:16" outlineLevel="1" x14ac:dyDescent="0.25">
      <c r="A351" s="266">
        <v>90</v>
      </c>
      <c r="B351" s="293"/>
      <c r="C351" s="331"/>
      <c r="D351" s="668"/>
      <c r="E351" s="668"/>
      <c r="F351" s="668"/>
      <c r="G351" s="668"/>
      <c r="H351" s="336"/>
      <c r="I351" s="668"/>
      <c r="J351" s="668"/>
      <c r="K351" s="668"/>
      <c r="L351" s="336"/>
      <c r="M351" s="339"/>
      <c r="N351" s="340"/>
      <c r="O351" s="207"/>
      <c r="P351" s="668"/>
    </row>
    <row r="352" spans="1:16" outlineLevel="1" x14ac:dyDescent="0.25">
      <c r="A352" s="266">
        <v>91</v>
      </c>
      <c r="B352" s="338"/>
      <c r="C352" s="331"/>
      <c r="D352" s="668"/>
      <c r="E352" s="668"/>
      <c r="F352" s="668"/>
      <c r="G352" s="668"/>
      <c r="H352" s="336"/>
      <c r="I352" s="668"/>
      <c r="J352" s="668"/>
      <c r="K352" s="339"/>
      <c r="L352" s="339"/>
      <c r="M352" s="339"/>
      <c r="N352" s="340"/>
      <c r="O352" s="207"/>
      <c r="P352" s="668"/>
    </row>
    <row r="353" spans="1:16" outlineLevel="1" x14ac:dyDescent="0.25">
      <c r="A353" s="266">
        <v>92</v>
      </c>
      <c r="B353" s="338"/>
      <c r="C353" s="331"/>
      <c r="D353" s="668"/>
      <c r="E353" s="668"/>
      <c r="F353" s="668"/>
      <c r="G353" s="668"/>
      <c r="H353" s="336"/>
      <c r="I353" s="668"/>
      <c r="J353" s="668"/>
      <c r="K353" s="339"/>
      <c r="L353" s="339"/>
      <c r="M353" s="339"/>
      <c r="N353" s="340"/>
      <c r="O353" s="207"/>
      <c r="P353" s="668"/>
    </row>
    <row r="354" spans="1:16" outlineLevel="1" x14ac:dyDescent="0.25">
      <c r="A354" s="266">
        <v>93</v>
      </c>
      <c r="B354" s="338"/>
      <c r="C354" s="331"/>
      <c r="D354" s="668"/>
      <c r="E354" s="668"/>
      <c r="F354" s="668"/>
      <c r="G354" s="668"/>
      <c r="H354" s="336"/>
      <c r="I354" s="668"/>
      <c r="J354" s="668"/>
      <c r="K354" s="339"/>
      <c r="L354" s="339"/>
      <c r="M354" s="339"/>
      <c r="N354" s="340"/>
      <c r="O354" s="207"/>
      <c r="P354" s="668"/>
    </row>
    <row r="355" spans="1:16" outlineLevel="1" x14ac:dyDescent="0.25">
      <c r="A355" s="266">
        <v>94</v>
      </c>
      <c r="B355" s="338"/>
      <c r="C355" s="331"/>
      <c r="D355" s="668"/>
      <c r="E355" s="668"/>
      <c r="F355" s="668"/>
      <c r="G355" s="668"/>
      <c r="H355" s="336"/>
      <c r="I355" s="668"/>
      <c r="J355" s="668"/>
      <c r="K355" s="339"/>
      <c r="L355" s="339"/>
      <c r="M355" s="339"/>
      <c r="N355" s="340"/>
      <c r="O355" s="207"/>
      <c r="P355" s="668"/>
    </row>
    <row r="356" spans="1:16" outlineLevel="1" x14ac:dyDescent="0.25">
      <c r="A356" s="266">
        <v>95</v>
      </c>
      <c r="B356" s="338"/>
      <c r="C356" s="331"/>
      <c r="D356" s="668"/>
      <c r="E356" s="668"/>
      <c r="F356" s="668"/>
      <c r="G356" s="668"/>
      <c r="H356" s="336"/>
      <c r="I356" s="668"/>
      <c r="J356" s="668"/>
      <c r="K356" s="339"/>
      <c r="L356" s="339"/>
      <c r="M356" s="339"/>
      <c r="N356" s="340"/>
      <c r="O356" s="207"/>
      <c r="P356" s="668"/>
    </row>
    <row r="357" spans="1:16" outlineLevel="1" x14ac:dyDescent="0.25">
      <c r="A357" s="266">
        <v>96</v>
      </c>
      <c r="B357" s="338"/>
      <c r="C357" s="331"/>
      <c r="D357" s="668"/>
      <c r="E357" s="668"/>
      <c r="F357" s="668"/>
      <c r="G357" s="668"/>
      <c r="H357" s="336"/>
      <c r="I357" s="668"/>
      <c r="J357" s="668"/>
      <c r="K357" s="339"/>
      <c r="L357" s="339"/>
      <c r="M357" s="339"/>
      <c r="N357" s="340"/>
      <c r="O357" s="207"/>
      <c r="P357" s="668"/>
    </row>
    <row r="358" spans="1:16" outlineLevel="1" x14ac:dyDescent="0.25">
      <c r="A358" s="266">
        <v>97</v>
      </c>
      <c r="B358" s="338"/>
      <c r="C358" s="331"/>
      <c r="D358" s="668"/>
      <c r="E358" s="668"/>
      <c r="F358" s="668"/>
      <c r="G358" s="668"/>
      <c r="H358" s="336"/>
      <c r="I358" s="668"/>
      <c r="J358" s="668"/>
      <c r="K358" s="339"/>
      <c r="L358" s="339"/>
      <c r="M358" s="339"/>
      <c r="N358" s="340"/>
      <c r="O358" s="207"/>
      <c r="P358" s="668"/>
    </row>
    <row r="359" spans="1:16" outlineLevel="1" x14ac:dyDescent="0.25">
      <c r="A359" s="266">
        <v>98</v>
      </c>
      <c r="B359" s="338"/>
      <c r="C359" s="331"/>
      <c r="D359" s="668"/>
      <c r="E359" s="668"/>
      <c r="F359" s="668"/>
      <c r="G359" s="668"/>
      <c r="H359" s="336"/>
      <c r="I359" s="668"/>
      <c r="J359" s="668"/>
      <c r="K359" s="339"/>
      <c r="L359" s="339"/>
      <c r="M359" s="339"/>
      <c r="N359" s="340"/>
      <c r="O359" s="207"/>
      <c r="P359" s="668"/>
    </row>
    <row r="360" spans="1:16" outlineLevel="1" x14ac:dyDescent="0.25">
      <c r="A360" s="266">
        <v>99</v>
      </c>
      <c r="B360" s="338"/>
      <c r="C360" s="331"/>
      <c r="D360" s="668"/>
      <c r="E360" s="668"/>
      <c r="F360" s="668"/>
      <c r="G360" s="668"/>
      <c r="H360" s="336"/>
      <c r="I360" s="668"/>
      <c r="J360" s="668"/>
      <c r="K360" s="339"/>
      <c r="L360" s="339"/>
      <c r="M360" s="339"/>
      <c r="N360" s="340"/>
      <c r="O360" s="207"/>
      <c r="P360" s="668"/>
    </row>
    <row r="361" spans="1:16" outlineLevel="1" x14ac:dyDescent="0.25">
      <c r="A361" s="266">
        <v>100</v>
      </c>
      <c r="B361" s="338"/>
      <c r="C361" s="331"/>
      <c r="D361" s="668"/>
      <c r="E361" s="668"/>
      <c r="F361" s="668"/>
      <c r="G361" s="668"/>
      <c r="H361" s="336"/>
      <c r="I361" s="668"/>
      <c r="J361" s="668"/>
      <c r="K361" s="339"/>
      <c r="L361" s="339"/>
      <c r="M361" s="339"/>
      <c r="N361" s="340"/>
      <c r="O361" s="207"/>
      <c r="P361" s="668"/>
    </row>
    <row r="362" spans="1:16" outlineLevel="1" x14ac:dyDescent="0.25">
      <c r="A362" s="266">
        <v>101</v>
      </c>
      <c r="B362" s="338"/>
      <c r="C362" s="207"/>
      <c r="D362" s="668"/>
      <c r="E362" s="668"/>
      <c r="F362" s="668"/>
      <c r="G362" s="668"/>
      <c r="H362" s="661"/>
      <c r="I362" s="668"/>
      <c r="J362" s="661"/>
      <c r="K362" s="661"/>
      <c r="L362" s="661"/>
      <c r="M362" s="661"/>
      <c r="N362" s="340"/>
      <c r="O362" s="207"/>
      <c r="P362" s="668"/>
    </row>
    <row r="363" spans="1:16" outlineLevel="1" x14ac:dyDescent="0.25">
      <c r="A363" s="266">
        <v>102</v>
      </c>
      <c r="B363" s="661"/>
      <c r="C363" s="207"/>
      <c r="D363" s="661"/>
      <c r="E363" s="661"/>
      <c r="F363" s="661"/>
      <c r="G363" s="661"/>
      <c r="H363" s="661"/>
      <c r="I363" s="661"/>
      <c r="J363" s="661"/>
      <c r="K363" s="661"/>
      <c r="L363" s="661"/>
      <c r="M363" s="661"/>
      <c r="N363" s="661"/>
      <c r="O363" s="661"/>
      <c r="P363" s="661"/>
    </row>
    <row r="364" spans="1:16" outlineLevel="1" x14ac:dyDescent="0.25">
      <c r="A364" s="266">
        <v>103</v>
      </c>
      <c r="B364" s="661"/>
      <c r="C364" s="207"/>
      <c r="D364" s="661"/>
      <c r="E364" s="661"/>
      <c r="F364" s="661"/>
      <c r="G364" s="661"/>
      <c r="H364" s="661"/>
      <c r="I364" s="661"/>
      <c r="J364" s="661"/>
      <c r="K364" s="661"/>
      <c r="L364" s="661"/>
      <c r="M364" s="661"/>
      <c r="N364" s="661"/>
      <c r="O364" s="661"/>
      <c r="P364" s="668"/>
    </row>
    <row r="365" spans="1:16" outlineLevel="1" x14ac:dyDescent="0.25">
      <c r="A365" s="266">
        <v>104</v>
      </c>
      <c r="B365" s="661"/>
      <c r="C365" s="207"/>
      <c r="D365" s="661"/>
      <c r="E365" s="661"/>
      <c r="F365" s="661"/>
      <c r="G365" s="661"/>
      <c r="H365" s="661"/>
      <c r="I365" s="661"/>
      <c r="J365" s="661"/>
      <c r="K365" s="661"/>
      <c r="L365" s="661"/>
      <c r="M365" s="661"/>
      <c r="N365" s="661"/>
      <c r="O365" s="661"/>
      <c r="P365" s="668"/>
    </row>
    <row r="366" spans="1:16" outlineLevel="1" x14ac:dyDescent="0.25">
      <c r="A366" s="266">
        <v>105</v>
      </c>
      <c r="B366" s="661"/>
      <c r="C366" s="207"/>
      <c r="D366" s="661"/>
      <c r="E366" s="661"/>
      <c r="F366" s="661"/>
      <c r="G366" s="661"/>
      <c r="H366" s="661"/>
      <c r="I366" s="661"/>
      <c r="J366" s="661"/>
      <c r="K366" s="661"/>
      <c r="L366" s="661"/>
      <c r="M366" s="661"/>
      <c r="N366" s="661"/>
      <c r="O366" s="661"/>
      <c r="P366" s="668"/>
    </row>
    <row r="367" spans="1:16" outlineLevel="1" x14ac:dyDescent="0.25">
      <c r="A367" s="266">
        <v>106</v>
      </c>
      <c r="B367" s="338"/>
      <c r="C367" s="331"/>
      <c r="D367" s="668"/>
      <c r="E367" s="668"/>
      <c r="F367" s="668"/>
      <c r="G367" s="668"/>
      <c r="H367" s="336"/>
      <c r="I367" s="668"/>
      <c r="J367" s="668"/>
      <c r="K367" s="339"/>
      <c r="L367" s="339"/>
      <c r="M367" s="339"/>
      <c r="N367" s="159"/>
      <c r="O367" s="661"/>
      <c r="P367" s="668"/>
    </row>
    <row r="368" spans="1:16" outlineLevel="1" x14ac:dyDescent="0.25">
      <c r="A368" s="266">
        <v>107</v>
      </c>
      <c r="B368" s="338"/>
      <c r="C368" s="331"/>
      <c r="D368" s="668"/>
      <c r="E368" s="668"/>
      <c r="F368" s="668"/>
      <c r="G368" s="668"/>
      <c r="H368" s="336"/>
      <c r="I368" s="668"/>
      <c r="J368" s="668"/>
      <c r="K368" s="339"/>
      <c r="L368" s="339"/>
      <c r="M368" s="339"/>
      <c r="N368" s="159"/>
      <c r="O368" s="661"/>
      <c r="P368" s="668"/>
    </row>
    <row r="369" spans="1:16" outlineLevel="1" x14ac:dyDescent="0.25">
      <c r="A369" s="266">
        <v>108</v>
      </c>
      <c r="B369" s="338"/>
      <c r="C369" s="331"/>
      <c r="D369" s="668"/>
      <c r="E369" s="668"/>
      <c r="F369" s="668"/>
      <c r="G369" s="668"/>
      <c r="H369" s="336"/>
      <c r="I369" s="668"/>
      <c r="J369" s="668"/>
      <c r="K369" s="339"/>
      <c r="L369" s="339"/>
      <c r="M369" s="339"/>
      <c r="N369" s="159"/>
      <c r="O369" s="661"/>
      <c r="P369" s="668"/>
    </row>
    <row r="370" spans="1:16" outlineLevel="1" x14ac:dyDescent="0.25">
      <c r="A370" s="266">
        <v>109</v>
      </c>
      <c r="B370" s="338"/>
      <c r="C370" s="331"/>
      <c r="D370" s="668"/>
      <c r="E370" s="668"/>
      <c r="F370" s="668"/>
      <c r="G370" s="668"/>
      <c r="H370" s="336"/>
      <c r="I370" s="668"/>
      <c r="J370" s="668"/>
      <c r="K370" s="339"/>
      <c r="L370" s="339"/>
      <c r="M370" s="339"/>
      <c r="N370" s="159"/>
      <c r="O370" s="661"/>
      <c r="P370" s="661"/>
    </row>
    <row r="371" spans="1:16" outlineLevel="1" x14ac:dyDescent="0.25">
      <c r="A371" s="266">
        <v>110</v>
      </c>
      <c r="B371" s="338"/>
      <c r="C371" s="331"/>
      <c r="D371" s="668"/>
      <c r="E371" s="668"/>
      <c r="F371" s="668"/>
      <c r="G371" s="668"/>
      <c r="H371" s="336"/>
      <c r="I371" s="668"/>
      <c r="J371" s="668"/>
      <c r="K371" s="339"/>
      <c r="L371" s="339"/>
      <c r="M371" s="339"/>
      <c r="N371" s="159"/>
      <c r="O371" s="661"/>
      <c r="P371" s="661"/>
    </row>
    <row r="372" spans="1:16" outlineLevel="1" x14ac:dyDescent="0.25">
      <c r="A372" s="266">
        <v>111</v>
      </c>
      <c r="B372" s="338"/>
      <c r="C372" s="331"/>
      <c r="D372" s="668"/>
      <c r="E372" s="668"/>
      <c r="F372" s="668"/>
      <c r="G372" s="668"/>
      <c r="H372" s="336"/>
      <c r="I372" s="668"/>
      <c r="J372" s="668"/>
      <c r="K372" s="339"/>
      <c r="L372" s="339"/>
      <c r="M372" s="339"/>
      <c r="N372" s="159"/>
      <c r="O372" s="661"/>
      <c r="P372" s="661"/>
    </row>
    <row r="373" spans="1:16" outlineLevel="1" x14ac:dyDescent="0.25">
      <c r="A373" s="266">
        <v>112</v>
      </c>
      <c r="B373" s="338"/>
      <c r="C373" s="331"/>
      <c r="D373" s="668"/>
      <c r="E373" s="668"/>
      <c r="F373" s="668"/>
      <c r="G373" s="668"/>
      <c r="H373" s="336"/>
      <c r="I373" s="668"/>
      <c r="J373" s="668"/>
      <c r="K373" s="339"/>
      <c r="L373" s="339"/>
      <c r="M373" s="339"/>
      <c r="N373" s="159"/>
      <c r="O373" s="661"/>
      <c r="P373" s="661"/>
    </row>
    <row r="374" spans="1:16" outlineLevel="1" x14ac:dyDescent="0.25">
      <c r="A374" s="266">
        <v>113</v>
      </c>
      <c r="B374" s="338"/>
      <c r="C374" s="331"/>
      <c r="D374" s="668"/>
      <c r="E374" s="668"/>
      <c r="F374" s="668"/>
      <c r="G374" s="668"/>
      <c r="H374" s="336"/>
      <c r="I374" s="668"/>
      <c r="J374" s="668"/>
      <c r="K374" s="339"/>
      <c r="L374" s="339"/>
      <c r="M374" s="339"/>
      <c r="N374" s="159"/>
      <c r="O374" s="661"/>
      <c r="P374" s="661"/>
    </row>
    <row r="375" spans="1:16" outlineLevel="1" x14ac:dyDescent="0.25">
      <c r="A375" s="266">
        <v>114</v>
      </c>
      <c r="B375" s="338"/>
      <c r="C375" s="331"/>
      <c r="D375" s="668"/>
      <c r="E375" s="668"/>
      <c r="F375" s="668"/>
      <c r="G375" s="668"/>
      <c r="H375" s="336"/>
      <c r="I375" s="668"/>
      <c r="J375" s="668"/>
      <c r="K375" s="339"/>
      <c r="L375" s="339"/>
      <c r="M375" s="339"/>
      <c r="N375" s="159"/>
      <c r="O375" s="661"/>
      <c r="P375" s="661"/>
    </row>
    <row r="376" spans="1:16" outlineLevel="1" x14ac:dyDescent="0.25">
      <c r="A376" s="266">
        <v>115</v>
      </c>
      <c r="B376" s="338"/>
      <c r="C376" s="331"/>
      <c r="D376" s="668"/>
      <c r="E376" s="668"/>
      <c r="F376" s="668"/>
      <c r="G376" s="668"/>
      <c r="H376" s="336"/>
      <c r="I376" s="668"/>
      <c r="J376" s="668"/>
      <c r="K376" s="339"/>
      <c r="L376" s="339"/>
      <c r="M376" s="339"/>
      <c r="N376" s="159"/>
      <c r="O376" s="661"/>
      <c r="P376" s="661"/>
    </row>
    <row r="377" spans="1:16" outlineLevel="1" x14ac:dyDescent="0.25">
      <c r="A377" s="266">
        <v>116</v>
      </c>
      <c r="B377" s="338"/>
      <c r="C377" s="331"/>
      <c r="D377" s="668"/>
      <c r="E377" s="668"/>
      <c r="F377" s="668"/>
      <c r="G377" s="668"/>
      <c r="H377" s="336"/>
      <c r="I377" s="668"/>
      <c r="J377" s="668"/>
      <c r="K377" s="339"/>
      <c r="L377" s="339"/>
      <c r="M377" s="339"/>
      <c r="N377" s="159"/>
      <c r="O377" s="661"/>
      <c r="P377" s="661"/>
    </row>
    <row r="378" spans="1:16" outlineLevel="1" x14ac:dyDescent="0.25">
      <c r="A378" s="266">
        <v>117</v>
      </c>
      <c r="B378" s="338"/>
      <c r="C378" s="331"/>
      <c r="D378" s="668"/>
      <c r="E378" s="668"/>
      <c r="F378" s="668"/>
      <c r="G378" s="668"/>
      <c r="H378" s="336"/>
      <c r="I378" s="668"/>
      <c r="J378" s="668"/>
      <c r="K378" s="339"/>
      <c r="L378" s="339"/>
      <c r="M378" s="339"/>
      <c r="N378" s="159"/>
      <c r="O378" s="661"/>
      <c r="P378" s="661"/>
    </row>
    <row r="379" spans="1:16" outlineLevel="1" x14ac:dyDescent="0.25">
      <c r="A379" s="266">
        <v>118</v>
      </c>
      <c r="B379" s="338"/>
      <c r="C379" s="331"/>
      <c r="D379" s="668"/>
      <c r="E379" s="668"/>
      <c r="F379" s="668"/>
      <c r="G379" s="668"/>
      <c r="H379" s="336"/>
      <c r="I379" s="668"/>
      <c r="J379" s="668"/>
      <c r="K379" s="339"/>
      <c r="L379" s="339"/>
      <c r="M379" s="339"/>
      <c r="N379" s="159"/>
      <c r="O379" s="661"/>
      <c r="P379" s="661"/>
    </row>
    <row r="380" spans="1:16" outlineLevel="1" x14ac:dyDescent="0.25">
      <c r="A380" s="266">
        <v>119</v>
      </c>
      <c r="B380" s="338"/>
      <c r="C380" s="331"/>
      <c r="D380" s="668"/>
      <c r="E380" s="668"/>
      <c r="F380" s="668"/>
      <c r="G380" s="668"/>
      <c r="H380" s="336"/>
      <c r="I380" s="668"/>
      <c r="J380" s="668"/>
      <c r="K380" s="339"/>
      <c r="L380" s="339"/>
      <c r="M380" s="339"/>
      <c r="N380" s="159"/>
      <c r="O380" s="661"/>
      <c r="P380" s="661"/>
    </row>
    <row r="381" spans="1:16" outlineLevel="1" x14ac:dyDescent="0.25">
      <c r="A381" s="266">
        <v>120</v>
      </c>
      <c r="B381" s="338"/>
      <c r="C381" s="331"/>
      <c r="D381" s="668"/>
      <c r="E381" s="668"/>
      <c r="F381" s="668"/>
      <c r="G381" s="668"/>
      <c r="H381" s="336"/>
      <c r="I381" s="668"/>
      <c r="J381" s="668"/>
      <c r="K381" s="339"/>
      <c r="L381" s="339"/>
      <c r="M381" s="339"/>
      <c r="N381" s="159"/>
      <c r="O381" s="661"/>
      <c r="P381" s="661"/>
    </row>
    <row r="382" spans="1:16" outlineLevel="1" x14ac:dyDescent="0.25">
      <c r="A382" s="266">
        <v>121</v>
      </c>
      <c r="B382" s="338"/>
      <c r="C382" s="331"/>
      <c r="D382" s="668"/>
      <c r="E382" s="668"/>
      <c r="F382" s="668"/>
      <c r="G382" s="668"/>
      <c r="H382" s="336"/>
      <c r="I382" s="668"/>
      <c r="J382" s="668"/>
      <c r="K382" s="339"/>
      <c r="L382" s="339"/>
      <c r="M382" s="339"/>
      <c r="N382" s="159"/>
      <c r="O382" s="661"/>
      <c r="P382" s="661"/>
    </row>
    <row r="383" spans="1:16" outlineLevel="1" x14ac:dyDescent="0.25">
      <c r="A383" s="266">
        <v>122</v>
      </c>
      <c r="B383" s="338"/>
      <c r="C383" s="331"/>
      <c r="D383" s="56"/>
      <c r="E383" s="56"/>
      <c r="F383" s="668"/>
      <c r="G383" s="56"/>
      <c r="H383" s="353"/>
      <c r="I383" s="56"/>
      <c r="J383" s="56"/>
      <c r="K383" s="55"/>
      <c r="L383" s="55"/>
      <c r="M383" s="55"/>
      <c r="N383" s="159"/>
    </row>
    <row r="384" spans="1:16" outlineLevel="1" x14ac:dyDescent="0.25">
      <c r="A384" s="266">
        <v>123</v>
      </c>
      <c r="B384" s="338"/>
      <c r="C384" s="331"/>
      <c r="D384" s="56"/>
      <c r="E384" s="56"/>
      <c r="F384" s="668"/>
      <c r="G384" s="56"/>
      <c r="H384" s="353"/>
      <c r="I384" s="56"/>
      <c r="J384" s="56"/>
      <c r="K384" s="55"/>
      <c r="L384" s="55"/>
      <c r="M384" s="55"/>
      <c r="N384" s="159"/>
    </row>
    <row r="385" spans="1:16" outlineLevel="1" x14ac:dyDescent="0.25">
      <c r="A385" s="266">
        <v>124</v>
      </c>
      <c r="B385" s="338"/>
      <c r="C385" s="331"/>
      <c r="D385" s="56"/>
      <c r="E385" s="56"/>
      <c r="F385" s="668"/>
      <c r="G385" s="56"/>
      <c r="H385" s="353"/>
      <c r="I385" s="56"/>
      <c r="J385" s="56"/>
      <c r="K385" s="55"/>
      <c r="L385" s="55"/>
      <c r="M385" s="55"/>
      <c r="N385" s="159"/>
    </row>
    <row r="386" spans="1:16" outlineLevel="1" x14ac:dyDescent="0.25">
      <c r="A386" s="266">
        <v>125</v>
      </c>
      <c r="B386" s="338"/>
      <c r="C386" s="331"/>
      <c r="D386" s="56"/>
      <c r="E386" s="56"/>
      <c r="F386" s="668"/>
      <c r="G386" s="56"/>
      <c r="H386" s="353"/>
      <c r="I386" s="56"/>
      <c r="J386" s="56"/>
      <c r="K386" s="55"/>
      <c r="L386" s="55"/>
      <c r="M386" s="55"/>
      <c r="N386" s="159"/>
    </row>
    <row r="387" spans="1:16" outlineLevel="1" x14ac:dyDescent="0.25">
      <c r="A387" s="266">
        <v>126</v>
      </c>
      <c r="B387" s="338"/>
      <c r="C387" s="331"/>
      <c r="D387" s="56"/>
      <c r="E387" s="56"/>
      <c r="F387" s="668"/>
      <c r="G387" s="56"/>
      <c r="H387" s="353"/>
      <c r="I387" s="56"/>
      <c r="J387" s="56"/>
      <c r="K387" s="55"/>
      <c r="L387" s="55"/>
      <c r="M387" s="55"/>
      <c r="N387" s="159"/>
    </row>
    <row r="388" spans="1:16" outlineLevel="1" x14ac:dyDescent="0.25">
      <c r="A388" s="266">
        <v>127</v>
      </c>
      <c r="B388" s="338"/>
      <c r="C388" s="331"/>
      <c r="D388" s="56"/>
      <c r="E388" s="56"/>
      <c r="F388" s="668"/>
      <c r="G388" s="56"/>
      <c r="H388" s="353"/>
      <c r="I388" s="56"/>
      <c r="J388" s="56"/>
      <c r="K388" s="55"/>
      <c r="L388" s="55"/>
      <c r="M388" s="55"/>
      <c r="N388" s="159"/>
    </row>
    <row r="389" spans="1:16" ht="15.75" outlineLevel="1" thickBot="1" x14ac:dyDescent="0.3">
      <c r="A389" s="266">
        <v>128</v>
      </c>
      <c r="B389" s="338"/>
      <c r="C389" s="331"/>
      <c r="D389" s="56"/>
      <c r="E389" s="56"/>
      <c r="F389" s="668"/>
      <c r="G389" s="56"/>
      <c r="H389" s="353"/>
      <c r="I389" s="56"/>
      <c r="J389" s="56"/>
      <c r="K389" s="55"/>
      <c r="L389" s="55"/>
      <c r="M389" s="55"/>
      <c r="N389" s="159"/>
    </row>
    <row r="390" spans="1:16" ht="15.75" thickBot="1" x14ac:dyDescent="0.3">
      <c r="A390" s="417" t="s">
        <v>6929</v>
      </c>
      <c r="B390" s="332"/>
      <c r="C390" s="647"/>
      <c r="D390" s="333"/>
      <c r="E390" s="334"/>
      <c r="F390" s="334"/>
      <c r="G390" s="334"/>
      <c r="H390" s="335"/>
      <c r="I390" s="335"/>
      <c r="J390" s="334"/>
      <c r="K390" s="334"/>
      <c r="L390" s="334"/>
      <c r="M390" s="334"/>
      <c r="N390" s="513"/>
      <c r="O390" s="513"/>
      <c r="P390" s="513"/>
    </row>
    <row r="391" spans="1:16" s="661" customFormat="1" outlineLevel="1" x14ac:dyDescent="0.25">
      <c r="A391" s="266">
        <v>1</v>
      </c>
      <c r="B391" s="236" t="s">
        <v>7306</v>
      </c>
      <c r="C391" s="331" t="s">
        <v>4790</v>
      </c>
      <c r="D391" s="668">
        <v>2</v>
      </c>
      <c r="E391" s="668">
        <v>1</v>
      </c>
      <c r="F391" s="668" t="s">
        <v>72</v>
      </c>
      <c r="G391" s="668" t="s">
        <v>51</v>
      </c>
      <c r="H391" s="336" t="s">
        <v>4034</v>
      </c>
      <c r="I391" s="668">
        <v>84</v>
      </c>
      <c r="J391" s="668"/>
      <c r="K391" s="668"/>
      <c r="L391" s="336"/>
      <c r="M391" s="668"/>
      <c r="N391" s="340">
        <v>1</v>
      </c>
      <c r="O391" s="207">
        <v>0</v>
      </c>
      <c r="P391" s="207"/>
    </row>
    <row r="392" spans="1:16" s="661" customFormat="1" ht="15.75" outlineLevel="1" thickBot="1" x14ac:dyDescent="0.3">
      <c r="A392" s="266">
        <v>2</v>
      </c>
      <c r="B392" s="236" t="s">
        <v>4226</v>
      </c>
      <c r="C392" s="461" t="s">
        <v>4614</v>
      </c>
      <c r="D392" s="649">
        <v>3</v>
      </c>
      <c r="E392" s="649">
        <v>1</v>
      </c>
      <c r="F392" s="649" t="s">
        <v>72</v>
      </c>
      <c r="G392" s="649" t="s">
        <v>54</v>
      </c>
      <c r="H392" s="651" t="s">
        <v>73</v>
      </c>
      <c r="I392" s="649">
        <v>33</v>
      </c>
      <c r="J392" s="159"/>
      <c r="K392" s="337"/>
      <c r="L392" s="337"/>
      <c r="M392" s="668"/>
      <c r="N392" s="340">
        <v>1</v>
      </c>
      <c r="O392" s="207">
        <v>0</v>
      </c>
      <c r="P392" s="207"/>
    </row>
    <row r="393" spans="1:16" s="661" customFormat="1" outlineLevel="1" x14ac:dyDescent="0.25">
      <c r="A393" s="266">
        <v>3</v>
      </c>
      <c r="B393" s="236" t="s">
        <v>7278</v>
      </c>
      <c r="C393" s="331" t="s">
        <v>6398</v>
      </c>
      <c r="D393" s="668">
        <v>5</v>
      </c>
      <c r="E393" s="668">
        <v>1</v>
      </c>
      <c r="F393" s="668" t="s">
        <v>72</v>
      </c>
      <c r="G393" s="668" t="s">
        <v>51</v>
      </c>
      <c r="H393" s="336" t="s">
        <v>4034</v>
      </c>
      <c r="I393" s="668">
        <v>85</v>
      </c>
      <c r="J393" s="668"/>
      <c r="K393" s="337"/>
      <c r="L393" s="337"/>
      <c r="M393" s="668"/>
      <c r="N393" s="340">
        <v>1</v>
      </c>
      <c r="O393" s="207">
        <v>0</v>
      </c>
      <c r="P393" s="207"/>
    </row>
    <row r="394" spans="1:16" s="661" customFormat="1" outlineLevel="1" x14ac:dyDescent="0.25">
      <c r="A394" s="266">
        <v>4</v>
      </c>
      <c r="B394" s="236" t="s">
        <v>7279</v>
      </c>
      <c r="C394" s="331" t="s">
        <v>6399</v>
      </c>
      <c r="D394" s="668">
        <v>5</v>
      </c>
      <c r="E394" s="668">
        <v>1</v>
      </c>
      <c r="F394" s="668" t="s">
        <v>72</v>
      </c>
      <c r="G394" s="668" t="s">
        <v>51</v>
      </c>
      <c r="H394" s="336" t="s">
        <v>4034</v>
      </c>
      <c r="I394" s="668">
        <v>86</v>
      </c>
      <c r="J394" s="668"/>
      <c r="K394" s="668"/>
      <c r="L394" s="668"/>
      <c r="M394" s="668"/>
      <c r="N394" s="340">
        <v>1</v>
      </c>
      <c r="O394" s="207">
        <v>0</v>
      </c>
      <c r="P394" s="340"/>
    </row>
    <row r="395" spans="1:16" s="661" customFormat="1" outlineLevel="1" x14ac:dyDescent="0.25">
      <c r="A395" s="266">
        <v>5</v>
      </c>
      <c r="B395" s="236" t="s">
        <v>7280</v>
      </c>
      <c r="C395" s="331" t="s">
        <v>4789</v>
      </c>
      <c r="D395" s="668">
        <v>5</v>
      </c>
      <c r="E395" s="668">
        <v>1</v>
      </c>
      <c r="F395" s="668" t="s">
        <v>72</v>
      </c>
      <c r="G395" s="668" t="s">
        <v>51</v>
      </c>
      <c r="H395" s="336" t="s">
        <v>4034</v>
      </c>
      <c r="I395" s="668">
        <v>81</v>
      </c>
      <c r="J395" s="668"/>
      <c r="K395" s="668"/>
      <c r="L395" s="668"/>
      <c r="M395" s="668"/>
      <c r="N395" s="340">
        <v>1</v>
      </c>
      <c r="O395" s="207">
        <v>0</v>
      </c>
      <c r="P395" s="340"/>
    </row>
    <row r="396" spans="1:16" s="661" customFormat="1" outlineLevel="1" x14ac:dyDescent="0.25">
      <c r="A396" s="266">
        <v>6</v>
      </c>
      <c r="B396" s="236" t="s">
        <v>7281</v>
      </c>
      <c r="C396" s="331" t="s">
        <v>6396</v>
      </c>
      <c r="D396" s="668">
        <v>5</v>
      </c>
      <c r="E396" s="668">
        <v>1</v>
      </c>
      <c r="F396" s="668" t="s">
        <v>72</v>
      </c>
      <c r="G396" s="668" t="s">
        <v>51</v>
      </c>
      <c r="H396" s="336" t="s">
        <v>4034</v>
      </c>
      <c r="I396" s="668">
        <v>82</v>
      </c>
      <c r="J396" s="668"/>
      <c r="K396" s="668"/>
      <c r="L396" s="668"/>
      <c r="M396" s="668"/>
      <c r="N396" s="340">
        <v>1</v>
      </c>
      <c r="O396" s="207">
        <v>0</v>
      </c>
      <c r="P396" s="340"/>
    </row>
    <row r="397" spans="1:16" s="661" customFormat="1" outlineLevel="1" x14ac:dyDescent="0.25">
      <c r="A397" s="266">
        <v>7</v>
      </c>
      <c r="B397" s="236" t="s">
        <v>7282</v>
      </c>
      <c r="C397" s="331" t="s">
        <v>6397</v>
      </c>
      <c r="D397" s="668">
        <v>5</v>
      </c>
      <c r="E397" s="668">
        <v>1</v>
      </c>
      <c r="F397" s="668" t="s">
        <v>72</v>
      </c>
      <c r="G397" s="668" t="s">
        <v>51</v>
      </c>
      <c r="H397" s="336" t="s">
        <v>4034</v>
      </c>
      <c r="I397" s="668">
        <v>83</v>
      </c>
      <c r="J397" s="668"/>
      <c r="K397" s="668"/>
      <c r="L397" s="668"/>
      <c r="M397" s="668"/>
      <c r="N397" s="340">
        <v>1</v>
      </c>
      <c r="O397" s="207">
        <v>0</v>
      </c>
      <c r="P397" s="340"/>
    </row>
    <row r="398" spans="1:16" s="661" customFormat="1" outlineLevel="1" x14ac:dyDescent="0.25">
      <c r="A398" s="266">
        <v>8</v>
      </c>
      <c r="B398" s="236" t="s">
        <v>7283</v>
      </c>
      <c r="C398" s="331" t="s">
        <v>6398</v>
      </c>
      <c r="D398" s="668">
        <v>6</v>
      </c>
      <c r="E398" s="668">
        <v>1</v>
      </c>
      <c r="F398" s="668" t="s">
        <v>72</v>
      </c>
      <c r="G398" s="668" t="s">
        <v>51</v>
      </c>
      <c r="H398" s="336" t="s">
        <v>2318</v>
      </c>
      <c r="I398" s="668">
        <v>85</v>
      </c>
      <c r="J398" s="668"/>
      <c r="K398" s="668"/>
      <c r="L398" s="668"/>
      <c r="M398" s="668"/>
      <c r="N398" s="340">
        <v>1</v>
      </c>
      <c r="O398" s="207">
        <v>0</v>
      </c>
      <c r="P398" s="340"/>
    </row>
    <row r="399" spans="1:16" s="661" customFormat="1" outlineLevel="1" x14ac:dyDescent="0.25">
      <c r="A399" s="266">
        <v>9</v>
      </c>
      <c r="B399" s="236" t="s">
        <v>7284</v>
      </c>
      <c r="C399" s="331" t="s">
        <v>6399</v>
      </c>
      <c r="D399" s="668">
        <v>6</v>
      </c>
      <c r="E399" s="331">
        <v>1</v>
      </c>
      <c r="F399" s="668" t="s">
        <v>72</v>
      </c>
      <c r="G399" s="331" t="s">
        <v>51</v>
      </c>
      <c r="H399" s="668" t="s">
        <v>2318</v>
      </c>
      <c r="I399" s="331">
        <v>86</v>
      </c>
      <c r="J399" s="668"/>
      <c r="K399" s="668"/>
      <c r="L399" s="668"/>
      <c r="M399" s="668"/>
      <c r="N399" s="340">
        <v>1</v>
      </c>
      <c r="O399" s="207">
        <v>0</v>
      </c>
      <c r="P399" s="340"/>
    </row>
    <row r="400" spans="1:16" s="661" customFormat="1" outlineLevel="1" x14ac:dyDescent="0.25">
      <c r="A400" s="266">
        <v>10</v>
      </c>
      <c r="B400" s="236" t="s">
        <v>7285</v>
      </c>
      <c r="C400" s="331" t="s">
        <v>4789</v>
      </c>
      <c r="D400" s="668">
        <v>6</v>
      </c>
      <c r="E400" s="339">
        <v>1</v>
      </c>
      <c r="F400" s="668" t="s">
        <v>72</v>
      </c>
      <c r="G400" s="668" t="s">
        <v>51</v>
      </c>
      <c r="H400" s="336" t="s">
        <v>2318</v>
      </c>
      <c r="I400" s="668">
        <v>81</v>
      </c>
      <c r="J400" s="668"/>
      <c r="K400" s="668"/>
      <c r="L400" s="668"/>
      <c r="M400" s="668"/>
      <c r="N400" s="340">
        <v>1</v>
      </c>
      <c r="O400" s="207">
        <v>0</v>
      </c>
      <c r="P400" s="340"/>
    </row>
    <row r="401" spans="1:16" s="661" customFormat="1" outlineLevel="1" x14ac:dyDescent="0.25">
      <c r="A401" s="266">
        <v>11</v>
      </c>
      <c r="B401" s="236" t="s">
        <v>7286</v>
      </c>
      <c r="C401" s="331" t="s">
        <v>6396</v>
      </c>
      <c r="D401" s="668">
        <v>6</v>
      </c>
      <c r="E401" s="339">
        <v>1</v>
      </c>
      <c r="F401" s="668" t="s">
        <v>72</v>
      </c>
      <c r="G401" s="668" t="s">
        <v>51</v>
      </c>
      <c r="H401" s="336" t="s">
        <v>2318</v>
      </c>
      <c r="I401" s="668">
        <v>82</v>
      </c>
      <c r="J401" s="668"/>
      <c r="K401" s="668"/>
      <c r="L401" s="668"/>
      <c r="M401" s="668"/>
      <c r="N401" s="340">
        <v>1</v>
      </c>
      <c r="O401" s="207">
        <v>0</v>
      </c>
      <c r="P401" s="340"/>
    </row>
    <row r="402" spans="1:16" s="661" customFormat="1" outlineLevel="1" x14ac:dyDescent="0.25">
      <c r="A402" s="266">
        <v>12</v>
      </c>
      <c r="B402" s="236" t="s">
        <v>7287</v>
      </c>
      <c r="C402" s="331" t="s">
        <v>6397</v>
      </c>
      <c r="D402" s="668">
        <v>6</v>
      </c>
      <c r="E402" s="339">
        <v>1</v>
      </c>
      <c r="F402" s="668" t="s">
        <v>72</v>
      </c>
      <c r="G402" s="668" t="s">
        <v>51</v>
      </c>
      <c r="H402" s="336" t="s">
        <v>2318</v>
      </c>
      <c r="I402" s="668">
        <v>83</v>
      </c>
      <c r="J402" s="668"/>
      <c r="K402" s="668"/>
      <c r="L402" s="668"/>
      <c r="M402" s="159"/>
      <c r="N402" s="340">
        <v>1</v>
      </c>
      <c r="O402" s="207">
        <v>0</v>
      </c>
      <c r="P402" s="340"/>
    </row>
    <row r="403" spans="1:16" s="661" customFormat="1" outlineLevel="1" x14ac:dyDescent="0.25">
      <c r="A403" s="266">
        <v>13</v>
      </c>
      <c r="B403" s="236" t="s">
        <v>4311</v>
      </c>
      <c r="C403" s="331" t="s">
        <v>6430</v>
      </c>
      <c r="D403" s="668">
        <v>8</v>
      </c>
      <c r="E403" s="339">
        <v>1</v>
      </c>
      <c r="F403" s="668" t="s">
        <v>72</v>
      </c>
      <c r="G403" s="668" t="s">
        <v>69</v>
      </c>
      <c r="H403" s="336" t="s">
        <v>73</v>
      </c>
      <c r="I403" s="668">
        <v>358</v>
      </c>
      <c r="J403" s="668"/>
      <c r="K403" s="668"/>
      <c r="L403" s="668"/>
      <c r="M403" s="668"/>
      <c r="N403" s="340">
        <v>1</v>
      </c>
      <c r="O403" s="207">
        <v>0</v>
      </c>
      <c r="P403" s="340"/>
    </row>
    <row r="404" spans="1:16" s="661" customFormat="1" outlineLevel="1" x14ac:dyDescent="0.25">
      <c r="A404" s="266">
        <v>14</v>
      </c>
      <c r="B404" s="236" t="s">
        <v>7289</v>
      </c>
      <c r="C404" s="331" t="s">
        <v>4791</v>
      </c>
      <c r="D404" s="668">
        <v>11</v>
      </c>
      <c r="E404" s="339">
        <v>5</v>
      </c>
      <c r="F404" s="668" t="s">
        <v>72</v>
      </c>
      <c r="G404" s="668" t="s">
        <v>51</v>
      </c>
      <c r="H404" s="336" t="s">
        <v>4037</v>
      </c>
      <c r="I404" s="668">
        <v>88</v>
      </c>
      <c r="J404" s="668"/>
      <c r="K404" s="668"/>
      <c r="L404" s="668"/>
      <c r="M404" s="668"/>
      <c r="N404" s="340">
        <v>1</v>
      </c>
      <c r="O404" s="207">
        <v>0</v>
      </c>
      <c r="P404" s="340"/>
    </row>
    <row r="405" spans="1:16" s="661" customFormat="1" outlineLevel="1" x14ac:dyDescent="0.25">
      <c r="A405" s="266">
        <v>15</v>
      </c>
      <c r="B405" s="236" t="s">
        <v>7290</v>
      </c>
      <c r="C405" s="331" t="s">
        <v>4792</v>
      </c>
      <c r="D405" s="668">
        <v>11</v>
      </c>
      <c r="E405" s="339">
        <v>5</v>
      </c>
      <c r="F405" s="668" t="s">
        <v>72</v>
      </c>
      <c r="G405" s="668" t="s">
        <v>51</v>
      </c>
      <c r="H405" s="336" t="s">
        <v>4037</v>
      </c>
      <c r="I405" s="668">
        <v>89</v>
      </c>
      <c r="J405" s="668"/>
      <c r="K405" s="668"/>
      <c r="L405" s="668"/>
      <c r="M405" s="668"/>
      <c r="N405" s="340">
        <v>1</v>
      </c>
      <c r="O405" s="207">
        <v>0</v>
      </c>
      <c r="P405" s="340"/>
    </row>
    <row r="406" spans="1:16" s="661" customFormat="1" outlineLevel="1" x14ac:dyDescent="0.25">
      <c r="A406" s="266">
        <v>16</v>
      </c>
      <c r="B406" s="236" t="s">
        <v>7288</v>
      </c>
      <c r="C406" s="331" t="s">
        <v>4791</v>
      </c>
      <c r="D406" s="668">
        <v>13</v>
      </c>
      <c r="E406" s="331">
        <v>5</v>
      </c>
      <c r="F406" s="668" t="s">
        <v>72</v>
      </c>
      <c r="G406" s="331" t="s">
        <v>51</v>
      </c>
      <c r="H406" s="668" t="s">
        <v>4039</v>
      </c>
      <c r="I406" s="331">
        <v>88</v>
      </c>
      <c r="J406" s="668"/>
      <c r="K406" s="668"/>
      <c r="L406" s="668"/>
      <c r="M406" s="668"/>
      <c r="N406" s="340">
        <v>1</v>
      </c>
      <c r="O406" s="207">
        <v>0</v>
      </c>
      <c r="P406" s="340"/>
    </row>
    <row r="407" spans="1:16" s="661" customFormat="1" outlineLevel="1" x14ac:dyDescent="0.25">
      <c r="A407" s="266">
        <v>17</v>
      </c>
      <c r="B407" s="236" t="s">
        <v>7291</v>
      </c>
      <c r="C407" s="331" t="s">
        <v>4792</v>
      </c>
      <c r="D407" s="668">
        <v>13</v>
      </c>
      <c r="E407" s="668">
        <v>5</v>
      </c>
      <c r="F407" s="668" t="s">
        <v>72</v>
      </c>
      <c r="G407" s="668" t="s">
        <v>51</v>
      </c>
      <c r="H407" s="336" t="s">
        <v>4039</v>
      </c>
      <c r="I407" s="668">
        <v>89</v>
      </c>
      <c r="J407" s="668"/>
      <c r="K407" s="668"/>
      <c r="L407" s="668"/>
      <c r="M407" s="668"/>
      <c r="N407" s="340">
        <v>1</v>
      </c>
      <c r="O407" s="207">
        <v>0</v>
      </c>
      <c r="P407" s="340"/>
    </row>
    <row r="408" spans="1:16" s="661" customFormat="1" outlineLevel="1" x14ac:dyDescent="0.25">
      <c r="A408" s="266">
        <v>18</v>
      </c>
      <c r="B408" s="236" t="s">
        <v>7292</v>
      </c>
      <c r="C408" s="331" t="s">
        <v>4791</v>
      </c>
      <c r="D408" s="668">
        <v>14</v>
      </c>
      <c r="E408" s="668">
        <v>2</v>
      </c>
      <c r="F408" s="668" t="s">
        <v>72</v>
      </c>
      <c r="G408" s="668" t="s">
        <v>51</v>
      </c>
      <c r="H408" s="336" t="s">
        <v>4035</v>
      </c>
      <c r="I408" s="668">
        <v>88</v>
      </c>
      <c r="N408" s="340">
        <v>1</v>
      </c>
      <c r="O408" s="207">
        <v>0</v>
      </c>
      <c r="P408" s="340"/>
    </row>
    <row r="409" spans="1:16" s="661" customFormat="1" outlineLevel="1" x14ac:dyDescent="0.25">
      <c r="A409" s="266">
        <v>19</v>
      </c>
      <c r="B409" s="236" t="s">
        <v>7293</v>
      </c>
      <c r="C409" s="331" t="s">
        <v>4792</v>
      </c>
      <c r="D409" s="668">
        <v>14</v>
      </c>
      <c r="E409" s="331">
        <v>2</v>
      </c>
      <c r="F409" s="668" t="s">
        <v>72</v>
      </c>
      <c r="G409" s="331" t="s">
        <v>51</v>
      </c>
      <c r="H409" s="668" t="s">
        <v>4035</v>
      </c>
      <c r="I409" s="331">
        <v>89</v>
      </c>
      <c r="J409" s="668"/>
      <c r="N409" s="340">
        <v>1</v>
      </c>
      <c r="O409" s="207">
        <v>0</v>
      </c>
      <c r="P409" s="340"/>
    </row>
    <row r="410" spans="1:16" s="661" customFormat="1" outlineLevel="1" x14ac:dyDescent="0.25">
      <c r="A410" s="266">
        <v>20</v>
      </c>
      <c r="B410" s="236" t="s">
        <v>7294</v>
      </c>
      <c r="C410" s="331" t="s">
        <v>4614</v>
      </c>
      <c r="D410" s="668">
        <v>15</v>
      </c>
      <c r="E410" s="331">
        <v>2</v>
      </c>
      <c r="F410" s="668" t="s">
        <v>72</v>
      </c>
      <c r="G410" s="331" t="s">
        <v>63</v>
      </c>
      <c r="H410" s="668" t="s">
        <v>2361</v>
      </c>
      <c r="I410" s="331">
        <v>4</v>
      </c>
      <c r="J410" s="668"/>
      <c r="N410" s="340">
        <v>1</v>
      </c>
      <c r="O410" s="207">
        <v>0</v>
      </c>
      <c r="P410" s="340"/>
    </row>
    <row r="411" spans="1:16" s="661" customFormat="1" outlineLevel="1" x14ac:dyDescent="0.25">
      <c r="A411" s="266">
        <v>21</v>
      </c>
      <c r="B411" s="236" t="s">
        <v>7295</v>
      </c>
      <c r="C411" s="331" t="s">
        <v>4614</v>
      </c>
      <c r="D411" s="668">
        <v>16</v>
      </c>
      <c r="E411" s="331">
        <v>15</v>
      </c>
      <c r="F411" s="668"/>
      <c r="G411" s="331" t="s">
        <v>54</v>
      </c>
      <c r="H411" s="668" t="s">
        <v>73</v>
      </c>
      <c r="I411" s="331">
        <v>24</v>
      </c>
      <c r="J411" s="668"/>
      <c r="N411" s="340">
        <v>1</v>
      </c>
      <c r="O411" s="207">
        <v>0</v>
      </c>
      <c r="P411" s="340"/>
    </row>
    <row r="412" spans="1:16" s="661" customFormat="1" outlineLevel="1" x14ac:dyDescent="0.25">
      <c r="A412" s="266">
        <v>22</v>
      </c>
      <c r="B412" s="236" t="s">
        <v>4197</v>
      </c>
      <c r="C412" s="331" t="s">
        <v>4614</v>
      </c>
      <c r="D412" s="668">
        <v>19</v>
      </c>
      <c r="E412" s="331">
        <v>60</v>
      </c>
      <c r="F412" s="668" t="s">
        <v>72</v>
      </c>
      <c r="G412" s="331" t="s">
        <v>63</v>
      </c>
      <c r="H412" s="668" t="s">
        <v>2340</v>
      </c>
      <c r="I412" s="331">
        <v>4</v>
      </c>
      <c r="J412" s="668"/>
      <c r="K412" s="668"/>
      <c r="L412" s="668"/>
      <c r="M412" s="668"/>
      <c r="N412" s="340">
        <v>1</v>
      </c>
      <c r="O412" s="207">
        <v>0</v>
      </c>
      <c r="P412" s="340"/>
    </row>
    <row r="413" spans="1:16" s="661" customFormat="1" outlineLevel="1" x14ac:dyDescent="0.25">
      <c r="A413" s="266">
        <v>23</v>
      </c>
      <c r="B413" s="236" t="s">
        <v>7296</v>
      </c>
      <c r="C413" s="331" t="s">
        <v>4614</v>
      </c>
      <c r="D413" s="668">
        <v>20</v>
      </c>
      <c r="E413" s="331">
        <v>0</v>
      </c>
      <c r="F413" s="668" t="s">
        <v>72</v>
      </c>
      <c r="G413" s="331" t="s">
        <v>63</v>
      </c>
      <c r="H413" s="668" t="s">
        <v>2341</v>
      </c>
      <c r="I413" s="331">
        <v>4</v>
      </c>
      <c r="J413" s="668"/>
      <c r="K413" s="668"/>
      <c r="L413" s="668"/>
      <c r="M413" s="668"/>
      <c r="N413" s="340">
        <v>1</v>
      </c>
      <c r="O413" s="207">
        <v>0</v>
      </c>
      <c r="P413" s="340"/>
    </row>
    <row r="414" spans="1:16" s="661" customFormat="1" outlineLevel="1" x14ac:dyDescent="0.25">
      <c r="A414" s="266">
        <v>24</v>
      </c>
      <c r="B414" s="236" t="s">
        <v>7297</v>
      </c>
      <c r="C414" s="331" t="s">
        <v>4614</v>
      </c>
      <c r="D414" s="668">
        <v>21</v>
      </c>
      <c r="E414" s="331">
        <v>70</v>
      </c>
      <c r="F414" s="668" t="s">
        <v>72</v>
      </c>
      <c r="G414" s="331" t="s">
        <v>63</v>
      </c>
      <c r="H414" s="668" t="s">
        <v>2342</v>
      </c>
      <c r="I414" s="331">
        <v>4</v>
      </c>
      <c r="J414" s="668"/>
      <c r="K414" s="668"/>
      <c r="L414" s="668"/>
      <c r="M414" s="668"/>
      <c r="N414" s="340">
        <v>1</v>
      </c>
      <c r="O414" s="207">
        <v>0</v>
      </c>
      <c r="P414" s="340"/>
    </row>
    <row r="415" spans="1:16" s="661" customFormat="1" outlineLevel="1" x14ac:dyDescent="0.25">
      <c r="A415" s="266">
        <v>25</v>
      </c>
      <c r="B415" s="236" t="s">
        <v>7298</v>
      </c>
      <c r="C415" s="331" t="s">
        <v>4614</v>
      </c>
      <c r="D415" s="668">
        <v>22</v>
      </c>
      <c r="E415" s="339">
        <v>3</v>
      </c>
      <c r="F415" s="668" t="s">
        <v>72</v>
      </c>
      <c r="G415" s="668" t="s">
        <v>63</v>
      </c>
      <c r="H415" s="668" t="s">
        <v>2343</v>
      </c>
      <c r="I415" s="668">
        <v>4</v>
      </c>
      <c r="J415" s="668"/>
      <c r="K415" s="668"/>
      <c r="L415" s="668"/>
      <c r="M415" s="668"/>
      <c r="N415" s="340">
        <v>1</v>
      </c>
      <c r="O415" s="207">
        <v>0</v>
      </c>
      <c r="P415" s="340"/>
    </row>
    <row r="416" spans="1:16" s="661" customFormat="1" outlineLevel="1" x14ac:dyDescent="0.25">
      <c r="A416" s="266">
        <v>26</v>
      </c>
      <c r="B416" s="236" t="s">
        <v>7299</v>
      </c>
      <c r="C416" s="331" t="s">
        <v>4614</v>
      </c>
      <c r="D416" s="668">
        <v>24</v>
      </c>
      <c r="E416" s="339">
        <v>60</v>
      </c>
      <c r="F416" s="668" t="s">
        <v>72</v>
      </c>
      <c r="G416" s="668" t="s">
        <v>63</v>
      </c>
      <c r="H416" s="668" t="s">
        <v>2344</v>
      </c>
      <c r="I416" s="668">
        <v>4</v>
      </c>
      <c r="J416" s="668"/>
      <c r="K416" s="668"/>
      <c r="L416" s="668"/>
      <c r="M416" s="668"/>
      <c r="N416" s="340">
        <v>1</v>
      </c>
      <c r="O416" s="207">
        <v>0</v>
      </c>
      <c r="P416" s="340"/>
    </row>
    <row r="417" spans="1:16" s="661" customFormat="1" outlineLevel="1" x14ac:dyDescent="0.25">
      <c r="A417" s="266">
        <v>27</v>
      </c>
      <c r="B417" s="236" t="s">
        <v>7300</v>
      </c>
      <c r="C417" s="331" t="s">
        <v>4614</v>
      </c>
      <c r="D417" s="668">
        <v>25</v>
      </c>
      <c r="E417" s="339">
        <v>3</v>
      </c>
      <c r="F417" s="668" t="s">
        <v>72</v>
      </c>
      <c r="G417" s="668" t="s">
        <v>63</v>
      </c>
      <c r="H417" s="668" t="s">
        <v>2345</v>
      </c>
      <c r="I417" s="668">
        <v>4</v>
      </c>
      <c r="J417" s="668"/>
      <c r="K417" s="668"/>
      <c r="L417" s="668"/>
      <c r="M417" s="668"/>
      <c r="N417" s="340">
        <v>1</v>
      </c>
      <c r="O417" s="207">
        <v>1</v>
      </c>
      <c r="P417" s="340"/>
    </row>
    <row r="418" spans="1:16" s="661" customFormat="1" outlineLevel="1" x14ac:dyDescent="0.25">
      <c r="A418" s="266">
        <v>28</v>
      </c>
      <c r="B418" s="236" t="s">
        <v>7301</v>
      </c>
      <c r="C418" s="331" t="s">
        <v>4614</v>
      </c>
      <c r="D418" s="668">
        <v>26</v>
      </c>
      <c r="E418" s="339">
        <v>0</v>
      </c>
      <c r="F418" s="668" t="s">
        <v>72</v>
      </c>
      <c r="G418" s="668" t="s">
        <v>63</v>
      </c>
      <c r="H418" s="668" t="s">
        <v>2346</v>
      </c>
      <c r="I418" s="668">
        <v>4</v>
      </c>
      <c r="J418" s="668"/>
      <c r="K418" s="668"/>
      <c r="L418" s="668"/>
      <c r="M418" s="668"/>
      <c r="N418" s="340">
        <v>1</v>
      </c>
      <c r="O418" s="207">
        <v>1</v>
      </c>
      <c r="P418" s="340"/>
    </row>
    <row r="419" spans="1:16" s="661" customFormat="1" outlineLevel="1" x14ac:dyDescent="0.25">
      <c r="A419" s="266">
        <v>29</v>
      </c>
      <c r="B419" s="236" t="s">
        <v>7302</v>
      </c>
      <c r="C419" s="331" t="s">
        <v>4614</v>
      </c>
      <c r="D419" s="668">
        <v>27</v>
      </c>
      <c r="E419" s="339">
        <v>0</v>
      </c>
      <c r="F419" s="668" t="s">
        <v>72</v>
      </c>
      <c r="G419" s="668" t="s">
        <v>63</v>
      </c>
      <c r="H419" s="668" t="s">
        <v>2347</v>
      </c>
      <c r="I419" s="668">
        <v>4</v>
      </c>
      <c r="J419" s="668"/>
      <c r="K419" s="668"/>
      <c r="L419" s="668"/>
      <c r="M419" s="668"/>
      <c r="N419" s="340">
        <v>1</v>
      </c>
      <c r="O419" s="207">
        <v>0</v>
      </c>
      <c r="P419" s="340"/>
    </row>
    <row r="420" spans="1:16" s="661" customFormat="1" outlineLevel="1" x14ac:dyDescent="0.25">
      <c r="A420" s="266">
        <v>30</v>
      </c>
      <c r="B420" s="236" t="s">
        <v>7303</v>
      </c>
      <c r="C420" s="331" t="s">
        <v>4614</v>
      </c>
      <c r="D420" s="668">
        <v>28</v>
      </c>
      <c r="E420" s="331">
        <v>0</v>
      </c>
      <c r="F420" s="668" t="s">
        <v>72</v>
      </c>
      <c r="G420" s="331" t="s">
        <v>63</v>
      </c>
      <c r="H420" s="668" t="s">
        <v>3225</v>
      </c>
      <c r="I420" s="331">
        <v>4</v>
      </c>
      <c r="J420" s="668"/>
      <c r="K420" s="668"/>
      <c r="L420" s="668"/>
      <c r="M420" s="668"/>
      <c r="N420" s="340">
        <v>1</v>
      </c>
      <c r="O420" s="207">
        <v>0</v>
      </c>
      <c r="P420" s="340"/>
    </row>
    <row r="421" spans="1:16" s="661" customFormat="1" outlineLevel="1" x14ac:dyDescent="0.25">
      <c r="A421" s="266">
        <v>31</v>
      </c>
      <c r="B421" s="236" t="s">
        <v>7304</v>
      </c>
      <c r="C421" s="331" t="s">
        <v>4614</v>
      </c>
      <c r="D421" s="668">
        <v>28</v>
      </c>
      <c r="E421" s="331">
        <v>0</v>
      </c>
      <c r="F421" s="668" t="s">
        <v>72</v>
      </c>
      <c r="G421" s="331" t="s">
        <v>63</v>
      </c>
      <c r="H421" s="668" t="s">
        <v>3227</v>
      </c>
      <c r="I421" s="331">
        <v>4</v>
      </c>
      <c r="J421" s="668"/>
      <c r="K421" s="668"/>
      <c r="L421" s="668"/>
      <c r="M421" s="668"/>
      <c r="N421" s="340">
        <v>1</v>
      </c>
      <c r="O421" s="207">
        <v>0</v>
      </c>
      <c r="P421" s="340"/>
    </row>
    <row r="422" spans="1:16" s="661" customFormat="1" outlineLevel="1" x14ac:dyDescent="0.25">
      <c r="A422" s="266">
        <v>32</v>
      </c>
      <c r="B422" s="236" t="s">
        <v>7305</v>
      </c>
      <c r="C422" s="331" t="s">
        <v>4614</v>
      </c>
      <c r="D422" s="668">
        <v>31</v>
      </c>
      <c r="E422" s="331">
        <v>0</v>
      </c>
      <c r="F422" s="668" t="s">
        <v>72</v>
      </c>
      <c r="G422" s="331" t="s">
        <v>63</v>
      </c>
      <c r="H422" s="668" t="s">
        <v>3632</v>
      </c>
      <c r="I422" s="331">
        <v>4</v>
      </c>
      <c r="J422" s="668"/>
      <c r="K422" s="668"/>
      <c r="L422" s="668"/>
      <c r="M422" s="668"/>
      <c r="N422" s="340">
        <v>1</v>
      </c>
      <c r="O422" s="207">
        <v>0</v>
      </c>
      <c r="P422" s="340"/>
    </row>
    <row r="423" spans="1:16" s="661" customFormat="1" outlineLevel="1" x14ac:dyDescent="0.25">
      <c r="A423" s="266">
        <v>33</v>
      </c>
      <c r="B423" s="236" t="s">
        <v>7311</v>
      </c>
      <c r="C423" s="331" t="s">
        <v>4614</v>
      </c>
      <c r="D423" s="668">
        <v>30</v>
      </c>
      <c r="E423" s="331">
        <v>0</v>
      </c>
      <c r="F423" s="668" t="s">
        <v>72</v>
      </c>
      <c r="G423" s="331" t="s">
        <v>63</v>
      </c>
      <c r="H423" s="668" t="s">
        <v>2542</v>
      </c>
      <c r="I423" s="331">
        <v>4</v>
      </c>
      <c r="J423" s="668"/>
      <c r="K423" s="668"/>
      <c r="L423" s="668"/>
      <c r="M423" s="668"/>
      <c r="N423" s="340">
        <v>1</v>
      </c>
      <c r="O423" s="207">
        <v>0</v>
      </c>
      <c r="P423" s="340"/>
    </row>
    <row r="424" spans="1:16" s="661" customFormat="1" outlineLevel="1" x14ac:dyDescent="0.25">
      <c r="A424" s="266">
        <v>34</v>
      </c>
      <c r="B424" s="236"/>
      <c r="C424" s="331"/>
      <c r="D424" s="668"/>
      <c r="E424" s="331"/>
      <c r="F424" s="668"/>
      <c r="G424" s="331"/>
      <c r="H424" s="668"/>
      <c r="I424" s="331"/>
      <c r="J424" s="668"/>
      <c r="K424" s="668"/>
      <c r="L424" s="668"/>
      <c r="M424" s="668"/>
      <c r="N424" s="340"/>
      <c r="O424" s="207"/>
      <c r="P424" s="340"/>
    </row>
    <row r="425" spans="1:16" s="661" customFormat="1" outlineLevel="1" x14ac:dyDescent="0.25">
      <c r="A425" s="266">
        <v>35</v>
      </c>
      <c r="B425" s="236"/>
      <c r="C425" s="331"/>
      <c r="D425" s="668"/>
      <c r="E425" s="331"/>
      <c r="F425" s="668"/>
      <c r="G425" s="331"/>
      <c r="H425" s="668"/>
      <c r="I425" s="331"/>
      <c r="J425" s="668"/>
      <c r="K425" s="668"/>
      <c r="L425" s="668"/>
      <c r="M425" s="668"/>
      <c r="N425" s="340"/>
      <c r="O425" s="207"/>
      <c r="P425" s="340"/>
    </row>
    <row r="426" spans="1:16" s="661" customFormat="1" outlineLevel="1" x14ac:dyDescent="0.25">
      <c r="A426" s="266">
        <v>36</v>
      </c>
      <c r="B426" s="236"/>
      <c r="C426" s="331"/>
      <c r="D426" s="668"/>
      <c r="E426" s="331"/>
      <c r="F426" s="668"/>
      <c r="G426" s="331"/>
      <c r="H426" s="668"/>
      <c r="I426" s="331"/>
      <c r="J426" s="668"/>
      <c r="K426" s="668"/>
      <c r="L426" s="668"/>
      <c r="M426" s="668"/>
      <c r="N426" s="340"/>
      <c r="O426" s="207"/>
      <c r="P426" s="340"/>
    </row>
    <row r="427" spans="1:16" s="661" customFormat="1" outlineLevel="1" x14ac:dyDescent="0.25">
      <c r="A427" s="266">
        <v>37</v>
      </c>
      <c r="B427" s="236"/>
      <c r="C427" s="331"/>
      <c r="D427" s="668"/>
      <c r="E427" s="331"/>
      <c r="F427" s="668"/>
      <c r="G427" s="331"/>
      <c r="H427" s="668"/>
      <c r="I427" s="331"/>
      <c r="J427" s="668"/>
      <c r="K427" s="668"/>
      <c r="L427" s="668"/>
      <c r="M427" s="668"/>
      <c r="N427" s="340"/>
      <c r="O427" s="207"/>
      <c r="P427" s="340"/>
    </row>
    <row r="428" spans="1:16" s="661" customFormat="1" outlineLevel="1" x14ac:dyDescent="0.25">
      <c r="A428" s="266">
        <v>38</v>
      </c>
      <c r="B428" s="236"/>
      <c r="C428" s="331"/>
      <c r="D428" s="668"/>
      <c r="E428" s="331"/>
      <c r="F428" s="668"/>
      <c r="G428" s="331"/>
      <c r="H428" s="668"/>
      <c r="I428" s="331"/>
      <c r="J428" s="668"/>
      <c r="K428" s="668"/>
      <c r="L428" s="668"/>
      <c r="M428" s="668"/>
      <c r="N428" s="340"/>
      <c r="O428" s="207"/>
      <c r="P428" s="340"/>
    </row>
    <row r="429" spans="1:16" s="661" customFormat="1" outlineLevel="1" x14ac:dyDescent="0.25">
      <c r="A429" s="266">
        <v>39</v>
      </c>
      <c r="B429" s="236"/>
      <c r="C429" s="331"/>
      <c r="D429" s="668"/>
      <c r="E429" s="331"/>
      <c r="F429" s="668"/>
      <c r="G429" s="331"/>
      <c r="H429" s="668"/>
      <c r="I429" s="331"/>
      <c r="J429" s="668"/>
      <c r="K429" s="668"/>
      <c r="L429" s="668"/>
      <c r="M429" s="668"/>
      <c r="N429" s="340"/>
      <c r="O429" s="207"/>
      <c r="P429" s="340"/>
    </row>
    <row r="430" spans="1:16" s="661" customFormat="1" outlineLevel="1" x14ac:dyDescent="0.25">
      <c r="A430" s="266">
        <v>40</v>
      </c>
      <c r="B430" s="236"/>
      <c r="C430" s="331"/>
      <c r="D430" s="668"/>
      <c r="E430" s="331"/>
      <c r="F430" s="668"/>
      <c r="G430" s="331"/>
      <c r="H430" s="668"/>
      <c r="I430" s="331"/>
      <c r="J430" s="668"/>
      <c r="K430" s="668"/>
      <c r="L430" s="668"/>
      <c r="M430" s="668"/>
      <c r="N430" s="340"/>
      <c r="O430" s="207"/>
      <c r="P430" s="340"/>
    </row>
    <row r="431" spans="1:16" s="661" customFormat="1" outlineLevel="1" x14ac:dyDescent="0.25">
      <c r="A431" s="266">
        <v>41</v>
      </c>
      <c r="B431" s="236"/>
      <c r="C431" s="331"/>
      <c r="D431" s="668"/>
      <c r="E431" s="331"/>
      <c r="F431" s="668"/>
      <c r="G431" s="331"/>
      <c r="H431" s="668"/>
      <c r="I431" s="331"/>
      <c r="J431" s="668"/>
      <c r="K431" s="668"/>
      <c r="L431" s="668"/>
      <c r="M431" s="668"/>
      <c r="N431" s="340"/>
      <c r="O431" s="207"/>
      <c r="P431" s="340"/>
    </row>
    <row r="432" spans="1:16" s="661" customFormat="1" outlineLevel="1" x14ac:dyDescent="0.25">
      <c r="A432" s="266">
        <v>42</v>
      </c>
      <c r="B432" s="236"/>
      <c r="C432" s="331"/>
      <c r="D432" s="668"/>
      <c r="E432" s="331"/>
      <c r="F432" s="668"/>
      <c r="G432" s="331"/>
      <c r="H432" s="668"/>
      <c r="I432" s="331"/>
      <c r="J432" s="668"/>
      <c r="K432" s="668"/>
      <c r="L432" s="668"/>
      <c r="M432" s="668"/>
      <c r="N432" s="340"/>
      <c r="O432" s="207"/>
      <c r="P432" s="340"/>
    </row>
    <row r="433" spans="1:16" s="661" customFormat="1" outlineLevel="1" x14ac:dyDescent="0.25">
      <c r="A433" s="266">
        <v>43</v>
      </c>
      <c r="B433" s="236"/>
      <c r="C433" s="331"/>
      <c r="D433" s="668"/>
      <c r="E433" s="331"/>
      <c r="F433" s="668"/>
      <c r="G433" s="331"/>
      <c r="H433" s="668"/>
      <c r="I433" s="331"/>
      <c r="J433" s="668"/>
      <c r="K433" s="668"/>
      <c r="L433" s="668"/>
      <c r="M433" s="668"/>
      <c r="N433" s="340"/>
      <c r="O433" s="207"/>
      <c r="P433" s="340"/>
    </row>
    <row r="434" spans="1:16" s="661" customFormat="1" outlineLevel="1" x14ac:dyDescent="0.25">
      <c r="A434" s="266">
        <v>44</v>
      </c>
      <c r="B434" s="236"/>
      <c r="C434" s="331"/>
      <c r="D434" s="668"/>
      <c r="E434" s="331"/>
      <c r="F434" s="668"/>
      <c r="G434" s="331"/>
      <c r="H434" s="668"/>
      <c r="I434" s="331"/>
      <c r="J434" s="668"/>
      <c r="K434" s="668"/>
      <c r="L434" s="668"/>
      <c r="M434" s="668"/>
      <c r="N434" s="340"/>
      <c r="O434" s="207"/>
      <c r="P434" s="340"/>
    </row>
    <row r="435" spans="1:16" s="661" customFormat="1" outlineLevel="1" x14ac:dyDescent="0.25">
      <c r="A435" s="266">
        <v>45</v>
      </c>
      <c r="B435" s="236"/>
      <c r="C435" s="331"/>
      <c r="D435" s="668"/>
      <c r="E435" s="331"/>
      <c r="F435" s="668"/>
      <c r="G435" s="331"/>
      <c r="H435" s="668"/>
      <c r="I435" s="331"/>
      <c r="J435" s="668"/>
      <c r="K435" s="668"/>
      <c r="L435" s="668"/>
      <c r="M435" s="668"/>
      <c r="N435" s="340"/>
      <c r="O435" s="207"/>
      <c r="P435" s="340"/>
    </row>
    <row r="436" spans="1:16" s="661" customFormat="1" outlineLevel="1" x14ac:dyDescent="0.25">
      <c r="A436" s="266">
        <v>46</v>
      </c>
      <c r="B436" s="236"/>
      <c r="C436" s="331"/>
      <c r="D436" s="668"/>
      <c r="E436" s="331"/>
      <c r="F436" s="668"/>
      <c r="G436" s="331"/>
      <c r="H436" s="668"/>
      <c r="I436" s="331"/>
      <c r="J436" s="668"/>
      <c r="K436" s="668"/>
      <c r="L436" s="668"/>
      <c r="M436" s="668"/>
      <c r="N436" s="340"/>
      <c r="O436" s="207"/>
      <c r="P436" s="340"/>
    </row>
    <row r="437" spans="1:16" s="661" customFormat="1" outlineLevel="1" x14ac:dyDescent="0.25">
      <c r="A437" s="266">
        <v>47</v>
      </c>
      <c r="B437" s="236"/>
      <c r="C437" s="331"/>
      <c r="D437" s="668"/>
      <c r="E437" s="331"/>
      <c r="F437" s="668"/>
      <c r="G437" s="331"/>
      <c r="H437" s="668"/>
      <c r="I437" s="331"/>
      <c r="J437" s="668"/>
      <c r="K437" s="668"/>
      <c r="L437" s="668"/>
      <c r="M437" s="668"/>
      <c r="N437" s="340"/>
      <c r="O437" s="207"/>
      <c r="P437" s="340"/>
    </row>
    <row r="438" spans="1:16" s="661" customFormat="1" outlineLevel="1" x14ac:dyDescent="0.25">
      <c r="A438" s="266">
        <v>48</v>
      </c>
      <c r="B438" s="236"/>
      <c r="C438" s="331"/>
      <c r="D438" s="339"/>
      <c r="E438" s="339"/>
      <c r="F438" s="668"/>
      <c r="G438" s="668"/>
      <c r="H438" s="668"/>
      <c r="I438" s="668"/>
      <c r="J438" s="668"/>
      <c r="K438" s="668"/>
      <c r="L438" s="668"/>
      <c r="N438" s="340"/>
      <c r="O438" s="207"/>
      <c r="P438" s="340"/>
    </row>
    <row r="439" spans="1:16" s="661" customFormat="1" outlineLevel="1" x14ac:dyDescent="0.25">
      <c r="A439" s="266">
        <v>49</v>
      </c>
      <c r="B439" s="236"/>
      <c r="C439" s="331"/>
      <c r="D439" s="339"/>
      <c r="E439" s="339"/>
      <c r="F439" s="668"/>
      <c r="G439" s="668"/>
      <c r="H439" s="668"/>
      <c r="I439" s="668"/>
      <c r="J439" s="668"/>
      <c r="K439" s="668"/>
      <c r="L439" s="668"/>
      <c r="N439" s="340"/>
      <c r="O439" s="207"/>
      <c r="P439" s="340"/>
    </row>
    <row r="440" spans="1:16" s="661" customFormat="1" outlineLevel="1" x14ac:dyDescent="0.25">
      <c r="A440" s="266">
        <v>50</v>
      </c>
      <c r="B440" s="236"/>
      <c r="C440" s="331"/>
      <c r="D440" s="339"/>
      <c r="E440" s="339"/>
      <c r="F440" s="668"/>
      <c r="G440" s="668"/>
      <c r="H440" s="668"/>
      <c r="I440" s="668"/>
      <c r="J440" s="668"/>
      <c r="K440" s="668"/>
      <c r="L440" s="668"/>
      <c r="N440" s="340"/>
      <c r="O440" s="207"/>
      <c r="P440" s="340"/>
    </row>
    <row r="441" spans="1:16" s="661" customFormat="1" outlineLevel="1" x14ac:dyDescent="0.25">
      <c r="A441" s="266">
        <v>51</v>
      </c>
      <c r="B441" s="236"/>
      <c r="C441" s="331"/>
      <c r="D441" s="339"/>
      <c r="E441" s="339"/>
      <c r="F441" s="668"/>
      <c r="G441" s="668"/>
      <c r="H441" s="668"/>
      <c r="I441" s="668"/>
      <c r="J441" s="668"/>
      <c r="K441" s="668"/>
      <c r="L441" s="668"/>
      <c r="N441" s="340"/>
      <c r="O441" s="207"/>
      <c r="P441" s="340"/>
    </row>
    <row r="442" spans="1:16" s="661" customFormat="1" outlineLevel="1" x14ac:dyDescent="0.25">
      <c r="A442" s="266">
        <v>52</v>
      </c>
      <c r="B442" s="236"/>
      <c r="C442" s="331"/>
      <c r="D442" s="339"/>
      <c r="E442" s="339"/>
      <c r="F442" s="668"/>
      <c r="G442" s="668"/>
      <c r="H442" s="668"/>
      <c r="I442" s="668"/>
      <c r="J442" s="668"/>
      <c r="K442" s="668"/>
      <c r="L442" s="668"/>
      <c r="N442" s="340"/>
      <c r="O442" s="207"/>
      <c r="P442" s="340"/>
    </row>
    <row r="443" spans="1:16" s="661" customFormat="1" outlineLevel="1" x14ac:dyDescent="0.25">
      <c r="A443" s="266">
        <v>53</v>
      </c>
      <c r="B443" s="236"/>
      <c r="C443" s="331"/>
      <c r="D443" s="339"/>
      <c r="E443" s="339"/>
      <c r="F443" s="668"/>
      <c r="G443" s="668"/>
      <c r="H443" s="668"/>
      <c r="I443" s="668"/>
      <c r="J443" s="668"/>
      <c r="K443" s="668"/>
      <c r="L443" s="668"/>
      <c r="N443" s="340"/>
      <c r="O443" s="207"/>
      <c r="P443" s="340"/>
    </row>
    <row r="444" spans="1:16" s="661" customFormat="1" outlineLevel="1" x14ac:dyDescent="0.25">
      <c r="A444" s="266">
        <v>54</v>
      </c>
      <c r="B444" s="236"/>
      <c r="C444" s="331"/>
      <c r="D444" s="339"/>
      <c r="E444" s="339"/>
      <c r="F444" s="668"/>
      <c r="G444" s="668"/>
      <c r="H444" s="668"/>
      <c r="I444" s="668"/>
      <c r="J444" s="668"/>
      <c r="K444" s="668"/>
      <c r="L444" s="668"/>
      <c r="N444" s="340"/>
      <c r="O444" s="207"/>
      <c r="P444" s="340"/>
    </row>
    <row r="445" spans="1:16" s="661" customFormat="1" outlineLevel="1" x14ac:dyDescent="0.25">
      <c r="A445" s="266">
        <v>55</v>
      </c>
      <c r="B445" s="236"/>
      <c r="C445" s="331"/>
      <c r="D445" s="339"/>
      <c r="E445" s="339"/>
      <c r="F445" s="668"/>
      <c r="G445" s="668"/>
      <c r="H445" s="668"/>
      <c r="I445" s="668"/>
      <c r="J445" s="668"/>
      <c r="K445" s="668"/>
      <c r="L445" s="668"/>
      <c r="M445" s="668"/>
      <c r="N445" s="340"/>
      <c r="O445" s="207"/>
      <c r="P445" s="340"/>
    </row>
    <row r="446" spans="1:16" s="661" customFormat="1" ht="15.75" outlineLevel="1" thickBot="1" x14ac:dyDescent="0.3">
      <c r="A446" s="266">
        <v>56</v>
      </c>
      <c r="B446" s="236"/>
      <c r="C446" s="461"/>
      <c r="D446" s="650"/>
      <c r="E446" s="650"/>
      <c r="F446" s="649"/>
      <c r="G446" s="649"/>
      <c r="H446" s="649"/>
      <c r="I446" s="649"/>
      <c r="J446" s="668"/>
      <c r="K446" s="668"/>
      <c r="L446" s="668"/>
      <c r="M446" s="668"/>
      <c r="N446" s="340"/>
      <c r="O446" s="207"/>
      <c r="P446" s="340"/>
    </row>
    <row r="447" spans="1:16" s="661" customFormat="1" outlineLevel="1" x14ac:dyDescent="0.25">
      <c r="A447" s="266">
        <v>57</v>
      </c>
      <c r="B447" s="236"/>
      <c r="C447" s="207"/>
      <c r="D447" s="668"/>
      <c r="E447" s="339"/>
      <c r="F447" s="668"/>
      <c r="G447" s="668"/>
      <c r="H447" s="162"/>
      <c r="I447" s="668"/>
      <c r="J447" s="668"/>
      <c r="K447" s="668"/>
      <c r="L447" s="668"/>
      <c r="M447" s="668"/>
      <c r="N447" s="340"/>
      <c r="O447" s="207"/>
      <c r="P447" s="340"/>
    </row>
    <row r="448" spans="1:16" s="661" customFormat="1" outlineLevel="1" x14ac:dyDescent="0.25">
      <c r="A448" s="266">
        <v>58</v>
      </c>
      <c r="B448" s="352"/>
      <c r="C448" s="331"/>
      <c r="D448" s="668"/>
      <c r="E448" s="339"/>
      <c r="F448" s="668"/>
      <c r="G448" s="668"/>
      <c r="H448" s="336"/>
      <c r="I448" s="668"/>
      <c r="J448" s="668"/>
      <c r="K448" s="668"/>
      <c r="L448" s="668"/>
      <c r="M448" s="668"/>
      <c r="N448" s="340"/>
      <c r="O448" s="207"/>
      <c r="P448" s="340"/>
    </row>
    <row r="449" spans="1:16" s="661" customFormat="1" outlineLevel="1" x14ac:dyDescent="0.25">
      <c r="A449" s="266">
        <v>59</v>
      </c>
      <c r="B449" s="352"/>
      <c r="C449" s="331"/>
      <c r="D449" s="668"/>
      <c r="E449" s="339"/>
      <c r="F449" s="668"/>
      <c r="G449" s="668"/>
      <c r="H449" s="336"/>
      <c r="I449" s="668"/>
      <c r="J449" s="668"/>
      <c r="K449" s="668"/>
      <c r="L449" s="668"/>
      <c r="M449" s="668"/>
      <c r="N449" s="340"/>
      <c r="O449" s="207"/>
      <c r="P449" s="340"/>
    </row>
    <row r="450" spans="1:16" outlineLevel="1" x14ac:dyDescent="0.25">
      <c r="A450" s="266">
        <v>60</v>
      </c>
      <c r="B450" s="236"/>
      <c r="C450" s="331"/>
      <c r="D450" s="339"/>
      <c r="E450" s="339"/>
      <c r="F450" s="668"/>
      <c r="G450" s="668"/>
      <c r="H450" s="668"/>
      <c r="I450" s="668"/>
      <c r="J450" s="668"/>
      <c r="K450" s="668"/>
      <c r="L450" s="668"/>
      <c r="M450" s="339"/>
      <c r="N450" s="340"/>
      <c r="O450" s="207"/>
      <c r="P450" s="340"/>
    </row>
    <row r="451" spans="1:16" outlineLevel="1" x14ac:dyDescent="0.25">
      <c r="A451" s="266">
        <v>61</v>
      </c>
      <c r="B451" s="236"/>
      <c r="C451" s="331"/>
      <c r="D451" s="339"/>
      <c r="E451" s="339"/>
      <c r="F451" s="668"/>
      <c r="G451" s="668"/>
      <c r="H451" s="668"/>
      <c r="I451" s="340"/>
      <c r="J451" s="668"/>
      <c r="K451" s="668"/>
      <c r="L451" s="668"/>
      <c r="M451" s="339"/>
      <c r="N451" s="340"/>
      <c r="O451" s="207"/>
      <c r="P451" s="340"/>
    </row>
    <row r="452" spans="1:16" outlineLevel="1" x14ac:dyDescent="0.25">
      <c r="A452" s="266">
        <v>62</v>
      </c>
      <c r="B452" s="236"/>
      <c r="C452" s="207"/>
      <c r="D452" s="339"/>
      <c r="E452" s="339"/>
      <c r="F452" s="668"/>
      <c r="G452" s="668"/>
      <c r="H452" s="668"/>
      <c r="I452" s="668"/>
      <c r="J452" s="668"/>
      <c r="K452" s="668"/>
      <c r="L452" s="668"/>
      <c r="M452" s="339"/>
      <c r="N452" s="340"/>
      <c r="O452" s="207"/>
      <c r="P452" s="668"/>
    </row>
    <row r="453" spans="1:16" outlineLevel="1" x14ac:dyDescent="0.25">
      <c r="A453" s="266">
        <v>63</v>
      </c>
      <c r="B453" s="236"/>
      <c r="C453" s="666"/>
      <c r="D453" s="339"/>
      <c r="E453" s="339"/>
      <c r="F453" s="668"/>
      <c r="G453" s="668"/>
      <c r="H453" s="336"/>
      <c r="I453" s="340"/>
      <c r="J453" s="668"/>
      <c r="K453" s="668"/>
      <c r="L453" s="668"/>
      <c r="M453" s="339"/>
      <c r="N453" s="340"/>
      <c r="O453" s="207"/>
      <c r="P453" s="668"/>
    </row>
    <row r="454" spans="1:16" outlineLevel="1" x14ac:dyDescent="0.25">
      <c r="A454" s="266">
        <v>64</v>
      </c>
      <c r="B454" s="236"/>
      <c r="C454" s="666"/>
      <c r="D454" s="339"/>
      <c r="E454" s="339"/>
      <c r="F454" s="668"/>
      <c r="G454" s="668"/>
      <c r="H454" s="353"/>
      <c r="I454" s="340"/>
      <c r="J454" s="668"/>
      <c r="K454" s="668"/>
      <c r="L454" s="668"/>
      <c r="M454" s="339"/>
      <c r="N454" s="340"/>
      <c r="O454" s="207"/>
      <c r="P454" s="668"/>
    </row>
    <row r="455" spans="1:16" outlineLevel="1" x14ac:dyDescent="0.25">
      <c r="A455" s="266">
        <v>65</v>
      </c>
      <c r="B455" s="236"/>
      <c r="C455" s="666"/>
      <c r="D455" s="339"/>
      <c r="E455" s="339"/>
      <c r="F455" s="668"/>
      <c r="G455" s="668"/>
      <c r="H455" s="353"/>
      <c r="I455" s="340"/>
      <c r="J455" s="668"/>
      <c r="K455" s="668"/>
      <c r="L455" s="668"/>
      <c r="M455" s="668"/>
      <c r="N455" s="340"/>
      <c r="O455" s="207"/>
      <c r="P455" s="668"/>
    </row>
    <row r="456" spans="1:16" outlineLevel="1" x14ac:dyDescent="0.25">
      <c r="A456" s="266">
        <v>66</v>
      </c>
      <c r="B456" s="236"/>
      <c r="D456" s="668"/>
      <c r="E456" s="668"/>
      <c r="F456" s="668"/>
      <c r="G456" s="668"/>
      <c r="H456" s="353"/>
      <c r="I456" s="340"/>
      <c r="J456" s="668"/>
      <c r="K456" s="668"/>
      <c r="L456" s="668"/>
      <c r="M456" s="668"/>
      <c r="N456" s="340"/>
      <c r="O456" s="207"/>
      <c r="P456" s="668"/>
    </row>
    <row r="457" spans="1:16" outlineLevel="1" x14ac:dyDescent="0.25">
      <c r="A457" s="266">
        <v>67</v>
      </c>
      <c r="B457" s="236"/>
      <c r="C457" s="666"/>
      <c r="E457" s="668"/>
      <c r="F457" s="668"/>
      <c r="G457" s="668"/>
      <c r="I457" s="340"/>
      <c r="J457" s="668"/>
      <c r="K457" s="668"/>
      <c r="L457" s="668"/>
      <c r="M457" s="668"/>
      <c r="N457" s="340"/>
      <c r="O457" s="207"/>
      <c r="P457" s="668"/>
    </row>
    <row r="458" spans="1:16" outlineLevel="1" x14ac:dyDescent="0.25">
      <c r="A458" s="266">
        <v>68</v>
      </c>
      <c r="B458" s="236"/>
      <c r="C458" s="666"/>
      <c r="D458" s="668"/>
      <c r="E458" s="668"/>
      <c r="F458" s="668"/>
      <c r="G458" s="668"/>
      <c r="H458" s="353"/>
      <c r="I458" s="340"/>
      <c r="J458" s="668"/>
      <c r="K458" s="668"/>
      <c r="L458" s="668"/>
      <c r="M458" s="668"/>
      <c r="N458" s="340"/>
      <c r="O458" s="207"/>
      <c r="P458" s="668"/>
    </row>
    <row r="459" spans="1:16" outlineLevel="1" x14ac:dyDescent="0.25">
      <c r="A459" s="266">
        <v>69</v>
      </c>
      <c r="B459" s="236"/>
      <c r="C459" s="666"/>
      <c r="D459" s="668"/>
      <c r="E459" s="668"/>
      <c r="F459" s="668"/>
      <c r="G459" s="668"/>
      <c r="H459" s="353"/>
      <c r="I459" s="340"/>
      <c r="J459" s="668"/>
      <c r="K459" s="668"/>
      <c r="L459" s="668"/>
      <c r="M459" s="668"/>
      <c r="N459" s="340"/>
      <c r="O459" s="207"/>
      <c r="P459" s="668"/>
    </row>
    <row r="460" spans="1:16" outlineLevel="1" x14ac:dyDescent="0.25">
      <c r="A460" s="266">
        <v>70</v>
      </c>
      <c r="B460" s="236"/>
      <c r="C460" s="666"/>
      <c r="D460" s="668"/>
      <c r="E460" s="668"/>
      <c r="F460" s="668"/>
      <c r="G460" s="668"/>
      <c r="H460" s="353"/>
      <c r="I460" s="340"/>
      <c r="J460" s="668"/>
      <c r="K460" s="668"/>
      <c r="L460" s="668"/>
      <c r="M460" s="668"/>
      <c r="N460" s="340"/>
      <c r="O460" s="207"/>
      <c r="P460" s="668"/>
    </row>
    <row r="461" spans="1:16" outlineLevel="1" x14ac:dyDescent="0.25">
      <c r="A461" s="266">
        <v>71</v>
      </c>
      <c r="B461" s="236"/>
      <c r="C461" s="666"/>
      <c r="D461" s="339"/>
      <c r="E461" s="339"/>
      <c r="F461" s="668"/>
      <c r="G461" s="668"/>
      <c r="H461" s="336"/>
      <c r="I461" s="340"/>
      <c r="J461" s="668"/>
      <c r="K461" s="668"/>
      <c r="L461" s="668"/>
      <c r="M461" s="668"/>
      <c r="N461" s="340"/>
      <c r="O461" s="340"/>
      <c r="P461" s="668"/>
    </row>
    <row r="462" spans="1:16" outlineLevel="1" x14ac:dyDescent="0.25">
      <c r="A462" s="266">
        <v>72</v>
      </c>
      <c r="B462" s="236"/>
      <c r="C462" s="666"/>
      <c r="D462" s="339"/>
      <c r="E462" s="339"/>
      <c r="F462" s="668"/>
      <c r="G462" s="668"/>
      <c r="H462" s="336"/>
      <c r="I462" s="340"/>
      <c r="J462" s="668"/>
      <c r="K462" s="339"/>
      <c r="L462" s="339"/>
      <c r="M462" s="339"/>
      <c r="N462" s="340"/>
      <c r="O462" s="207"/>
      <c r="P462" s="668"/>
    </row>
    <row r="463" spans="1:16" outlineLevel="1" x14ac:dyDescent="0.25">
      <c r="A463" s="266">
        <v>73</v>
      </c>
      <c r="B463" s="236"/>
      <c r="C463" s="666"/>
      <c r="D463" s="668"/>
      <c r="E463" s="668"/>
      <c r="F463" s="668"/>
      <c r="G463" s="668"/>
      <c r="H463" s="353"/>
      <c r="I463" s="340"/>
      <c r="J463" s="668"/>
      <c r="K463" s="668"/>
      <c r="L463" s="668"/>
      <c r="M463" s="668"/>
      <c r="N463" s="340"/>
      <c r="O463" s="207"/>
      <c r="P463" s="668"/>
    </row>
    <row r="464" spans="1:16" outlineLevel="1" x14ac:dyDescent="0.25">
      <c r="A464" s="266">
        <v>74</v>
      </c>
      <c r="B464" s="236"/>
      <c r="C464" s="666"/>
      <c r="D464" s="339"/>
      <c r="E464" s="339"/>
      <c r="F464" s="668"/>
      <c r="G464" s="668"/>
      <c r="H464" s="336"/>
      <c r="I464" s="340"/>
      <c r="J464" s="668"/>
      <c r="K464" s="339"/>
      <c r="L464" s="339"/>
      <c r="M464" s="339"/>
      <c r="N464" s="340"/>
      <c r="O464" s="340"/>
      <c r="P464" s="668"/>
    </row>
    <row r="465" spans="1:16" outlineLevel="1" x14ac:dyDescent="0.25">
      <c r="A465" s="266">
        <v>75</v>
      </c>
      <c r="B465" s="236"/>
      <c r="C465" s="666"/>
      <c r="D465" s="339"/>
      <c r="E465" s="339"/>
      <c r="F465" s="668"/>
      <c r="G465" s="668"/>
      <c r="H465" s="336"/>
      <c r="I465" s="340"/>
      <c r="J465" s="668"/>
      <c r="K465" s="339"/>
      <c r="L465" s="339"/>
      <c r="M465" s="339"/>
      <c r="N465" s="340"/>
      <c r="O465" s="207"/>
      <c r="P465" s="668"/>
    </row>
    <row r="466" spans="1:16" outlineLevel="1" x14ac:dyDescent="0.25">
      <c r="A466" s="266">
        <v>76</v>
      </c>
      <c r="B466" s="293"/>
      <c r="C466" s="331"/>
      <c r="D466" s="668"/>
      <c r="E466" s="668"/>
      <c r="F466" s="668"/>
      <c r="G466" s="56"/>
      <c r="H466" s="353"/>
      <c r="I466" s="668"/>
      <c r="J466" s="668"/>
      <c r="K466" s="339"/>
      <c r="L466" s="339"/>
      <c r="M466" s="339"/>
      <c r="N466" s="340"/>
      <c r="O466" s="207"/>
      <c r="P466" s="668"/>
    </row>
    <row r="467" spans="1:16" outlineLevel="1" x14ac:dyDescent="0.25">
      <c r="A467" s="266">
        <v>77</v>
      </c>
      <c r="B467" s="293"/>
      <c r="C467" s="331"/>
      <c r="D467" s="668"/>
      <c r="E467" s="668"/>
      <c r="F467" s="668"/>
      <c r="G467" s="56"/>
      <c r="H467" s="353"/>
      <c r="I467" s="668"/>
      <c r="J467" s="668"/>
      <c r="K467" s="668"/>
      <c r="L467" s="668"/>
      <c r="M467" s="668"/>
      <c r="N467" s="340"/>
      <c r="O467" s="207"/>
      <c r="P467" s="668"/>
    </row>
    <row r="468" spans="1:16" outlineLevel="1" x14ac:dyDescent="0.25">
      <c r="A468" s="266">
        <v>78</v>
      </c>
      <c r="B468" s="293"/>
      <c r="C468" s="331"/>
      <c r="D468" s="668"/>
      <c r="E468" s="668"/>
      <c r="F468" s="668"/>
      <c r="G468" s="56"/>
      <c r="H468" s="304"/>
      <c r="I468" s="668"/>
      <c r="J468" s="668"/>
      <c r="K468" s="339"/>
      <c r="L468" s="339"/>
      <c r="M468" s="339"/>
      <c r="N468" s="340"/>
      <c r="O468" s="207"/>
      <c r="P468" s="668"/>
    </row>
    <row r="469" spans="1:16" outlineLevel="1" x14ac:dyDescent="0.25">
      <c r="A469" s="266">
        <v>79</v>
      </c>
      <c r="B469" s="338"/>
      <c r="C469" s="331"/>
      <c r="D469" s="668"/>
      <c r="E469" s="668"/>
      <c r="F469" s="668"/>
      <c r="G469" s="668"/>
      <c r="H469" s="340"/>
      <c r="I469" s="339"/>
      <c r="J469" s="668"/>
      <c r="K469" s="339"/>
      <c r="L469" s="339"/>
      <c r="M469" s="339"/>
      <c r="N469" s="340"/>
      <c r="O469" s="207"/>
      <c r="P469" s="668"/>
    </row>
    <row r="470" spans="1:16" outlineLevel="1" x14ac:dyDescent="0.25">
      <c r="A470" s="266">
        <v>80</v>
      </c>
      <c r="B470" s="338"/>
      <c r="C470" s="331"/>
      <c r="D470" s="668"/>
      <c r="E470" s="668"/>
      <c r="F470" s="668"/>
      <c r="G470" s="668"/>
      <c r="H470" s="340"/>
      <c r="I470" s="339"/>
      <c r="J470" s="668"/>
      <c r="K470" s="339"/>
      <c r="L470" s="339"/>
      <c r="M470" s="339"/>
      <c r="N470" s="340"/>
      <c r="O470" s="207"/>
      <c r="P470" s="668"/>
    </row>
    <row r="471" spans="1:16" outlineLevel="1" x14ac:dyDescent="0.25">
      <c r="A471" s="266">
        <v>81</v>
      </c>
      <c r="B471" s="338"/>
      <c r="C471" s="286"/>
      <c r="D471" s="668"/>
      <c r="E471" s="668"/>
      <c r="F471" s="668"/>
      <c r="G471" s="668"/>
      <c r="H471" s="336"/>
      <c r="I471" s="668"/>
      <c r="J471" s="668"/>
      <c r="K471" s="339"/>
      <c r="L471" s="339"/>
      <c r="M471" s="339"/>
      <c r="N471" s="340"/>
      <c r="O471" s="207"/>
      <c r="P471" s="668"/>
    </row>
    <row r="472" spans="1:16" outlineLevel="1" x14ac:dyDescent="0.25">
      <c r="A472" s="266">
        <v>82</v>
      </c>
      <c r="B472" s="338"/>
      <c r="C472" s="286"/>
      <c r="D472" s="668"/>
      <c r="E472" s="668"/>
      <c r="F472" s="668"/>
      <c r="G472" s="668"/>
      <c r="H472" s="336"/>
      <c r="I472" s="668"/>
      <c r="J472" s="668"/>
      <c r="K472" s="339"/>
      <c r="L472" s="339"/>
      <c r="M472" s="339"/>
      <c r="N472" s="340"/>
      <c r="O472" s="207"/>
      <c r="P472" s="668"/>
    </row>
    <row r="473" spans="1:16" outlineLevel="1" x14ac:dyDescent="0.25">
      <c r="A473" s="266">
        <v>83</v>
      </c>
      <c r="B473" s="338"/>
      <c r="C473" s="286"/>
      <c r="D473" s="668"/>
      <c r="E473" s="668"/>
      <c r="F473" s="668"/>
      <c r="G473" s="668"/>
      <c r="H473" s="336"/>
      <c r="I473" s="668"/>
      <c r="J473" s="668"/>
      <c r="K473" s="339"/>
      <c r="L473" s="339"/>
      <c r="M473" s="339"/>
      <c r="N473" s="340"/>
      <c r="O473" s="207"/>
      <c r="P473" s="668"/>
    </row>
    <row r="474" spans="1:16" outlineLevel="1" x14ac:dyDescent="0.25">
      <c r="A474" s="266">
        <v>84</v>
      </c>
      <c r="B474" s="338"/>
      <c r="C474" s="286"/>
      <c r="D474" s="668"/>
      <c r="E474" s="668"/>
      <c r="F474" s="668"/>
      <c r="G474" s="668"/>
      <c r="H474" s="340"/>
      <c r="I474" s="668"/>
      <c r="J474" s="668"/>
      <c r="K474" s="339"/>
      <c r="L474" s="339"/>
      <c r="M474" s="339"/>
      <c r="N474" s="340"/>
      <c r="O474" s="207"/>
      <c r="P474" s="668"/>
    </row>
    <row r="475" spans="1:16" outlineLevel="1" x14ac:dyDescent="0.25">
      <c r="A475" s="266">
        <v>85</v>
      </c>
      <c r="B475" s="338"/>
      <c r="C475" s="286"/>
      <c r="D475" s="668"/>
      <c r="E475" s="668"/>
      <c r="F475" s="668"/>
      <c r="G475" s="668"/>
      <c r="H475" s="340"/>
      <c r="I475" s="668"/>
      <c r="J475" s="668"/>
      <c r="K475" s="339"/>
      <c r="L475" s="339"/>
      <c r="M475" s="339"/>
      <c r="N475" s="340"/>
      <c r="O475" s="207"/>
      <c r="P475" s="668"/>
    </row>
    <row r="476" spans="1:16" outlineLevel="1" x14ac:dyDescent="0.25">
      <c r="A476" s="266">
        <v>86</v>
      </c>
      <c r="B476" s="338"/>
      <c r="C476" s="286"/>
      <c r="D476" s="668"/>
      <c r="E476" s="668"/>
      <c r="F476" s="668"/>
      <c r="G476" s="668"/>
      <c r="H476" s="336"/>
      <c r="I476" s="668"/>
      <c r="J476" s="668"/>
      <c r="K476" s="339"/>
      <c r="L476" s="339"/>
      <c r="M476" s="339"/>
      <c r="N476" s="340"/>
      <c r="O476" s="207"/>
      <c r="P476" s="668"/>
    </row>
    <row r="477" spans="1:16" outlineLevel="1" x14ac:dyDescent="0.25">
      <c r="A477" s="266">
        <v>87</v>
      </c>
      <c r="B477" s="338"/>
      <c r="C477" s="331"/>
      <c r="D477" s="668"/>
      <c r="E477" s="668"/>
      <c r="F477" s="668"/>
      <c r="G477" s="668"/>
      <c r="H477" s="340"/>
      <c r="I477" s="668"/>
      <c r="J477" s="668"/>
      <c r="K477" s="339"/>
      <c r="L477" s="339"/>
      <c r="M477" s="339"/>
      <c r="N477" s="340"/>
      <c r="O477" s="207"/>
      <c r="P477" s="668"/>
    </row>
    <row r="478" spans="1:16" outlineLevel="1" x14ac:dyDescent="0.25">
      <c r="A478" s="266">
        <v>88</v>
      </c>
      <c r="B478" s="293"/>
      <c r="C478" s="331"/>
      <c r="D478" s="668"/>
      <c r="E478" s="668"/>
      <c r="F478" s="668"/>
      <c r="G478" s="668"/>
      <c r="H478" s="336"/>
      <c r="I478" s="331"/>
      <c r="J478" s="668"/>
      <c r="K478" s="339"/>
      <c r="L478" s="339"/>
      <c r="M478" s="339"/>
      <c r="N478" s="340"/>
      <c r="O478" s="207"/>
      <c r="P478" s="668"/>
    </row>
    <row r="479" spans="1:16" outlineLevel="1" x14ac:dyDescent="0.25">
      <c r="A479" s="266">
        <v>89</v>
      </c>
      <c r="B479" s="293"/>
      <c r="C479" s="331"/>
      <c r="D479" s="668"/>
      <c r="E479" s="668"/>
      <c r="F479" s="668"/>
      <c r="G479" s="668"/>
      <c r="H479" s="336"/>
      <c r="I479" s="668"/>
      <c r="J479" s="668"/>
      <c r="K479" s="339"/>
      <c r="L479" s="339"/>
      <c r="M479" s="339"/>
      <c r="N479" s="340"/>
      <c r="O479" s="207"/>
      <c r="P479" s="668"/>
    </row>
    <row r="480" spans="1:16" outlineLevel="1" x14ac:dyDescent="0.25">
      <c r="A480" s="266">
        <v>90</v>
      </c>
      <c r="B480" s="293"/>
      <c r="C480" s="331"/>
      <c r="D480" s="668"/>
      <c r="E480" s="668"/>
      <c r="F480" s="668"/>
      <c r="G480" s="668"/>
      <c r="H480" s="336"/>
      <c r="I480" s="668"/>
      <c r="J480" s="668"/>
      <c r="K480" s="668"/>
      <c r="L480" s="336"/>
      <c r="M480" s="339"/>
      <c r="N480" s="340"/>
      <c r="O480" s="207"/>
      <c r="P480" s="668"/>
    </row>
    <row r="481" spans="1:16" outlineLevel="1" x14ac:dyDescent="0.25">
      <c r="A481" s="266">
        <v>91</v>
      </c>
      <c r="B481" s="338"/>
      <c r="C481" s="331"/>
      <c r="D481" s="668"/>
      <c r="E481" s="668"/>
      <c r="F481" s="668"/>
      <c r="G481" s="668"/>
      <c r="H481" s="336"/>
      <c r="I481" s="668"/>
      <c r="J481" s="668"/>
      <c r="K481" s="339"/>
      <c r="L481" s="339"/>
      <c r="M481" s="339"/>
      <c r="N481" s="340"/>
      <c r="O481" s="207"/>
      <c r="P481" s="668"/>
    </row>
    <row r="482" spans="1:16" outlineLevel="1" x14ac:dyDescent="0.25">
      <c r="A482" s="266">
        <v>92</v>
      </c>
      <c r="B482" s="338"/>
      <c r="C482" s="331"/>
      <c r="D482" s="668"/>
      <c r="E482" s="668"/>
      <c r="F482" s="668"/>
      <c r="G482" s="668"/>
      <c r="H482" s="336"/>
      <c r="I482" s="668"/>
      <c r="J482" s="668"/>
      <c r="K482" s="339"/>
      <c r="L482" s="339"/>
      <c r="M482" s="339"/>
      <c r="N482" s="340"/>
      <c r="O482" s="207"/>
      <c r="P482" s="668"/>
    </row>
    <row r="483" spans="1:16" outlineLevel="1" x14ac:dyDescent="0.25">
      <c r="A483" s="266">
        <v>93</v>
      </c>
      <c r="B483" s="338"/>
      <c r="C483" s="331"/>
      <c r="D483" s="668"/>
      <c r="E483" s="668"/>
      <c r="F483" s="668"/>
      <c r="G483" s="668"/>
      <c r="H483" s="336"/>
      <c r="I483" s="668"/>
      <c r="J483" s="668"/>
      <c r="K483" s="339"/>
      <c r="L483" s="339"/>
      <c r="M483" s="339"/>
      <c r="N483" s="340"/>
      <c r="O483" s="207"/>
      <c r="P483" s="668"/>
    </row>
    <row r="484" spans="1:16" outlineLevel="1" x14ac:dyDescent="0.25">
      <c r="A484" s="266">
        <v>94</v>
      </c>
      <c r="B484" s="338"/>
      <c r="C484" s="331"/>
      <c r="D484" s="668"/>
      <c r="E484" s="668"/>
      <c r="F484" s="668"/>
      <c r="G484" s="668"/>
      <c r="H484" s="336"/>
      <c r="I484" s="668"/>
      <c r="J484" s="668"/>
      <c r="K484" s="339"/>
      <c r="L484" s="339"/>
      <c r="M484" s="339"/>
      <c r="N484" s="340"/>
      <c r="O484" s="207"/>
      <c r="P484" s="668"/>
    </row>
    <row r="485" spans="1:16" outlineLevel="1" x14ac:dyDescent="0.25">
      <c r="A485" s="266">
        <v>95</v>
      </c>
      <c r="B485" s="338"/>
      <c r="C485" s="331"/>
      <c r="D485" s="668"/>
      <c r="E485" s="668"/>
      <c r="F485" s="668"/>
      <c r="G485" s="668"/>
      <c r="H485" s="336"/>
      <c r="I485" s="668"/>
      <c r="J485" s="668"/>
      <c r="K485" s="339"/>
      <c r="L485" s="339"/>
      <c r="M485" s="339"/>
      <c r="N485" s="340"/>
      <c r="O485" s="207"/>
      <c r="P485" s="668"/>
    </row>
    <row r="486" spans="1:16" outlineLevel="1" x14ac:dyDescent="0.25">
      <c r="A486" s="266">
        <v>96</v>
      </c>
      <c r="B486" s="338"/>
      <c r="C486" s="331"/>
      <c r="D486" s="668"/>
      <c r="E486" s="668"/>
      <c r="F486" s="668"/>
      <c r="G486" s="668"/>
      <c r="H486" s="336"/>
      <c r="I486" s="668"/>
      <c r="J486" s="668"/>
      <c r="K486" s="339"/>
      <c r="L486" s="339"/>
      <c r="M486" s="339"/>
      <c r="N486" s="340"/>
      <c r="O486" s="207"/>
      <c r="P486" s="668"/>
    </row>
    <row r="487" spans="1:16" outlineLevel="1" x14ac:dyDescent="0.25">
      <c r="A487" s="266">
        <v>97</v>
      </c>
      <c r="B487" s="338"/>
      <c r="C487" s="331"/>
      <c r="D487" s="668"/>
      <c r="E487" s="668"/>
      <c r="F487" s="668"/>
      <c r="G487" s="668"/>
      <c r="H487" s="336"/>
      <c r="I487" s="668"/>
      <c r="J487" s="668"/>
      <c r="K487" s="339"/>
      <c r="L487" s="339"/>
      <c r="M487" s="339"/>
      <c r="N487" s="340"/>
      <c r="O487" s="207"/>
      <c r="P487" s="668"/>
    </row>
    <row r="488" spans="1:16" outlineLevel="1" x14ac:dyDescent="0.25">
      <c r="A488" s="266">
        <v>98</v>
      </c>
      <c r="B488" s="338"/>
      <c r="C488" s="331"/>
      <c r="D488" s="668"/>
      <c r="E488" s="668"/>
      <c r="F488" s="668"/>
      <c r="G488" s="668"/>
      <c r="H488" s="336"/>
      <c r="I488" s="668"/>
      <c r="J488" s="668"/>
      <c r="K488" s="339"/>
      <c r="L488" s="339"/>
      <c r="M488" s="339"/>
      <c r="N488" s="340"/>
      <c r="O488" s="207"/>
      <c r="P488" s="668"/>
    </row>
    <row r="489" spans="1:16" outlineLevel="1" x14ac:dyDescent="0.25">
      <c r="A489" s="266">
        <v>99</v>
      </c>
      <c r="B489" s="338"/>
      <c r="C489" s="331"/>
      <c r="D489" s="668"/>
      <c r="E489" s="668"/>
      <c r="F489" s="668"/>
      <c r="G489" s="668"/>
      <c r="H489" s="336"/>
      <c r="I489" s="668"/>
      <c r="J489" s="668"/>
      <c r="K489" s="339"/>
      <c r="L489" s="339"/>
      <c r="M489" s="339"/>
      <c r="N489" s="340"/>
      <c r="O489" s="207"/>
      <c r="P489" s="668"/>
    </row>
    <row r="490" spans="1:16" outlineLevel="1" x14ac:dyDescent="0.25">
      <c r="A490" s="266">
        <v>100</v>
      </c>
      <c r="B490" s="338"/>
      <c r="C490" s="331"/>
      <c r="D490" s="668"/>
      <c r="E490" s="668"/>
      <c r="F490" s="668"/>
      <c r="G490" s="668"/>
      <c r="H490" s="336"/>
      <c r="I490" s="668"/>
      <c r="J490" s="668"/>
      <c r="K490" s="339"/>
      <c r="L490" s="339"/>
      <c r="M490" s="339"/>
      <c r="N490" s="340"/>
      <c r="O490" s="207"/>
      <c r="P490" s="668"/>
    </row>
    <row r="491" spans="1:16" outlineLevel="1" x14ac:dyDescent="0.25">
      <c r="A491" s="266">
        <v>101</v>
      </c>
      <c r="B491" s="338"/>
      <c r="C491" s="207"/>
      <c r="D491" s="668"/>
      <c r="E491" s="668"/>
      <c r="F491" s="668"/>
      <c r="G491" s="668"/>
      <c r="H491" s="661"/>
      <c r="I491" s="668"/>
      <c r="J491" s="661"/>
      <c r="K491" s="661"/>
      <c r="L491" s="661"/>
      <c r="M491" s="661"/>
      <c r="N491" s="340"/>
      <c r="O491" s="207"/>
      <c r="P491" s="668"/>
    </row>
    <row r="492" spans="1:16" outlineLevel="1" x14ac:dyDescent="0.25">
      <c r="A492" s="266">
        <v>102</v>
      </c>
      <c r="B492" s="159"/>
      <c r="C492" s="207"/>
      <c r="D492" s="661"/>
      <c r="E492" s="661"/>
      <c r="F492" s="661"/>
      <c r="G492" s="661"/>
      <c r="H492" s="661"/>
      <c r="I492" s="661"/>
      <c r="J492" s="661"/>
      <c r="K492" s="661"/>
      <c r="L492" s="661"/>
      <c r="M492" s="661"/>
      <c r="N492" s="661"/>
      <c r="O492" s="661"/>
      <c r="P492" s="661"/>
    </row>
    <row r="493" spans="1:16" outlineLevel="1" x14ac:dyDescent="0.25">
      <c r="A493" s="266">
        <v>103</v>
      </c>
      <c r="B493" s="661"/>
      <c r="C493" s="207"/>
      <c r="D493" s="661"/>
      <c r="E493" s="661"/>
      <c r="F493" s="661"/>
      <c r="G493" s="661"/>
      <c r="H493" s="661"/>
      <c r="I493" s="661"/>
      <c r="J493" s="661"/>
      <c r="K493" s="661"/>
      <c r="L493" s="661"/>
      <c r="M493" s="661"/>
      <c r="N493" s="661"/>
      <c r="O493" s="661"/>
      <c r="P493" s="668"/>
    </row>
    <row r="494" spans="1:16" outlineLevel="1" x14ac:dyDescent="0.25">
      <c r="A494" s="266">
        <v>104</v>
      </c>
      <c r="B494" s="661"/>
      <c r="C494" s="207"/>
      <c r="D494" s="661"/>
      <c r="E494" s="661"/>
      <c r="F494" s="661"/>
      <c r="G494" s="661"/>
      <c r="H494" s="661"/>
      <c r="I494" s="661"/>
      <c r="J494" s="661"/>
      <c r="K494" s="661"/>
      <c r="L494" s="661"/>
      <c r="M494" s="661"/>
      <c r="N494" s="661"/>
      <c r="O494" s="661"/>
      <c r="P494" s="668"/>
    </row>
    <row r="495" spans="1:16" outlineLevel="1" x14ac:dyDescent="0.25">
      <c r="A495" s="266">
        <v>105</v>
      </c>
      <c r="B495" s="661"/>
      <c r="C495" s="207"/>
      <c r="D495" s="661"/>
      <c r="E495" s="661"/>
      <c r="F495" s="661"/>
      <c r="G495" s="661"/>
      <c r="H495" s="661"/>
      <c r="I495" s="661"/>
      <c r="J495" s="661"/>
      <c r="K495" s="661"/>
      <c r="L495" s="661"/>
      <c r="M495" s="661"/>
      <c r="N495" s="661"/>
      <c r="O495" s="661"/>
      <c r="P495" s="668"/>
    </row>
    <row r="496" spans="1:16" outlineLevel="1" x14ac:dyDescent="0.25">
      <c r="A496" s="266">
        <v>106</v>
      </c>
      <c r="B496" s="338"/>
      <c r="C496" s="331"/>
      <c r="D496" s="668"/>
      <c r="E496" s="668"/>
      <c r="F496" s="668"/>
      <c r="G496" s="668"/>
      <c r="H496" s="336"/>
      <c r="I496" s="668"/>
      <c r="J496" s="668"/>
      <c r="K496" s="339"/>
      <c r="L496" s="339"/>
      <c r="M496" s="339"/>
      <c r="N496" s="159"/>
      <c r="O496" s="661"/>
      <c r="P496" s="668"/>
    </row>
    <row r="497" spans="1:16" outlineLevel="1" x14ac:dyDescent="0.25">
      <c r="A497" s="266">
        <v>107</v>
      </c>
      <c r="B497" s="338"/>
      <c r="C497" s="331"/>
      <c r="D497" s="668"/>
      <c r="E497" s="668"/>
      <c r="F497" s="668"/>
      <c r="G497" s="668"/>
      <c r="H497" s="336"/>
      <c r="I497" s="668"/>
      <c r="J497" s="668"/>
      <c r="K497" s="339"/>
      <c r="L497" s="339"/>
      <c r="M497" s="339"/>
      <c r="N497" s="159"/>
      <c r="O497" s="661"/>
      <c r="P497" s="668"/>
    </row>
    <row r="498" spans="1:16" outlineLevel="1" x14ac:dyDescent="0.25">
      <c r="A498" s="266">
        <v>108</v>
      </c>
      <c r="B498" s="338"/>
      <c r="C498" s="331"/>
      <c r="D498" s="668"/>
      <c r="E498" s="668"/>
      <c r="F498" s="668"/>
      <c r="G498" s="668"/>
      <c r="H498" s="336"/>
      <c r="I498" s="668"/>
      <c r="J498" s="668"/>
      <c r="K498" s="339"/>
      <c r="L498" s="339"/>
      <c r="M498" s="339"/>
      <c r="N498" s="159"/>
      <c r="O498" s="661"/>
      <c r="P498" s="668"/>
    </row>
    <row r="499" spans="1:16" outlineLevel="1" x14ac:dyDescent="0.25">
      <c r="A499" s="266">
        <v>109</v>
      </c>
      <c r="B499" s="338"/>
      <c r="C499" s="331"/>
      <c r="D499" s="668"/>
      <c r="E499" s="668"/>
      <c r="F499" s="668"/>
      <c r="G499" s="668"/>
      <c r="H499" s="336"/>
      <c r="I499" s="668"/>
      <c r="J499" s="668"/>
      <c r="K499" s="339"/>
      <c r="L499" s="339"/>
      <c r="M499" s="339"/>
      <c r="N499" s="159"/>
      <c r="O499" s="661"/>
      <c r="P499" s="661"/>
    </row>
    <row r="500" spans="1:16" outlineLevel="1" x14ac:dyDescent="0.25">
      <c r="A500" s="266">
        <v>110</v>
      </c>
      <c r="B500" s="338"/>
      <c r="C500" s="331"/>
      <c r="D500" s="668"/>
      <c r="E500" s="668"/>
      <c r="F500" s="668"/>
      <c r="G500" s="668"/>
      <c r="H500" s="336"/>
      <c r="I500" s="668"/>
      <c r="J500" s="668"/>
      <c r="K500" s="339"/>
      <c r="L500" s="339"/>
      <c r="M500" s="339"/>
      <c r="N500" s="159"/>
      <c r="O500" s="661"/>
      <c r="P500" s="661"/>
    </row>
    <row r="501" spans="1:16" outlineLevel="1" x14ac:dyDescent="0.25">
      <c r="A501" s="266">
        <v>111</v>
      </c>
      <c r="B501" s="338"/>
      <c r="C501" s="331"/>
      <c r="D501" s="668"/>
      <c r="E501" s="668"/>
      <c r="F501" s="668"/>
      <c r="G501" s="668"/>
      <c r="H501" s="336"/>
      <c r="I501" s="668"/>
      <c r="J501" s="668"/>
      <c r="K501" s="339"/>
      <c r="L501" s="339"/>
      <c r="M501" s="339"/>
      <c r="N501" s="159"/>
      <c r="O501" s="661"/>
      <c r="P501" s="661"/>
    </row>
    <row r="502" spans="1:16" outlineLevel="1" x14ac:dyDescent="0.25">
      <c r="A502" s="266">
        <v>112</v>
      </c>
      <c r="B502" s="338"/>
      <c r="C502" s="331"/>
      <c r="D502" s="668"/>
      <c r="E502" s="668"/>
      <c r="F502" s="668"/>
      <c r="G502" s="668"/>
      <c r="H502" s="336"/>
      <c r="I502" s="668"/>
      <c r="J502" s="668"/>
      <c r="K502" s="339"/>
      <c r="L502" s="339"/>
      <c r="M502" s="339"/>
      <c r="N502" s="159"/>
      <c r="O502" s="661"/>
      <c r="P502" s="661"/>
    </row>
    <row r="503" spans="1:16" outlineLevel="1" x14ac:dyDescent="0.25">
      <c r="A503" s="266">
        <v>113</v>
      </c>
      <c r="B503" s="338"/>
      <c r="C503" s="331"/>
      <c r="D503" s="668"/>
      <c r="E503" s="668"/>
      <c r="F503" s="668"/>
      <c r="G503" s="668"/>
      <c r="H503" s="336"/>
      <c r="I503" s="668"/>
      <c r="J503" s="668"/>
      <c r="K503" s="339"/>
      <c r="L503" s="339"/>
      <c r="M503" s="339"/>
      <c r="N503" s="159"/>
      <c r="O503" s="661"/>
      <c r="P503" s="661"/>
    </row>
    <row r="504" spans="1:16" outlineLevel="1" x14ac:dyDescent="0.25">
      <c r="A504" s="266">
        <v>114</v>
      </c>
      <c r="B504" s="338"/>
      <c r="C504" s="331"/>
      <c r="D504" s="668"/>
      <c r="E504" s="668"/>
      <c r="F504" s="668"/>
      <c r="G504" s="668"/>
      <c r="H504" s="336"/>
      <c r="I504" s="668"/>
      <c r="J504" s="668"/>
      <c r="K504" s="339"/>
      <c r="L504" s="339"/>
      <c r="M504" s="339"/>
      <c r="N504" s="159"/>
      <c r="O504" s="661"/>
      <c r="P504" s="661"/>
    </row>
    <row r="505" spans="1:16" outlineLevel="1" x14ac:dyDescent="0.25">
      <c r="A505" s="266">
        <v>115</v>
      </c>
      <c r="B505" s="338"/>
      <c r="C505" s="331"/>
      <c r="D505" s="668"/>
      <c r="E505" s="668"/>
      <c r="F505" s="668"/>
      <c r="G505" s="668"/>
      <c r="H505" s="336"/>
      <c r="I505" s="668"/>
      <c r="J505" s="668"/>
      <c r="K505" s="339"/>
      <c r="L505" s="339"/>
      <c r="M505" s="339"/>
      <c r="N505" s="159"/>
      <c r="O505" s="661"/>
      <c r="P505" s="661"/>
    </row>
    <row r="506" spans="1:16" outlineLevel="1" x14ac:dyDescent="0.25">
      <c r="A506" s="266">
        <v>116</v>
      </c>
      <c r="B506" s="338"/>
      <c r="C506" s="331"/>
      <c r="D506" s="668"/>
      <c r="E506" s="668"/>
      <c r="F506" s="668"/>
      <c r="G506" s="668"/>
      <c r="H506" s="336"/>
      <c r="I506" s="668"/>
      <c r="J506" s="668"/>
      <c r="K506" s="339"/>
      <c r="L506" s="339"/>
      <c r="M506" s="339"/>
      <c r="N506" s="159"/>
      <c r="O506" s="661"/>
      <c r="P506" s="661"/>
    </row>
    <row r="507" spans="1:16" outlineLevel="1" x14ac:dyDescent="0.25">
      <c r="A507" s="266">
        <v>117</v>
      </c>
      <c r="B507" s="338"/>
      <c r="C507" s="331"/>
      <c r="D507" s="668"/>
      <c r="E507" s="668"/>
      <c r="F507" s="668"/>
      <c r="G507" s="668"/>
      <c r="H507" s="336"/>
      <c r="I507" s="668"/>
      <c r="J507" s="668"/>
      <c r="K507" s="339"/>
      <c r="L507" s="339"/>
      <c r="M507" s="339"/>
      <c r="N507" s="159"/>
      <c r="O507" s="661"/>
      <c r="P507" s="661"/>
    </row>
    <row r="508" spans="1:16" outlineLevel="1" x14ac:dyDescent="0.25">
      <c r="A508" s="266">
        <v>118</v>
      </c>
      <c r="B508" s="338"/>
      <c r="C508" s="331"/>
      <c r="D508" s="668"/>
      <c r="E508" s="668"/>
      <c r="F508" s="668"/>
      <c r="G508" s="668"/>
      <c r="H508" s="336"/>
      <c r="I508" s="668"/>
      <c r="J508" s="668"/>
      <c r="K508" s="339"/>
      <c r="L508" s="339"/>
      <c r="M508" s="339"/>
      <c r="N508" s="159"/>
      <c r="O508" s="661"/>
      <c r="P508" s="661"/>
    </row>
    <row r="509" spans="1:16" outlineLevel="1" x14ac:dyDescent="0.25">
      <c r="A509" s="266">
        <v>119</v>
      </c>
      <c r="B509" s="338"/>
      <c r="C509" s="331"/>
      <c r="D509" s="56"/>
      <c r="E509" s="56"/>
      <c r="F509" s="668"/>
      <c r="G509" s="56"/>
      <c r="H509" s="353"/>
      <c r="I509" s="56"/>
      <c r="J509" s="56"/>
      <c r="K509" s="55"/>
      <c r="L509" s="55"/>
      <c r="M509" s="55"/>
      <c r="N509" s="159"/>
    </row>
    <row r="510" spans="1:16" outlineLevel="1" x14ac:dyDescent="0.25">
      <c r="A510" s="266">
        <v>120</v>
      </c>
      <c r="B510" s="338"/>
      <c r="C510" s="331"/>
      <c r="D510" s="56"/>
      <c r="E510" s="56"/>
      <c r="F510" s="668"/>
      <c r="G510" s="56"/>
      <c r="H510" s="353"/>
      <c r="I510" s="56"/>
      <c r="J510" s="56"/>
      <c r="K510" s="55"/>
      <c r="L510" s="55"/>
      <c r="M510" s="55"/>
      <c r="N510" s="159"/>
    </row>
    <row r="511" spans="1:16" outlineLevel="1" x14ac:dyDescent="0.25">
      <c r="A511" s="266">
        <v>121</v>
      </c>
      <c r="B511" s="338"/>
      <c r="C511" s="331"/>
      <c r="D511" s="56"/>
      <c r="E511" s="56"/>
      <c r="F511" s="668"/>
      <c r="G511" s="56"/>
      <c r="H511" s="353"/>
      <c r="I511" s="56"/>
      <c r="J511" s="56"/>
      <c r="K511" s="55"/>
      <c r="L511" s="55"/>
      <c r="M511" s="55"/>
      <c r="N511" s="159"/>
    </row>
    <row r="512" spans="1:16" outlineLevel="1" x14ac:dyDescent="0.25">
      <c r="A512" s="266">
        <v>122</v>
      </c>
      <c r="B512" s="338"/>
      <c r="C512" s="331"/>
      <c r="D512" s="56"/>
      <c r="E512" s="56"/>
      <c r="F512" s="668"/>
      <c r="G512" s="56"/>
      <c r="H512" s="353"/>
      <c r="I512" s="56"/>
      <c r="J512" s="56"/>
      <c r="K512" s="55"/>
      <c r="L512" s="55"/>
      <c r="M512" s="55"/>
      <c r="N512" s="159"/>
    </row>
    <row r="513" spans="1:16" outlineLevel="1" x14ac:dyDescent="0.25">
      <c r="A513" s="266">
        <v>123</v>
      </c>
      <c r="B513" s="338"/>
      <c r="C513" s="331"/>
      <c r="D513" s="56"/>
      <c r="E513" s="56"/>
      <c r="F513" s="668"/>
      <c r="G513" s="56"/>
      <c r="H513" s="353"/>
      <c r="I513" s="56"/>
      <c r="J513" s="56"/>
      <c r="K513" s="55"/>
      <c r="L513" s="55"/>
      <c r="M513" s="55"/>
      <c r="N513" s="159"/>
    </row>
    <row r="514" spans="1:16" outlineLevel="1" x14ac:dyDescent="0.25">
      <c r="A514" s="266">
        <v>124</v>
      </c>
      <c r="B514" s="338"/>
      <c r="C514" s="331"/>
      <c r="D514" s="56"/>
      <c r="E514" s="56"/>
      <c r="F514" s="668"/>
      <c r="G514" s="56"/>
      <c r="H514" s="353"/>
      <c r="I514" s="56"/>
      <c r="J514" s="56"/>
      <c r="K514" s="55"/>
      <c r="L514" s="55"/>
      <c r="M514" s="55"/>
      <c r="N514" s="159"/>
    </row>
    <row r="515" spans="1:16" outlineLevel="1" x14ac:dyDescent="0.25">
      <c r="A515" s="266">
        <v>125</v>
      </c>
      <c r="B515" s="338"/>
      <c r="C515" s="331"/>
      <c r="D515" s="56"/>
      <c r="E515" s="56"/>
      <c r="F515" s="668"/>
      <c r="G515" s="56"/>
      <c r="H515" s="353"/>
      <c r="I515" s="56"/>
      <c r="J515" s="56"/>
      <c r="K515" s="55"/>
      <c r="L515" s="55"/>
      <c r="M515" s="55"/>
      <c r="N515" s="159"/>
    </row>
    <row r="516" spans="1:16" outlineLevel="1" x14ac:dyDescent="0.25">
      <c r="A516" s="266">
        <v>126</v>
      </c>
      <c r="B516" s="338"/>
      <c r="C516" s="331"/>
      <c r="D516" s="56"/>
      <c r="E516" s="56"/>
      <c r="F516" s="668"/>
      <c r="G516" s="56"/>
      <c r="H516" s="353"/>
      <c r="I516" s="56"/>
      <c r="J516" s="56"/>
      <c r="K516" s="55"/>
      <c r="L516" s="55"/>
      <c r="M516" s="55"/>
      <c r="N516" s="159"/>
    </row>
    <row r="517" spans="1:16" outlineLevel="1" x14ac:dyDescent="0.25">
      <c r="A517" s="266">
        <v>127</v>
      </c>
      <c r="B517" s="338"/>
      <c r="C517" s="331"/>
      <c r="D517" s="56"/>
      <c r="E517" s="56"/>
      <c r="F517" s="668"/>
      <c r="G517" s="56"/>
      <c r="H517" s="353"/>
      <c r="I517" s="56"/>
      <c r="J517" s="56"/>
      <c r="K517" s="55"/>
      <c r="L517" s="55"/>
      <c r="M517" s="55"/>
      <c r="N517" s="159"/>
    </row>
    <row r="518" spans="1:16" ht="15.75" outlineLevel="1" thickBot="1" x14ac:dyDescent="0.3">
      <c r="A518" s="266">
        <v>128</v>
      </c>
      <c r="B518" s="338"/>
      <c r="C518" s="331"/>
      <c r="D518" s="56"/>
      <c r="E518" s="56"/>
      <c r="F518" s="668"/>
      <c r="G518" s="56"/>
      <c r="H518" s="353"/>
      <c r="I518" s="56"/>
      <c r="J518" s="56"/>
      <c r="K518" s="55"/>
      <c r="L518" s="55"/>
      <c r="M518" s="55"/>
      <c r="N518" s="159"/>
    </row>
    <row r="519" spans="1:16" ht="15.75" collapsed="1" thickBot="1" x14ac:dyDescent="0.3">
      <c r="A519" s="199" t="s">
        <v>2430</v>
      </c>
      <c r="B519" s="118"/>
      <c r="C519" s="648"/>
      <c r="D519" s="35"/>
      <c r="E519" s="36"/>
      <c r="F519" s="36"/>
      <c r="G519" s="36"/>
      <c r="H519" s="172"/>
      <c r="I519" s="36"/>
      <c r="J519" s="36"/>
      <c r="K519" s="36"/>
      <c r="L519" s="36"/>
      <c r="M519" s="36"/>
      <c r="N519" s="513"/>
      <c r="O519" s="513"/>
      <c r="P519" s="513"/>
    </row>
    <row r="520" spans="1:16" ht="15.75" hidden="1" outlineLevel="1" thickBot="1" x14ac:dyDescent="0.3">
      <c r="A520" s="38">
        <v>1</v>
      </c>
    </row>
    <row r="521" spans="1:16" ht="15.75" hidden="1" outlineLevel="1" thickBot="1" x14ac:dyDescent="0.3">
      <c r="A521" s="39">
        <v>2</v>
      </c>
    </row>
    <row r="522" spans="1:16" ht="15.75" hidden="1" outlineLevel="1" thickBot="1" x14ac:dyDescent="0.3">
      <c r="A522" s="39">
        <v>3</v>
      </c>
    </row>
    <row r="523" spans="1:16" ht="15.75" hidden="1" outlineLevel="1" thickBot="1" x14ac:dyDescent="0.3">
      <c r="A523" s="39">
        <v>4</v>
      </c>
    </row>
    <row r="524" spans="1:16" ht="15.75" hidden="1" outlineLevel="1" thickBot="1" x14ac:dyDescent="0.3">
      <c r="A524" s="39">
        <v>5</v>
      </c>
    </row>
    <row r="525" spans="1:16" ht="15.75" hidden="1" outlineLevel="1" thickBot="1" x14ac:dyDescent="0.3">
      <c r="A525" s="39">
        <v>6</v>
      </c>
    </row>
    <row r="526" spans="1:16" ht="15.75" hidden="1" outlineLevel="1" thickBot="1" x14ac:dyDescent="0.3">
      <c r="A526" s="39">
        <v>7</v>
      </c>
    </row>
    <row r="527" spans="1:16" ht="15.75" hidden="1" outlineLevel="1" thickBot="1" x14ac:dyDescent="0.3">
      <c r="A527" s="39">
        <v>8</v>
      </c>
    </row>
    <row r="528" spans="1:16" ht="15.75" hidden="1" outlineLevel="1" thickBot="1" x14ac:dyDescent="0.3">
      <c r="A528" s="39">
        <v>9</v>
      </c>
    </row>
    <row r="529" spans="1:1" ht="15.75" hidden="1" outlineLevel="1" thickBot="1" x14ac:dyDescent="0.3">
      <c r="A529" s="39">
        <v>10</v>
      </c>
    </row>
    <row r="530" spans="1:1" ht="15.75" hidden="1" outlineLevel="1" thickBot="1" x14ac:dyDescent="0.3">
      <c r="A530" s="39">
        <v>11</v>
      </c>
    </row>
    <row r="531" spans="1:1" ht="15.75" hidden="1" outlineLevel="1" thickBot="1" x14ac:dyDescent="0.3">
      <c r="A531" s="39">
        <v>12</v>
      </c>
    </row>
    <row r="532" spans="1:1" ht="15.75" hidden="1" outlineLevel="1" thickBot="1" x14ac:dyDescent="0.3">
      <c r="A532" s="39">
        <v>13</v>
      </c>
    </row>
    <row r="533" spans="1:1" ht="15.75" hidden="1" outlineLevel="1" thickBot="1" x14ac:dyDescent="0.3">
      <c r="A533" s="39">
        <v>14</v>
      </c>
    </row>
    <row r="534" spans="1:1" ht="15.75" hidden="1" outlineLevel="1" thickBot="1" x14ac:dyDescent="0.3">
      <c r="A534" s="39">
        <v>15</v>
      </c>
    </row>
    <row r="535" spans="1:1" ht="15.75" hidden="1" outlineLevel="1" thickBot="1" x14ac:dyDescent="0.3">
      <c r="A535" s="39">
        <v>16</v>
      </c>
    </row>
    <row r="536" spans="1:1" ht="15.75" hidden="1" outlineLevel="1" thickBot="1" x14ac:dyDescent="0.3">
      <c r="A536" s="39">
        <v>17</v>
      </c>
    </row>
    <row r="537" spans="1:1" ht="15.75" hidden="1" outlineLevel="1" thickBot="1" x14ac:dyDescent="0.3">
      <c r="A537" s="39">
        <v>18</v>
      </c>
    </row>
    <row r="538" spans="1:1" ht="15.75" hidden="1" outlineLevel="1" thickBot="1" x14ac:dyDescent="0.3">
      <c r="A538" s="39">
        <v>19</v>
      </c>
    </row>
    <row r="539" spans="1:1" ht="15.75" hidden="1" outlineLevel="1" thickBot="1" x14ac:dyDescent="0.3">
      <c r="A539" s="39">
        <v>20</v>
      </c>
    </row>
    <row r="540" spans="1:1" ht="15.75" hidden="1" outlineLevel="1" thickBot="1" x14ac:dyDescent="0.3">
      <c r="A540" s="39">
        <v>21</v>
      </c>
    </row>
    <row r="541" spans="1:1" ht="15.75" hidden="1" outlineLevel="1" thickBot="1" x14ac:dyDescent="0.3">
      <c r="A541" s="39">
        <v>22</v>
      </c>
    </row>
    <row r="542" spans="1:1" ht="15.75" hidden="1" outlineLevel="1" thickBot="1" x14ac:dyDescent="0.3">
      <c r="A542" s="39">
        <v>23</v>
      </c>
    </row>
    <row r="543" spans="1:1" ht="15.75" hidden="1" outlineLevel="1" thickBot="1" x14ac:dyDescent="0.3">
      <c r="A543" s="39">
        <v>24</v>
      </c>
    </row>
    <row r="544" spans="1:1" ht="15.75" hidden="1" outlineLevel="1" thickBot="1" x14ac:dyDescent="0.3">
      <c r="A544" s="39">
        <v>25</v>
      </c>
    </row>
    <row r="545" spans="1:1" ht="15.75" hidden="1" outlineLevel="1" thickBot="1" x14ac:dyDescent="0.3">
      <c r="A545" s="39">
        <v>26</v>
      </c>
    </row>
    <row r="546" spans="1:1" ht="15.75" hidden="1" outlineLevel="1" thickBot="1" x14ac:dyDescent="0.3">
      <c r="A546" s="39">
        <v>27</v>
      </c>
    </row>
    <row r="547" spans="1:1" ht="15.75" hidden="1" outlineLevel="1" thickBot="1" x14ac:dyDescent="0.3">
      <c r="A547" s="39">
        <v>28</v>
      </c>
    </row>
    <row r="548" spans="1:1" ht="15.75" hidden="1" outlineLevel="1" thickBot="1" x14ac:dyDescent="0.3">
      <c r="A548" s="39">
        <v>29</v>
      </c>
    </row>
    <row r="549" spans="1:1" ht="15.75" hidden="1" outlineLevel="1" thickBot="1" x14ac:dyDescent="0.3">
      <c r="A549" s="39">
        <v>30</v>
      </c>
    </row>
    <row r="550" spans="1:1" ht="15.75" hidden="1" outlineLevel="1" thickBot="1" x14ac:dyDescent="0.3">
      <c r="A550" s="39">
        <v>31</v>
      </c>
    </row>
    <row r="551" spans="1:1" ht="15.75" hidden="1" outlineLevel="1" thickBot="1" x14ac:dyDescent="0.3">
      <c r="A551" s="39">
        <v>32</v>
      </c>
    </row>
    <row r="552" spans="1:1" ht="15.75" hidden="1" outlineLevel="1" thickBot="1" x14ac:dyDescent="0.3">
      <c r="A552" s="39">
        <v>33</v>
      </c>
    </row>
    <row r="553" spans="1:1" ht="15.75" hidden="1" outlineLevel="1" thickBot="1" x14ac:dyDescent="0.3">
      <c r="A553" s="39">
        <v>34</v>
      </c>
    </row>
    <row r="554" spans="1:1" ht="15.75" hidden="1" outlineLevel="1" thickBot="1" x14ac:dyDescent="0.3">
      <c r="A554" s="39">
        <v>35</v>
      </c>
    </row>
    <row r="555" spans="1:1" ht="15.75" hidden="1" outlineLevel="1" thickBot="1" x14ac:dyDescent="0.3">
      <c r="A555" s="39">
        <v>36</v>
      </c>
    </row>
    <row r="556" spans="1:1" ht="15.75" hidden="1" outlineLevel="1" thickBot="1" x14ac:dyDescent="0.3">
      <c r="A556" s="39">
        <v>37</v>
      </c>
    </row>
    <row r="557" spans="1:1" ht="15.75" hidden="1" outlineLevel="1" thickBot="1" x14ac:dyDescent="0.3">
      <c r="A557" s="39">
        <v>38</v>
      </c>
    </row>
    <row r="558" spans="1:1" ht="15.75" hidden="1" outlineLevel="1" thickBot="1" x14ac:dyDescent="0.3">
      <c r="A558" s="39">
        <v>39</v>
      </c>
    </row>
    <row r="559" spans="1:1" ht="15.75" hidden="1" outlineLevel="1" thickBot="1" x14ac:dyDescent="0.3">
      <c r="A559" s="39">
        <v>40</v>
      </c>
    </row>
    <row r="560" spans="1:1" ht="15.75" hidden="1" outlineLevel="1" thickBot="1" x14ac:dyDescent="0.3">
      <c r="A560" s="39">
        <v>41</v>
      </c>
    </row>
    <row r="561" spans="1:14" ht="15.75" hidden="1" outlineLevel="1" thickBot="1" x14ac:dyDescent="0.3">
      <c r="A561" s="39">
        <v>42</v>
      </c>
    </row>
    <row r="562" spans="1:14" ht="15.75" hidden="1" outlineLevel="1" thickBot="1" x14ac:dyDescent="0.3">
      <c r="A562" s="39">
        <v>43</v>
      </c>
    </row>
    <row r="563" spans="1:14" ht="15.75" hidden="1" outlineLevel="1" thickBot="1" x14ac:dyDescent="0.3">
      <c r="A563" s="39">
        <v>44</v>
      </c>
    </row>
    <row r="564" spans="1:14" ht="15.75" hidden="1" outlineLevel="1" thickBot="1" x14ac:dyDescent="0.3">
      <c r="A564" s="39">
        <v>45</v>
      </c>
      <c r="B564" s="382"/>
      <c r="C564" s="55"/>
      <c r="D564" s="55"/>
      <c r="E564" s="55"/>
      <c r="F564" s="55"/>
      <c r="G564" s="55"/>
      <c r="H564" s="353"/>
      <c r="I564" s="55"/>
      <c r="J564" s="214"/>
      <c r="K564" s="55"/>
      <c r="L564" s="214"/>
      <c r="M564" s="214"/>
      <c r="N564" s="214"/>
    </row>
    <row r="565" spans="1:14" ht="15.75" hidden="1" outlineLevel="1" thickBot="1" x14ac:dyDescent="0.3">
      <c r="A565" s="39">
        <v>46</v>
      </c>
      <c r="B565" s="382"/>
      <c r="C565" s="55"/>
      <c r="D565" s="55"/>
      <c r="E565" s="55"/>
      <c r="F565" s="56"/>
      <c r="G565" s="55" t="s">
        <v>70</v>
      </c>
      <c r="H565" s="353"/>
      <c r="I565" s="55"/>
      <c r="J565" s="56"/>
      <c r="K565" s="55" t="s">
        <v>70</v>
      </c>
      <c r="L565" s="55"/>
      <c r="M565" s="55"/>
      <c r="N565" s="214"/>
    </row>
    <row r="566" spans="1:14" ht="15.75" hidden="1" outlineLevel="1" thickBot="1" x14ac:dyDescent="0.3">
      <c r="A566" s="39">
        <v>47</v>
      </c>
      <c r="B566" s="382"/>
      <c r="C566" s="55"/>
      <c r="D566" s="55"/>
      <c r="E566" s="55"/>
      <c r="F566" s="56"/>
      <c r="G566" s="55" t="s">
        <v>70</v>
      </c>
      <c r="H566" s="353"/>
      <c r="I566" s="55"/>
      <c r="J566" s="56"/>
      <c r="K566" s="55" t="s">
        <v>70</v>
      </c>
      <c r="L566" s="55"/>
      <c r="M566" s="55"/>
      <c r="N566" s="214"/>
    </row>
    <row r="567" spans="1:14" ht="15.75" hidden="1" outlineLevel="1" thickBot="1" x14ac:dyDescent="0.3">
      <c r="A567" s="39">
        <v>48</v>
      </c>
      <c r="B567" s="382"/>
      <c r="C567" s="55"/>
      <c r="D567" s="55"/>
      <c r="E567" s="55"/>
      <c r="F567" s="56"/>
      <c r="G567" s="55" t="s">
        <v>70</v>
      </c>
      <c r="H567" s="353"/>
      <c r="I567" s="55"/>
      <c r="J567" s="56"/>
      <c r="K567" s="55" t="s">
        <v>70</v>
      </c>
      <c r="L567" s="55"/>
      <c r="M567" s="55"/>
      <c r="N567" s="214"/>
    </row>
    <row r="568" spans="1:14" ht="15.75" hidden="1" outlineLevel="1" thickBot="1" x14ac:dyDescent="0.3">
      <c r="A568" s="39">
        <v>49</v>
      </c>
      <c r="B568" s="382"/>
      <c r="C568" s="55"/>
      <c r="D568" s="55"/>
      <c r="E568" s="55"/>
      <c r="F568" s="56"/>
      <c r="G568" s="55" t="s">
        <v>70</v>
      </c>
      <c r="H568" s="353"/>
      <c r="I568" s="55"/>
      <c r="J568" s="56"/>
      <c r="K568" s="55" t="s">
        <v>70</v>
      </c>
      <c r="L568" s="55"/>
      <c r="M568" s="55"/>
      <c r="N568" s="214"/>
    </row>
    <row r="569" spans="1:14" ht="15.75" hidden="1" outlineLevel="1" thickBot="1" x14ac:dyDescent="0.3">
      <c r="A569" s="39">
        <v>50</v>
      </c>
      <c r="B569" s="382"/>
      <c r="C569" s="55"/>
      <c r="D569" s="55"/>
      <c r="E569" s="55"/>
      <c r="F569" s="56"/>
      <c r="G569" s="55" t="s">
        <v>70</v>
      </c>
      <c r="H569" s="353"/>
      <c r="I569" s="55"/>
      <c r="J569" s="56"/>
      <c r="K569" s="55" t="s">
        <v>70</v>
      </c>
      <c r="L569" s="55"/>
      <c r="M569" s="55"/>
      <c r="N569" s="214"/>
    </row>
    <row r="570" spans="1:14" ht="15.75" hidden="1" outlineLevel="1" thickBot="1" x14ac:dyDescent="0.3">
      <c r="A570" s="39">
        <v>51</v>
      </c>
      <c r="B570" s="382"/>
      <c r="C570" s="55"/>
      <c r="D570" s="55"/>
      <c r="E570" s="55"/>
      <c r="F570" s="56"/>
      <c r="G570" s="55" t="s">
        <v>70</v>
      </c>
      <c r="H570" s="353"/>
      <c r="I570" s="55"/>
      <c r="J570" s="56"/>
      <c r="K570" s="55" t="s">
        <v>70</v>
      </c>
      <c r="L570" s="55"/>
      <c r="M570" s="55"/>
      <c r="N570" s="214"/>
    </row>
    <row r="571" spans="1:14" ht="15.75" hidden="1" outlineLevel="1" thickBot="1" x14ac:dyDescent="0.3">
      <c r="A571" s="39">
        <v>52</v>
      </c>
      <c r="B571" s="382"/>
      <c r="C571" s="55"/>
      <c r="D571" s="55"/>
      <c r="E571" s="55"/>
      <c r="F571" s="56"/>
      <c r="G571" s="55" t="s">
        <v>70</v>
      </c>
      <c r="H571" s="353"/>
      <c r="I571" s="55"/>
      <c r="J571" s="56"/>
      <c r="K571" s="55" t="s">
        <v>70</v>
      </c>
      <c r="L571" s="55"/>
      <c r="M571" s="55"/>
      <c r="N571" s="214"/>
    </row>
    <row r="572" spans="1:14" ht="15.75" hidden="1" outlineLevel="1" thickBot="1" x14ac:dyDescent="0.3">
      <c r="A572" s="39">
        <v>53</v>
      </c>
      <c r="B572" s="382"/>
      <c r="C572" s="55"/>
      <c r="D572" s="55"/>
      <c r="E572" s="55"/>
      <c r="F572" s="56"/>
      <c r="G572" s="55" t="s">
        <v>70</v>
      </c>
      <c r="H572" s="353"/>
      <c r="I572" s="55"/>
      <c r="J572" s="56"/>
      <c r="K572" s="55" t="s">
        <v>70</v>
      </c>
      <c r="L572" s="55"/>
      <c r="M572" s="55"/>
      <c r="N572" s="214"/>
    </row>
    <row r="573" spans="1:14" ht="15.75" hidden="1" outlineLevel="1" thickBot="1" x14ac:dyDescent="0.3">
      <c r="A573" s="39">
        <v>54</v>
      </c>
      <c r="B573" s="382"/>
      <c r="C573" s="55"/>
      <c r="D573" s="55"/>
      <c r="E573" s="55"/>
      <c r="F573" s="56"/>
      <c r="G573" s="55" t="s">
        <v>70</v>
      </c>
      <c r="H573" s="353"/>
      <c r="I573" s="55"/>
      <c r="J573" s="56"/>
      <c r="K573" s="55" t="s">
        <v>70</v>
      </c>
      <c r="L573" s="55"/>
      <c r="M573" s="55"/>
      <c r="N573" s="214"/>
    </row>
    <row r="574" spans="1:14" ht="15.75" hidden="1" outlineLevel="1" thickBot="1" x14ac:dyDescent="0.3">
      <c r="A574" s="39">
        <v>55</v>
      </c>
      <c r="B574" s="382"/>
      <c r="C574" s="55"/>
      <c r="D574" s="55"/>
      <c r="E574" s="55"/>
      <c r="F574" s="56"/>
      <c r="G574" s="55" t="s">
        <v>70</v>
      </c>
      <c r="H574" s="353"/>
      <c r="I574" s="55"/>
      <c r="J574" s="56"/>
      <c r="K574" s="55" t="s">
        <v>70</v>
      </c>
      <c r="L574" s="55"/>
      <c r="M574" s="55"/>
      <c r="N574" s="214"/>
    </row>
    <row r="575" spans="1:14" ht="15.75" hidden="1" outlineLevel="1" thickBot="1" x14ac:dyDescent="0.3">
      <c r="A575" s="39">
        <v>56</v>
      </c>
      <c r="B575" s="382"/>
      <c r="C575" s="55"/>
      <c r="D575" s="55"/>
      <c r="E575" s="55"/>
      <c r="F575" s="56"/>
      <c r="G575" s="55" t="s">
        <v>70</v>
      </c>
      <c r="H575" s="353"/>
      <c r="I575" s="55"/>
      <c r="J575" s="56"/>
      <c r="K575" s="55" t="s">
        <v>70</v>
      </c>
      <c r="L575" s="55"/>
      <c r="M575" s="55"/>
      <c r="N575" s="214"/>
    </row>
    <row r="576" spans="1:14" ht="15.75" hidden="1" outlineLevel="1" thickBot="1" x14ac:dyDescent="0.3">
      <c r="A576" s="39">
        <v>57</v>
      </c>
      <c r="B576" s="382"/>
      <c r="C576" s="55"/>
      <c r="D576" s="55"/>
      <c r="E576" s="55"/>
      <c r="F576" s="56"/>
      <c r="G576" s="55" t="s">
        <v>70</v>
      </c>
      <c r="H576" s="353"/>
      <c r="I576" s="55"/>
      <c r="J576" s="56"/>
      <c r="K576" s="55" t="s">
        <v>70</v>
      </c>
      <c r="L576" s="55"/>
      <c r="M576" s="55"/>
      <c r="N576" s="214"/>
    </row>
    <row r="577" spans="1:14" ht="15.75" hidden="1" outlineLevel="1" thickBot="1" x14ac:dyDescent="0.3">
      <c r="A577" s="39">
        <v>58</v>
      </c>
      <c r="B577" s="382"/>
      <c r="C577" s="55"/>
      <c r="D577" s="55"/>
      <c r="E577" s="55"/>
      <c r="F577" s="56"/>
      <c r="G577" s="55" t="s">
        <v>70</v>
      </c>
      <c r="H577" s="353"/>
      <c r="I577" s="55"/>
      <c r="J577" s="56"/>
      <c r="K577" s="55" t="s">
        <v>70</v>
      </c>
      <c r="L577" s="55"/>
      <c r="M577" s="55"/>
      <c r="N577" s="214"/>
    </row>
    <row r="578" spans="1:14" ht="15.75" hidden="1" outlineLevel="1" thickBot="1" x14ac:dyDescent="0.3">
      <c r="A578" s="39">
        <v>59</v>
      </c>
      <c r="B578" s="382"/>
      <c r="C578" s="55"/>
      <c r="D578" s="55"/>
      <c r="E578" s="55"/>
      <c r="F578" s="56"/>
      <c r="G578" s="55" t="s">
        <v>70</v>
      </c>
      <c r="H578" s="353"/>
      <c r="I578" s="55"/>
      <c r="J578" s="56"/>
      <c r="K578" s="55" t="s">
        <v>70</v>
      </c>
      <c r="L578" s="55"/>
      <c r="M578" s="55"/>
      <c r="N578" s="214"/>
    </row>
    <row r="579" spans="1:14" ht="15.75" hidden="1" outlineLevel="1" thickBot="1" x14ac:dyDescent="0.3">
      <c r="A579" s="39">
        <v>60</v>
      </c>
      <c r="B579" s="382"/>
      <c r="C579" s="55"/>
      <c r="D579" s="55"/>
      <c r="E579" s="55"/>
      <c r="F579" s="56"/>
      <c r="G579" s="55" t="s">
        <v>70</v>
      </c>
      <c r="H579" s="353"/>
      <c r="I579" s="55"/>
      <c r="J579" s="56"/>
      <c r="K579" s="55" t="s">
        <v>70</v>
      </c>
      <c r="L579" s="55"/>
      <c r="M579" s="55"/>
      <c r="N579" s="214"/>
    </row>
    <row r="580" spans="1:14" ht="15.75" hidden="1" outlineLevel="1" thickBot="1" x14ac:dyDescent="0.3">
      <c r="A580" s="39">
        <v>61</v>
      </c>
      <c r="B580" s="382"/>
      <c r="C580" s="55"/>
      <c r="D580" s="55"/>
      <c r="E580" s="55"/>
      <c r="F580" s="56"/>
      <c r="G580" s="55" t="s">
        <v>70</v>
      </c>
      <c r="H580" s="353"/>
      <c r="I580" s="55"/>
      <c r="J580" s="56"/>
      <c r="K580" s="55" t="s">
        <v>70</v>
      </c>
      <c r="L580" s="55"/>
      <c r="M580" s="55"/>
      <c r="N580" s="214"/>
    </row>
    <row r="581" spans="1:14" ht="15.75" hidden="1" outlineLevel="1" thickBot="1" x14ac:dyDescent="0.3">
      <c r="A581" s="39">
        <v>62</v>
      </c>
      <c r="B581" s="382"/>
      <c r="C581" s="55"/>
      <c r="D581" s="55"/>
      <c r="E581" s="55"/>
      <c r="F581" s="56"/>
      <c r="G581" s="55" t="s">
        <v>70</v>
      </c>
      <c r="H581" s="353"/>
      <c r="I581" s="55"/>
      <c r="J581" s="56"/>
      <c r="K581" s="55" t="s">
        <v>70</v>
      </c>
      <c r="L581" s="55"/>
      <c r="M581" s="55"/>
      <c r="N581" s="214"/>
    </row>
    <row r="582" spans="1:14" ht="15.75" hidden="1" outlineLevel="1" thickBot="1" x14ac:dyDescent="0.3">
      <c r="A582" s="39">
        <v>63</v>
      </c>
      <c r="B582" s="382"/>
      <c r="C582" s="55"/>
      <c r="D582" s="55"/>
      <c r="E582" s="55"/>
      <c r="F582" s="56"/>
      <c r="G582" s="55" t="s">
        <v>70</v>
      </c>
      <c r="H582" s="353"/>
      <c r="I582" s="55"/>
      <c r="J582" s="56"/>
      <c r="K582" s="55" t="s">
        <v>70</v>
      </c>
      <c r="L582" s="55"/>
      <c r="M582" s="55"/>
      <c r="N582" s="214"/>
    </row>
    <row r="583" spans="1:14" ht="15.75" hidden="1" outlineLevel="1" thickBot="1" x14ac:dyDescent="0.3">
      <c r="A583" s="39">
        <v>64</v>
      </c>
      <c r="B583" s="382"/>
      <c r="C583" s="55"/>
      <c r="D583" s="55"/>
      <c r="E583" s="55"/>
      <c r="F583" s="56"/>
      <c r="G583" s="55" t="s">
        <v>70</v>
      </c>
      <c r="H583" s="353"/>
      <c r="I583" s="55"/>
      <c r="J583" s="56"/>
      <c r="K583" s="55" t="s">
        <v>70</v>
      </c>
      <c r="L583" s="55"/>
      <c r="M583" s="55"/>
      <c r="N583" s="214"/>
    </row>
    <row r="584" spans="1:14" ht="15.75" hidden="1" outlineLevel="1" thickBot="1" x14ac:dyDescent="0.3">
      <c r="A584" s="39">
        <v>65</v>
      </c>
      <c r="B584" s="382"/>
      <c r="C584" s="55"/>
      <c r="D584" s="55"/>
      <c r="E584" s="55"/>
      <c r="F584" s="56"/>
      <c r="G584" s="55" t="s">
        <v>70</v>
      </c>
      <c r="H584" s="353"/>
      <c r="I584" s="55"/>
      <c r="J584" s="56"/>
      <c r="K584" s="55" t="s">
        <v>70</v>
      </c>
      <c r="L584" s="55"/>
      <c r="M584" s="55"/>
      <c r="N584" s="214"/>
    </row>
    <row r="585" spans="1:14" ht="15.75" hidden="1" outlineLevel="1" thickBot="1" x14ac:dyDescent="0.3">
      <c r="A585" s="39">
        <v>66</v>
      </c>
      <c r="B585" s="382"/>
      <c r="C585" s="55"/>
      <c r="D585" s="55"/>
      <c r="E585" s="55"/>
      <c r="F585" s="56"/>
      <c r="G585" s="55" t="s">
        <v>70</v>
      </c>
      <c r="H585" s="353"/>
      <c r="I585" s="55"/>
      <c r="J585" s="56"/>
      <c r="K585" s="55" t="s">
        <v>70</v>
      </c>
      <c r="L585" s="55"/>
      <c r="M585" s="55"/>
      <c r="N585" s="214"/>
    </row>
    <row r="586" spans="1:14" ht="15.75" hidden="1" outlineLevel="1" thickBot="1" x14ac:dyDescent="0.3">
      <c r="A586" s="39">
        <v>67</v>
      </c>
      <c r="B586" s="382"/>
      <c r="C586" s="55"/>
      <c r="D586" s="55"/>
      <c r="E586" s="55"/>
      <c r="F586" s="56"/>
      <c r="G586" s="55" t="s">
        <v>70</v>
      </c>
      <c r="H586" s="353"/>
      <c r="I586" s="55"/>
      <c r="J586" s="56"/>
      <c r="K586" s="55" t="s">
        <v>70</v>
      </c>
      <c r="L586" s="55"/>
      <c r="M586" s="55"/>
      <c r="N586" s="214"/>
    </row>
    <row r="587" spans="1:14" ht="15.75" hidden="1" outlineLevel="1" thickBot="1" x14ac:dyDescent="0.3">
      <c r="A587" s="39">
        <v>68</v>
      </c>
      <c r="B587" s="382"/>
      <c r="C587" s="55"/>
      <c r="D587" s="55"/>
      <c r="E587" s="55"/>
      <c r="F587" s="56"/>
      <c r="G587" s="55" t="s">
        <v>70</v>
      </c>
      <c r="H587" s="353"/>
      <c r="I587" s="55"/>
      <c r="J587" s="56"/>
      <c r="K587" s="55" t="s">
        <v>70</v>
      </c>
      <c r="L587" s="55"/>
      <c r="M587" s="55"/>
      <c r="N587" s="214"/>
    </row>
    <row r="588" spans="1:14" ht="15.75" hidden="1" outlineLevel="1" thickBot="1" x14ac:dyDescent="0.3">
      <c r="A588" s="39">
        <v>69</v>
      </c>
      <c r="B588" s="382"/>
      <c r="C588" s="55"/>
      <c r="D588" s="55"/>
      <c r="E588" s="55"/>
      <c r="F588" s="56"/>
      <c r="G588" s="55" t="s">
        <v>70</v>
      </c>
      <c r="H588" s="353"/>
      <c r="I588" s="55"/>
      <c r="J588" s="56"/>
      <c r="K588" s="55" t="s">
        <v>70</v>
      </c>
      <c r="L588" s="55"/>
      <c r="M588" s="55"/>
      <c r="N588" s="214"/>
    </row>
    <row r="589" spans="1:14" ht="15.75" hidden="1" outlineLevel="1" thickBot="1" x14ac:dyDescent="0.3">
      <c r="A589" s="39">
        <v>70</v>
      </c>
      <c r="B589" s="382"/>
      <c r="C589" s="55"/>
      <c r="D589" s="55"/>
      <c r="E589" s="55"/>
      <c r="F589" s="56"/>
      <c r="G589" s="55" t="s">
        <v>70</v>
      </c>
      <c r="H589" s="353"/>
      <c r="I589" s="55"/>
      <c r="J589" s="56"/>
      <c r="K589" s="55" t="s">
        <v>70</v>
      </c>
      <c r="L589" s="55"/>
      <c r="M589" s="55"/>
      <c r="N589" s="214"/>
    </row>
    <row r="590" spans="1:14" ht="15.75" hidden="1" outlineLevel="1" thickBot="1" x14ac:dyDescent="0.3">
      <c r="A590" s="39">
        <v>71</v>
      </c>
      <c r="B590" s="382"/>
      <c r="C590" s="55"/>
      <c r="D590" s="55"/>
      <c r="E590" s="55"/>
      <c r="F590" s="56"/>
      <c r="G590" s="55" t="s">
        <v>70</v>
      </c>
      <c r="H590" s="353"/>
      <c r="I590" s="55"/>
      <c r="J590" s="56"/>
      <c r="K590" s="55" t="s">
        <v>70</v>
      </c>
      <c r="L590" s="55"/>
      <c r="M590" s="55"/>
      <c r="N590" s="214"/>
    </row>
    <row r="591" spans="1:14" ht="15.75" hidden="1" outlineLevel="1" thickBot="1" x14ac:dyDescent="0.3">
      <c r="A591" s="39">
        <v>72</v>
      </c>
      <c r="B591" s="382"/>
      <c r="C591" s="55"/>
      <c r="D591" s="55"/>
      <c r="E591" s="55"/>
      <c r="F591" s="56"/>
      <c r="G591" s="55" t="s">
        <v>70</v>
      </c>
      <c r="H591" s="353"/>
      <c r="I591" s="55"/>
      <c r="J591" s="56"/>
      <c r="K591" s="55" t="s">
        <v>70</v>
      </c>
      <c r="L591" s="55"/>
      <c r="M591" s="55"/>
      <c r="N591" s="214"/>
    </row>
    <row r="592" spans="1:14" ht="15.75" hidden="1" outlineLevel="1" thickBot="1" x14ac:dyDescent="0.3">
      <c r="A592" s="39">
        <v>73</v>
      </c>
      <c r="B592" s="382"/>
      <c r="C592" s="55"/>
      <c r="D592" s="55"/>
      <c r="E592" s="55"/>
      <c r="F592" s="56"/>
      <c r="G592" s="55" t="s">
        <v>70</v>
      </c>
      <c r="H592" s="353"/>
      <c r="I592" s="55"/>
      <c r="J592" s="56"/>
      <c r="K592" s="55" t="s">
        <v>70</v>
      </c>
      <c r="L592" s="55"/>
      <c r="M592" s="55"/>
      <c r="N592" s="214"/>
    </row>
    <row r="593" spans="1:18" ht="15.75" hidden="1" outlineLevel="1" thickBot="1" x14ac:dyDescent="0.3">
      <c r="A593" s="39">
        <v>74</v>
      </c>
      <c r="B593" s="382"/>
      <c r="C593" s="55"/>
      <c r="D593" s="55"/>
      <c r="E593" s="55"/>
      <c r="F593" s="56"/>
      <c r="G593" s="55" t="s">
        <v>70</v>
      </c>
      <c r="H593" s="353"/>
      <c r="I593" s="55"/>
      <c r="J593" s="56"/>
      <c r="K593" s="55" t="s">
        <v>70</v>
      </c>
      <c r="L593" s="55"/>
      <c r="M593" s="55"/>
      <c r="N593" s="214"/>
    </row>
    <row r="594" spans="1:18" ht="15.75" hidden="1" outlineLevel="1" thickBot="1" x14ac:dyDescent="0.3">
      <c r="A594" s="39">
        <v>75</v>
      </c>
      <c r="B594" s="382"/>
      <c r="C594" s="55"/>
      <c r="D594" s="55"/>
      <c r="E594" s="55"/>
      <c r="F594" s="56"/>
      <c r="G594" s="55" t="s">
        <v>70</v>
      </c>
      <c r="H594" s="353"/>
      <c r="I594" s="55"/>
      <c r="J594" s="56"/>
      <c r="K594" s="55" t="s">
        <v>70</v>
      </c>
      <c r="L594" s="55"/>
      <c r="M594" s="55"/>
      <c r="N594" s="214"/>
    </row>
    <row r="595" spans="1:18" ht="15.75" hidden="1" outlineLevel="1" thickBot="1" x14ac:dyDescent="0.3">
      <c r="A595" s="39">
        <v>76</v>
      </c>
      <c r="B595" s="382"/>
      <c r="C595" s="55"/>
      <c r="D595" s="55"/>
      <c r="E595" s="55"/>
      <c r="F595" s="56"/>
      <c r="G595" s="55" t="s">
        <v>70</v>
      </c>
      <c r="H595" s="353"/>
      <c r="I595" s="55"/>
      <c r="J595" s="56"/>
      <c r="K595" s="55" t="s">
        <v>70</v>
      </c>
      <c r="L595" s="55"/>
      <c r="M595" s="55"/>
      <c r="N595" s="214"/>
    </row>
    <row r="596" spans="1:18" ht="15.75" hidden="1" outlineLevel="1" thickBot="1" x14ac:dyDescent="0.3">
      <c r="A596" s="39">
        <v>77</v>
      </c>
      <c r="B596" s="382"/>
      <c r="C596" s="55"/>
      <c r="D596" s="55"/>
      <c r="E596" s="55"/>
      <c r="F596" s="56"/>
      <c r="G596" s="55" t="s">
        <v>70</v>
      </c>
      <c r="H596" s="353"/>
      <c r="I596" s="55"/>
      <c r="J596" s="56"/>
      <c r="K596" s="55" t="s">
        <v>70</v>
      </c>
      <c r="L596" s="55"/>
      <c r="M596" s="55"/>
      <c r="N596" s="214"/>
    </row>
    <row r="597" spans="1:18" ht="15.75" hidden="1" outlineLevel="1" thickBot="1" x14ac:dyDescent="0.3">
      <c r="A597" s="55">
        <v>78</v>
      </c>
      <c r="B597" s="382"/>
      <c r="C597" s="55"/>
      <c r="D597" s="55"/>
      <c r="E597" s="55"/>
      <c r="F597" s="56"/>
      <c r="G597" s="55" t="s">
        <v>70</v>
      </c>
      <c r="H597" s="353"/>
      <c r="I597" s="55"/>
      <c r="J597" s="56"/>
      <c r="K597" s="55" t="s">
        <v>70</v>
      </c>
      <c r="L597" s="55"/>
      <c r="M597" s="55"/>
      <c r="N597" s="214"/>
      <c r="O597" s="214"/>
      <c r="P597" s="214"/>
      <c r="Q597" s="214"/>
      <c r="R597" s="214"/>
    </row>
    <row r="598" spans="1:18" ht="15.75" hidden="1" outlineLevel="1" thickBot="1" x14ac:dyDescent="0.3">
      <c r="A598" s="55">
        <v>79</v>
      </c>
      <c r="B598" s="382"/>
      <c r="C598" s="55"/>
      <c r="D598" s="55"/>
      <c r="E598" s="55"/>
      <c r="F598" s="56"/>
      <c r="G598" s="55" t="s">
        <v>70</v>
      </c>
      <c r="H598" s="353"/>
      <c r="I598" s="55"/>
      <c r="J598" s="56"/>
      <c r="K598" s="55" t="s">
        <v>70</v>
      </c>
      <c r="L598" s="55"/>
      <c r="M598" s="55"/>
      <c r="N598" s="214"/>
      <c r="O598" s="214"/>
      <c r="P598" s="214"/>
      <c r="Q598" s="214"/>
      <c r="R598" s="214"/>
    </row>
    <row r="599" spans="1:18" ht="15.75" hidden="1" outlineLevel="1" thickBot="1" x14ac:dyDescent="0.3">
      <c r="A599" s="55">
        <v>80</v>
      </c>
      <c r="B599" s="382"/>
      <c r="C599" s="55"/>
      <c r="D599" s="55"/>
      <c r="E599" s="55"/>
      <c r="F599" s="56"/>
      <c r="G599" s="55" t="s">
        <v>70</v>
      </c>
      <c r="H599" s="353"/>
      <c r="I599" s="55"/>
      <c r="J599" s="56"/>
      <c r="K599" s="55" t="s">
        <v>70</v>
      </c>
      <c r="L599" s="55"/>
      <c r="M599" s="55"/>
      <c r="N599" s="214"/>
      <c r="O599" s="214"/>
      <c r="P599" s="214"/>
      <c r="Q599" s="214"/>
      <c r="R599" s="214"/>
    </row>
    <row r="600" spans="1:18" ht="15.75" hidden="1" outlineLevel="1" thickBot="1" x14ac:dyDescent="0.3">
      <c r="A600" s="55">
        <v>81</v>
      </c>
      <c r="B600" s="382"/>
      <c r="C600" s="55"/>
      <c r="D600" s="55"/>
      <c r="E600" s="55"/>
      <c r="F600" s="56"/>
      <c r="G600" s="55" t="s">
        <v>70</v>
      </c>
      <c r="H600" s="353"/>
      <c r="I600" s="55"/>
      <c r="J600" s="56"/>
      <c r="K600" s="55" t="s">
        <v>70</v>
      </c>
      <c r="L600" s="55"/>
      <c r="M600" s="55"/>
      <c r="N600" s="214"/>
      <c r="O600" s="214"/>
      <c r="P600" s="214"/>
      <c r="Q600" s="214"/>
      <c r="R600" s="214"/>
    </row>
    <row r="601" spans="1:18" ht="15.75" hidden="1" outlineLevel="1" thickBot="1" x14ac:dyDescent="0.3">
      <c r="A601" s="55">
        <v>82</v>
      </c>
      <c r="B601" s="382"/>
      <c r="C601" s="55"/>
      <c r="D601" s="55"/>
      <c r="E601" s="55"/>
      <c r="F601" s="56"/>
      <c r="G601" s="55" t="s">
        <v>70</v>
      </c>
      <c r="H601" s="353"/>
      <c r="I601" s="55"/>
      <c r="J601" s="56"/>
      <c r="K601" s="55" t="s">
        <v>70</v>
      </c>
      <c r="L601" s="55"/>
      <c r="M601" s="55"/>
      <c r="N601" s="214"/>
      <c r="O601" s="214"/>
      <c r="P601" s="214"/>
      <c r="Q601" s="214"/>
      <c r="R601" s="214"/>
    </row>
    <row r="602" spans="1:18" ht="15.75" hidden="1" outlineLevel="1" thickBot="1" x14ac:dyDescent="0.3">
      <c r="A602" s="55">
        <v>83</v>
      </c>
      <c r="B602" s="382"/>
      <c r="C602" s="55"/>
      <c r="D602" s="55"/>
      <c r="E602" s="55"/>
      <c r="F602" s="56"/>
      <c r="G602" s="55" t="s">
        <v>70</v>
      </c>
      <c r="H602" s="353"/>
      <c r="I602" s="55"/>
      <c r="J602" s="56"/>
      <c r="K602" s="55" t="s">
        <v>70</v>
      </c>
      <c r="L602" s="55"/>
      <c r="M602" s="55"/>
      <c r="N602" s="214"/>
      <c r="O602" s="214"/>
      <c r="P602" s="214"/>
      <c r="Q602" s="214"/>
      <c r="R602" s="214"/>
    </row>
    <row r="603" spans="1:18" ht="15.75" hidden="1" outlineLevel="1" thickBot="1" x14ac:dyDescent="0.3">
      <c r="A603" s="55">
        <v>84</v>
      </c>
      <c r="B603" s="382"/>
      <c r="C603" s="55"/>
      <c r="D603" s="55"/>
      <c r="E603" s="55"/>
      <c r="F603" s="56"/>
      <c r="G603" s="55" t="s">
        <v>70</v>
      </c>
      <c r="H603" s="353"/>
      <c r="I603" s="55"/>
      <c r="J603" s="56"/>
      <c r="K603" s="55" t="s">
        <v>70</v>
      </c>
      <c r="L603" s="55"/>
      <c r="M603" s="55"/>
      <c r="N603" s="214"/>
      <c r="O603" s="214"/>
      <c r="P603" s="214"/>
      <c r="Q603" s="214"/>
      <c r="R603" s="214"/>
    </row>
    <row r="604" spans="1:18" ht="15.75" hidden="1" outlineLevel="1" thickBot="1" x14ac:dyDescent="0.3">
      <c r="A604" s="55">
        <v>85</v>
      </c>
      <c r="B604" s="382"/>
      <c r="C604" s="55"/>
      <c r="D604" s="55"/>
      <c r="E604" s="55"/>
      <c r="F604" s="56"/>
      <c r="G604" s="55" t="s">
        <v>70</v>
      </c>
      <c r="H604" s="353"/>
      <c r="I604" s="55"/>
      <c r="J604" s="56"/>
      <c r="K604" s="55" t="s">
        <v>70</v>
      </c>
      <c r="L604" s="55"/>
      <c r="M604" s="55"/>
      <c r="N604" s="214"/>
      <c r="O604" s="214"/>
      <c r="P604" s="214"/>
      <c r="Q604" s="214"/>
      <c r="R604" s="214"/>
    </row>
    <row r="605" spans="1:18" ht="15.75" hidden="1" outlineLevel="1" thickBot="1" x14ac:dyDescent="0.3">
      <c r="A605" s="55">
        <v>86</v>
      </c>
      <c r="B605" s="382"/>
      <c r="C605" s="55"/>
      <c r="D605" s="55"/>
      <c r="E605" s="55"/>
      <c r="F605" s="56"/>
      <c r="G605" s="55" t="s">
        <v>70</v>
      </c>
      <c r="H605" s="353"/>
      <c r="I605" s="55"/>
      <c r="J605" s="56"/>
      <c r="K605" s="55" t="s">
        <v>70</v>
      </c>
      <c r="L605" s="55"/>
      <c r="M605" s="55"/>
      <c r="N605" s="214"/>
      <c r="O605" s="214"/>
      <c r="P605" s="214"/>
      <c r="Q605" s="214"/>
      <c r="R605" s="214"/>
    </row>
    <row r="606" spans="1:18" ht="15.75" hidden="1" outlineLevel="1" thickBot="1" x14ac:dyDescent="0.3">
      <c r="A606" s="55">
        <v>87</v>
      </c>
      <c r="B606" s="382"/>
      <c r="C606" s="55"/>
      <c r="D606" s="55"/>
      <c r="E606" s="55"/>
      <c r="F606" s="56"/>
      <c r="G606" s="55" t="s">
        <v>70</v>
      </c>
      <c r="H606" s="353"/>
      <c r="I606" s="55"/>
      <c r="J606" s="56"/>
      <c r="K606" s="55" t="s">
        <v>70</v>
      </c>
      <c r="L606" s="55"/>
      <c r="M606" s="55"/>
      <c r="N606" s="214"/>
      <c r="O606" s="214"/>
      <c r="P606" s="214"/>
      <c r="Q606" s="214"/>
      <c r="R606" s="214"/>
    </row>
    <row r="607" spans="1:18" ht="15.75" hidden="1" outlineLevel="1" thickBot="1" x14ac:dyDescent="0.3">
      <c r="A607" s="55">
        <v>88</v>
      </c>
      <c r="B607" s="382"/>
      <c r="C607" s="55"/>
      <c r="D607" s="55"/>
      <c r="E607" s="55"/>
      <c r="F607" s="56"/>
      <c r="G607" s="55" t="s">
        <v>70</v>
      </c>
      <c r="H607" s="353"/>
      <c r="I607" s="55"/>
      <c r="J607" s="56"/>
      <c r="K607" s="55" t="s">
        <v>70</v>
      </c>
      <c r="L607" s="55"/>
      <c r="M607" s="55"/>
      <c r="N607" s="214"/>
      <c r="O607" s="214"/>
      <c r="P607" s="214"/>
      <c r="Q607" s="214"/>
      <c r="R607" s="214"/>
    </row>
    <row r="608" spans="1:18" ht="15.75" hidden="1" outlineLevel="1" thickBot="1" x14ac:dyDescent="0.3">
      <c r="A608" s="55">
        <v>89</v>
      </c>
      <c r="B608" s="382"/>
      <c r="C608" s="55"/>
      <c r="D608" s="55"/>
      <c r="E608" s="55"/>
      <c r="F608" s="56"/>
      <c r="G608" s="55" t="s">
        <v>70</v>
      </c>
      <c r="H608" s="353"/>
      <c r="I608" s="55"/>
      <c r="J608" s="56"/>
      <c r="K608" s="55" t="s">
        <v>70</v>
      </c>
      <c r="L608" s="55"/>
      <c r="M608" s="55"/>
      <c r="N608" s="214"/>
      <c r="O608" s="214"/>
      <c r="P608" s="214"/>
      <c r="Q608" s="214"/>
      <c r="R608" s="214"/>
    </row>
    <row r="609" spans="1:18" ht="15.75" hidden="1" outlineLevel="1" thickBot="1" x14ac:dyDescent="0.3">
      <c r="A609" s="55">
        <v>90</v>
      </c>
      <c r="B609" s="382"/>
      <c r="C609" s="55"/>
      <c r="D609" s="55"/>
      <c r="E609" s="55"/>
      <c r="F609" s="56"/>
      <c r="G609" s="55" t="s">
        <v>70</v>
      </c>
      <c r="H609" s="353"/>
      <c r="I609" s="55"/>
      <c r="J609" s="56"/>
      <c r="K609" s="55" t="s">
        <v>70</v>
      </c>
      <c r="L609" s="55"/>
      <c r="M609" s="55"/>
      <c r="N609" s="214"/>
      <c r="O609" s="214"/>
      <c r="P609" s="214"/>
      <c r="Q609" s="214"/>
      <c r="R609" s="214"/>
    </row>
    <row r="610" spans="1:18" ht="15.75" hidden="1" outlineLevel="1" thickBot="1" x14ac:dyDescent="0.3">
      <c r="A610" s="55">
        <v>91</v>
      </c>
      <c r="B610" s="382"/>
      <c r="C610" s="55"/>
      <c r="D610" s="55"/>
      <c r="E610" s="55"/>
      <c r="F610" s="56"/>
      <c r="G610" s="55" t="s">
        <v>70</v>
      </c>
      <c r="H610" s="353"/>
      <c r="I610" s="55"/>
      <c r="J610" s="56"/>
      <c r="K610" s="55" t="s">
        <v>70</v>
      </c>
      <c r="L610" s="55"/>
      <c r="M610" s="55"/>
      <c r="N610" s="214"/>
    </row>
    <row r="611" spans="1:18" ht="15.75" hidden="1" outlineLevel="1" thickBot="1" x14ac:dyDescent="0.3">
      <c r="A611" s="55">
        <v>92</v>
      </c>
      <c r="B611" s="382"/>
      <c r="C611" s="55"/>
      <c r="D611" s="55"/>
      <c r="E611" s="55"/>
      <c r="F611" s="56"/>
      <c r="G611" s="55" t="s">
        <v>70</v>
      </c>
      <c r="H611" s="353"/>
      <c r="I611" s="55"/>
      <c r="J611" s="56"/>
      <c r="K611" s="55" t="s">
        <v>70</v>
      </c>
      <c r="L611" s="55"/>
      <c r="M611" s="55"/>
      <c r="N611" s="214"/>
    </row>
    <row r="612" spans="1:18" ht="15.75" hidden="1" outlineLevel="1" thickBot="1" x14ac:dyDescent="0.3">
      <c r="A612" s="55">
        <v>93</v>
      </c>
      <c r="B612" s="382"/>
      <c r="C612" s="55"/>
      <c r="D612" s="55"/>
      <c r="E612" s="55"/>
      <c r="F612" s="56"/>
      <c r="G612" s="55" t="s">
        <v>70</v>
      </c>
      <c r="H612" s="353"/>
      <c r="I612" s="55"/>
      <c r="J612" s="56"/>
      <c r="K612" s="55" t="s">
        <v>70</v>
      </c>
      <c r="L612" s="55"/>
      <c r="M612" s="55"/>
      <c r="N612" s="214"/>
    </row>
    <row r="613" spans="1:18" ht="15.75" hidden="1" outlineLevel="1" thickBot="1" x14ac:dyDescent="0.3">
      <c r="A613" s="55">
        <v>94</v>
      </c>
      <c r="B613" s="382"/>
      <c r="C613" s="55"/>
      <c r="D613" s="55"/>
      <c r="E613" s="55"/>
      <c r="F613" s="56"/>
      <c r="G613" s="55" t="s">
        <v>70</v>
      </c>
      <c r="H613" s="353"/>
      <c r="I613" s="55"/>
      <c r="J613" s="56"/>
      <c r="K613" s="55" t="s">
        <v>70</v>
      </c>
      <c r="L613" s="55"/>
      <c r="M613" s="55"/>
      <c r="N613" s="214"/>
    </row>
    <row r="614" spans="1:18" ht="15.75" hidden="1" outlineLevel="1" thickBot="1" x14ac:dyDescent="0.3">
      <c r="A614" s="55">
        <v>95</v>
      </c>
      <c r="B614" s="382"/>
      <c r="C614" s="55"/>
      <c r="D614" s="55"/>
      <c r="E614" s="55"/>
      <c r="F614" s="56"/>
      <c r="G614" s="55" t="s">
        <v>70</v>
      </c>
      <c r="H614" s="353"/>
      <c r="I614" s="55"/>
      <c r="J614" s="56"/>
      <c r="K614" s="55" t="s">
        <v>70</v>
      </c>
      <c r="L614" s="55"/>
      <c r="M614" s="55"/>
      <c r="N614" s="214"/>
    </row>
    <row r="615" spans="1:18" ht="15.75" hidden="1" outlineLevel="1" thickBot="1" x14ac:dyDescent="0.3">
      <c r="A615" s="55">
        <v>96</v>
      </c>
      <c r="B615" s="382"/>
      <c r="C615" s="55"/>
      <c r="D615" s="55"/>
      <c r="E615" s="55"/>
      <c r="F615" s="56"/>
      <c r="G615" s="55" t="s">
        <v>70</v>
      </c>
      <c r="H615" s="353"/>
      <c r="I615" s="55"/>
      <c r="J615" s="56"/>
      <c r="K615" s="55" t="s">
        <v>70</v>
      </c>
      <c r="L615" s="55"/>
      <c r="M615" s="55"/>
      <c r="N615" s="214"/>
    </row>
    <row r="616" spans="1:18" ht="15.75" hidden="1" outlineLevel="1" thickBot="1" x14ac:dyDescent="0.3">
      <c r="A616" s="668">
        <v>97</v>
      </c>
      <c r="B616" s="355"/>
      <c r="C616" s="331"/>
      <c r="D616" s="56"/>
      <c r="E616" s="56"/>
      <c r="F616" s="668"/>
      <c r="G616" s="56"/>
      <c r="H616" s="353"/>
      <c r="I616" s="56"/>
      <c r="J616" s="56"/>
      <c r="K616" s="55" t="s">
        <v>70</v>
      </c>
      <c r="L616" s="55"/>
      <c r="M616" s="55"/>
      <c r="N616" s="159"/>
    </row>
    <row r="617" spans="1:18" ht="15.75" hidden="1" outlineLevel="1" thickBot="1" x14ac:dyDescent="0.3">
      <c r="A617" s="55">
        <v>98</v>
      </c>
      <c r="B617" s="304"/>
      <c r="C617" s="1"/>
      <c r="D617" s="304"/>
      <c r="E617" s="304"/>
      <c r="F617" s="304"/>
      <c r="G617" s="304"/>
      <c r="H617" s="214"/>
      <c r="I617" s="214"/>
      <c r="J617" s="214"/>
      <c r="K617" s="214"/>
      <c r="L617" s="214"/>
      <c r="M617" s="214"/>
      <c r="N617" s="214"/>
    </row>
    <row r="618" spans="1:18" ht="15.75" hidden="1" outlineLevel="1" thickBot="1" x14ac:dyDescent="0.3">
      <c r="A618" s="668">
        <v>99</v>
      </c>
      <c r="B618" s="304"/>
      <c r="C618" s="1"/>
      <c r="D618" s="304"/>
      <c r="E618" s="304"/>
      <c r="F618" s="304"/>
      <c r="G618" s="304"/>
      <c r="H618" s="304"/>
      <c r="I618" s="304"/>
      <c r="K618" s="304"/>
    </row>
    <row r="619" spans="1:18" ht="15.75" hidden="1" outlineLevel="1" thickBot="1" x14ac:dyDescent="0.3">
      <c r="A619" s="55">
        <v>100</v>
      </c>
      <c r="B619" s="304"/>
      <c r="C619" s="1"/>
      <c r="D619" s="304"/>
      <c r="E619" s="304"/>
      <c r="F619" s="304"/>
      <c r="G619" s="304"/>
      <c r="H619" s="304"/>
      <c r="I619" s="304"/>
      <c r="K619" s="304"/>
    </row>
    <row r="620" spans="1:18" ht="15.75" hidden="1" outlineLevel="1" thickBot="1" x14ac:dyDescent="0.3">
      <c r="A620" s="668">
        <v>101</v>
      </c>
      <c r="B620" s="338"/>
      <c r="C620" s="331"/>
      <c r="D620" s="56"/>
      <c r="E620" s="56"/>
      <c r="F620" s="668"/>
      <c r="G620" s="56"/>
      <c r="H620" s="353"/>
      <c r="I620" s="56"/>
      <c r="J620" s="56"/>
      <c r="K620" s="55"/>
      <c r="L620" s="55"/>
      <c r="M620" s="55"/>
      <c r="N620" s="159"/>
    </row>
    <row r="621" spans="1:18" ht="15.75" hidden="1" outlineLevel="1" thickBot="1" x14ac:dyDescent="0.3">
      <c r="A621" s="55">
        <v>102</v>
      </c>
      <c r="B621" s="338"/>
      <c r="C621" s="331"/>
      <c r="D621" s="56"/>
      <c r="E621" s="56"/>
      <c r="F621" s="668"/>
      <c r="G621" s="56"/>
      <c r="H621" s="353"/>
      <c r="I621" s="56"/>
      <c r="J621" s="56"/>
      <c r="K621" s="55"/>
      <c r="L621" s="55"/>
      <c r="M621" s="55"/>
      <c r="N621" s="159"/>
    </row>
    <row r="622" spans="1:18" ht="15.75" hidden="1" outlineLevel="1" thickBot="1" x14ac:dyDescent="0.3">
      <c r="A622" s="668">
        <v>103</v>
      </c>
      <c r="B622" s="338"/>
      <c r="C622" s="331"/>
      <c r="D622" s="56"/>
      <c r="E622" s="56"/>
      <c r="F622" s="668"/>
      <c r="G622" s="56"/>
      <c r="H622" s="353"/>
      <c r="I622" s="56"/>
      <c r="J622" s="56"/>
      <c r="K622" s="55"/>
      <c r="L622" s="55"/>
      <c r="M622" s="55"/>
      <c r="N622" s="159"/>
    </row>
    <row r="623" spans="1:18" ht="15.75" hidden="1" outlineLevel="1" thickBot="1" x14ac:dyDescent="0.3">
      <c r="A623" s="55">
        <v>104</v>
      </c>
      <c r="B623" s="338"/>
      <c r="C623" s="331"/>
      <c r="D623" s="56"/>
      <c r="E623" s="56"/>
      <c r="F623" s="668"/>
      <c r="G623" s="56"/>
      <c r="H623" s="353"/>
      <c r="I623" s="56"/>
      <c r="J623" s="56"/>
      <c r="K623" s="55"/>
      <c r="L623" s="55"/>
      <c r="M623" s="55"/>
      <c r="N623" s="159"/>
    </row>
    <row r="624" spans="1:18" ht="15.75" hidden="1" outlineLevel="1" thickBot="1" x14ac:dyDescent="0.3">
      <c r="A624" s="668">
        <v>105</v>
      </c>
      <c r="B624" s="338"/>
      <c r="C624" s="331"/>
      <c r="D624" s="56"/>
      <c r="E624" s="56"/>
      <c r="F624" s="668"/>
      <c r="G624" s="56"/>
      <c r="H624" s="353"/>
      <c r="I624" s="56"/>
      <c r="J624" s="56"/>
      <c r="K624" s="55"/>
      <c r="L624" s="55"/>
      <c r="M624" s="55"/>
      <c r="N624" s="159"/>
    </row>
    <row r="625" spans="1:14" ht="15.75" hidden="1" outlineLevel="1" thickBot="1" x14ac:dyDescent="0.3">
      <c r="A625" s="55">
        <v>106</v>
      </c>
      <c r="B625" s="338"/>
      <c r="C625" s="331"/>
      <c r="D625" s="56"/>
      <c r="E625" s="56"/>
      <c r="F625" s="668"/>
      <c r="G625" s="56"/>
      <c r="H625" s="353"/>
      <c r="I625" s="56"/>
      <c r="J625" s="56"/>
      <c r="K625" s="55"/>
      <c r="L625" s="55"/>
      <c r="M625" s="55"/>
      <c r="N625" s="159"/>
    </row>
    <row r="626" spans="1:14" ht="15.75" hidden="1" outlineLevel="1" thickBot="1" x14ac:dyDescent="0.3">
      <c r="A626" s="668">
        <v>107</v>
      </c>
      <c r="B626" s="338"/>
      <c r="C626" s="331"/>
      <c r="D626" s="56"/>
      <c r="E626" s="56"/>
      <c r="F626" s="668"/>
      <c r="G626" s="56"/>
      <c r="H626" s="353"/>
      <c r="I626" s="56"/>
      <c r="J626" s="56"/>
      <c r="K626" s="55"/>
      <c r="L626" s="55"/>
      <c r="M626" s="55"/>
      <c r="N626" s="159"/>
    </row>
    <row r="627" spans="1:14" ht="15.75" hidden="1" outlineLevel="1" thickBot="1" x14ac:dyDescent="0.3">
      <c r="A627" s="55">
        <v>108</v>
      </c>
      <c r="B627" s="338"/>
      <c r="C627" s="331"/>
      <c r="D627" s="56"/>
      <c r="E627" s="56"/>
      <c r="F627" s="668"/>
      <c r="G627" s="56"/>
      <c r="H627" s="353"/>
      <c r="I627" s="56"/>
      <c r="J627" s="56"/>
      <c r="K627" s="55"/>
      <c r="L627" s="55"/>
      <c r="M627" s="55"/>
      <c r="N627" s="159"/>
    </row>
    <row r="628" spans="1:14" ht="15.75" hidden="1" outlineLevel="1" thickBot="1" x14ac:dyDescent="0.3">
      <c r="A628" s="668">
        <v>109</v>
      </c>
      <c r="B628" s="338"/>
      <c r="C628" s="331"/>
      <c r="D628" s="56"/>
      <c r="E628" s="56"/>
      <c r="F628" s="668"/>
      <c r="G628" s="56"/>
      <c r="H628" s="353"/>
      <c r="I628" s="56"/>
      <c r="J628" s="56"/>
      <c r="K628" s="55"/>
      <c r="L628" s="55"/>
      <c r="M628" s="55"/>
      <c r="N628" s="159"/>
    </row>
    <row r="629" spans="1:14" ht="15.75" hidden="1" outlineLevel="1" thickBot="1" x14ac:dyDescent="0.3">
      <c r="A629" s="55">
        <v>110</v>
      </c>
      <c r="B629" s="338"/>
      <c r="C629" s="331"/>
      <c r="D629" s="56"/>
      <c r="E629" s="56"/>
      <c r="F629" s="668"/>
      <c r="G629" s="56"/>
      <c r="H629" s="353"/>
      <c r="I629" s="56"/>
      <c r="J629" s="56"/>
      <c r="K629" s="55"/>
      <c r="L629" s="55"/>
      <c r="M629" s="55"/>
      <c r="N629" s="159"/>
    </row>
    <row r="630" spans="1:14" ht="15.75" hidden="1" outlineLevel="1" thickBot="1" x14ac:dyDescent="0.3">
      <c r="A630" s="668">
        <v>111</v>
      </c>
      <c r="B630" s="338"/>
      <c r="C630" s="331"/>
      <c r="D630" s="56"/>
      <c r="E630" s="56"/>
      <c r="F630" s="668"/>
      <c r="G630" s="56"/>
      <c r="H630" s="353"/>
      <c r="I630" s="56"/>
      <c r="J630" s="56"/>
      <c r="K630" s="55"/>
      <c r="L630" s="55"/>
      <c r="M630" s="55"/>
      <c r="N630" s="159"/>
    </row>
    <row r="631" spans="1:14" ht="15.75" hidden="1" outlineLevel="1" thickBot="1" x14ac:dyDescent="0.3">
      <c r="A631" s="55">
        <v>112</v>
      </c>
      <c r="B631" s="338"/>
      <c r="C631" s="331"/>
      <c r="D631" s="56"/>
      <c r="E631" s="56"/>
      <c r="F631" s="668"/>
      <c r="G631" s="56"/>
      <c r="H631" s="353"/>
      <c r="I631" s="56"/>
      <c r="J631" s="56"/>
      <c r="K631" s="55"/>
      <c r="L631" s="55"/>
      <c r="M631" s="55"/>
      <c r="N631" s="159"/>
    </row>
    <row r="632" spans="1:14" ht="15.75" hidden="1" outlineLevel="1" thickBot="1" x14ac:dyDescent="0.3">
      <c r="A632" s="668">
        <v>113</v>
      </c>
      <c r="B632" s="338"/>
      <c r="C632" s="331"/>
      <c r="D632" s="56"/>
      <c r="E632" s="56"/>
      <c r="F632" s="668"/>
      <c r="G632" s="56"/>
      <c r="H632" s="353"/>
      <c r="I632" s="56"/>
      <c r="J632" s="56"/>
      <c r="K632" s="55"/>
      <c r="L632" s="55"/>
      <c r="M632" s="55"/>
      <c r="N632" s="159"/>
    </row>
    <row r="633" spans="1:14" ht="15.75" hidden="1" outlineLevel="1" thickBot="1" x14ac:dyDescent="0.3">
      <c r="A633" s="55">
        <v>114</v>
      </c>
      <c r="B633" s="338"/>
      <c r="C633" s="331"/>
      <c r="D633" s="56"/>
      <c r="E633" s="56"/>
      <c r="F633" s="668"/>
      <c r="G633" s="56"/>
      <c r="H633" s="353"/>
      <c r="I633" s="56"/>
      <c r="J633" s="56"/>
      <c r="K633" s="55"/>
      <c r="L633" s="55"/>
      <c r="M633" s="55"/>
      <c r="N633" s="159"/>
    </row>
    <row r="634" spans="1:14" ht="15.75" hidden="1" outlineLevel="1" thickBot="1" x14ac:dyDescent="0.3">
      <c r="A634" s="668">
        <v>115</v>
      </c>
      <c r="B634" s="338"/>
      <c r="C634" s="331"/>
      <c r="D634" s="56"/>
      <c r="E634" s="56"/>
      <c r="F634" s="668"/>
      <c r="G634" s="56"/>
      <c r="H634" s="353"/>
      <c r="I634" s="56"/>
      <c r="J634" s="56"/>
      <c r="K634" s="55"/>
      <c r="L634" s="55"/>
      <c r="M634" s="55"/>
      <c r="N634" s="159"/>
    </row>
    <row r="635" spans="1:14" ht="15.75" hidden="1" outlineLevel="1" thickBot="1" x14ac:dyDescent="0.3">
      <c r="A635" s="55">
        <v>116</v>
      </c>
      <c r="B635" s="338"/>
      <c r="C635" s="331"/>
      <c r="D635" s="56"/>
      <c r="E635" s="56"/>
      <c r="F635" s="668"/>
      <c r="G635" s="56"/>
      <c r="H635" s="353"/>
      <c r="I635" s="56"/>
      <c r="J635" s="56"/>
      <c r="K635" s="55"/>
      <c r="L635" s="55"/>
      <c r="M635" s="55"/>
      <c r="N635" s="159"/>
    </row>
    <row r="636" spans="1:14" ht="15.75" hidden="1" outlineLevel="1" thickBot="1" x14ac:dyDescent="0.3">
      <c r="A636" s="668">
        <v>117</v>
      </c>
      <c r="B636" s="338"/>
      <c r="C636" s="331"/>
      <c r="D636" s="56"/>
      <c r="E636" s="56"/>
      <c r="F636" s="668"/>
      <c r="G636" s="56"/>
      <c r="H636" s="353"/>
      <c r="I636" s="56"/>
      <c r="J636" s="56"/>
      <c r="K636" s="55"/>
      <c r="L636" s="55"/>
      <c r="M636" s="55"/>
      <c r="N636" s="159"/>
    </row>
    <row r="637" spans="1:14" ht="15.75" hidden="1" outlineLevel="1" thickBot="1" x14ac:dyDescent="0.3">
      <c r="A637" s="55">
        <v>118</v>
      </c>
      <c r="B637" s="338"/>
      <c r="C637" s="331"/>
      <c r="D637" s="56"/>
      <c r="E637" s="56"/>
      <c r="F637" s="668"/>
      <c r="G637" s="56"/>
      <c r="H637" s="353"/>
      <c r="I637" s="56"/>
      <c r="J637" s="56"/>
      <c r="K637" s="55"/>
      <c r="L637" s="55"/>
      <c r="M637" s="55"/>
      <c r="N637" s="159"/>
    </row>
    <row r="638" spans="1:14" ht="15.75" hidden="1" outlineLevel="1" thickBot="1" x14ac:dyDescent="0.3">
      <c r="A638" s="668">
        <v>119</v>
      </c>
      <c r="B638" s="338"/>
      <c r="C638" s="331"/>
      <c r="D638" s="56"/>
      <c r="E638" s="56"/>
      <c r="F638" s="668"/>
      <c r="G638" s="56"/>
      <c r="H638" s="353"/>
      <c r="I638" s="56"/>
      <c r="J638" s="56"/>
      <c r="K638" s="55"/>
      <c r="L638" s="55"/>
      <c r="M638" s="55"/>
      <c r="N638" s="159"/>
    </row>
    <row r="639" spans="1:14" ht="15.75" hidden="1" outlineLevel="1" thickBot="1" x14ac:dyDescent="0.3">
      <c r="A639" s="55">
        <v>120</v>
      </c>
      <c r="B639" s="338"/>
      <c r="C639" s="331"/>
      <c r="D639" s="56"/>
      <c r="E639" s="56"/>
      <c r="F639" s="668"/>
      <c r="G639" s="56"/>
      <c r="H639" s="353"/>
      <c r="I639" s="56"/>
      <c r="J639" s="56"/>
      <c r="K639" s="55"/>
      <c r="L639" s="55"/>
      <c r="M639" s="55"/>
      <c r="N639" s="159"/>
    </row>
    <row r="640" spans="1:14" ht="15.75" hidden="1" outlineLevel="1" thickBot="1" x14ac:dyDescent="0.3">
      <c r="A640" s="668">
        <v>121</v>
      </c>
      <c r="B640" s="338"/>
      <c r="C640" s="331"/>
      <c r="D640" s="56"/>
      <c r="E640" s="56"/>
      <c r="F640" s="668"/>
      <c r="G640" s="56"/>
      <c r="H640" s="353"/>
      <c r="I640" s="56"/>
      <c r="J640" s="56"/>
      <c r="K640" s="55"/>
      <c r="L640" s="55"/>
      <c r="M640" s="55"/>
      <c r="N640" s="159"/>
    </row>
    <row r="641" spans="1:16" ht="15.75" hidden="1" outlineLevel="1" thickBot="1" x14ac:dyDescent="0.3">
      <c r="A641" s="55">
        <v>122</v>
      </c>
      <c r="B641" s="338"/>
      <c r="C641" s="331"/>
      <c r="D641" s="56"/>
      <c r="E641" s="56"/>
      <c r="F641" s="668"/>
      <c r="G641" s="56"/>
      <c r="H641" s="353"/>
      <c r="I641" s="56"/>
      <c r="J641" s="56"/>
      <c r="K641" s="55"/>
      <c r="L641" s="55"/>
      <c r="M641" s="55"/>
      <c r="N641" s="159"/>
    </row>
    <row r="642" spans="1:16" ht="15.75" hidden="1" outlineLevel="1" thickBot="1" x14ac:dyDescent="0.3">
      <c r="A642" s="668">
        <v>123</v>
      </c>
      <c r="B642" s="338"/>
      <c r="C642" s="331"/>
      <c r="D642" s="56"/>
      <c r="E642" s="56"/>
      <c r="F642" s="668"/>
      <c r="G642" s="56"/>
      <c r="H642" s="353"/>
      <c r="I642" s="56"/>
      <c r="J642" s="56"/>
      <c r="K642" s="55"/>
      <c r="L642" s="55"/>
      <c r="M642" s="55"/>
      <c r="N642" s="159"/>
    </row>
    <row r="643" spans="1:16" ht="15.75" hidden="1" outlineLevel="1" thickBot="1" x14ac:dyDescent="0.3">
      <c r="A643" s="55">
        <v>124</v>
      </c>
      <c r="B643" s="338"/>
      <c r="C643" s="331"/>
      <c r="D643" s="56"/>
      <c r="E643" s="56"/>
      <c r="F643" s="668"/>
      <c r="G643" s="56"/>
      <c r="H643" s="353"/>
      <c r="I643" s="56"/>
      <c r="J643" s="56"/>
      <c r="K643" s="55"/>
      <c r="L643" s="55"/>
      <c r="M643" s="55"/>
      <c r="N643" s="159"/>
    </row>
    <row r="644" spans="1:16" ht="15.75" hidden="1" outlineLevel="1" thickBot="1" x14ac:dyDescent="0.3">
      <c r="A644" s="668">
        <v>125</v>
      </c>
      <c r="B644" s="338"/>
      <c r="C644" s="331"/>
      <c r="D644" s="56"/>
      <c r="E644" s="56"/>
      <c r="F644" s="668"/>
      <c r="G644" s="56"/>
      <c r="H644" s="353"/>
      <c r="I644" s="56"/>
      <c r="J644" s="56"/>
      <c r="K644" s="55"/>
      <c r="L644" s="55"/>
      <c r="M644" s="55"/>
      <c r="N644" s="159"/>
    </row>
    <row r="645" spans="1:16" ht="15.75" hidden="1" outlineLevel="1" thickBot="1" x14ac:dyDescent="0.3">
      <c r="A645" s="55">
        <v>126</v>
      </c>
      <c r="B645" s="338"/>
      <c r="C645" s="331"/>
      <c r="D645" s="56"/>
      <c r="E645" s="56"/>
      <c r="F645" s="668"/>
      <c r="G645" s="56"/>
      <c r="H645" s="353"/>
      <c r="I645" s="56"/>
      <c r="J645" s="56"/>
      <c r="K645" s="55"/>
      <c r="L645" s="55"/>
      <c r="M645" s="55"/>
      <c r="N645" s="159"/>
    </row>
    <row r="646" spans="1:16" ht="15.75" hidden="1" outlineLevel="1" thickBot="1" x14ac:dyDescent="0.3">
      <c r="A646" s="668">
        <v>127</v>
      </c>
      <c r="B646" s="338"/>
      <c r="C646" s="331"/>
      <c r="D646" s="56"/>
      <c r="E646" s="56"/>
      <c r="F646" s="668"/>
      <c r="G646" s="56"/>
      <c r="H646" s="353"/>
      <c r="I646" s="56"/>
      <c r="J646" s="56"/>
      <c r="K646" s="55"/>
      <c r="L646" s="55"/>
      <c r="M646" s="55"/>
      <c r="N646" s="159"/>
    </row>
    <row r="647" spans="1:16" ht="15.75" hidden="1" outlineLevel="1" thickBot="1" x14ac:dyDescent="0.3">
      <c r="A647" s="55">
        <v>128</v>
      </c>
      <c r="B647" s="338"/>
      <c r="C647" s="331"/>
      <c r="D647" s="56"/>
      <c r="E647" s="56"/>
      <c r="F647" s="668"/>
      <c r="G647" s="56"/>
      <c r="H647" s="353"/>
      <c r="I647" s="56"/>
      <c r="J647" s="56"/>
      <c r="K647" s="55"/>
      <c r="L647" s="55"/>
      <c r="M647" s="55"/>
      <c r="N647" s="159"/>
    </row>
    <row r="648" spans="1:16" ht="15.75" collapsed="1" thickBot="1" x14ac:dyDescent="0.3">
      <c r="A648" s="199" t="s">
        <v>2431</v>
      </c>
      <c r="B648" s="118"/>
      <c r="C648" s="648"/>
      <c r="D648" s="35"/>
      <c r="E648" s="36"/>
      <c r="F648" s="36"/>
      <c r="G648" s="36"/>
      <c r="H648" s="172"/>
      <c r="I648" s="36"/>
      <c r="J648" s="36"/>
      <c r="K648" s="36"/>
      <c r="L648" s="36"/>
      <c r="M648" s="36"/>
      <c r="N648" s="513"/>
      <c r="O648" s="513"/>
      <c r="P648" s="513"/>
    </row>
    <row r="649" spans="1:16" ht="15.75" hidden="1" outlineLevel="1" thickBot="1" x14ac:dyDescent="0.3">
      <c r="A649" s="38">
        <v>1</v>
      </c>
    </row>
    <row r="650" spans="1:16" ht="15.75" hidden="1" outlineLevel="1" thickBot="1" x14ac:dyDescent="0.3">
      <c r="A650" s="39">
        <v>2</v>
      </c>
    </row>
    <row r="651" spans="1:16" ht="15.75" hidden="1" outlineLevel="1" thickBot="1" x14ac:dyDescent="0.3">
      <c r="A651" s="39">
        <v>3</v>
      </c>
    </row>
    <row r="652" spans="1:16" ht="15.75" hidden="1" outlineLevel="1" thickBot="1" x14ac:dyDescent="0.3">
      <c r="A652" s="39">
        <v>4</v>
      </c>
    </row>
    <row r="653" spans="1:16" ht="15.75" hidden="1" outlineLevel="1" thickBot="1" x14ac:dyDescent="0.3">
      <c r="A653" s="39">
        <v>5</v>
      </c>
    </row>
    <row r="654" spans="1:16" ht="15.75" hidden="1" outlineLevel="1" thickBot="1" x14ac:dyDescent="0.3">
      <c r="A654" s="39">
        <v>6</v>
      </c>
    </row>
    <row r="655" spans="1:16" ht="15.75" hidden="1" outlineLevel="1" thickBot="1" x14ac:dyDescent="0.3">
      <c r="A655" s="39">
        <v>7</v>
      </c>
    </row>
    <row r="656" spans="1:16" ht="15.75" hidden="1" outlineLevel="1" thickBot="1" x14ac:dyDescent="0.3">
      <c r="A656" s="39">
        <v>8</v>
      </c>
    </row>
    <row r="657" spans="1:1" ht="15.75" hidden="1" outlineLevel="1" thickBot="1" x14ac:dyDescent="0.3">
      <c r="A657" s="39">
        <v>9</v>
      </c>
    </row>
    <row r="658" spans="1:1" ht="15.75" hidden="1" outlineLevel="1" thickBot="1" x14ac:dyDescent="0.3">
      <c r="A658" s="39">
        <v>10</v>
      </c>
    </row>
    <row r="659" spans="1:1" ht="15.75" hidden="1" outlineLevel="1" thickBot="1" x14ac:dyDescent="0.3">
      <c r="A659" s="39">
        <v>11</v>
      </c>
    </row>
    <row r="660" spans="1:1" ht="15.75" hidden="1" outlineLevel="1" thickBot="1" x14ac:dyDescent="0.3">
      <c r="A660" s="39">
        <v>12</v>
      </c>
    </row>
    <row r="661" spans="1:1" ht="15.75" hidden="1" outlineLevel="1" thickBot="1" x14ac:dyDescent="0.3">
      <c r="A661" s="39">
        <v>13</v>
      </c>
    </row>
    <row r="662" spans="1:1" ht="15.75" hidden="1" outlineLevel="1" thickBot="1" x14ac:dyDescent="0.3">
      <c r="A662" s="39">
        <v>14</v>
      </c>
    </row>
    <row r="663" spans="1:1" ht="15.75" hidden="1" outlineLevel="1" thickBot="1" x14ac:dyDescent="0.3">
      <c r="A663" s="39">
        <v>15</v>
      </c>
    </row>
    <row r="664" spans="1:1" ht="15.75" hidden="1" outlineLevel="1" thickBot="1" x14ac:dyDescent="0.3">
      <c r="A664" s="39">
        <v>16</v>
      </c>
    </row>
    <row r="665" spans="1:1" ht="15.75" hidden="1" outlineLevel="1" thickBot="1" x14ac:dyDescent="0.3">
      <c r="A665" s="39">
        <v>17</v>
      </c>
    </row>
    <row r="666" spans="1:1" ht="15.75" hidden="1" outlineLevel="1" thickBot="1" x14ac:dyDescent="0.3">
      <c r="A666" s="39">
        <v>18</v>
      </c>
    </row>
    <row r="667" spans="1:1" ht="15.75" hidden="1" outlineLevel="1" thickBot="1" x14ac:dyDescent="0.3">
      <c r="A667" s="39">
        <v>19</v>
      </c>
    </row>
    <row r="668" spans="1:1" ht="15.75" hidden="1" outlineLevel="1" thickBot="1" x14ac:dyDescent="0.3">
      <c r="A668" s="39">
        <v>20</v>
      </c>
    </row>
    <row r="669" spans="1:1" ht="15.75" hidden="1" outlineLevel="1" thickBot="1" x14ac:dyDescent="0.3">
      <c r="A669" s="39">
        <v>21</v>
      </c>
    </row>
    <row r="670" spans="1:1" ht="15.75" hidden="1" outlineLevel="1" thickBot="1" x14ac:dyDescent="0.3">
      <c r="A670" s="39">
        <v>22</v>
      </c>
    </row>
    <row r="671" spans="1:1" ht="15.75" hidden="1" outlineLevel="1" thickBot="1" x14ac:dyDescent="0.3">
      <c r="A671" s="39">
        <v>23</v>
      </c>
    </row>
    <row r="672" spans="1:1" ht="15.75" hidden="1" outlineLevel="1" thickBot="1" x14ac:dyDescent="0.3">
      <c r="A672" s="39">
        <v>24</v>
      </c>
    </row>
    <row r="673" spans="1:1" ht="15.75" hidden="1" outlineLevel="1" thickBot="1" x14ac:dyDescent="0.3">
      <c r="A673" s="39">
        <v>25</v>
      </c>
    </row>
    <row r="674" spans="1:1" ht="15.75" hidden="1" outlineLevel="1" thickBot="1" x14ac:dyDescent="0.3">
      <c r="A674" s="39">
        <v>26</v>
      </c>
    </row>
    <row r="675" spans="1:1" ht="15.75" hidden="1" outlineLevel="1" thickBot="1" x14ac:dyDescent="0.3">
      <c r="A675" s="39">
        <v>27</v>
      </c>
    </row>
    <row r="676" spans="1:1" ht="15.75" hidden="1" outlineLevel="1" thickBot="1" x14ac:dyDescent="0.3">
      <c r="A676" s="39">
        <v>28</v>
      </c>
    </row>
    <row r="677" spans="1:1" ht="15.75" hidden="1" outlineLevel="1" thickBot="1" x14ac:dyDescent="0.3">
      <c r="A677" s="39">
        <v>29</v>
      </c>
    </row>
    <row r="678" spans="1:1" ht="15.75" hidden="1" outlineLevel="1" thickBot="1" x14ac:dyDescent="0.3">
      <c r="A678" s="39">
        <v>30</v>
      </c>
    </row>
    <row r="679" spans="1:1" ht="15.75" hidden="1" outlineLevel="1" thickBot="1" x14ac:dyDescent="0.3">
      <c r="A679" s="39">
        <v>31</v>
      </c>
    </row>
    <row r="680" spans="1:1" ht="15.75" hidden="1" outlineLevel="1" thickBot="1" x14ac:dyDescent="0.3">
      <c r="A680" s="39">
        <v>32</v>
      </c>
    </row>
    <row r="681" spans="1:1" ht="15.75" hidden="1" outlineLevel="1" thickBot="1" x14ac:dyDescent="0.3">
      <c r="A681" s="39">
        <v>33</v>
      </c>
    </row>
    <row r="682" spans="1:1" ht="15.75" hidden="1" outlineLevel="1" thickBot="1" x14ac:dyDescent="0.3">
      <c r="A682" s="39">
        <v>34</v>
      </c>
    </row>
    <row r="683" spans="1:1" ht="15.75" hidden="1" outlineLevel="1" thickBot="1" x14ac:dyDescent="0.3">
      <c r="A683" s="39">
        <v>35</v>
      </c>
    </row>
    <row r="684" spans="1:1" ht="15.75" hidden="1" outlineLevel="1" thickBot="1" x14ac:dyDescent="0.3">
      <c r="A684" s="39">
        <v>36</v>
      </c>
    </row>
    <row r="685" spans="1:1" ht="15.75" hidden="1" outlineLevel="1" thickBot="1" x14ac:dyDescent="0.3">
      <c r="A685" s="39">
        <v>37</v>
      </c>
    </row>
    <row r="686" spans="1:1" ht="15.75" hidden="1" outlineLevel="1" thickBot="1" x14ac:dyDescent="0.3">
      <c r="A686" s="39">
        <v>38</v>
      </c>
    </row>
    <row r="687" spans="1:1" ht="15.75" hidden="1" outlineLevel="1" thickBot="1" x14ac:dyDescent="0.3">
      <c r="A687" s="39">
        <v>39</v>
      </c>
    </row>
    <row r="688" spans="1:1" ht="15.75" hidden="1" outlineLevel="1" thickBot="1" x14ac:dyDescent="0.3">
      <c r="A688" s="39">
        <v>40</v>
      </c>
    </row>
    <row r="689" spans="1:14" ht="15.75" hidden="1" outlineLevel="1" thickBot="1" x14ac:dyDescent="0.3">
      <c r="A689" s="39">
        <v>41</v>
      </c>
    </row>
    <row r="690" spans="1:14" ht="15.75" hidden="1" outlineLevel="1" thickBot="1" x14ac:dyDescent="0.3">
      <c r="A690" s="39">
        <v>42</v>
      </c>
    </row>
    <row r="691" spans="1:14" ht="15.75" hidden="1" outlineLevel="1" thickBot="1" x14ac:dyDescent="0.3">
      <c r="A691" s="39">
        <v>43</v>
      </c>
    </row>
    <row r="692" spans="1:14" ht="15.75" hidden="1" outlineLevel="1" thickBot="1" x14ac:dyDescent="0.3">
      <c r="A692" s="39">
        <v>44</v>
      </c>
    </row>
    <row r="693" spans="1:14" ht="15.75" hidden="1" outlineLevel="1" thickBot="1" x14ac:dyDescent="0.3">
      <c r="A693" s="39">
        <v>45</v>
      </c>
      <c r="B693" s="382"/>
      <c r="C693" s="55"/>
      <c r="D693" s="55"/>
      <c r="E693" s="55"/>
      <c r="F693" s="55"/>
      <c r="G693" s="55"/>
      <c r="H693" s="353"/>
      <c r="I693" s="55"/>
      <c r="J693" s="214"/>
      <c r="K693" s="55"/>
      <c r="L693" s="214"/>
      <c r="M693" s="214"/>
      <c r="N693" s="214"/>
    </row>
    <row r="694" spans="1:14" ht="15.75" hidden="1" outlineLevel="1" thickBot="1" x14ac:dyDescent="0.3">
      <c r="A694" s="39">
        <v>46</v>
      </c>
      <c r="B694" s="382"/>
      <c r="C694" s="55"/>
      <c r="D694" s="55"/>
      <c r="E694" s="55"/>
      <c r="F694" s="56"/>
      <c r="G694" s="55" t="s">
        <v>70</v>
      </c>
      <c r="H694" s="353"/>
      <c r="I694" s="55"/>
      <c r="J694" s="56"/>
      <c r="K694" s="55" t="s">
        <v>70</v>
      </c>
      <c r="L694" s="55"/>
      <c r="M694" s="55"/>
      <c r="N694" s="214"/>
    </row>
    <row r="695" spans="1:14" ht="15.75" hidden="1" outlineLevel="1" thickBot="1" x14ac:dyDescent="0.3">
      <c r="A695" s="39">
        <v>47</v>
      </c>
      <c r="B695" s="382"/>
      <c r="C695" s="55"/>
      <c r="D695" s="55"/>
      <c r="E695" s="55"/>
      <c r="F695" s="56"/>
      <c r="G695" s="55" t="s">
        <v>70</v>
      </c>
      <c r="H695" s="353"/>
      <c r="I695" s="55"/>
      <c r="J695" s="56"/>
      <c r="K695" s="55" t="s">
        <v>70</v>
      </c>
      <c r="L695" s="55"/>
      <c r="M695" s="55"/>
      <c r="N695" s="214"/>
    </row>
    <row r="696" spans="1:14" ht="15.75" hidden="1" outlineLevel="1" thickBot="1" x14ac:dyDescent="0.3">
      <c r="A696" s="39">
        <v>48</v>
      </c>
      <c r="B696" s="382"/>
      <c r="C696" s="55"/>
      <c r="D696" s="55"/>
      <c r="E696" s="55"/>
      <c r="F696" s="56"/>
      <c r="G696" s="55" t="s">
        <v>70</v>
      </c>
      <c r="H696" s="353"/>
      <c r="I696" s="55"/>
      <c r="J696" s="56"/>
      <c r="K696" s="55" t="s">
        <v>70</v>
      </c>
      <c r="L696" s="55"/>
      <c r="M696" s="55"/>
      <c r="N696" s="214"/>
    </row>
    <row r="697" spans="1:14" ht="15.75" hidden="1" outlineLevel="1" thickBot="1" x14ac:dyDescent="0.3">
      <c r="A697" s="39">
        <v>49</v>
      </c>
      <c r="B697" s="382"/>
      <c r="C697" s="55"/>
      <c r="D697" s="55"/>
      <c r="E697" s="55"/>
      <c r="F697" s="56"/>
      <c r="G697" s="55" t="s">
        <v>70</v>
      </c>
      <c r="H697" s="353"/>
      <c r="I697" s="55"/>
      <c r="J697" s="56"/>
      <c r="K697" s="55" t="s">
        <v>70</v>
      </c>
      <c r="L697" s="55"/>
      <c r="M697" s="55"/>
      <c r="N697" s="214"/>
    </row>
    <row r="698" spans="1:14" ht="15.75" hidden="1" outlineLevel="1" thickBot="1" x14ac:dyDescent="0.3">
      <c r="A698" s="39">
        <v>50</v>
      </c>
      <c r="B698" s="382"/>
      <c r="C698" s="55"/>
      <c r="D698" s="55"/>
      <c r="E698" s="55"/>
      <c r="F698" s="56"/>
      <c r="G698" s="55" t="s">
        <v>70</v>
      </c>
      <c r="H698" s="353"/>
      <c r="I698" s="55"/>
      <c r="J698" s="56"/>
      <c r="K698" s="55" t="s">
        <v>70</v>
      </c>
      <c r="L698" s="55"/>
      <c r="M698" s="55"/>
      <c r="N698" s="214"/>
    </row>
    <row r="699" spans="1:14" ht="15.75" hidden="1" outlineLevel="1" thickBot="1" x14ac:dyDescent="0.3">
      <c r="A699" s="39">
        <v>51</v>
      </c>
      <c r="B699" s="382"/>
      <c r="C699" s="55"/>
      <c r="D699" s="55"/>
      <c r="E699" s="55"/>
      <c r="F699" s="56"/>
      <c r="G699" s="55" t="s">
        <v>70</v>
      </c>
      <c r="H699" s="353"/>
      <c r="I699" s="55"/>
      <c r="J699" s="56"/>
      <c r="K699" s="55" t="s">
        <v>70</v>
      </c>
      <c r="L699" s="55"/>
      <c r="M699" s="55"/>
      <c r="N699" s="214"/>
    </row>
    <row r="700" spans="1:14" ht="15.75" hidden="1" outlineLevel="1" thickBot="1" x14ac:dyDescent="0.3">
      <c r="A700" s="39">
        <v>52</v>
      </c>
      <c r="B700" s="382"/>
      <c r="C700" s="55"/>
      <c r="D700" s="55"/>
      <c r="E700" s="55"/>
      <c r="F700" s="56"/>
      <c r="G700" s="55" t="s">
        <v>70</v>
      </c>
      <c r="H700" s="353"/>
      <c r="I700" s="55"/>
      <c r="J700" s="56"/>
      <c r="K700" s="55" t="s">
        <v>70</v>
      </c>
      <c r="L700" s="55"/>
      <c r="M700" s="55"/>
      <c r="N700" s="214"/>
    </row>
    <row r="701" spans="1:14" ht="15.75" hidden="1" outlineLevel="1" thickBot="1" x14ac:dyDescent="0.3">
      <c r="A701" s="39">
        <v>53</v>
      </c>
      <c r="B701" s="382"/>
      <c r="C701" s="55"/>
      <c r="D701" s="55"/>
      <c r="E701" s="55"/>
      <c r="F701" s="56"/>
      <c r="G701" s="55" t="s">
        <v>70</v>
      </c>
      <c r="H701" s="353"/>
      <c r="I701" s="55"/>
      <c r="J701" s="56"/>
      <c r="K701" s="55" t="s">
        <v>70</v>
      </c>
      <c r="L701" s="55"/>
      <c r="M701" s="55"/>
      <c r="N701" s="214"/>
    </row>
    <row r="702" spans="1:14" ht="15.75" hidden="1" outlineLevel="1" thickBot="1" x14ac:dyDescent="0.3">
      <c r="A702" s="39">
        <v>54</v>
      </c>
      <c r="B702" s="382"/>
      <c r="C702" s="55"/>
      <c r="D702" s="55"/>
      <c r="E702" s="55"/>
      <c r="F702" s="56"/>
      <c r="G702" s="55" t="s">
        <v>70</v>
      </c>
      <c r="H702" s="353"/>
      <c r="I702" s="55"/>
      <c r="J702" s="56"/>
      <c r="K702" s="55" t="s">
        <v>70</v>
      </c>
      <c r="L702" s="55"/>
      <c r="M702" s="55"/>
      <c r="N702" s="214"/>
    </row>
    <row r="703" spans="1:14" ht="15.75" hidden="1" outlineLevel="1" thickBot="1" x14ac:dyDescent="0.3">
      <c r="A703" s="39">
        <v>55</v>
      </c>
      <c r="B703" s="382"/>
      <c r="C703" s="55"/>
      <c r="D703" s="55"/>
      <c r="E703" s="55"/>
      <c r="F703" s="56"/>
      <c r="G703" s="55" t="s">
        <v>70</v>
      </c>
      <c r="H703" s="353"/>
      <c r="I703" s="55"/>
      <c r="J703" s="56"/>
      <c r="K703" s="55" t="s">
        <v>70</v>
      </c>
      <c r="L703" s="55"/>
      <c r="M703" s="55"/>
      <c r="N703" s="214"/>
    </row>
    <row r="704" spans="1:14" ht="15.75" hidden="1" outlineLevel="1" thickBot="1" x14ac:dyDescent="0.3">
      <c r="A704" s="39">
        <v>56</v>
      </c>
      <c r="B704" s="382"/>
      <c r="C704" s="55"/>
      <c r="D704" s="55"/>
      <c r="E704" s="55"/>
      <c r="F704" s="56"/>
      <c r="G704" s="55" t="s">
        <v>70</v>
      </c>
      <c r="H704" s="353"/>
      <c r="I704" s="55"/>
      <c r="J704" s="56"/>
      <c r="K704" s="55" t="s">
        <v>70</v>
      </c>
      <c r="L704" s="55"/>
      <c r="M704" s="55"/>
      <c r="N704" s="214"/>
    </row>
    <row r="705" spans="1:14" ht="15.75" hidden="1" outlineLevel="1" thickBot="1" x14ac:dyDescent="0.3">
      <c r="A705" s="39">
        <v>57</v>
      </c>
      <c r="B705" s="382"/>
      <c r="C705" s="55"/>
      <c r="D705" s="55"/>
      <c r="E705" s="55"/>
      <c r="F705" s="56"/>
      <c r="G705" s="55" t="s">
        <v>70</v>
      </c>
      <c r="H705" s="353"/>
      <c r="I705" s="55"/>
      <c r="J705" s="56"/>
      <c r="K705" s="55" t="s">
        <v>70</v>
      </c>
      <c r="L705" s="55"/>
      <c r="M705" s="55"/>
      <c r="N705" s="214"/>
    </row>
    <row r="706" spans="1:14" ht="15.75" hidden="1" outlineLevel="1" thickBot="1" x14ac:dyDescent="0.3">
      <c r="A706" s="39">
        <v>58</v>
      </c>
      <c r="B706" s="382"/>
      <c r="C706" s="55"/>
      <c r="D706" s="55"/>
      <c r="E706" s="55"/>
      <c r="F706" s="56"/>
      <c r="G706" s="55" t="s">
        <v>70</v>
      </c>
      <c r="H706" s="353"/>
      <c r="I706" s="55"/>
      <c r="J706" s="56"/>
      <c r="K706" s="55" t="s">
        <v>70</v>
      </c>
      <c r="L706" s="55"/>
      <c r="M706" s="55"/>
      <c r="N706" s="214"/>
    </row>
    <row r="707" spans="1:14" ht="15.75" hidden="1" outlineLevel="1" thickBot="1" x14ac:dyDescent="0.3">
      <c r="A707" s="39">
        <v>59</v>
      </c>
      <c r="B707" s="382"/>
      <c r="C707" s="55"/>
      <c r="D707" s="55"/>
      <c r="E707" s="55"/>
      <c r="F707" s="56"/>
      <c r="G707" s="55" t="s">
        <v>70</v>
      </c>
      <c r="H707" s="353"/>
      <c r="I707" s="55"/>
      <c r="J707" s="56"/>
      <c r="K707" s="55" t="s">
        <v>70</v>
      </c>
      <c r="L707" s="55"/>
      <c r="M707" s="55"/>
      <c r="N707" s="214"/>
    </row>
    <row r="708" spans="1:14" ht="15.75" hidden="1" outlineLevel="1" thickBot="1" x14ac:dyDescent="0.3">
      <c r="A708" s="39">
        <v>60</v>
      </c>
      <c r="B708" s="382"/>
      <c r="C708" s="55"/>
      <c r="D708" s="55"/>
      <c r="E708" s="55"/>
      <c r="F708" s="56"/>
      <c r="G708" s="55" t="s">
        <v>70</v>
      </c>
      <c r="H708" s="353"/>
      <c r="I708" s="55"/>
      <c r="J708" s="56"/>
      <c r="K708" s="55" t="s">
        <v>70</v>
      </c>
      <c r="L708" s="55"/>
      <c r="M708" s="55"/>
      <c r="N708" s="214"/>
    </row>
    <row r="709" spans="1:14" ht="15.75" hidden="1" outlineLevel="1" thickBot="1" x14ac:dyDescent="0.3">
      <c r="A709" s="39">
        <v>61</v>
      </c>
      <c r="B709" s="382"/>
      <c r="C709" s="55"/>
      <c r="D709" s="55"/>
      <c r="E709" s="55"/>
      <c r="F709" s="56"/>
      <c r="G709" s="55" t="s">
        <v>70</v>
      </c>
      <c r="H709" s="353"/>
      <c r="I709" s="55"/>
      <c r="J709" s="56"/>
      <c r="K709" s="55" t="s">
        <v>70</v>
      </c>
      <c r="L709" s="55"/>
      <c r="M709" s="55"/>
      <c r="N709" s="214"/>
    </row>
    <row r="710" spans="1:14" ht="15.75" hidden="1" outlineLevel="1" thickBot="1" x14ac:dyDescent="0.3">
      <c r="A710" s="39">
        <v>62</v>
      </c>
      <c r="B710" s="382"/>
      <c r="C710" s="55"/>
      <c r="D710" s="55"/>
      <c r="E710" s="55"/>
      <c r="F710" s="56"/>
      <c r="G710" s="55" t="s">
        <v>70</v>
      </c>
      <c r="H710" s="353"/>
      <c r="I710" s="55"/>
      <c r="J710" s="56"/>
      <c r="K710" s="55" t="s">
        <v>70</v>
      </c>
      <c r="L710" s="55"/>
      <c r="M710" s="55"/>
      <c r="N710" s="214"/>
    </row>
    <row r="711" spans="1:14" ht="15.75" hidden="1" outlineLevel="1" thickBot="1" x14ac:dyDescent="0.3">
      <c r="A711" s="39">
        <v>63</v>
      </c>
      <c r="B711" s="382"/>
      <c r="C711" s="55"/>
      <c r="D711" s="55"/>
      <c r="E711" s="55"/>
      <c r="F711" s="56"/>
      <c r="G711" s="55" t="s">
        <v>70</v>
      </c>
      <c r="H711" s="353"/>
      <c r="I711" s="55"/>
      <c r="J711" s="56"/>
      <c r="K711" s="55" t="s">
        <v>70</v>
      </c>
      <c r="L711" s="55"/>
      <c r="M711" s="55"/>
      <c r="N711" s="214"/>
    </row>
    <row r="712" spans="1:14" ht="15.75" hidden="1" outlineLevel="1" thickBot="1" x14ac:dyDescent="0.3">
      <c r="A712" s="39">
        <v>64</v>
      </c>
      <c r="B712" s="382"/>
      <c r="C712" s="55"/>
      <c r="D712" s="55"/>
      <c r="E712" s="55"/>
      <c r="F712" s="56"/>
      <c r="G712" s="55" t="s">
        <v>70</v>
      </c>
      <c r="H712" s="353"/>
      <c r="I712" s="55"/>
      <c r="J712" s="56"/>
      <c r="K712" s="55" t="s">
        <v>70</v>
      </c>
      <c r="L712" s="55"/>
      <c r="M712" s="55"/>
      <c r="N712" s="214"/>
    </row>
    <row r="713" spans="1:14" ht="15.75" hidden="1" outlineLevel="1" thickBot="1" x14ac:dyDescent="0.3">
      <c r="A713" s="39">
        <v>65</v>
      </c>
      <c r="B713" s="382"/>
      <c r="C713" s="55"/>
      <c r="D713" s="55"/>
      <c r="E713" s="55"/>
      <c r="F713" s="56"/>
      <c r="G713" s="55" t="s">
        <v>70</v>
      </c>
      <c r="H713" s="353"/>
      <c r="I713" s="55"/>
      <c r="J713" s="56"/>
      <c r="K713" s="55" t="s">
        <v>70</v>
      </c>
      <c r="L713" s="55"/>
      <c r="M713" s="55"/>
      <c r="N713" s="214"/>
    </row>
    <row r="714" spans="1:14" ht="15.75" hidden="1" outlineLevel="1" thickBot="1" x14ac:dyDescent="0.3">
      <c r="A714" s="39">
        <v>66</v>
      </c>
      <c r="B714" s="382"/>
      <c r="C714" s="55"/>
      <c r="D714" s="55"/>
      <c r="E714" s="55"/>
      <c r="F714" s="56"/>
      <c r="G714" s="55" t="s">
        <v>70</v>
      </c>
      <c r="H714" s="353"/>
      <c r="I714" s="55"/>
      <c r="J714" s="56"/>
      <c r="K714" s="55" t="s">
        <v>70</v>
      </c>
      <c r="L714" s="55"/>
      <c r="M714" s="55"/>
      <c r="N714" s="214"/>
    </row>
    <row r="715" spans="1:14" ht="15.75" hidden="1" outlineLevel="1" thickBot="1" x14ac:dyDescent="0.3">
      <c r="A715" s="39">
        <v>67</v>
      </c>
      <c r="B715" s="382"/>
      <c r="C715" s="55"/>
      <c r="D715" s="55"/>
      <c r="E715" s="55"/>
      <c r="F715" s="56"/>
      <c r="G715" s="55" t="s">
        <v>70</v>
      </c>
      <c r="H715" s="353"/>
      <c r="I715" s="55"/>
      <c r="J715" s="56"/>
      <c r="K715" s="55" t="s">
        <v>70</v>
      </c>
      <c r="L715" s="55"/>
      <c r="M715" s="55"/>
      <c r="N715" s="214"/>
    </row>
    <row r="716" spans="1:14" ht="15.75" hidden="1" outlineLevel="1" thickBot="1" x14ac:dyDescent="0.3">
      <c r="A716" s="39">
        <v>68</v>
      </c>
      <c r="B716" s="382"/>
      <c r="C716" s="55"/>
      <c r="D716" s="55"/>
      <c r="E716" s="55"/>
      <c r="F716" s="56"/>
      <c r="G716" s="55" t="s">
        <v>70</v>
      </c>
      <c r="H716" s="353"/>
      <c r="I716" s="55"/>
      <c r="J716" s="56"/>
      <c r="K716" s="55" t="s">
        <v>70</v>
      </c>
      <c r="L716" s="55"/>
      <c r="M716" s="55"/>
      <c r="N716" s="214"/>
    </row>
    <row r="717" spans="1:14" ht="15.75" hidden="1" outlineLevel="1" thickBot="1" x14ac:dyDescent="0.3">
      <c r="A717" s="39">
        <v>69</v>
      </c>
      <c r="B717" s="382"/>
      <c r="C717" s="55"/>
      <c r="D717" s="55"/>
      <c r="E717" s="55"/>
      <c r="F717" s="56"/>
      <c r="G717" s="55" t="s">
        <v>70</v>
      </c>
      <c r="H717" s="353"/>
      <c r="I717" s="55"/>
      <c r="J717" s="56"/>
      <c r="K717" s="55" t="s">
        <v>70</v>
      </c>
      <c r="L717" s="55"/>
      <c r="M717" s="55"/>
      <c r="N717" s="214"/>
    </row>
    <row r="718" spans="1:14" ht="15.75" hidden="1" outlineLevel="1" thickBot="1" x14ac:dyDescent="0.3">
      <c r="A718" s="39">
        <v>70</v>
      </c>
      <c r="B718" s="382"/>
      <c r="C718" s="55"/>
      <c r="D718" s="55"/>
      <c r="E718" s="55"/>
      <c r="F718" s="56"/>
      <c r="G718" s="55" t="s">
        <v>70</v>
      </c>
      <c r="H718" s="353"/>
      <c r="I718" s="55"/>
      <c r="J718" s="56"/>
      <c r="K718" s="55" t="s">
        <v>70</v>
      </c>
      <c r="L718" s="55"/>
      <c r="M718" s="55"/>
      <c r="N718" s="214"/>
    </row>
    <row r="719" spans="1:14" ht="15.75" hidden="1" outlineLevel="1" thickBot="1" x14ac:dyDescent="0.3">
      <c r="A719" s="39">
        <v>71</v>
      </c>
      <c r="B719" s="382"/>
      <c r="C719" s="55"/>
      <c r="D719" s="55"/>
      <c r="E719" s="55"/>
      <c r="F719" s="56"/>
      <c r="G719" s="55" t="s">
        <v>70</v>
      </c>
      <c r="H719" s="353"/>
      <c r="I719" s="55"/>
      <c r="J719" s="56"/>
      <c r="K719" s="55" t="s">
        <v>70</v>
      </c>
      <c r="L719" s="55"/>
      <c r="M719" s="55"/>
      <c r="N719" s="214"/>
    </row>
    <row r="720" spans="1:14" ht="15.75" hidden="1" outlineLevel="1" thickBot="1" x14ac:dyDescent="0.3">
      <c r="A720" s="39">
        <v>72</v>
      </c>
      <c r="B720" s="382"/>
      <c r="C720" s="55"/>
      <c r="D720" s="55"/>
      <c r="E720" s="55"/>
      <c r="F720" s="56"/>
      <c r="G720" s="55" t="s">
        <v>70</v>
      </c>
      <c r="H720" s="353"/>
      <c r="I720" s="55"/>
      <c r="J720" s="56"/>
      <c r="K720" s="55" t="s">
        <v>70</v>
      </c>
      <c r="L720" s="55"/>
      <c r="M720" s="55"/>
      <c r="N720" s="214"/>
    </row>
    <row r="721" spans="1:18" ht="15.75" hidden="1" outlineLevel="1" thickBot="1" x14ac:dyDescent="0.3">
      <c r="A721" s="39">
        <v>73</v>
      </c>
      <c r="B721" s="382"/>
      <c r="C721" s="55"/>
      <c r="D721" s="55"/>
      <c r="E721" s="55"/>
      <c r="F721" s="56"/>
      <c r="G721" s="55" t="s">
        <v>70</v>
      </c>
      <c r="H721" s="353"/>
      <c r="I721" s="55"/>
      <c r="J721" s="56"/>
      <c r="K721" s="55" t="s">
        <v>70</v>
      </c>
      <c r="L721" s="55"/>
      <c r="M721" s="55"/>
      <c r="N721" s="214"/>
    </row>
    <row r="722" spans="1:18" ht="15.75" hidden="1" outlineLevel="1" thickBot="1" x14ac:dyDescent="0.3">
      <c r="A722" s="39">
        <v>74</v>
      </c>
      <c r="B722" s="382"/>
      <c r="C722" s="55"/>
      <c r="D722" s="55"/>
      <c r="E722" s="55"/>
      <c r="F722" s="56"/>
      <c r="G722" s="55" t="s">
        <v>70</v>
      </c>
      <c r="H722" s="353"/>
      <c r="I722" s="55"/>
      <c r="J722" s="56"/>
      <c r="K722" s="55" t="s">
        <v>70</v>
      </c>
      <c r="L722" s="55"/>
      <c r="M722" s="55"/>
      <c r="N722" s="214"/>
    </row>
    <row r="723" spans="1:18" ht="15.75" hidden="1" outlineLevel="1" thickBot="1" x14ac:dyDescent="0.3">
      <c r="A723" s="39">
        <v>75</v>
      </c>
      <c r="B723" s="382"/>
      <c r="C723" s="55"/>
      <c r="D723" s="55"/>
      <c r="E723" s="55"/>
      <c r="F723" s="56"/>
      <c r="G723" s="55" t="s">
        <v>70</v>
      </c>
      <c r="H723" s="353"/>
      <c r="I723" s="55"/>
      <c r="J723" s="56"/>
      <c r="K723" s="55" t="s">
        <v>70</v>
      </c>
      <c r="L723" s="55"/>
      <c r="M723" s="55"/>
      <c r="N723" s="214"/>
    </row>
    <row r="724" spans="1:18" ht="15.75" hidden="1" outlineLevel="1" thickBot="1" x14ac:dyDescent="0.3">
      <c r="A724" s="39">
        <v>76</v>
      </c>
      <c r="B724" s="382"/>
      <c r="C724" s="55"/>
      <c r="D724" s="55"/>
      <c r="E724" s="55"/>
      <c r="F724" s="56"/>
      <c r="G724" s="55" t="s">
        <v>70</v>
      </c>
      <c r="H724" s="353"/>
      <c r="I724" s="55"/>
      <c r="J724" s="56"/>
      <c r="K724" s="55" t="s">
        <v>70</v>
      </c>
      <c r="L724" s="55"/>
      <c r="M724" s="55"/>
      <c r="N724" s="214"/>
    </row>
    <row r="725" spans="1:18" ht="15.75" hidden="1" outlineLevel="1" thickBot="1" x14ac:dyDescent="0.3">
      <c r="A725" s="39">
        <v>77</v>
      </c>
      <c r="B725" s="382"/>
      <c r="C725" s="55"/>
      <c r="D725" s="55"/>
      <c r="E725" s="55"/>
      <c r="F725" s="56"/>
      <c r="G725" s="55" t="s">
        <v>70</v>
      </c>
      <c r="H725" s="353"/>
      <c r="I725" s="55"/>
      <c r="J725" s="56"/>
      <c r="K725" s="55" t="s">
        <v>70</v>
      </c>
      <c r="L725" s="55"/>
      <c r="M725" s="55"/>
      <c r="N725" s="214"/>
    </row>
    <row r="726" spans="1:18" ht="15.75" hidden="1" outlineLevel="1" thickBot="1" x14ac:dyDescent="0.3">
      <c r="A726" s="55">
        <v>78</v>
      </c>
      <c r="B726" s="382"/>
      <c r="C726" s="55"/>
      <c r="D726" s="55"/>
      <c r="E726" s="55"/>
      <c r="F726" s="56"/>
      <c r="G726" s="55" t="s">
        <v>70</v>
      </c>
      <c r="H726" s="353"/>
      <c r="I726" s="55"/>
      <c r="J726" s="56"/>
      <c r="K726" s="55" t="s">
        <v>70</v>
      </c>
      <c r="L726" s="55"/>
      <c r="M726" s="55"/>
      <c r="N726" s="214"/>
      <c r="O726" s="214"/>
      <c r="P726" s="214"/>
      <c r="Q726" s="214"/>
      <c r="R726" s="214"/>
    </row>
    <row r="727" spans="1:18" ht="15.75" hidden="1" outlineLevel="1" thickBot="1" x14ac:dyDescent="0.3">
      <c r="A727" s="55">
        <v>79</v>
      </c>
      <c r="B727" s="382"/>
      <c r="C727" s="55"/>
      <c r="D727" s="55"/>
      <c r="E727" s="55"/>
      <c r="F727" s="56"/>
      <c r="G727" s="55" t="s">
        <v>70</v>
      </c>
      <c r="H727" s="353"/>
      <c r="I727" s="55"/>
      <c r="J727" s="56"/>
      <c r="K727" s="55" t="s">
        <v>70</v>
      </c>
      <c r="L727" s="55"/>
      <c r="M727" s="55"/>
      <c r="N727" s="214"/>
      <c r="O727" s="214"/>
      <c r="P727" s="214"/>
      <c r="Q727" s="214"/>
      <c r="R727" s="214"/>
    </row>
    <row r="728" spans="1:18" ht="15.75" hidden="1" outlineLevel="1" thickBot="1" x14ac:dyDescent="0.3">
      <c r="A728" s="55">
        <v>80</v>
      </c>
      <c r="B728" s="382"/>
      <c r="C728" s="55"/>
      <c r="D728" s="55"/>
      <c r="E728" s="55"/>
      <c r="F728" s="56"/>
      <c r="G728" s="55" t="s">
        <v>70</v>
      </c>
      <c r="H728" s="353"/>
      <c r="I728" s="55"/>
      <c r="J728" s="56"/>
      <c r="K728" s="55" t="s">
        <v>70</v>
      </c>
      <c r="L728" s="55"/>
      <c r="M728" s="55"/>
      <c r="N728" s="214"/>
      <c r="O728" s="214"/>
      <c r="P728" s="214"/>
      <c r="Q728" s="214"/>
      <c r="R728" s="214"/>
    </row>
    <row r="729" spans="1:18" ht="15.75" hidden="1" outlineLevel="1" thickBot="1" x14ac:dyDescent="0.3">
      <c r="A729" s="55">
        <v>81</v>
      </c>
      <c r="B729" s="382"/>
      <c r="C729" s="55"/>
      <c r="D729" s="55"/>
      <c r="E729" s="55"/>
      <c r="F729" s="56"/>
      <c r="G729" s="55" t="s">
        <v>70</v>
      </c>
      <c r="H729" s="353"/>
      <c r="I729" s="55"/>
      <c r="J729" s="56"/>
      <c r="K729" s="55" t="s">
        <v>70</v>
      </c>
      <c r="L729" s="55"/>
      <c r="M729" s="55"/>
      <c r="N729" s="214"/>
      <c r="O729" s="214"/>
      <c r="P729" s="214"/>
      <c r="Q729" s="214"/>
      <c r="R729" s="214"/>
    </row>
    <row r="730" spans="1:18" ht="15.75" hidden="1" outlineLevel="1" thickBot="1" x14ac:dyDescent="0.3">
      <c r="A730" s="55">
        <v>82</v>
      </c>
      <c r="B730" s="382"/>
      <c r="C730" s="55"/>
      <c r="D730" s="55"/>
      <c r="E730" s="55"/>
      <c r="F730" s="56"/>
      <c r="G730" s="55" t="s">
        <v>70</v>
      </c>
      <c r="H730" s="353"/>
      <c r="I730" s="55"/>
      <c r="J730" s="56"/>
      <c r="K730" s="55" t="s">
        <v>70</v>
      </c>
      <c r="L730" s="55"/>
      <c r="M730" s="55"/>
      <c r="N730" s="214"/>
      <c r="O730" s="214"/>
      <c r="P730" s="214"/>
      <c r="Q730" s="214"/>
      <c r="R730" s="214"/>
    </row>
    <row r="731" spans="1:18" ht="15.75" hidden="1" outlineLevel="1" thickBot="1" x14ac:dyDescent="0.3">
      <c r="A731" s="55">
        <v>83</v>
      </c>
      <c r="B731" s="382"/>
      <c r="C731" s="55"/>
      <c r="D731" s="55"/>
      <c r="E731" s="55"/>
      <c r="F731" s="56"/>
      <c r="G731" s="55" t="s">
        <v>70</v>
      </c>
      <c r="H731" s="353"/>
      <c r="I731" s="55"/>
      <c r="J731" s="56"/>
      <c r="K731" s="55" t="s">
        <v>70</v>
      </c>
      <c r="L731" s="55"/>
      <c r="M731" s="55"/>
      <c r="N731" s="214"/>
      <c r="O731" s="214"/>
      <c r="P731" s="214"/>
      <c r="Q731" s="214"/>
      <c r="R731" s="214"/>
    </row>
    <row r="732" spans="1:18" ht="15.75" hidden="1" outlineLevel="1" thickBot="1" x14ac:dyDescent="0.3">
      <c r="A732" s="55">
        <v>84</v>
      </c>
      <c r="B732" s="382"/>
      <c r="C732" s="55"/>
      <c r="D732" s="55"/>
      <c r="E732" s="55"/>
      <c r="F732" s="56"/>
      <c r="G732" s="55" t="s">
        <v>70</v>
      </c>
      <c r="H732" s="353"/>
      <c r="I732" s="55"/>
      <c r="J732" s="56"/>
      <c r="K732" s="55" t="s">
        <v>70</v>
      </c>
      <c r="L732" s="55"/>
      <c r="M732" s="55"/>
      <c r="N732" s="214"/>
      <c r="O732" s="214"/>
      <c r="P732" s="214"/>
      <c r="Q732" s="214"/>
      <c r="R732" s="214"/>
    </row>
    <row r="733" spans="1:18" ht="15.75" hidden="1" outlineLevel="1" thickBot="1" x14ac:dyDescent="0.3">
      <c r="A733" s="55">
        <v>85</v>
      </c>
      <c r="B733" s="382"/>
      <c r="C733" s="55"/>
      <c r="D733" s="55"/>
      <c r="E733" s="55"/>
      <c r="F733" s="56"/>
      <c r="G733" s="55" t="s">
        <v>70</v>
      </c>
      <c r="H733" s="353"/>
      <c r="I733" s="55"/>
      <c r="J733" s="56"/>
      <c r="K733" s="55" t="s">
        <v>70</v>
      </c>
      <c r="L733" s="55"/>
      <c r="M733" s="55"/>
      <c r="N733" s="214"/>
      <c r="O733" s="214"/>
      <c r="P733" s="214"/>
      <c r="Q733" s="214"/>
      <c r="R733" s="214"/>
    </row>
    <row r="734" spans="1:18" ht="15.75" hidden="1" outlineLevel="1" thickBot="1" x14ac:dyDescent="0.3">
      <c r="A734" s="55">
        <v>86</v>
      </c>
      <c r="B734" s="382"/>
      <c r="C734" s="55"/>
      <c r="D734" s="55"/>
      <c r="E734" s="55"/>
      <c r="F734" s="56"/>
      <c r="G734" s="55" t="s">
        <v>70</v>
      </c>
      <c r="H734" s="353"/>
      <c r="I734" s="55"/>
      <c r="J734" s="56"/>
      <c r="K734" s="55" t="s">
        <v>70</v>
      </c>
      <c r="L734" s="55"/>
      <c r="M734" s="55"/>
      <c r="N734" s="214"/>
      <c r="O734" s="214"/>
      <c r="P734" s="214"/>
      <c r="Q734" s="214"/>
      <c r="R734" s="214"/>
    </row>
    <row r="735" spans="1:18" ht="15.75" hidden="1" outlineLevel="1" thickBot="1" x14ac:dyDescent="0.3">
      <c r="A735" s="55">
        <v>87</v>
      </c>
      <c r="B735" s="382"/>
      <c r="C735" s="55"/>
      <c r="D735" s="55"/>
      <c r="E735" s="55"/>
      <c r="F735" s="56"/>
      <c r="G735" s="55" t="s">
        <v>70</v>
      </c>
      <c r="H735" s="353"/>
      <c r="I735" s="55"/>
      <c r="J735" s="56"/>
      <c r="K735" s="55" t="s">
        <v>70</v>
      </c>
      <c r="L735" s="55"/>
      <c r="M735" s="55"/>
      <c r="N735" s="214"/>
      <c r="O735" s="214"/>
      <c r="P735" s="214"/>
      <c r="Q735" s="214"/>
      <c r="R735" s="214"/>
    </row>
    <row r="736" spans="1:18" ht="15.75" hidden="1" outlineLevel="1" thickBot="1" x14ac:dyDescent="0.3">
      <c r="A736" s="55">
        <v>88</v>
      </c>
      <c r="B736" s="382"/>
      <c r="C736" s="55"/>
      <c r="D736" s="55"/>
      <c r="E736" s="55"/>
      <c r="F736" s="56"/>
      <c r="G736" s="55" t="s">
        <v>70</v>
      </c>
      <c r="H736" s="353"/>
      <c r="I736" s="55"/>
      <c r="J736" s="56"/>
      <c r="K736" s="55" t="s">
        <v>70</v>
      </c>
      <c r="L736" s="55"/>
      <c r="M736" s="55"/>
      <c r="N736" s="214"/>
      <c r="O736" s="214"/>
      <c r="P736" s="214"/>
      <c r="Q736" s="214"/>
      <c r="R736" s="214"/>
    </row>
    <row r="737" spans="1:18" ht="15.75" hidden="1" outlineLevel="1" thickBot="1" x14ac:dyDescent="0.3">
      <c r="A737" s="55">
        <v>89</v>
      </c>
      <c r="B737" s="382"/>
      <c r="C737" s="55"/>
      <c r="D737" s="55"/>
      <c r="E737" s="55"/>
      <c r="F737" s="56"/>
      <c r="G737" s="55" t="s">
        <v>70</v>
      </c>
      <c r="H737" s="353"/>
      <c r="I737" s="55"/>
      <c r="J737" s="56"/>
      <c r="K737" s="55" t="s">
        <v>70</v>
      </c>
      <c r="L737" s="55"/>
      <c r="M737" s="55"/>
      <c r="N737" s="214"/>
      <c r="O737" s="214"/>
      <c r="P737" s="214"/>
      <c r="Q737" s="214"/>
      <c r="R737" s="214"/>
    </row>
    <row r="738" spans="1:18" ht="15.75" hidden="1" outlineLevel="1" thickBot="1" x14ac:dyDescent="0.3">
      <c r="A738" s="55">
        <v>90</v>
      </c>
      <c r="B738" s="382"/>
      <c r="C738" s="55"/>
      <c r="D738" s="55"/>
      <c r="E738" s="55"/>
      <c r="F738" s="56"/>
      <c r="G738" s="55" t="s">
        <v>70</v>
      </c>
      <c r="H738" s="353"/>
      <c r="I738" s="55"/>
      <c r="J738" s="56"/>
      <c r="K738" s="55" t="s">
        <v>70</v>
      </c>
      <c r="L738" s="55"/>
      <c r="M738" s="55"/>
      <c r="N738" s="214"/>
      <c r="O738" s="214"/>
      <c r="P738" s="214"/>
      <c r="Q738" s="214"/>
      <c r="R738" s="214"/>
    </row>
    <row r="739" spans="1:18" ht="15.75" hidden="1" outlineLevel="1" thickBot="1" x14ac:dyDescent="0.3">
      <c r="A739" s="55">
        <v>91</v>
      </c>
      <c r="B739" s="382"/>
      <c r="C739" s="55"/>
      <c r="D739" s="55"/>
      <c r="E739" s="55"/>
      <c r="F739" s="56"/>
      <c r="G739" s="55" t="s">
        <v>70</v>
      </c>
      <c r="H739" s="353"/>
      <c r="I739" s="55"/>
      <c r="J739" s="56"/>
      <c r="K739" s="55" t="s">
        <v>70</v>
      </c>
      <c r="L739" s="55"/>
      <c r="M739" s="55"/>
      <c r="N739" s="214"/>
    </row>
    <row r="740" spans="1:18" ht="15.75" hidden="1" outlineLevel="1" thickBot="1" x14ac:dyDescent="0.3">
      <c r="A740" s="55">
        <v>92</v>
      </c>
      <c r="B740" s="382"/>
      <c r="C740" s="55"/>
      <c r="D740" s="55"/>
      <c r="E740" s="55"/>
      <c r="F740" s="56"/>
      <c r="G740" s="55" t="s">
        <v>70</v>
      </c>
      <c r="H740" s="353"/>
      <c r="I740" s="55"/>
      <c r="J740" s="56"/>
      <c r="K740" s="55" t="s">
        <v>70</v>
      </c>
      <c r="L740" s="55"/>
      <c r="M740" s="55"/>
      <c r="N740" s="214"/>
    </row>
    <row r="741" spans="1:18" ht="15.75" hidden="1" outlineLevel="1" thickBot="1" x14ac:dyDescent="0.3">
      <c r="A741" s="55">
        <v>93</v>
      </c>
      <c r="B741" s="382"/>
      <c r="C741" s="55"/>
      <c r="D741" s="55"/>
      <c r="E741" s="55"/>
      <c r="F741" s="56"/>
      <c r="G741" s="55" t="s">
        <v>70</v>
      </c>
      <c r="H741" s="353"/>
      <c r="I741" s="55"/>
      <c r="J741" s="56"/>
      <c r="K741" s="55" t="s">
        <v>70</v>
      </c>
      <c r="L741" s="55"/>
      <c r="M741" s="55"/>
      <c r="N741" s="214"/>
    </row>
    <row r="742" spans="1:18" ht="15.75" hidden="1" outlineLevel="1" thickBot="1" x14ac:dyDescent="0.3">
      <c r="A742" s="55">
        <v>94</v>
      </c>
      <c r="B742" s="382"/>
      <c r="C742" s="55"/>
      <c r="D742" s="55"/>
      <c r="E742" s="55"/>
      <c r="F742" s="56"/>
      <c r="G742" s="55" t="s">
        <v>70</v>
      </c>
      <c r="H742" s="353"/>
      <c r="I742" s="55"/>
      <c r="J742" s="56"/>
      <c r="K742" s="55" t="s">
        <v>70</v>
      </c>
      <c r="L742" s="55"/>
      <c r="M742" s="55"/>
      <c r="N742" s="214"/>
    </row>
    <row r="743" spans="1:18" ht="15.75" hidden="1" outlineLevel="1" thickBot="1" x14ac:dyDescent="0.3">
      <c r="A743" s="55">
        <v>95</v>
      </c>
      <c r="B743" s="382"/>
      <c r="C743" s="55"/>
      <c r="D743" s="55"/>
      <c r="E743" s="55"/>
      <c r="F743" s="56"/>
      <c r="G743" s="55" t="s">
        <v>70</v>
      </c>
      <c r="H743" s="353"/>
      <c r="I743" s="55"/>
      <c r="J743" s="56"/>
      <c r="K743" s="55" t="s">
        <v>70</v>
      </c>
      <c r="L743" s="55"/>
      <c r="M743" s="55"/>
      <c r="N743" s="214"/>
    </row>
    <row r="744" spans="1:18" ht="15.75" hidden="1" outlineLevel="1" thickBot="1" x14ac:dyDescent="0.3">
      <c r="A744" s="55">
        <v>96</v>
      </c>
      <c r="B744" s="382"/>
      <c r="C744" s="55"/>
      <c r="D744" s="55"/>
      <c r="E744" s="55"/>
      <c r="F744" s="56"/>
      <c r="G744" s="55" t="s">
        <v>70</v>
      </c>
      <c r="H744" s="353"/>
      <c r="I744" s="55"/>
      <c r="J744" s="56"/>
      <c r="K744" s="55" t="s">
        <v>70</v>
      </c>
      <c r="L744" s="55"/>
      <c r="M744" s="55"/>
      <c r="N744" s="214"/>
    </row>
    <row r="745" spans="1:18" ht="15.75" hidden="1" outlineLevel="1" thickBot="1" x14ac:dyDescent="0.3">
      <c r="A745" s="668">
        <v>97</v>
      </c>
      <c r="B745" s="355"/>
      <c r="C745" s="331"/>
      <c r="D745" s="56"/>
      <c r="E745" s="56"/>
      <c r="F745" s="668"/>
      <c r="G745" s="56"/>
      <c r="H745" s="353"/>
      <c r="I745" s="56"/>
      <c r="J745" s="56"/>
      <c r="K745" s="55" t="s">
        <v>70</v>
      </c>
      <c r="L745" s="55"/>
      <c r="M745" s="55"/>
      <c r="N745" s="159"/>
    </row>
    <row r="746" spans="1:18" ht="15.75" hidden="1" outlineLevel="1" thickBot="1" x14ac:dyDescent="0.3">
      <c r="A746" s="55">
        <v>98</v>
      </c>
      <c r="B746" s="304"/>
      <c r="C746" s="1"/>
      <c r="D746" s="304"/>
      <c r="E746" s="304"/>
      <c r="F746" s="304"/>
      <c r="G746" s="304"/>
      <c r="H746" s="214"/>
      <c r="I746" s="214"/>
      <c r="J746" s="214"/>
      <c r="K746" s="214"/>
      <c r="L746" s="214"/>
      <c r="M746" s="214"/>
      <c r="N746" s="214"/>
    </row>
    <row r="747" spans="1:18" ht="15.75" hidden="1" outlineLevel="1" thickBot="1" x14ac:dyDescent="0.3">
      <c r="A747" s="668">
        <v>99</v>
      </c>
      <c r="B747" s="304"/>
      <c r="C747" s="1"/>
      <c r="D747" s="304"/>
      <c r="E747" s="304"/>
      <c r="F747" s="304"/>
      <c r="G747" s="304"/>
      <c r="H747" s="304"/>
      <c r="I747" s="304"/>
      <c r="K747" s="304"/>
    </row>
    <row r="748" spans="1:18" ht="15.75" hidden="1" outlineLevel="1" thickBot="1" x14ac:dyDescent="0.3">
      <c r="A748" s="55">
        <v>100</v>
      </c>
      <c r="B748" s="304"/>
      <c r="C748" s="1"/>
      <c r="D748" s="304"/>
      <c r="E748" s="304"/>
      <c r="F748" s="304"/>
      <c r="G748" s="304"/>
      <c r="H748" s="304"/>
      <c r="I748" s="304"/>
      <c r="K748" s="304"/>
    </row>
    <row r="749" spans="1:18" ht="15.75" hidden="1" outlineLevel="1" thickBot="1" x14ac:dyDescent="0.3">
      <c r="A749" s="668">
        <v>101</v>
      </c>
      <c r="B749" s="338"/>
      <c r="C749" s="331"/>
      <c r="D749" s="56"/>
      <c r="E749" s="56"/>
      <c r="F749" s="668"/>
      <c r="G749" s="56"/>
      <c r="H749" s="353"/>
      <c r="I749" s="56"/>
      <c r="J749" s="56"/>
      <c r="K749" s="55"/>
      <c r="L749" s="55"/>
      <c r="M749" s="55"/>
      <c r="N749" s="159"/>
    </row>
    <row r="750" spans="1:18" ht="15.75" hidden="1" outlineLevel="1" thickBot="1" x14ac:dyDescent="0.3">
      <c r="A750" s="55">
        <v>102</v>
      </c>
      <c r="B750" s="338"/>
      <c r="C750" s="331"/>
      <c r="D750" s="56"/>
      <c r="E750" s="56"/>
      <c r="F750" s="668"/>
      <c r="G750" s="56"/>
      <c r="H750" s="353"/>
      <c r="I750" s="56"/>
      <c r="J750" s="56"/>
      <c r="K750" s="55"/>
      <c r="L750" s="55"/>
      <c r="M750" s="55"/>
      <c r="N750" s="159"/>
    </row>
    <row r="751" spans="1:18" ht="15.75" hidden="1" outlineLevel="1" thickBot="1" x14ac:dyDescent="0.3">
      <c r="A751" s="668">
        <v>103</v>
      </c>
      <c r="B751" s="338"/>
      <c r="C751" s="331"/>
      <c r="D751" s="56"/>
      <c r="E751" s="56"/>
      <c r="F751" s="668"/>
      <c r="G751" s="56"/>
      <c r="H751" s="353"/>
      <c r="I751" s="56"/>
      <c r="J751" s="56"/>
      <c r="K751" s="55"/>
      <c r="L751" s="55"/>
      <c r="M751" s="55"/>
      <c r="N751" s="159"/>
    </row>
    <row r="752" spans="1:18" ht="15.75" hidden="1" outlineLevel="1" thickBot="1" x14ac:dyDescent="0.3">
      <c r="A752" s="55">
        <v>104</v>
      </c>
      <c r="B752" s="338"/>
      <c r="C752" s="331"/>
      <c r="D752" s="56"/>
      <c r="E752" s="56"/>
      <c r="F752" s="668"/>
      <c r="G752" s="56"/>
      <c r="H752" s="353"/>
      <c r="I752" s="56"/>
      <c r="J752" s="56"/>
      <c r="K752" s="55"/>
      <c r="L752" s="55"/>
      <c r="M752" s="55"/>
      <c r="N752" s="159"/>
    </row>
    <row r="753" spans="1:14" ht="15.75" hidden="1" outlineLevel="1" thickBot="1" x14ac:dyDescent="0.3">
      <c r="A753" s="668">
        <v>105</v>
      </c>
      <c r="B753" s="338"/>
      <c r="C753" s="331"/>
      <c r="D753" s="56"/>
      <c r="E753" s="56"/>
      <c r="F753" s="668"/>
      <c r="G753" s="56"/>
      <c r="H753" s="353"/>
      <c r="I753" s="56"/>
      <c r="J753" s="56"/>
      <c r="K753" s="55"/>
      <c r="L753" s="55"/>
      <c r="M753" s="55"/>
      <c r="N753" s="159"/>
    </row>
    <row r="754" spans="1:14" ht="15.75" hidden="1" outlineLevel="1" thickBot="1" x14ac:dyDescent="0.3">
      <c r="A754" s="55">
        <v>106</v>
      </c>
      <c r="B754" s="338"/>
      <c r="C754" s="331"/>
      <c r="D754" s="56"/>
      <c r="E754" s="56"/>
      <c r="F754" s="668"/>
      <c r="G754" s="56"/>
      <c r="H754" s="353"/>
      <c r="I754" s="56"/>
      <c r="J754" s="56"/>
      <c r="K754" s="55"/>
      <c r="L754" s="55"/>
      <c r="M754" s="55"/>
      <c r="N754" s="159"/>
    </row>
    <row r="755" spans="1:14" ht="15.75" hidden="1" outlineLevel="1" thickBot="1" x14ac:dyDescent="0.3">
      <c r="A755" s="668">
        <v>107</v>
      </c>
      <c r="B755" s="338"/>
      <c r="C755" s="331"/>
      <c r="D755" s="56"/>
      <c r="E755" s="56"/>
      <c r="F755" s="668"/>
      <c r="G755" s="56"/>
      <c r="H755" s="353"/>
      <c r="I755" s="56"/>
      <c r="J755" s="56"/>
      <c r="K755" s="55"/>
      <c r="L755" s="55"/>
      <c r="M755" s="55"/>
      <c r="N755" s="159"/>
    </row>
    <row r="756" spans="1:14" ht="15.75" hidden="1" outlineLevel="1" thickBot="1" x14ac:dyDescent="0.3">
      <c r="A756" s="55">
        <v>108</v>
      </c>
      <c r="B756" s="338"/>
      <c r="C756" s="331"/>
      <c r="D756" s="56"/>
      <c r="E756" s="56"/>
      <c r="F756" s="668"/>
      <c r="G756" s="56"/>
      <c r="H756" s="353"/>
      <c r="I756" s="56"/>
      <c r="J756" s="56"/>
      <c r="K756" s="55"/>
      <c r="L756" s="55"/>
      <c r="M756" s="55"/>
      <c r="N756" s="159"/>
    </row>
    <row r="757" spans="1:14" ht="15.75" hidden="1" outlineLevel="1" thickBot="1" x14ac:dyDescent="0.3">
      <c r="A757" s="668">
        <v>109</v>
      </c>
      <c r="B757" s="338"/>
      <c r="C757" s="331"/>
      <c r="D757" s="56"/>
      <c r="E757" s="56"/>
      <c r="F757" s="668"/>
      <c r="G757" s="56"/>
      <c r="H757" s="353"/>
      <c r="I757" s="56"/>
      <c r="J757" s="56"/>
      <c r="K757" s="55"/>
      <c r="L757" s="55"/>
      <c r="M757" s="55"/>
      <c r="N757" s="159"/>
    </row>
    <row r="758" spans="1:14" ht="15.75" hidden="1" outlineLevel="1" thickBot="1" x14ac:dyDescent="0.3">
      <c r="A758" s="55">
        <v>110</v>
      </c>
      <c r="B758" s="338"/>
      <c r="C758" s="331"/>
      <c r="D758" s="56"/>
      <c r="E758" s="56"/>
      <c r="F758" s="668"/>
      <c r="G758" s="56"/>
      <c r="H758" s="353"/>
      <c r="I758" s="56"/>
      <c r="J758" s="56"/>
      <c r="K758" s="55"/>
      <c r="L758" s="55"/>
      <c r="M758" s="55"/>
      <c r="N758" s="159"/>
    </row>
    <row r="759" spans="1:14" ht="15.75" hidden="1" outlineLevel="1" thickBot="1" x14ac:dyDescent="0.3">
      <c r="A759" s="668">
        <v>111</v>
      </c>
      <c r="B759" s="338"/>
      <c r="C759" s="331"/>
      <c r="D759" s="56"/>
      <c r="E759" s="56"/>
      <c r="F759" s="668"/>
      <c r="G759" s="56"/>
      <c r="H759" s="353"/>
      <c r="I759" s="56"/>
      <c r="J759" s="56"/>
      <c r="K759" s="55"/>
      <c r="L759" s="55"/>
      <c r="M759" s="55"/>
      <c r="N759" s="159"/>
    </row>
    <row r="760" spans="1:14" ht="15.75" hidden="1" outlineLevel="1" thickBot="1" x14ac:dyDescent="0.3">
      <c r="A760" s="55">
        <v>112</v>
      </c>
      <c r="B760" s="338"/>
      <c r="C760" s="331"/>
      <c r="D760" s="56"/>
      <c r="E760" s="56"/>
      <c r="F760" s="668"/>
      <c r="G760" s="56"/>
      <c r="H760" s="353"/>
      <c r="I760" s="56"/>
      <c r="J760" s="56"/>
      <c r="K760" s="55"/>
      <c r="L760" s="55"/>
      <c r="M760" s="55"/>
      <c r="N760" s="159"/>
    </row>
    <row r="761" spans="1:14" ht="15.75" hidden="1" outlineLevel="1" thickBot="1" x14ac:dyDescent="0.3">
      <c r="A761" s="668">
        <v>113</v>
      </c>
      <c r="B761" s="338"/>
      <c r="C761" s="331"/>
      <c r="D761" s="56"/>
      <c r="E761" s="56"/>
      <c r="F761" s="668"/>
      <c r="G761" s="56"/>
      <c r="H761" s="353"/>
      <c r="I761" s="56"/>
      <c r="J761" s="56"/>
      <c r="K761" s="55"/>
      <c r="L761" s="55"/>
      <c r="M761" s="55"/>
      <c r="N761" s="159"/>
    </row>
    <row r="762" spans="1:14" ht="15.75" hidden="1" outlineLevel="1" thickBot="1" x14ac:dyDescent="0.3">
      <c r="A762" s="55">
        <v>114</v>
      </c>
      <c r="B762" s="338"/>
      <c r="C762" s="331"/>
      <c r="D762" s="56"/>
      <c r="E762" s="56"/>
      <c r="F762" s="668"/>
      <c r="G762" s="56"/>
      <c r="H762" s="353"/>
      <c r="I762" s="56"/>
      <c r="J762" s="56"/>
      <c r="K762" s="55"/>
      <c r="L762" s="55"/>
      <c r="M762" s="55"/>
      <c r="N762" s="159"/>
    </row>
    <row r="763" spans="1:14" ht="15.75" hidden="1" outlineLevel="1" thickBot="1" x14ac:dyDescent="0.3">
      <c r="A763" s="668">
        <v>115</v>
      </c>
      <c r="B763" s="338"/>
      <c r="C763" s="331"/>
      <c r="D763" s="56"/>
      <c r="E763" s="56"/>
      <c r="F763" s="668"/>
      <c r="G763" s="56"/>
      <c r="H763" s="353"/>
      <c r="I763" s="56"/>
      <c r="J763" s="56"/>
      <c r="K763" s="55"/>
      <c r="L763" s="55"/>
      <c r="M763" s="55"/>
      <c r="N763" s="159"/>
    </row>
    <row r="764" spans="1:14" ht="15.75" hidden="1" outlineLevel="1" thickBot="1" x14ac:dyDescent="0.3">
      <c r="A764" s="55">
        <v>116</v>
      </c>
      <c r="B764" s="338"/>
      <c r="C764" s="331"/>
      <c r="D764" s="56"/>
      <c r="E764" s="56"/>
      <c r="F764" s="668"/>
      <c r="G764" s="56"/>
      <c r="H764" s="353"/>
      <c r="I764" s="56"/>
      <c r="J764" s="56"/>
      <c r="K764" s="55"/>
      <c r="L764" s="55"/>
      <c r="M764" s="55"/>
      <c r="N764" s="159"/>
    </row>
    <row r="765" spans="1:14" ht="15.75" hidden="1" outlineLevel="1" thickBot="1" x14ac:dyDescent="0.3">
      <c r="A765" s="668">
        <v>117</v>
      </c>
      <c r="B765" s="338"/>
      <c r="C765" s="331"/>
      <c r="D765" s="56"/>
      <c r="E765" s="56"/>
      <c r="F765" s="668"/>
      <c r="G765" s="56"/>
      <c r="H765" s="353"/>
      <c r="I765" s="56"/>
      <c r="J765" s="56"/>
      <c r="K765" s="55"/>
      <c r="L765" s="55"/>
      <c r="M765" s="55"/>
      <c r="N765" s="159"/>
    </row>
    <row r="766" spans="1:14" ht="15.75" hidden="1" outlineLevel="1" thickBot="1" x14ac:dyDescent="0.3">
      <c r="A766" s="55">
        <v>118</v>
      </c>
      <c r="B766" s="338"/>
      <c r="C766" s="331"/>
      <c r="D766" s="56"/>
      <c r="E766" s="56"/>
      <c r="F766" s="668"/>
      <c r="G766" s="56"/>
      <c r="H766" s="353"/>
      <c r="I766" s="56"/>
      <c r="J766" s="56"/>
      <c r="K766" s="55"/>
      <c r="L766" s="55"/>
      <c r="M766" s="55"/>
      <c r="N766" s="159"/>
    </row>
    <row r="767" spans="1:14" ht="15.75" hidden="1" outlineLevel="1" thickBot="1" x14ac:dyDescent="0.3">
      <c r="A767" s="668">
        <v>119</v>
      </c>
      <c r="B767" s="338"/>
      <c r="C767" s="331"/>
      <c r="D767" s="56"/>
      <c r="E767" s="56"/>
      <c r="F767" s="668"/>
      <c r="G767" s="56"/>
      <c r="H767" s="353"/>
      <c r="I767" s="56"/>
      <c r="J767" s="56"/>
      <c r="K767" s="55"/>
      <c r="L767" s="55"/>
      <c r="M767" s="55"/>
      <c r="N767" s="159"/>
    </row>
    <row r="768" spans="1:14" ht="15.75" hidden="1" outlineLevel="1" thickBot="1" x14ac:dyDescent="0.3">
      <c r="A768" s="55">
        <v>120</v>
      </c>
      <c r="B768" s="338"/>
      <c r="C768" s="331"/>
      <c r="D768" s="56"/>
      <c r="E768" s="56"/>
      <c r="F768" s="668"/>
      <c r="G768" s="56"/>
      <c r="H768" s="353"/>
      <c r="I768" s="56"/>
      <c r="J768" s="56"/>
      <c r="K768" s="55"/>
      <c r="L768" s="55"/>
      <c r="M768" s="55"/>
      <c r="N768" s="159"/>
    </row>
    <row r="769" spans="1:16" ht="15.75" hidden="1" outlineLevel="1" thickBot="1" x14ac:dyDescent="0.3">
      <c r="A769" s="668">
        <v>121</v>
      </c>
      <c r="B769" s="338"/>
      <c r="C769" s="331"/>
      <c r="D769" s="56"/>
      <c r="E769" s="56"/>
      <c r="F769" s="668"/>
      <c r="G769" s="56"/>
      <c r="H769" s="353"/>
      <c r="I769" s="56"/>
      <c r="J769" s="56"/>
      <c r="K769" s="55"/>
      <c r="L769" s="55"/>
      <c r="M769" s="55"/>
      <c r="N769" s="159"/>
    </row>
    <row r="770" spans="1:16" ht="15.75" hidden="1" outlineLevel="1" thickBot="1" x14ac:dyDescent="0.3">
      <c r="A770" s="55">
        <v>122</v>
      </c>
      <c r="B770" s="338"/>
      <c r="C770" s="331"/>
      <c r="D770" s="56"/>
      <c r="E770" s="56"/>
      <c r="F770" s="668"/>
      <c r="G770" s="56"/>
      <c r="H770" s="353"/>
      <c r="I770" s="56"/>
      <c r="J770" s="56"/>
      <c r="K770" s="55"/>
      <c r="L770" s="55"/>
      <c r="M770" s="55"/>
      <c r="N770" s="159"/>
    </row>
    <row r="771" spans="1:16" ht="15.75" hidden="1" outlineLevel="1" thickBot="1" x14ac:dyDescent="0.3">
      <c r="A771" s="668">
        <v>123</v>
      </c>
      <c r="B771" s="338"/>
      <c r="C771" s="331"/>
      <c r="D771" s="56"/>
      <c r="E771" s="56"/>
      <c r="F771" s="668"/>
      <c r="G771" s="56"/>
      <c r="H771" s="353"/>
      <c r="I771" s="56"/>
      <c r="J771" s="56"/>
      <c r="K771" s="55"/>
      <c r="L771" s="55"/>
      <c r="M771" s="55"/>
      <c r="N771" s="159"/>
    </row>
    <row r="772" spans="1:16" ht="15.75" hidden="1" outlineLevel="1" thickBot="1" x14ac:dyDescent="0.3">
      <c r="A772" s="55">
        <v>124</v>
      </c>
      <c r="B772" s="338"/>
      <c r="C772" s="331"/>
      <c r="D772" s="56"/>
      <c r="E772" s="56"/>
      <c r="F772" s="668"/>
      <c r="G772" s="56"/>
      <c r="H772" s="353"/>
      <c r="I772" s="56"/>
      <c r="J772" s="56"/>
      <c r="K772" s="55"/>
      <c r="L772" s="55"/>
      <c r="M772" s="55"/>
      <c r="N772" s="159"/>
    </row>
    <row r="773" spans="1:16" ht="15.75" hidden="1" outlineLevel="1" thickBot="1" x14ac:dyDescent="0.3">
      <c r="A773" s="668">
        <v>125</v>
      </c>
      <c r="B773" s="338"/>
      <c r="C773" s="331"/>
      <c r="D773" s="56"/>
      <c r="E773" s="56"/>
      <c r="F773" s="668"/>
      <c r="G773" s="56"/>
      <c r="H773" s="353"/>
      <c r="I773" s="56"/>
      <c r="J773" s="56"/>
      <c r="K773" s="55"/>
      <c r="L773" s="55"/>
      <c r="M773" s="55"/>
      <c r="N773" s="159"/>
    </row>
    <row r="774" spans="1:16" ht="15.75" hidden="1" outlineLevel="1" thickBot="1" x14ac:dyDescent="0.3">
      <c r="A774" s="55">
        <v>126</v>
      </c>
      <c r="B774" s="338"/>
      <c r="C774" s="331"/>
      <c r="D774" s="56"/>
      <c r="E774" s="56"/>
      <c r="F774" s="668"/>
      <c r="G774" s="56"/>
      <c r="H774" s="353"/>
      <c r="I774" s="56"/>
      <c r="J774" s="56"/>
      <c r="K774" s="55"/>
      <c r="L774" s="55"/>
      <c r="M774" s="55"/>
      <c r="N774" s="159"/>
    </row>
    <row r="775" spans="1:16" ht="15.75" hidden="1" outlineLevel="1" thickBot="1" x14ac:dyDescent="0.3">
      <c r="A775" s="668">
        <v>127</v>
      </c>
      <c r="B775" s="338"/>
      <c r="C775" s="331"/>
      <c r="D775" s="56"/>
      <c r="E775" s="56"/>
      <c r="F775" s="668"/>
      <c r="G775" s="56"/>
      <c r="H775" s="353"/>
      <c r="I775" s="56"/>
      <c r="J775" s="56"/>
      <c r="K775" s="55"/>
      <c r="L775" s="55"/>
      <c r="M775" s="55"/>
      <c r="N775" s="159"/>
    </row>
    <row r="776" spans="1:16" ht="15.75" hidden="1" outlineLevel="1" thickBot="1" x14ac:dyDescent="0.3">
      <c r="A776" s="55">
        <v>128</v>
      </c>
      <c r="B776" s="338"/>
      <c r="C776" s="331"/>
      <c r="D776" s="56"/>
      <c r="E776" s="56"/>
      <c r="F776" s="668"/>
      <c r="G776" s="56"/>
      <c r="H776" s="353"/>
      <c r="I776" s="56"/>
      <c r="J776" s="56"/>
      <c r="K776" s="55"/>
      <c r="L776" s="55"/>
      <c r="M776" s="55"/>
      <c r="N776" s="159"/>
    </row>
    <row r="777" spans="1:16" ht="15.75" collapsed="1" thickBot="1" x14ac:dyDescent="0.3">
      <c r="A777" s="199" t="s">
        <v>2432</v>
      </c>
      <c r="B777" s="118"/>
      <c r="C777" s="648"/>
      <c r="D777" s="35"/>
      <c r="E777" s="36"/>
      <c r="F777" s="36"/>
      <c r="G777" s="36"/>
      <c r="H777" s="172"/>
      <c r="I777" s="36"/>
      <c r="J777" s="36"/>
      <c r="K777" s="36"/>
      <c r="L777" s="36"/>
      <c r="M777" s="36"/>
      <c r="N777" s="513"/>
      <c r="O777" s="513"/>
      <c r="P777" s="513"/>
    </row>
    <row r="778" spans="1:16" ht="15.75" hidden="1" outlineLevel="1" thickBot="1" x14ac:dyDescent="0.3">
      <c r="A778" s="38">
        <v>1</v>
      </c>
    </row>
    <row r="779" spans="1:16" ht="15.75" hidden="1" outlineLevel="1" thickBot="1" x14ac:dyDescent="0.3">
      <c r="A779" s="39">
        <v>2</v>
      </c>
    </row>
    <row r="780" spans="1:16" ht="15.75" hidden="1" outlineLevel="1" thickBot="1" x14ac:dyDescent="0.3">
      <c r="A780" s="39">
        <v>3</v>
      </c>
    </row>
    <row r="781" spans="1:16" ht="15.75" hidden="1" outlineLevel="1" thickBot="1" x14ac:dyDescent="0.3">
      <c r="A781" s="39">
        <v>4</v>
      </c>
    </row>
    <row r="782" spans="1:16" ht="15.75" hidden="1" outlineLevel="1" thickBot="1" x14ac:dyDescent="0.3">
      <c r="A782" s="39">
        <v>5</v>
      </c>
    </row>
    <row r="783" spans="1:16" ht="15.75" hidden="1" outlineLevel="1" thickBot="1" x14ac:dyDescent="0.3">
      <c r="A783" s="39">
        <v>6</v>
      </c>
    </row>
    <row r="784" spans="1:16" ht="15.75" hidden="1" outlineLevel="1" thickBot="1" x14ac:dyDescent="0.3">
      <c r="A784" s="39">
        <v>7</v>
      </c>
    </row>
    <row r="785" spans="1:1" ht="15.75" hidden="1" outlineLevel="1" thickBot="1" x14ac:dyDescent="0.3">
      <c r="A785" s="39">
        <v>8</v>
      </c>
    </row>
    <row r="786" spans="1:1" ht="15.75" hidden="1" outlineLevel="1" thickBot="1" x14ac:dyDescent="0.3">
      <c r="A786" s="39">
        <v>9</v>
      </c>
    </row>
    <row r="787" spans="1:1" ht="15.75" hidden="1" outlineLevel="1" thickBot="1" x14ac:dyDescent="0.3">
      <c r="A787" s="39">
        <v>10</v>
      </c>
    </row>
    <row r="788" spans="1:1" ht="15.75" hidden="1" outlineLevel="1" thickBot="1" x14ac:dyDescent="0.3">
      <c r="A788" s="39">
        <v>11</v>
      </c>
    </row>
    <row r="789" spans="1:1" ht="15.75" hidden="1" outlineLevel="1" thickBot="1" x14ac:dyDescent="0.3">
      <c r="A789" s="39">
        <v>12</v>
      </c>
    </row>
    <row r="790" spans="1:1" ht="15.75" hidden="1" outlineLevel="1" thickBot="1" x14ac:dyDescent="0.3">
      <c r="A790" s="39">
        <v>13</v>
      </c>
    </row>
    <row r="791" spans="1:1" ht="15.75" hidden="1" outlineLevel="1" thickBot="1" x14ac:dyDescent="0.3">
      <c r="A791" s="39">
        <v>14</v>
      </c>
    </row>
    <row r="792" spans="1:1" ht="15.75" hidden="1" outlineLevel="1" thickBot="1" x14ac:dyDescent="0.3">
      <c r="A792" s="39">
        <v>15</v>
      </c>
    </row>
    <row r="793" spans="1:1" ht="15.75" hidden="1" outlineLevel="1" thickBot="1" x14ac:dyDescent="0.3">
      <c r="A793" s="39">
        <v>16</v>
      </c>
    </row>
    <row r="794" spans="1:1" ht="15.75" hidden="1" outlineLevel="1" thickBot="1" x14ac:dyDescent="0.3">
      <c r="A794" s="39">
        <v>17</v>
      </c>
    </row>
    <row r="795" spans="1:1" ht="15.75" hidden="1" outlineLevel="1" thickBot="1" x14ac:dyDescent="0.3">
      <c r="A795" s="39">
        <v>18</v>
      </c>
    </row>
    <row r="796" spans="1:1" ht="15.75" hidden="1" outlineLevel="1" thickBot="1" x14ac:dyDescent="0.3">
      <c r="A796" s="39">
        <v>19</v>
      </c>
    </row>
    <row r="797" spans="1:1" ht="15.75" hidden="1" outlineLevel="1" thickBot="1" x14ac:dyDescent="0.3">
      <c r="A797" s="39">
        <v>20</v>
      </c>
    </row>
    <row r="798" spans="1:1" ht="15.75" hidden="1" outlineLevel="1" thickBot="1" x14ac:dyDescent="0.3">
      <c r="A798" s="39">
        <v>21</v>
      </c>
    </row>
    <row r="799" spans="1:1" ht="15.75" hidden="1" outlineLevel="1" thickBot="1" x14ac:dyDescent="0.3">
      <c r="A799" s="39">
        <v>22</v>
      </c>
    </row>
    <row r="800" spans="1:1" ht="15.75" hidden="1" outlineLevel="1" thickBot="1" x14ac:dyDescent="0.3">
      <c r="A800" s="39">
        <v>23</v>
      </c>
    </row>
    <row r="801" spans="1:1" ht="15.75" hidden="1" outlineLevel="1" thickBot="1" x14ac:dyDescent="0.3">
      <c r="A801" s="39">
        <v>24</v>
      </c>
    </row>
    <row r="802" spans="1:1" ht="15.75" hidden="1" outlineLevel="1" thickBot="1" x14ac:dyDescent="0.3">
      <c r="A802" s="39">
        <v>25</v>
      </c>
    </row>
    <row r="803" spans="1:1" ht="15.75" hidden="1" outlineLevel="1" thickBot="1" x14ac:dyDescent="0.3">
      <c r="A803" s="39">
        <v>26</v>
      </c>
    </row>
    <row r="804" spans="1:1" ht="15.75" hidden="1" outlineLevel="1" thickBot="1" x14ac:dyDescent="0.3">
      <c r="A804" s="39">
        <v>27</v>
      </c>
    </row>
    <row r="805" spans="1:1" ht="15.75" hidden="1" outlineLevel="1" thickBot="1" x14ac:dyDescent="0.3">
      <c r="A805" s="39">
        <v>28</v>
      </c>
    </row>
    <row r="806" spans="1:1" ht="15.75" hidden="1" outlineLevel="1" thickBot="1" x14ac:dyDescent="0.3">
      <c r="A806" s="39">
        <v>29</v>
      </c>
    </row>
    <row r="807" spans="1:1" ht="15.75" hidden="1" outlineLevel="1" thickBot="1" x14ac:dyDescent="0.3">
      <c r="A807" s="39">
        <v>30</v>
      </c>
    </row>
    <row r="808" spans="1:1" ht="15.75" hidden="1" outlineLevel="1" thickBot="1" x14ac:dyDescent="0.3">
      <c r="A808" s="39">
        <v>31</v>
      </c>
    </row>
    <row r="809" spans="1:1" ht="15.75" hidden="1" outlineLevel="1" thickBot="1" x14ac:dyDescent="0.3">
      <c r="A809" s="39">
        <v>32</v>
      </c>
    </row>
    <row r="810" spans="1:1" ht="15.75" hidden="1" outlineLevel="1" thickBot="1" x14ac:dyDescent="0.3">
      <c r="A810" s="39">
        <v>33</v>
      </c>
    </row>
    <row r="811" spans="1:1" ht="15.75" hidden="1" outlineLevel="1" thickBot="1" x14ac:dyDescent="0.3">
      <c r="A811" s="39">
        <v>34</v>
      </c>
    </row>
    <row r="812" spans="1:1" ht="15.75" hidden="1" outlineLevel="1" thickBot="1" x14ac:dyDescent="0.3">
      <c r="A812" s="39">
        <v>35</v>
      </c>
    </row>
    <row r="813" spans="1:1" ht="15.75" hidden="1" outlineLevel="1" thickBot="1" x14ac:dyDescent="0.3">
      <c r="A813" s="39">
        <v>36</v>
      </c>
    </row>
    <row r="814" spans="1:1" ht="15.75" hidden="1" outlineLevel="1" thickBot="1" x14ac:dyDescent="0.3">
      <c r="A814" s="39">
        <v>37</v>
      </c>
    </row>
    <row r="815" spans="1:1" ht="15.75" hidden="1" outlineLevel="1" thickBot="1" x14ac:dyDescent="0.3">
      <c r="A815" s="39">
        <v>38</v>
      </c>
    </row>
    <row r="816" spans="1:1" ht="15.75" hidden="1" outlineLevel="1" thickBot="1" x14ac:dyDescent="0.3">
      <c r="A816" s="39">
        <v>39</v>
      </c>
    </row>
    <row r="817" spans="1:14" ht="15.75" hidden="1" outlineLevel="1" thickBot="1" x14ac:dyDescent="0.3">
      <c r="A817" s="39">
        <v>40</v>
      </c>
    </row>
    <row r="818" spans="1:14" ht="15.75" hidden="1" outlineLevel="1" thickBot="1" x14ac:dyDescent="0.3">
      <c r="A818" s="39">
        <v>41</v>
      </c>
    </row>
    <row r="819" spans="1:14" ht="15.75" hidden="1" outlineLevel="1" thickBot="1" x14ac:dyDescent="0.3">
      <c r="A819" s="39">
        <v>42</v>
      </c>
    </row>
    <row r="820" spans="1:14" ht="15.75" hidden="1" outlineLevel="1" thickBot="1" x14ac:dyDescent="0.3">
      <c r="A820" s="39">
        <v>43</v>
      </c>
    </row>
    <row r="821" spans="1:14" ht="15.75" hidden="1" outlineLevel="1" thickBot="1" x14ac:dyDescent="0.3">
      <c r="A821" s="39">
        <v>44</v>
      </c>
    </row>
    <row r="822" spans="1:14" ht="15.75" hidden="1" outlineLevel="1" thickBot="1" x14ac:dyDescent="0.3">
      <c r="A822" s="39">
        <v>45</v>
      </c>
      <c r="B822" s="382"/>
      <c r="C822" s="55"/>
      <c r="D822" s="55"/>
      <c r="E822" s="55"/>
      <c r="F822" s="55"/>
      <c r="G822" s="55"/>
      <c r="H822" s="353"/>
      <c r="I822" s="55"/>
      <c r="J822" s="214"/>
      <c r="K822" s="55"/>
      <c r="L822" s="214"/>
      <c r="M822" s="214"/>
      <c r="N822" s="214"/>
    </row>
    <row r="823" spans="1:14" ht="15.75" hidden="1" outlineLevel="1" thickBot="1" x14ac:dyDescent="0.3">
      <c r="A823" s="39">
        <v>46</v>
      </c>
      <c r="B823" s="382"/>
      <c r="C823" s="55"/>
      <c r="D823" s="55"/>
      <c r="E823" s="55"/>
      <c r="F823" s="56"/>
      <c r="G823" s="55" t="s">
        <v>70</v>
      </c>
      <c r="H823" s="353"/>
      <c r="I823" s="55"/>
      <c r="J823" s="56"/>
      <c r="K823" s="55" t="s">
        <v>70</v>
      </c>
      <c r="L823" s="55"/>
      <c r="M823" s="55"/>
      <c r="N823" s="214"/>
    </row>
    <row r="824" spans="1:14" ht="15.75" hidden="1" outlineLevel="1" thickBot="1" x14ac:dyDescent="0.3">
      <c r="A824" s="39">
        <v>47</v>
      </c>
      <c r="B824" s="382"/>
      <c r="C824" s="55"/>
      <c r="D824" s="55"/>
      <c r="E824" s="55"/>
      <c r="F824" s="56"/>
      <c r="G824" s="55" t="s">
        <v>70</v>
      </c>
      <c r="H824" s="353"/>
      <c r="I824" s="55"/>
      <c r="J824" s="56"/>
      <c r="K824" s="55" t="s">
        <v>70</v>
      </c>
      <c r="L824" s="55"/>
      <c r="M824" s="55"/>
      <c r="N824" s="214"/>
    </row>
    <row r="825" spans="1:14" ht="15.75" hidden="1" outlineLevel="1" thickBot="1" x14ac:dyDescent="0.3">
      <c r="A825" s="39">
        <v>48</v>
      </c>
      <c r="B825" s="382"/>
      <c r="C825" s="55"/>
      <c r="D825" s="55"/>
      <c r="E825" s="55"/>
      <c r="F825" s="56"/>
      <c r="G825" s="55" t="s">
        <v>70</v>
      </c>
      <c r="H825" s="353"/>
      <c r="I825" s="55"/>
      <c r="J825" s="56"/>
      <c r="K825" s="55" t="s">
        <v>70</v>
      </c>
      <c r="L825" s="55"/>
      <c r="M825" s="55"/>
      <c r="N825" s="214"/>
    </row>
    <row r="826" spans="1:14" ht="15.75" hidden="1" outlineLevel="1" thickBot="1" x14ac:dyDescent="0.3">
      <c r="A826" s="39">
        <v>49</v>
      </c>
      <c r="B826" s="382"/>
      <c r="C826" s="55"/>
      <c r="D826" s="55"/>
      <c r="E826" s="55"/>
      <c r="F826" s="56"/>
      <c r="G826" s="55" t="s">
        <v>70</v>
      </c>
      <c r="H826" s="353"/>
      <c r="I826" s="55"/>
      <c r="J826" s="56"/>
      <c r="K826" s="55" t="s">
        <v>70</v>
      </c>
      <c r="L826" s="55"/>
      <c r="M826" s="55"/>
      <c r="N826" s="214"/>
    </row>
    <row r="827" spans="1:14" ht="15.75" hidden="1" outlineLevel="1" thickBot="1" x14ac:dyDescent="0.3">
      <c r="A827" s="39">
        <v>50</v>
      </c>
      <c r="B827" s="382"/>
      <c r="C827" s="55"/>
      <c r="D827" s="55"/>
      <c r="E827" s="55"/>
      <c r="F827" s="56"/>
      <c r="G827" s="55" t="s">
        <v>70</v>
      </c>
      <c r="H827" s="353"/>
      <c r="I827" s="55"/>
      <c r="J827" s="56"/>
      <c r="K827" s="55" t="s">
        <v>70</v>
      </c>
      <c r="L827" s="55"/>
      <c r="M827" s="55"/>
      <c r="N827" s="214"/>
    </row>
    <row r="828" spans="1:14" ht="15.75" hidden="1" outlineLevel="1" thickBot="1" x14ac:dyDescent="0.3">
      <c r="A828" s="39">
        <v>51</v>
      </c>
      <c r="B828" s="382"/>
      <c r="C828" s="55"/>
      <c r="D828" s="55"/>
      <c r="E828" s="55"/>
      <c r="F828" s="56"/>
      <c r="G828" s="55" t="s">
        <v>70</v>
      </c>
      <c r="H828" s="353"/>
      <c r="I828" s="55"/>
      <c r="J828" s="56"/>
      <c r="K828" s="55" t="s">
        <v>70</v>
      </c>
      <c r="L828" s="55"/>
      <c r="M828" s="55"/>
      <c r="N828" s="214"/>
    </row>
    <row r="829" spans="1:14" ht="15.75" hidden="1" outlineLevel="1" thickBot="1" x14ac:dyDescent="0.3">
      <c r="A829" s="39">
        <v>52</v>
      </c>
      <c r="B829" s="382"/>
      <c r="C829" s="55"/>
      <c r="D829" s="55"/>
      <c r="E829" s="55"/>
      <c r="F829" s="56"/>
      <c r="G829" s="55" t="s">
        <v>70</v>
      </c>
      <c r="H829" s="353"/>
      <c r="I829" s="55"/>
      <c r="J829" s="56"/>
      <c r="K829" s="55" t="s">
        <v>70</v>
      </c>
      <c r="L829" s="55"/>
      <c r="M829" s="55"/>
      <c r="N829" s="214"/>
    </row>
    <row r="830" spans="1:14" ht="15.75" hidden="1" outlineLevel="1" thickBot="1" x14ac:dyDescent="0.3">
      <c r="A830" s="39">
        <v>53</v>
      </c>
      <c r="B830" s="382"/>
      <c r="C830" s="55"/>
      <c r="D830" s="55"/>
      <c r="E830" s="55"/>
      <c r="F830" s="56"/>
      <c r="G830" s="55" t="s">
        <v>70</v>
      </c>
      <c r="H830" s="353"/>
      <c r="I830" s="55"/>
      <c r="J830" s="56"/>
      <c r="K830" s="55" t="s">
        <v>70</v>
      </c>
      <c r="L830" s="55"/>
      <c r="M830" s="55"/>
      <c r="N830" s="214"/>
    </row>
    <row r="831" spans="1:14" ht="15.75" hidden="1" outlineLevel="1" thickBot="1" x14ac:dyDescent="0.3">
      <c r="A831" s="39">
        <v>54</v>
      </c>
      <c r="B831" s="382"/>
      <c r="C831" s="55"/>
      <c r="D831" s="55"/>
      <c r="E831" s="55"/>
      <c r="F831" s="56"/>
      <c r="G831" s="55" t="s">
        <v>70</v>
      </c>
      <c r="H831" s="353"/>
      <c r="I831" s="55"/>
      <c r="J831" s="56"/>
      <c r="K831" s="55" t="s">
        <v>70</v>
      </c>
      <c r="L831" s="55"/>
      <c r="M831" s="55"/>
      <c r="N831" s="214"/>
    </row>
    <row r="832" spans="1:14" ht="15.75" hidden="1" outlineLevel="1" thickBot="1" x14ac:dyDescent="0.3">
      <c r="A832" s="39">
        <v>55</v>
      </c>
      <c r="B832" s="382"/>
      <c r="C832" s="55"/>
      <c r="D832" s="55"/>
      <c r="E832" s="55"/>
      <c r="F832" s="56"/>
      <c r="G832" s="55" t="s">
        <v>70</v>
      </c>
      <c r="H832" s="353"/>
      <c r="I832" s="55"/>
      <c r="J832" s="56"/>
      <c r="K832" s="55" t="s">
        <v>70</v>
      </c>
      <c r="L832" s="55"/>
      <c r="M832" s="55"/>
      <c r="N832" s="214"/>
    </row>
    <row r="833" spans="1:14" ht="15.75" hidden="1" outlineLevel="1" thickBot="1" x14ac:dyDescent="0.3">
      <c r="A833" s="39">
        <v>56</v>
      </c>
      <c r="B833" s="382"/>
      <c r="C833" s="55"/>
      <c r="D833" s="55"/>
      <c r="E833" s="55"/>
      <c r="F833" s="56"/>
      <c r="G833" s="55" t="s">
        <v>70</v>
      </c>
      <c r="H833" s="353"/>
      <c r="I833" s="55"/>
      <c r="J833" s="56"/>
      <c r="K833" s="55" t="s">
        <v>70</v>
      </c>
      <c r="L833" s="55"/>
      <c r="M833" s="55"/>
      <c r="N833" s="214"/>
    </row>
    <row r="834" spans="1:14" ht="15.75" hidden="1" outlineLevel="1" thickBot="1" x14ac:dyDescent="0.3">
      <c r="A834" s="39">
        <v>57</v>
      </c>
      <c r="B834" s="382"/>
      <c r="C834" s="55"/>
      <c r="D834" s="55"/>
      <c r="E834" s="55"/>
      <c r="F834" s="56"/>
      <c r="G834" s="55" t="s">
        <v>70</v>
      </c>
      <c r="H834" s="353"/>
      <c r="I834" s="55"/>
      <c r="J834" s="56"/>
      <c r="K834" s="55" t="s">
        <v>70</v>
      </c>
      <c r="L834" s="55"/>
      <c r="M834" s="55"/>
      <c r="N834" s="214"/>
    </row>
    <row r="835" spans="1:14" ht="15.75" hidden="1" outlineLevel="1" thickBot="1" x14ac:dyDescent="0.3">
      <c r="A835" s="39">
        <v>58</v>
      </c>
      <c r="B835" s="382"/>
      <c r="C835" s="55"/>
      <c r="D835" s="55"/>
      <c r="E835" s="55"/>
      <c r="F835" s="56"/>
      <c r="G835" s="55" t="s">
        <v>70</v>
      </c>
      <c r="H835" s="353"/>
      <c r="I835" s="55"/>
      <c r="J835" s="56"/>
      <c r="K835" s="55" t="s">
        <v>70</v>
      </c>
      <c r="L835" s="55"/>
      <c r="M835" s="55"/>
      <c r="N835" s="214"/>
    </row>
    <row r="836" spans="1:14" ht="15.75" hidden="1" outlineLevel="1" thickBot="1" x14ac:dyDescent="0.3">
      <c r="A836" s="39">
        <v>59</v>
      </c>
      <c r="B836" s="382"/>
      <c r="C836" s="55"/>
      <c r="D836" s="55"/>
      <c r="E836" s="55"/>
      <c r="F836" s="56"/>
      <c r="G836" s="55" t="s">
        <v>70</v>
      </c>
      <c r="H836" s="353"/>
      <c r="I836" s="55"/>
      <c r="J836" s="56"/>
      <c r="K836" s="55" t="s">
        <v>70</v>
      </c>
      <c r="L836" s="55"/>
      <c r="M836" s="55"/>
      <c r="N836" s="214"/>
    </row>
    <row r="837" spans="1:14" ht="15.75" hidden="1" outlineLevel="1" thickBot="1" x14ac:dyDescent="0.3">
      <c r="A837" s="39">
        <v>60</v>
      </c>
      <c r="B837" s="382"/>
      <c r="C837" s="55"/>
      <c r="D837" s="55"/>
      <c r="E837" s="55"/>
      <c r="F837" s="56"/>
      <c r="G837" s="55" t="s">
        <v>70</v>
      </c>
      <c r="H837" s="353"/>
      <c r="I837" s="55"/>
      <c r="J837" s="56"/>
      <c r="K837" s="55" t="s">
        <v>70</v>
      </c>
      <c r="L837" s="55"/>
      <c r="M837" s="55"/>
      <c r="N837" s="214"/>
    </row>
    <row r="838" spans="1:14" ht="15.75" hidden="1" outlineLevel="1" thickBot="1" x14ac:dyDescent="0.3">
      <c r="A838" s="39">
        <v>61</v>
      </c>
      <c r="B838" s="382"/>
      <c r="C838" s="55"/>
      <c r="D838" s="55"/>
      <c r="E838" s="55"/>
      <c r="F838" s="56"/>
      <c r="G838" s="55" t="s">
        <v>70</v>
      </c>
      <c r="H838" s="353"/>
      <c r="I838" s="55"/>
      <c r="J838" s="56"/>
      <c r="K838" s="55" t="s">
        <v>70</v>
      </c>
      <c r="L838" s="55"/>
      <c r="M838" s="55"/>
      <c r="N838" s="214"/>
    </row>
    <row r="839" spans="1:14" ht="15.75" hidden="1" outlineLevel="1" thickBot="1" x14ac:dyDescent="0.3">
      <c r="A839" s="39">
        <v>62</v>
      </c>
      <c r="B839" s="382"/>
      <c r="C839" s="55"/>
      <c r="D839" s="55"/>
      <c r="E839" s="55"/>
      <c r="F839" s="56"/>
      <c r="G839" s="55" t="s">
        <v>70</v>
      </c>
      <c r="H839" s="353"/>
      <c r="I839" s="55"/>
      <c r="J839" s="56"/>
      <c r="K839" s="55" t="s">
        <v>70</v>
      </c>
      <c r="L839" s="55"/>
      <c r="M839" s="55"/>
      <c r="N839" s="214"/>
    </row>
    <row r="840" spans="1:14" ht="15.75" hidden="1" outlineLevel="1" thickBot="1" x14ac:dyDescent="0.3">
      <c r="A840" s="39">
        <v>63</v>
      </c>
      <c r="B840" s="382"/>
      <c r="C840" s="55"/>
      <c r="D840" s="55"/>
      <c r="E840" s="55"/>
      <c r="F840" s="56"/>
      <c r="G840" s="55" t="s">
        <v>70</v>
      </c>
      <c r="H840" s="353"/>
      <c r="I840" s="55"/>
      <c r="J840" s="56"/>
      <c r="K840" s="55" t="s">
        <v>70</v>
      </c>
      <c r="L840" s="55"/>
      <c r="M840" s="55"/>
      <c r="N840" s="214"/>
    </row>
    <row r="841" spans="1:14" ht="15.75" hidden="1" outlineLevel="1" thickBot="1" x14ac:dyDescent="0.3">
      <c r="A841" s="39">
        <v>64</v>
      </c>
      <c r="B841" s="382"/>
      <c r="C841" s="55"/>
      <c r="D841" s="55"/>
      <c r="E841" s="55"/>
      <c r="F841" s="56"/>
      <c r="G841" s="55" t="s">
        <v>70</v>
      </c>
      <c r="H841" s="353"/>
      <c r="I841" s="55"/>
      <c r="J841" s="56"/>
      <c r="K841" s="55" t="s">
        <v>70</v>
      </c>
      <c r="L841" s="55"/>
      <c r="M841" s="55"/>
      <c r="N841" s="214"/>
    </row>
    <row r="842" spans="1:14" ht="15.75" hidden="1" outlineLevel="1" thickBot="1" x14ac:dyDescent="0.3">
      <c r="A842" s="39">
        <v>65</v>
      </c>
      <c r="B842" s="382"/>
      <c r="C842" s="55"/>
      <c r="D842" s="55"/>
      <c r="E842" s="55"/>
      <c r="F842" s="56"/>
      <c r="G842" s="55" t="s">
        <v>70</v>
      </c>
      <c r="H842" s="353"/>
      <c r="I842" s="55"/>
      <c r="J842" s="56"/>
      <c r="K842" s="55" t="s">
        <v>70</v>
      </c>
      <c r="L842" s="55"/>
      <c r="M842" s="55"/>
      <c r="N842" s="214"/>
    </row>
    <row r="843" spans="1:14" ht="15.75" hidden="1" outlineLevel="1" thickBot="1" x14ac:dyDescent="0.3">
      <c r="A843" s="39">
        <v>66</v>
      </c>
      <c r="B843" s="382"/>
      <c r="C843" s="55"/>
      <c r="D843" s="55"/>
      <c r="E843" s="55"/>
      <c r="F843" s="56"/>
      <c r="G843" s="55" t="s">
        <v>70</v>
      </c>
      <c r="H843" s="353"/>
      <c r="I843" s="55"/>
      <c r="J843" s="56"/>
      <c r="K843" s="55" t="s">
        <v>70</v>
      </c>
      <c r="L843" s="55"/>
      <c r="M843" s="55"/>
      <c r="N843" s="214"/>
    </row>
    <row r="844" spans="1:14" ht="15.75" hidden="1" outlineLevel="1" thickBot="1" x14ac:dyDescent="0.3">
      <c r="A844" s="39">
        <v>67</v>
      </c>
      <c r="B844" s="382"/>
      <c r="C844" s="55"/>
      <c r="D844" s="55"/>
      <c r="E844" s="55"/>
      <c r="F844" s="56"/>
      <c r="G844" s="55" t="s">
        <v>70</v>
      </c>
      <c r="H844" s="353"/>
      <c r="I844" s="55"/>
      <c r="J844" s="56"/>
      <c r="K844" s="55" t="s">
        <v>70</v>
      </c>
      <c r="L844" s="55"/>
      <c r="M844" s="55"/>
      <c r="N844" s="214"/>
    </row>
    <row r="845" spans="1:14" ht="15.75" hidden="1" outlineLevel="1" thickBot="1" x14ac:dyDescent="0.3">
      <c r="A845" s="39">
        <v>68</v>
      </c>
      <c r="B845" s="382"/>
      <c r="C845" s="55"/>
      <c r="D845" s="55"/>
      <c r="E845" s="55"/>
      <c r="F845" s="56"/>
      <c r="G845" s="55" t="s">
        <v>70</v>
      </c>
      <c r="H845" s="353"/>
      <c r="I845" s="55"/>
      <c r="J845" s="56"/>
      <c r="K845" s="55" t="s">
        <v>70</v>
      </c>
      <c r="L845" s="55"/>
      <c r="M845" s="55"/>
      <c r="N845" s="214"/>
    </row>
    <row r="846" spans="1:14" ht="15.75" hidden="1" outlineLevel="1" thickBot="1" x14ac:dyDescent="0.3">
      <c r="A846" s="39">
        <v>69</v>
      </c>
      <c r="B846" s="382"/>
      <c r="C846" s="55"/>
      <c r="D846" s="55"/>
      <c r="E846" s="55"/>
      <c r="F846" s="56"/>
      <c r="G846" s="55" t="s">
        <v>70</v>
      </c>
      <c r="H846" s="353"/>
      <c r="I846" s="55"/>
      <c r="J846" s="56"/>
      <c r="K846" s="55" t="s">
        <v>70</v>
      </c>
      <c r="L846" s="55"/>
      <c r="M846" s="55"/>
      <c r="N846" s="214"/>
    </row>
    <row r="847" spans="1:14" ht="15.75" hidden="1" outlineLevel="1" thickBot="1" x14ac:dyDescent="0.3">
      <c r="A847" s="39">
        <v>70</v>
      </c>
      <c r="B847" s="382"/>
      <c r="C847" s="55"/>
      <c r="D847" s="55"/>
      <c r="E847" s="55"/>
      <c r="F847" s="56"/>
      <c r="G847" s="55" t="s">
        <v>70</v>
      </c>
      <c r="H847" s="353"/>
      <c r="I847" s="55"/>
      <c r="J847" s="56"/>
      <c r="K847" s="55" t="s">
        <v>70</v>
      </c>
      <c r="L847" s="55"/>
      <c r="M847" s="55"/>
      <c r="N847" s="214"/>
    </row>
    <row r="848" spans="1:14" ht="15.75" hidden="1" outlineLevel="1" thickBot="1" x14ac:dyDescent="0.3">
      <c r="A848" s="39">
        <v>71</v>
      </c>
      <c r="B848" s="382"/>
      <c r="C848" s="55"/>
      <c r="D848" s="55"/>
      <c r="E848" s="55"/>
      <c r="F848" s="56"/>
      <c r="G848" s="55" t="s">
        <v>70</v>
      </c>
      <c r="H848" s="353"/>
      <c r="I848" s="55"/>
      <c r="J848" s="56"/>
      <c r="K848" s="55" t="s">
        <v>70</v>
      </c>
      <c r="L848" s="55"/>
      <c r="M848" s="55"/>
      <c r="N848" s="214"/>
    </row>
    <row r="849" spans="1:18" ht="15.75" hidden="1" outlineLevel="1" thickBot="1" x14ac:dyDescent="0.3">
      <c r="A849" s="39">
        <v>72</v>
      </c>
      <c r="B849" s="382"/>
      <c r="C849" s="55"/>
      <c r="D849" s="55"/>
      <c r="E849" s="55"/>
      <c r="F849" s="56"/>
      <c r="G849" s="55" t="s">
        <v>70</v>
      </c>
      <c r="H849" s="353"/>
      <c r="I849" s="55"/>
      <c r="J849" s="56"/>
      <c r="K849" s="55" t="s">
        <v>70</v>
      </c>
      <c r="L849" s="55"/>
      <c r="M849" s="55"/>
      <c r="N849" s="214"/>
    </row>
    <row r="850" spans="1:18" ht="15.75" hidden="1" outlineLevel="1" thickBot="1" x14ac:dyDescent="0.3">
      <c r="A850" s="39">
        <v>73</v>
      </c>
      <c r="B850" s="382"/>
      <c r="C850" s="55"/>
      <c r="D850" s="55"/>
      <c r="E850" s="55"/>
      <c r="F850" s="56"/>
      <c r="G850" s="55" t="s">
        <v>70</v>
      </c>
      <c r="H850" s="353"/>
      <c r="I850" s="55"/>
      <c r="J850" s="56"/>
      <c r="K850" s="55" t="s">
        <v>70</v>
      </c>
      <c r="L850" s="55"/>
      <c r="M850" s="55"/>
      <c r="N850" s="214"/>
    </row>
    <row r="851" spans="1:18" ht="15.75" hidden="1" outlineLevel="1" thickBot="1" x14ac:dyDescent="0.3">
      <c r="A851" s="39">
        <v>74</v>
      </c>
      <c r="B851" s="382"/>
      <c r="C851" s="55"/>
      <c r="D851" s="55"/>
      <c r="E851" s="55"/>
      <c r="F851" s="56"/>
      <c r="G851" s="55" t="s">
        <v>70</v>
      </c>
      <c r="H851" s="353"/>
      <c r="I851" s="55"/>
      <c r="J851" s="56"/>
      <c r="K851" s="55" t="s">
        <v>70</v>
      </c>
      <c r="L851" s="55"/>
      <c r="M851" s="55"/>
      <c r="N851" s="214"/>
    </row>
    <row r="852" spans="1:18" ht="15.75" hidden="1" outlineLevel="1" thickBot="1" x14ac:dyDescent="0.3">
      <c r="A852" s="39">
        <v>75</v>
      </c>
      <c r="B852" s="382"/>
      <c r="C852" s="55"/>
      <c r="D852" s="55"/>
      <c r="E852" s="55"/>
      <c r="F852" s="56"/>
      <c r="G852" s="55" t="s">
        <v>70</v>
      </c>
      <c r="H852" s="353"/>
      <c r="I852" s="55"/>
      <c r="J852" s="56"/>
      <c r="K852" s="55" t="s">
        <v>70</v>
      </c>
      <c r="L852" s="55"/>
      <c r="M852" s="55"/>
      <c r="N852" s="214"/>
    </row>
    <row r="853" spans="1:18" ht="15.75" hidden="1" outlineLevel="1" thickBot="1" x14ac:dyDescent="0.3">
      <c r="A853" s="39">
        <v>76</v>
      </c>
      <c r="B853" s="382"/>
      <c r="C853" s="55"/>
      <c r="D853" s="55"/>
      <c r="E853" s="55"/>
      <c r="F853" s="56"/>
      <c r="G853" s="55" t="s">
        <v>70</v>
      </c>
      <c r="H853" s="353"/>
      <c r="I853" s="55"/>
      <c r="J853" s="56"/>
      <c r="K853" s="55" t="s">
        <v>70</v>
      </c>
      <c r="L853" s="55"/>
      <c r="M853" s="55"/>
      <c r="N853" s="214"/>
    </row>
    <row r="854" spans="1:18" ht="15.75" hidden="1" outlineLevel="1" thickBot="1" x14ac:dyDescent="0.3">
      <c r="A854" s="39">
        <v>77</v>
      </c>
      <c r="B854" s="382"/>
      <c r="C854" s="55"/>
      <c r="D854" s="55"/>
      <c r="E854" s="55"/>
      <c r="F854" s="56"/>
      <c r="G854" s="55" t="s">
        <v>70</v>
      </c>
      <c r="H854" s="353"/>
      <c r="I854" s="55"/>
      <c r="J854" s="56"/>
      <c r="K854" s="55" t="s">
        <v>70</v>
      </c>
      <c r="L854" s="55"/>
      <c r="M854" s="55"/>
      <c r="N854" s="214"/>
    </row>
    <row r="855" spans="1:18" ht="15.75" hidden="1" outlineLevel="1" thickBot="1" x14ac:dyDescent="0.3">
      <c r="A855" s="55">
        <v>78</v>
      </c>
      <c r="B855" s="382"/>
      <c r="C855" s="55"/>
      <c r="D855" s="55"/>
      <c r="E855" s="55"/>
      <c r="F855" s="56"/>
      <c r="G855" s="55" t="s">
        <v>70</v>
      </c>
      <c r="H855" s="353"/>
      <c r="I855" s="55"/>
      <c r="J855" s="56"/>
      <c r="K855" s="55" t="s">
        <v>70</v>
      </c>
      <c r="L855" s="55"/>
      <c r="M855" s="55"/>
      <c r="N855" s="214"/>
      <c r="O855" s="214"/>
      <c r="P855" s="214"/>
      <c r="Q855" s="214"/>
      <c r="R855" s="214"/>
    </row>
    <row r="856" spans="1:18" ht="15.75" hidden="1" outlineLevel="1" thickBot="1" x14ac:dyDescent="0.3">
      <c r="A856" s="55">
        <v>79</v>
      </c>
      <c r="B856" s="382"/>
      <c r="C856" s="55"/>
      <c r="D856" s="55"/>
      <c r="E856" s="55"/>
      <c r="F856" s="56"/>
      <c r="G856" s="55" t="s">
        <v>70</v>
      </c>
      <c r="H856" s="353"/>
      <c r="I856" s="55"/>
      <c r="J856" s="56"/>
      <c r="K856" s="55" t="s">
        <v>70</v>
      </c>
      <c r="L856" s="55"/>
      <c r="M856" s="55"/>
      <c r="N856" s="214"/>
      <c r="O856" s="214"/>
      <c r="P856" s="214"/>
      <c r="Q856" s="214"/>
      <c r="R856" s="214"/>
    </row>
    <row r="857" spans="1:18" ht="15.75" hidden="1" outlineLevel="1" thickBot="1" x14ac:dyDescent="0.3">
      <c r="A857" s="55">
        <v>80</v>
      </c>
      <c r="B857" s="382"/>
      <c r="C857" s="55"/>
      <c r="D857" s="55"/>
      <c r="E857" s="55"/>
      <c r="F857" s="56"/>
      <c r="G857" s="55" t="s">
        <v>70</v>
      </c>
      <c r="H857" s="353"/>
      <c r="I857" s="55"/>
      <c r="J857" s="56"/>
      <c r="K857" s="55" t="s">
        <v>70</v>
      </c>
      <c r="L857" s="55"/>
      <c r="M857" s="55"/>
      <c r="N857" s="214"/>
      <c r="O857" s="214"/>
      <c r="P857" s="214"/>
      <c r="Q857" s="214"/>
      <c r="R857" s="214"/>
    </row>
    <row r="858" spans="1:18" ht="15.75" hidden="1" outlineLevel="1" thickBot="1" x14ac:dyDescent="0.3">
      <c r="A858" s="55">
        <v>81</v>
      </c>
      <c r="B858" s="382"/>
      <c r="C858" s="55"/>
      <c r="D858" s="55"/>
      <c r="E858" s="55"/>
      <c r="F858" s="56"/>
      <c r="G858" s="55" t="s">
        <v>70</v>
      </c>
      <c r="H858" s="353"/>
      <c r="I858" s="55"/>
      <c r="J858" s="56"/>
      <c r="K858" s="55" t="s">
        <v>70</v>
      </c>
      <c r="L858" s="55"/>
      <c r="M858" s="55"/>
      <c r="N858" s="214"/>
      <c r="O858" s="214"/>
      <c r="P858" s="214"/>
      <c r="Q858" s="214"/>
      <c r="R858" s="214"/>
    </row>
    <row r="859" spans="1:18" ht="15.75" hidden="1" outlineLevel="1" thickBot="1" x14ac:dyDescent="0.3">
      <c r="A859" s="55">
        <v>82</v>
      </c>
      <c r="B859" s="382"/>
      <c r="C859" s="55"/>
      <c r="D859" s="55"/>
      <c r="E859" s="55"/>
      <c r="F859" s="56"/>
      <c r="G859" s="55" t="s">
        <v>70</v>
      </c>
      <c r="H859" s="353"/>
      <c r="I859" s="55"/>
      <c r="J859" s="56"/>
      <c r="K859" s="55" t="s">
        <v>70</v>
      </c>
      <c r="L859" s="55"/>
      <c r="M859" s="55"/>
      <c r="N859" s="214"/>
      <c r="O859" s="214"/>
      <c r="P859" s="214"/>
      <c r="Q859" s="214"/>
      <c r="R859" s="214"/>
    </row>
    <row r="860" spans="1:18" ht="15.75" hidden="1" outlineLevel="1" thickBot="1" x14ac:dyDescent="0.3">
      <c r="A860" s="55">
        <v>83</v>
      </c>
      <c r="B860" s="382"/>
      <c r="C860" s="55"/>
      <c r="D860" s="55"/>
      <c r="E860" s="55"/>
      <c r="F860" s="56"/>
      <c r="G860" s="55" t="s">
        <v>70</v>
      </c>
      <c r="H860" s="353"/>
      <c r="I860" s="55"/>
      <c r="J860" s="56"/>
      <c r="K860" s="55" t="s">
        <v>70</v>
      </c>
      <c r="L860" s="55"/>
      <c r="M860" s="55"/>
      <c r="N860" s="214"/>
      <c r="O860" s="214"/>
      <c r="P860" s="214"/>
      <c r="Q860" s="214"/>
      <c r="R860" s="214"/>
    </row>
    <row r="861" spans="1:18" ht="15.75" hidden="1" outlineLevel="1" thickBot="1" x14ac:dyDescent="0.3">
      <c r="A861" s="55">
        <v>84</v>
      </c>
      <c r="B861" s="382"/>
      <c r="C861" s="55"/>
      <c r="D861" s="55"/>
      <c r="E861" s="55"/>
      <c r="F861" s="56"/>
      <c r="G861" s="55" t="s">
        <v>70</v>
      </c>
      <c r="H861" s="353"/>
      <c r="I861" s="55"/>
      <c r="J861" s="56"/>
      <c r="K861" s="55" t="s">
        <v>70</v>
      </c>
      <c r="L861" s="55"/>
      <c r="M861" s="55"/>
      <c r="N861" s="214"/>
      <c r="O861" s="214"/>
      <c r="P861" s="214"/>
      <c r="Q861" s="214"/>
      <c r="R861" s="214"/>
    </row>
    <row r="862" spans="1:18" ht="15.75" hidden="1" outlineLevel="1" thickBot="1" x14ac:dyDescent="0.3">
      <c r="A862" s="55">
        <v>85</v>
      </c>
      <c r="B862" s="382"/>
      <c r="C862" s="55"/>
      <c r="D862" s="55"/>
      <c r="E862" s="55"/>
      <c r="F862" s="56"/>
      <c r="G862" s="55" t="s">
        <v>70</v>
      </c>
      <c r="H862" s="353"/>
      <c r="I862" s="55"/>
      <c r="J862" s="56"/>
      <c r="K862" s="55" t="s">
        <v>70</v>
      </c>
      <c r="L862" s="55"/>
      <c r="M862" s="55"/>
      <c r="N862" s="214"/>
      <c r="O862" s="214"/>
      <c r="P862" s="214"/>
      <c r="Q862" s="214"/>
      <c r="R862" s="214"/>
    </row>
    <row r="863" spans="1:18" ht="15.75" hidden="1" outlineLevel="1" thickBot="1" x14ac:dyDescent="0.3">
      <c r="A863" s="55">
        <v>86</v>
      </c>
      <c r="B863" s="382"/>
      <c r="C863" s="55"/>
      <c r="D863" s="55"/>
      <c r="E863" s="55"/>
      <c r="F863" s="56"/>
      <c r="G863" s="55" t="s">
        <v>70</v>
      </c>
      <c r="H863" s="353"/>
      <c r="I863" s="55"/>
      <c r="J863" s="56"/>
      <c r="K863" s="55" t="s">
        <v>70</v>
      </c>
      <c r="L863" s="55"/>
      <c r="M863" s="55"/>
      <c r="N863" s="214"/>
      <c r="O863" s="214"/>
      <c r="P863" s="214"/>
      <c r="Q863" s="214"/>
      <c r="R863" s="214"/>
    </row>
    <row r="864" spans="1:18" ht="15.75" hidden="1" outlineLevel="1" thickBot="1" x14ac:dyDescent="0.3">
      <c r="A864" s="55">
        <v>87</v>
      </c>
      <c r="B864" s="382"/>
      <c r="C864" s="55"/>
      <c r="D864" s="55"/>
      <c r="E864" s="55"/>
      <c r="F864" s="56"/>
      <c r="G864" s="55" t="s">
        <v>70</v>
      </c>
      <c r="H864" s="353"/>
      <c r="I864" s="55"/>
      <c r="J864" s="56"/>
      <c r="K864" s="55" t="s">
        <v>70</v>
      </c>
      <c r="L864" s="55"/>
      <c r="M864" s="55"/>
      <c r="N864" s="214"/>
      <c r="O864" s="214"/>
      <c r="P864" s="214"/>
      <c r="Q864" s="214"/>
      <c r="R864" s="214"/>
    </row>
    <row r="865" spans="1:18" ht="15.75" hidden="1" outlineLevel="1" thickBot="1" x14ac:dyDescent="0.3">
      <c r="A865" s="55">
        <v>88</v>
      </c>
      <c r="B865" s="382"/>
      <c r="C865" s="55"/>
      <c r="D865" s="55"/>
      <c r="E865" s="55"/>
      <c r="F865" s="56"/>
      <c r="G865" s="55" t="s">
        <v>70</v>
      </c>
      <c r="H865" s="353"/>
      <c r="I865" s="55"/>
      <c r="J865" s="56"/>
      <c r="K865" s="55" t="s">
        <v>70</v>
      </c>
      <c r="L865" s="55"/>
      <c r="M865" s="55"/>
      <c r="N865" s="214"/>
      <c r="O865" s="214"/>
      <c r="P865" s="214"/>
      <c r="Q865" s="214"/>
      <c r="R865" s="214"/>
    </row>
    <row r="866" spans="1:18" ht="15.75" hidden="1" outlineLevel="1" thickBot="1" x14ac:dyDescent="0.3">
      <c r="A866" s="55">
        <v>89</v>
      </c>
      <c r="B866" s="382"/>
      <c r="C866" s="55"/>
      <c r="D866" s="55"/>
      <c r="E866" s="55"/>
      <c r="F866" s="56"/>
      <c r="G866" s="55" t="s">
        <v>70</v>
      </c>
      <c r="H866" s="353"/>
      <c r="I866" s="55"/>
      <c r="J866" s="56"/>
      <c r="K866" s="55" t="s">
        <v>70</v>
      </c>
      <c r="L866" s="55"/>
      <c r="M866" s="55"/>
      <c r="N866" s="214"/>
      <c r="O866" s="214"/>
      <c r="P866" s="214"/>
      <c r="Q866" s="214"/>
      <c r="R866" s="214"/>
    </row>
    <row r="867" spans="1:18" ht="15.75" hidden="1" outlineLevel="1" thickBot="1" x14ac:dyDescent="0.3">
      <c r="A867" s="55">
        <v>90</v>
      </c>
      <c r="B867" s="382"/>
      <c r="C867" s="55"/>
      <c r="D867" s="55"/>
      <c r="E867" s="55"/>
      <c r="F867" s="56"/>
      <c r="G867" s="55" t="s">
        <v>70</v>
      </c>
      <c r="H867" s="353"/>
      <c r="I867" s="55"/>
      <c r="J867" s="56"/>
      <c r="K867" s="55" t="s">
        <v>70</v>
      </c>
      <c r="L867" s="55"/>
      <c r="M867" s="55"/>
      <c r="N867" s="214"/>
      <c r="O867" s="214"/>
      <c r="P867" s="214"/>
      <c r="Q867" s="214"/>
      <c r="R867" s="214"/>
    </row>
    <row r="868" spans="1:18" ht="15.75" hidden="1" outlineLevel="1" thickBot="1" x14ac:dyDescent="0.3">
      <c r="A868" s="55">
        <v>91</v>
      </c>
      <c r="B868" s="382"/>
      <c r="C868" s="55"/>
      <c r="D868" s="55"/>
      <c r="E868" s="55"/>
      <c r="F868" s="56"/>
      <c r="G868" s="55" t="s">
        <v>70</v>
      </c>
      <c r="H868" s="353"/>
      <c r="I868" s="55"/>
      <c r="J868" s="56"/>
      <c r="K868" s="55" t="s">
        <v>70</v>
      </c>
      <c r="L868" s="55"/>
      <c r="M868" s="55"/>
      <c r="N868" s="214"/>
    </row>
    <row r="869" spans="1:18" ht="15.75" hidden="1" outlineLevel="1" thickBot="1" x14ac:dyDescent="0.3">
      <c r="A869" s="55">
        <v>92</v>
      </c>
      <c r="B869" s="382"/>
      <c r="C869" s="55"/>
      <c r="D869" s="55"/>
      <c r="E869" s="55"/>
      <c r="F869" s="56"/>
      <c r="G869" s="55" t="s">
        <v>70</v>
      </c>
      <c r="H869" s="353"/>
      <c r="I869" s="55"/>
      <c r="J869" s="56"/>
      <c r="K869" s="55" t="s">
        <v>70</v>
      </c>
      <c r="L869" s="55"/>
      <c r="M869" s="55"/>
      <c r="N869" s="214"/>
    </row>
    <row r="870" spans="1:18" ht="15.75" hidden="1" outlineLevel="1" thickBot="1" x14ac:dyDescent="0.3">
      <c r="A870" s="55">
        <v>93</v>
      </c>
      <c r="B870" s="382"/>
      <c r="C870" s="55"/>
      <c r="D870" s="55"/>
      <c r="E870" s="55"/>
      <c r="F870" s="56"/>
      <c r="G870" s="55" t="s">
        <v>70</v>
      </c>
      <c r="H870" s="353"/>
      <c r="I870" s="55"/>
      <c r="J870" s="56"/>
      <c r="K870" s="55" t="s">
        <v>70</v>
      </c>
      <c r="L870" s="55"/>
      <c r="M870" s="55"/>
      <c r="N870" s="214"/>
    </row>
    <row r="871" spans="1:18" ht="15.75" hidden="1" outlineLevel="1" thickBot="1" x14ac:dyDescent="0.3">
      <c r="A871" s="55">
        <v>94</v>
      </c>
      <c r="B871" s="382"/>
      <c r="C871" s="55"/>
      <c r="D871" s="55"/>
      <c r="E871" s="55"/>
      <c r="F871" s="56"/>
      <c r="G871" s="55" t="s">
        <v>70</v>
      </c>
      <c r="H871" s="353"/>
      <c r="I871" s="55"/>
      <c r="J871" s="56"/>
      <c r="K871" s="55" t="s">
        <v>70</v>
      </c>
      <c r="L871" s="55"/>
      <c r="M871" s="55"/>
      <c r="N871" s="214"/>
    </row>
    <row r="872" spans="1:18" ht="15.75" hidden="1" outlineLevel="1" thickBot="1" x14ac:dyDescent="0.3">
      <c r="A872" s="55">
        <v>95</v>
      </c>
      <c r="B872" s="382"/>
      <c r="C872" s="55"/>
      <c r="D872" s="55"/>
      <c r="E872" s="55"/>
      <c r="F872" s="56"/>
      <c r="G872" s="55" t="s">
        <v>70</v>
      </c>
      <c r="H872" s="353"/>
      <c r="I872" s="55"/>
      <c r="J872" s="56"/>
      <c r="K872" s="55" t="s">
        <v>70</v>
      </c>
      <c r="L872" s="55"/>
      <c r="M872" s="55"/>
      <c r="N872" s="214"/>
    </row>
    <row r="873" spans="1:18" ht="15.75" hidden="1" outlineLevel="1" thickBot="1" x14ac:dyDescent="0.3">
      <c r="A873" s="55">
        <v>96</v>
      </c>
      <c r="B873" s="382"/>
      <c r="C873" s="55"/>
      <c r="D873" s="55"/>
      <c r="E873" s="55"/>
      <c r="F873" s="56"/>
      <c r="G873" s="55" t="s">
        <v>70</v>
      </c>
      <c r="H873" s="353"/>
      <c r="I873" s="55"/>
      <c r="J873" s="56"/>
      <c r="K873" s="55" t="s">
        <v>70</v>
      </c>
      <c r="L873" s="55"/>
      <c r="M873" s="55"/>
      <c r="N873" s="214"/>
    </row>
    <row r="874" spans="1:18" ht="15.75" hidden="1" outlineLevel="1" thickBot="1" x14ac:dyDescent="0.3">
      <c r="A874" s="668">
        <v>97</v>
      </c>
      <c r="B874" s="355"/>
      <c r="C874" s="331"/>
      <c r="D874" s="56"/>
      <c r="E874" s="56"/>
      <c r="F874" s="668"/>
      <c r="G874" s="56"/>
      <c r="H874" s="353"/>
      <c r="I874" s="56"/>
      <c r="J874" s="56"/>
      <c r="K874" s="55" t="s">
        <v>70</v>
      </c>
      <c r="L874" s="55"/>
      <c r="M874" s="55"/>
      <c r="N874" s="159"/>
    </row>
    <row r="875" spans="1:18" ht="15.75" hidden="1" outlineLevel="1" thickBot="1" x14ac:dyDescent="0.3">
      <c r="A875" s="55">
        <v>98</v>
      </c>
      <c r="B875" s="304"/>
      <c r="C875" s="1"/>
      <c r="D875" s="304"/>
      <c r="E875" s="304"/>
      <c r="F875" s="304"/>
      <c r="G875" s="304"/>
      <c r="H875" s="214"/>
      <c r="I875" s="214"/>
      <c r="J875" s="214"/>
      <c r="K875" s="214"/>
      <c r="L875" s="214"/>
      <c r="M875" s="214"/>
      <c r="N875" s="214"/>
    </row>
    <row r="876" spans="1:18" ht="15.75" hidden="1" outlineLevel="1" thickBot="1" x14ac:dyDescent="0.3">
      <c r="A876" s="668">
        <v>99</v>
      </c>
      <c r="B876" s="304"/>
      <c r="C876" s="1"/>
      <c r="D876" s="304"/>
      <c r="E876" s="304"/>
      <c r="F876" s="304"/>
      <c r="G876" s="304"/>
      <c r="H876" s="304"/>
      <c r="I876" s="304"/>
      <c r="K876" s="304"/>
    </row>
    <row r="877" spans="1:18" ht="15.75" hidden="1" outlineLevel="1" thickBot="1" x14ac:dyDescent="0.3">
      <c r="A877" s="55">
        <v>100</v>
      </c>
      <c r="B877" s="304"/>
      <c r="C877" s="1"/>
      <c r="D877" s="304"/>
      <c r="E877" s="304"/>
      <c r="F877" s="304"/>
      <c r="G877" s="304"/>
      <c r="H877" s="304"/>
      <c r="I877" s="304"/>
      <c r="K877" s="304"/>
    </row>
    <row r="878" spans="1:18" ht="15.75" hidden="1" outlineLevel="1" thickBot="1" x14ac:dyDescent="0.3">
      <c r="A878" s="668">
        <v>101</v>
      </c>
      <c r="B878" s="338"/>
      <c r="C878" s="331"/>
      <c r="D878" s="56"/>
      <c r="E878" s="56"/>
      <c r="F878" s="668"/>
      <c r="G878" s="56"/>
      <c r="H878" s="353"/>
      <c r="I878" s="56"/>
      <c r="J878" s="56"/>
      <c r="K878" s="55"/>
      <c r="L878" s="55"/>
      <c r="M878" s="55"/>
      <c r="N878" s="159"/>
    </row>
    <row r="879" spans="1:18" ht="15.75" hidden="1" outlineLevel="1" thickBot="1" x14ac:dyDescent="0.3">
      <c r="A879" s="55">
        <v>102</v>
      </c>
      <c r="B879" s="338"/>
      <c r="C879" s="331"/>
      <c r="D879" s="56"/>
      <c r="E879" s="56"/>
      <c r="F879" s="668"/>
      <c r="G879" s="56"/>
      <c r="H879" s="353"/>
      <c r="I879" s="56"/>
      <c r="J879" s="56"/>
      <c r="K879" s="55"/>
      <c r="L879" s="55"/>
      <c r="M879" s="55"/>
      <c r="N879" s="159"/>
    </row>
    <row r="880" spans="1:18" ht="15.75" hidden="1" outlineLevel="1" thickBot="1" x14ac:dyDescent="0.3">
      <c r="A880" s="668">
        <v>103</v>
      </c>
      <c r="B880" s="338"/>
      <c r="C880" s="331"/>
      <c r="D880" s="56"/>
      <c r="E880" s="56"/>
      <c r="F880" s="668"/>
      <c r="G880" s="56"/>
      <c r="H880" s="353"/>
      <c r="I880" s="56"/>
      <c r="J880" s="56"/>
      <c r="K880" s="55"/>
      <c r="L880" s="55"/>
      <c r="M880" s="55"/>
      <c r="N880" s="159"/>
    </row>
    <row r="881" spans="1:14" ht="15.75" hidden="1" outlineLevel="1" thickBot="1" x14ac:dyDescent="0.3">
      <c r="A881" s="55">
        <v>104</v>
      </c>
      <c r="B881" s="338"/>
      <c r="C881" s="331"/>
      <c r="D881" s="56"/>
      <c r="E881" s="56"/>
      <c r="F881" s="668"/>
      <c r="G881" s="56"/>
      <c r="H881" s="353"/>
      <c r="I881" s="56"/>
      <c r="J881" s="56"/>
      <c r="K881" s="55"/>
      <c r="L881" s="55"/>
      <c r="M881" s="55"/>
      <c r="N881" s="159"/>
    </row>
    <row r="882" spans="1:14" ht="15.75" hidden="1" outlineLevel="1" thickBot="1" x14ac:dyDescent="0.3">
      <c r="A882" s="668">
        <v>105</v>
      </c>
      <c r="B882" s="338"/>
      <c r="C882" s="331"/>
      <c r="D882" s="56"/>
      <c r="E882" s="56"/>
      <c r="F882" s="668"/>
      <c r="G882" s="56"/>
      <c r="H882" s="353"/>
      <c r="I882" s="56"/>
      <c r="J882" s="56"/>
      <c r="K882" s="55"/>
      <c r="L882" s="55"/>
      <c r="M882" s="55"/>
      <c r="N882" s="159"/>
    </row>
    <row r="883" spans="1:14" ht="15.75" hidden="1" outlineLevel="1" thickBot="1" x14ac:dyDescent="0.3">
      <c r="A883" s="55">
        <v>106</v>
      </c>
      <c r="B883" s="338"/>
      <c r="C883" s="331"/>
      <c r="D883" s="56"/>
      <c r="E883" s="56"/>
      <c r="F883" s="668"/>
      <c r="G883" s="56"/>
      <c r="H883" s="353"/>
      <c r="I883" s="56"/>
      <c r="J883" s="56"/>
      <c r="K883" s="55"/>
      <c r="L883" s="55"/>
      <c r="M883" s="55"/>
      <c r="N883" s="159"/>
    </row>
    <row r="884" spans="1:14" ht="15.75" hidden="1" outlineLevel="1" thickBot="1" x14ac:dyDescent="0.3">
      <c r="A884" s="668">
        <v>107</v>
      </c>
      <c r="B884" s="338"/>
      <c r="C884" s="331"/>
      <c r="D884" s="56"/>
      <c r="E884" s="56"/>
      <c r="F884" s="668"/>
      <c r="G884" s="56"/>
      <c r="H884" s="353"/>
      <c r="I884" s="56"/>
      <c r="J884" s="56"/>
      <c r="K884" s="55"/>
      <c r="L884" s="55"/>
      <c r="M884" s="55"/>
      <c r="N884" s="159"/>
    </row>
    <row r="885" spans="1:14" ht="15.75" hidden="1" outlineLevel="1" thickBot="1" x14ac:dyDescent="0.3">
      <c r="A885" s="55">
        <v>108</v>
      </c>
      <c r="B885" s="338"/>
      <c r="C885" s="331"/>
      <c r="D885" s="56"/>
      <c r="E885" s="56"/>
      <c r="F885" s="668"/>
      <c r="G885" s="56"/>
      <c r="H885" s="353"/>
      <c r="I885" s="56"/>
      <c r="J885" s="56"/>
      <c r="K885" s="55"/>
      <c r="L885" s="55"/>
      <c r="M885" s="55"/>
      <c r="N885" s="159"/>
    </row>
    <row r="886" spans="1:14" ht="15.75" hidden="1" outlineLevel="1" thickBot="1" x14ac:dyDescent="0.3">
      <c r="A886" s="668">
        <v>109</v>
      </c>
      <c r="B886" s="338"/>
      <c r="C886" s="331"/>
      <c r="D886" s="56"/>
      <c r="E886" s="56"/>
      <c r="F886" s="668"/>
      <c r="G886" s="56"/>
      <c r="H886" s="353"/>
      <c r="I886" s="56"/>
      <c r="J886" s="56"/>
      <c r="K886" s="55"/>
      <c r="L886" s="55"/>
      <c r="M886" s="55"/>
      <c r="N886" s="159"/>
    </row>
    <row r="887" spans="1:14" ht="15.75" hidden="1" outlineLevel="1" thickBot="1" x14ac:dyDescent="0.3">
      <c r="A887" s="55">
        <v>110</v>
      </c>
      <c r="B887" s="338"/>
      <c r="C887" s="331"/>
      <c r="D887" s="56"/>
      <c r="E887" s="56"/>
      <c r="F887" s="668"/>
      <c r="G887" s="56"/>
      <c r="H887" s="353"/>
      <c r="I887" s="56"/>
      <c r="J887" s="56"/>
      <c r="K887" s="55"/>
      <c r="L887" s="55"/>
      <c r="M887" s="55"/>
      <c r="N887" s="159"/>
    </row>
    <row r="888" spans="1:14" ht="15.75" hidden="1" outlineLevel="1" thickBot="1" x14ac:dyDescent="0.3">
      <c r="A888" s="668">
        <v>111</v>
      </c>
      <c r="B888" s="338"/>
      <c r="C888" s="331"/>
      <c r="D888" s="56"/>
      <c r="E888" s="56"/>
      <c r="F888" s="668"/>
      <c r="G888" s="56"/>
      <c r="H888" s="353"/>
      <c r="I888" s="56"/>
      <c r="J888" s="56"/>
      <c r="K888" s="55"/>
      <c r="L888" s="55"/>
      <c r="M888" s="55"/>
      <c r="N888" s="159"/>
    </row>
    <row r="889" spans="1:14" ht="15.75" hidden="1" outlineLevel="1" thickBot="1" x14ac:dyDescent="0.3">
      <c r="A889" s="55">
        <v>112</v>
      </c>
      <c r="B889" s="338"/>
      <c r="C889" s="331"/>
      <c r="D889" s="56"/>
      <c r="E889" s="56"/>
      <c r="F889" s="668"/>
      <c r="G889" s="56"/>
      <c r="H889" s="353"/>
      <c r="I889" s="56"/>
      <c r="J889" s="56"/>
      <c r="K889" s="55"/>
      <c r="L889" s="55"/>
      <c r="M889" s="55"/>
      <c r="N889" s="159"/>
    </row>
    <row r="890" spans="1:14" ht="15.75" hidden="1" outlineLevel="1" thickBot="1" x14ac:dyDescent="0.3">
      <c r="A890" s="668">
        <v>113</v>
      </c>
      <c r="B890" s="338"/>
      <c r="C890" s="331"/>
      <c r="D890" s="56"/>
      <c r="E890" s="56"/>
      <c r="F890" s="668"/>
      <c r="G890" s="56"/>
      <c r="H890" s="353"/>
      <c r="I890" s="56"/>
      <c r="J890" s="56"/>
      <c r="K890" s="55"/>
      <c r="L890" s="55"/>
      <c r="M890" s="55"/>
      <c r="N890" s="159"/>
    </row>
    <row r="891" spans="1:14" ht="15.75" hidden="1" outlineLevel="1" thickBot="1" x14ac:dyDescent="0.3">
      <c r="A891" s="55">
        <v>114</v>
      </c>
      <c r="B891" s="338"/>
      <c r="C891" s="331"/>
      <c r="D891" s="56"/>
      <c r="E891" s="56"/>
      <c r="F891" s="668"/>
      <c r="G891" s="56"/>
      <c r="H891" s="353"/>
      <c r="I891" s="56"/>
      <c r="J891" s="56"/>
      <c r="K891" s="55"/>
      <c r="L891" s="55"/>
      <c r="M891" s="55"/>
      <c r="N891" s="159"/>
    </row>
    <row r="892" spans="1:14" ht="15.75" hidden="1" outlineLevel="1" thickBot="1" x14ac:dyDescent="0.3">
      <c r="A892" s="668">
        <v>115</v>
      </c>
      <c r="B892" s="338"/>
      <c r="C892" s="331"/>
      <c r="D892" s="56"/>
      <c r="E892" s="56"/>
      <c r="F892" s="668"/>
      <c r="G892" s="56"/>
      <c r="H892" s="353"/>
      <c r="I892" s="56"/>
      <c r="J892" s="56"/>
      <c r="K892" s="55"/>
      <c r="L892" s="55"/>
      <c r="M892" s="55"/>
      <c r="N892" s="159"/>
    </row>
    <row r="893" spans="1:14" ht="15.75" hidden="1" outlineLevel="1" thickBot="1" x14ac:dyDescent="0.3">
      <c r="A893" s="55">
        <v>116</v>
      </c>
      <c r="B893" s="338"/>
      <c r="C893" s="331"/>
      <c r="D893" s="56"/>
      <c r="E893" s="56"/>
      <c r="F893" s="668"/>
      <c r="G893" s="56"/>
      <c r="H893" s="353"/>
      <c r="I893" s="56"/>
      <c r="J893" s="56"/>
      <c r="K893" s="55"/>
      <c r="L893" s="55"/>
      <c r="M893" s="55"/>
      <c r="N893" s="159"/>
    </row>
    <row r="894" spans="1:14" ht="15.75" hidden="1" outlineLevel="1" thickBot="1" x14ac:dyDescent="0.3">
      <c r="A894" s="668">
        <v>117</v>
      </c>
      <c r="B894" s="338"/>
      <c r="C894" s="331"/>
      <c r="D894" s="56"/>
      <c r="E894" s="56"/>
      <c r="F894" s="668"/>
      <c r="G894" s="56"/>
      <c r="H894" s="353"/>
      <c r="I894" s="56"/>
      <c r="J894" s="56"/>
      <c r="K894" s="55"/>
      <c r="L894" s="55"/>
      <c r="M894" s="55"/>
      <c r="N894" s="159"/>
    </row>
    <row r="895" spans="1:14" ht="15.75" hidden="1" outlineLevel="1" thickBot="1" x14ac:dyDescent="0.3">
      <c r="A895" s="55">
        <v>118</v>
      </c>
      <c r="B895" s="338"/>
      <c r="C895" s="331"/>
      <c r="D895" s="56"/>
      <c r="E895" s="56"/>
      <c r="F895" s="668"/>
      <c r="G895" s="56"/>
      <c r="H895" s="353"/>
      <c r="I895" s="56"/>
      <c r="J895" s="56"/>
      <c r="K895" s="55"/>
      <c r="L895" s="55"/>
      <c r="M895" s="55"/>
      <c r="N895" s="159"/>
    </row>
    <row r="896" spans="1:14" ht="15.75" hidden="1" outlineLevel="1" thickBot="1" x14ac:dyDescent="0.3">
      <c r="A896" s="668">
        <v>119</v>
      </c>
      <c r="B896" s="338"/>
      <c r="C896" s="331"/>
      <c r="D896" s="56"/>
      <c r="E896" s="56"/>
      <c r="F896" s="668"/>
      <c r="G896" s="56"/>
      <c r="H896" s="353"/>
      <c r="I896" s="56"/>
      <c r="J896" s="56"/>
      <c r="K896" s="55"/>
      <c r="L896" s="55"/>
      <c r="M896" s="55"/>
      <c r="N896" s="159"/>
    </row>
    <row r="897" spans="1:16" ht="15.75" hidden="1" outlineLevel="1" thickBot="1" x14ac:dyDescent="0.3">
      <c r="A897" s="55">
        <v>120</v>
      </c>
      <c r="B897" s="338"/>
      <c r="C897" s="331"/>
      <c r="D897" s="56"/>
      <c r="E897" s="56"/>
      <c r="F897" s="668"/>
      <c r="G897" s="56"/>
      <c r="H897" s="353"/>
      <c r="I897" s="56"/>
      <c r="J897" s="56"/>
      <c r="K897" s="55"/>
      <c r="L897" s="55"/>
      <c r="M897" s="55"/>
      <c r="N897" s="159"/>
    </row>
    <row r="898" spans="1:16" ht="15.75" hidden="1" outlineLevel="1" thickBot="1" x14ac:dyDescent="0.3">
      <c r="A898" s="668">
        <v>121</v>
      </c>
      <c r="B898" s="338"/>
      <c r="C898" s="331"/>
      <c r="D898" s="56"/>
      <c r="E898" s="56"/>
      <c r="F898" s="668"/>
      <c r="G898" s="56"/>
      <c r="H898" s="353"/>
      <c r="I898" s="56"/>
      <c r="J898" s="56"/>
      <c r="K898" s="55"/>
      <c r="L898" s="55"/>
      <c r="M898" s="55"/>
      <c r="N898" s="159"/>
    </row>
    <row r="899" spans="1:16" ht="15.75" hidden="1" outlineLevel="1" thickBot="1" x14ac:dyDescent="0.3">
      <c r="A899" s="55">
        <v>122</v>
      </c>
      <c r="B899" s="338"/>
      <c r="C899" s="331"/>
      <c r="D899" s="56"/>
      <c r="E899" s="56"/>
      <c r="F899" s="668"/>
      <c r="G899" s="56"/>
      <c r="H899" s="353"/>
      <c r="I899" s="56"/>
      <c r="J899" s="56"/>
      <c r="K899" s="55"/>
      <c r="L899" s="55"/>
      <c r="M899" s="55"/>
      <c r="N899" s="159"/>
    </row>
    <row r="900" spans="1:16" ht="15.75" hidden="1" outlineLevel="1" thickBot="1" x14ac:dyDescent="0.3">
      <c r="A900" s="668">
        <v>123</v>
      </c>
      <c r="B900" s="338"/>
      <c r="C900" s="331"/>
      <c r="D900" s="56"/>
      <c r="E900" s="56"/>
      <c r="F900" s="668"/>
      <c r="G900" s="56"/>
      <c r="H900" s="353"/>
      <c r="I900" s="56"/>
      <c r="J900" s="56"/>
      <c r="K900" s="55"/>
      <c r="L900" s="55"/>
      <c r="M900" s="55"/>
      <c r="N900" s="159"/>
    </row>
    <row r="901" spans="1:16" ht="15.75" hidden="1" outlineLevel="1" thickBot="1" x14ac:dyDescent="0.3">
      <c r="A901" s="55">
        <v>124</v>
      </c>
      <c r="B901" s="338"/>
      <c r="C901" s="331"/>
      <c r="D901" s="56"/>
      <c r="E901" s="56"/>
      <c r="F901" s="668"/>
      <c r="G901" s="56"/>
      <c r="H901" s="353"/>
      <c r="I901" s="56"/>
      <c r="J901" s="56"/>
      <c r="K901" s="55"/>
      <c r="L901" s="55"/>
      <c r="M901" s="55"/>
      <c r="N901" s="159"/>
    </row>
    <row r="902" spans="1:16" ht="15.75" hidden="1" outlineLevel="1" thickBot="1" x14ac:dyDescent="0.3">
      <c r="A902" s="668">
        <v>125</v>
      </c>
      <c r="B902" s="338"/>
      <c r="C902" s="331"/>
      <c r="D902" s="56"/>
      <c r="E902" s="56"/>
      <c r="F902" s="668"/>
      <c r="G902" s="56"/>
      <c r="H902" s="353"/>
      <c r="I902" s="56"/>
      <c r="J902" s="56"/>
      <c r="K902" s="55"/>
      <c r="L902" s="55"/>
      <c r="M902" s="55"/>
      <c r="N902" s="159"/>
    </row>
    <row r="903" spans="1:16" ht="15.75" hidden="1" outlineLevel="1" thickBot="1" x14ac:dyDescent="0.3">
      <c r="A903" s="55">
        <v>126</v>
      </c>
      <c r="B903" s="338"/>
      <c r="C903" s="331"/>
      <c r="D903" s="56"/>
      <c r="E903" s="56"/>
      <c r="F903" s="668"/>
      <c r="G903" s="56"/>
      <c r="H903" s="353"/>
      <c r="I903" s="56"/>
      <c r="J903" s="56"/>
      <c r="K903" s="55"/>
      <c r="L903" s="55"/>
      <c r="M903" s="55"/>
      <c r="N903" s="159"/>
    </row>
    <row r="904" spans="1:16" ht="15.75" hidden="1" outlineLevel="1" thickBot="1" x14ac:dyDescent="0.3">
      <c r="A904" s="668">
        <v>127</v>
      </c>
      <c r="B904" s="338"/>
      <c r="C904" s="331"/>
      <c r="D904" s="56"/>
      <c r="E904" s="56"/>
      <c r="F904" s="668"/>
      <c r="G904" s="56"/>
      <c r="H904" s="353"/>
      <c r="I904" s="56"/>
      <c r="J904" s="56"/>
      <c r="K904" s="55"/>
      <c r="L904" s="55"/>
      <c r="M904" s="55"/>
      <c r="N904" s="159"/>
    </row>
    <row r="905" spans="1:16" ht="15.75" hidden="1" outlineLevel="1" thickBot="1" x14ac:dyDescent="0.3">
      <c r="A905" s="55">
        <v>128</v>
      </c>
      <c r="B905" s="338"/>
      <c r="C905" s="331"/>
      <c r="D905" s="56"/>
      <c r="E905" s="56"/>
      <c r="F905" s="668"/>
      <c r="G905" s="56"/>
      <c r="H905" s="353"/>
      <c r="I905" s="56"/>
      <c r="J905" s="56"/>
      <c r="K905" s="55"/>
      <c r="L905" s="55"/>
      <c r="M905" s="55"/>
      <c r="N905" s="159"/>
    </row>
    <row r="906" spans="1:16" ht="15.75" collapsed="1" thickBot="1" x14ac:dyDescent="0.3">
      <c r="A906" s="199" t="s">
        <v>2433</v>
      </c>
      <c r="B906" s="118"/>
      <c r="C906" s="648"/>
      <c r="D906" s="35"/>
      <c r="E906" s="36"/>
      <c r="F906" s="36"/>
      <c r="G906" s="36"/>
      <c r="H906" s="172"/>
      <c r="I906" s="36"/>
      <c r="J906" s="36"/>
      <c r="K906" s="36"/>
      <c r="L906" s="36"/>
      <c r="M906" s="36"/>
      <c r="N906" s="513"/>
      <c r="O906" s="513"/>
      <c r="P906" s="513"/>
    </row>
    <row r="907" spans="1:16" ht="15.75" hidden="1" outlineLevel="1" thickBot="1" x14ac:dyDescent="0.3">
      <c r="A907" s="38">
        <v>1</v>
      </c>
    </row>
    <row r="908" spans="1:16" ht="15.75" hidden="1" outlineLevel="1" thickBot="1" x14ac:dyDescent="0.3">
      <c r="A908" s="39">
        <v>2</v>
      </c>
    </row>
    <row r="909" spans="1:16" ht="15.75" hidden="1" outlineLevel="1" thickBot="1" x14ac:dyDescent="0.3">
      <c r="A909" s="39">
        <v>3</v>
      </c>
    </row>
    <row r="910" spans="1:16" ht="15.75" hidden="1" outlineLevel="1" thickBot="1" x14ac:dyDescent="0.3">
      <c r="A910" s="39">
        <v>4</v>
      </c>
    </row>
    <row r="911" spans="1:16" ht="15.75" hidden="1" outlineLevel="1" thickBot="1" x14ac:dyDescent="0.3">
      <c r="A911" s="39">
        <v>5</v>
      </c>
    </row>
    <row r="912" spans="1:16" ht="15.75" hidden="1" outlineLevel="1" thickBot="1" x14ac:dyDescent="0.3">
      <c r="A912" s="39">
        <v>6</v>
      </c>
    </row>
    <row r="913" spans="1:1" ht="15.75" hidden="1" outlineLevel="1" thickBot="1" x14ac:dyDescent="0.3">
      <c r="A913" s="39">
        <v>7</v>
      </c>
    </row>
    <row r="914" spans="1:1" ht="15.75" hidden="1" outlineLevel="1" thickBot="1" x14ac:dyDescent="0.3">
      <c r="A914" s="39">
        <v>8</v>
      </c>
    </row>
    <row r="915" spans="1:1" ht="15.75" hidden="1" outlineLevel="1" thickBot="1" x14ac:dyDescent="0.3">
      <c r="A915" s="39">
        <v>9</v>
      </c>
    </row>
    <row r="916" spans="1:1" ht="15.75" hidden="1" outlineLevel="1" thickBot="1" x14ac:dyDescent="0.3">
      <c r="A916" s="39">
        <v>10</v>
      </c>
    </row>
    <row r="917" spans="1:1" ht="15.75" hidden="1" outlineLevel="1" thickBot="1" x14ac:dyDescent="0.3">
      <c r="A917" s="39">
        <v>11</v>
      </c>
    </row>
    <row r="918" spans="1:1" ht="15.75" hidden="1" outlineLevel="1" thickBot="1" x14ac:dyDescent="0.3">
      <c r="A918" s="39">
        <v>12</v>
      </c>
    </row>
    <row r="919" spans="1:1" ht="15.75" hidden="1" outlineLevel="1" thickBot="1" x14ac:dyDescent="0.3">
      <c r="A919" s="39">
        <v>13</v>
      </c>
    </row>
    <row r="920" spans="1:1" ht="15.75" hidden="1" outlineLevel="1" thickBot="1" x14ac:dyDescent="0.3">
      <c r="A920" s="39">
        <v>14</v>
      </c>
    </row>
    <row r="921" spans="1:1" ht="15.75" hidden="1" outlineLevel="1" thickBot="1" x14ac:dyDescent="0.3">
      <c r="A921" s="39">
        <v>15</v>
      </c>
    </row>
    <row r="922" spans="1:1" ht="15.75" hidden="1" outlineLevel="1" thickBot="1" x14ac:dyDescent="0.3">
      <c r="A922" s="39">
        <v>16</v>
      </c>
    </row>
    <row r="923" spans="1:1" ht="15.75" hidden="1" outlineLevel="1" thickBot="1" x14ac:dyDescent="0.3">
      <c r="A923" s="39">
        <v>17</v>
      </c>
    </row>
    <row r="924" spans="1:1" ht="15.75" hidden="1" outlineLevel="1" thickBot="1" x14ac:dyDescent="0.3">
      <c r="A924" s="39">
        <v>18</v>
      </c>
    </row>
    <row r="925" spans="1:1" ht="15.75" hidden="1" outlineLevel="1" thickBot="1" x14ac:dyDescent="0.3">
      <c r="A925" s="39">
        <v>19</v>
      </c>
    </row>
    <row r="926" spans="1:1" ht="15.75" hidden="1" outlineLevel="1" thickBot="1" x14ac:dyDescent="0.3">
      <c r="A926" s="39">
        <v>20</v>
      </c>
    </row>
    <row r="927" spans="1:1" ht="15.75" hidden="1" outlineLevel="1" thickBot="1" x14ac:dyDescent="0.3">
      <c r="A927" s="39">
        <v>21</v>
      </c>
    </row>
    <row r="928" spans="1:1" ht="15.75" hidden="1" outlineLevel="1" thickBot="1" x14ac:dyDescent="0.3">
      <c r="A928" s="39">
        <v>22</v>
      </c>
    </row>
    <row r="929" spans="1:1" ht="15.75" hidden="1" outlineLevel="1" thickBot="1" x14ac:dyDescent="0.3">
      <c r="A929" s="39">
        <v>23</v>
      </c>
    </row>
    <row r="930" spans="1:1" ht="15.75" hidden="1" outlineLevel="1" thickBot="1" x14ac:dyDescent="0.3">
      <c r="A930" s="39">
        <v>24</v>
      </c>
    </row>
    <row r="931" spans="1:1" ht="15.75" hidden="1" outlineLevel="1" thickBot="1" x14ac:dyDescent="0.3">
      <c r="A931" s="39">
        <v>25</v>
      </c>
    </row>
    <row r="932" spans="1:1" ht="15.75" hidden="1" outlineLevel="1" thickBot="1" x14ac:dyDescent="0.3">
      <c r="A932" s="39">
        <v>26</v>
      </c>
    </row>
    <row r="933" spans="1:1" ht="15.75" hidden="1" outlineLevel="1" thickBot="1" x14ac:dyDescent="0.3">
      <c r="A933" s="39">
        <v>27</v>
      </c>
    </row>
    <row r="934" spans="1:1" ht="15.75" hidden="1" outlineLevel="1" thickBot="1" x14ac:dyDescent="0.3">
      <c r="A934" s="39">
        <v>28</v>
      </c>
    </row>
    <row r="935" spans="1:1" ht="15.75" hidden="1" outlineLevel="1" thickBot="1" x14ac:dyDescent="0.3">
      <c r="A935" s="39">
        <v>29</v>
      </c>
    </row>
    <row r="936" spans="1:1" ht="15.75" hidden="1" outlineLevel="1" thickBot="1" x14ac:dyDescent="0.3">
      <c r="A936" s="39">
        <v>30</v>
      </c>
    </row>
    <row r="937" spans="1:1" ht="15.75" hidden="1" outlineLevel="1" thickBot="1" x14ac:dyDescent="0.3">
      <c r="A937" s="39">
        <v>31</v>
      </c>
    </row>
    <row r="938" spans="1:1" ht="15.75" hidden="1" outlineLevel="1" thickBot="1" x14ac:dyDescent="0.3">
      <c r="A938" s="39">
        <v>32</v>
      </c>
    </row>
    <row r="939" spans="1:1" ht="15.75" hidden="1" outlineLevel="1" thickBot="1" x14ac:dyDescent="0.3">
      <c r="A939" s="39">
        <v>33</v>
      </c>
    </row>
    <row r="940" spans="1:1" ht="15.75" hidden="1" outlineLevel="1" thickBot="1" x14ac:dyDescent="0.3">
      <c r="A940" s="39">
        <v>34</v>
      </c>
    </row>
    <row r="941" spans="1:1" ht="15.75" hidden="1" outlineLevel="1" thickBot="1" x14ac:dyDescent="0.3">
      <c r="A941" s="39">
        <v>35</v>
      </c>
    </row>
    <row r="942" spans="1:1" ht="15.75" hidden="1" outlineLevel="1" thickBot="1" x14ac:dyDescent="0.3">
      <c r="A942" s="39">
        <v>36</v>
      </c>
    </row>
    <row r="943" spans="1:1" ht="15.75" hidden="1" outlineLevel="1" thickBot="1" x14ac:dyDescent="0.3">
      <c r="A943" s="39">
        <v>37</v>
      </c>
    </row>
    <row r="944" spans="1:1" ht="15.75" hidden="1" outlineLevel="1" thickBot="1" x14ac:dyDescent="0.3">
      <c r="A944" s="39">
        <v>38</v>
      </c>
    </row>
    <row r="945" spans="1:14" ht="15.75" hidden="1" outlineLevel="1" thickBot="1" x14ac:dyDescent="0.3">
      <c r="A945" s="39">
        <v>39</v>
      </c>
    </row>
    <row r="946" spans="1:14" ht="15.75" hidden="1" outlineLevel="1" thickBot="1" x14ac:dyDescent="0.3">
      <c r="A946" s="39">
        <v>40</v>
      </c>
    </row>
    <row r="947" spans="1:14" ht="15.75" hidden="1" outlineLevel="1" thickBot="1" x14ac:dyDescent="0.3">
      <c r="A947" s="39">
        <v>41</v>
      </c>
    </row>
    <row r="948" spans="1:14" ht="15.75" hidden="1" outlineLevel="1" thickBot="1" x14ac:dyDescent="0.3">
      <c r="A948" s="39">
        <v>42</v>
      </c>
    </row>
    <row r="949" spans="1:14" ht="15.75" hidden="1" outlineLevel="1" thickBot="1" x14ac:dyDescent="0.3">
      <c r="A949" s="39">
        <v>43</v>
      </c>
    </row>
    <row r="950" spans="1:14" ht="15.75" hidden="1" outlineLevel="1" thickBot="1" x14ac:dyDescent="0.3">
      <c r="A950" s="39">
        <v>44</v>
      </c>
    </row>
    <row r="951" spans="1:14" ht="15.75" hidden="1" outlineLevel="1" thickBot="1" x14ac:dyDescent="0.3">
      <c r="A951" s="39">
        <v>45</v>
      </c>
      <c r="B951" s="382"/>
      <c r="C951" s="55"/>
      <c r="D951" s="55"/>
      <c r="E951" s="55"/>
      <c r="F951" s="55"/>
      <c r="G951" s="55"/>
      <c r="H951" s="353"/>
      <c r="I951" s="55"/>
      <c r="J951" s="214"/>
      <c r="K951" s="55"/>
      <c r="L951" s="214"/>
      <c r="M951" s="214"/>
      <c r="N951" s="214"/>
    </row>
    <row r="952" spans="1:14" ht="15.75" hidden="1" outlineLevel="1" thickBot="1" x14ac:dyDescent="0.3">
      <c r="A952" s="39">
        <v>46</v>
      </c>
      <c r="B952" s="382"/>
      <c r="C952" s="55"/>
      <c r="D952" s="55"/>
      <c r="E952" s="55"/>
      <c r="F952" s="56"/>
      <c r="G952" s="55" t="s">
        <v>70</v>
      </c>
      <c r="H952" s="353"/>
      <c r="I952" s="55"/>
      <c r="J952" s="56"/>
      <c r="K952" s="55" t="s">
        <v>70</v>
      </c>
      <c r="L952" s="55"/>
      <c r="M952" s="55"/>
      <c r="N952" s="214"/>
    </row>
    <row r="953" spans="1:14" ht="15.75" hidden="1" outlineLevel="1" thickBot="1" x14ac:dyDescent="0.3">
      <c r="A953" s="39">
        <v>47</v>
      </c>
      <c r="B953" s="382"/>
      <c r="C953" s="55"/>
      <c r="D953" s="55"/>
      <c r="E953" s="55"/>
      <c r="F953" s="56"/>
      <c r="G953" s="55" t="s">
        <v>70</v>
      </c>
      <c r="H953" s="353"/>
      <c r="I953" s="55"/>
      <c r="J953" s="56"/>
      <c r="K953" s="55" t="s">
        <v>70</v>
      </c>
      <c r="L953" s="55"/>
      <c r="M953" s="55"/>
      <c r="N953" s="214"/>
    </row>
    <row r="954" spans="1:14" ht="15.75" hidden="1" outlineLevel="1" thickBot="1" x14ac:dyDescent="0.3">
      <c r="A954" s="39">
        <v>48</v>
      </c>
      <c r="B954" s="382"/>
      <c r="C954" s="55"/>
      <c r="D954" s="55"/>
      <c r="E954" s="55"/>
      <c r="F954" s="56"/>
      <c r="G954" s="55" t="s">
        <v>70</v>
      </c>
      <c r="H954" s="353"/>
      <c r="I954" s="55"/>
      <c r="J954" s="56"/>
      <c r="K954" s="55" t="s">
        <v>70</v>
      </c>
      <c r="L954" s="55"/>
      <c r="M954" s="55"/>
      <c r="N954" s="214"/>
    </row>
    <row r="955" spans="1:14" ht="15.75" hidden="1" outlineLevel="1" thickBot="1" x14ac:dyDescent="0.3">
      <c r="A955" s="39">
        <v>49</v>
      </c>
      <c r="B955" s="382"/>
      <c r="C955" s="55"/>
      <c r="D955" s="55"/>
      <c r="E955" s="55"/>
      <c r="F955" s="56"/>
      <c r="G955" s="55" t="s">
        <v>70</v>
      </c>
      <c r="H955" s="353"/>
      <c r="I955" s="55"/>
      <c r="J955" s="56"/>
      <c r="K955" s="55" t="s">
        <v>70</v>
      </c>
      <c r="L955" s="55"/>
      <c r="M955" s="55"/>
      <c r="N955" s="214"/>
    </row>
    <row r="956" spans="1:14" ht="15.75" hidden="1" outlineLevel="1" thickBot="1" x14ac:dyDescent="0.3">
      <c r="A956" s="39">
        <v>50</v>
      </c>
      <c r="B956" s="382"/>
      <c r="C956" s="55"/>
      <c r="D956" s="55"/>
      <c r="E956" s="55"/>
      <c r="F956" s="56"/>
      <c r="G956" s="55" t="s">
        <v>70</v>
      </c>
      <c r="H956" s="353"/>
      <c r="I956" s="55"/>
      <c r="J956" s="56"/>
      <c r="K956" s="55" t="s">
        <v>70</v>
      </c>
      <c r="L956" s="55"/>
      <c r="M956" s="55"/>
      <c r="N956" s="214"/>
    </row>
    <row r="957" spans="1:14" ht="15.75" hidden="1" outlineLevel="1" thickBot="1" x14ac:dyDescent="0.3">
      <c r="A957" s="39">
        <v>51</v>
      </c>
      <c r="B957" s="382"/>
      <c r="C957" s="55"/>
      <c r="D957" s="55"/>
      <c r="E957" s="55"/>
      <c r="F957" s="56"/>
      <c r="G957" s="55" t="s">
        <v>70</v>
      </c>
      <c r="H957" s="353"/>
      <c r="I957" s="55"/>
      <c r="J957" s="56"/>
      <c r="K957" s="55" t="s">
        <v>70</v>
      </c>
      <c r="L957" s="55"/>
      <c r="M957" s="55"/>
      <c r="N957" s="214"/>
    </row>
    <row r="958" spans="1:14" ht="15.75" hidden="1" outlineLevel="1" thickBot="1" x14ac:dyDescent="0.3">
      <c r="A958" s="39">
        <v>52</v>
      </c>
      <c r="B958" s="382"/>
      <c r="C958" s="55"/>
      <c r="D958" s="55"/>
      <c r="E958" s="55"/>
      <c r="F958" s="56"/>
      <c r="G958" s="55" t="s">
        <v>70</v>
      </c>
      <c r="H958" s="353"/>
      <c r="I958" s="55"/>
      <c r="J958" s="56"/>
      <c r="K958" s="55" t="s">
        <v>70</v>
      </c>
      <c r="L958" s="55"/>
      <c r="M958" s="55"/>
      <c r="N958" s="214"/>
    </row>
    <row r="959" spans="1:14" ht="15.75" hidden="1" outlineLevel="1" thickBot="1" x14ac:dyDescent="0.3">
      <c r="A959" s="39">
        <v>53</v>
      </c>
      <c r="B959" s="382"/>
      <c r="C959" s="55"/>
      <c r="D959" s="55"/>
      <c r="E959" s="55"/>
      <c r="F959" s="56"/>
      <c r="G959" s="55" t="s">
        <v>70</v>
      </c>
      <c r="H959" s="353"/>
      <c r="I959" s="55"/>
      <c r="J959" s="56"/>
      <c r="K959" s="55" t="s">
        <v>70</v>
      </c>
      <c r="L959" s="55"/>
      <c r="M959" s="55"/>
      <c r="N959" s="214"/>
    </row>
    <row r="960" spans="1:14" ht="15.75" hidden="1" outlineLevel="1" thickBot="1" x14ac:dyDescent="0.3">
      <c r="A960" s="39">
        <v>54</v>
      </c>
      <c r="B960" s="382"/>
      <c r="C960" s="55"/>
      <c r="D960" s="55"/>
      <c r="E960" s="55"/>
      <c r="F960" s="56"/>
      <c r="G960" s="55" t="s">
        <v>70</v>
      </c>
      <c r="H960" s="353"/>
      <c r="I960" s="55"/>
      <c r="J960" s="56"/>
      <c r="K960" s="55" t="s">
        <v>70</v>
      </c>
      <c r="L960" s="55"/>
      <c r="M960" s="55"/>
      <c r="N960" s="214"/>
    </row>
    <row r="961" spans="1:14" ht="15.75" hidden="1" outlineLevel="1" thickBot="1" x14ac:dyDescent="0.3">
      <c r="A961" s="39">
        <v>55</v>
      </c>
      <c r="B961" s="382"/>
      <c r="C961" s="55"/>
      <c r="D961" s="55"/>
      <c r="E961" s="55"/>
      <c r="F961" s="56"/>
      <c r="G961" s="55" t="s">
        <v>70</v>
      </c>
      <c r="H961" s="353"/>
      <c r="I961" s="55"/>
      <c r="J961" s="56"/>
      <c r="K961" s="55" t="s">
        <v>70</v>
      </c>
      <c r="L961" s="55"/>
      <c r="M961" s="55"/>
      <c r="N961" s="214"/>
    </row>
    <row r="962" spans="1:14" ht="15.75" hidden="1" outlineLevel="1" thickBot="1" x14ac:dyDescent="0.3">
      <c r="A962" s="39">
        <v>56</v>
      </c>
      <c r="B962" s="382"/>
      <c r="C962" s="55"/>
      <c r="D962" s="55"/>
      <c r="E962" s="55"/>
      <c r="F962" s="56"/>
      <c r="G962" s="55" t="s">
        <v>70</v>
      </c>
      <c r="H962" s="353"/>
      <c r="I962" s="55"/>
      <c r="J962" s="56"/>
      <c r="K962" s="55" t="s">
        <v>70</v>
      </c>
      <c r="L962" s="55"/>
      <c r="M962" s="55"/>
      <c r="N962" s="214"/>
    </row>
    <row r="963" spans="1:14" ht="15.75" hidden="1" outlineLevel="1" thickBot="1" x14ac:dyDescent="0.3">
      <c r="A963" s="39">
        <v>57</v>
      </c>
      <c r="B963" s="382"/>
      <c r="C963" s="55"/>
      <c r="D963" s="55"/>
      <c r="E963" s="55"/>
      <c r="F963" s="56"/>
      <c r="G963" s="55" t="s">
        <v>70</v>
      </c>
      <c r="H963" s="353"/>
      <c r="I963" s="55"/>
      <c r="J963" s="56"/>
      <c r="K963" s="55" t="s">
        <v>70</v>
      </c>
      <c r="L963" s="55"/>
      <c r="M963" s="55"/>
      <c r="N963" s="214"/>
    </row>
    <row r="964" spans="1:14" ht="15.75" hidden="1" outlineLevel="1" thickBot="1" x14ac:dyDescent="0.3">
      <c r="A964" s="39">
        <v>58</v>
      </c>
      <c r="B964" s="382"/>
      <c r="C964" s="55"/>
      <c r="D964" s="55"/>
      <c r="E964" s="55"/>
      <c r="F964" s="56"/>
      <c r="G964" s="55" t="s">
        <v>70</v>
      </c>
      <c r="H964" s="353"/>
      <c r="I964" s="55"/>
      <c r="J964" s="56"/>
      <c r="K964" s="55" t="s">
        <v>70</v>
      </c>
      <c r="L964" s="55"/>
      <c r="M964" s="55"/>
      <c r="N964" s="214"/>
    </row>
    <row r="965" spans="1:14" ht="15.75" hidden="1" outlineLevel="1" thickBot="1" x14ac:dyDescent="0.3">
      <c r="A965" s="39">
        <v>59</v>
      </c>
      <c r="B965" s="382"/>
      <c r="C965" s="55"/>
      <c r="D965" s="55"/>
      <c r="E965" s="55"/>
      <c r="F965" s="56"/>
      <c r="G965" s="55" t="s">
        <v>70</v>
      </c>
      <c r="H965" s="353"/>
      <c r="I965" s="55"/>
      <c r="J965" s="56"/>
      <c r="K965" s="55" t="s">
        <v>70</v>
      </c>
      <c r="L965" s="55"/>
      <c r="M965" s="55"/>
      <c r="N965" s="214"/>
    </row>
    <row r="966" spans="1:14" ht="15.75" hidden="1" outlineLevel="1" thickBot="1" x14ac:dyDescent="0.3">
      <c r="A966" s="39">
        <v>60</v>
      </c>
      <c r="B966" s="382"/>
      <c r="C966" s="55"/>
      <c r="D966" s="55"/>
      <c r="E966" s="55"/>
      <c r="F966" s="56"/>
      <c r="G966" s="55" t="s">
        <v>70</v>
      </c>
      <c r="H966" s="353"/>
      <c r="I966" s="55"/>
      <c r="J966" s="56"/>
      <c r="K966" s="55" t="s">
        <v>70</v>
      </c>
      <c r="L966" s="55"/>
      <c r="M966" s="55"/>
      <c r="N966" s="214"/>
    </row>
    <row r="967" spans="1:14" ht="15.75" hidden="1" outlineLevel="1" thickBot="1" x14ac:dyDescent="0.3">
      <c r="A967" s="39">
        <v>61</v>
      </c>
      <c r="B967" s="382"/>
      <c r="C967" s="55"/>
      <c r="D967" s="55"/>
      <c r="E967" s="55"/>
      <c r="F967" s="56"/>
      <c r="G967" s="55" t="s">
        <v>70</v>
      </c>
      <c r="H967" s="353"/>
      <c r="I967" s="55"/>
      <c r="J967" s="56"/>
      <c r="K967" s="55" t="s">
        <v>70</v>
      </c>
      <c r="L967" s="55"/>
      <c r="M967" s="55"/>
      <c r="N967" s="214"/>
    </row>
    <row r="968" spans="1:14" ht="15.75" hidden="1" outlineLevel="1" thickBot="1" x14ac:dyDescent="0.3">
      <c r="A968" s="39">
        <v>62</v>
      </c>
      <c r="B968" s="382"/>
      <c r="C968" s="55"/>
      <c r="D968" s="55"/>
      <c r="E968" s="55"/>
      <c r="F968" s="56"/>
      <c r="G968" s="55" t="s">
        <v>70</v>
      </c>
      <c r="H968" s="353"/>
      <c r="I968" s="55"/>
      <c r="J968" s="56"/>
      <c r="K968" s="55" t="s">
        <v>70</v>
      </c>
      <c r="L968" s="55"/>
      <c r="M968" s="55"/>
      <c r="N968" s="214"/>
    </row>
    <row r="969" spans="1:14" ht="15.75" hidden="1" outlineLevel="1" thickBot="1" x14ac:dyDescent="0.3">
      <c r="A969" s="39">
        <v>63</v>
      </c>
      <c r="B969" s="382"/>
      <c r="C969" s="55"/>
      <c r="D969" s="55"/>
      <c r="E969" s="55"/>
      <c r="F969" s="56"/>
      <c r="G969" s="55" t="s">
        <v>70</v>
      </c>
      <c r="H969" s="353"/>
      <c r="I969" s="55"/>
      <c r="J969" s="56"/>
      <c r="K969" s="55" t="s">
        <v>70</v>
      </c>
      <c r="L969" s="55"/>
      <c r="M969" s="55"/>
      <c r="N969" s="214"/>
    </row>
    <row r="970" spans="1:14" ht="15.75" hidden="1" outlineLevel="1" thickBot="1" x14ac:dyDescent="0.3">
      <c r="A970" s="39">
        <v>64</v>
      </c>
      <c r="B970" s="382"/>
      <c r="C970" s="55"/>
      <c r="D970" s="55"/>
      <c r="E970" s="55"/>
      <c r="F970" s="56"/>
      <c r="G970" s="55" t="s">
        <v>70</v>
      </c>
      <c r="H970" s="353"/>
      <c r="I970" s="55"/>
      <c r="J970" s="56"/>
      <c r="K970" s="55" t="s">
        <v>70</v>
      </c>
      <c r="L970" s="55"/>
      <c r="M970" s="55"/>
      <c r="N970" s="214"/>
    </row>
    <row r="971" spans="1:14" ht="15.75" hidden="1" outlineLevel="1" thickBot="1" x14ac:dyDescent="0.3">
      <c r="A971" s="39">
        <v>65</v>
      </c>
      <c r="B971" s="382"/>
      <c r="C971" s="55"/>
      <c r="D971" s="55"/>
      <c r="E971" s="55"/>
      <c r="F971" s="56"/>
      <c r="G971" s="55" t="s">
        <v>70</v>
      </c>
      <c r="H971" s="353"/>
      <c r="I971" s="55"/>
      <c r="J971" s="56"/>
      <c r="K971" s="55" t="s">
        <v>70</v>
      </c>
      <c r="L971" s="55"/>
      <c r="M971" s="55"/>
      <c r="N971" s="214"/>
    </row>
    <row r="972" spans="1:14" ht="15.75" hidden="1" outlineLevel="1" thickBot="1" x14ac:dyDescent="0.3">
      <c r="A972" s="39">
        <v>66</v>
      </c>
      <c r="B972" s="382"/>
      <c r="C972" s="55"/>
      <c r="D972" s="55"/>
      <c r="E972" s="55"/>
      <c r="F972" s="56"/>
      <c r="G972" s="55" t="s">
        <v>70</v>
      </c>
      <c r="H972" s="353"/>
      <c r="I972" s="55"/>
      <c r="J972" s="56"/>
      <c r="K972" s="55" t="s">
        <v>70</v>
      </c>
      <c r="L972" s="55"/>
      <c r="M972" s="55"/>
      <c r="N972" s="214"/>
    </row>
    <row r="973" spans="1:14" ht="15.75" hidden="1" outlineLevel="1" thickBot="1" x14ac:dyDescent="0.3">
      <c r="A973" s="39">
        <v>67</v>
      </c>
      <c r="B973" s="382"/>
      <c r="C973" s="55"/>
      <c r="D973" s="55"/>
      <c r="E973" s="55"/>
      <c r="F973" s="56"/>
      <c r="G973" s="55" t="s">
        <v>70</v>
      </c>
      <c r="H973" s="353"/>
      <c r="I973" s="55"/>
      <c r="J973" s="56"/>
      <c r="K973" s="55" t="s">
        <v>70</v>
      </c>
      <c r="L973" s="55"/>
      <c r="M973" s="55"/>
      <c r="N973" s="214"/>
    </row>
    <row r="974" spans="1:14" ht="15.75" hidden="1" outlineLevel="1" thickBot="1" x14ac:dyDescent="0.3">
      <c r="A974" s="39">
        <v>68</v>
      </c>
      <c r="B974" s="382"/>
      <c r="C974" s="55"/>
      <c r="D974" s="55"/>
      <c r="E974" s="55"/>
      <c r="F974" s="56"/>
      <c r="G974" s="55" t="s">
        <v>70</v>
      </c>
      <c r="H974" s="353"/>
      <c r="I974" s="55"/>
      <c r="J974" s="56"/>
      <c r="K974" s="55" t="s">
        <v>70</v>
      </c>
      <c r="L974" s="55"/>
      <c r="M974" s="55"/>
      <c r="N974" s="214"/>
    </row>
    <row r="975" spans="1:14" ht="15.75" hidden="1" outlineLevel="1" thickBot="1" x14ac:dyDescent="0.3">
      <c r="A975" s="39">
        <v>69</v>
      </c>
      <c r="B975" s="382"/>
      <c r="C975" s="55"/>
      <c r="D975" s="55"/>
      <c r="E975" s="55"/>
      <c r="F975" s="56"/>
      <c r="G975" s="55" t="s">
        <v>70</v>
      </c>
      <c r="H975" s="353"/>
      <c r="I975" s="55"/>
      <c r="J975" s="56"/>
      <c r="K975" s="55" t="s">
        <v>70</v>
      </c>
      <c r="L975" s="55"/>
      <c r="M975" s="55"/>
      <c r="N975" s="214"/>
    </row>
    <row r="976" spans="1:14" ht="15.75" hidden="1" outlineLevel="1" thickBot="1" x14ac:dyDescent="0.3">
      <c r="A976" s="39">
        <v>70</v>
      </c>
      <c r="B976" s="382"/>
      <c r="C976" s="55"/>
      <c r="D976" s="55"/>
      <c r="E976" s="55"/>
      <c r="F976" s="56"/>
      <c r="G976" s="55" t="s">
        <v>70</v>
      </c>
      <c r="H976" s="353"/>
      <c r="I976" s="55"/>
      <c r="J976" s="56"/>
      <c r="K976" s="55" t="s">
        <v>70</v>
      </c>
      <c r="L976" s="55"/>
      <c r="M976" s="55"/>
      <c r="N976" s="214"/>
    </row>
    <row r="977" spans="1:18" ht="15.75" hidden="1" outlineLevel="1" thickBot="1" x14ac:dyDescent="0.3">
      <c r="A977" s="39">
        <v>71</v>
      </c>
      <c r="B977" s="382"/>
      <c r="C977" s="55"/>
      <c r="D977" s="55"/>
      <c r="E977" s="55"/>
      <c r="F977" s="56"/>
      <c r="G977" s="55" t="s">
        <v>70</v>
      </c>
      <c r="H977" s="353"/>
      <c r="I977" s="55"/>
      <c r="J977" s="56"/>
      <c r="K977" s="55" t="s">
        <v>70</v>
      </c>
      <c r="L977" s="55"/>
      <c r="M977" s="55"/>
      <c r="N977" s="214"/>
    </row>
    <row r="978" spans="1:18" ht="15.75" hidden="1" outlineLevel="1" thickBot="1" x14ac:dyDescent="0.3">
      <c r="A978" s="39">
        <v>72</v>
      </c>
      <c r="B978" s="382"/>
      <c r="C978" s="55"/>
      <c r="D978" s="55"/>
      <c r="E978" s="55"/>
      <c r="F978" s="56"/>
      <c r="G978" s="55" t="s">
        <v>70</v>
      </c>
      <c r="H978" s="353"/>
      <c r="I978" s="55"/>
      <c r="J978" s="56"/>
      <c r="K978" s="55" t="s">
        <v>70</v>
      </c>
      <c r="L978" s="55"/>
      <c r="M978" s="55"/>
      <c r="N978" s="214"/>
    </row>
    <row r="979" spans="1:18" ht="15.75" hidden="1" outlineLevel="1" thickBot="1" x14ac:dyDescent="0.3">
      <c r="A979" s="39">
        <v>73</v>
      </c>
      <c r="B979" s="382"/>
      <c r="C979" s="55"/>
      <c r="D979" s="55"/>
      <c r="E979" s="55"/>
      <c r="F979" s="56"/>
      <c r="G979" s="55" t="s">
        <v>70</v>
      </c>
      <c r="H979" s="353"/>
      <c r="I979" s="55"/>
      <c r="J979" s="56"/>
      <c r="K979" s="55" t="s">
        <v>70</v>
      </c>
      <c r="L979" s="55"/>
      <c r="M979" s="55"/>
      <c r="N979" s="214"/>
    </row>
    <row r="980" spans="1:18" ht="15.75" hidden="1" outlineLevel="1" thickBot="1" x14ac:dyDescent="0.3">
      <c r="A980" s="39">
        <v>74</v>
      </c>
      <c r="B980" s="382"/>
      <c r="C980" s="55"/>
      <c r="D980" s="55"/>
      <c r="E980" s="55"/>
      <c r="F980" s="56"/>
      <c r="G980" s="55" t="s">
        <v>70</v>
      </c>
      <c r="H980" s="353"/>
      <c r="I980" s="55"/>
      <c r="J980" s="56"/>
      <c r="K980" s="55" t="s">
        <v>70</v>
      </c>
      <c r="L980" s="55"/>
      <c r="M980" s="55"/>
      <c r="N980" s="214"/>
    </row>
    <row r="981" spans="1:18" ht="15.75" hidden="1" outlineLevel="1" thickBot="1" x14ac:dyDescent="0.3">
      <c r="A981" s="39">
        <v>75</v>
      </c>
      <c r="B981" s="382"/>
      <c r="C981" s="55"/>
      <c r="D981" s="55"/>
      <c r="E981" s="55"/>
      <c r="F981" s="56"/>
      <c r="G981" s="55" t="s">
        <v>70</v>
      </c>
      <c r="H981" s="353"/>
      <c r="I981" s="55"/>
      <c r="J981" s="56"/>
      <c r="K981" s="55" t="s">
        <v>70</v>
      </c>
      <c r="L981" s="55"/>
      <c r="M981" s="55"/>
      <c r="N981" s="214"/>
    </row>
    <row r="982" spans="1:18" ht="15.75" hidden="1" outlineLevel="1" thickBot="1" x14ac:dyDescent="0.3">
      <c r="A982" s="39">
        <v>76</v>
      </c>
      <c r="B982" s="382"/>
      <c r="C982" s="55"/>
      <c r="D982" s="55"/>
      <c r="E982" s="55"/>
      <c r="F982" s="56"/>
      <c r="G982" s="55" t="s">
        <v>70</v>
      </c>
      <c r="H982" s="353"/>
      <c r="I982" s="55"/>
      <c r="J982" s="56"/>
      <c r="K982" s="55" t="s">
        <v>70</v>
      </c>
      <c r="L982" s="55"/>
      <c r="M982" s="55"/>
      <c r="N982" s="214"/>
    </row>
    <row r="983" spans="1:18" ht="15.75" hidden="1" outlineLevel="1" thickBot="1" x14ac:dyDescent="0.3">
      <c r="A983" s="39">
        <v>77</v>
      </c>
      <c r="B983" s="382"/>
      <c r="C983" s="55"/>
      <c r="D983" s="55"/>
      <c r="E983" s="55"/>
      <c r="F983" s="56"/>
      <c r="G983" s="55" t="s">
        <v>70</v>
      </c>
      <c r="H983" s="353"/>
      <c r="I983" s="55"/>
      <c r="J983" s="56"/>
      <c r="K983" s="55" t="s">
        <v>70</v>
      </c>
      <c r="L983" s="55"/>
      <c r="M983" s="55"/>
      <c r="N983" s="214"/>
    </row>
    <row r="984" spans="1:18" ht="15.75" hidden="1" outlineLevel="1" thickBot="1" x14ac:dyDescent="0.3">
      <c r="A984" s="55">
        <v>78</v>
      </c>
      <c r="B984" s="382"/>
      <c r="C984" s="55"/>
      <c r="D984" s="55"/>
      <c r="E984" s="55"/>
      <c r="F984" s="56"/>
      <c r="G984" s="55" t="s">
        <v>70</v>
      </c>
      <c r="H984" s="353"/>
      <c r="I984" s="55"/>
      <c r="J984" s="56"/>
      <c r="K984" s="55" t="s">
        <v>70</v>
      </c>
      <c r="L984" s="55"/>
      <c r="M984" s="55"/>
      <c r="N984" s="214"/>
      <c r="O984" s="214"/>
      <c r="P984" s="214"/>
      <c r="Q984" s="214"/>
      <c r="R984" s="214"/>
    </row>
    <row r="985" spans="1:18" ht="15.75" hidden="1" outlineLevel="1" thickBot="1" x14ac:dyDescent="0.3">
      <c r="A985" s="55">
        <v>79</v>
      </c>
      <c r="B985" s="382"/>
      <c r="C985" s="55"/>
      <c r="D985" s="55"/>
      <c r="E985" s="55"/>
      <c r="F985" s="56"/>
      <c r="G985" s="55" t="s">
        <v>70</v>
      </c>
      <c r="H985" s="353"/>
      <c r="I985" s="55"/>
      <c r="J985" s="56"/>
      <c r="K985" s="55" t="s">
        <v>70</v>
      </c>
      <c r="L985" s="55"/>
      <c r="M985" s="55"/>
      <c r="N985" s="214"/>
      <c r="O985" s="214"/>
      <c r="P985" s="214"/>
      <c r="Q985" s="214"/>
      <c r="R985" s="214"/>
    </row>
    <row r="986" spans="1:18" ht="15.75" hidden="1" outlineLevel="1" thickBot="1" x14ac:dyDescent="0.3">
      <c r="A986" s="55">
        <v>80</v>
      </c>
      <c r="B986" s="382"/>
      <c r="C986" s="55"/>
      <c r="D986" s="55"/>
      <c r="E986" s="55"/>
      <c r="F986" s="56"/>
      <c r="G986" s="55" t="s">
        <v>70</v>
      </c>
      <c r="H986" s="353"/>
      <c r="I986" s="55"/>
      <c r="J986" s="56"/>
      <c r="K986" s="55" t="s">
        <v>70</v>
      </c>
      <c r="L986" s="55"/>
      <c r="M986" s="55"/>
      <c r="N986" s="214"/>
      <c r="O986" s="214"/>
      <c r="P986" s="214"/>
      <c r="Q986" s="214"/>
      <c r="R986" s="214"/>
    </row>
    <row r="987" spans="1:18" ht="15.75" hidden="1" outlineLevel="1" thickBot="1" x14ac:dyDescent="0.3">
      <c r="A987" s="55">
        <v>81</v>
      </c>
      <c r="B987" s="382"/>
      <c r="C987" s="55"/>
      <c r="D987" s="55"/>
      <c r="E987" s="55"/>
      <c r="F987" s="56"/>
      <c r="G987" s="55" t="s">
        <v>70</v>
      </c>
      <c r="H987" s="353"/>
      <c r="I987" s="55"/>
      <c r="J987" s="56"/>
      <c r="K987" s="55" t="s">
        <v>70</v>
      </c>
      <c r="L987" s="55"/>
      <c r="M987" s="55"/>
      <c r="N987" s="214"/>
      <c r="O987" s="214"/>
      <c r="P987" s="214"/>
      <c r="Q987" s="214"/>
      <c r="R987" s="214"/>
    </row>
    <row r="988" spans="1:18" ht="15.75" hidden="1" outlineLevel="1" thickBot="1" x14ac:dyDescent="0.3">
      <c r="A988" s="55">
        <v>82</v>
      </c>
      <c r="B988" s="382"/>
      <c r="C988" s="55"/>
      <c r="D988" s="55"/>
      <c r="E988" s="55"/>
      <c r="F988" s="56"/>
      <c r="G988" s="55" t="s">
        <v>70</v>
      </c>
      <c r="H988" s="353"/>
      <c r="I988" s="55"/>
      <c r="J988" s="56"/>
      <c r="K988" s="55" t="s">
        <v>70</v>
      </c>
      <c r="L988" s="55"/>
      <c r="M988" s="55"/>
      <c r="N988" s="214"/>
      <c r="O988" s="214"/>
      <c r="P988" s="214"/>
      <c r="Q988" s="214"/>
      <c r="R988" s="214"/>
    </row>
    <row r="989" spans="1:18" ht="15.75" hidden="1" outlineLevel="1" thickBot="1" x14ac:dyDescent="0.3">
      <c r="A989" s="55">
        <v>83</v>
      </c>
      <c r="B989" s="382"/>
      <c r="C989" s="55"/>
      <c r="D989" s="55"/>
      <c r="E989" s="55"/>
      <c r="F989" s="56"/>
      <c r="G989" s="55" t="s">
        <v>70</v>
      </c>
      <c r="H989" s="353"/>
      <c r="I989" s="55"/>
      <c r="J989" s="56"/>
      <c r="K989" s="55" t="s">
        <v>70</v>
      </c>
      <c r="L989" s="55"/>
      <c r="M989" s="55"/>
      <c r="N989" s="214"/>
      <c r="O989" s="214"/>
      <c r="P989" s="214"/>
      <c r="Q989" s="214"/>
      <c r="R989" s="214"/>
    </row>
    <row r="990" spans="1:18" ht="15.75" hidden="1" outlineLevel="1" thickBot="1" x14ac:dyDescent="0.3">
      <c r="A990" s="55">
        <v>84</v>
      </c>
      <c r="B990" s="382"/>
      <c r="C990" s="55"/>
      <c r="D990" s="55"/>
      <c r="E990" s="55"/>
      <c r="F990" s="56"/>
      <c r="G990" s="55" t="s">
        <v>70</v>
      </c>
      <c r="H990" s="353"/>
      <c r="I990" s="55"/>
      <c r="J990" s="56"/>
      <c r="K990" s="55" t="s">
        <v>70</v>
      </c>
      <c r="L990" s="55"/>
      <c r="M990" s="55"/>
      <c r="N990" s="214"/>
      <c r="O990" s="214"/>
      <c r="P990" s="214"/>
      <c r="Q990" s="214"/>
      <c r="R990" s="214"/>
    </row>
    <row r="991" spans="1:18" ht="15.75" hidden="1" outlineLevel="1" thickBot="1" x14ac:dyDescent="0.3">
      <c r="A991" s="55">
        <v>85</v>
      </c>
      <c r="B991" s="382"/>
      <c r="C991" s="55"/>
      <c r="D991" s="55"/>
      <c r="E991" s="55"/>
      <c r="F991" s="56"/>
      <c r="G991" s="55" t="s">
        <v>70</v>
      </c>
      <c r="H991" s="353"/>
      <c r="I991" s="55"/>
      <c r="J991" s="56"/>
      <c r="K991" s="55" t="s">
        <v>70</v>
      </c>
      <c r="L991" s="55"/>
      <c r="M991" s="55"/>
      <c r="N991" s="214"/>
      <c r="O991" s="214"/>
      <c r="P991" s="214"/>
      <c r="Q991" s="214"/>
      <c r="R991" s="214"/>
    </row>
    <row r="992" spans="1:18" ht="15.75" hidden="1" outlineLevel="1" thickBot="1" x14ac:dyDescent="0.3">
      <c r="A992" s="55">
        <v>86</v>
      </c>
      <c r="B992" s="382"/>
      <c r="C992" s="55"/>
      <c r="D992" s="55"/>
      <c r="E992" s="55"/>
      <c r="F992" s="56"/>
      <c r="G992" s="55" t="s">
        <v>70</v>
      </c>
      <c r="H992" s="353"/>
      <c r="I992" s="55"/>
      <c r="J992" s="56"/>
      <c r="K992" s="55" t="s">
        <v>70</v>
      </c>
      <c r="L992" s="55"/>
      <c r="M992" s="55"/>
      <c r="N992" s="214"/>
      <c r="O992" s="214"/>
      <c r="P992" s="214"/>
      <c r="Q992" s="214"/>
      <c r="R992" s="214"/>
    </row>
    <row r="993" spans="1:18" ht="15.75" hidden="1" outlineLevel="1" thickBot="1" x14ac:dyDescent="0.3">
      <c r="A993" s="55">
        <v>87</v>
      </c>
      <c r="B993" s="382"/>
      <c r="C993" s="55"/>
      <c r="D993" s="55"/>
      <c r="E993" s="55"/>
      <c r="F993" s="56"/>
      <c r="G993" s="55" t="s">
        <v>70</v>
      </c>
      <c r="H993" s="353"/>
      <c r="I993" s="55"/>
      <c r="J993" s="56"/>
      <c r="K993" s="55" t="s">
        <v>70</v>
      </c>
      <c r="L993" s="55"/>
      <c r="M993" s="55"/>
      <c r="N993" s="214"/>
      <c r="O993" s="214"/>
      <c r="P993" s="214"/>
      <c r="Q993" s="214"/>
      <c r="R993" s="214"/>
    </row>
    <row r="994" spans="1:18" ht="15.75" hidden="1" outlineLevel="1" thickBot="1" x14ac:dyDescent="0.3">
      <c r="A994" s="55">
        <v>88</v>
      </c>
      <c r="B994" s="382"/>
      <c r="C994" s="55"/>
      <c r="D994" s="55"/>
      <c r="E994" s="55"/>
      <c r="F994" s="56"/>
      <c r="G994" s="55" t="s">
        <v>70</v>
      </c>
      <c r="H994" s="353"/>
      <c r="I994" s="55"/>
      <c r="J994" s="56"/>
      <c r="K994" s="55" t="s">
        <v>70</v>
      </c>
      <c r="L994" s="55"/>
      <c r="M994" s="55"/>
      <c r="N994" s="214"/>
      <c r="O994" s="214"/>
      <c r="P994" s="214"/>
      <c r="Q994" s="214"/>
      <c r="R994" s="214"/>
    </row>
    <row r="995" spans="1:18" ht="15.75" hidden="1" outlineLevel="1" thickBot="1" x14ac:dyDescent="0.3">
      <c r="A995" s="55">
        <v>89</v>
      </c>
      <c r="B995" s="382"/>
      <c r="C995" s="55"/>
      <c r="D995" s="55"/>
      <c r="E995" s="55"/>
      <c r="F995" s="56"/>
      <c r="G995" s="55" t="s">
        <v>70</v>
      </c>
      <c r="H995" s="353"/>
      <c r="I995" s="55"/>
      <c r="J995" s="56"/>
      <c r="K995" s="55" t="s">
        <v>70</v>
      </c>
      <c r="L995" s="55"/>
      <c r="M995" s="55"/>
      <c r="N995" s="214"/>
      <c r="O995" s="214"/>
      <c r="P995" s="214"/>
      <c r="Q995" s="214"/>
      <c r="R995" s="214"/>
    </row>
    <row r="996" spans="1:18" ht="15.75" hidden="1" outlineLevel="1" thickBot="1" x14ac:dyDescent="0.3">
      <c r="A996" s="55">
        <v>90</v>
      </c>
      <c r="B996" s="382"/>
      <c r="C996" s="55"/>
      <c r="D996" s="55"/>
      <c r="E996" s="55"/>
      <c r="F996" s="56"/>
      <c r="G996" s="55" t="s">
        <v>70</v>
      </c>
      <c r="H996" s="353"/>
      <c r="I996" s="55"/>
      <c r="J996" s="56"/>
      <c r="K996" s="55" t="s">
        <v>70</v>
      </c>
      <c r="L996" s="55"/>
      <c r="M996" s="55"/>
      <c r="N996" s="214"/>
      <c r="O996" s="214"/>
      <c r="P996" s="214"/>
      <c r="Q996" s="214"/>
      <c r="R996" s="214"/>
    </row>
    <row r="997" spans="1:18" ht="15.75" hidden="1" outlineLevel="1" thickBot="1" x14ac:dyDescent="0.3">
      <c r="A997" s="55">
        <v>91</v>
      </c>
      <c r="B997" s="382"/>
      <c r="C997" s="55"/>
      <c r="D997" s="55"/>
      <c r="E997" s="55"/>
      <c r="F997" s="56"/>
      <c r="G997" s="55" t="s">
        <v>70</v>
      </c>
      <c r="H997" s="353"/>
      <c r="I997" s="55"/>
      <c r="J997" s="56"/>
      <c r="K997" s="55" t="s">
        <v>70</v>
      </c>
      <c r="L997" s="55"/>
      <c r="M997" s="55"/>
      <c r="N997" s="214"/>
    </row>
    <row r="998" spans="1:18" ht="15.75" hidden="1" outlineLevel="1" thickBot="1" x14ac:dyDescent="0.3">
      <c r="A998" s="55">
        <v>92</v>
      </c>
      <c r="B998" s="382"/>
      <c r="C998" s="55"/>
      <c r="D998" s="55"/>
      <c r="E998" s="55"/>
      <c r="F998" s="56"/>
      <c r="G998" s="55" t="s">
        <v>70</v>
      </c>
      <c r="H998" s="353"/>
      <c r="I998" s="55"/>
      <c r="J998" s="56"/>
      <c r="K998" s="55" t="s">
        <v>70</v>
      </c>
      <c r="L998" s="55"/>
      <c r="M998" s="55"/>
      <c r="N998" s="214"/>
    </row>
    <row r="999" spans="1:18" ht="15.75" hidden="1" outlineLevel="1" thickBot="1" x14ac:dyDescent="0.3">
      <c r="A999" s="55">
        <v>93</v>
      </c>
      <c r="B999" s="382"/>
      <c r="C999" s="55"/>
      <c r="D999" s="55"/>
      <c r="E999" s="55"/>
      <c r="F999" s="56"/>
      <c r="G999" s="55" t="s">
        <v>70</v>
      </c>
      <c r="H999" s="353"/>
      <c r="I999" s="55"/>
      <c r="J999" s="56"/>
      <c r="K999" s="55" t="s">
        <v>70</v>
      </c>
      <c r="L999" s="55"/>
      <c r="M999" s="55"/>
      <c r="N999" s="214"/>
    </row>
    <row r="1000" spans="1:18" ht="15.75" hidden="1" outlineLevel="1" thickBot="1" x14ac:dyDescent="0.3">
      <c r="A1000" s="55">
        <v>94</v>
      </c>
      <c r="B1000" s="382"/>
      <c r="C1000" s="55"/>
      <c r="D1000" s="55"/>
      <c r="E1000" s="55"/>
      <c r="F1000" s="56"/>
      <c r="G1000" s="55" t="s">
        <v>70</v>
      </c>
      <c r="H1000" s="353"/>
      <c r="I1000" s="55"/>
      <c r="J1000" s="56"/>
      <c r="K1000" s="55" t="s">
        <v>70</v>
      </c>
      <c r="L1000" s="55"/>
      <c r="M1000" s="55"/>
      <c r="N1000" s="214"/>
    </row>
    <row r="1001" spans="1:18" ht="15.75" hidden="1" outlineLevel="1" thickBot="1" x14ac:dyDescent="0.3">
      <c r="A1001" s="55">
        <v>95</v>
      </c>
      <c r="B1001" s="382"/>
      <c r="C1001" s="55"/>
      <c r="D1001" s="55"/>
      <c r="E1001" s="55"/>
      <c r="F1001" s="56"/>
      <c r="G1001" s="55" t="s">
        <v>70</v>
      </c>
      <c r="H1001" s="353"/>
      <c r="I1001" s="55"/>
      <c r="J1001" s="56"/>
      <c r="K1001" s="55" t="s">
        <v>70</v>
      </c>
      <c r="L1001" s="55"/>
      <c r="M1001" s="55"/>
      <c r="N1001" s="214"/>
    </row>
    <row r="1002" spans="1:18" ht="15.75" hidden="1" outlineLevel="1" thickBot="1" x14ac:dyDescent="0.3">
      <c r="A1002" s="55">
        <v>96</v>
      </c>
      <c r="B1002" s="382"/>
      <c r="C1002" s="55"/>
      <c r="D1002" s="55"/>
      <c r="E1002" s="55"/>
      <c r="F1002" s="56"/>
      <c r="G1002" s="55" t="s">
        <v>70</v>
      </c>
      <c r="H1002" s="353"/>
      <c r="I1002" s="55"/>
      <c r="J1002" s="56"/>
      <c r="K1002" s="55" t="s">
        <v>70</v>
      </c>
      <c r="L1002" s="55"/>
      <c r="M1002" s="55"/>
      <c r="N1002" s="214"/>
    </row>
    <row r="1003" spans="1:18" ht="15.75" hidden="1" outlineLevel="1" thickBot="1" x14ac:dyDescent="0.3">
      <c r="A1003" s="668">
        <v>97</v>
      </c>
      <c r="B1003" s="355"/>
      <c r="C1003" s="331"/>
      <c r="D1003" s="56"/>
      <c r="E1003" s="56"/>
      <c r="F1003" s="668"/>
      <c r="G1003" s="56"/>
      <c r="H1003" s="353"/>
      <c r="I1003" s="56"/>
      <c r="J1003" s="56"/>
      <c r="K1003" s="55" t="s">
        <v>70</v>
      </c>
      <c r="L1003" s="55"/>
      <c r="M1003" s="55"/>
      <c r="N1003" s="159"/>
    </row>
    <row r="1004" spans="1:18" ht="15.75" hidden="1" outlineLevel="1" thickBot="1" x14ac:dyDescent="0.3">
      <c r="A1004" s="55">
        <v>98</v>
      </c>
      <c r="B1004" s="304"/>
      <c r="C1004" s="1"/>
      <c r="D1004" s="304"/>
      <c r="E1004" s="304"/>
      <c r="F1004" s="304"/>
      <c r="G1004" s="304"/>
      <c r="H1004" s="214"/>
      <c r="I1004" s="214"/>
      <c r="J1004" s="214"/>
      <c r="K1004" s="214"/>
      <c r="L1004" s="214"/>
      <c r="M1004" s="214"/>
      <c r="N1004" s="214"/>
    </row>
    <row r="1005" spans="1:18" ht="15.75" hidden="1" outlineLevel="1" thickBot="1" x14ac:dyDescent="0.3">
      <c r="A1005" s="668">
        <v>99</v>
      </c>
      <c r="B1005" s="304"/>
      <c r="C1005" s="1"/>
      <c r="D1005" s="304"/>
      <c r="E1005" s="304"/>
      <c r="F1005" s="304"/>
      <c r="G1005" s="304"/>
      <c r="H1005" s="304"/>
      <c r="I1005" s="304"/>
      <c r="K1005" s="304"/>
    </row>
    <row r="1006" spans="1:18" ht="15.75" hidden="1" outlineLevel="1" thickBot="1" x14ac:dyDescent="0.3">
      <c r="A1006" s="55">
        <v>100</v>
      </c>
      <c r="B1006" s="304"/>
      <c r="C1006" s="1"/>
      <c r="D1006" s="304"/>
      <c r="E1006" s="304"/>
      <c r="F1006" s="304"/>
      <c r="G1006" s="304"/>
      <c r="H1006" s="304"/>
      <c r="I1006" s="304"/>
      <c r="K1006" s="304"/>
    </row>
    <row r="1007" spans="1:18" ht="15.75" hidden="1" outlineLevel="1" thickBot="1" x14ac:dyDescent="0.3">
      <c r="A1007" s="668">
        <v>101</v>
      </c>
      <c r="B1007" s="338"/>
      <c r="C1007" s="331"/>
      <c r="D1007" s="56"/>
      <c r="E1007" s="56"/>
      <c r="F1007" s="668"/>
      <c r="G1007" s="56"/>
      <c r="H1007" s="353"/>
      <c r="I1007" s="56"/>
      <c r="J1007" s="56"/>
      <c r="K1007" s="55"/>
      <c r="L1007" s="55"/>
      <c r="M1007" s="55"/>
      <c r="N1007" s="159"/>
    </row>
    <row r="1008" spans="1:18" ht="15.75" hidden="1" outlineLevel="1" thickBot="1" x14ac:dyDescent="0.3">
      <c r="A1008" s="55">
        <v>102</v>
      </c>
      <c r="B1008" s="338"/>
      <c r="C1008" s="331"/>
      <c r="D1008" s="56"/>
      <c r="E1008" s="56"/>
      <c r="F1008" s="668"/>
      <c r="G1008" s="56"/>
      <c r="H1008" s="353"/>
      <c r="I1008" s="56"/>
      <c r="J1008" s="56"/>
      <c r="K1008" s="55"/>
      <c r="L1008" s="55"/>
      <c r="M1008" s="55"/>
      <c r="N1008" s="159"/>
    </row>
    <row r="1009" spans="1:14" ht="15.75" hidden="1" outlineLevel="1" thickBot="1" x14ac:dyDescent="0.3">
      <c r="A1009" s="668">
        <v>103</v>
      </c>
      <c r="B1009" s="338"/>
      <c r="C1009" s="331"/>
      <c r="D1009" s="56"/>
      <c r="E1009" s="56"/>
      <c r="F1009" s="668"/>
      <c r="G1009" s="56"/>
      <c r="H1009" s="353"/>
      <c r="I1009" s="56"/>
      <c r="J1009" s="56"/>
      <c r="K1009" s="55"/>
      <c r="L1009" s="55"/>
      <c r="M1009" s="55"/>
      <c r="N1009" s="159"/>
    </row>
    <row r="1010" spans="1:14" ht="15.75" hidden="1" outlineLevel="1" thickBot="1" x14ac:dyDescent="0.3">
      <c r="A1010" s="55">
        <v>104</v>
      </c>
      <c r="B1010" s="338"/>
      <c r="C1010" s="331"/>
      <c r="D1010" s="56"/>
      <c r="E1010" s="56"/>
      <c r="F1010" s="668"/>
      <c r="G1010" s="56"/>
      <c r="H1010" s="353"/>
      <c r="I1010" s="56"/>
      <c r="J1010" s="56"/>
      <c r="K1010" s="55"/>
      <c r="L1010" s="55"/>
      <c r="M1010" s="55"/>
      <c r="N1010" s="159"/>
    </row>
    <row r="1011" spans="1:14" ht="15.75" hidden="1" outlineLevel="1" thickBot="1" x14ac:dyDescent="0.3">
      <c r="A1011" s="668">
        <v>105</v>
      </c>
      <c r="B1011" s="338"/>
      <c r="C1011" s="331"/>
      <c r="D1011" s="56"/>
      <c r="E1011" s="56"/>
      <c r="F1011" s="668"/>
      <c r="G1011" s="56"/>
      <c r="H1011" s="353"/>
      <c r="I1011" s="56"/>
      <c r="J1011" s="56"/>
      <c r="K1011" s="55"/>
      <c r="L1011" s="55"/>
      <c r="M1011" s="55"/>
      <c r="N1011" s="159"/>
    </row>
    <row r="1012" spans="1:14" ht="15.75" hidden="1" outlineLevel="1" thickBot="1" x14ac:dyDescent="0.3">
      <c r="A1012" s="55">
        <v>106</v>
      </c>
      <c r="B1012" s="338"/>
      <c r="C1012" s="331"/>
      <c r="D1012" s="56"/>
      <c r="E1012" s="56"/>
      <c r="F1012" s="668"/>
      <c r="G1012" s="56"/>
      <c r="H1012" s="353"/>
      <c r="I1012" s="56"/>
      <c r="J1012" s="56"/>
      <c r="K1012" s="55"/>
      <c r="L1012" s="55"/>
      <c r="M1012" s="55"/>
      <c r="N1012" s="159"/>
    </row>
    <row r="1013" spans="1:14" ht="15.75" hidden="1" outlineLevel="1" thickBot="1" x14ac:dyDescent="0.3">
      <c r="A1013" s="668">
        <v>107</v>
      </c>
      <c r="B1013" s="338"/>
      <c r="C1013" s="331"/>
      <c r="D1013" s="56"/>
      <c r="E1013" s="56"/>
      <c r="F1013" s="668"/>
      <c r="G1013" s="56"/>
      <c r="H1013" s="353"/>
      <c r="I1013" s="56"/>
      <c r="J1013" s="56"/>
      <c r="K1013" s="55"/>
      <c r="L1013" s="55"/>
      <c r="M1013" s="55"/>
      <c r="N1013" s="159"/>
    </row>
    <row r="1014" spans="1:14" ht="15.75" hidden="1" outlineLevel="1" thickBot="1" x14ac:dyDescent="0.3">
      <c r="A1014" s="55">
        <v>108</v>
      </c>
      <c r="B1014" s="338"/>
      <c r="C1014" s="331"/>
      <c r="D1014" s="56"/>
      <c r="E1014" s="56"/>
      <c r="F1014" s="668"/>
      <c r="G1014" s="56"/>
      <c r="H1014" s="353"/>
      <c r="I1014" s="56"/>
      <c r="J1014" s="56"/>
      <c r="K1014" s="55"/>
      <c r="L1014" s="55"/>
      <c r="M1014" s="55"/>
      <c r="N1014" s="159"/>
    </row>
    <row r="1015" spans="1:14" ht="15.75" hidden="1" outlineLevel="1" thickBot="1" x14ac:dyDescent="0.3">
      <c r="A1015" s="668">
        <v>109</v>
      </c>
      <c r="B1015" s="338"/>
      <c r="C1015" s="331"/>
      <c r="D1015" s="56"/>
      <c r="E1015" s="56"/>
      <c r="F1015" s="668"/>
      <c r="G1015" s="56"/>
      <c r="H1015" s="353"/>
      <c r="I1015" s="56"/>
      <c r="J1015" s="56"/>
      <c r="K1015" s="55"/>
      <c r="L1015" s="55"/>
      <c r="M1015" s="55"/>
      <c r="N1015" s="159"/>
    </row>
    <row r="1016" spans="1:14" ht="15.75" hidden="1" outlineLevel="1" thickBot="1" x14ac:dyDescent="0.3">
      <c r="A1016" s="55">
        <v>110</v>
      </c>
      <c r="B1016" s="338"/>
      <c r="C1016" s="331"/>
      <c r="D1016" s="56"/>
      <c r="E1016" s="56"/>
      <c r="F1016" s="668"/>
      <c r="G1016" s="56"/>
      <c r="H1016" s="353"/>
      <c r="I1016" s="56"/>
      <c r="J1016" s="56"/>
      <c r="K1016" s="55"/>
      <c r="L1016" s="55"/>
      <c r="M1016" s="55"/>
      <c r="N1016" s="159"/>
    </row>
    <row r="1017" spans="1:14" ht="15.75" hidden="1" outlineLevel="1" thickBot="1" x14ac:dyDescent="0.3">
      <c r="A1017" s="668">
        <v>111</v>
      </c>
      <c r="B1017" s="338"/>
      <c r="C1017" s="331"/>
      <c r="D1017" s="56"/>
      <c r="E1017" s="56"/>
      <c r="F1017" s="668"/>
      <c r="G1017" s="56"/>
      <c r="H1017" s="353"/>
      <c r="I1017" s="56"/>
      <c r="J1017" s="56"/>
      <c r="K1017" s="55"/>
      <c r="L1017" s="55"/>
      <c r="M1017" s="55"/>
      <c r="N1017" s="159"/>
    </row>
    <row r="1018" spans="1:14" ht="15.75" hidden="1" outlineLevel="1" thickBot="1" x14ac:dyDescent="0.3">
      <c r="A1018" s="55">
        <v>112</v>
      </c>
      <c r="B1018" s="338"/>
      <c r="C1018" s="331"/>
      <c r="D1018" s="56"/>
      <c r="E1018" s="56"/>
      <c r="F1018" s="668"/>
      <c r="G1018" s="56"/>
      <c r="H1018" s="353"/>
      <c r="I1018" s="56"/>
      <c r="J1018" s="56"/>
      <c r="K1018" s="55"/>
      <c r="L1018" s="55"/>
      <c r="M1018" s="55"/>
      <c r="N1018" s="159"/>
    </row>
    <row r="1019" spans="1:14" ht="15.75" hidden="1" outlineLevel="1" thickBot="1" x14ac:dyDescent="0.3">
      <c r="A1019" s="668">
        <v>113</v>
      </c>
      <c r="B1019" s="338"/>
      <c r="C1019" s="331"/>
      <c r="D1019" s="56"/>
      <c r="E1019" s="56"/>
      <c r="F1019" s="668"/>
      <c r="G1019" s="56"/>
      <c r="H1019" s="353"/>
      <c r="I1019" s="56"/>
      <c r="J1019" s="56"/>
      <c r="K1019" s="55"/>
      <c r="L1019" s="55"/>
      <c r="M1019" s="55"/>
      <c r="N1019" s="159"/>
    </row>
    <row r="1020" spans="1:14" ht="15.75" hidden="1" outlineLevel="1" thickBot="1" x14ac:dyDescent="0.3">
      <c r="A1020" s="55">
        <v>114</v>
      </c>
      <c r="B1020" s="338"/>
      <c r="C1020" s="331"/>
      <c r="D1020" s="56"/>
      <c r="E1020" s="56"/>
      <c r="F1020" s="668"/>
      <c r="G1020" s="56"/>
      <c r="H1020" s="353"/>
      <c r="I1020" s="56"/>
      <c r="J1020" s="56"/>
      <c r="K1020" s="55"/>
      <c r="L1020" s="55"/>
      <c r="M1020" s="55"/>
      <c r="N1020" s="159"/>
    </row>
    <row r="1021" spans="1:14" ht="15.75" hidden="1" outlineLevel="1" thickBot="1" x14ac:dyDescent="0.3">
      <c r="A1021" s="668">
        <v>115</v>
      </c>
      <c r="B1021" s="338"/>
      <c r="C1021" s="331"/>
      <c r="D1021" s="56"/>
      <c r="E1021" s="56"/>
      <c r="F1021" s="668"/>
      <c r="G1021" s="56"/>
      <c r="H1021" s="353"/>
      <c r="I1021" s="56"/>
      <c r="J1021" s="56"/>
      <c r="K1021" s="55"/>
      <c r="L1021" s="55"/>
      <c r="M1021" s="55"/>
      <c r="N1021" s="159"/>
    </row>
    <row r="1022" spans="1:14" ht="15.75" hidden="1" outlineLevel="1" thickBot="1" x14ac:dyDescent="0.3">
      <c r="A1022" s="55">
        <v>116</v>
      </c>
      <c r="B1022" s="338"/>
      <c r="C1022" s="331"/>
      <c r="D1022" s="56"/>
      <c r="E1022" s="56"/>
      <c r="F1022" s="668"/>
      <c r="G1022" s="56"/>
      <c r="H1022" s="353"/>
      <c r="I1022" s="56"/>
      <c r="J1022" s="56"/>
      <c r="K1022" s="55"/>
      <c r="L1022" s="55"/>
      <c r="M1022" s="55"/>
      <c r="N1022" s="159"/>
    </row>
    <row r="1023" spans="1:14" ht="15.75" hidden="1" outlineLevel="1" thickBot="1" x14ac:dyDescent="0.3">
      <c r="A1023" s="668">
        <v>117</v>
      </c>
      <c r="B1023" s="338"/>
      <c r="C1023" s="331"/>
      <c r="D1023" s="56"/>
      <c r="E1023" s="56"/>
      <c r="F1023" s="668"/>
      <c r="G1023" s="56"/>
      <c r="H1023" s="353"/>
      <c r="I1023" s="56"/>
      <c r="J1023" s="56"/>
      <c r="K1023" s="55"/>
      <c r="L1023" s="55"/>
      <c r="M1023" s="55"/>
      <c r="N1023" s="159"/>
    </row>
    <row r="1024" spans="1:14" ht="15.75" hidden="1" outlineLevel="1" thickBot="1" x14ac:dyDescent="0.3">
      <c r="A1024" s="55">
        <v>118</v>
      </c>
      <c r="B1024" s="338"/>
      <c r="C1024" s="331"/>
      <c r="D1024" s="56"/>
      <c r="E1024" s="56"/>
      <c r="F1024" s="668"/>
      <c r="G1024" s="56"/>
      <c r="H1024" s="353"/>
      <c r="I1024" s="56"/>
      <c r="J1024" s="56"/>
      <c r="K1024" s="55"/>
      <c r="L1024" s="55"/>
      <c r="M1024" s="55"/>
      <c r="N1024" s="159"/>
    </row>
    <row r="1025" spans="1:16" ht="15.75" hidden="1" outlineLevel="1" thickBot="1" x14ac:dyDescent="0.3">
      <c r="A1025" s="668">
        <v>119</v>
      </c>
      <c r="B1025" s="338"/>
      <c r="C1025" s="331"/>
      <c r="D1025" s="56"/>
      <c r="E1025" s="56"/>
      <c r="F1025" s="668"/>
      <c r="G1025" s="56"/>
      <c r="H1025" s="353"/>
      <c r="I1025" s="56"/>
      <c r="J1025" s="56"/>
      <c r="K1025" s="55"/>
      <c r="L1025" s="55"/>
      <c r="M1025" s="55"/>
      <c r="N1025" s="159"/>
    </row>
    <row r="1026" spans="1:16" ht="15.75" hidden="1" outlineLevel="1" thickBot="1" x14ac:dyDescent="0.3">
      <c r="A1026" s="55">
        <v>120</v>
      </c>
      <c r="B1026" s="338"/>
      <c r="C1026" s="331"/>
      <c r="D1026" s="56"/>
      <c r="E1026" s="56"/>
      <c r="F1026" s="668"/>
      <c r="G1026" s="56"/>
      <c r="H1026" s="353"/>
      <c r="I1026" s="56"/>
      <c r="J1026" s="56"/>
      <c r="K1026" s="55"/>
      <c r="L1026" s="55"/>
      <c r="M1026" s="55"/>
      <c r="N1026" s="159"/>
    </row>
    <row r="1027" spans="1:16" ht="15.75" hidden="1" outlineLevel="1" thickBot="1" x14ac:dyDescent="0.3">
      <c r="A1027" s="668">
        <v>121</v>
      </c>
      <c r="B1027" s="338"/>
      <c r="C1027" s="331"/>
      <c r="D1027" s="56"/>
      <c r="E1027" s="56"/>
      <c r="F1027" s="668"/>
      <c r="G1027" s="56"/>
      <c r="H1027" s="353"/>
      <c r="I1027" s="56"/>
      <c r="J1027" s="56"/>
      <c r="K1027" s="55"/>
      <c r="L1027" s="55"/>
      <c r="M1027" s="55"/>
      <c r="N1027" s="159"/>
    </row>
    <row r="1028" spans="1:16" ht="15.75" hidden="1" outlineLevel="1" thickBot="1" x14ac:dyDescent="0.3">
      <c r="A1028" s="55">
        <v>122</v>
      </c>
      <c r="B1028" s="338"/>
      <c r="C1028" s="331"/>
      <c r="D1028" s="56"/>
      <c r="E1028" s="56"/>
      <c r="F1028" s="668"/>
      <c r="G1028" s="56"/>
      <c r="H1028" s="353"/>
      <c r="I1028" s="56"/>
      <c r="J1028" s="56"/>
      <c r="K1028" s="55"/>
      <c r="L1028" s="55"/>
      <c r="M1028" s="55"/>
      <c r="N1028" s="159"/>
    </row>
    <row r="1029" spans="1:16" ht="15.75" hidden="1" outlineLevel="1" thickBot="1" x14ac:dyDescent="0.3">
      <c r="A1029" s="668">
        <v>123</v>
      </c>
      <c r="B1029" s="338"/>
      <c r="C1029" s="331"/>
      <c r="D1029" s="56"/>
      <c r="E1029" s="56"/>
      <c r="F1029" s="668"/>
      <c r="G1029" s="56"/>
      <c r="H1029" s="353"/>
      <c r="I1029" s="56"/>
      <c r="J1029" s="56"/>
      <c r="K1029" s="55"/>
      <c r="L1029" s="55"/>
      <c r="M1029" s="55"/>
      <c r="N1029" s="159"/>
    </row>
    <row r="1030" spans="1:16" ht="15.75" hidden="1" outlineLevel="1" thickBot="1" x14ac:dyDescent="0.3">
      <c r="A1030" s="55">
        <v>124</v>
      </c>
      <c r="B1030" s="338"/>
      <c r="C1030" s="331"/>
      <c r="D1030" s="56"/>
      <c r="E1030" s="56"/>
      <c r="F1030" s="668"/>
      <c r="G1030" s="56"/>
      <c r="H1030" s="353"/>
      <c r="I1030" s="56"/>
      <c r="J1030" s="56"/>
      <c r="K1030" s="55"/>
      <c r="L1030" s="55"/>
      <c r="M1030" s="55"/>
      <c r="N1030" s="159"/>
    </row>
    <row r="1031" spans="1:16" ht="15.75" hidden="1" outlineLevel="1" thickBot="1" x14ac:dyDescent="0.3">
      <c r="A1031" s="668">
        <v>125</v>
      </c>
      <c r="B1031" s="338"/>
      <c r="C1031" s="331"/>
      <c r="D1031" s="56"/>
      <c r="E1031" s="56"/>
      <c r="F1031" s="668"/>
      <c r="G1031" s="56"/>
      <c r="H1031" s="353"/>
      <c r="I1031" s="56"/>
      <c r="J1031" s="56"/>
      <c r="K1031" s="55"/>
      <c r="L1031" s="55"/>
      <c r="M1031" s="55"/>
      <c r="N1031" s="159"/>
    </row>
    <row r="1032" spans="1:16" ht="15.75" hidden="1" outlineLevel="1" thickBot="1" x14ac:dyDescent="0.3">
      <c r="A1032" s="55">
        <v>126</v>
      </c>
      <c r="B1032" s="338"/>
      <c r="C1032" s="331"/>
      <c r="D1032" s="56"/>
      <c r="E1032" s="56"/>
      <c r="F1032" s="668"/>
      <c r="G1032" s="56"/>
      <c r="H1032" s="353"/>
      <c r="I1032" s="56"/>
      <c r="J1032" s="56"/>
      <c r="K1032" s="55"/>
      <c r="L1032" s="55"/>
      <c r="M1032" s="55"/>
      <c r="N1032" s="159"/>
    </row>
    <row r="1033" spans="1:16" ht="15.75" hidden="1" outlineLevel="1" thickBot="1" x14ac:dyDescent="0.3">
      <c r="A1033" s="668">
        <v>127</v>
      </c>
      <c r="B1033" s="338"/>
      <c r="C1033" s="331"/>
      <c r="D1033" s="56"/>
      <c r="E1033" s="56"/>
      <c r="F1033" s="668"/>
      <c r="G1033" s="56"/>
      <c r="H1033" s="353"/>
      <c r="I1033" s="56"/>
      <c r="J1033" s="56"/>
      <c r="K1033" s="55"/>
      <c r="L1033" s="55"/>
      <c r="M1033" s="55"/>
      <c r="N1033" s="159"/>
    </row>
    <row r="1034" spans="1:16" ht="15.75" hidden="1" outlineLevel="1" thickBot="1" x14ac:dyDescent="0.3">
      <c r="A1034" s="55">
        <v>128</v>
      </c>
      <c r="B1034" s="338"/>
      <c r="C1034" s="331"/>
      <c r="D1034" s="56"/>
      <c r="E1034" s="56"/>
      <c r="F1034" s="668"/>
      <c r="G1034" s="56"/>
      <c r="H1034" s="353"/>
      <c r="I1034" s="56"/>
      <c r="J1034" s="56"/>
      <c r="K1034" s="55"/>
      <c r="L1034" s="55"/>
      <c r="M1034" s="55"/>
      <c r="N1034" s="159"/>
    </row>
    <row r="1035" spans="1:16" ht="15.75" collapsed="1" thickBot="1" x14ac:dyDescent="0.3">
      <c r="A1035" s="199" t="s">
        <v>2434</v>
      </c>
      <c r="B1035" s="118"/>
      <c r="C1035" s="648"/>
      <c r="D1035" s="35"/>
      <c r="E1035" s="36"/>
      <c r="F1035" s="36"/>
      <c r="G1035" s="36"/>
      <c r="H1035" s="172"/>
      <c r="I1035" s="36"/>
      <c r="J1035" s="36"/>
      <c r="K1035" s="36"/>
      <c r="L1035" s="36"/>
      <c r="M1035" s="36"/>
      <c r="N1035" s="513"/>
      <c r="O1035" s="513"/>
      <c r="P1035" s="513"/>
    </row>
    <row r="1036" spans="1:16" ht="15.75" hidden="1" outlineLevel="1" thickBot="1" x14ac:dyDescent="0.3">
      <c r="A1036" s="38">
        <v>1</v>
      </c>
    </row>
    <row r="1037" spans="1:16" ht="15.75" hidden="1" outlineLevel="1" thickBot="1" x14ac:dyDescent="0.3">
      <c r="A1037" s="39">
        <v>2</v>
      </c>
    </row>
    <row r="1038" spans="1:16" ht="15.75" hidden="1" outlineLevel="1" thickBot="1" x14ac:dyDescent="0.3">
      <c r="A1038" s="39">
        <v>3</v>
      </c>
    </row>
    <row r="1039" spans="1:16" ht="15.75" hidden="1" outlineLevel="1" thickBot="1" x14ac:dyDescent="0.3">
      <c r="A1039" s="39">
        <v>4</v>
      </c>
    </row>
    <row r="1040" spans="1:16" ht="15.75" hidden="1" outlineLevel="1" thickBot="1" x14ac:dyDescent="0.3">
      <c r="A1040" s="39">
        <v>5</v>
      </c>
    </row>
    <row r="1041" spans="1:1" ht="15.75" hidden="1" outlineLevel="1" thickBot="1" x14ac:dyDescent="0.3">
      <c r="A1041" s="39">
        <v>6</v>
      </c>
    </row>
    <row r="1042" spans="1:1" ht="15.75" hidden="1" outlineLevel="1" thickBot="1" x14ac:dyDescent="0.3">
      <c r="A1042" s="39">
        <v>7</v>
      </c>
    </row>
    <row r="1043" spans="1:1" ht="15.75" hidden="1" outlineLevel="1" thickBot="1" x14ac:dyDescent="0.3">
      <c r="A1043" s="39">
        <v>8</v>
      </c>
    </row>
    <row r="1044" spans="1:1" ht="15.75" hidden="1" outlineLevel="1" thickBot="1" x14ac:dyDescent="0.3">
      <c r="A1044" s="39">
        <v>9</v>
      </c>
    </row>
    <row r="1045" spans="1:1" ht="15.75" hidden="1" outlineLevel="1" thickBot="1" x14ac:dyDescent="0.3">
      <c r="A1045" s="39">
        <v>10</v>
      </c>
    </row>
    <row r="1046" spans="1:1" ht="15.75" hidden="1" outlineLevel="1" thickBot="1" x14ac:dyDescent="0.3">
      <c r="A1046" s="39">
        <v>11</v>
      </c>
    </row>
    <row r="1047" spans="1:1" ht="15.75" hidden="1" outlineLevel="1" thickBot="1" x14ac:dyDescent="0.3">
      <c r="A1047" s="39">
        <v>12</v>
      </c>
    </row>
    <row r="1048" spans="1:1" ht="15.75" hidden="1" outlineLevel="1" thickBot="1" x14ac:dyDescent="0.3">
      <c r="A1048" s="39">
        <v>13</v>
      </c>
    </row>
    <row r="1049" spans="1:1" ht="15.75" hidden="1" outlineLevel="1" thickBot="1" x14ac:dyDescent="0.3">
      <c r="A1049" s="39">
        <v>14</v>
      </c>
    </row>
    <row r="1050" spans="1:1" ht="15.75" hidden="1" outlineLevel="1" thickBot="1" x14ac:dyDescent="0.3">
      <c r="A1050" s="39">
        <v>15</v>
      </c>
    </row>
    <row r="1051" spans="1:1" ht="15.75" hidden="1" outlineLevel="1" thickBot="1" x14ac:dyDescent="0.3">
      <c r="A1051" s="39">
        <v>16</v>
      </c>
    </row>
    <row r="1052" spans="1:1" ht="15.75" hidden="1" outlineLevel="1" thickBot="1" x14ac:dyDescent="0.3">
      <c r="A1052" s="39">
        <v>17</v>
      </c>
    </row>
    <row r="1053" spans="1:1" ht="15.75" hidden="1" outlineLevel="1" thickBot="1" x14ac:dyDescent="0.3">
      <c r="A1053" s="39">
        <v>18</v>
      </c>
    </row>
    <row r="1054" spans="1:1" ht="15.75" hidden="1" outlineLevel="1" thickBot="1" x14ac:dyDescent="0.3">
      <c r="A1054" s="39">
        <v>19</v>
      </c>
    </row>
    <row r="1055" spans="1:1" ht="15.75" hidden="1" outlineLevel="1" thickBot="1" x14ac:dyDescent="0.3">
      <c r="A1055" s="39">
        <v>20</v>
      </c>
    </row>
    <row r="1056" spans="1:1" ht="15.75" hidden="1" outlineLevel="1" thickBot="1" x14ac:dyDescent="0.3">
      <c r="A1056" s="39">
        <v>21</v>
      </c>
    </row>
    <row r="1057" spans="1:1" ht="15.75" hidden="1" outlineLevel="1" thickBot="1" x14ac:dyDescent="0.3">
      <c r="A1057" s="39">
        <v>22</v>
      </c>
    </row>
    <row r="1058" spans="1:1" ht="15.75" hidden="1" outlineLevel="1" thickBot="1" x14ac:dyDescent="0.3">
      <c r="A1058" s="39">
        <v>23</v>
      </c>
    </row>
    <row r="1059" spans="1:1" ht="15.75" hidden="1" outlineLevel="1" thickBot="1" x14ac:dyDescent="0.3">
      <c r="A1059" s="39">
        <v>24</v>
      </c>
    </row>
    <row r="1060" spans="1:1" ht="15.75" hidden="1" outlineLevel="1" thickBot="1" x14ac:dyDescent="0.3">
      <c r="A1060" s="39">
        <v>25</v>
      </c>
    </row>
    <row r="1061" spans="1:1" ht="15.75" hidden="1" outlineLevel="1" thickBot="1" x14ac:dyDescent="0.3">
      <c r="A1061" s="39">
        <v>26</v>
      </c>
    </row>
    <row r="1062" spans="1:1" ht="15.75" hidden="1" outlineLevel="1" thickBot="1" x14ac:dyDescent="0.3">
      <c r="A1062" s="39">
        <v>27</v>
      </c>
    </row>
    <row r="1063" spans="1:1" ht="15.75" hidden="1" outlineLevel="1" thickBot="1" x14ac:dyDescent="0.3">
      <c r="A1063" s="39">
        <v>28</v>
      </c>
    </row>
    <row r="1064" spans="1:1" ht="15.75" hidden="1" outlineLevel="1" thickBot="1" x14ac:dyDescent="0.3">
      <c r="A1064" s="39">
        <v>29</v>
      </c>
    </row>
    <row r="1065" spans="1:1" ht="15.75" hidden="1" outlineLevel="1" thickBot="1" x14ac:dyDescent="0.3">
      <c r="A1065" s="39">
        <v>30</v>
      </c>
    </row>
    <row r="1066" spans="1:1" ht="15.75" hidden="1" outlineLevel="1" thickBot="1" x14ac:dyDescent="0.3">
      <c r="A1066" s="39">
        <v>31</v>
      </c>
    </row>
    <row r="1067" spans="1:1" ht="15.75" hidden="1" outlineLevel="1" thickBot="1" x14ac:dyDescent="0.3">
      <c r="A1067" s="39">
        <v>32</v>
      </c>
    </row>
    <row r="1068" spans="1:1" ht="15.75" hidden="1" outlineLevel="1" thickBot="1" x14ac:dyDescent="0.3">
      <c r="A1068" s="39">
        <v>33</v>
      </c>
    </row>
    <row r="1069" spans="1:1" ht="15.75" hidden="1" outlineLevel="1" thickBot="1" x14ac:dyDescent="0.3">
      <c r="A1069" s="39">
        <v>34</v>
      </c>
    </row>
    <row r="1070" spans="1:1" ht="15.75" hidden="1" outlineLevel="1" thickBot="1" x14ac:dyDescent="0.3">
      <c r="A1070" s="39">
        <v>35</v>
      </c>
    </row>
    <row r="1071" spans="1:1" ht="15.75" hidden="1" outlineLevel="1" thickBot="1" x14ac:dyDescent="0.3">
      <c r="A1071" s="39">
        <v>36</v>
      </c>
    </row>
    <row r="1072" spans="1:1" ht="15.75" hidden="1" outlineLevel="1" thickBot="1" x14ac:dyDescent="0.3">
      <c r="A1072" s="39">
        <v>37</v>
      </c>
    </row>
    <row r="1073" spans="1:14" ht="15.75" hidden="1" outlineLevel="1" thickBot="1" x14ac:dyDescent="0.3">
      <c r="A1073" s="39">
        <v>38</v>
      </c>
    </row>
    <row r="1074" spans="1:14" ht="15.75" hidden="1" outlineLevel="1" thickBot="1" x14ac:dyDescent="0.3">
      <c r="A1074" s="39">
        <v>39</v>
      </c>
    </row>
    <row r="1075" spans="1:14" ht="15.75" hidden="1" outlineLevel="1" thickBot="1" x14ac:dyDescent="0.3">
      <c r="A1075" s="39">
        <v>40</v>
      </c>
    </row>
    <row r="1076" spans="1:14" ht="15.75" hidden="1" outlineLevel="1" thickBot="1" x14ac:dyDescent="0.3">
      <c r="A1076" s="39">
        <v>41</v>
      </c>
    </row>
    <row r="1077" spans="1:14" ht="15.75" hidden="1" outlineLevel="1" thickBot="1" x14ac:dyDescent="0.3">
      <c r="A1077" s="39">
        <v>42</v>
      </c>
    </row>
    <row r="1078" spans="1:14" ht="15.75" hidden="1" outlineLevel="1" thickBot="1" x14ac:dyDescent="0.3">
      <c r="A1078" s="39">
        <v>43</v>
      </c>
    </row>
    <row r="1079" spans="1:14" ht="15.75" hidden="1" outlineLevel="1" thickBot="1" x14ac:dyDescent="0.3">
      <c r="A1079" s="39">
        <v>44</v>
      </c>
    </row>
    <row r="1080" spans="1:14" ht="15.75" hidden="1" outlineLevel="1" thickBot="1" x14ac:dyDescent="0.3">
      <c r="A1080" s="39">
        <v>45</v>
      </c>
      <c r="B1080" s="382"/>
      <c r="C1080" s="55"/>
      <c r="D1080" s="55"/>
      <c r="E1080" s="55"/>
      <c r="F1080" s="55"/>
      <c r="G1080" s="55"/>
      <c r="H1080" s="353"/>
      <c r="I1080" s="55"/>
      <c r="J1080" s="214"/>
      <c r="K1080" s="55"/>
      <c r="L1080" s="214"/>
      <c r="M1080" s="214"/>
      <c r="N1080" s="214"/>
    </row>
    <row r="1081" spans="1:14" ht="15.75" hidden="1" outlineLevel="1" thickBot="1" x14ac:dyDescent="0.3">
      <c r="A1081" s="39">
        <v>46</v>
      </c>
      <c r="B1081" s="382"/>
      <c r="C1081" s="55"/>
      <c r="D1081" s="55"/>
      <c r="E1081" s="55"/>
      <c r="F1081" s="56"/>
      <c r="G1081" s="55" t="s">
        <v>70</v>
      </c>
      <c r="H1081" s="353"/>
      <c r="I1081" s="55"/>
      <c r="J1081" s="56"/>
      <c r="K1081" s="55" t="s">
        <v>70</v>
      </c>
      <c r="L1081" s="55"/>
      <c r="M1081" s="55"/>
      <c r="N1081" s="214"/>
    </row>
    <row r="1082" spans="1:14" ht="15.75" hidden="1" outlineLevel="1" thickBot="1" x14ac:dyDescent="0.3">
      <c r="A1082" s="39">
        <v>47</v>
      </c>
      <c r="B1082" s="382"/>
      <c r="C1082" s="55"/>
      <c r="D1082" s="55"/>
      <c r="E1082" s="55"/>
      <c r="F1082" s="56"/>
      <c r="G1082" s="55" t="s">
        <v>70</v>
      </c>
      <c r="H1082" s="353"/>
      <c r="I1082" s="55"/>
      <c r="J1082" s="56"/>
      <c r="K1082" s="55" t="s">
        <v>70</v>
      </c>
      <c r="L1082" s="55"/>
      <c r="M1082" s="55"/>
      <c r="N1082" s="214"/>
    </row>
    <row r="1083" spans="1:14" ht="15.75" hidden="1" outlineLevel="1" thickBot="1" x14ac:dyDescent="0.3">
      <c r="A1083" s="39">
        <v>48</v>
      </c>
      <c r="B1083" s="382"/>
      <c r="C1083" s="55"/>
      <c r="D1083" s="55"/>
      <c r="E1083" s="55"/>
      <c r="F1083" s="56"/>
      <c r="G1083" s="55" t="s">
        <v>70</v>
      </c>
      <c r="H1083" s="353"/>
      <c r="I1083" s="55"/>
      <c r="J1083" s="56"/>
      <c r="K1083" s="55" t="s">
        <v>70</v>
      </c>
      <c r="L1083" s="55"/>
      <c r="M1083" s="55"/>
      <c r="N1083" s="214"/>
    </row>
    <row r="1084" spans="1:14" ht="15.75" hidden="1" outlineLevel="1" thickBot="1" x14ac:dyDescent="0.3">
      <c r="A1084" s="39">
        <v>49</v>
      </c>
      <c r="B1084" s="382"/>
      <c r="C1084" s="55"/>
      <c r="D1084" s="55"/>
      <c r="E1084" s="55"/>
      <c r="F1084" s="56"/>
      <c r="G1084" s="55" t="s">
        <v>70</v>
      </c>
      <c r="H1084" s="353"/>
      <c r="I1084" s="55"/>
      <c r="J1084" s="56"/>
      <c r="K1084" s="55" t="s">
        <v>70</v>
      </c>
      <c r="L1084" s="55"/>
      <c r="M1084" s="55"/>
      <c r="N1084" s="214"/>
    </row>
    <row r="1085" spans="1:14" ht="15.75" hidden="1" outlineLevel="1" thickBot="1" x14ac:dyDescent="0.3">
      <c r="A1085" s="39">
        <v>50</v>
      </c>
      <c r="B1085" s="382"/>
      <c r="C1085" s="55"/>
      <c r="D1085" s="55"/>
      <c r="E1085" s="55"/>
      <c r="F1085" s="56"/>
      <c r="G1085" s="55" t="s">
        <v>70</v>
      </c>
      <c r="H1085" s="353"/>
      <c r="I1085" s="55"/>
      <c r="J1085" s="56"/>
      <c r="K1085" s="55" t="s">
        <v>70</v>
      </c>
      <c r="L1085" s="55"/>
      <c r="M1085" s="55"/>
      <c r="N1085" s="214"/>
    </row>
    <row r="1086" spans="1:14" ht="15.75" hidden="1" outlineLevel="1" thickBot="1" x14ac:dyDescent="0.3">
      <c r="A1086" s="39">
        <v>51</v>
      </c>
      <c r="B1086" s="382"/>
      <c r="C1086" s="55"/>
      <c r="D1086" s="55"/>
      <c r="E1086" s="55"/>
      <c r="F1086" s="56"/>
      <c r="G1086" s="55" t="s">
        <v>70</v>
      </c>
      <c r="H1086" s="353"/>
      <c r="I1086" s="55"/>
      <c r="J1086" s="56"/>
      <c r="K1086" s="55" t="s">
        <v>70</v>
      </c>
      <c r="L1086" s="55"/>
      <c r="M1086" s="55"/>
      <c r="N1086" s="214"/>
    </row>
    <row r="1087" spans="1:14" ht="15.75" hidden="1" outlineLevel="1" thickBot="1" x14ac:dyDescent="0.3">
      <c r="A1087" s="39">
        <v>52</v>
      </c>
      <c r="B1087" s="382"/>
      <c r="C1087" s="55"/>
      <c r="D1087" s="55"/>
      <c r="E1087" s="55"/>
      <c r="F1087" s="56"/>
      <c r="G1087" s="55" t="s">
        <v>70</v>
      </c>
      <c r="H1087" s="353"/>
      <c r="I1087" s="55"/>
      <c r="J1087" s="56"/>
      <c r="K1087" s="55" t="s">
        <v>70</v>
      </c>
      <c r="L1087" s="55"/>
      <c r="M1087" s="55"/>
      <c r="N1087" s="214"/>
    </row>
    <row r="1088" spans="1:14" ht="15.75" hidden="1" outlineLevel="1" thickBot="1" x14ac:dyDescent="0.3">
      <c r="A1088" s="39">
        <v>53</v>
      </c>
      <c r="B1088" s="382"/>
      <c r="C1088" s="55"/>
      <c r="D1088" s="55"/>
      <c r="E1088" s="55"/>
      <c r="F1088" s="56"/>
      <c r="G1088" s="55" t="s">
        <v>70</v>
      </c>
      <c r="H1088" s="353"/>
      <c r="I1088" s="55"/>
      <c r="J1088" s="56"/>
      <c r="K1088" s="55" t="s">
        <v>70</v>
      </c>
      <c r="L1088" s="55"/>
      <c r="M1088" s="55"/>
      <c r="N1088" s="214"/>
    </row>
    <row r="1089" spans="1:14" ht="15.75" hidden="1" outlineLevel="1" thickBot="1" x14ac:dyDescent="0.3">
      <c r="A1089" s="39">
        <v>54</v>
      </c>
      <c r="B1089" s="382"/>
      <c r="C1089" s="55"/>
      <c r="D1089" s="55"/>
      <c r="E1089" s="55"/>
      <c r="F1089" s="56"/>
      <c r="G1089" s="55" t="s">
        <v>70</v>
      </c>
      <c r="H1089" s="353"/>
      <c r="I1089" s="55"/>
      <c r="J1089" s="56"/>
      <c r="K1089" s="55" t="s">
        <v>70</v>
      </c>
      <c r="L1089" s="55"/>
      <c r="M1089" s="55"/>
      <c r="N1089" s="214"/>
    </row>
    <row r="1090" spans="1:14" ht="15.75" hidden="1" outlineLevel="1" thickBot="1" x14ac:dyDescent="0.3">
      <c r="A1090" s="39">
        <v>55</v>
      </c>
      <c r="B1090" s="382"/>
      <c r="C1090" s="55"/>
      <c r="D1090" s="55"/>
      <c r="E1090" s="55"/>
      <c r="F1090" s="56"/>
      <c r="G1090" s="55" t="s">
        <v>70</v>
      </c>
      <c r="H1090" s="353"/>
      <c r="I1090" s="55"/>
      <c r="J1090" s="56"/>
      <c r="K1090" s="55" t="s">
        <v>70</v>
      </c>
      <c r="L1090" s="55"/>
      <c r="M1090" s="55"/>
      <c r="N1090" s="214"/>
    </row>
    <row r="1091" spans="1:14" ht="15.75" hidden="1" outlineLevel="1" thickBot="1" x14ac:dyDescent="0.3">
      <c r="A1091" s="39">
        <v>56</v>
      </c>
      <c r="B1091" s="382"/>
      <c r="C1091" s="55"/>
      <c r="D1091" s="55"/>
      <c r="E1091" s="55"/>
      <c r="F1091" s="56"/>
      <c r="G1091" s="55" t="s">
        <v>70</v>
      </c>
      <c r="H1091" s="353"/>
      <c r="I1091" s="55"/>
      <c r="J1091" s="56"/>
      <c r="K1091" s="55" t="s">
        <v>70</v>
      </c>
      <c r="L1091" s="55"/>
      <c r="M1091" s="55"/>
      <c r="N1091" s="214"/>
    </row>
    <row r="1092" spans="1:14" ht="15.75" hidden="1" outlineLevel="1" thickBot="1" x14ac:dyDescent="0.3">
      <c r="A1092" s="39">
        <v>57</v>
      </c>
      <c r="B1092" s="382"/>
      <c r="C1092" s="55"/>
      <c r="D1092" s="55"/>
      <c r="E1092" s="55"/>
      <c r="F1092" s="56"/>
      <c r="G1092" s="55" t="s">
        <v>70</v>
      </c>
      <c r="H1092" s="353"/>
      <c r="I1092" s="55"/>
      <c r="J1092" s="56"/>
      <c r="K1092" s="55" t="s">
        <v>70</v>
      </c>
      <c r="L1092" s="55"/>
      <c r="M1092" s="55"/>
      <c r="N1092" s="214"/>
    </row>
    <row r="1093" spans="1:14" ht="15.75" hidden="1" outlineLevel="1" thickBot="1" x14ac:dyDescent="0.3">
      <c r="A1093" s="39">
        <v>58</v>
      </c>
      <c r="B1093" s="382"/>
      <c r="C1093" s="55"/>
      <c r="D1093" s="55"/>
      <c r="E1093" s="55"/>
      <c r="F1093" s="56"/>
      <c r="G1093" s="55" t="s">
        <v>70</v>
      </c>
      <c r="H1093" s="353"/>
      <c r="I1093" s="55"/>
      <c r="J1093" s="56"/>
      <c r="K1093" s="55" t="s">
        <v>70</v>
      </c>
      <c r="L1093" s="55"/>
      <c r="M1093" s="55"/>
      <c r="N1093" s="214"/>
    </row>
    <row r="1094" spans="1:14" ht="15.75" hidden="1" outlineLevel="1" thickBot="1" x14ac:dyDescent="0.3">
      <c r="A1094" s="39">
        <v>59</v>
      </c>
      <c r="B1094" s="382"/>
      <c r="C1094" s="55"/>
      <c r="D1094" s="55"/>
      <c r="E1094" s="55"/>
      <c r="F1094" s="56"/>
      <c r="G1094" s="55" t="s">
        <v>70</v>
      </c>
      <c r="H1094" s="353"/>
      <c r="I1094" s="55"/>
      <c r="J1094" s="56"/>
      <c r="K1094" s="55" t="s">
        <v>70</v>
      </c>
      <c r="L1094" s="55"/>
      <c r="M1094" s="55"/>
      <c r="N1094" s="214"/>
    </row>
    <row r="1095" spans="1:14" ht="15.75" hidden="1" outlineLevel="1" thickBot="1" x14ac:dyDescent="0.3">
      <c r="A1095" s="39">
        <v>60</v>
      </c>
      <c r="B1095" s="382"/>
      <c r="C1095" s="55"/>
      <c r="D1095" s="55"/>
      <c r="E1095" s="55"/>
      <c r="F1095" s="56"/>
      <c r="G1095" s="55" t="s">
        <v>70</v>
      </c>
      <c r="H1095" s="353"/>
      <c r="I1095" s="55"/>
      <c r="J1095" s="56"/>
      <c r="K1095" s="55" t="s">
        <v>70</v>
      </c>
      <c r="L1095" s="55"/>
      <c r="M1095" s="55"/>
      <c r="N1095" s="214"/>
    </row>
    <row r="1096" spans="1:14" ht="15.75" hidden="1" outlineLevel="1" thickBot="1" x14ac:dyDescent="0.3">
      <c r="A1096" s="39">
        <v>61</v>
      </c>
      <c r="B1096" s="382"/>
      <c r="C1096" s="55"/>
      <c r="D1096" s="55"/>
      <c r="E1096" s="55"/>
      <c r="F1096" s="56"/>
      <c r="G1096" s="55" t="s">
        <v>70</v>
      </c>
      <c r="H1096" s="353"/>
      <c r="I1096" s="55"/>
      <c r="J1096" s="56"/>
      <c r="K1096" s="55" t="s">
        <v>70</v>
      </c>
      <c r="L1096" s="55"/>
      <c r="M1096" s="55"/>
      <c r="N1096" s="214"/>
    </row>
    <row r="1097" spans="1:14" ht="15.75" hidden="1" outlineLevel="1" thickBot="1" x14ac:dyDescent="0.3">
      <c r="A1097" s="39">
        <v>62</v>
      </c>
      <c r="B1097" s="382"/>
      <c r="C1097" s="55"/>
      <c r="D1097" s="55"/>
      <c r="E1097" s="55"/>
      <c r="F1097" s="56"/>
      <c r="G1097" s="55" t="s">
        <v>70</v>
      </c>
      <c r="H1097" s="353"/>
      <c r="I1097" s="55"/>
      <c r="J1097" s="56"/>
      <c r="K1097" s="55" t="s">
        <v>70</v>
      </c>
      <c r="L1097" s="55"/>
      <c r="M1097" s="55"/>
      <c r="N1097" s="214"/>
    </row>
    <row r="1098" spans="1:14" ht="15.75" hidden="1" outlineLevel="1" thickBot="1" x14ac:dyDescent="0.3">
      <c r="A1098" s="39">
        <v>63</v>
      </c>
      <c r="B1098" s="382"/>
      <c r="C1098" s="55"/>
      <c r="D1098" s="55"/>
      <c r="E1098" s="55"/>
      <c r="F1098" s="56"/>
      <c r="G1098" s="55" t="s">
        <v>70</v>
      </c>
      <c r="H1098" s="353"/>
      <c r="I1098" s="55"/>
      <c r="J1098" s="56"/>
      <c r="K1098" s="55" t="s">
        <v>70</v>
      </c>
      <c r="L1098" s="55"/>
      <c r="M1098" s="55"/>
      <c r="N1098" s="214"/>
    </row>
    <row r="1099" spans="1:14" ht="15.75" hidden="1" outlineLevel="1" thickBot="1" x14ac:dyDescent="0.3">
      <c r="A1099" s="39">
        <v>64</v>
      </c>
      <c r="B1099" s="382"/>
      <c r="C1099" s="55"/>
      <c r="D1099" s="55"/>
      <c r="E1099" s="55"/>
      <c r="F1099" s="56"/>
      <c r="G1099" s="55" t="s">
        <v>70</v>
      </c>
      <c r="H1099" s="353"/>
      <c r="I1099" s="55"/>
      <c r="J1099" s="56"/>
      <c r="K1099" s="55" t="s">
        <v>70</v>
      </c>
      <c r="L1099" s="55"/>
      <c r="M1099" s="55"/>
      <c r="N1099" s="214"/>
    </row>
    <row r="1100" spans="1:14" ht="15.75" hidden="1" outlineLevel="1" thickBot="1" x14ac:dyDescent="0.3">
      <c r="A1100" s="39">
        <v>65</v>
      </c>
      <c r="B1100" s="382"/>
      <c r="C1100" s="55"/>
      <c r="D1100" s="55"/>
      <c r="E1100" s="55"/>
      <c r="F1100" s="56"/>
      <c r="G1100" s="55" t="s">
        <v>70</v>
      </c>
      <c r="H1100" s="353"/>
      <c r="I1100" s="55"/>
      <c r="J1100" s="56"/>
      <c r="K1100" s="55" t="s">
        <v>70</v>
      </c>
      <c r="L1100" s="55"/>
      <c r="M1100" s="55"/>
      <c r="N1100" s="214"/>
    </row>
    <row r="1101" spans="1:14" ht="15.75" hidden="1" outlineLevel="1" thickBot="1" x14ac:dyDescent="0.3">
      <c r="A1101" s="39">
        <v>66</v>
      </c>
      <c r="B1101" s="382"/>
      <c r="C1101" s="55"/>
      <c r="D1101" s="55"/>
      <c r="E1101" s="55"/>
      <c r="F1101" s="56"/>
      <c r="G1101" s="55" t="s">
        <v>70</v>
      </c>
      <c r="H1101" s="353"/>
      <c r="I1101" s="55"/>
      <c r="J1101" s="56"/>
      <c r="K1101" s="55" t="s">
        <v>70</v>
      </c>
      <c r="L1101" s="55"/>
      <c r="M1101" s="55"/>
      <c r="N1101" s="214"/>
    </row>
    <row r="1102" spans="1:14" ht="15.75" hidden="1" outlineLevel="1" thickBot="1" x14ac:dyDescent="0.3">
      <c r="A1102" s="39">
        <v>67</v>
      </c>
      <c r="B1102" s="382"/>
      <c r="C1102" s="55"/>
      <c r="D1102" s="55"/>
      <c r="E1102" s="55"/>
      <c r="F1102" s="56"/>
      <c r="G1102" s="55" t="s">
        <v>70</v>
      </c>
      <c r="H1102" s="353"/>
      <c r="I1102" s="55"/>
      <c r="J1102" s="56"/>
      <c r="K1102" s="55" t="s">
        <v>70</v>
      </c>
      <c r="L1102" s="55"/>
      <c r="M1102" s="55"/>
      <c r="N1102" s="214"/>
    </row>
    <row r="1103" spans="1:14" ht="15.75" hidden="1" outlineLevel="1" thickBot="1" x14ac:dyDescent="0.3">
      <c r="A1103" s="39">
        <v>68</v>
      </c>
      <c r="B1103" s="382"/>
      <c r="C1103" s="55"/>
      <c r="D1103" s="55"/>
      <c r="E1103" s="55"/>
      <c r="F1103" s="56"/>
      <c r="G1103" s="55" t="s">
        <v>70</v>
      </c>
      <c r="H1103" s="353"/>
      <c r="I1103" s="55"/>
      <c r="J1103" s="56"/>
      <c r="K1103" s="55" t="s">
        <v>70</v>
      </c>
      <c r="L1103" s="55"/>
      <c r="M1103" s="55"/>
      <c r="N1103" s="214"/>
    </row>
    <row r="1104" spans="1:14" ht="15.75" hidden="1" outlineLevel="1" thickBot="1" x14ac:dyDescent="0.3">
      <c r="A1104" s="39">
        <v>69</v>
      </c>
      <c r="B1104" s="382"/>
      <c r="C1104" s="55"/>
      <c r="D1104" s="55"/>
      <c r="E1104" s="55"/>
      <c r="F1104" s="56"/>
      <c r="G1104" s="55" t="s">
        <v>70</v>
      </c>
      <c r="H1104" s="353"/>
      <c r="I1104" s="55"/>
      <c r="J1104" s="56"/>
      <c r="K1104" s="55" t="s">
        <v>70</v>
      </c>
      <c r="L1104" s="55"/>
      <c r="M1104" s="55"/>
      <c r="N1104" s="214"/>
    </row>
    <row r="1105" spans="1:18" ht="15.75" hidden="1" outlineLevel="1" thickBot="1" x14ac:dyDescent="0.3">
      <c r="A1105" s="39">
        <v>70</v>
      </c>
      <c r="B1105" s="382"/>
      <c r="C1105" s="55"/>
      <c r="D1105" s="55"/>
      <c r="E1105" s="55"/>
      <c r="F1105" s="56"/>
      <c r="G1105" s="55" t="s">
        <v>70</v>
      </c>
      <c r="H1105" s="353"/>
      <c r="I1105" s="55"/>
      <c r="J1105" s="56"/>
      <c r="K1105" s="55" t="s">
        <v>70</v>
      </c>
      <c r="L1105" s="55"/>
      <c r="M1105" s="55"/>
      <c r="N1105" s="214"/>
    </row>
    <row r="1106" spans="1:18" ht="15.75" hidden="1" outlineLevel="1" thickBot="1" x14ac:dyDescent="0.3">
      <c r="A1106" s="39">
        <v>71</v>
      </c>
      <c r="B1106" s="382"/>
      <c r="C1106" s="55"/>
      <c r="D1106" s="55"/>
      <c r="E1106" s="55"/>
      <c r="F1106" s="56"/>
      <c r="G1106" s="55" t="s">
        <v>70</v>
      </c>
      <c r="H1106" s="353"/>
      <c r="I1106" s="55"/>
      <c r="J1106" s="56"/>
      <c r="K1106" s="55" t="s">
        <v>70</v>
      </c>
      <c r="L1106" s="55"/>
      <c r="M1106" s="55"/>
      <c r="N1106" s="214"/>
    </row>
    <row r="1107" spans="1:18" ht="15.75" hidden="1" outlineLevel="1" thickBot="1" x14ac:dyDescent="0.3">
      <c r="A1107" s="39">
        <v>72</v>
      </c>
      <c r="B1107" s="382"/>
      <c r="C1107" s="55"/>
      <c r="D1107" s="55"/>
      <c r="E1107" s="55"/>
      <c r="F1107" s="56"/>
      <c r="G1107" s="55" t="s">
        <v>70</v>
      </c>
      <c r="H1107" s="353"/>
      <c r="I1107" s="55"/>
      <c r="J1107" s="56"/>
      <c r="K1107" s="55" t="s">
        <v>70</v>
      </c>
      <c r="L1107" s="55"/>
      <c r="M1107" s="55"/>
      <c r="N1107" s="214"/>
    </row>
    <row r="1108" spans="1:18" ht="15.75" hidden="1" outlineLevel="1" thickBot="1" x14ac:dyDescent="0.3">
      <c r="A1108" s="39">
        <v>73</v>
      </c>
      <c r="B1108" s="382"/>
      <c r="C1108" s="55"/>
      <c r="D1108" s="55"/>
      <c r="E1108" s="55"/>
      <c r="F1108" s="56"/>
      <c r="G1108" s="55" t="s">
        <v>70</v>
      </c>
      <c r="H1108" s="353"/>
      <c r="I1108" s="55"/>
      <c r="J1108" s="56"/>
      <c r="K1108" s="55" t="s">
        <v>70</v>
      </c>
      <c r="L1108" s="55"/>
      <c r="M1108" s="55"/>
      <c r="N1108" s="214"/>
    </row>
    <row r="1109" spans="1:18" ht="15.75" hidden="1" outlineLevel="1" thickBot="1" x14ac:dyDescent="0.3">
      <c r="A1109" s="39">
        <v>74</v>
      </c>
      <c r="B1109" s="382"/>
      <c r="C1109" s="55"/>
      <c r="D1109" s="55"/>
      <c r="E1109" s="55"/>
      <c r="F1109" s="56"/>
      <c r="G1109" s="55" t="s">
        <v>70</v>
      </c>
      <c r="H1109" s="353"/>
      <c r="I1109" s="55"/>
      <c r="J1109" s="56"/>
      <c r="K1109" s="55" t="s">
        <v>70</v>
      </c>
      <c r="L1109" s="55"/>
      <c r="M1109" s="55"/>
      <c r="N1109" s="214"/>
    </row>
    <row r="1110" spans="1:18" ht="15.75" hidden="1" outlineLevel="1" thickBot="1" x14ac:dyDescent="0.3">
      <c r="A1110" s="39">
        <v>75</v>
      </c>
      <c r="B1110" s="382"/>
      <c r="C1110" s="55"/>
      <c r="D1110" s="55"/>
      <c r="E1110" s="55"/>
      <c r="F1110" s="56"/>
      <c r="G1110" s="55" t="s">
        <v>70</v>
      </c>
      <c r="H1110" s="353"/>
      <c r="I1110" s="55"/>
      <c r="J1110" s="56"/>
      <c r="K1110" s="55" t="s">
        <v>70</v>
      </c>
      <c r="L1110" s="55"/>
      <c r="M1110" s="55"/>
      <c r="N1110" s="214"/>
    </row>
    <row r="1111" spans="1:18" ht="15.75" hidden="1" outlineLevel="1" thickBot="1" x14ac:dyDescent="0.3">
      <c r="A1111" s="39">
        <v>76</v>
      </c>
      <c r="B1111" s="382"/>
      <c r="C1111" s="55"/>
      <c r="D1111" s="55"/>
      <c r="E1111" s="55"/>
      <c r="F1111" s="56"/>
      <c r="G1111" s="55" t="s">
        <v>70</v>
      </c>
      <c r="H1111" s="353"/>
      <c r="I1111" s="55"/>
      <c r="J1111" s="56"/>
      <c r="K1111" s="55" t="s">
        <v>70</v>
      </c>
      <c r="L1111" s="55"/>
      <c r="M1111" s="55"/>
      <c r="N1111" s="214"/>
    </row>
    <row r="1112" spans="1:18" ht="15.75" hidden="1" outlineLevel="1" thickBot="1" x14ac:dyDescent="0.3">
      <c r="A1112" s="39">
        <v>77</v>
      </c>
      <c r="B1112" s="382"/>
      <c r="C1112" s="55"/>
      <c r="D1112" s="55"/>
      <c r="E1112" s="55"/>
      <c r="F1112" s="56"/>
      <c r="G1112" s="55" t="s">
        <v>70</v>
      </c>
      <c r="H1112" s="353"/>
      <c r="I1112" s="55"/>
      <c r="J1112" s="56"/>
      <c r="K1112" s="55" t="s">
        <v>70</v>
      </c>
      <c r="L1112" s="55"/>
      <c r="M1112" s="55"/>
      <c r="N1112" s="214"/>
    </row>
    <row r="1113" spans="1:18" ht="15.75" hidden="1" outlineLevel="1" thickBot="1" x14ac:dyDescent="0.3">
      <c r="A1113" s="55">
        <v>78</v>
      </c>
      <c r="B1113" s="382"/>
      <c r="C1113" s="55"/>
      <c r="D1113" s="55"/>
      <c r="E1113" s="55"/>
      <c r="F1113" s="56"/>
      <c r="G1113" s="55" t="s">
        <v>70</v>
      </c>
      <c r="H1113" s="353"/>
      <c r="I1113" s="55"/>
      <c r="J1113" s="56"/>
      <c r="K1113" s="55" t="s">
        <v>70</v>
      </c>
      <c r="L1113" s="55"/>
      <c r="M1113" s="55"/>
      <c r="N1113" s="214"/>
      <c r="O1113" s="214"/>
      <c r="P1113" s="214"/>
      <c r="Q1113" s="214"/>
      <c r="R1113" s="214"/>
    </row>
    <row r="1114" spans="1:18" ht="15.75" hidden="1" outlineLevel="1" thickBot="1" x14ac:dyDescent="0.3">
      <c r="A1114" s="55">
        <v>79</v>
      </c>
      <c r="B1114" s="382"/>
      <c r="C1114" s="55"/>
      <c r="D1114" s="55"/>
      <c r="E1114" s="55"/>
      <c r="F1114" s="56"/>
      <c r="G1114" s="55" t="s">
        <v>70</v>
      </c>
      <c r="H1114" s="353"/>
      <c r="I1114" s="55"/>
      <c r="J1114" s="56"/>
      <c r="K1114" s="55" t="s">
        <v>70</v>
      </c>
      <c r="L1114" s="55"/>
      <c r="M1114" s="55"/>
      <c r="N1114" s="214"/>
      <c r="O1114" s="214"/>
      <c r="P1114" s="214"/>
      <c r="Q1114" s="214"/>
      <c r="R1114" s="214"/>
    </row>
    <row r="1115" spans="1:18" ht="15.75" hidden="1" outlineLevel="1" thickBot="1" x14ac:dyDescent="0.3">
      <c r="A1115" s="55">
        <v>80</v>
      </c>
      <c r="B1115" s="382"/>
      <c r="C1115" s="55"/>
      <c r="D1115" s="55"/>
      <c r="E1115" s="55"/>
      <c r="F1115" s="56"/>
      <c r="G1115" s="55" t="s">
        <v>70</v>
      </c>
      <c r="H1115" s="353"/>
      <c r="I1115" s="55"/>
      <c r="J1115" s="56"/>
      <c r="K1115" s="55" t="s">
        <v>70</v>
      </c>
      <c r="L1115" s="55"/>
      <c r="M1115" s="55"/>
      <c r="N1115" s="214"/>
      <c r="O1115" s="214"/>
      <c r="P1115" s="214"/>
      <c r="Q1115" s="214"/>
      <c r="R1115" s="214"/>
    </row>
    <row r="1116" spans="1:18" ht="15.75" hidden="1" outlineLevel="1" thickBot="1" x14ac:dyDescent="0.3">
      <c r="A1116" s="55">
        <v>81</v>
      </c>
      <c r="B1116" s="382"/>
      <c r="C1116" s="55"/>
      <c r="D1116" s="55"/>
      <c r="E1116" s="55"/>
      <c r="F1116" s="56"/>
      <c r="G1116" s="55" t="s">
        <v>70</v>
      </c>
      <c r="H1116" s="353"/>
      <c r="I1116" s="55"/>
      <c r="J1116" s="56"/>
      <c r="K1116" s="55" t="s">
        <v>70</v>
      </c>
      <c r="L1116" s="55"/>
      <c r="M1116" s="55"/>
      <c r="N1116" s="214"/>
      <c r="O1116" s="214"/>
      <c r="P1116" s="214"/>
      <c r="Q1116" s="214"/>
      <c r="R1116" s="214"/>
    </row>
    <row r="1117" spans="1:18" ht="15.75" hidden="1" outlineLevel="1" thickBot="1" x14ac:dyDescent="0.3">
      <c r="A1117" s="55">
        <v>82</v>
      </c>
      <c r="B1117" s="382"/>
      <c r="C1117" s="55"/>
      <c r="D1117" s="55"/>
      <c r="E1117" s="55"/>
      <c r="F1117" s="56"/>
      <c r="G1117" s="55" t="s">
        <v>70</v>
      </c>
      <c r="H1117" s="353"/>
      <c r="I1117" s="55"/>
      <c r="J1117" s="56"/>
      <c r="K1117" s="55" t="s">
        <v>70</v>
      </c>
      <c r="L1117" s="55"/>
      <c r="M1117" s="55"/>
      <c r="N1117" s="214"/>
      <c r="O1117" s="214"/>
      <c r="P1117" s="214"/>
      <c r="Q1117" s="214"/>
      <c r="R1117" s="214"/>
    </row>
    <row r="1118" spans="1:18" ht="15.75" hidden="1" outlineLevel="1" thickBot="1" x14ac:dyDescent="0.3">
      <c r="A1118" s="55">
        <v>83</v>
      </c>
      <c r="B1118" s="382"/>
      <c r="C1118" s="55"/>
      <c r="D1118" s="55"/>
      <c r="E1118" s="55"/>
      <c r="F1118" s="56"/>
      <c r="G1118" s="55" t="s">
        <v>70</v>
      </c>
      <c r="H1118" s="353"/>
      <c r="I1118" s="55"/>
      <c r="J1118" s="56"/>
      <c r="K1118" s="55" t="s">
        <v>70</v>
      </c>
      <c r="L1118" s="55"/>
      <c r="M1118" s="55"/>
      <c r="N1118" s="214"/>
      <c r="O1118" s="214"/>
      <c r="P1118" s="214"/>
      <c r="Q1118" s="214"/>
      <c r="R1118" s="214"/>
    </row>
    <row r="1119" spans="1:18" ht="15.75" hidden="1" outlineLevel="1" thickBot="1" x14ac:dyDescent="0.3">
      <c r="A1119" s="55">
        <v>84</v>
      </c>
      <c r="B1119" s="382"/>
      <c r="C1119" s="55"/>
      <c r="D1119" s="55"/>
      <c r="E1119" s="55"/>
      <c r="F1119" s="56"/>
      <c r="G1119" s="55" t="s">
        <v>70</v>
      </c>
      <c r="H1119" s="353"/>
      <c r="I1119" s="55"/>
      <c r="J1119" s="56"/>
      <c r="K1119" s="55" t="s">
        <v>70</v>
      </c>
      <c r="L1119" s="55"/>
      <c r="M1119" s="55"/>
      <c r="N1119" s="214"/>
      <c r="O1119" s="214"/>
      <c r="P1119" s="214"/>
      <c r="Q1119" s="214"/>
      <c r="R1119" s="214"/>
    </row>
    <row r="1120" spans="1:18" ht="15.75" hidden="1" outlineLevel="1" thickBot="1" x14ac:dyDescent="0.3">
      <c r="A1120" s="55">
        <v>85</v>
      </c>
      <c r="B1120" s="382"/>
      <c r="C1120" s="55"/>
      <c r="D1120" s="55"/>
      <c r="E1120" s="55"/>
      <c r="F1120" s="56"/>
      <c r="G1120" s="55" t="s">
        <v>70</v>
      </c>
      <c r="H1120" s="353"/>
      <c r="I1120" s="55"/>
      <c r="J1120" s="56"/>
      <c r="K1120" s="55" t="s">
        <v>70</v>
      </c>
      <c r="L1120" s="55"/>
      <c r="M1120" s="55"/>
      <c r="N1120" s="214"/>
      <c r="O1120" s="214"/>
      <c r="P1120" s="214"/>
      <c r="Q1120" s="214"/>
      <c r="R1120" s="214"/>
    </row>
    <row r="1121" spans="1:18" ht="15.75" hidden="1" outlineLevel="1" thickBot="1" x14ac:dyDescent="0.3">
      <c r="A1121" s="55">
        <v>86</v>
      </c>
      <c r="B1121" s="382"/>
      <c r="C1121" s="55"/>
      <c r="D1121" s="55"/>
      <c r="E1121" s="55"/>
      <c r="F1121" s="56"/>
      <c r="G1121" s="55" t="s">
        <v>70</v>
      </c>
      <c r="H1121" s="353"/>
      <c r="I1121" s="55"/>
      <c r="J1121" s="56"/>
      <c r="K1121" s="55" t="s">
        <v>70</v>
      </c>
      <c r="L1121" s="55"/>
      <c r="M1121" s="55"/>
      <c r="N1121" s="214"/>
      <c r="O1121" s="214"/>
      <c r="P1121" s="214"/>
      <c r="Q1121" s="214"/>
      <c r="R1121" s="214"/>
    </row>
    <row r="1122" spans="1:18" ht="15.75" hidden="1" outlineLevel="1" thickBot="1" x14ac:dyDescent="0.3">
      <c r="A1122" s="55">
        <v>87</v>
      </c>
      <c r="B1122" s="382"/>
      <c r="C1122" s="55"/>
      <c r="D1122" s="55"/>
      <c r="E1122" s="55"/>
      <c r="F1122" s="56"/>
      <c r="G1122" s="55" t="s">
        <v>70</v>
      </c>
      <c r="H1122" s="353"/>
      <c r="I1122" s="55"/>
      <c r="J1122" s="56"/>
      <c r="K1122" s="55" t="s">
        <v>70</v>
      </c>
      <c r="L1122" s="55"/>
      <c r="M1122" s="55"/>
      <c r="N1122" s="214"/>
      <c r="O1122" s="214"/>
      <c r="P1122" s="214"/>
      <c r="Q1122" s="214"/>
      <c r="R1122" s="214"/>
    </row>
    <row r="1123" spans="1:18" ht="15.75" hidden="1" outlineLevel="1" thickBot="1" x14ac:dyDescent="0.3">
      <c r="A1123" s="55">
        <v>88</v>
      </c>
      <c r="B1123" s="382"/>
      <c r="C1123" s="55"/>
      <c r="D1123" s="55"/>
      <c r="E1123" s="55"/>
      <c r="F1123" s="56"/>
      <c r="G1123" s="55" t="s">
        <v>70</v>
      </c>
      <c r="H1123" s="353"/>
      <c r="I1123" s="55"/>
      <c r="J1123" s="56"/>
      <c r="K1123" s="55" t="s">
        <v>70</v>
      </c>
      <c r="L1123" s="55"/>
      <c r="M1123" s="55"/>
      <c r="N1123" s="214"/>
      <c r="O1123" s="214"/>
      <c r="P1123" s="214"/>
      <c r="Q1123" s="214"/>
      <c r="R1123" s="214"/>
    </row>
    <row r="1124" spans="1:18" ht="15.75" hidden="1" outlineLevel="1" thickBot="1" x14ac:dyDescent="0.3">
      <c r="A1124" s="55">
        <v>89</v>
      </c>
      <c r="B1124" s="382"/>
      <c r="C1124" s="55"/>
      <c r="D1124" s="55"/>
      <c r="E1124" s="55"/>
      <c r="F1124" s="56"/>
      <c r="G1124" s="55" t="s">
        <v>70</v>
      </c>
      <c r="H1124" s="353"/>
      <c r="I1124" s="55"/>
      <c r="J1124" s="56"/>
      <c r="K1124" s="55" t="s">
        <v>70</v>
      </c>
      <c r="L1124" s="55"/>
      <c r="M1124" s="55"/>
      <c r="N1124" s="214"/>
      <c r="O1124" s="214"/>
      <c r="P1124" s="214"/>
      <c r="Q1124" s="214"/>
      <c r="R1124" s="214"/>
    </row>
    <row r="1125" spans="1:18" ht="15.75" hidden="1" outlineLevel="1" thickBot="1" x14ac:dyDescent="0.3">
      <c r="A1125" s="55">
        <v>90</v>
      </c>
      <c r="B1125" s="382"/>
      <c r="C1125" s="55"/>
      <c r="D1125" s="55"/>
      <c r="E1125" s="55"/>
      <c r="F1125" s="56"/>
      <c r="G1125" s="55" t="s">
        <v>70</v>
      </c>
      <c r="H1125" s="353"/>
      <c r="I1125" s="55"/>
      <c r="J1125" s="56"/>
      <c r="K1125" s="55" t="s">
        <v>70</v>
      </c>
      <c r="L1125" s="55"/>
      <c r="M1125" s="55"/>
      <c r="N1125" s="214"/>
      <c r="O1125" s="214"/>
      <c r="P1125" s="214"/>
      <c r="Q1125" s="214"/>
      <c r="R1125" s="214"/>
    </row>
    <row r="1126" spans="1:18" ht="15.75" hidden="1" outlineLevel="1" thickBot="1" x14ac:dyDescent="0.3">
      <c r="A1126" s="55">
        <v>91</v>
      </c>
      <c r="B1126" s="382"/>
      <c r="C1126" s="55"/>
      <c r="D1126" s="55"/>
      <c r="E1126" s="55"/>
      <c r="F1126" s="56"/>
      <c r="G1126" s="55" t="s">
        <v>70</v>
      </c>
      <c r="H1126" s="353"/>
      <c r="I1126" s="55"/>
      <c r="J1126" s="56"/>
      <c r="K1126" s="55" t="s">
        <v>70</v>
      </c>
      <c r="L1126" s="55"/>
      <c r="M1126" s="55"/>
      <c r="N1126" s="214"/>
    </row>
    <row r="1127" spans="1:18" ht="15.75" hidden="1" outlineLevel="1" thickBot="1" x14ac:dyDescent="0.3">
      <c r="A1127" s="55">
        <v>92</v>
      </c>
      <c r="B1127" s="382"/>
      <c r="C1127" s="55"/>
      <c r="D1127" s="55"/>
      <c r="E1127" s="55"/>
      <c r="F1127" s="56"/>
      <c r="G1127" s="55" t="s">
        <v>70</v>
      </c>
      <c r="H1127" s="353"/>
      <c r="I1127" s="55"/>
      <c r="J1127" s="56"/>
      <c r="K1127" s="55" t="s">
        <v>70</v>
      </c>
      <c r="L1127" s="55"/>
      <c r="M1127" s="55"/>
      <c r="N1127" s="214"/>
    </row>
    <row r="1128" spans="1:18" ht="15.75" hidden="1" outlineLevel="1" thickBot="1" x14ac:dyDescent="0.3">
      <c r="A1128" s="55">
        <v>93</v>
      </c>
      <c r="B1128" s="382"/>
      <c r="C1128" s="55"/>
      <c r="D1128" s="55"/>
      <c r="E1128" s="55"/>
      <c r="F1128" s="56"/>
      <c r="G1128" s="55" t="s">
        <v>70</v>
      </c>
      <c r="H1128" s="353"/>
      <c r="I1128" s="55"/>
      <c r="J1128" s="56"/>
      <c r="K1128" s="55" t="s">
        <v>70</v>
      </c>
      <c r="L1128" s="55"/>
      <c r="M1128" s="55"/>
      <c r="N1128" s="214"/>
    </row>
    <row r="1129" spans="1:18" ht="15.75" hidden="1" outlineLevel="1" thickBot="1" x14ac:dyDescent="0.3">
      <c r="A1129" s="55">
        <v>94</v>
      </c>
      <c r="B1129" s="382"/>
      <c r="C1129" s="55"/>
      <c r="D1129" s="55"/>
      <c r="E1129" s="55"/>
      <c r="F1129" s="56"/>
      <c r="G1129" s="55" t="s">
        <v>70</v>
      </c>
      <c r="H1129" s="353"/>
      <c r="I1129" s="55"/>
      <c r="J1129" s="56"/>
      <c r="K1129" s="55" t="s">
        <v>70</v>
      </c>
      <c r="L1129" s="55"/>
      <c r="M1129" s="55"/>
      <c r="N1129" s="214"/>
    </row>
    <row r="1130" spans="1:18" ht="15.75" hidden="1" outlineLevel="1" thickBot="1" x14ac:dyDescent="0.3">
      <c r="A1130" s="55">
        <v>95</v>
      </c>
      <c r="B1130" s="382"/>
      <c r="C1130" s="55"/>
      <c r="D1130" s="55"/>
      <c r="E1130" s="55"/>
      <c r="F1130" s="56"/>
      <c r="G1130" s="55" t="s">
        <v>70</v>
      </c>
      <c r="H1130" s="353"/>
      <c r="I1130" s="55"/>
      <c r="J1130" s="56"/>
      <c r="K1130" s="55" t="s">
        <v>70</v>
      </c>
      <c r="L1130" s="55"/>
      <c r="M1130" s="55"/>
      <c r="N1130" s="214"/>
    </row>
    <row r="1131" spans="1:18" ht="15.75" hidden="1" outlineLevel="1" thickBot="1" x14ac:dyDescent="0.3">
      <c r="A1131" s="55">
        <v>96</v>
      </c>
      <c r="B1131" s="382"/>
      <c r="C1131" s="55"/>
      <c r="D1131" s="55"/>
      <c r="E1131" s="55"/>
      <c r="F1131" s="56"/>
      <c r="G1131" s="55" t="s">
        <v>70</v>
      </c>
      <c r="H1131" s="353"/>
      <c r="I1131" s="55"/>
      <c r="J1131" s="56"/>
      <c r="K1131" s="55" t="s">
        <v>70</v>
      </c>
      <c r="L1131" s="55"/>
      <c r="M1131" s="55"/>
      <c r="N1131" s="214"/>
    </row>
    <row r="1132" spans="1:18" ht="15.75" hidden="1" outlineLevel="1" thickBot="1" x14ac:dyDescent="0.3">
      <c r="A1132" s="668">
        <v>97</v>
      </c>
      <c r="B1132" s="355"/>
      <c r="C1132" s="331"/>
      <c r="D1132" s="56"/>
      <c r="E1132" s="56"/>
      <c r="F1132" s="668"/>
      <c r="G1132" s="56"/>
      <c r="H1132" s="353"/>
      <c r="I1132" s="56"/>
      <c r="J1132" s="56"/>
      <c r="K1132" s="55" t="s">
        <v>70</v>
      </c>
      <c r="L1132" s="55"/>
      <c r="M1132" s="55"/>
      <c r="N1132" s="159"/>
    </row>
    <row r="1133" spans="1:18" ht="15.75" hidden="1" outlineLevel="1" thickBot="1" x14ac:dyDescent="0.3">
      <c r="A1133" s="55">
        <v>98</v>
      </c>
      <c r="B1133" s="304"/>
      <c r="C1133" s="1"/>
      <c r="D1133" s="304"/>
      <c r="E1133" s="304"/>
      <c r="F1133" s="304"/>
      <c r="G1133" s="304"/>
      <c r="H1133" s="214"/>
      <c r="I1133" s="214"/>
      <c r="J1133" s="214"/>
      <c r="K1133" s="214"/>
      <c r="L1133" s="214"/>
      <c r="M1133" s="214"/>
      <c r="N1133" s="214"/>
    </row>
    <row r="1134" spans="1:18" ht="15.75" hidden="1" outlineLevel="1" thickBot="1" x14ac:dyDescent="0.3">
      <c r="A1134" s="668">
        <v>99</v>
      </c>
      <c r="B1134" s="304"/>
      <c r="C1134" s="1"/>
      <c r="D1134" s="304"/>
      <c r="E1134" s="304"/>
      <c r="F1134" s="304"/>
      <c r="G1134" s="304"/>
      <c r="H1134" s="304"/>
      <c r="I1134" s="304"/>
      <c r="K1134" s="304"/>
    </row>
    <row r="1135" spans="1:18" ht="15.75" hidden="1" outlineLevel="1" thickBot="1" x14ac:dyDescent="0.3">
      <c r="A1135" s="55">
        <v>100</v>
      </c>
      <c r="B1135" s="304"/>
      <c r="C1135" s="1"/>
      <c r="D1135" s="304"/>
      <c r="E1135" s="304"/>
      <c r="F1135" s="304"/>
      <c r="G1135" s="304"/>
      <c r="H1135" s="304"/>
      <c r="I1135" s="304"/>
      <c r="K1135" s="304"/>
    </row>
    <row r="1136" spans="1:18" ht="15.75" hidden="1" outlineLevel="1" thickBot="1" x14ac:dyDescent="0.3">
      <c r="A1136" s="668">
        <v>101</v>
      </c>
      <c r="B1136" s="338"/>
      <c r="C1136" s="331"/>
      <c r="D1136" s="56"/>
      <c r="E1136" s="56"/>
      <c r="F1136" s="668"/>
      <c r="G1136" s="56"/>
      <c r="H1136" s="353"/>
      <c r="I1136" s="56"/>
      <c r="J1136" s="56"/>
      <c r="K1136" s="55"/>
      <c r="L1136" s="55"/>
      <c r="M1136" s="55"/>
      <c r="N1136" s="159"/>
    </row>
    <row r="1137" spans="1:14" ht="15.75" hidden="1" outlineLevel="1" thickBot="1" x14ac:dyDescent="0.3">
      <c r="A1137" s="55">
        <v>102</v>
      </c>
      <c r="B1137" s="338"/>
      <c r="C1137" s="331"/>
      <c r="D1137" s="56"/>
      <c r="E1137" s="56"/>
      <c r="F1137" s="668"/>
      <c r="G1137" s="56"/>
      <c r="H1137" s="353"/>
      <c r="I1137" s="56"/>
      <c r="J1137" s="56"/>
      <c r="K1137" s="55"/>
      <c r="L1137" s="55"/>
      <c r="M1137" s="55"/>
      <c r="N1137" s="159"/>
    </row>
    <row r="1138" spans="1:14" ht="15.75" hidden="1" outlineLevel="1" thickBot="1" x14ac:dyDescent="0.3">
      <c r="A1138" s="668">
        <v>103</v>
      </c>
      <c r="B1138" s="338"/>
      <c r="C1138" s="331"/>
      <c r="D1138" s="56"/>
      <c r="E1138" s="56"/>
      <c r="F1138" s="668"/>
      <c r="G1138" s="56"/>
      <c r="H1138" s="353"/>
      <c r="I1138" s="56"/>
      <c r="J1138" s="56"/>
      <c r="K1138" s="55"/>
      <c r="L1138" s="55"/>
      <c r="M1138" s="55"/>
      <c r="N1138" s="159"/>
    </row>
    <row r="1139" spans="1:14" ht="15.75" hidden="1" outlineLevel="1" thickBot="1" x14ac:dyDescent="0.3">
      <c r="A1139" s="55">
        <v>104</v>
      </c>
      <c r="B1139" s="338"/>
      <c r="C1139" s="331"/>
      <c r="D1139" s="56"/>
      <c r="E1139" s="56"/>
      <c r="F1139" s="668"/>
      <c r="G1139" s="56"/>
      <c r="H1139" s="353"/>
      <c r="I1139" s="56"/>
      <c r="J1139" s="56"/>
      <c r="K1139" s="55"/>
      <c r="L1139" s="55"/>
      <c r="M1139" s="55"/>
      <c r="N1139" s="159"/>
    </row>
    <row r="1140" spans="1:14" ht="15.75" hidden="1" outlineLevel="1" thickBot="1" x14ac:dyDescent="0.3">
      <c r="A1140" s="668">
        <v>105</v>
      </c>
      <c r="B1140" s="338"/>
      <c r="C1140" s="331"/>
      <c r="D1140" s="56"/>
      <c r="E1140" s="56"/>
      <c r="F1140" s="668"/>
      <c r="G1140" s="56"/>
      <c r="H1140" s="353"/>
      <c r="I1140" s="56"/>
      <c r="J1140" s="56"/>
      <c r="K1140" s="55"/>
      <c r="L1140" s="55"/>
      <c r="M1140" s="55"/>
      <c r="N1140" s="159"/>
    </row>
    <row r="1141" spans="1:14" ht="15.75" hidden="1" outlineLevel="1" thickBot="1" x14ac:dyDescent="0.3">
      <c r="A1141" s="55">
        <v>106</v>
      </c>
      <c r="B1141" s="338"/>
      <c r="C1141" s="331"/>
      <c r="D1141" s="56"/>
      <c r="E1141" s="56"/>
      <c r="F1141" s="668"/>
      <c r="G1141" s="56"/>
      <c r="H1141" s="353"/>
      <c r="I1141" s="56"/>
      <c r="J1141" s="56"/>
      <c r="K1141" s="55"/>
      <c r="L1141" s="55"/>
      <c r="M1141" s="55"/>
      <c r="N1141" s="159"/>
    </row>
    <row r="1142" spans="1:14" ht="15.75" hidden="1" outlineLevel="1" thickBot="1" x14ac:dyDescent="0.3">
      <c r="A1142" s="668">
        <v>107</v>
      </c>
      <c r="B1142" s="338"/>
      <c r="C1142" s="331"/>
      <c r="D1142" s="56"/>
      <c r="E1142" s="56"/>
      <c r="F1142" s="668"/>
      <c r="G1142" s="56"/>
      <c r="H1142" s="353"/>
      <c r="I1142" s="56"/>
      <c r="J1142" s="56"/>
      <c r="K1142" s="55"/>
      <c r="L1142" s="55"/>
      <c r="M1142" s="55"/>
      <c r="N1142" s="159"/>
    </row>
    <row r="1143" spans="1:14" ht="15.75" hidden="1" outlineLevel="1" thickBot="1" x14ac:dyDescent="0.3">
      <c r="A1143" s="55">
        <v>108</v>
      </c>
      <c r="B1143" s="338"/>
      <c r="C1143" s="331"/>
      <c r="D1143" s="56"/>
      <c r="E1143" s="56"/>
      <c r="F1143" s="668"/>
      <c r="G1143" s="56"/>
      <c r="H1143" s="353"/>
      <c r="I1143" s="56"/>
      <c r="J1143" s="56"/>
      <c r="K1143" s="55"/>
      <c r="L1143" s="55"/>
      <c r="M1143" s="55"/>
      <c r="N1143" s="159"/>
    </row>
    <row r="1144" spans="1:14" ht="15.75" hidden="1" outlineLevel="1" thickBot="1" x14ac:dyDescent="0.3">
      <c r="A1144" s="668">
        <v>109</v>
      </c>
      <c r="B1144" s="338"/>
      <c r="C1144" s="331"/>
      <c r="D1144" s="56"/>
      <c r="E1144" s="56"/>
      <c r="F1144" s="668"/>
      <c r="G1144" s="56"/>
      <c r="H1144" s="353"/>
      <c r="I1144" s="56"/>
      <c r="J1144" s="56"/>
      <c r="K1144" s="55"/>
      <c r="L1144" s="55"/>
      <c r="M1144" s="55"/>
      <c r="N1144" s="159"/>
    </row>
    <row r="1145" spans="1:14" ht="15.75" hidden="1" outlineLevel="1" thickBot="1" x14ac:dyDescent="0.3">
      <c r="A1145" s="55">
        <v>110</v>
      </c>
      <c r="B1145" s="338"/>
      <c r="C1145" s="331"/>
      <c r="D1145" s="56"/>
      <c r="E1145" s="56"/>
      <c r="F1145" s="668"/>
      <c r="G1145" s="56"/>
      <c r="H1145" s="353"/>
      <c r="I1145" s="56"/>
      <c r="J1145" s="56"/>
      <c r="K1145" s="55"/>
      <c r="L1145" s="55"/>
      <c r="M1145" s="55"/>
      <c r="N1145" s="159"/>
    </row>
    <row r="1146" spans="1:14" ht="15.75" hidden="1" outlineLevel="1" thickBot="1" x14ac:dyDescent="0.3">
      <c r="A1146" s="668">
        <v>111</v>
      </c>
      <c r="B1146" s="338"/>
      <c r="C1146" s="331"/>
      <c r="D1146" s="56"/>
      <c r="E1146" s="56"/>
      <c r="F1146" s="668"/>
      <c r="G1146" s="56"/>
      <c r="H1146" s="353"/>
      <c r="I1146" s="56"/>
      <c r="J1146" s="56"/>
      <c r="K1146" s="55"/>
      <c r="L1146" s="55"/>
      <c r="M1146" s="55"/>
      <c r="N1146" s="159"/>
    </row>
    <row r="1147" spans="1:14" ht="15.75" hidden="1" outlineLevel="1" thickBot="1" x14ac:dyDescent="0.3">
      <c r="A1147" s="55">
        <v>112</v>
      </c>
      <c r="B1147" s="338"/>
      <c r="C1147" s="331"/>
      <c r="D1147" s="56"/>
      <c r="E1147" s="56"/>
      <c r="F1147" s="668"/>
      <c r="G1147" s="56"/>
      <c r="H1147" s="353"/>
      <c r="I1147" s="56"/>
      <c r="J1147" s="56"/>
      <c r="K1147" s="55"/>
      <c r="L1147" s="55"/>
      <c r="M1147" s="55"/>
      <c r="N1147" s="159"/>
    </row>
    <row r="1148" spans="1:14" ht="15.75" hidden="1" outlineLevel="1" thickBot="1" x14ac:dyDescent="0.3">
      <c r="A1148" s="668">
        <v>113</v>
      </c>
      <c r="B1148" s="338"/>
      <c r="C1148" s="331"/>
      <c r="D1148" s="56"/>
      <c r="E1148" s="56"/>
      <c r="F1148" s="668"/>
      <c r="G1148" s="56"/>
      <c r="H1148" s="353"/>
      <c r="I1148" s="56"/>
      <c r="J1148" s="56"/>
      <c r="K1148" s="55"/>
      <c r="L1148" s="55"/>
      <c r="M1148" s="55"/>
      <c r="N1148" s="159"/>
    </row>
    <row r="1149" spans="1:14" ht="15.75" hidden="1" outlineLevel="1" thickBot="1" x14ac:dyDescent="0.3">
      <c r="A1149" s="55">
        <v>114</v>
      </c>
      <c r="B1149" s="338"/>
      <c r="C1149" s="331"/>
      <c r="D1149" s="56"/>
      <c r="E1149" s="56"/>
      <c r="F1149" s="668"/>
      <c r="G1149" s="56"/>
      <c r="H1149" s="353"/>
      <c r="I1149" s="56"/>
      <c r="J1149" s="56"/>
      <c r="K1149" s="55"/>
      <c r="L1149" s="55"/>
      <c r="M1149" s="55"/>
      <c r="N1149" s="159"/>
    </row>
    <row r="1150" spans="1:14" ht="15.75" hidden="1" outlineLevel="1" thickBot="1" x14ac:dyDescent="0.3">
      <c r="A1150" s="668">
        <v>115</v>
      </c>
      <c r="B1150" s="338"/>
      <c r="C1150" s="331"/>
      <c r="D1150" s="56"/>
      <c r="E1150" s="56"/>
      <c r="F1150" s="668"/>
      <c r="G1150" s="56"/>
      <c r="H1150" s="353"/>
      <c r="I1150" s="56"/>
      <c r="J1150" s="56"/>
      <c r="K1150" s="55"/>
      <c r="L1150" s="55"/>
      <c r="M1150" s="55"/>
      <c r="N1150" s="159"/>
    </row>
    <row r="1151" spans="1:14" ht="15.75" hidden="1" outlineLevel="1" thickBot="1" x14ac:dyDescent="0.3">
      <c r="A1151" s="55">
        <v>116</v>
      </c>
      <c r="B1151" s="338"/>
      <c r="C1151" s="331"/>
      <c r="D1151" s="56"/>
      <c r="E1151" s="56"/>
      <c r="F1151" s="668"/>
      <c r="G1151" s="56"/>
      <c r="H1151" s="353"/>
      <c r="I1151" s="56"/>
      <c r="J1151" s="56"/>
      <c r="K1151" s="55"/>
      <c r="L1151" s="55"/>
      <c r="M1151" s="55"/>
      <c r="N1151" s="159"/>
    </row>
    <row r="1152" spans="1:14" ht="15.75" hidden="1" outlineLevel="1" thickBot="1" x14ac:dyDescent="0.3">
      <c r="A1152" s="668">
        <v>117</v>
      </c>
      <c r="B1152" s="338"/>
      <c r="C1152" s="331"/>
      <c r="D1152" s="56"/>
      <c r="E1152" s="56"/>
      <c r="F1152" s="668"/>
      <c r="G1152" s="56"/>
      <c r="H1152" s="353"/>
      <c r="I1152" s="56"/>
      <c r="J1152" s="56"/>
      <c r="K1152" s="55"/>
      <c r="L1152" s="55"/>
      <c r="M1152" s="55"/>
      <c r="N1152" s="159"/>
    </row>
    <row r="1153" spans="1:16" ht="15.75" hidden="1" outlineLevel="1" thickBot="1" x14ac:dyDescent="0.3">
      <c r="A1153" s="55">
        <v>118</v>
      </c>
      <c r="B1153" s="338"/>
      <c r="C1153" s="331"/>
      <c r="D1153" s="56"/>
      <c r="E1153" s="56"/>
      <c r="F1153" s="668"/>
      <c r="G1153" s="56"/>
      <c r="H1153" s="353"/>
      <c r="I1153" s="56"/>
      <c r="J1153" s="56"/>
      <c r="K1153" s="55"/>
      <c r="L1153" s="55"/>
      <c r="M1153" s="55"/>
      <c r="N1153" s="159"/>
    </row>
    <row r="1154" spans="1:16" ht="15.75" hidden="1" outlineLevel="1" thickBot="1" x14ac:dyDescent="0.3">
      <c r="A1154" s="668">
        <v>119</v>
      </c>
      <c r="B1154" s="338"/>
      <c r="C1154" s="331"/>
      <c r="D1154" s="56"/>
      <c r="E1154" s="56"/>
      <c r="F1154" s="668"/>
      <c r="G1154" s="56"/>
      <c r="H1154" s="353"/>
      <c r="I1154" s="56"/>
      <c r="J1154" s="56"/>
      <c r="K1154" s="55"/>
      <c r="L1154" s="55"/>
      <c r="M1154" s="55"/>
      <c r="N1154" s="159"/>
    </row>
    <row r="1155" spans="1:16" ht="15.75" hidden="1" outlineLevel="1" thickBot="1" x14ac:dyDescent="0.3">
      <c r="A1155" s="55">
        <v>120</v>
      </c>
      <c r="B1155" s="338"/>
      <c r="C1155" s="331"/>
      <c r="D1155" s="56"/>
      <c r="E1155" s="56"/>
      <c r="F1155" s="668"/>
      <c r="G1155" s="56"/>
      <c r="H1155" s="353"/>
      <c r="I1155" s="56"/>
      <c r="J1155" s="56"/>
      <c r="K1155" s="55"/>
      <c r="L1155" s="55"/>
      <c r="M1155" s="55"/>
      <c r="N1155" s="159"/>
    </row>
    <row r="1156" spans="1:16" ht="15.75" hidden="1" outlineLevel="1" thickBot="1" x14ac:dyDescent="0.3">
      <c r="A1156" s="668">
        <v>121</v>
      </c>
      <c r="B1156" s="338"/>
      <c r="C1156" s="331"/>
      <c r="D1156" s="56"/>
      <c r="E1156" s="56"/>
      <c r="F1156" s="668"/>
      <c r="G1156" s="56"/>
      <c r="H1156" s="353"/>
      <c r="I1156" s="56"/>
      <c r="J1156" s="56"/>
      <c r="K1156" s="55"/>
      <c r="L1156" s="55"/>
      <c r="M1156" s="55"/>
      <c r="N1156" s="159"/>
    </row>
    <row r="1157" spans="1:16" ht="15.75" hidden="1" outlineLevel="1" thickBot="1" x14ac:dyDescent="0.3">
      <c r="A1157" s="55">
        <v>122</v>
      </c>
      <c r="B1157" s="338"/>
      <c r="C1157" s="331"/>
      <c r="D1157" s="56"/>
      <c r="E1157" s="56"/>
      <c r="F1157" s="668"/>
      <c r="G1157" s="56"/>
      <c r="H1157" s="353"/>
      <c r="I1157" s="56"/>
      <c r="J1157" s="56"/>
      <c r="K1157" s="55"/>
      <c r="L1157" s="55"/>
      <c r="M1157" s="55"/>
      <c r="N1157" s="159"/>
    </row>
    <row r="1158" spans="1:16" ht="15.75" hidden="1" outlineLevel="1" thickBot="1" x14ac:dyDescent="0.3">
      <c r="A1158" s="668">
        <v>123</v>
      </c>
      <c r="B1158" s="338"/>
      <c r="C1158" s="331"/>
      <c r="D1158" s="56"/>
      <c r="E1158" s="56"/>
      <c r="F1158" s="668"/>
      <c r="G1158" s="56"/>
      <c r="H1158" s="353"/>
      <c r="I1158" s="56"/>
      <c r="J1158" s="56"/>
      <c r="K1158" s="55"/>
      <c r="L1158" s="55"/>
      <c r="M1158" s="55"/>
      <c r="N1158" s="159"/>
    </row>
    <row r="1159" spans="1:16" ht="15.75" hidden="1" outlineLevel="1" thickBot="1" x14ac:dyDescent="0.3">
      <c r="A1159" s="55">
        <v>124</v>
      </c>
      <c r="B1159" s="338"/>
      <c r="C1159" s="331"/>
      <c r="D1159" s="56"/>
      <c r="E1159" s="56"/>
      <c r="F1159" s="668"/>
      <c r="G1159" s="56"/>
      <c r="H1159" s="353"/>
      <c r="I1159" s="56"/>
      <c r="J1159" s="56"/>
      <c r="K1159" s="55"/>
      <c r="L1159" s="55"/>
      <c r="M1159" s="55"/>
      <c r="N1159" s="159"/>
    </row>
    <row r="1160" spans="1:16" ht="15.75" hidden="1" outlineLevel="1" thickBot="1" x14ac:dyDescent="0.3">
      <c r="A1160" s="668">
        <v>125</v>
      </c>
      <c r="B1160" s="338"/>
      <c r="C1160" s="331"/>
      <c r="D1160" s="56"/>
      <c r="E1160" s="56"/>
      <c r="F1160" s="668"/>
      <c r="G1160" s="56"/>
      <c r="H1160" s="353"/>
      <c r="I1160" s="56"/>
      <c r="J1160" s="56"/>
      <c r="K1160" s="55"/>
      <c r="L1160" s="55"/>
      <c r="M1160" s="55"/>
      <c r="N1160" s="159"/>
    </row>
    <row r="1161" spans="1:16" ht="15.75" hidden="1" outlineLevel="1" thickBot="1" x14ac:dyDescent="0.3">
      <c r="A1161" s="55">
        <v>126</v>
      </c>
      <c r="B1161" s="338"/>
      <c r="C1161" s="331"/>
      <c r="D1161" s="56"/>
      <c r="E1161" s="56"/>
      <c r="F1161" s="668"/>
      <c r="G1161" s="56"/>
      <c r="H1161" s="353"/>
      <c r="I1161" s="56"/>
      <c r="J1161" s="56"/>
      <c r="K1161" s="55"/>
      <c r="L1161" s="55"/>
      <c r="M1161" s="55"/>
      <c r="N1161" s="159"/>
    </row>
    <row r="1162" spans="1:16" ht="15.75" hidden="1" outlineLevel="1" thickBot="1" x14ac:dyDescent="0.3">
      <c r="A1162" s="668">
        <v>127</v>
      </c>
      <c r="B1162" s="338"/>
      <c r="C1162" s="331"/>
      <c r="D1162" s="56"/>
      <c r="E1162" s="56"/>
      <c r="F1162" s="668"/>
      <c r="G1162" s="56"/>
      <c r="H1162" s="353"/>
      <c r="I1162" s="56"/>
      <c r="J1162" s="56"/>
      <c r="K1162" s="55"/>
      <c r="L1162" s="55"/>
      <c r="M1162" s="55"/>
      <c r="N1162" s="159"/>
    </row>
    <row r="1163" spans="1:16" ht="15.75" hidden="1" outlineLevel="1" thickBot="1" x14ac:dyDescent="0.3">
      <c r="A1163" s="55">
        <v>128</v>
      </c>
      <c r="B1163" s="338"/>
      <c r="C1163" s="331"/>
      <c r="D1163" s="56"/>
      <c r="E1163" s="56"/>
      <c r="F1163" s="668"/>
      <c r="G1163" s="56"/>
      <c r="H1163" s="353"/>
      <c r="I1163" s="56"/>
      <c r="J1163" s="56"/>
      <c r="K1163" s="55"/>
      <c r="L1163" s="55"/>
      <c r="M1163" s="55"/>
      <c r="N1163" s="159"/>
    </row>
    <row r="1164" spans="1:16" ht="15.75" collapsed="1" thickBot="1" x14ac:dyDescent="0.3">
      <c r="A1164" s="199" t="s">
        <v>2435</v>
      </c>
      <c r="B1164" s="118"/>
      <c r="C1164" s="648"/>
      <c r="D1164" s="35"/>
      <c r="E1164" s="36"/>
      <c r="F1164" s="36"/>
      <c r="G1164" s="36"/>
      <c r="H1164" s="172"/>
      <c r="I1164" s="36"/>
      <c r="J1164" s="36"/>
      <c r="K1164" s="36"/>
      <c r="L1164" s="36"/>
      <c r="M1164" s="36"/>
      <c r="N1164" s="513"/>
      <c r="O1164" s="513"/>
      <c r="P1164" s="513"/>
    </row>
    <row r="1165" spans="1:16" ht="15.75" hidden="1" outlineLevel="1" thickBot="1" x14ac:dyDescent="0.3">
      <c r="A1165" s="38">
        <v>1</v>
      </c>
    </row>
    <row r="1166" spans="1:16" ht="15.75" hidden="1" outlineLevel="1" thickBot="1" x14ac:dyDescent="0.3">
      <c r="A1166" s="39">
        <v>2</v>
      </c>
    </row>
    <row r="1167" spans="1:16" ht="15.75" hidden="1" outlineLevel="1" thickBot="1" x14ac:dyDescent="0.3">
      <c r="A1167" s="39">
        <v>3</v>
      </c>
    </row>
    <row r="1168" spans="1:16" ht="15.75" hidden="1" outlineLevel="1" thickBot="1" x14ac:dyDescent="0.3">
      <c r="A1168" s="39">
        <v>4</v>
      </c>
    </row>
    <row r="1169" spans="1:1" ht="15.75" hidden="1" outlineLevel="1" thickBot="1" x14ac:dyDescent="0.3">
      <c r="A1169" s="39">
        <v>5</v>
      </c>
    </row>
    <row r="1170" spans="1:1" ht="15.75" hidden="1" outlineLevel="1" thickBot="1" x14ac:dyDescent="0.3">
      <c r="A1170" s="39">
        <v>6</v>
      </c>
    </row>
    <row r="1171" spans="1:1" ht="15.75" hidden="1" outlineLevel="1" thickBot="1" x14ac:dyDescent="0.3">
      <c r="A1171" s="39">
        <v>7</v>
      </c>
    </row>
    <row r="1172" spans="1:1" ht="15.75" hidden="1" outlineLevel="1" thickBot="1" x14ac:dyDescent="0.3">
      <c r="A1172" s="39">
        <v>8</v>
      </c>
    </row>
    <row r="1173" spans="1:1" ht="15.75" hidden="1" outlineLevel="1" thickBot="1" x14ac:dyDescent="0.3">
      <c r="A1173" s="39">
        <v>9</v>
      </c>
    </row>
    <row r="1174" spans="1:1" ht="15.75" hidden="1" outlineLevel="1" thickBot="1" x14ac:dyDescent="0.3">
      <c r="A1174" s="39">
        <v>10</v>
      </c>
    </row>
    <row r="1175" spans="1:1" ht="15.75" hidden="1" outlineLevel="1" thickBot="1" x14ac:dyDescent="0.3">
      <c r="A1175" s="39">
        <v>11</v>
      </c>
    </row>
    <row r="1176" spans="1:1" ht="15.75" hidden="1" outlineLevel="1" thickBot="1" x14ac:dyDescent="0.3">
      <c r="A1176" s="39">
        <v>12</v>
      </c>
    </row>
    <row r="1177" spans="1:1" ht="15.75" hidden="1" outlineLevel="1" thickBot="1" x14ac:dyDescent="0.3">
      <c r="A1177" s="39">
        <v>13</v>
      </c>
    </row>
    <row r="1178" spans="1:1" ht="15.75" hidden="1" outlineLevel="1" thickBot="1" x14ac:dyDescent="0.3">
      <c r="A1178" s="39">
        <v>14</v>
      </c>
    </row>
    <row r="1179" spans="1:1" ht="15.75" hidden="1" outlineLevel="1" thickBot="1" x14ac:dyDescent="0.3">
      <c r="A1179" s="39">
        <v>15</v>
      </c>
    </row>
    <row r="1180" spans="1:1" ht="15.75" hidden="1" outlineLevel="1" thickBot="1" x14ac:dyDescent="0.3">
      <c r="A1180" s="39">
        <v>16</v>
      </c>
    </row>
    <row r="1181" spans="1:1" ht="15.75" hidden="1" outlineLevel="1" thickBot="1" x14ac:dyDescent="0.3">
      <c r="A1181" s="39">
        <v>17</v>
      </c>
    </row>
    <row r="1182" spans="1:1" ht="15.75" hidden="1" outlineLevel="1" thickBot="1" x14ac:dyDescent="0.3">
      <c r="A1182" s="39">
        <v>18</v>
      </c>
    </row>
    <row r="1183" spans="1:1" ht="15.75" hidden="1" outlineLevel="1" thickBot="1" x14ac:dyDescent="0.3">
      <c r="A1183" s="39">
        <v>19</v>
      </c>
    </row>
    <row r="1184" spans="1:1" ht="15.75" hidden="1" outlineLevel="1" thickBot="1" x14ac:dyDescent="0.3">
      <c r="A1184" s="39">
        <v>20</v>
      </c>
    </row>
    <row r="1185" spans="1:1" ht="15.75" hidden="1" outlineLevel="1" thickBot="1" x14ac:dyDescent="0.3">
      <c r="A1185" s="39">
        <v>21</v>
      </c>
    </row>
    <row r="1186" spans="1:1" ht="15.75" hidden="1" outlineLevel="1" thickBot="1" x14ac:dyDescent="0.3">
      <c r="A1186" s="39">
        <v>22</v>
      </c>
    </row>
    <row r="1187" spans="1:1" ht="15.75" hidden="1" outlineLevel="1" thickBot="1" x14ac:dyDescent="0.3">
      <c r="A1187" s="39">
        <v>23</v>
      </c>
    </row>
    <row r="1188" spans="1:1" ht="15.75" hidden="1" outlineLevel="1" thickBot="1" x14ac:dyDescent="0.3">
      <c r="A1188" s="39">
        <v>24</v>
      </c>
    </row>
    <row r="1189" spans="1:1" ht="15.75" hidden="1" outlineLevel="1" thickBot="1" x14ac:dyDescent="0.3">
      <c r="A1189" s="39">
        <v>25</v>
      </c>
    </row>
    <row r="1190" spans="1:1" ht="15.75" hidden="1" outlineLevel="1" thickBot="1" x14ac:dyDescent="0.3">
      <c r="A1190" s="39">
        <v>26</v>
      </c>
    </row>
    <row r="1191" spans="1:1" ht="15.75" hidden="1" outlineLevel="1" thickBot="1" x14ac:dyDescent="0.3">
      <c r="A1191" s="39">
        <v>27</v>
      </c>
    </row>
    <row r="1192" spans="1:1" ht="15.75" hidden="1" outlineLevel="1" thickBot="1" x14ac:dyDescent="0.3">
      <c r="A1192" s="39">
        <v>28</v>
      </c>
    </row>
    <row r="1193" spans="1:1" ht="15.75" hidden="1" outlineLevel="1" thickBot="1" x14ac:dyDescent="0.3">
      <c r="A1193" s="39">
        <v>29</v>
      </c>
    </row>
    <row r="1194" spans="1:1" ht="15.75" hidden="1" outlineLevel="1" thickBot="1" x14ac:dyDescent="0.3">
      <c r="A1194" s="39">
        <v>30</v>
      </c>
    </row>
    <row r="1195" spans="1:1" ht="15.75" hidden="1" outlineLevel="1" thickBot="1" x14ac:dyDescent="0.3">
      <c r="A1195" s="39">
        <v>31</v>
      </c>
    </row>
    <row r="1196" spans="1:1" ht="15.75" hidden="1" outlineLevel="1" thickBot="1" x14ac:dyDescent="0.3">
      <c r="A1196" s="39">
        <v>32</v>
      </c>
    </row>
    <row r="1197" spans="1:1" ht="15.75" hidden="1" outlineLevel="1" thickBot="1" x14ac:dyDescent="0.3">
      <c r="A1197" s="39">
        <v>33</v>
      </c>
    </row>
    <row r="1198" spans="1:1" ht="15.75" hidden="1" outlineLevel="1" thickBot="1" x14ac:dyDescent="0.3">
      <c r="A1198" s="39">
        <v>34</v>
      </c>
    </row>
    <row r="1199" spans="1:1" ht="15.75" hidden="1" outlineLevel="1" thickBot="1" x14ac:dyDescent="0.3">
      <c r="A1199" s="39">
        <v>35</v>
      </c>
    </row>
    <row r="1200" spans="1:1" ht="15.75" hidden="1" outlineLevel="1" thickBot="1" x14ac:dyDescent="0.3">
      <c r="A1200" s="39">
        <v>36</v>
      </c>
    </row>
    <row r="1201" spans="1:14" ht="15.75" hidden="1" outlineLevel="1" thickBot="1" x14ac:dyDescent="0.3">
      <c r="A1201" s="39">
        <v>37</v>
      </c>
    </row>
    <row r="1202" spans="1:14" ht="15.75" hidden="1" outlineLevel="1" thickBot="1" x14ac:dyDescent="0.3">
      <c r="A1202" s="39">
        <v>38</v>
      </c>
    </row>
    <row r="1203" spans="1:14" ht="15.75" hidden="1" outlineLevel="1" thickBot="1" x14ac:dyDescent="0.3">
      <c r="A1203" s="39">
        <v>39</v>
      </c>
    </row>
    <row r="1204" spans="1:14" ht="15.75" hidden="1" outlineLevel="1" thickBot="1" x14ac:dyDescent="0.3">
      <c r="A1204" s="39">
        <v>40</v>
      </c>
    </row>
    <row r="1205" spans="1:14" ht="15.75" hidden="1" outlineLevel="1" thickBot="1" x14ac:dyDescent="0.3">
      <c r="A1205" s="39">
        <v>41</v>
      </c>
    </row>
    <row r="1206" spans="1:14" ht="15.75" hidden="1" outlineLevel="1" thickBot="1" x14ac:dyDescent="0.3">
      <c r="A1206" s="39">
        <v>42</v>
      </c>
    </row>
    <row r="1207" spans="1:14" ht="15.75" hidden="1" outlineLevel="1" thickBot="1" x14ac:dyDescent="0.3">
      <c r="A1207" s="39">
        <v>43</v>
      </c>
    </row>
    <row r="1208" spans="1:14" ht="15.75" hidden="1" outlineLevel="1" thickBot="1" x14ac:dyDescent="0.3">
      <c r="A1208" s="39">
        <v>44</v>
      </c>
    </row>
    <row r="1209" spans="1:14" ht="15.75" hidden="1" outlineLevel="1" thickBot="1" x14ac:dyDescent="0.3">
      <c r="A1209" s="39">
        <v>45</v>
      </c>
      <c r="B1209" s="382"/>
      <c r="C1209" s="55"/>
      <c r="D1209" s="55"/>
      <c r="E1209" s="55"/>
      <c r="F1209" s="55"/>
      <c r="G1209" s="55"/>
      <c r="H1209" s="353"/>
      <c r="I1209" s="55"/>
      <c r="J1209" s="214"/>
      <c r="K1209" s="55"/>
      <c r="L1209" s="214"/>
      <c r="M1209" s="214"/>
      <c r="N1209" s="214"/>
    </row>
    <row r="1210" spans="1:14" ht="15.75" hidden="1" outlineLevel="1" thickBot="1" x14ac:dyDescent="0.3">
      <c r="A1210" s="39">
        <v>46</v>
      </c>
      <c r="B1210" s="382"/>
      <c r="C1210" s="55"/>
      <c r="D1210" s="55"/>
      <c r="E1210" s="55"/>
      <c r="F1210" s="56"/>
      <c r="G1210" s="55" t="s">
        <v>70</v>
      </c>
      <c r="H1210" s="353"/>
      <c r="I1210" s="55"/>
      <c r="J1210" s="56"/>
      <c r="K1210" s="55" t="s">
        <v>70</v>
      </c>
      <c r="L1210" s="55"/>
      <c r="M1210" s="55"/>
      <c r="N1210" s="214"/>
    </row>
    <row r="1211" spans="1:14" ht="15.75" hidden="1" outlineLevel="1" thickBot="1" x14ac:dyDescent="0.3">
      <c r="A1211" s="39">
        <v>47</v>
      </c>
      <c r="B1211" s="382"/>
      <c r="C1211" s="55"/>
      <c r="D1211" s="55"/>
      <c r="E1211" s="55"/>
      <c r="F1211" s="56"/>
      <c r="G1211" s="55" t="s">
        <v>70</v>
      </c>
      <c r="H1211" s="353"/>
      <c r="I1211" s="55"/>
      <c r="J1211" s="56"/>
      <c r="K1211" s="55" t="s">
        <v>70</v>
      </c>
      <c r="L1211" s="55"/>
      <c r="M1211" s="55"/>
      <c r="N1211" s="214"/>
    </row>
    <row r="1212" spans="1:14" ht="15.75" hidden="1" outlineLevel="1" thickBot="1" x14ac:dyDescent="0.3">
      <c r="A1212" s="39">
        <v>48</v>
      </c>
      <c r="B1212" s="382"/>
      <c r="C1212" s="55"/>
      <c r="D1212" s="55"/>
      <c r="E1212" s="55"/>
      <c r="F1212" s="56"/>
      <c r="G1212" s="55" t="s">
        <v>70</v>
      </c>
      <c r="H1212" s="353"/>
      <c r="I1212" s="55"/>
      <c r="J1212" s="56"/>
      <c r="K1212" s="55" t="s">
        <v>70</v>
      </c>
      <c r="L1212" s="55"/>
      <c r="M1212" s="55"/>
      <c r="N1212" s="214"/>
    </row>
    <row r="1213" spans="1:14" ht="15.75" hidden="1" outlineLevel="1" thickBot="1" x14ac:dyDescent="0.3">
      <c r="A1213" s="39">
        <v>49</v>
      </c>
      <c r="B1213" s="382"/>
      <c r="C1213" s="55"/>
      <c r="D1213" s="55"/>
      <c r="E1213" s="55"/>
      <c r="F1213" s="56"/>
      <c r="G1213" s="55" t="s">
        <v>70</v>
      </c>
      <c r="H1213" s="353"/>
      <c r="I1213" s="55"/>
      <c r="J1213" s="56"/>
      <c r="K1213" s="55" t="s">
        <v>70</v>
      </c>
      <c r="L1213" s="55"/>
      <c r="M1213" s="55"/>
      <c r="N1213" s="214"/>
    </row>
    <row r="1214" spans="1:14" ht="15.75" hidden="1" outlineLevel="1" thickBot="1" x14ac:dyDescent="0.3">
      <c r="A1214" s="39">
        <v>50</v>
      </c>
      <c r="B1214" s="382"/>
      <c r="C1214" s="55"/>
      <c r="D1214" s="55"/>
      <c r="E1214" s="55"/>
      <c r="F1214" s="56"/>
      <c r="G1214" s="55" t="s">
        <v>70</v>
      </c>
      <c r="H1214" s="353"/>
      <c r="I1214" s="55"/>
      <c r="J1214" s="56"/>
      <c r="K1214" s="55" t="s">
        <v>70</v>
      </c>
      <c r="L1214" s="55"/>
      <c r="M1214" s="55"/>
      <c r="N1214" s="214"/>
    </row>
    <row r="1215" spans="1:14" ht="15.75" hidden="1" outlineLevel="1" thickBot="1" x14ac:dyDescent="0.3">
      <c r="A1215" s="39">
        <v>51</v>
      </c>
      <c r="B1215" s="382"/>
      <c r="C1215" s="55"/>
      <c r="D1215" s="55"/>
      <c r="E1215" s="55"/>
      <c r="F1215" s="56"/>
      <c r="G1215" s="55" t="s">
        <v>70</v>
      </c>
      <c r="H1215" s="353"/>
      <c r="I1215" s="55"/>
      <c r="J1215" s="56"/>
      <c r="K1215" s="55" t="s">
        <v>70</v>
      </c>
      <c r="L1215" s="55"/>
      <c r="M1215" s="55"/>
      <c r="N1215" s="214"/>
    </row>
    <row r="1216" spans="1:14" ht="15.75" hidden="1" outlineLevel="1" thickBot="1" x14ac:dyDescent="0.3">
      <c r="A1216" s="39">
        <v>52</v>
      </c>
      <c r="B1216" s="382"/>
      <c r="C1216" s="55"/>
      <c r="D1216" s="55"/>
      <c r="E1216" s="55"/>
      <c r="F1216" s="56"/>
      <c r="G1216" s="55" t="s">
        <v>70</v>
      </c>
      <c r="H1216" s="353"/>
      <c r="I1216" s="55"/>
      <c r="J1216" s="56"/>
      <c r="K1216" s="55" t="s">
        <v>70</v>
      </c>
      <c r="L1216" s="55"/>
      <c r="M1216" s="55"/>
      <c r="N1216" s="214"/>
    </row>
    <row r="1217" spans="1:14" ht="15.75" hidden="1" outlineLevel="1" thickBot="1" x14ac:dyDescent="0.3">
      <c r="A1217" s="39">
        <v>53</v>
      </c>
      <c r="B1217" s="382"/>
      <c r="C1217" s="55"/>
      <c r="D1217" s="55"/>
      <c r="E1217" s="55"/>
      <c r="F1217" s="56"/>
      <c r="G1217" s="55" t="s">
        <v>70</v>
      </c>
      <c r="H1217" s="353"/>
      <c r="I1217" s="55"/>
      <c r="J1217" s="56"/>
      <c r="K1217" s="55" t="s">
        <v>70</v>
      </c>
      <c r="L1217" s="55"/>
      <c r="M1217" s="55"/>
      <c r="N1217" s="214"/>
    </row>
    <row r="1218" spans="1:14" ht="15.75" hidden="1" outlineLevel="1" thickBot="1" x14ac:dyDescent="0.3">
      <c r="A1218" s="39">
        <v>54</v>
      </c>
      <c r="B1218" s="382"/>
      <c r="C1218" s="55"/>
      <c r="D1218" s="55"/>
      <c r="E1218" s="55"/>
      <c r="F1218" s="56"/>
      <c r="G1218" s="55" t="s">
        <v>70</v>
      </c>
      <c r="H1218" s="353"/>
      <c r="I1218" s="55"/>
      <c r="J1218" s="56"/>
      <c r="K1218" s="55" t="s">
        <v>70</v>
      </c>
      <c r="L1218" s="55"/>
      <c r="M1218" s="55"/>
      <c r="N1218" s="214"/>
    </row>
    <row r="1219" spans="1:14" ht="15.75" hidden="1" outlineLevel="1" thickBot="1" x14ac:dyDescent="0.3">
      <c r="A1219" s="39">
        <v>55</v>
      </c>
      <c r="B1219" s="382"/>
      <c r="C1219" s="55"/>
      <c r="D1219" s="55"/>
      <c r="E1219" s="55"/>
      <c r="F1219" s="56"/>
      <c r="G1219" s="55" t="s">
        <v>70</v>
      </c>
      <c r="H1219" s="353"/>
      <c r="I1219" s="55"/>
      <c r="J1219" s="56"/>
      <c r="K1219" s="55" t="s">
        <v>70</v>
      </c>
      <c r="L1219" s="55"/>
      <c r="M1219" s="55"/>
      <c r="N1219" s="214"/>
    </row>
    <row r="1220" spans="1:14" ht="15.75" hidden="1" outlineLevel="1" thickBot="1" x14ac:dyDescent="0.3">
      <c r="A1220" s="39">
        <v>56</v>
      </c>
      <c r="B1220" s="382"/>
      <c r="C1220" s="55"/>
      <c r="D1220" s="55"/>
      <c r="E1220" s="55"/>
      <c r="F1220" s="56"/>
      <c r="G1220" s="55" t="s">
        <v>70</v>
      </c>
      <c r="H1220" s="353"/>
      <c r="I1220" s="55"/>
      <c r="J1220" s="56"/>
      <c r="K1220" s="55" t="s">
        <v>70</v>
      </c>
      <c r="L1220" s="55"/>
      <c r="M1220" s="55"/>
      <c r="N1220" s="214"/>
    </row>
    <row r="1221" spans="1:14" ht="15.75" hidden="1" outlineLevel="1" thickBot="1" x14ac:dyDescent="0.3">
      <c r="A1221" s="39">
        <v>57</v>
      </c>
      <c r="B1221" s="382"/>
      <c r="C1221" s="55"/>
      <c r="D1221" s="55"/>
      <c r="E1221" s="55"/>
      <c r="F1221" s="56"/>
      <c r="G1221" s="55" t="s">
        <v>70</v>
      </c>
      <c r="H1221" s="353"/>
      <c r="I1221" s="55"/>
      <c r="J1221" s="56"/>
      <c r="K1221" s="55" t="s">
        <v>70</v>
      </c>
      <c r="L1221" s="55"/>
      <c r="M1221" s="55"/>
      <c r="N1221" s="214"/>
    </row>
    <row r="1222" spans="1:14" ht="15.75" hidden="1" outlineLevel="1" thickBot="1" x14ac:dyDescent="0.3">
      <c r="A1222" s="39">
        <v>58</v>
      </c>
      <c r="B1222" s="382"/>
      <c r="C1222" s="55"/>
      <c r="D1222" s="55"/>
      <c r="E1222" s="55"/>
      <c r="F1222" s="56"/>
      <c r="G1222" s="55" t="s">
        <v>70</v>
      </c>
      <c r="H1222" s="353"/>
      <c r="I1222" s="55"/>
      <c r="J1222" s="56"/>
      <c r="K1222" s="55" t="s">
        <v>70</v>
      </c>
      <c r="L1222" s="55"/>
      <c r="M1222" s="55"/>
      <c r="N1222" s="214"/>
    </row>
    <row r="1223" spans="1:14" ht="15.75" hidden="1" outlineLevel="1" thickBot="1" x14ac:dyDescent="0.3">
      <c r="A1223" s="39">
        <v>59</v>
      </c>
      <c r="B1223" s="382"/>
      <c r="C1223" s="55"/>
      <c r="D1223" s="55"/>
      <c r="E1223" s="55"/>
      <c r="F1223" s="56"/>
      <c r="G1223" s="55" t="s">
        <v>70</v>
      </c>
      <c r="H1223" s="353"/>
      <c r="I1223" s="55"/>
      <c r="J1223" s="56"/>
      <c r="K1223" s="55" t="s">
        <v>70</v>
      </c>
      <c r="L1223" s="55"/>
      <c r="M1223" s="55"/>
      <c r="N1223" s="214"/>
    </row>
    <row r="1224" spans="1:14" ht="15.75" hidden="1" outlineLevel="1" thickBot="1" x14ac:dyDescent="0.3">
      <c r="A1224" s="39">
        <v>60</v>
      </c>
      <c r="B1224" s="382"/>
      <c r="C1224" s="55"/>
      <c r="D1224" s="55"/>
      <c r="E1224" s="55"/>
      <c r="F1224" s="56"/>
      <c r="G1224" s="55" t="s">
        <v>70</v>
      </c>
      <c r="H1224" s="353"/>
      <c r="I1224" s="55"/>
      <c r="J1224" s="56"/>
      <c r="K1224" s="55" t="s">
        <v>70</v>
      </c>
      <c r="L1224" s="55"/>
      <c r="M1224" s="55"/>
      <c r="N1224" s="214"/>
    </row>
    <row r="1225" spans="1:14" ht="15.75" hidden="1" outlineLevel="1" thickBot="1" x14ac:dyDescent="0.3">
      <c r="A1225" s="39">
        <v>61</v>
      </c>
      <c r="B1225" s="382"/>
      <c r="C1225" s="55"/>
      <c r="D1225" s="55"/>
      <c r="E1225" s="55"/>
      <c r="F1225" s="56"/>
      <c r="G1225" s="55" t="s">
        <v>70</v>
      </c>
      <c r="H1225" s="353"/>
      <c r="I1225" s="55"/>
      <c r="J1225" s="56"/>
      <c r="K1225" s="55" t="s">
        <v>70</v>
      </c>
      <c r="L1225" s="55"/>
      <c r="M1225" s="55"/>
      <c r="N1225" s="214"/>
    </row>
    <row r="1226" spans="1:14" ht="15.75" hidden="1" outlineLevel="1" thickBot="1" x14ac:dyDescent="0.3">
      <c r="A1226" s="39">
        <v>62</v>
      </c>
      <c r="B1226" s="382"/>
      <c r="C1226" s="55"/>
      <c r="D1226" s="55"/>
      <c r="E1226" s="55"/>
      <c r="F1226" s="56"/>
      <c r="G1226" s="55" t="s">
        <v>70</v>
      </c>
      <c r="H1226" s="353"/>
      <c r="I1226" s="55"/>
      <c r="J1226" s="56"/>
      <c r="K1226" s="55" t="s">
        <v>70</v>
      </c>
      <c r="L1226" s="55"/>
      <c r="M1226" s="55"/>
      <c r="N1226" s="214"/>
    </row>
    <row r="1227" spans="1:14" ht="15.75" hidden="1" outlineLevel="1" thickBot="1" x14ac:dyDescent="0.3">
      <c r="A1227" s="39">
        <v>63</v>
      </c>
      <c r="B1227" s="382"/>
      <c r="C1227" s="55"/>
      <c r="D1227" s="55"/>
      <c r="E1227" s="55"/>
      <c r="F1227" s="56"/>
      <c r="G1227" s="55" t="s">
        <v>70</v>
      </c>
      <c r="H1227" s="353"/>
      <c r="I1227" s="55"/>
      <c r="J1227" s="56"/>
      <c r="K1227" s="55" t="s">
        <v>70</v>
      </c>
      <c r="L1227" s="55"/>
      <c r="M1227" s="55"/>
      <c r="N1227" s="214"/>
    </row>
    <row r="1228" spans="1:14" ht="15.75" hidden="1" outlineLevel="1" thickBot="1" x14ac:dyDescent="0.3">
      <c r="A1228" s="39">
        <v>64</v>
      </c>
      <c r="B1228" s="382"/>
      <c r="C1228" s="55"/>
      <c r="D1228" s="55"/>
      <c r="E1228" s="55"/>
      <c r="F1228" s="56"/>
      <c r="G1228" s="55" t="s">
        <v>70</v>
      </c>
      <c r="H1228" s="353"/>
      <c r="I1228" s="55"/>
      <c r="J1228" s="56"/>
      <c r="K1228" s="55" t="s">
        <v>70</v>
      </c>
      <c r="L1228" s="55"/>
      <c r="M1228" s="55"/>
      <c r="N1228" s="214"/>
    </row>
    <row r="1229" spans="1:14" ht="15.75" hidden="1" outlineLevel="1" thickBot="1" x14ac:dyDescent="0.3">
      <c r="A1229" s="39">
        <v>65</v>
      </c>
      <c r="B1229" s="382"/>
      <c r="C1229" s="55"/>
      <c r="D1229" s="55"/>
      <c r="E1229" s="55"/>
      <c r="F1229" s="56"/>
      <c r="G1229" s="55" t="s">
        <v>70</v>
      </c>
      <c r="H1229" s="353"/>
      <c r="I1229" s="55"/>
      <c r="J1229" s="56"/>
      <c r="K1229" s="55" t="s">
        <v>70</v>
      </c>
      <c r="L1229" s="55"/>
      <c r="M1229" s="55"/>
      <c r="N1229" s="214"/>
    </row>
    <row r="1230" spans="1:14" ht="15.75" hidden="1" outlineLevel="1" thickBot="1" x14ac:dyDescent="0.3">
      <c r="A1230" s="39">
        <v>66</v>
      </c>
      <c r="B1230" s="382"/>
      <c r="C1230" s="55"/>
      <c r="D1230" s="55"/>
      <c r="E1230" s="55"/>
      <c r="F1230" s="56"/>
      <c r="G1230" s="55" t="s">
        <v>70</v>
      </c>
      <c r="H1230" s="353"/>
      <c r="I1230" s="55"/>
      <c r="J1230" s="56"/>
      <c r="K1230" s="55" t="s">
        <v>70</v>
      </c>
      <c r="L1230" s="55"/>
      <c r="M1230" s="55"/>
      <c r="N1230" s="214"/>
    </row>
    <row r="1231" spans="1:14" ht="15.75" hidden="1" outlineLevel="1" thickBot="1" x14ac:dyDescent="0.3">
      <c r="A1231" s="39">
        <v>67</v>
      </c>
      <c r="B1231" s="382"/>
      <c r="C1231" s="55"/>
      <c r="D1231" s="55"/>
      <c r="E1231" s="55"/>
      <c r="F1231" s="56"/>
      <c r="G1231" s="55" t="s">
        <v>70</v>
      </c>
      <c r="H1231" s="353"/>
      <c r="I1231" s="55"/>
      <c r="J1231" s="56"/>
      <c r="K1231" s="55" t="s">
        <v>70</v>
      </c>
      <c r="L1231" s="55"/>
      <c r="M1231" s="55"/>
      <c r="N1231" s="214"/>
    </row>
    <row r="1232" spans="1:14" ht="15.75" hidden="1" outlineLevel="1" thickBot="1" x14ac:dyDescent="0.3">
      <c r="A1232" s="39">
        <v>68</v>
      </c>
      <c r="B1232" s="382"/>
      <c r="C1232" s="55"/>
      <c r="D1232" s="55"/>
      <c r="E1232" s="55"/>
      <c r="F1232" s="56"/>
      <c r="G1232" s="55" t="s">
        <v>70</v>
      </c>
      <c r="H1232" s="353"/>
      <c r="I1232" s="55"/>
      <c r="J1232" s="56"/>
      <c r="K1232" s="55" t="s">
        <v>70</v>
      </c>
      <c r="L1232" s="55"/>
      <c r="M1232" s="55"/>
      <c r="N1232" s="214"/>
    </row>
    <row r="1233" spans="1:18" ht="15.75" hidden="1" outlineLevel="1" thickBot="1" x14ac:dyDescent="0.3">
      <c r="A1233" s="39">
        <v>69</v>
      </c>
      <c r="B1233" s="382"/>
      <c r="C1233" s="55"/>
      <c r="D1233" s="55"/>
      <c r="E1233" s="55"/>
      <c r="F1233" s="56"/>
      <c r="G1233" s="55" t="s">
        <v>70</v>
      </c>
      <c r="H1233" s="353"/>
      <c r="I1233" s="55"/>
      <c r="J1233" s="56"/>
      <c r="K1233" s="55" t="s">
        <v>70</v>
      </c>
      <c r="L1233" s="55"/>
      <c r="M1233" s="55"/>
      <c r="N1233" s="214"/>
    </row>
    <row r="1234" spans="1:18" ht="15.75" hidden="1" outlineLevel="1" thickBot="1" x14ac:dyDescent="0.3">
      <c r="A1234" s="39">
        <v>70</v>
      </c>
      <c r="B1234" s="382"/>
      <c r="C1234" s="55"/>
      <c r="D1234" s="55"/>
      <c r="E1234" s="55"/>
      <c r="F1234" s="56"/>
      <c r="G1234" s="55" t="s">
        <v>70</v>
      </c>
      <c r="H1234" s="353"/>
      <c r="I1234" s="55"/>
      <c r="J1234" s="56"/>
      <c r="K1234" s="55" t="s">
        <v>70</v>
      </c>
      <c r="L1234" s="55"/>
      <c r="M1234" s="55"/>
      <c r="N1234" s="214"/>
    </row>
    <row r="1235" spans="1:18" ht="15.75" hidden="1" outlineLevel="1" thickBot="1" x14ac:dyDescent="0.3">
      <c r="A1235" s="39">
        <v>71</v>
      </c>
      <c r="B1235" s="382"/>
      <c r="C1235" s="55"/>
      <c r="D1235" s="55"/>
      <c r="E1235" s="55"/>
      <c r="F1235" s="56"/>
      <c r="G1235" s="55" t="s">
        <v>70</v>
      </c>
      <c r="H1235" s="353"/>
      <c r="I1235" s="55"/>
      <c r="J1235" s="56"/>
      <c r="K1235" s="55" t="s">
        <v>70</v>
      </c>
      <c r="L1235" s="55"/>
      <c r="M1235" s="55"/>
      <c r="N1235" s="214"/>
    </row>
    <row r="1236" spans="1:18" ht="15.75" hidden="1" outlineLevel="1" thickBot="1" x14ac:dyDescent="0.3">
      <c r="A1236" s="39">
        <v>72</v>
      </c>
      <c r="B1236" s="382"/>
      <c r="C1236" s="55"/>
      <c r="D1236" s="55"/>
      <c r="E1236" s="55"/>
      <c r="F1236" s="56"/>
      <c r="G1236" s="55" t="s">
        <v>70</v>
      </c>
      <c r="H1236" s="353"/>
      <c r="I1236" s="55"/>
      <c r="J1236" s="56"/>
      <c r="K1236" s="55" t="s">
        <v>70</v>
      </c>
      <c r="L1236" s="55"/>
      <c r="M1236" s="55"/>
      <c r="N1236" s="214"/>
    </row>
    <row r="1237" spans="1:18" ht="15.75" hidden="1" outlineLevel="1" thickBot="1" x14ac:dyDescent="0.3">
      <c r="A1237" s="39">
        <v>73</v>
      </c>
      <c r="B1237" s="382"/>
      <c r="C1237" s="55"/>
      <c r="D1237" s="55"/>
      <c r="E1237" s="55"/>
      <c r="F1237" s="56"/>
      <c r="G1237" s="55" t="s">
        <v>70</v>
      </c>
      <c r="H1237" s="353"/>
      <c r="I1237" s="55"/>
      <c r="J1237" s="56"/>
      <c r="K1237" s="55" t="s">
        <v>70</v>
      </c>
      <c r="L1237" s="55"/>
      <c r="M1237" s="55"/>
      <c r="N1237" s="214"/>
    </row>
    <row r="1238" spans="1:18" ht="15.75" hidden="1" outlineLevel="1" thickBot="1" x14ac:dyDescent="0.3">
      <c r="A1238" s="39">
        <v>74</v>
      </c>
      <c r="B1238" s="382"/>
      <c r="C1238" s="55"/>
      <c r="D1238" s="55"/>
      <c r="E1238" s="55"/>
      <c r="F1238" s="56"/>
      <c r="G1238" s="55" t="s">
        <v>70</v>
      </c>
      <c r="H1238" s="353"/>
      <c r="I1238" s="55"/>
      <c r="J1238" s="56"/>
      <c r="K1238" s="55" t="s">
        <v>70</v>
      </c>
      <c r="L1238" s="55"/>
      <c r="M1238" s="55"/>
      <c r="N1238" s="214"/>
    </row>
    <row r="1239" spans="1:18" ht="15.75" hidden="1" outlineLevel="1" thickBot="1" x14ac:dyDescent="0.3">
      <c r="A1239" s="39">
        <v>75</v>
      </c>
      <c r="B1239" s="382"/>
      <c r="C1239" s="55"/>
      <c r="D1239" s="55"/>
      <c r="E1239" s="55"/>
      <c r="F1239" s="56"/>
      <c r="G1239" s="55" t="s">
        <v>70</v>
      </c>
      <c r="H1239" s="353"/>
      <c r="I1239" s="55"/>
      <c r="J1239" s="56"/>
      <c r="K1239" s="55" t="s">
        <v>70</v>
      </c>
      <c r="L1239" s="55"/>
      <c r="M1239" s="55"/>
      <c r="N1239" s="214"/>
    </row>
    <row r="1240" spans="1:18" ht="15.75" hidden="1" outlineLevel="1" thickBot="1" x14ac:dyDescent="0.3">
      <c r="A1240" s="39">
        <v>76</v>
      </c>
      <c r="B1240" s="382"/>
      <c r="C1240" s="55"/>
      <c r="D1240" s="55"/>
      <c r="E1240" s="55"/>
      <c r="F1240" s="56"/>
      <c r="G1240" s="55" t="s">
        <v>70</v>
      </c>
      <c r="H1240" s="353"/>
      <c r="I1240" s="55"/>
      <c r="J1240" s="56"/>
      <c r="K1240" s="55" t="s">
        <v>70</v>
      </c>
      <c r="L1240" s="55"/>
      <c r="M1240" s="55"/>
      <c r="N1240" s="214"/>
    </row>
    <row r="1241" spans="1:18" ht="15.75" hidden="1" outlineLevel="1" thickBot="1" x14ac:dyDescent="0.3">
      <c r="A1241" s="39">
        <v>77</v>
      </c>
      <c r="B1241" s="382"/>
      <c r="C1241" s="55"/>
      <c r="D1241" s="55"/>
      <c r="E1241" s="55"/>
      <c r="F1241" s="56"/>
      <c r="G1241" s="55" t="s">
        <v>70</v>
      </c>
      <c r="H1241" s="353"/>
      <c r="I1241" s="55"/>
      <c r="J1241" s="56"/>
      <c r="K1241" s="55" t="s">
        <v>70</v>
      </c>
      <c r="L1241" s="55"/>
      <c r="M1241" s="55"/>
      <c r="N1241" s="214"/>
    </row>
    <row r="1242" spans="1:18" ht="15.75" hidden="1" outlineLevel="1" thickBot="1" x14ac:dyDescent="0.3">
      <c r="A1242" s="55">
        <v>78</v>
      </c>
      <c r="B1242" s="382"/>
      <c r="C1242" s="55"/>
      <c r="D1242" s="55"/>
      <c r="E1242" s="55"/>
      <c r="F1242" s="56"/>
      <c r="G1242" s="55" t="s">
        <v>70</v>
      </c>
      <c r="H1242" s="353"/>
      <c r="I1242" s="55"/>
      <c r="J1242" s="56"/>
      <c r="K1242" s="55" t="s">
        <v>70</v>
      </c>
      <c r="L1242" s="55"/>
      <c r="M1242" s="55"/>
      <c r="N1242" s="214"/>
      <c r="O1242" s="214"/>
      <c r="P1242" s="214"/>
      <c r="Q1242" s="214"/>
      <c r="R1242" s="214"/>
    </row>
    <row r="1243" spans="1:18" ht="15.75" hidden="1" outlineLevel="1" thickBot="1" x14ac:dyDescent="0.3">
      <c r="A1243" s="55">
        <v>79</v>
      </c>
      <c r="B1243" s="382"/>
      <c r="C1243" s="55"/>
      <c r="D1243" s="55"/>
      <c r="E1243" s="55"/>
      <c r="F1243" s="56"/>
      <c r="G1243" s="55" t="s">
        <v>70</v>
      </c>
      <c r="H1243" s="353"/>
      <c r="I1243" s="55"/>
      <c r="J1243" s="56"/>
      <c r="K1243" s="55" t="s">
        <v>70</v>
      </c>
      <c r="L1243" s="55"/>
      <c r="M1243" s="55"/>
      <c r="N1243" s="214"/>
      <c r="O1243" s="214"/>
      <c r="P1243" s="214"/>
      <c r="Q1243" s="214"/>
      <c r="R1243" s="214"/>
    </row>
    <row r="1244" spans="1:18" ht="15.75" hidden="1" outlineLevel="1" thickBot="1" x14ac:dyDescent="0.3">
      <c r="A1244" s="55">
        <v>80</v>
      </c>
      <c r="B1244" s="382"/>
      <c r="C1244" s="55"/>
      <c r="D1244" s="55"/>
      <c r="E1244" s="55"/>
      <c r="F1244" s="56"/>
      <c r="G1244" s="55" t="s">
        <v>70</v>
      </c>
      <c r="H1244" s="353"/>
      <c r="I1244" s="55"/>
      <c r="J1244" s="56"/>
      <c r="K1244" s="55" t="s">
        <v>70</v>
      </c>
      <c r="L1244" s="55"/>
      <c r="M1244" s="55"/>
      <c r="N1244" s="214"/>
      <c r="O1244" s="214"/>
      <c r="P1244" s="214"/>
      <c r="Q1244" s="214"/>
      <c r="R1244" s="214"/>
    </row>
    <row r="1245" spans="1:18" ht="15.75" hidden="1" outlineLevel="1" thickBot="1" x14ac:dyDescent="0.3">
      <c r="A1245" s="55">
        <v>81</v>
      </c>
      <c r="B1245" s="382"/>
      <c r="C1245" s="55"/>
      <c r="D1245" s="55"/>
      <c r="E1245" s="55"/>
      <c r="F1245" s="56"/>
      <c r="G1245" s="55" t="s">
        <v>70</v>
      </c>
      <c r="H1245" s="353"/>
      <c r="I1245" s="55"/>
      <c r="J1245" s="56"/>
      <c r="K1245" s="55" t="s">
        <v>70</v>
      </c>
      <c r="L1245" s="55"/>
      <c r="M1245" s="55"/>
      <c r="N1245" s="214"/>
      <c r="O1245" s="214"/>
      <c r="P1245" s="214"/>
      <c r="Q1245" s="214"/>
      <c r="R1245" s="214"/>
    </row>
    <row r="1246" spans="1:18" ht="15.75" hidden="1" outlineLevel="1" thickBot="1" x14ac:dyDescent="0.3">
      <c r="A1246" s="55">
        <v>82</v>
      </c>
      <c r="B1246" s="382"/>
      <c r="C1246" s="55"/>
      <c r="D1246" s="55"/>
      <c r="E1246" s="55"/>
      <c r="F1246" s="56"/>
      <c r="G1246" s="55" t="s">
        <v>70</v>
      </c>
      <c r="H1246" s="353"/>
      <c r="I1246" s="55"/>
      <c r="J1246" s="56"/>
      <c r="K1246" s="55" t="s">
        <v>70</v>
      </c>
      <c r="L1246" s="55"/>
      <c r="M1246" s="55"/>
      <c r="N1246" s="214"/>
      <c r="O1246" s="214"/>
      <c r="P1246" s="214"/>
      <c r="Q1246" s="214"/>
      <c r="R1246" s="214"/>
    </row>
    <row r="1247" spans="1:18" ht="15.75" hidden="1" outlineLevel="1" thickBot="1" x14ac:dyDescent="0.3">
      <c r="A1247" s="55">
        <v>83</v>
      </c>
      <c r="B1247" s="382"/>
      <c r="C1247" s="55"/>
      <c r="D1247" s="55"/>
      <c r="E1247" s="55"/>
      <c r="F1247" s="56"/>
      <c r="G1247" s="55" t="s">
        <v>70</v>
      </c>
      <c r="H1247" s="353"/>
      <c r="I1247" s="55"/>
      <c r="J1247" s="56"/>
      <c r="K1247" s="55" t="s">
        <v>70</v>
      </c>
      <c r="L1247" s="55"/>
      <c r="M1247" s="55"/>
      <c r="N1247" s="214"/>
      <c r="O1247" s="214"/>
      <c r="P1247" s="214"/>
      <c r="Q1247" s="214"/>
      <c r="R1247" s="214"/>
    </row>
    <row r="1248" spans="1:18" ht="15.75" hidden="1" outlineLevel="1" thickBot="1" x14ac:dyDescent="0.3">
      <c r="A1248" s="55">
        <v>84</v>
      </c>
      <c r="B1248" s="382"/>
      <c r="C1248" s="55"/>
      <c r="D1248" s="55"/>
      <c r="E1248" s="55"/>
      <c r="F1248" s="56"/>
      <c r="G1248" s="55" t="s">
        <v>70</v>
      </c>
      <c r="H1248" s="353"/>
      <c r="I1248" s="55"/>
      <c r="J1248" s="56"/>
      <c r="K1248" s="55" t="s">
        <v>70</v>
      </c>
      <c r="L1248" s="55"/>
      <c r="M1248" s="55"/>
      <c r="N1248" s="214"/>
      <c r="O1248" s="214"/>
      <c r="P1248" s="214"/>
      <c r="Q1248" s="214"/>
      <c r="R1248" s="214"/>
    </row>
    <row r="1249" spans="1:18" ht="15.75" hidden="1" outlineLevel="1" thickBot="1" x14ac:dyDescent="0.3">
      <c r="A1249" s="55">
        <v>85</v>
      </c>
      <c r="B1249" s="382"/>
      <c r="C1249" s="55"/>
      <c r="D1249" s="55"/>
      <c r="E1249" s="55"/>
      <c r="F1249" s="56"/>
      <c r="G1249" s="55" t="s">
        <v>70</v>
      </c>
      <c r="H1249" s="353"/>
      <c r="I1249" s="55"/>
      <c r="J1249" s="56"/>
      <c r="K1249" s="55" t="s">
        <v>70</v>
      </c>
      <c r="L1249" s="55"/>
      <c r="M1249" s="55"/>
      <c r="N1249" s="214"/>
      <c r="O1249" s="214"/>
      <c r="P1249" s="214"/>
      <c r="Q1249" s="214"/>
      <c r="R1249" s="214"/>
    </row>
    <row r="1250" spans="1:18" ht="15.75" hidden="1" outlineLevel="1" thickBot="1" x14ac:dyDescent="0.3">
      <c r="A1250" s="55">
        <v>86</v>
      </c>
      <c r="B1250" s="382"/>
      <c r="C1250" s="55"/>
      <c r="D1250" s="55"/>
      <c r="E1250" s="55"/>
      <c r="F1250" s="56"/>
      <c r="G1250" s="55" t="s">
        <v>70</v>
      </c>
      <c r="H1250" s="353"/>
      <c r="I1250" s="55"/>
      <c r="J1250" s="56"/>
      <c r="K1250" s="55" t="s">
        <v>70</v>
      </c>
      <c r="L1250" s="55"/>
      <c r="M1250" s="55"/>
      <c r="N1250" s="214"/>
      <c r="O1250" s="214"/>
      <c r="P1250" s="214"/>
      <c r="Q1250" s="214"/>
      <c r="R1250" s="214"/>
    </row>
    <row r="1251" spans="1:18" ht="15.75" hidden="1" outlineLevel="1" thickBot="1" x14ac:dyDescent="0.3">
      <c r="A1251" s="55">
        <v>87</v>
      </c>
      <c r="B1251" s="382"/>
      <c r="C1251" s="55"/>
      <c r="D1251" s="55"/>
      <c r="E1251" s="55"/>
      <c r="F1251" s="56"/>
      <c r="G1251" s="55" t="s">
        <v>70</v>
      </c>
      <c r="H1251" s="353"/>
      <c r="I1251" s="55"/>
      <c r="J1251" s="56"/>
      <c r="K1251" s="55" t="s">
        <v>70</v>
      </c>
      <c r="L1251" s="55"/>
      <c r="M1251" s="55"/>
      <c r="N1251" s="214"/>
      <c r="O1251" s="214"/>
      <c r="P1251" s="214"/>
      <c r="Q1251" s="214"/>
      <c r="R1251" s="214"/>
    </row>
    <row r="1252" spans="1:18" ht="15.75" hidden="1" outlineLevel="1" thickBot="1" x14ac:dyDescent="0.3">
      <c r="A1252" s="55">
        <v>88</v>
      </c>
      <c r="B1252" s="382"/>
      <c r="C1252" s="55"/>
      <c r="D1252" s="55"/>
      <c r="E1252" s="55"/>
      <c r="F1252" s="56"/>
      <c r="G1252" s="55" t="s">
        <v>70</v>
      </c>
      <c r="H1252" s="353"/>
      <c r="I1252" s="55"/>
      <c r="J1252" s="56"/>
      <c r="K1252" s="55" t="s">
        <v>70</v>
      </c>
      <c r="L1252" s="55"/>
      <c r="M1252" s="55"/>
      <c r="N1252" s="214"/>
      <c r="O1252" s="214"/>
      <c r="P1252" s="214"/>
      <c r="Q1252" s="214"/>
      <c r="R1252" s="214"/>
    </row>
    <row r="1253" spans="1:18" ht="15.75" hidden="1" outlineLevel="1" thickBot="1" x14ac:dyDescent="0.3">
      <c r="A1253" s="55">
        <v>89</v>
      </c>
      <c r="B1253" s="382"/>
      <c r="C1253" s="55"/>
      <c r="D1253" s="55"/>
      <c r="E1253" s="55"/>
      <c r="F1253" s="56"/>
      <c r="G1253" s="55" t="s">
        <v>70</v>
      </c>
      <c r="H1253" s="353"/>
      <c r="I1253" s="55"/>
      <c r="J1253" s="56"/>
      <c r="K1253" s="55" t="s">
        <v>70</v>
      </c>
      <c r="L1253" s="55"/>
      <c r="M1253" s="55"/>
      <c r="N1253" s="214"/>
      <c r="O1253" s="214"/>
      <c r="P1253" s="214"/>
      <c r="Q1253" s="214"/>
      <c r="R1253" s="214"/>
    </row>
    <row r="1254" spans="1:18" ht="15.75" hidden="1" outlineLevel="1" thickBot="1" x14ac:dyDescent="0.3">
      <c r="A1254" s="55">
        <v>90</v>
      </c>
      <c r="B1254" s="382"/>
      <c r="C1254" s="55"/>
      <c r="D1254" s="55"/>
      <c r="E1254" s="55"/>
      <c r="F1254" s="56"/>
      <c r="G1254" s="55" t="s">
        <v>70</v>
      </c>
      <c r="H1254" s="353"/>
      <c r="I1254" s="55"/>
      <c r="J1254" s="56"/>
      <c r="K1254" s="55" t="s">
        <v>70</v>
      </c>
      <c r="L1254" s="55"/>
      <c r="M1254" s="55"/>
      <c r="N1254" s="214"/>
      <c r="O1254" s="214"/>
      <c r="P1254" s="214"/>
      <c r="Q1254" s="214"/>
      <c r="R1254" s="214"/>
    </row>
    <row r="1255" spans="1:18" ht="15.75" hidden="1" outlineLevel="1" thickBot="1" x14ac:dyDescent="0.3">
      <c r="A1255" s="55">
        <v>91</v>
      </c>
      <c r="B1255" s="382"/>
      <c r="C1255" s="55"/>
      <c r="D1255" s="55"/>
      <c r="E1255" s="55"/>
      <c r="F1255" s="56"/>
      <c r="G1255" s="55" t="s">
        <v>70</v>
      </c>
      <c r="H1255" s="353"/>
      <c r="I1255" s="55"/>
      <c r="J1255" s="56"/>
      <c r="K1255" s="55" t="s">
        <v>70</v>
      </c>
      <c r="L1255" s="55"/>
      <c r="M1255" s="55"/>
      <c r="N1255" s="214"/>
    </row>
    <row r="1256" spans="1:18" ht="15.75" hidden="1" outlineLevel="1" thickBot="1" x14ac:dyDescent="0.3">
      <c r="A1256" s="55">
        <v>92</v>
      </c>
      <c r="B1256" s="382"/>
      <c r="C1256" s="55"/>
      <c r="D1256" s="55"/>
      <c r="E1256" s="55"/>
      <c r="F1256" s="56"/>
      <c r="G1256" s="55" t="s">
        <v>70</v>
      </c>
      <c r="H1256" s="353"/>
      <c r="I1256" s="55"/>
      <c r="J1256" s="56"/>
      <c r="K1256" s="55" t="s">
        <v>70</v>
      </c>
      <c r="L1256" s="55"/>
      <c r="M1256" s="55"/>
      <c r="N1256" s="214"/>
    </row>
    <row r="1257" spans="1:18" ht="15.75" hidden="1" outlineLevel="1" thickBot="1" x14ac:dyDescent="0.3">
      <c r="A1257" s="55">
        <v>93</v>
      </c>
      <c r="B1257" s="382"/>
      <c r="C1257" s="55"/>
      <c r="D1257" s="55"/>
      <c r="E1257" s="55"/>
      <c r="F1257" s="56"/>
      <c r="G1257" s="55" t="s">
        <v>70</v>
      </c>
      <c r="H1257" s="353"/>
      <c r="I1257" s="55"/>
      <c r="J1257" s="56"/>
      <c r="K1257" s="55" t="s">
        <v>70</v>
      </c>
      <c r="L1257" s="55"/>
      <c r="M1257" s="55"/>
      <c r="N1257" s="214"/>
    </row>
    <row r="1258" spans="1:18" ht="15.75" hidden="1" outlineLevel="1" thickBot="1" x14ac:dyDescent="0.3">
      <c r="A1258" s="55">
        <v>94</v>
      </c>
      <c r="B1258" s="382"/>
      <c r="C1258" s="55"/>
      <c r="D1258" s="55"/>
      <c r="E1258" s="55"/>
      <c r="F1258" s="56"/>
      <c r="G1258" s="55" t="s">
        <v>70</v>
      </c>
      <c r="H1258" s="353"/>
      <c r="I1258" s="55"/>
      <c r="J1258" s="56"/>
      <c r="K1258" s="55" t="s">
        <v>70</v>
      </c>
      <c r="L1258" s="55"/>
      <c r="M1258" s="55"/>
      <c r="N1258" s="214"/>
    </row>
    <row r="1259" spans="1:18" ht="15.75" hidden="1" outlineLevel="1" thickBot="1" x14ac:dyDescent="0.3">
      <c r="A1259" s="55">
        <v>95</v>
      </c>
      <c r="B1259" s="382"/>
      <c r="C1259" s="55"/>
      <c r="D1259" s="55"/>
      <c r="E1259" s="55"/>
      <c r="F1259" s="56"/>
      <c r="G1259" s="55" t="s">
        <v>70</v>
      </c>
      <c r="H1259" s="353"/>
      <c r="I1259" s="55"/>
      <c r="J1259" s="56"/>
      <c r="K1259" s="55" t="s">
        <v>70</v>
      </c>
      <c r="L1259" s="55"/>
      <c r="M1259" s="55"/>
      <c r="N1259" s="214"/>
    </row>
    <row r="1260" spans="1:18" ht="15.75" hidden="1" outlineLevel="1" thickBot="1" x14ac:dyDescent="0.3">
      <c r="A1260" s="55">
        <v>96</v>
      </c>
      <c r="B1260" s="382"/>
      <c r="C1260" s="55"/>
      <c r="D1260" s="55"/>
      <c r="E1260" s="55"/>
      <c r="F1260" s="56"/>
      <c r="G1260" s="55" t="s">
        <v>70</v>
      </c>
      <c r="H1260" s="353"/>
      <c r="I1260" s="55"/>
      <c r="J1260" s="56"/>
      <c r="K1260" s="55" t="s">
        <v>70</v>
      </c>
      <c r="L1260" s="55"/>
      <c r="M1260" s="55"/>
      <c r="N1260" s="214"/>
    </row>
    <row r="1261" spans="1:18" ht="15.75" hidden="1" outlineLevel="1" thickBot="1" x14ac:dyDescent="0.3">
      <c r="A1261" s="668">
        <v>97</v>
      </c>
      <c r="B1261" s="355"/>
      <c r="C1261" s="331"/>
      <c r="D1261" s="56"/>
      <c r="E1261" s="56"/>
      <c r="F1261" s="668"/>
      <c r="G1261" s="56"/>
      <c r="H1261" s="353"/>
      <c r="I1261" s="56"/>
      <c r="J1261" s="56"/>
      <c r="K1261" s="55" t="s">
        <v>70</v>
      </c>
      <c r="L1261" s="55"/>
      <c r="M1261" s="55"/>
      <c r="N1261" s="159"/>
    </row>
    <row r="1262" spans="1:18" ht="15.75" hidden="1" outlineLevel="1" thickBot="1" x14ac:dyDescent="0.3">
      <c r="A1262" s="55">
        <v>98</v>
      </c>
      <c r="B1262" s="304"/>
      <c r="C1262" s="1"/>
      <c r="D1262" s="304"/>
      <c r="E1262" s="304"/>
      <c r="F1262" s="304"/>
      <c r="G1262" s="304"/>
      <c r="H1262" s="214"/>
      <c r="I1262" s="214"/>
      <c r="J1262" s="214"/>
      <c r="K1262" s="214"/>
      <c r="L1262" s="214"/>
      <c r="M1262" s="214"/>
      <c r="N1262" s="214"/>
    </row>
    <row r="1263" spans="1:18" ht="15.75" hidden="1" outlineLevel="1" thickBot="1" x14ac:dyDescent="0.3">
      <c r="A1263" s="668">
        <v>99</v>
      </c>
      <c r="B1263" s="304"/>
      <c r="C1263" s="1"/>
      <c r="D1263" s="304"/>
      <c r="E1263" s="304"/>
      <c r="F1263" s="304"/>
      <c r="G1263" s="304"/>
      <c r="H1263" s="304"/>
      <c r="I1263" s="304"/>
      <c r="K1263" s="304"/>
    </row>
    <row r="1264" spans="1:18" ht="15.75" hidden="1" outlineLevel="1" thickBot="1" x14ac:dyDescent="0.3">
      <c r="A1264" s="55">
        <v>100</v>
      </c>
      <c r="B1264" s="304"/>
      <c r="C1264" s="1"/>
      <c r="D1264" s="304"/>
      <c r="E1264" s="304"/>
      <c r="F1264" s="304"/>
      <c r="G1264" s="304"/>
      <c r="H1264" s="304"/>
      <c r="I1264" s="304"/>
      <c r="K1264" s="304"/>
    </row>
    <row r="1265" spans="1:14" ht="15.75" hidden="1" outlineLevel="1" thickBot="1" x14ac:dyDescent="0.3">
      <c r="A1265" s="668">
        <v>101</v>
      </c>
      <c r="B1265" s="338"/>
      <c r="C1265" s="331"/>
      <c r="D1265" s="56"/>
      <c r="E1265" s="56"/>
      <c r="F1265" s="668"/>
      <c r="G1265" s="56"/>
      <c r="H1265" s="353"/>
      <c r="I1265" s="56"/>
      <c r="J1265" s="56"/>
      <c r="K1265" s="55"/>
      <c r="L1265" s="55"/>
      <c r="M1265" s="55"/>
      <c r="N1265" s="159"/>
    </row>
    <row r="1266" spans="1:14" ht="15.75" hidden="1" outlineLevel="1" thickBot="1" x14ac:dyDescent="0.3">
      <c r="A1266" s="55">
        <v>102</v>
      </c>
      <c r="B1266" s="338"/>
      <c r="C1266" s="331"/>
      <c r="D1266" s="56"/>
      <c r="E1266" s="56"/>
      <c r="F1266" s="668"/>
      <c r="G1266" s="56"/>
      <c r="H1266" s="353"/>
      <c r="I1266" s="56"/>
      <c r="J1266" s="56"/>
      <c r="K1266" s="55"/>
      <c r="L1266" s="55"/>
      <c r="M1266" s="55"/>
      <c r="N1266" s="159"/>
    </row>
    <row r="1267" spans="1:14" ht="15.75" hidden="1" outlineLevel="1" thickBot="1" x14ac:dyDescent="0.3">
      <c r="A1267" s="668">
        <v>103</v>
      </c>
      <c r="B1267" s="338"/>
      <c r="C1267" s="331"/>
      <c r="D1267" s="56"/>
      <c r="E1267" s="56"/>
      <c r="F1267" s="668"/>
      <c r="G1267" s="56"/>
      <c r="H1267" s="353"/>
      <c r="I1267" s="56"/>
      <c r="J1267" s="56"/>
      <c r="K1267" s="55"/>
      <c r="L1267" s="55"/>
      <c r="M1267" s="55"/>
      <c r="N1267" s="159"/>
    </row>
    <row r="1268" spans="1:14" ht="15.75" hidden="1" outlineLevel="1" thickBot="1" x14ac:dyDescent="0.3">
      <c r="A1268" s="55">
        <v>104</v>
      </c>
      <c r="B1268" s="338"/>
      <c r="C1268" s="331"/>
      <c r="D1268" s="56"/>
      <c r="E1268" s="56"/>
      <c r="F1268" s="668"/>
      <c r="G1268" s="56"/>
      <c r="H1268" s="353"/>
      <c r="I1268" s="56"/>
      <c r="J1268" s="56"/>
      <c r="K1268" s="55"/>
      <c r="L1268" s="55"/>
      <c r="M1268" s="55"/>
      <c r="N1268" s="159"/>
    </row>
    <row r="1269" spans="1:14" ht="15.75" hidden="1" outlineLevel="1" thickBot="1" x14ac:dyDescent="0.3">
      <c r="A1269" s="668">
        <v>105</v>
      </c>
      <c r="B1269" s="338"/>
      <c r="C1269" s="331"/>
      <c r="D1269" s="56"/>
      <c r="E1269" s="56"/>
      <c r="F1269" s="668"/>
      <c r="G1269" s="56"/>
      <c r="H1269" s="353"/>
      <c r="I1269" s="56"/>
      <c r="J1269" s="56"/>
      <c r="K1269" s="55"/>
      <c r="L1269" s="55"/>
      <c r="M1269" s="55"/>
      <c r="N1269" s="159"/>
    </row>
    <row r="1270" spans="1:14" ht="15.75" hidden="1" outlineLevel="1" thickBot="1" x14ac:dyDescent="0.3">
      <c r="A1270" s="55">
        <v>106</v>
      </c>
      <c r="B1270" s="338"/>
      <c r="C1270" s="331"/>
      <c r="D1270" s="56"/>
      <c r="E1270" s="56"/>
      <c r="F1270" s="668"/>
      <c r="G1270" s="56"/>
      <c r="H1270" s="353"/>
      <c r="I1270" s="56"/>
      <c r="J1270" s="56"/>
      <c r="K1270" s="55"/>
      <c r="L1270" s="55"/>
      <c r="M1270" s="55"/>
      <c r="N1270" s="159"/>
    </row>
    <row r="1271" spans="1:14" ht="15.75" hidden="1" outlineLevel="1" thickBot="1" x14ac:dyDescent="0.3">
      <c r="A1271" s="668">
        <v>107</v>
      </c>
      <c r="B1271" s="338"/>
      <c r="C1271" s="331"/>
      <c r="D1271" s="56"/>
      <c r="E1271" s="56"/>
      <c r="F1271" s="668"/>
      <c r="G1271" s="56"/>
      <c r="H1271" s="353"/>
      <c r="I1271" s="56"/>
      <c r="J1271" s="56"/>
      <c r="K1271" s="55"/>
      <c r="L1271" s="55"/>
      <c r="M1271" s="55"/>
      <c r="N1271" s="159"/>
    </row>
    <row r="1272" spans="1:14" ht="15.75" hidden="1" outlineLevel="1" thickBot="1" x14ac:dyDescent="0.3">
      <c r="A1272" s="55">
        <v>108</v>
      </c>
      <c r="B1272" s="338"/>
      <c r="C1272" s="331"/>
      <c r="D1272" s="56"/>
      <c r="E1272" s="56"/>
      <c r="F1272" s="668"/>
      <c r="G1272" s="56"/>
      <c r="H1272" s="353"/>
      <c r="I1272" s="56"/>
      <c r="J1272" s="56"/>
      <c r="K1272" s="55"/>
      <c r="L1272" s="55"/>
      <c r="M1272" s="55"/>
      <c r="N1272" s="159"/>
    </row>
    <row r="1273" spans="1:14" ht="15.75" hidden="1" outlineLevel="1" thickBot="1" x14ac:dyDescent="0.3">
      <c r="A1273" s="668">
        <v>109</v>
      </c>
      <c r="B1273" s="338"/>
      <c r="C1273" s="331"/>
      <c r="D1273" s="56"/>
      <c r="E1273" s="56"/>
      <c r="F1273" s="668"/>
      <c r="G1273" s="56"/>
      <c r="H1273" s="353"/>
      <c r="I1273" s="56"/>
      <c r="J1273" s="56"/>
      <c r="K1273" s="55"/>
      <c r="L1273" s="55"/>
      <c r="M1273" s="55"/>
      <c r="N1273" s="159"/>
    </row>
    <row r="1274" spans="1:14" ht="15.75" hidden="1" outlineLevel="1" thickBot="1" x14ac:dyDescent="0.3">
      <c r="A1274" s="55">
        <v>110</v>
      </c>
      <c r="B1274" s="338"/>
      <c r="C1274" s="331"/>
      <c r="D1274" s="56"/>
      <c r="E1274" s="56"/>
      <c r="F1274" s="668"/>
      <c r="G1274" s="56"/>
      <c r="H1274" s="353"/>
      <c r="I1274" s="56"/>
      <c r="J1274" s="56"/>
      <c r="K1274" s="55"/>
      <c r="L1274" s="55"/>
      <c r="M1274" s="55"/>
      <c r="N1274" s="159"/>
    </row>
    <row r="1275" spans="1:14" ht="15.75" hidden="1" outlineLevel="1" thickBot="1" x14ac:dyDescent="0.3">
      <c r="A1275" s="668">
        <v>111</v>
      </c>
      <c r="B1275" s="338"/>
      <c r="C1275" s="331"/>
      <c r="D1275" s="56"/>
      <c r="E1275" s="56"/>
      <c r="F1275" s="668"/>
      <c r="G1275" s="56"/>
      <c r="H1275" s="353"/>
      <c r="I1275" s="56"/>
      <c r="J1275" s="56"/>
      <c r="K1275" s="55"/>
      <c r="L1275" s="55"/>
      <c r="M1275" s="55"/>
      <c r="N1275" s="159"/>
    </row>
    <row r="1276" spans="1:14" ht="15.75" hidden="1" outlineLevel="1" thickBot="1" x14ac:dyDescent="0.3">
      <c r="A1276" s="55">
        <v>112</v>
      </c>
      <c r="B1276" s="338"/>
      <c r="C1276" s="331"/>
      <c r="D1276" s="56"/>
      <c r="E1276" s="56"/>
      <c r="F1276" s="668"/>
      <c r="G1276" s="56"/>
      <c r="H1276" s="353"/>
      <c r="I1276" s="56"/>
      <c r="J1276" s="56"/>
      <c r="K1276" s="55"/>
      <c r="L1276" s="55"/>
      <c r="M1276" s="55"/>
      <c r="N1276" s="159"/>
    </row>
    <row r="1277" spans="1:14" ht="15.75" hidden="1" outlineLevel="1" thickBot="1" x14ac:dyDescent="0.3">
      <c r="A1277" s="668">
        <v>113</v>
      </c>
      <c r="B1277" s="338"/>
      <c r="C1277" s="331"/>
      <c r="D1277" s="56"/>
      <c r="E1277" s="56"/>
      <c r="F1277" s="668"/>
      <c r="G1277" s="56"/>
      <c r="H1277" s="353"/>
      <c r="I1277" s="56"/>
      <c r="J1277" s="56"/>
      <c r="K1277" s="55"/>
      <c r="L1277" s="55"/>
      <c r="M1277" s="55"/>
      <c r="N1277" s="159"/>
    </row>
    <row r="1278" spans="1:14" ht="15.75" hidden="1" outlineLevel="1" thickBot="1" x14ac:dyDescent="0.3">
      <c r="A1278" s="55">
        <v>114</v>
      </c>
      <c r="B1278" s="338"/>
      <c r="C1278" s="331"/>
      <c r="D1278" s="56"/>
      <c r="E1278" s="56"/>
      <c r="F1278" s="668"/>
      <c r="G1278" s="56"/>
      <c r="H1278" s="353"/>
      <c r="I1278" s="56"/>
      <c r="J1278" s="56"/>
      <c r="K1278" s="55"/>
      <c r="L1278" s="55"/>
      <c r="M1278" s="55"/>
      <c r="N1278" s="159"/>
    </row>
    <row r="1279" spans="1:14" ht="15.75" hidden="1" outlineLevel="1" thickBot="1" x14ac:dyDescent="0.3">
      <c r="A1279" s="668">
        <v>115</v>
      </c>
      <c r="B1279" s="338"/>
      <c r="C1279" s="331"/>
      <c r="D1279" s="56"/>
      <c r="E1279" s="56"/>
      <c r="F1279" s="668"/>
      <c r="G1279" s="56"/>
      <c r="H1279" s="353"/>
      <c r="I1279" s="56"/>
      <c r="J1279" s="56"/>
      <c r="K1279" s="55"/>
      <c r="L1279" s="55"/>
      <c r="M1279" s="55"/>
      <c r="N1279" s="159"/>
    </row>
    <row r="1280" spans="1:14" ht="15.75" hidden="1" outlineLevel="1" thickBot="1" x14ac:dyDescent="0.3">
      <c r="A1280" s="55">
        <v>116</v>
      </c>
      <c r="B1280" s="338"/>
      <c r="C1280" s="331"/>
      <c r="D1280" s="56"/>
      <c r="E1280" s="56"/>
      <c r="F1280" s="668"/>
      <c r="G1280" s="56"/>
      <c r="H1280" s="353"/>
      <c r="I1280" s="56"/>
      <c r="J1280" s="56"/>
      <c r="K1280" s="55"/>
      <c r="L1280" s="55"/>
      <c r="M1280" s="55"/>
      <c r="N1280" s="159"/>
    </row>
    <row r="1281" spans="1:16" ht="15.75" hidden="1" outlineLevel="1" thickBot="1" x14ac:dyDescent="0.3">
      <c r="A1281" s="668">
        <v>117</v>
      </c>
      <c r="B1281" s="338"/>
      <c r="C1281" s="331"/>
      <c r="D1281" s="56"/>
      <c r="E1281" s="56"/>
      <c r="F1281" s="668"/>
      <c r="G1281" s="56"/>
      <c r="H1281" s="353"/>
      <c r="I1281" s="56"/>
      <c r="J1281" s="56"/>
      <c r="K1281" s="55"/>
      <c r="L1281" s="55"/>
      <c r="M1281" s="55"/>
      <c r="N1281" s="159"/>
    </row>
    <row r="1282" spans="1:16" ht="15.75" hidden="1" outlineLevel="1" thickBot="1" x14ac:dyDescent="0.3">
      <c r="A1282" s="55">
        <v>118</v>
      </c>
      <c r="B1282" s="338"/>
      <c r="C1282" s="331"/>
      <c r="D1282" s="56"/>
      <c r="E1282" s="56"/>
      <c r="F1282" s="668"/>
      <c r="G1282" s="56"/>
      <c r="H1282" s="353"/>
      <c r="I1282" s="56"/>
      <c r="J1282" s="56"/>
      <c r="K1282" s="55"/>
      <c r="L1282" s="55"/>
      <c r="M1282" s="55"/>
      <c r="N1282" s="159"/>
    </row>
    <row r="1283" spans="1:16" ht="15.75" hidden="1" outlineLevel="1" thickBot="1" x14ac:dyDescent="0.3">
      <c r="A1283" s="668">
        <v>119</v>
      </c>
      <c r="B1283" s="338"/>
      <c r="C1283" s="331"/>
      <c r="D1283" s="56"/>
      <c r="E1283" s="56"/>
      <c r="F1283" s="668"/>
      <c r="G1283" s="56"/>
      <c r="H1283" s="353"/>
      <c r="I1283" s="56"/>
      <c r="J1283" s="56"/>
      <c r="K1283" s="55"/>
      <c r="L1283" s="55"/>
      <c r="M1283" s="55"/>
      <c r="N1283" s="159"/>
    </row>
    <row r="1284" spans="1:16" ht="15.75" hidden="1" outlineLevel="1" thickBot="1" x14ac:dyDescent="0.3">
      <c r="A1284" s="55">
        <v>120</v>
      </c>
      <c r="B1284" s="338"/>
      <c r="C1284" s="331"/>
      <c r="D1284" s="56"/>
      <c r="E1284" s="56"/>
      <c r="F1284" s="668"/>
      <c r="G1284" s="56"/>
      <c r="H1284" s="353"/>
      <c r="I1284" s="56"/>
      <c r="J1284" s="56"/>
      <c r="K1284" s="55"/>
      <c r="L1284" s="55"/>
      <c r="M1284" s="55"/>
      <c r="N1284" s="159"/>
    </row>
    <row r="1285" spans="1:16" ht="15.75" hidden="1" outlineLevel="1" thickBot="1" x14ac:dyDescent="0.3">
      <c r="A1285" s="668">
        <v>121</v>
      </c>
      <c r="B1285" s="338"/>
      <c r="C1285" s="331"/>
      <c r="D1285" s="56"/>
      <c r="E1285" s="56"/>
      <c r="F1285" s="668"/>
      <c r="G1285" s="56"/>
      <c r="H1285" s="353"/>
      <c r="I1285" s="56"/>
      <c r="J1285" s="56"/>
      <c r="K1285" s="55"/>
      <c r="L1285" s="55"/>
      <c r="M1285" s="55"/>
      <c r="N1285" s="159"/>
    </row>
    <row r="1286" spans="1:16" ht="15.75" hidden="1" outlineLevel="1" thickBot="1" x14ac:dyDescent="0.3">
      <c r="A1286" s="55">
        <v>122</v>
      </c>
      <c r="B1286" s="338"/>
      <c r="C1286" s="331"/>
      <c r="D1286" s="56"/>
      <c r="E1286" s="56"/>
      <c r="F1286" s="668"/>
      <c r="G1286" s="56"/>
      <c r="H1286" s="353"/>
      <c r="I1286" s="56"/>
      <c r="J1286" s="56"/>
      <c r="K1286" s="55"/>
      <c r="L1286" s="55"/>
      <c r="M1286" s="55"/>
      <c r="N1286" s="159"/>
    </row>
    <row r="1287" spans="1:16" ht="15.75" hidden="1" outlineLevel="1" thickBot="1" x14ac:dyDescent="0.3">
      <c r="A1287" s="668">
        <v>123</v>
      </c>
      <c r="B1287" s="338"/>
      <c r="C1287" s="331"/>
      <c r="D1287" s="56"/>
      <c r="E1287" s="56"/>
      <c r="F1287" s="668"/>
      <c r="G1287" s="56"/>
      <c r="H1287" s="353"/>
      <c r="I1287" s="56"/>
      <c r="J1287" s="56"/>
      <c r="K1287" s="55"/>
      <c r="L1287" s="55"/>
      <c r="M1287" s="55"/>
      <c r="N1287" s="159"/>
    </row>
    <row r="1288" spans="1:16" ht="15.75" hidden="1" outlineLevel="1" thickBot="1" x14ac:dyDescent="0.3">
      <c r="A1288" s="55">
        <v>124</v>
      </c>
      <c r="B1288" s="338"/>
      <c r="C1288" s="331"/>
      <c r="D1288" s="56"/>
      <c r="E1288" s="56"/>
      <c r="F1288" s="668"/>
      <c r="G1288" s="56"/>
      <c r="H1288" s="353"/>
      <c r="I1288" s="56"/>
      <c r="J1288" s="56"/>
      <c r="K1288" s="55"/>
      <c r="L1288" s="55"/>
      <c r="M1288" s="55"/>
      <c r="N1288" s="159"/>
    </row>
    <row r="1289" spans="1:16" ht="15.75" hidden="1" outlineLevel="1" thickBot="1" x14ac:dyDescent="0.3">
      <c r="A1289" s="668">
        <v>125</v>
      </c>
      <c r="B1289" s="338"/>
      <c r="C1289" s="331"/>
      <c r="D1289" s="56"/>
      <c r="E1289" s="56"/>
      <c r="F1289" s="668"/>
      <c r="G1289" s="56"/>
      <c r="H1289" s="353"/>
      <c r="I1289" s="56"/>
      <c r="J1289" s="56"/>
      <c r="K1289" s="55"/>
      <c r="L1289" s="55"/>
      <c r="M1289" s="55"/>
      <c r="N1289" s="159"/>
    </row>
    <row r="1290" spans="1:16" ht="15.75" hidden="1" outlineLevel="1" thickBot="1" x14ac:dyDescent="0.3">
      <c r="A1290" s="55">
        <v>126</v>
      </c>
      <c r="B1290" s="338"/>
      <c r="C1290" s="331"/>
      <c r="D1290" s="56"/>
      <c r="E1290" s="56"/>
      <c r="F1290" s="668"/>
      <c r="G1290" s="56"/>
      <c r="H1290" s="353"/>
      <c r="I1290" s="56"/>
      <c r="J1290" s="56"/>
      <c r="K1290" s="55"/>
      <c r="L1290" s="55"/>
      <c r="M1290" s="55"/>
      <c r="N1290" s="159"/>
    </row>
    <row r="1291" spans="1:16" ht="15.75" hidden="1" outlineLevel="1" thickBot="1" x14ac:dyDescent="0.3">
      <c r="A1291" s="668">
        <v>127</v>
      </c>
      <c r="B1291" s="338"/>
      <c r="C1291" s="331"/>
      <c r="D1291" s="56"/>
      <c r="E1291" s="56"/>
      <c r="F1291" s="668"/>
      <c r="G1291" s="56"/>
      <c r="H1291" s="353"/>
      <c r="I1291" s="56"/>
      <c r="J1291" s="56"/>
      <c r="K1291" s="55"/>
      <c r="L1291" s="55"/>
      <c r="M1291" s="55"/>
      <c r="N1291" s="159"/>
    </row>
    <row r="1292" spans="1:16" ht="15.75" hidden="1" outlineLevel="1" thickBot="1" x14ac:dyDescent="0.3">
      <c r="A1292" s="55">
        <v>128</v>
      </c>
      <c r="B1292" s="338"/>
      <c r="C1292" s="331"/>
      <c r="D1292" s="56"/>
      <c r="E1292" s="56"/>
      <c r="F1292" s="668"/>
      <c r="G1292" s="56"/>
      <c r="H1292" s="353"/>
      <c r="I1292" s="56"/>
      <c r="J1292" s="56"/>
      <c r="K1292" s="55"/>
      <c r="L1292" s="55"/>
      <c r="M1292" s="55"/>
      <c r="N1292" s="159"/>
    </row>
    <row r="1293" spans="1:16" ht="15.75" collapsed="1" thickBot="1" x14ac:dyDescent="0.3">
      <c r="A1293" s="199" t="s">
        <v>2436</v>
      </c>
      <c r="B1293" s="118"/>
      <c r="C1293" s="648"/>
      <c r="D1293" s="35"/>
      <c r="E1293" s="36"/>
      <c r="F1293" s="36"/>
      <c r="G1293" s="36"/>
      <c r="H1293" s="172"/>
      <c r="I1293" s="36"/>
      <c r="J1293" s="36"/>
      <c r="K1293" s="36"/>
      <c r="L1293" s="36"/>
      <c r="M1293" s="36"/>
      <c r="N1293" s="513"/>
      <c r="O1293" s="513"/>
      <c r="P1293" s="513"/>
    </row>
    <row r="1294" spans="1:16" ht="15.75" hidden="1" outlineLevel="1" thickBot="1" x14ac:dyDescent="0.3">
      <c r="A1294" s="38">
        <v>1</v>
      </c>
    </row>
    <row r="1295" spans="1:16" ht="15.75" hidden="1" outlineLevel="1" thickBot="1" x14ac:dyDescent="0.3">
      <c r="A1295" s="39">
        <v>2</v>
      </c>
    </row>
    <row r="1296" spans="1:16" ht="15.75" hidden="1" outlineLevel="1" thickBot="1" x14ac:dyDescent="0.3">
      <c r="A1296" s="39">
        <v>3</v>
      </c>
    </row>
    <row r="1297" spans="1:1" ht="15.75" hidden="1" outlineLevel="1" thickBot="1" x14ac:dyDescent="0.3">
      <c r="A1297" s="39">
        <v>4</v>
      </c>
    </row>
    <row r="1298" spans="1:1" ht="15.75" hidden="1" outlineLevel="1" thickBot="1" x14ac:dyDescent="0.3">
      <c r="A1298" s="39">
        <v>5</v>
      </c>
    </row>
    <row r="1299" spans="1:1" ht="15.75" hidden="1" outlineLevel="1" thickBot="1" x14ac:dyDescent="0.3">
      <c r="A1299" s="39">
        <v>6</v>
      </c>
    </row>
    <row r="1300" spans="1:1" ht="15.75" hidden="1" outlineLevel="1" thickBot="1" x14ac:dyDescent="0.3">
      <c r="A1300" s="39">
        <v>7</v>
      </c>
    </row>
    <row r="1301" spans="1:1" ht="15.75" hidden="1" outlineLevel="1" thickBot="1" x14ac:dyDescent="0.3">
      <c r="A1301" s="39">
        <v>8</v>
      </c>
    </row>
    <row r="1302" spans="1:1" ht="15.75" hidden="1" outlineLevel="1" thickBot="1" x14ac:dyDescent="0.3">
      <c r="A1302" s="39">
        <v>9</v>
      </c>
    </row>
    <row r="1303" spans="1:1" ht="15.75" hidden="1" outlineLevel="1" thickBot="1" x14ac:dyDescent="0.3">
      <c r="A1303" s="39">
        <v>10</v>
      </c>
    </row>
    <row r="1304" spans="1:1" ht="15.75" hidden="1" outlineLevel="1" thickBot="1" x14ac:dyDescent="0.3">
      <c r="A1304" s="39">
        <v>11</v>
      </c>
    </row>
    <row r="1305" spans="1:1" ht="15.75" hidden="1" outlineLevel="1" thickBot="1" x14ac:dyDescent="0.3">
      <c r="A1305" s="39">
        <v>12</v>
      </c>
    </row>
    <row r="1306" spans="1:1" ht="15.75" hidden="1" outlineLevel="1" thickBot="1" x14ac:dyDescent="0.3">
      <c r="A1306" s="39">
        <v>13</v>
      </c>
    </row>
    <row r="1307" spans="1:1" ht="15.75" hidden="1" outlineLevel="1" thickBot="1" x14ac:dyDescent="0.3">
      <c r="A1307" s="39">
        <v>14</v>
      </c>
    </row>
    <row r="1308" spans="1:1" ht="15.75" hidden="1" outlineLevel="1" thickBot="1" x14ac:dyDescent="0.3">
      <c r="A1308" s="39">
        <v>15</v>
      </c>
    </row>
    <row r="1309" spans="1:1" ht="15.75" hidden="1" outlineLevel="1" thickBot="1" x14ac:dyDescent="0.3">
      <c r="A1309" s="39">
        <v>16</v>
      </c>
    </row>
    <row r="1310" spans="1:1" ht="15.75" hidden="1" outlineLevel="1" thickBot="1" x14ac:dyDescent="0.3">
      <c r="A1310" s="39">
        <v>17</v>
      </c>
    </row>
    <row r="1311" spans="1:1" ht="15.75" hidden="1" outlineLevel="1" thickBot="1" x14ac:dyDescent="0.3">
      <c r="A1311" s="39">
        <v>18</v>
      </c>
    </row>
    <row r="1312" spans="1:1" ht="15.75" hidden="1" outlineLevel="1" thickBot="1" x14ac:dyDescent="0.3">
      <c r="A1312" s="39">
        <v>19</v>
      </c>
    </row>
    <row r="1313" spans="1:1" ht="15.75" hidden="1" outlineLevel="1" thickBot="1" x14ac:dyDescent="0.3">
      <c r="A1313" s="39">
        <v>20</v>
      </c>
    </row>
    <row r="1314" spans="1:1" ht="15.75" hidden="1" outlineLevel="1" thickBot="1" x14ac:dyDescent="0.3">
      <c r="A1314" s="39">
        <v>21</v>
      </c>
    </row>
    <row r="1315" spans="1:1" ht="15.75" hidden="1" outlineLevel="1" thickBot="1" x14ac:dyDescent="0.3">
      <c r="A1315" s="39">
        <v>22</v>
      </c>
    </row>
    <row r="1316" spans="1:1" ht="15.75" hidden="1" outlineLevel="1" thickBot="1" x14ac:dyDescent="0.3">
      <c r="A1316" s="39">
        <v>23</v>
      </c>
    </row>
    <row r="1317" spans="1:1" ht="15.75" hidden="1" outlineLevel="1" thickBot="1" x14ac:dyDescent="0.3">
      <c r="A1317" s="39">
        <v>24</v>
      </c>
    </row>
    <row r="1318" spans="1:1" ht="15.75" hidden="1" outlineLevel="1" thickBot="1" x14ac:dyDescent="0.3">
      <c r="A1318" s="39">
        <v>25</v>
      </c>
    </row>
    <row r="1319" spans="1:1" ht="15.75" hidden="1" outlineLevel="1" thickBot="1" x14ac:dyDescent="0.3">
      <c r="A1319" s="39">
        <v>26</v>
      </c>
    </row>
    <row r="1320" spans="1:1" ht="15.75" hidden="1" outlineLevel="1" thickBot="1" x14ac:dyDescent="0.3">
      <c r="A1320" s="39">
        <v>27</v>
      </c>
    </row>
    <row r="1321" spans="1:1" ht="15.75" hidden="1" outlineLevel="1" thickBot="1" x14ac:dyDescent="0.3">
      <c r="A1321" s="39">
        <v>28</v>
      </c>
    </row>
    <row r="1322" spans="1:1" ht="15.75" hidden="1" outlineLevel="1" thickBot="1" x14ac:dyDescent="0.3">
      <c r="A1322" s="39">
        <v>29</v>
      </c>
    </row>
    <row r="1323" spans="1:1" ht="15.75" hidden="1" outlineLevel="1" thickBot="1" x14ac:dyDescent="0.3">
      <c r="A1323" s="39">
        <v>30</v>
      </c>
    </row>
    <row r="1324" spans="1:1" ht="15.75" hidden="1" outlineLevel="1" thickBot="1" x14ac:dyDescent="0.3">
      <c r="A1324" s="39">
        <v>31</v>
      </c>
    </row>
    <row r="1325" spans="1:1" ht="15.75" hidden="1" outlineLevel="1" thickBot="1" x14ac:dyDescent="0.3">
      <c r="A1325" s="39">
        <v>32</v>
      </c>
    </row>
    <row r="1326" spans="1:1" ht="15.75" hidden="1" outlineLevel="1" thickBot="1" x14ac:dyDescent="0.3">
      <c r="A1326" s="39">
        <v>33</v>
      </c>
    </row>
    <row r="1327" spans="1:1" ht="15.75" hidden="1" outlineLevel="1" thickBot="1" x14ac:dyDescent="0.3">
      <c r="A1327" s="39">
        <v>34</v>
      </c>
    </row>
    <row r="1328" spans="1:1" ht="15.75" hidden="1" outlineLevel="1" thickBot="1" x14ac:dyDescent="0.3">
      <c r="A1328" s="39">
        <v>35</v>
      </c>
    </row>
    <row r="1329" spans="1:14" ht="15.75" hidden="1" outlineLevel="1" thickBot="1" x14ac:dyDescent="0.3">
      <c r="A1329" s="39">
        <v>36</v>
      </c>
    </row>
    <row r="1330" spans="1:14" ht="15.75" hidden="1" outlineLevel="1" thickBot="1" x14ac:dyDescent="0.3">
      <c r="A1330" s="39">
        <v>37</v>
      </c>
    </row>
    <row r="1331" spans="1:14" ht="15.75" hidden="1" outlineLevel="1" thickBot="1" x14ac:dyDescent="0.3">
      <c r="A1331" s="39">
        <v>38</v>
      </c>
    </row>
    <row r="1332" spans="1:14" ht="15.75" hidden="1" outlineLevel="1" thickBot="1" x14ac:dyDescent="0.3">
      <c r="A1332" s="39">
        <v>39</v>
      </c>
    </row>
    <row r="1333" spans="1:14" ht="15.75" hidden="1" outlineLevel="1" thickBot="1" x14ac:dyDescent="0.3">
      <c r="A1333" s="39">
        <v>40</v>
      </c>
    </row>
    <row r="1334" spans="1:14" ht="15.75" hidden="1" outlineLevel="1" thickBot="1" x14ac:dyDescent="0.3">
      <c r="A1334" s="39">
        <v>41</v>
      </c>
    </row>
    <row r="1335" spans="1:14" ht="15.75" hidden="1" outlineLevel="1" thickBot="1" x14ac:dyDescent="0.3">
      <c r="A1335" s="39">
        <v>42</v>
      </c>
    </row>
    <row r="1336" spans="1:14" ht="15.75" hidden="1" outlineLevel="1" thickBot="1" x14ac:dyDescent="0.3">
      <c r="A1336" s="39">
        <v>43</v>
      </c>
    </row>
    <row r="1337" spans="1:14" ht="15.75" hidden="1" outlineLevel="1" thickBot="1" x14ac:dyDescent="0.3">
      <c r="A1337" s="39">
        <v>44</v>
      </c>
    </row>
    <row r="1338" spans="1:14" ht="15.75" hidden="1" outlineLevel="1" thickBot="1" x14ac:dyDescent="0.3">
      <c r="A1338" s="39">
        <v>45</v>
      </c>
      <c r="B1338" s="382"/>
      <c r="C1338" s="55"/>
      <c r="D1338" s="55"/>
      <c r="E1338" s="55"/>
      <c r="F1338" s="55"/>
      <c r="G1338" s="55"/>
      <c r="H1338" s="353"/>
      <c r="I1338" s="55"/>
      <c r="J1338" s="214"/>
      <c r="K1338" s="55"/>
      <c r="L1338" s="214"/>
      <c r="M1338" s="214"/>
      <c r="N1338" s="214"/>
    </row>
    <row r="1339" spans="1:14" ht="15.75" hidden="1" outlineLevel="1" thickBot="1" x14ac:dyDescent="0.3">
      <c r="A1339" s="39">
        <v>46</v>
      </c>
      <c r="B1339" s="382"/>
      <c r="C1339" s="55"/>
      <c r="D1339" s="55"/>
      <c r="E1339" s="55"/>
      <c r="F1339" s="56"/>
      <c r="G1339" s="55" t="s">
        <v>70</v>
      </c>
      <c r="H1339" s="353"/>
      <c r="I1339" s="55"/>
      <c r="J1339" s="56"/>
      <c r="K1339" s="55" t="s">
        <v>70</v>
      </c>
      <c r="L1339" s="55"/>
      <c r="M1339" s="55"/>
      <c r="N1339" s="214"/>
    </row>
    <row r="1340" spans="1:14" ht="15.75" hidden="1" outlineLevel="1" thickBot="1" x14ac:dyDescent="0.3">
      <c r="A1340" s="39">
        <v>47</v>
      </c>
      <c r="B1340" s="382"/>
      <c r="C1340" s="55"/>
      <c r="D1340" s="55"/>
      <c r="E1340" s="55"/>
      <c r="F1340" s="56"/>
      <c r="G1340" s="55" t="s">
        <v>70</v>
      </c>
      <c r="H1340" s="353"/>
      <c r="I1340" s="55"/>
      <c r="J1340" s="56"/>
      <c r="K1340" s="55" t="s">
        <v>70</v>
      </c>
      <c r="L1340" s="55"/>
      <c r="M1340" s="55"/>
      <c r="N1340" s="214"/>
    </row>
    <row r="1341" spans="1:14" ht="15.75" hidden="1" outlineLevel="1" thickBot="1" x14ac:dyDescent="0.3">
      <c r="A1341" s="39">
        <v>48</v>
      </c>
      <c r="B1341" s="382"/>
      <c r="C1341" s="55"/>
      <c r="D1341" s="55"/>
      <c r="E1341" s="55"/>
      <c r="F1341" s="56"/>
      <c r="G1341" s="55" t="s">
        <v>70</v>
      </c>
      <c r="H1341" s="353"/>
      <c r="I1341" s="55"/>
      <c r="J1341" s="56"/>
      <c r="K1341" s="55" t="s">
        <v>70</v>
      </c>
      <c r="L1341" s="55"/>
      <c r="M1341" s="55"/>
      <c r="N1341" s="214"/>
    </row>
    <row r="1342" spans="1:14" ht="15.75" hidden="1" outlineLevel="1" thickBot="1" x14ac:dyDescent="0.3">
      <c r="A1342" s="39">
        <v>49</v>
      </c>
      <c r="B1342" s="382"/>
      <c r="C1342" s="55"/>
      <c r="D1342" s="55"/>
      <c r="E1342" s="55"/>
      <c r="F1342" s="56"/>
      <c r="G1342" s="55" t="s">
        <v>70</v>
      </c>
      <c r="H1342" s="353"/>
      <c r="I1342" s="55"/>
      <c r="J1342" s="56"/>
      <c r="K1342" s="55" t="s">
        <v>70</v>
      </c>
      <c r="L1342" s="55"/>
      <c r="M1342" s="55"/>
      <c r="N1342" s="214"/>
    </row>
    <row r="1343" spans="1:14" ht="15.75" hidden="1" outlineLevel="1" thickBot="1" x14ac:dyDescent="0.3">
      <c r="A1343" s="39">
        <v>50</v>
      </c>
      <c r="B1343" s="382"/>
      <c r="C1343" s="55"/>
      <c r="D1343" s="55"/>
      <c r="E1343" s="55"/>
      <c r="F1343" s="56"/>
      <c r="G1343" s="55" t="s">
        <v>70</v>
      </c>
      <c r="H1343" s="353"/>
      <c r="I1343" s="55"/>
      <c r="J1343" s="56"/>
      <c r="K1343" s="55" t="s">
        <v>70</v>
      </c>
      <c r="L1343" s="55"/>
      <c r="M1343" s="55"/>
      <c r="N1343" s="214"/>
    </row>
    <row r="1344" spans="1:14" ht="15.75" hidden="1" outlineLevel="1" thickBot="1" x14ac:dyDescent="0.3">
      <c r="A1344" s="39">
        <v>51</v>
      </c>
      <c r="B1344" s="382"/>
      <c r="C1344" s="55"/>
      <c r="D1344" s="55"/>
      <c r="E1344" s="55"/>
      <c r="F1344" s="56"/>
      <c r="G1344" s="55" t="s">
        <v>70</v>
      </c>
      <c r="H1344" s="353"/>
      <c r="I1344" s="55"/>
      <c r="J1344" s="56"/>
      <c r="K1344" s="55" t="s">
        <v>70</v>
      </c>
      <c r="L1344" s="55"/>
      <c r="M1344" s="55"/>
      <c r="N1344" s="214"/>
    </row>
    <row r="1345" spans="1:14" ht="15.75" hidden="1" outlineLevel="1" thickBot="1" x14ac:dyDescent="0.3">
      <c r="A1345" s="39">
        <v>52</v>
      </c>
      <c r="B1345" s="382"/>
      <c r="C1345" s="55"/>
      <c r="D1345" s="55"/>
      <c r="E1345" s="55"/>
      <c r="F1345" s="56"/>
      <c r="G1345" s="55" t="s">
        <v>70</v>
      </c>
      <c r="H1345" s="353"/>
      <c r="I1345" s="55"/>
      <c r="J1345" s="56"/>
      <c r="K1345" s="55" t="s">
        <v>70</v>
      </c>
      <c r="L1345" s="55"/>
      <c r="M1345" s="55"/>
      <c r="N1345" s="214"/>
    </row>
    <row r="1346" spans="1:14" ht="15.75" hidden="1" outlineLevel="1" thickBot="1" x14ac:dyDescent="0.3">
      <c r="A1346" s="39">
        <v>53</v>
      </c>
      <c r="B1346" s="382"/>
      <c r="C1346" s="55"/>
      <c r="D1346" s="55"/>
      <c r="E1346" s="55"/>
      <c r="F1346" s="56"/>
      <c r="G1346" s="55" t="s">
        <v>70</v>
      </c>
      <c r="H1346" s="353"/>
      <c r="I1346" s="55"/>
      <c r="J1346" s="56"/>
      <c r="K1346" s="55" t="s">
        <v>70</v>
      </c>
      <c r="L1346" s="55"/>
      <c r="M1346" s="55"/>
      <c r="N1346" s="214"/>
    </row>
    <row r="1347" spans="1:14" ht="15.75" hidden="1" outlineLevel="1" thickBot="1" x14ac:dyDescent="0.3">
      <c r="A1347" s="39">
        <v>54</v>
      </c>
      <c r="B1347" s="382"/>
      <c r="C1347" s="55"/>
      <c r="D1347" s="55"/>
      <c r="E1347" s="55"/>
      <c r="F1347" s="56"/>
      <c r="G1347" s="55" t="s">
        <v>70</v>
      </c>
      <c r="H1347" s="353"/>
      <c r="I1347" s="55"/>
      <c r="J1347" s="56"/>
      <c r="K1347" s="55" t="s">
        <v>70</v>
      </c>
      <c r="L1347" s="55"/>
      <c r="M1347" s="55"/>
      <c r="N1347" s="214"/>
    </row>
    <row r="1348" spans="1:14" ht="15.75" hidden="1" outlineLevel="1" thickBot="1" x14ac:dyDescent="0.3">
      <c r="A1348" s="39">
        <v>55</v>
      </c>
      <c r="B1348" s="382"/>
      <c r="C1348" s="55"/>
      <c r="D1348" s="55"/>
      <c r="E1348" s="55"/>
      <c r="F1348" s="56"/>
      <c r="G1348" s="55" t="s">
        <v>70</v>
      </c>
      <c r="H1348" s="353"/>
      <c r="I1348" s="55"/>
      <c r="J1348" s="56"/>
      <c r="K1348" s="55" t="s">
        <v>70</v>
      </c>
      <c r="L1348" s="55"/>
      <c r="M1348" s="55"/>
      <c r="N1348" s="214"/>
    </row>
    <row r="1349" spans="1:14" ht="15.75" hidden="1" outlineLevel="1" thickBot="1" x14ac:dyDescent="0.3">
      <c r="A1349" s="39">
        <v>56</v>
      </c>
      <c r="B1349" s="382"/>
      <c r="C1349" s="55"/>
      <c r="D1349" s="55"/>
      <c r="E1349" s="55"/>
      <c r="F1349" s="56"/>
      <c r="G1349" s="55" t="s">
        <v>70</v>
      </c>
      <c r="H1349" s="353"/>
      <c r="I1349" s="55"/>
      <c r="J1349" s="56"/>
      <c r="K1349" s="55" t="s">
        <v>70</v>
      </c>
      <c r="L1349" s="55"/>
      <c r="M1349" s="55"/>
      <c r="N1349" s="214"/>
    </row>
    <row r="1350" spans="1:14" ht="15.75" hidden="1" outlineLevel="1" thickBot="1" x14ac:dyDescent="0.3">
      <c r="A1350" s="39">
        <v>57</v>
      </c>
      <c r="B1350" s="382"/>
      <c r="C1350" s="55"/>
      <c r="D1350" s="55"/>
      <c r="E1350" s="55"/>
      <c r="F1350" s="56"/>
      <c r="G1350" s="55" t="s">
        <v>70</v>
      </c>
      <c r="H1350" s="353"/>
      <c r="I1350" s="55"/>
      <c r="J1350" s="56"/>
      <c r="K1350" s="55" t="s">
        <v>70</v>
      </c>
      <c r="L1350" s="55"/>
      <c r="M1350" s="55"/>
      <c r="N1350" s="214"/>
    </row>
    <row r="1351" spans="1:14" ht="15.75" hidden="1" outlineLevel="1" thickBot="1" x14ac:dyDescent="0.3">
      <c r="A1351" s="39">
        <v>58</v>
      </c>
      <c r="B1351" s="382"/>
      <c r="C1351" s="55"/>
      <c r="D1351" s="55"/>
      <c r="E1351" s="55"/>
      <c r="F1351" s="56"/>
      <c r="G1351" s="55" t="s">
        <v>70</v>
      </c>
      <c r="H1351" s="353"/>
      <c r="I1351" s="55"/>
      <c r="J1351" s="56"/>
      <c r="K1351" s="55" t="s">
        <v>70</v>
      </c>
      <c r="L1351" s="55"/>
      <c r="M1351" s="55"/>
      <c r="N1351" s="214"/>
    </row>
    <row r="1352" spans="1:14" ht="15.75" hidden="1" outlineLevel="1" thickBot="1" x14ac:dyDescent="0.3">
      <c r="A1352" s="39">
        <v>59</v>
      </c>
      <c r="B1352" s="382"/>
      <c r="C1352" s="55"/>
      <c r="D1352" s="55"/>
      <c r="E1352" s="55"/>
      <c r="F1352" s="56"/>
      <c r="G1352" s="55" t="s">
        <v>70</v>
      </c>
      <c r="H1352" s="353"/>
      <c r="I1352" s="55"/>
      <c r="J1352" s="56"/>
      <c r="K1352" s="55" t="s">
        <v>70</v>
      </c>
      <c r="L1352" s="55"/>
      <c r="M1352" s="55"/>
      <c r="N1352" s="214"/>
    </row>
    <row r="1353" spans="1:14" ht="15.75" hidden="1" outlineLevel="1" thickBot="1" x14ac:dyDescent="0.3">
      <c r="A1353" s="39">
        <v>60</v>
      </c>
      <c r="B1353" s="382"/>
      <c r="C1353" s="55"/>
      <c r="D1353" s="55"/>
      <c r="E1353" s="55"/>
      <c r="F1353" s="56"/>
      <c r="G1353" s="55" t="s">
        <v>70</v>
      </c>
      <c r="H1353" s="353"/>
      <c r="I1353" s="55"/>
      <c r="J1353" s="56"/>
      <c r="K1353" s="55" t="s">
        <v>70</v>
      </c>
      <c r="L1353" s="55"/>
      <c r="M1353" s="55"/>
      <c r="N1353" s="214"/>
    </row>
    <row r="1354" spans="1:14" ht="15.75" hidden="1" outlineLevel="1" thickBot="1" x14ac:dyDescent="0.3">
      <c r="A1354" s="39">
        <v>61</v>
      </c>
      <c r="B1354" s="382"/>
      <c r="C1354" s="55"/>
      <c r="D1354" s="55"/>
      <c r="E1354" s="55"/>
      <c r="F1354" s="56"/>
      <c r="G1354" s="55" t="s">
        <v>70</v>
      </c>
      <c r="H1354" s="353"/>
      <c r="I1354" s="55"/>
      <c r="J1354" s="56"/>
      <c r="K1354" s="55" t="s">
        <v>70</v>
      </c>
      <c r="L1354" s="55"/>
      <c r="M1354" s="55"/>
      <c r="N1354" s="214"/>
    </row>
    <row r="1355" spans="1:14" ht="15.75" hidden="1" outlineLevel="1" thickBot="1" x14ac:dyDescent="0.3">
      <c r="A1355" s="39">
        <v>62</v>
      </c>
      <c r="B1355" s="382"/>
      <c r="C1355" s="55"/>
      <c r="D1355" s="55"/>
      <c r="E1355" s="55"/>
      <c r="F1355" s="56"/>
      <c r="G1355" s="55" t="s">
        <v>70</v>
      </c>
      <c r="H1355" s="353"/>
      <c r="I1355" s="55"/>
      <c r="J1355" s="56"/>
      <c r="K1355" s="55" t="s">
        <v>70</v>
      </c>
      <c r="L1355" s="55"/>
      <c r="M1355" s="55"/>
      <c r="N1355" s="214"/>
    </row>
    <row r="1356" spans="1:14" ht="15.75" hidden="1" outlineLevel="1" thickBot="1" x14ac:dyDescent="0.3">
      <c r="A1356" s="39">
        <v>63</v>
      </c>
      <c r="B1356" s="382"/>
      <c r="C1356" s="55"/>
      <c r="D1356" s="55"/>
      <c r="E1356" s="55"/>
      <c r="F1356" s="56"/>
      <c r="G1356" s="55" t="s">
        <v>70</v>
      </c>
      <c r="H1356" s="353"/>
      <c r="I1356" s="55"/>
      <c r="J1356" s="56"/>
      <c r="K1356" s="55" t="s">
        <v>70</v>
      </c>
      <c r="L1356" s="55"/>
      <c r="M1356" s="55"/>
      <c r="N1356" s="214"/>
    </row>
    <row r="1357" spans="1:14" ht="15.75" hidden="1" outlineLevel="1" thickBot="1" x14ac:dyDescent="0.3">
      <c r="A1357" s="39">
        <v>64</v>
      </c>
      <c r="B1357" s="382"/>
      <c r="C1357" s="55"/>
      <c r="D1357" s="55"/>
      <c r="E1357" s="55"/>
      <c r="F1357" s="56"/>
      <c r="G1357" s="55" t="s">
        <v>70</v>
      </c>
      <c r="H1357" s="353"/>
      <c r="I1357" s="55"/>
      <c r="J1357" s="56"/>
      <c r="K1357" s="55" t="s">
        <v>70</v>
      </c>
      <c r="L1357" s="55"/>
      <c r="M1357" s="55"/>
      <c r="N1357" s="214"/>
    </row>
    <row r="1358" spans="1:14" ht="15.75" hidden="1" outlineLevel="1" thickBot="1" x14ac:dyDescent="0.3">
      <c r="A1358" s="39">
        <v>65</v>
      </c>
      <c r="B1358" s="382"/>
      <c r="C1358" s="55"/>
      <c r="D1358" s="55"/>
      <c r="E1358" s="55"/>
      <c r="F1358" s="56"/>
      <c r="G1358" s="55" t="s">
        <v>70</v>
      </c>
      <c r="H1358" s="353"/>
      <c r="I1358" s="55"/>
      <c r="J1358" s="56"/>
      <c r="K1358" s="55" t="s">
        <v>70</v>
      </c>
      <c r="L1358" s="55"/>
      <c r="M1358" s="55"/>
      <c r="N1358" s="214"/>
    </row>
    <row r="1359" spans="1:14" ht="15.75" hidden="1" outlineLevel="1" thickBot="1" x14ac:dyDescent="0.3">
      <c r="A1359" s="39">
        <v>66</v>
      </c>
      <c r="B1359" s="382"/>
      <c r="C1359" s="55"/>
      <c r="D1359" s="55"/>
      <c r="E1359" s="55"/>
      <c r="F1359" s="56"/>
      <c r="G1359" s="55" t="s">
        <v>70</v>
      </c>
      <c r="H1359" s="353"/>
      <c r="I1359" s="55"/>
      <c r="J1359" s="56"/>
      <c r="K1359" s="55" t="s">
        <v>70</v>
      </c>
      <c r="L1359" s="55"/>
      <c r="M1359" s="55"/>
      <c r="N1359" s="214"/>
    </row>
    <row r="1360" spans="1:14" ht="15.75" hidden="1" outlineLevel="1" thickBot="1" x14ac:dyDescent="0.3">
      <c r="A1360" s="39">
        <v>67</v>
      </c>
      <c r="B1360" s="382"/>
      <c r="C1360" s="55"/>
      <c r="D1360" s="55"/>
      <c r="E1360" s="55"/>
      <c r="F1360" s="56"/>
      <c r="G1360" s="55" t="s">
        <v>70</v>
      </c>
      <c r="H1360" s="353"/>
      <c r="I1360" s="55"/>
      <c r="J1360" s="56"/>
      <c r="K1360" s="55" t="s">
        <v>70</v>
      </c>
      <c r="L1360" s="55"/>
      <c r="M1360" s="55"/>
      <c r="N1360" s="214"/>
    </row>
    <row r="1361" spans="1:18" ht="15.75" hidden="1" outlineLevel="1" thickBot="1" x14ac:dyDescent="0.3">
      <c r="A1361" s="39">
        <v>68</v>
      </c>
      <c r="B1361" s="382"/>
      <c r="C1361" s="55"/>
      <c r="D1361" s="55"/>
      <c r="E1361" s="55"/>
      <c r="F1361" s="56"/>
      <c r="G1361" s="55" t="s">
        <v>70</v>
      </c>
      <c r="H1361" s="353"/>
      <c r="I1361" s="55"/>
      <c r="J1361" s="56"/>
      <c r="K1361" s="55" t="s">
        <v>70</v>
      </c>
      <c r="L1361" s="55"/>
      <c r="M1361" s="55"/>
      <c r="N1361" s="214"/>
    </row>
    <row r="1362" spans="1:18" ht="15.75" hidden="1" outlineLevel="1" thickBot="1" x14ac:dyDescent="0.3">
      <c r="A1362" s="39">
        <v>69</v>
      </c>
      <c r="B1362" s="382"/>
      <c r="C1362" s="55"/>
      <c r="D1362" s="55"/>
      <c r="E1362" s="55"/>
      <c r="F1362" s="56"/>
      <c r="G1362" s="55" t="s">
        <v>70</v>
      </c>
      <c r="H1362" s="353"/>
      <c r="I1362" s="55"/>
      <c r="J1362" s="56"/>
      <c r="K1362" s="55" t="s">
        <v>70</v>
      </c>
      <c r="L1362" s="55"/>
      <c r="M1362" s="55"/>
      <c r="N1362" s="214"/>
    </row>
    <row r="1363" spans="1:18" ht="15.75" hidden="1" outlineLevel="1" thickBot="1" x14ac:dyDescent="0.3">
      <c r="A1363" s="39">
        <v>70</v>
      </c>
      <c r="B1363" s="382"/>
      <c r="C1363" s="55"/>
      <c r="D1363" s="55"/>
      <c r="E1363" s="55"/>
      <c r="F1363" s="56"/>
      <c r="G1363" s="55" t="s">
        <v>70</v>
      </c>
      <c r="H1363" s="353"/>
      <c r="I1363" s="55"/>
      <c r="J1363" s="56"/>
      <c r="K1363" s="55" t="s">
        <v>70</v>
      </c>
      <c r="L1363" s="55"/>
      <c r="M1363" s="55"/>
      <c r="N1363" s="214"/>
    </row>
    <row r="1364" spans="1:18" ht="15.75" hidden="1" outlineLevel="1" thickBot="1" x14ac:dyDescent="0.3">
      <c r="A1364" s="39">
        <v>71</v>
      </c>
      <c r="B1364" s="382"/>
      <c r="C1364" s="55"/>
      <c r="D1364" s="55"/>
      <c r="E1364" s="55"/>
      <c r="F1364" s="56"/>
      <c r="G1364" s="55" t="s">
        <v>70</v>
      </c>
      <c r="H1364" s="353"/>
      <c r="I1364" s="55"/>
      <c r="J1364" s="56"/>
      <c r="K1364" s="55" t="s">
        <v>70</v>
      </c>
      <c r="L1364" s="55"/>
      <c r="M1364" s="55"/>
      <c r="N1364" s="214"/>
    </row>
    <row r="1365" spans="1:18" ht="15.75" hidden="1" outlineLevel="1" thickBot="1" x14ac:dyDescent="0.3">
      <c r="A1365" s="39">
        <v>72</v>
      </c>
      <c r="B1365" s="382"/>
      <c r="C1365" s="55"/>
      <c r="D1365" s="55"/>
      <c r="E1365" s="55"/>
      <c r="F1365" s="56"/>
      <c r="G1365" s="55" t="s">
        <v>70</v>
      </c>
      <c r="H1365" s="353"/>
      <c r="I1365" s="55"/>
      <c r="J1365" s="56"/>
      <c r="K1365" s="55" t="s">
        <v>70</v>
      </c>
      <c r="L1365" s="55"/>
      <c r="M1365" s="55"/>
      <c r="N1365" s="214"/>
    </row>
    <row r="1366" spans="1:18" ht="15.75" hidden="1" outlineLevel="1" thickBot="1" x14ac:dyDescent="0.3">
      <c r="A1366" s="39">
        <v>73</v>
      </c>
      <c r="B1366" s="382"/>
      <c r="C1366" s="55"/>
      <c r="D1366" s="55"/>
      <c r="E1366" s="55"/>
      <c r="F1366" s="56"/>
      <c r="G1366" s="55" t="s">
        <v>70</v>
      </c>
      <c r="H1366" s="353"/>
      <c r="I1366" s="55"/>
      <c r="J1366" s="56"/>
      <c r="K1366" s="55" t="s">
        <v>70</v>
      </c>
      <c r="L1366" s="55"/>
      <c r="M1366" s="55"/>
      <c r="N1366" s="214"/>
    </row>
    <row r="1367" spans="1:18" ht="15.75" hidden="1" outlineLevel="1" thickBot="1" x14ac:dyDescent="0.3">
      <c r="A1367" s="39">
        <v>74</v>
      </c>
      <c r="B1367" s="382"/>
      <c r="C1367" s="55"/>
      <c r="D1367" s="55"/>
      <c r="E1367" s="55"/>
      <c r="F1367" s="56"/>
      <c r="G1367" s="55" t="s">
        <v>70</v>
      </c>
      <c r="H1367" s="353"/>
      <c r="I1367" s="55"/>
      <c r="J1367" s="56"/>
      <c r="K1367" s="55" t="s">
        <v>70</v>
      </c>
      <c r="L1367" s="55"/>
      <c r="M1367" s="55"/>
      <c r="N1367" s="214"/>
    </row>
    <row r="1368" spans="1:18" ht="15.75" hidden="1" outlineLevel="1" thickBot="1" x14ac:dyDescent="0.3">
      <c r="A1368" s="39">
        <v>75</v>
      </c>
      <c r="B1368" s="382"/>
      <c r="C1368" s="55"/>
      <c r="D1368" s="55"/>
      <c r="E1368" s="55"/>
      <c r="F1368" s="56"/>
      <c r="G1368" s="55" t="s">
        <v>70</v>
      </c>
      <c r="H1368" s="353"/>
      <c r="I1368" s="55"/>
      <c r="J1368" s="56"/>
      <c r="K1368" s="55" t="s">
        <v>70</v>
      </c>
      <c r="L1368" s="55"/>
      <c r="M1368" s="55"/>
      <c r="N1368" s="214"/>
    </row>
    <row r="1369" spans="1:18" ht="15.75" hidden="1" outlineLevel="1" thickBot="1" x14ac:dyDescent="0.3">
      <c r="A1369" s="39">
        <v>76</v>
      </c>
      <c r="B1369" s="382"/>
      <c r="C1369" s="55"/>
      <c r="D1369" s="55"/>
      <c r="E1369" s="55"/>
      <c r="F1369" s="56"/>
      <c r="G1369" s="55" t="s">
        <v>70</v>
      </c>
      <c r="H1369" s="353"/>
      <c r="I1369" s="55"/>
      <c r="J1369" s="56"/>
      <c r="K1369" s="55" t="s">
        <v>70</v>
      </c>
      <c r="L1369" s="55"/>
      <c r="M1369" s="55"/>
      <c r="N1369" s="214"/>
    </row>
    <row r="1370" spans="1:18" ht="15.75" hidden="1" outlineLevel="1" thickBot="1" x14ac:dyDescent="0.3">
      <c r="A1370" s="39">
        <v>77</v>
      </c>
      <c r="B1370" s="382"/>
      <c r="C1370" s="55"/>
      <c r="D1370" s="55"/>
      <c r="E1370" s="55"/>
      <c r="F1370" s="56"/>
      <c r="G1370" s="55" t="s">
        <v>70</v>
      </c>
      <c r="H1370" s="353"/>
      <c r="I1370" s="55"/>
      <c r="J1370" s="56"/>
      <c r="K1370" s="55" t="s">
        <v>70</v>
      </c>
      <c r="L1370" s="55"/>
      <c r="M1370" s="55"/>
      <c r="N1370" s="214"/>
    </row>
    <row r="1371" spans="1:18" ht="15.75" hidden="1" outlineLevel="1" thickBot="1" x14ac:dyDescent="0.3">
      <c r="A1371" s="55">
        <v>78</v>
      </c>
      <c r="B1371" s="382"/>
      <c r="C1371" s="55"/>
      <c r="D1371" s="55"/>
      <c r="E1371" s="55"/>
      <c r="F1371" s="56"/>
      <c r="G1371" s="55" t="s">
        <v>70</v>
      </c>
      <c r="H1371" s="353"/>
      <c r="I1371" s="55"/>
      <c r="J1371" s="56"/>
      <c r="K1371" s="55" t="s">
        <v>70</v>
      </c>
      <c r="L1371" s="55"/>
      <c r="M1371" s="55"/>
      <c r="N1371" s="214"/>
      <c r="O1371" s="214"/>
      <c r="P1371" s="214"/>
      <c r="Q1371" s="214"/>
      <c r="R1371" s="214"/>
    </row>
    <row r="1372" spans="1:18" ht="15.75" hidden="1" outlineLevel="1" thickBot="1" x14ac:dyDescent="0.3">
      <c r="A1372" s="55">
        <v>79</v>
      </c>
      <c r="B1372" s="382"/>
      <c r="C1372" s="55"/>
      <c r="D1372" s="55"/>
      <c r="E1372" s="55"/>
      <c r="F1372" s="56"/>
      <c r="G1372" s="55" t="s">
        <v>70</v>
      </c>
      <c r="H1372" s="353"/>
      <c r="I1372" s="55"/>
      <c r="J1372" s="56"/>
      <c r="K1372" s="55" t="s">
        <v>70</v>
      </c>
      <c r="L1372" s="55"/>
      <c r="M1372" s="55"/>
      <c r="N1372" s="214"/>
      <c r="O1372" s="214"/>
      <c r="P1372" s="214"/>
      <c r="Q1372" s="214"/>
      <c r="R1372" s="214"/>
    </row>
    <row r="1373" spans="1:18" ht="15.75" hidden="1" outlineLevel="1" thickBot="1" x14ac:dyDescent="0.3">
      <c r="A1373" s="55">
        <v>80</v>
      </c>
      <c r="B1373" s="382"/>
      <c r="C1373" s="55"/>
      <c r="D1373" s="55"/>
      <c r="E1373" s="55"/>
      <c r="F1373" s="56"/>
      <c r="G1373" s="55" t="s">
        <v>70</v>
      </c>
      <c r="H1373" s="353"/>
      <c r="I1373" s="55"/>
      <c r="J1373" s="56"/>
      <c r="K1373" s="55" t="s">
        <v>70</v>
      </c>
      <c r="L1373" s="55"/>
      <c r="M1373" s="55"/>
      <c r="N1373" s="214"/>
      <c r="O1373" s="214"/>
      <c r="P1373" s="214"/>
      <c r="Q1373" s="214"/>
      <c r="R1373" s="214"/>
    </row>
    <row r="1374" spans="1:18" ht="15.75" hidden="1" outlineLevel="1" thickBot="1" x14ac:dyDescent="0.3">
      <c r="A1374" s="55">
        <v>81</v>
      </c>
      <c r="B1374" s="382"/>
      <c r="C1374" s="55"/>
      <c r="D1374" s="55"/>
      <c r="E1374" s="55"/>
      <c r="F1374" s="56"/>
      <c r="G1374" s="55" t="s">
        <v>70</v>
      </c>
      <c r="H1374" s="353"/>
      <c r="I1374" s="55"/>
      <c r="J1374" s="56"/>
      <c r="K1374" s="55" t="s">
        <v>70</v>
      </c>
      <c r="L1374" s="55"/>
      <c r="M1374" s="55"/>
      <c r="N1374" s="214"/>
      <c r="O1374" s="214"/>
      <c r="P1374" s="214"/>
      <c r="Q1374" s="214"/>
      <c r="R1374" s="214"/>
    </row>
    <row r="1375" spans="1:18" ht="15.75" hidden="1" outlineLevel="1" thickBot="1" x14ac:dyDescent="0.3">
      <c r="A1375" s="55">
        <v>82</v>
      </c>
      <c r="B1375" s="382"/>
      <c r="C1375" s="55"/>
      <c r="D1375" s="55"/>
      <c r="E1375" s="55"/>
      <c r="F1375" s="56"/>
      <c r="G1375" s="55" t="s">
        <v>70</v>
      </c>
      <c r="H1375" s="353"/>
      <c r="I1375" s="55"/>
      <c r="J1375" s="56"/>
      <c r="K1375" s="55" t="s">
        <v>70</v>
      </c>
      <c r="L1375" s="55"/>
      <c r="M1375" s="55"/>
      <c r="N1375" s="214"/>
      <c r="O1375" s="214"/>
      <c r="P1375" s="214"/>
      <c r="Q1375" s="214"/>
      <c r="R1375" s="214"/>
    </row>
    <row r="1376" spans="1:18" ht="15.75" hidden="1" outlineLevel="1" thickBot="1" x14ac:dyDescent="0.3">
      <c r="A1376" s="55">
        <v>83</v>
      </c>
      <c r="B1376" s="382"/>
      <c r="C1376" s="55"/>
      <c r="D1376" s="55"/>
      <c r="E1376" s="55"/>
      <c r="F1376" s="56"/>
      <c r="G1376" s="55" t="s">
        <v>70</v>
      </c>
      <c r="H1376" s="353"/>
      <c r="I1376" s="55"/>
      <c r="J1376" s="56"/>
      <c r="K1376" s="55" t="s">
        <v>70</v>
      </c>
      <c r="L1376" s="55"/>
      <c r="M1376" s="55"/>
      <c r="N1376" s="214"/>
      <c r="O1376" s="214"/>
      <c r="P1376" s="214"/>
      <c r="Q1376" s="214"/>
      <c r="R1376" s="214"/>
    </row>
    <row r="1377" spans="1:18" ht="15.75" hidden="1" outlineLevel="1" thickBot="1" x14ac:dyDescent="0.3">
      <c r="A1377" s="55">
        <v>84</v>
      </c>
      <c r="B1377" s="382"/>
      <c r="C1377" s="55"/>
      <c r="D1377" s="55"/>
      <c r="E1377" s="55"/>
      <c r="F1377" s="56"/>
      <c r="G1377" s="55" t="s">
        <v>70</v>
      </c>
      <c r="H1377" s="353"/>
      <c r="I1377" s="55"/>
      <c r="J1377" s="56"/>
      <c r="K1377" s="55" t="s">
        <v>70</v>
      </c>
      <c r="L1377" s="55"/>
      <c r="M1377" s="55"/>
      <c r="N1377" s="214"/>
      <c r="O1377" s="214"/>
      <c r="P1377" s="214"/>
      <c r="Q1377" s="214"/>
      <c r="R1377" s="214"/>
    </row>
    <row r="1378" spans="1:18" ht="15.75" hidden="1" outlineLevel="1" thickBot="1" x14ac:dyDescent="0.3">
      <c r="A1378" s="55">
        <v>85</v>
      </c>
      <c r="B1378" s="382"/>
      <c r="C1378" s="55"/>
      <c r="D1378" s="55"/>
      <c r="E1378" s="55"/>
      <c r="F1378" s="56"/>
      <c r="G1378" s="55" t="s">
        <v>70</v>
      </c>
      <c r="H1378" s="353"/>
      <c r="I1378" s="55"/>
      <c r="J1378" s="56"/>
      <c r="K1378" s="55" t="s">
        <v>70</v>
      </c>
      <c r="L1378" s="55"/>
      <c r="M1378" s="55"/>
      <c r="N1378" s="214"/>
      <c r="O1378" s="214"/>
      <c r="P1378" s="214"/>
      <c r="Q1378" s="214"/>
      <c r="R1378" s="214"/>
    </row>
    <row r="1379" spans="1:18" ht="15.75" hidden="1" outlineLevel="1" thickBot="1" x14ac:dyDescent="0.3">
      <c r="A1379" s="55">
        <v>86</v>
      </c>
      <c r="B1379" s="382"/>
      <c r="C1379" s="55"/>
      <c r="D1379" s="55"/>
      <c r="E1379" s="55"/>
      <c r="F1379" s="56"/>
      <c r="G1379" s="55" t="s">
        <v>70</v>
      </c>
      <c r="H1379" s="353"/>
      <c r="I1379" s="55"/>
      <c r="J1379" s="56"/>
      <c r="K1379" s="55" t="s">
        <v>70</v>
      </c>
      <c r="L1379" s="55"/>
      <c r="M1379" s="55"/>
      <c r="N1379" s="214"/>
      <c r="O1379" s="214"/>
      <c r="P1379" s="214"/>
      <c r="Q1379" s="214"/>
      <c r="R1379" s="214"/>
    </row>
    <row r="1380" spans="1:18" ht="15.75" hidden="1" outlineLevel="1" thickBot="1" x14ac:dyDescent="0.3">
      <c r="A1380" s="55">
        <v>87</v>
      </c>
      <c r="B1380" s="382"/>
      <c r="C1380" s="55"/>
      <c r="D1380" s="55"/>
      <c r="E1380" s="55"/>
      <c r="F1380" s="56"/>
      <c r="G1380" s="55" t="s">
        <v>70</v>
      </c>
      <c r="H1380" s="353"/>
      <c r="I1380" s="55"/>
      <c r="J1380" s="56"/>
      <c r="K1380" s="55" t="s">
        <v>70</v>
      </c>
      <c r="L1380" s="55"/>
      <c r="M1380" s="55"/>
      <c r="N1380" s="214"/>
      <c r="O1380" s="214"/>
      <c r="P1380" s="214"/>
      <c r="Q1380" s="214"/>
      <c r="R1380" s="214"/>
    </row>
    <row r="1381" spans="1:18" ht="15.75" hidden="1" outlineLevel="1" thickBot="1" x14ac:dyDescent="0.3">
      <c r="A1381" s="55">
        <v>88</v>
      </c>
      <c r="B1381" s="382"/>
      <c r="C1381" s="55"/>
      <c r="D1381" s="55"/>
      <c r="E1381" s="55"/>
      <c r="F1381" s="56"/>
      <c r="G1381" s="55" t="s">
        <v>70</v>
      </c>
      <c r="H1381" s="353"/>
      <c r="I1381" s="55"/>
      <c r="J1381" s="56"/>
      <c r="K1381" s="55" t="s">
        <v>70</v>
      </c>
      <c r="L1381" s="55"/>
      <c r="M1381" s="55"/>
      <c r="N1381" s="214"/>
      <c r="O1381" s="214"/>
      <c r="P1381" s="214"/>
      <c r="Q1381" s="214"/>
      <c r="R1381" s="214"/>
    </row>
    <row r="1382" spans="1:18" ht="15.75" hidden="1" outlineLevel="1" thickBot="1" x14ac:dyDescent="0.3">
      <c r="A1382" s="55">
        <v>89</v>
      </c>
      <c r="B1382" s="382"/>
      <c r="C1382" s="55"/>
      <c r="D1382" s="55"/>
      <c r="E1382" s="55"/>
      <c r="F1382" s="56"/>
      <c r="G1382" s="55" t="s">
        <v>70</v>
      </c>
      <c r="H1382" s="353"/>
      <c r="I1382" s="55"/>
      <c r="J1382" s="56"/>
      <c r="K1382" s="55" t="s">
        <v>70</v>
      </c>
      <c r="L1382" s="55"/>
      <c r="M1382" s="55"/>
      <c r="N1382" s="214"/>
      <c r="O1382" s="214"/>
      <c r="P1382" s="214"/>
      <c r="Q1382" s="214"/>
      <c r="R1382" s="214"/>
    </row>
    <row r="1383" spans="1:18" ht="15.75" hidden="1" outlineLevel="1" thickBot="1" x14ac:dyDescent="0.3">
      <c r="A1383" s="55">
        <v>90</v>
      </c>
      <c r="B1383" s="382"/>
      <c r="C1383" s="55"/>
      <c r="D1383" s="55"/>
      <c r="E1383" s="55"/>
      <c r="F1383" s="56"/>
      <c r="G1383" s="55" t="s">
        <v>70</v>
      </c>
      <c r="H1383" s="353"/>
      <c r="I1383" s="55"/>
      <c r="J1383" s="56"/>
      <c r="K1383" s="55" t="s">
        <v>70</v>
      </c>
      <c r="L1383" s="55"/>
      <c r="M1383" s="55"/>
      <c r="N1383" s="214"/>
      <c r="O1383" s="214"/>
      <c r="P1383" s="214"/>
      <c r="Q1383" s="214"/>
      <c r="R1383" s="214"/>
    </row>
    <row r="1384" spans="1:18" ht="15.75" hidden="1" outlineLevel="1" thickBot="1" x14ac:dyDescent="0.3">
      <c r="A1384" s="55">
        <v>91</v>
      </c>
      <c r="B1384" s="382"/>
      <c r="C1384" s="55"/>
      <c r="D1384" s="55"/>
      <c r="E1384" s="55"/>
      <c r="F1384" s="56"/>
      <c r="G1384" s="55" t="s">
        <v>70</v>
      </c>
      <c r="H1384" s="353"/>
      <c r="I1384" s="55"/>
      <c r="J1384" s="56"/>
      <c r="K1384" s="55" t="s">
        <v>70</v>
      </c>
      <c r="L1384" s="55"/>
      <c r="M1384" s="55"/>
      <c r="N1384" s="214"/>
    </row>
    <row r="1385" spans="1:18" ht="15.75" hidden="1" outlineLevel="1" thickBot="1" x14ac:dyDescent="0.3">
      <c r="A1385" s="55">
        <v>92</v>
      </c>
      <c r="B1385" s="382"/>
      <c r="C1385" s="55"/>
      <c r="D1385" s="55"/>
      <c r="E1385" s="55"/>
      <c r="F1385" s="56"/>
      <c r="G1385" s="55" t="s">
        <v>70</v>
      </c>
      <c r="H1385" s="353"/>
      <c r="I1385" s="55"/>
      <c r="J1385" s="56"/>
      <c r="K1385" s="55" t="s">
        <v>70</v>
      </c>
      <c r="L1385" s="55"/>
      <c r="M1385" s="55"/>
      <c r="N1385" s="214"/>
    </row>
    <row r="1386" spans="1:18" ht="15.75" hidden="1" outlineLevel="1" thickBot="1" x14ac:dyDescent="0.3">
      <c r="A1386" s="55">
        <v>93</v>
      </c>
      <c r="B1386" s="382"/>
      <c r="C1386" s="55"/>
      <c r="D1386" s="55"/>
      <c r="E1386" s="55"/>
      <c r="F1386" s="56"/>
      <c r="G1386" s="55" t="s">
        <v>70</v>
      </c>
      <c r="H1386" s="353"/>
      <c r="I1386" s="55"/>
      <c r="J1386" s="56"/>
      <c r="K1386" s="55" t="s">
        <v>70</v>
      </c>
      <c r="L1386" s="55"/>
      <c r="M1386" s="55"/>
      <c r="N1386" s="214"/>
    </row>
    <row r="1387" spans="1:18" ht="15.75" hidden="1" outlineLevel="1" thickBot="1" x14ac:dyDescent="0.3">
      <c r="A1387" s="55">
        <v>94</v>
      </c>
      <c r="B1387" s="382"/>
      <c r="C1387" s="55"/>
      <c r="D1387" s="55"/>
      <c r="E1387" s="55"/>
      <c r="F1387" s="56"/>
      <c r="G1387" s="55" t="s">
        <v>70</v>
      </c>
      <c r="H1387" s="353"/>
      <c r="I1387" s="55"/>
      <c r="J1387" s="56"/>
      <c r="K1387" s="55" t="s">
        <v>70</v>
      </c>
      <c r="L1387" s="55"/>
      <c r="M1387" s="55"/>
      <c r="N1387" s="214"/>
    </row>
    <row r="1388" spans="1:18" ht="15.75" hidden="1" outlineLevel="1" thickBot="1" x14ac:dyDescent="0.3">
      <c r="A1388" s="55">
        <v>95</v>
      </c>
      <c r="B1388" s="382"/>
      <c r="C1388" s="55"/>
      <c r="D1388" s="55"/>
      <c r="E1388" s="55"/>
      <c r="F1388" s="56"/>
      <c r="G1388" s="55" t="s">
        <v>70</v>
      </c>
      <c r="H1388" s="353"/>
      <c r="I1388" s="55"/>
      <c r="J1388" s="56"/>
      <c r="K1388" s="55" t="s">
        <v>70</v>
      </c>
      <c r="L1388" s="55"/>
      <c r="M1388" s="55"/>
      <c r="N1388" s="214"/>
    </row>
    <row r="1389" spans="1:18" ht="15.75" hidden="1" outlineLevel="1" thickBot="1" x14ac:dyDescent="0.3">
      <c r="A1389" s="55">
        <v>96</v>
      </c>
      <c r="B1389" s="382"/>
      <c r="C1389" s="55"/>
      <c r="D1389" s="55"/>
      <c r="E1389" s="55"/>
      <c r="F1389" s="56"/>
      <c r="G1389" s="55" t="s">
        <v>70</v>
      </c>
      <c r="H1389" s="353"/>
      <c r="I1389" s="55"/>
      <c r="J1389" s="56"/>
      <c r="K1389" s="55" t="s">
        <v>70</v>
      </c>
      <c r="L1389" s="55"/>
      <c r="M1389" s="55"/>
      <c r="N1389" s="214"/>
    </row>
    <row r="1390" spans="1:18" ht="15.75" hidden="1" outlineLevel="1" thickBot="1" x14ac:dyDescent="0.3">
      <c r="A1390" s="668">
        <v>97</v>
      </c>
      <c r="B1390" s="355"/>
      <c r="C1390" s="331"/>
      <c r="D1390" s="56"/>
      <c r="E1390" s="56"/>
      <c r="F1390" s="668"/>
      <c r="G1390" s="56"/>
      <c r="H1390" s="353"/>
      <c r="I1390" s="56"/>
      <c r="J1390" s="56"/>
      <c r="K1390" s="55" t="s">
        <v>70</v>
      </c>
      <c r="L1390" s="55"/>
      <c r="M1390" s="55"/>
      <c r="N1390" s="159"/>
    </row>
    <row r="1391" spans="1:18" ht="15.75" hidden="1" outlineLevel="1" thickBot="1" x14ac:dyDescent="0.3">
      <c r="A1391" s="55">
        <v>98</v>
      </c>
      <c r="B1391" s="304"/>
      <c r="C1391" s="1"/>
      <c r="D1391" s="304"/>
      <c r="E1391" s="304"/>
      <c r="F1391" s="304"/>
      <c r="G1391" s="304"/>
      <c r="H1391" s="214"/>
      <c r="I1391" s="214"/>
      <c r="J1391" s="214"/>
      <c r="K1391" s="214"/>
      <c r="L1391" s="214"/>
      <c r="M1391" s="214"/>
      <c r="N1391" s="214"/>
    </row>
    <row r="1392" spans="1:18" ht="15.75" hidden="1" outlineLevel="1" thickBot="1" x14ac:dyDescent="0.3">
      <c r="A1392" s="668">
        <v>99</v>
      </c>
      <c r="B1392" s="304"/>
      <c r="C1392" s="1"/>
      <c r="D1392" s="304"/>
      <c r="E1392" s="304"/>
      <c r="F1392" s="304"/>
      <c r="G1392" s="304"/>
      <c r="H1392" s="304"/>
      <c r="I1392" s="304"/>
      <c r="K1392" s="304"/>
    </row>
    <row r="1393" spans="1:14" ht="15.75" hidden="1" outlineLevel="1" thickBot="1" x14ac:dyDescent="0.3">
      <c r="A1393" s="55">
        <v>100</v>
      </c>
      <c r="B1393" s="304"/>
      <c r="C1393" s="1"/>
      <c r="D1393" s="304"/>
      <c r="E1393" s="304"/>
      <c r="F1393" s="304"/>
      <c r="G1393" s="304"/>
      <c r="H1393" s="304"/>
      <c r="I1393" s="304"/>
      <c r="K1393" s="304"/>
    </row>
    <row r="1394" spans="1:14" ht="15.75" hidden="1" outlineLevel="1" thickBot="1" x14ac:dyDescent="0.3">
      <c r="A1394" s="668">
        <v>101</v>
      </c>
      <c r="B1394" s="338"/>
      <c r="C1394" s="331"/>
      <c r="D1394" s="56"/>
      <c r="E1394" s="56"/>
      <c r="F1394" s="668"/>
      <c r="G1394" s="56"/>
      <c r="H1394" s="353"/>
      <c r="I1394" s="56"/>
      <c r="J1394" s="56"/>
      <c r="K1394" s="55"/>
      <c r="L1394" s="55"/>
      <c r="M1394" s="55"/>
      <c r="N1394" s="159"/>
    </row>
    <row r="1395" spans="1:14" ht="15.75" hidden="1" outlineLevel="1" thickBot="1" x14ac:dyDescent="0.3">
      <c r="A1395" s="55">
        <v>102</v>
      </c>
      <c r="B1395" s="338"/>
      <c r="C1395" s="331"/>
      <c r="D1395" s="56"/>
      <c r="E1395" s="56"/>
      <c r="F1395" s="668"/>
      <c r="G1395" s="56"/>
      <c r="H1395" s="353"/>
      <c r="I1395" s="56"/>
      <c r="J1395" s="56"/>
      <c r="K1395" s="55"/>
      <c r="L1395" s="55"/>
      <c r="M1395" s="55"/>
      <c r="N1395" s="159"/>
    </row>
    <row r="1396" spans="1:14" ht="15.75" hidden="1" outlineLevel="1" thickBot="1" x14ac:dyDescent="0.3">
      <c r="A1396" s="668">
        <v>103</v>
      </c>
      <c r="B1396" s="338"/>
      <c r="C1396" s="331"/>
      <c r="D1396" s="56"/>
      <c r="E1396" s="56"/>
      <c r="F1396" s="668"/>
      <c r="G1396" s="56"/>
      <c r="H1396" s="353"/>
      <c r="I1396" s="56"/>
      <c r="J1396" s="56"/>
      <c r="K1396" s="55"/>
      <c r="L1396" s="55"/>
      <c r="M1396" s="55"/>
      <c r="N1396" s="159"/>
    </row>
    <row r="1397" spans="1:14" ht="15.75" hidden="1" outlineLevel="1" thickBot="1" x14ac:dyDescent="0.3">
      <c r="A1397" s="55">
        <v>104</v>
      </c>
      <c r="B1397" s="338"/>
      <c r="C1397" s="331"/>
      <c r="D1397" s="56"/>
      <c r="E1397" s="56"/>
      <c r="F1397" s="668"/>
      <c r="G1397" s="56"/>
      <c r="H1397" s="353"/>
      <c r="I1397" s="56"/>
      <c r="J1397" s="56"/>
      <c r="K1397" s="55"/>
      <c r="L1397" s="55"/>
      <c r="M1397" s="55"/>
      <c r="N1397" s="159"/>
    </row>
    <row r="1398" spans="1:14" ht="15.75" hidden="1" outlineLevel="1" thickBot="1" x14ac:dyDescent="0.3">
      <c r="A1398" s="668">
        <v>105</v>
      </c>
      <c r="B1398" s="338"/>
      <c r="C1398" s="331"/>
      <c r="D1398" s="56"/>
      <c r="E1398" s="56"/>
      <c r="F1398" s="668"/>
      <c r="G1398" s="56"/>
      <c r="H1398" s="353"/>
      <c r="I1398" s="56"/>
      <c r="J1398" s="56"/>
      <c r="K1398" s="55"/>
      <c r="L1398" s="55"/>
      <c r="M1398" s="55"/>
      <c r="N1398" s="159"/>
    </row>
    <row r="1399" spans="1:14" ht="15.75" hidden="1" outlineLevel="1" thickBot="1" x14ac:dyDescent="0.3">
      <c r="A1399" s="55">
        <v>106</v>
      </c>
      <c r="B1399" s="338"/>
      <c r="C1399" s="331"/>
      <c r="D1399" s="56"/>
      <c r="E1399" s="56"/>
      <c r="F1399" s="668"/>
      <c r="G1399" s="56"/>
      <c r="H1399" s="353"/>
      <c r="I1399" s="56"/>
      <c r="J1399" s="56"/>
      <c r="K1399" s="55"/>
      <c r="L1399" s="55"/>
      <c r="M1399" s="55"/>
      <c r="N1399" s="159"/>
    </row>
    <row r="1400" spans="1:14" ht="15.75" hidden="1" outlineLevel="1" thickBot="1" x14ac:dyDescent="0.3">
      <c r="A1400" s="668">
        <v>107</v>
      </c>
      <c r="B1400" s="338"/>
      <c r="C1400" s="331"/>
      <c r="D1400" s="56"/>
      <c r="E1400" s="56"/>
      <c r="F1400" s="668"/>
      <c r="G1400" s="56"/>
      <c r="H1400" s="353"/>
      <c r="I1400" s="56"/>
      <c r="J1400" s="56"/>
      <c r="K1400" s="55"/>
      <c r="L1400" s="55"/>
      <c r="M1400" s="55"/>
      <c r="N1400" s="159"/>
    </row>
    <row r="1401" spans="1:14" ht="15.75" hidden="1" outlineLevel="1" thickBot="1" x14ac:dyDescent="0.3">
      <c r="A1401" s="55">
        <v>108</v>
      </c>
      <c r="B1401" s="338"/>
      <c r="C1401" s="331"/>
      <c r="D1401" s="56"/>
      <c r="E1401" s="56"/>
      <c r="F1401" s="668"/>
      <c r="G1401" s="56"/>
      <c r="H1401" s="353"/>
      <c r="I1401" s="56"/>
      <c r="J1401" s="56"/>
      <c r="K1401" s="55"/>
      <c r="L1401" s="55"/>
      <c r="M1401" s="55"/>
      <c r="N1401" s="159"/>
    </row>
    <row r="1402" spans="1:14" ht="15.75" hidden="1" outlineLevel="1" thickBot="1" x14ac:dyDescent="0.3">
      <c r="A1402" s="668">
        <v>109</v>
      </c>
      <c r="B1402" s="338"/>
      <c r="C1402" s="331"/>
      <c r="D1402" s="56"/>
      <c r="E1402" s="56"/>
      <c r="F1402" s="668"/>
      <c r="G1402" s="56"/>
      <c r="H1402" s="353"/>
      <c r="I1402" s="56"/>
      <c r="J1402" s="56"/>
      <c r="K1402" s="55"/>
      <c r="L1402" s="55"/>
      <c r="M1402" s="55"/>
      <c r="N1402" s="159"/>
    </row>
    <row r="1403" spans="1:14" ht="15.75" hidden="1" outlineLevel="1" thickBot="1" x14ac:dyDescent="0.3">
      <c r="A1403" s="55">
        <v>110</v>
      </c>
      <c r="B1403" s="338"/>
      <c r="C1403" s="331"/>
      <c r="D1403" s="56"/>
      <c r="E1403" s="56"/>
      <c r="F1403" s="668"/>
      <c r="G1403" s="56"/>
      <c r="H1403" s="353"/>
      <c r="I1403" s="56"/>
      <c r="J1403" s="56"/>
      <c r="K1403" s="55"/>
      <c r="L1403" s="55"/>
      <c r="M1403" s="55"/>
      <c r="N1403" s="159"/>
    </row>
    <row r="1404" spans="1:14" ht="15.75" hidden="1" outlineLevel="1" thickBot="1" x14ac:dyDescent="0.3">
      <c r="A1404" s="668">
        <v>111</v>
      </c>
      <c r="B1404" s="338"/>
      <c r="C1404" s="331"/>
      <c r="D1404" s="56"/>
      <c r="E1404" s="56"/>
      <c r="F1404" s="668"/>
      <c r="G1404" s="56"/>
      <c r="H1404" s="353"/>
      <c r="I1404" s="56"/>
      <c r="J1404" s="56"/>
      <c r="K1404" s="55"/>
      <c r="L1404" s="55"/>
      <c r="M1404" s="55"/>
      <c r="N1404" s="159"/>
    </row>
    <row r="1405" spans="1:14" ht="15.75" hidden="1" outlineLevel="1" thickBot="1" x14ac:dyDescent="0.3">
      <c r="A1405" s="55">
        <v>112</v>
      </c>
      <c r="B1405" s="338"/>
      <c r="C1405" s="331"/>
      <c r="D1405" s="56"/>
      <c r="E1405" s="56"/>
      <c r="F1405" s="668"/>
      <c r="G1405" s="56"/>
      <c r="H1405" s="353"/>
      <c r="I1405" s="56"/>
      <c r="J1405" s="56"/>
      <c r="K1405" s="55"/>
      <c r="L1405" s="55"/>
      <c r="M1405" s="55"/>
      <c r="N1405" s="159"/>
    </row>
    <row r="1406" spans="1:14" ht="15.75" hidden="1" outlineLevel="1" thickBot="1" x14ac:dyDescent="0.3">
      <c r="A1406" s="668">
        <v>113</v>
      </c>
      <c r="B1406" s="338"/>
      <c r="C1406" s="331"/>
      <c r="D1406" s="56"/>
      <c r="E1406" s="56"/>
      <c r="F1406" s="668"/>
      <c r="G1406" s="56"/>
      <c r="H1406" s="353"/>
      <c r="I1406" s="56"/>
      <c r="J1406" s="56"/>
      <c r="K1406" s="55"/>
      <c r="L1406" s="55"/>
      <c r="M1406" s="55"/>
      <c r="N1406" s="159"/>
    </row>
    <row r="1407" spans="1:14" ht="15.75" hidden="1" outlineLevel="1" thickBot="1" x14ac:dyDescent="0.3">
      <c r="A1407" s="55">
        <v>114</v>
      </c>
      <c r="B1407" s="338"/>
      <c r="C1407" s="331"/>
      <c r="D1407" s="56"/>
      <c r="E1407" s="56"/>
      <c r="F1407" s="668"/>
      <c r="G1407" s="56"/>
      <c r="H1407" s="353"/>
      <c r="I1407" s="56"/>
      <c r="J1407" s="56"/>
      <c r="K1407" s="55"/>
      <c r="L1407" s="55"/>
      <c r="M1407" s="55"/>
      <c r="N1407" s="159"/>
    </row>
    <row r="1408" spans="1:14" ht="15.75" hidden="1" outlineLevel="1" thickBot="1" x14ac:dyDescent="0.3">
      <c r="A1408" s="668">
        <v>115</v>
      </c>
      <c r="B1408" s="338"/>
      <c r="C1408" s="331"/>
      <c r="D1408" s="56"/>
      <c r="E1408" s="56"/>
      <c r="F1408" s="668"/>
      <c r="G1408" s="56"/>
      <c r="H1408" s="353"/>
      <c r="I1408" s="56"/>
      <c r="J1408" s="56"/>
      <c r="K1408" s="55"/>
      <c r="L1408" s="55"/>
      <c r="M1408" s="55"/>
      <c r="N1408" s="159"/>
    </row>
    <row r="1409" spans="1:16" ht="15.75" hidden="1" outlineLevel="1" thickBot="1" x14ac:dyDescent="0.3">
      <c r="A1409" s="55">
        <v>116</v>
      </c>
      <c r="B1409" s="338"/>
      <c r="C1409" s="331"/>
      <c r="D1409" s="56"/>
      <c r="E1409" s="56"/>
      <c r="F1409" s="668"/>
      <c r="G1409" s="56"/>
      <c r="H1409" s="353"/>
      <c r="I1409" s="56"/>
      <c r="J1409" s="56"/>
      <c r="K1409" s="55"/>
      <c r="L1409" s="55"/>
      <c r="M1409" s="55"/>
      <c r="N1409" s="159"/>
    </row>
    <row r="1410" spans="1:16" ht="15.75" hidden="1" outlineLevel="1" thickBot="1" x14ac:dyDescent="0.3">
      <c r="A1410" s="668">
        <v>117</v>
      </c>
      <c r="B1410" s="338"/>
      <c r="C1410" s="331"/>
      <c r="D1410" s="56"/>
      <c r="E1410" s="56"/>
      <c r="F1410" s="668"/>
      <c r="G1410" s="56"/>
      <c r="H1410" s="353"/>
      <c r="I1410" s="56"/>
      <c r="J1410" s="56"/>
      <c r="K1410" s="55"/>
      <c r="L1410" s="55"/>
      <c r="M1410" s="55"/>
      <c r="N1410" s="159"/>
    </row>
    <row r="1411" spans="1:16" ht="15.75" hidden="1" outlineLevel="1" thickBot="1" x14ac:dyDescent="0.3">
      <c r="A1411" s="55">
        <v>118</v>
      </c>
      <c r="B1411" s="338"/>
      <c r="C1411" s="331"/>
      <c r="D1411" s="56"/>
      <c r="E1411" s="56"/>
      <c r="F1411" s="668"/>
      <c r="G1411" s="56"/>
      <c r="H1411" s="353"/>
      <c r="I1411" s="56"/>
      <c r="J1411" s="56"/>
      <c r="K1411" s="55"/>
      <c r="L1411" s="55"/>
      <c r="M1411" s="55"/>
      <c r="N1411" s="159"/>
    </row>
    <row r="1412" spans="1:16" ht="15.75" hidden="1" outlineLevel="1" thickBot="1" x14ac:dyDescent="0.3">
      <c r="A1412" s="668">
        <v>119</v>
      </c>
      <c r="B1412" s="338"/>
      <c r="C1412" s="331"/>
      <c r="D1412" s="56"/>
      <c r="E1412" s="56"/>
      <c r="F1412" s="668"/>
      <c r="G1412" s="56"/>
      <c r="H1412" s="353"/>
      <c r="I1412" s="56"/>
      <c r="J1412" s="56"/>
      <c r="K1412" s="55"/>
      <c r="L1412" s="55"/>
      <c r="M1412" s="55"/>
      <c r="N1412" s="159"/>
    </row>
    <row r="1413" spans="1:16" ht="15.75" hidden="1" outlineLevel="1" thickBot="1" x14ac:dyDescent="0.3">
      <c r="A1413" s="55">
        <v>120</v>
      </c>
      <c r="B1413" s="338"/>
      <c r="C1413" s="331"/>
      <c r="D1413" s="56"/>
      <c r="E1413" s="56"/>
      <c r="F1413" s="668"/>
      <c r="G1413" s="56"/>
      <c r="H1413" s="353"/>
      <c r="I1413" s="56"/>
      <c r="J1413" s="56"/>
      <c r="K1413" s="55"/>
      <c r="L1413" s="55"/>
      <c r="M1413" s="55"/>
      <c r="N1413" s="159"/>
    </row>
    <row r="1414" spans="1:16" ht="15.75" hidden="1" outlineLevel="1" thickBot="1" x14ac:dyDescent="0.3">
      <c r="A1414" s="668">
        <v>121</v>
      </c>
      <c r="B1414" s="338"/>
      <c r="C1414" s="331"/>
      <c r="D1414" s="56"/>
      <c r="E1414" s="56"/>
      <c r="F1414" s="668"/>
      <c r="G1414" s="56"/>
      <c r="H1414" s="353"/>
      <c r="I1414" s="56"/>
      <c r="J1414" s="56"/>
      <c r="K1414" s="55"/>
      <c r="L1414" s="55"/>
      <c r="M1414" s="55"/>
      <c r="N1414" s="159"/>
    </row>
    <row r="1415" spans="1:16" ht="15.75" hidden="1" outlineLevel="1" thickBot="1" x14ac:dyDescent="0.3">
      <c r="A1415" s="55">
        <v>122</v>
      </c>
      <c r="B1415" s="338"/>
      <c r="C1415" s="331"/>
      <c r="D1415" s="56"/>
      <c r="E1415" s="56"/>
      <c r="F1415" s="668"/>
      <c r="G1415" s="56"/>
      <c r="H1415" s="353"/>
      <c r="I1415" s="56"/>
      <c r="J1415" s="56"/>
      <c r="K1415" s="55"/>
      <c r="L1415" s="55"/>
      <c r="M1415" s="55"/>
      <c r="N1415" s="159"/>
    </row>
    <row r="1416" spans="1:16" ht="15.75" hidden="1" outlineLevel="1" thickBot="1" x14ac:dyDescent="0.3">
      <c r="A1416" s="668">
        <v>123</v>
      </c>
      <c r="B1416" s="338"/>
      <c r="C1416" s="331"/>
      <c r="D1416" s="56"/>
      <c r="E1416" s="56"/>
      <c r="F1416" s="668"/>
      <c r="G1416" s="56"/>
      <c r="H1416" s="353"/>
      <c r="I1416" s="56"/>
      <c r="J1416" s="56"/>
      <c r="K1416" s="55"/>
      <c r="L1416" s="55"/>
      <c r="M1416" s="55"/>
      <c r="N1416" s="159"/>
    </row>
    <row r="1417" spans="1:16" ht="15.75" hidden="1" outlineLevel="1" thickBot="1" x14ac:dyDescent="0.3">
      <c r="A1417" s="55">
        <v>124</v>
      </c>
      <c r="B1417" s="338"/>
      <c r="C1417" s="331"/>
      <c r="D1417" s="56"/>
      <c r="E1417" s="56"/>
      <c r="F1417" s="668"/>
      <c r="G1417" s="56"/>
      <c r="H1417" s="353"/>
      <c r="I1417" s="56"/>
      <c r="J1417" s="56"/>
      <c r="K1417" s="55"/>
      <c r="L1417" s="55"/>
      <c r="M1417" s="55"/>
      <c r="N1417" s="159"/>
    </row>
    <row r="1418" spans="1:16" ht="15.75" hidden="1" outlineLevel="1" thickBot="1" x14ac:dyDescent="0.3">
      <c r="A1418" s="668">
        <v>125</v>
      </c>
      <c r="B1418" s="338"/>
      <c r="C1418" s="331"/>
      <c r="D1418" s="56"/>
      <c r="E1418" s="56"/>
      <c r="F1418" s="668"/>
      <c r="G1418" s="56"/>
      <c r="H1418" s="353"/>
      <c r="I1418" s="56"/>
      <c r="J1418" s="56"/>
      <c r="K1418" s="55"/>
      <c r="L1418" s="55"/>
      <c r="M1418" s="55"/>
      <c r="N1418" s="159"/>
    </row>
    <row r="1419" spans="1:16" ht="15.75" hidden="1" outlineLevel="1" thickBot="1" x14ac:dyDescent="0.3">
      <c r="A1419" s="55">
        <v>126</v>
      </c>
      <c r="B1419" s="338"/>
      <c r="C1419" s="331"/>
      <c r="D1419" s="56"/>
      <c r="E1419" s="56"/>
      <c r="F1419" s="668"/>
      <c r="G1419" s="56"/>
      <c r="H1419" s="353"/>
      <c r="I1419" s="56"/>
      <c r="J1419" s="56"/>
      <c r="K1419" s="55"/>
      <c r="L1419" s="55"/>
      <c r="M1419" s="55"/>
      <c r="N1419" s="159"/>
    </row>
    <row r="1420" spans="1:16" ht="15.75" hidden="1" outlineLevel="1" thickBot="1" x14ac:dyDescent="0.3">
      <c r="A1420" s="668">
        <v>127</v>
      </c>
      <c r="B1420" s="338"/>
      <c r="C1420" s="331"/>
      <c r="D1420" s="56"/>
      <c r="E1420" s="56"/>
      <c r="F1420" s="668"/>
      <c r="G1420" s="56"/>
      <c r="H1420" s="353"/>
      <c r="I1420" s="56"/>
      <c r="J1420" s="56"/>
      <c r="K1420" s="55"/>
      <c r="L1420" s="55"/>
      <c r="M1420" s="55"/>
      <c r="N1420" s="159"/>
    </row>
    <row r="1421" spans="1:16" ht="15.75" hidden="1" outlineLevel="1" thickBot="1" x14ac:dyDescent="0.3">
      <c r="A1421" s="55">
        <v>128</v>
      </c>
      <c r="B1421" s="338"/>
      <c r="C1421" s="331"/>
      <c r="D1421" s="56"/>
      <c r="E1421" s="56"/>
      <c r="F1421" s="668"/>
      <c r="G1421" s="56"/>
      <c r="H1421" s="353"/>
      <c r="I1421" s="56"/>
      <c r="J1421" s="56"/>
      <c r="K1421" s="55"/>
      <c r="L1421" s="55"/>
      <c r="M1421" s="55"/>
      <c r="N1421" s="159"/>
    </row>
    <row r="1422" spans="1:16" ht="15.75" collapsed="1" thickBot="1" x14ac:dyDescent="0.3">
      <c r="A1422" s="199" t="s">
        <v>2437</v>
      </c>
      <c r="B1422" s="118"/>
      <c r="C1422" s="648"/>
      <c r="D1422" s="35"/>
      <c r="E1422" s="36"/>
      <c r="F1422" s="36"/>
      <c r="G1422" s="36"/>
      <c r="H1422" s="172"/>
      <c r="I1422" s="36"/>
      <c r="J1422" s="36"/>
      <c r="K1422" s="36"/>
      <c r="L1422" s="36"/>
      <c r="M1422" s="36"/>
      <c r="N1422" s="513"/>
      <c r="O1422" s="513"/>
      <c r="P1422" s="513"/>
    </row>
    <row r="1423" spans="1:16" hidden="1" outlineLevel="1" x14ac:dyDescent="0.25">
      <c r="A1423" s="38">
        <v>1</v>
      </c>
    </row>
    <row r="1424" spans="1:16" hidden="1" outlineLevel="1" x14ac:dyDescent="0.25">
      <c r="A1424" s="39">
        <v>2</v>
      </c>
    </row>
    <row r="1425" spans="1:1" hidden="1" outlineLevel="1" x14ac:dyDescent="0.25">
      <c r="A1425" s="39">
        <v>3</v>
      </c>
    </row>
    <row r="1426" spans="1:1" hidden="1" outlineLevel="1" x14ac:dyDescent="0.25">
      <c r="A1426" s="39">
        <v>4</v>
      </c>
    </row>
    <row r="1427" spans="1:1" hidden="1" outlineLevel="1" x14ac:dyDescent="0.25">
      <c r="A1427" s="39">
        <v>5</v>
      </c>
    </row>
    <row r="1428" spans="1:1" hidden="1" outlineLevel="1" x14ac:dyDescent="0.25">
      <c r="A1428" s="39">
        <v>6</v>
      </c>
    </row>
    <row r="1429" spans="1:1" hidden="1" outlineLevel="1" x14ac:dyDescent="0.25">
      <c r="A1429" s="39">
        <v>7</v>
      </c>
    </row>
    <row r="1430" spans="1:1" hidden="1" outlineLevel="1" x14ac:dyDescent="0.25">
      <c r="A1430" s="39">
        <v>8</v>
      </c>
    </row>
    <row r="1431" spans="1:1" hidden="1" outlineLevel="1" x14ac:dyDescent="0.25">
      <c r="A1431" s="39">
        <v>9</v>
      </c>
    </row>
    <row r="1432" spans="1:1" hidden="1" outlineLevel="1" x14ac:dyDescent="0.25">
      <c r="A1432" s="39">
        <v>10</v>
      </c>
    </row>
    <row r="1433" spans="1:1" hidden="1" outlineLevel="1" x14ac:dyDescent="0.25">
      <c r="A1433" s="39">
        <v>11</v>
      </c>
    </row>
    <row r="1434" spans="1:1" hidden="1" outlineLevel="1" x14ac:dyDescent="0.25">
      <c r="A1434" s="39">
        <v>12</v>
      </c>
    </row>
    <row r="1435" spans="1:1" hidden="1" outlineLevel="1" x14ac:dyDescent="0.25">
      <c r="A1435" s="39">
        <v>13</v>
      </c>
    </row>
    <row r="1436" spans="1:1" hidden="1" outlineLevel="1" x14ac:dyDescent="0.25">
      <c r="A1436" s="39">
        <v>14</v>
      </c>
    </row>
    <row r="1437" spans="1:1" hidden="1" outlineLevel="1" x14ac:dyDescent="0.25">
      <c r="A1437" s="39">
        <v>15</v>
      </c>
    </row>
    <row r="1438" spans="1:1" hidden="1" outlineLevel="1" x14ac:dyDescent="0.25">
      <c r="A1438" s="39">
        <v>16</v>
      </c>
    </row>
    <row r="1439" spans="1:1" hidden="1" outlineLevel="1" x14ac:dyDescent="0.25">
      <c r="A1439" s="39">
        <v>17</v>
      </c>
    </row>
    <row r="1440" spans="1:1" hidden="1" outlineLevel="1" x14ac:dyDescent="0.25">
      <c r="A1440" s="39">
        <v>18</v>
      </c>
    </row>
    <row r="1441" spans="1:1" hidden="1" outlineLevel="1" x14ac:dyDescent="0.25">
      <c r="A1441" s="39">
        <v>19</v>
      </c>
    </row>
    <row r="1442" spans="1:1" hidden="1" outlineLevel="1" x14ac:dyDescent="0.25">
      <c r="A1442" s="39">
        <v>20</v>
      </c>
    </row>
    <row r="1443" spans="1:1" hidden="1" outlineLevel="1" x14ac:dyDescent="0.25">
      <c r="A1443" s="39">
        <v>21</v>
      </c>
    </row>
    <row r="1444" spans="1:1" hidden="1" outlineLevel="1" x14ac:dyDescent="0.25">
      <c r="A1444" s="39">
        <v>22</v>
      </c>
    </row>
    <row r="1445" spans="1:1" hidden="1" outlineLevel="1" x14ac:dyDescent="0.25">
      <c r="A1445" s="39">
        <v>23</v>
      </c>
    </row>
    <row r="1446" spans="1:1" hidden="1" outlineLevel="1" x14ac:dyDescent="0.25">
      <c r="A1446" s="39">
        <v>24</v>
      </c>
    </row>
    <row r="1447" spans="1:1" hidden="1" outlineLevel="1" x14ac:dyDescent="0.25">
      <c r="A1447" s="39">
        <v>25</v>
      </c>
    </row>
    <row r="1448" spans="1:1" hidden="1" outlineLevel="1" x14ac:dyDescent="0.25">
      <c r="A1448" s="39">
        <v>26</v>
      </c>
    </row>
    <row r="1449" spans="1:1" hidden="1" outlineLevel="1" x14ac:dyDescent="0.25">
      <c r="A1449" s="39">
        <v>27</v>
      </c>
    </row>
    <row r="1450" spans="1:1" hidden="1" outlineLevel="1" x14ac:dyDescent="0.25">
      <c r="A1450" s="39">
        <v>28</v>
      </c>
    </row>
    <row r="1451" spans="1:1" hidden="1" outlineLevel="1" x14ac:dyDescent="0.25">
      <c r="A1451" s="39">
        <v>29</v>
      </c>
    </row>
    <row r="1452" spans="1:1" hidden="1" outlineLevel="1" x14ac:dyDescent="0.25">
      <c r="A1452" s="39">
        <v>30</v>
      </c>
    </row>
    <row r="1453" spans="1:1" hidden="1" outlineLevel="1" x14ac:dyDescent="0.25">
      <c r="A1453" s="39">
        <v>31</v>
      </c>
    </row>
    <row r="1454" spans="1:1" hidden="1" outlineLevel="1" x14ac:dyDescent="0.25">
      <c r="A1454" s="39">
        <v>32</v>
      </c>
    </row>
    <row r="1455" spans="1:1" hidden="1" outlineLevel="1" x14ac:dyDescent="0.25">
      <c r="A1455" s="39">
        <v>33</v>
      </c>
    </row>
    <row r="1456" spans="1:1" hidden="1" outlineLevel="1" x14ac:dyDescent="0.25">
      <c r="A1456" s="39">
        <v>34</v>
      </c>
    </row>
    <row r="1457" spans="1:14" hidden="1" outlineLevel="1" x14ac:dyDescent="0.25">
      <c r="A1457" s="39">
        <v>35</v>
      </c>
    </row>
    <row r="1458" spans="1:14" hidden="1" outlineLevel="1" x14ac:dyDescent="0.25">
      <c r="A1458" s="39">
        <v>36</v>
      </c>
    </row>
    <row r="1459" spans="1:14" hidden="1" outlineLevel="1" x14ac:dyDescent="0.25">
      <c r="A1459" s="39">
        <v>37</v>
      </c>
    </row>
    <row r="1460" spans="1:14" hidden="1" outlineLevel="1" x14ac:dyDescent="0.25">
      <c r="A1460" s="39">
        <v>38</v>
      </c>
    </row>
    <row r="1461" spans="1:14" hidden="1" outlineLevel="1" x14ac:dyDescent="0.25">
      <c r="A1461" s="39">
        <v>39</v>
      </c>
    </row>
    <row r="1462" spans="1:14" hidden="1" outlineLevel="1" x14ac:dyDescent="0.25">
      <c r="A1462" s="39">
        <v>40</v>
      </c>
    </row>
    <row r="1463" spans="1:14" hidden="1" outlineLevel="1" x14ac:dyDescent="0.25">
      <c r="A1463" s="39">
        <v>41</v>
      </c>
    </row>
    <row r="1464" spans="1:14" hidden="1" outlineLevel="1" x14ac:dyDescent="0.25">
      <c r="A1464" s="39">
        <v>42</v>
      </c>
    </row>
    <row r="1465" spans="1:14" hidden="1" outlineLevel="1" x14ac:dyDescent="0.25">
      <c r="A1465" s="39">
        <v>43</v>
      </c>
    </row>
    <row r="1466" spans="1:14" hidden="1" outlineLevel="1" x14ac:dyDescent="0.25">
      <c r="A1466" s="39">
        <v>44</v>
      </c>
    </row>
    <row r="1467" spans="1:14" hidden="1" outlineLevel="1" x14ac:dyDescent="0.25">
      <c r="A1467" s="39">
        <v>45</v>
      </c>
      <c r="B1467" s="382"/>
      <c r="C1467" s="55"/>
      <c r="D1467" s="55"/>
      <c r="E1467" s="55"/>
      <c r="F1467" s="55"/>
      <c r="G1467" s="55"/>
      <c r="H1467" s="353"/>
      <c r="I1467" s="55"/>
      <c r="J1467" s="214"/>
      <c r="K1467" s="55"/>
      <c r="L1467" s="214"/>
      <c r="M1467" s="214"/>
      <c r="N1467" s="214"/>
    </row>
    <row r="1468" spans="1:14" hidden="1" outlineLevel="1" x14ac:dyDescent="0.25">
      <c r="A1468" s="39">
        <v>46</v>
      </c>
      <c r="B1468" s="382"/>
      <c r="C1468" s="55"/>
      <c r="D1468" s="55"/>
      <c r="E1468" s="55"/>
      <c r="F1468" s="56"/>
      <c r="G1468" s="55" t="s">
        <v>70</v>
      </c>
      <c r="H1468" s="353"/>
      <c r="I1468" s="55"/>
      <c r="J1468" s="56"/>
      <c r="K1468" s="55" t="s">
        <v>70</v>
      </c>
      <c r="L1468" s="55"/>
      <c r="M1468" s="55"/>
      <c r="N1468" s="214"/>
    </row>
    <row r="1469" spans="1:14" hidden="1" outlineLevel="1" x14ac:dyDescent="0.25">
      <c r="A1469" s="39">
        <v>47</v>
      </c>
      <c r="B1469" s="382"/>
      <c r="C1469" s="55"/>
      <c r="D1469" s="55"/>
      <c r="E1469" s="55"/>
      <c r="F1469" s="56"/>
      <c r="G1469" s="55" t="s">
        <v>70</v>
      </c>
      <c r="H1469" s="353"/>
      <c r="I1469" s="55"/>
      <c r="J1469" s="56"/>
      <c r="K1469" s="55" t="s">
        <v>70</v>
      </c>
      <c r="L1469" s="55"/>
      <c r="M1469" s="55"/>
      <c r="N1469" s="214"/>
    </row>
    <row r="1470" spans="1:14" hidden="1" outlineLevel="1" x14ac:dyDescent="0.25">
      <c r="A1470" s="39">
        <v>48</v>
      </c>
      <c r="B1470" s="382"/>
      <c r="C1470" s="55"/>
      <c r="D1470" s="55"/>
      <c r="E1470" s="55"/>
      <c r="F1470" s="56"/>
      <c r="G1470" s="55" t="s">
        <v>70</v>
      </c>
      <c r="H1470" s="353"/>
      <c r="I1470" s="55"/>
      <c r="J1470" s="56"/>
      <c r="K1470" s="55" t="s">
        <v>70</v>
      </c>
      <c r="L1470" s="55"/>
      <c r="M1470" s="55"/>
      <c r="N1470" s="214"/>
    </row>
    <row r="1471" spans="1:14" hidden="1" outlineLevel="1" x14ac:dyDescent="0.25">
      <c r="A1471" s="39">
        <v>49</v>
      </c>
      <c r="B1471" s="382"/>
      <c r="C1471" s="55"/>
      <c r="D1471" s="55"/>
      <c r="E1471" s="55"/>
      <c r="F1471" s="56"/>
      <c r="G1471" s="55" t="s">
        <v>70</v>
      </c>
      <c r="H1471" s="353"/>
      <c r="I1471" s="55"/>
      <c r="J1471" s="56"/>
      <c r="K1471" s="55" t="s">
        <v>70</v>
      </c>
      <c r="L1471" s="55"/>
      <c r="M1471" s="55"/>
      <c r="N1471" s="214"/>
    </row>
    <row r="1472" spans="1:14" hidden="1" outlineLevel="1" x14ac:dyDescent="0.25">
      <c r="A1472" s="39">
        <v>50</v>
      </c>
      <c r="B1472" s="382"/>
      <c r="C1472" s="55"/>
      <c r="D1472" s="55"/>
      <c r="E1472" s="55"/>
      <c r="F1472" s="56"/>
      <c r="G1472" s="55" t="s">
        <v>70</v>
      </c>
      <c r="H1472" s="353"/>
      <c r="I1472" s="55"/>
      <c r="J1472" s="56"/>
      <c r="K1472" s="55" t="s">
        <v>70</v>
      </c>
      <c r="L1472" s="55"/>
      <c r="M1472" s="55"/>
      <c r="N1472" s="214"/>
    </row>
    <row r="1473" spans="1:14" hidden="1" outlineLevel="1" x14ac:dyDescent="0.25">
      <c r="A1473" s="39">
        <v>51</v>
      </c>
      <c r="B1473" s="382"/>
      <c r="C1473" s="55"/>
      <c r="D1473" s="55"/>
      <c r="E1473" s="55"/>
      <c r="F1473" s="56"/>
      <c r="G1473" s="55" t="s">
        <v>70</v>
      </c>
      <c r="H1473" s="353"/>
      <c r="I1473" s="55"/>
      <c r="J1473" s="56"/>
      <c r="K1473" s="55" t="s">
        <v>70</v>
      </c>
      <c r="L1473" s="55"/>
      <c r="M1473" s="55"/>
      <c r="N1473" s="214"/>
    </row>
    <row r="1474" spans="1:14" hidden="1" outlineLevel="1" x14ac:dyDescent="0.25">
      <c r="A1474" s="39">
        <v>52</v>
      </c>
      <c r="B1474" s="382"/>
      <c r="C1474" s="55"/>
      <c r="D1474" s="55"/>
      <c r="E1474" s="55"/>
      <c r="F1474" s="56"/>
      <c r="G1474" s="55" t="s">
        <v>70</v>
      </c>
      <c r="H1474" s="353"/>
      <c r="I1474" s="55"/>
      <c r="J1474" s="56"/>
      <c r="K1474" s="55" t="s">
        <v>70</v>
      </c>
      <c r="L1474" s="55"/>
      <c r="M1474" s="55"/>
      <c r="N1474" s="214"/>
    </row>
    <row r="1475" spans="1:14" hidden="1" outlineLevel="1" x14ac:dyDescent="0.25">
      <c r="A1475" s="39">
        <v>53</v>
      </c>
      <c r="B1475" s="382"/>
      <c r="C1475" s="55"/>
      <c r="D1475" s="55"/>
      <c r="E1475" s="55"/>
      <c r="F1475" s="56"/>
      <c r="G1475" s="55" t="s">
        <v>70</v>
      </c>
      <c r="H1475" s="353"/>
      <c r="I1475" s="55"/>
      <c r="J1475" s="56"/>
      <c r="K1475" s="55" t="s">
        <v>70</v>
      </c>
      <c r="L1475" s="55"/>
      <c r="M1475" s="55"/>
      <c r="N1475" s="214"/>
    </row>
    <row r="1476" spans="1:14" hidden="1" outlineLevel="1" x14ac:dyDescent="0.25">
      <c r="A1476" s="39">
        <v>54</v>
      </c>
      <c r="B1476" s="382"/>
      <c r="C1476" s="55"/>
      <c r="D1476" s="55"/>
      <c r="E1476" s="55"/>
      <c r="F1476" s="56"/>
      <c r="G1476" s="55" t="s">
        <v>70</v>
      </c>
      <c r="H1476" s="353"/>
      <c r="I1476" s="55"/>
      <c r="J1476" s="56"/>
      <c r="K1476" s="55" t="s">
        <v>70</v>
      </c>
      <c r="L1476" s="55"/>
      <c r="M1476" s="55"/>
      <c r="N1476" s="214"/>
    </row>
    <row r="1477" spans="1:14" hidden="1" outlineLevel="1" x14ac:dyDescent="0.25">
      <c r="A1477" s="39">
        <v>55</v>
      </c>
      <c r="B1477" s="382"/>
      <c r="C1477" s="55"/>
      <c r="D1477" s="55"/>
      <c r="E1477" s="55"/>
      <c r="F1477" s="56"/>
      <c r="G1477" s="55" t="s">
        <v>70</v>
      </c>
      <c r="H1477" s="353"/>
      <c r="I1477" s="55"/>
      <c r="J1477" s="56"/>
      <c r="K1477" s="55" t="s">
        <v>70</v>
      </c>
      <c r="L1477" s="55"/>
      <c r="M1477" s="55"/>
      <c r="N1477" s="214"/>
    </row>
    <row r="1478" spans="1:14" hidden="1" outlineLevel="1" x14ac:dyDescent="0.25">
      <c r="A1478" s="39">
        <v>56</v>
      </c>
      <c r="B1478" s="382"/>
      <c r="C1478" s="55"/>
      <c r="D1478" s="55"/>
      <c r="E1478" s="55"/>
      <c r="F1478" s="56"/>
      <c r="G1478" s="55" t="s">
        <v>70</v>
      </c>
      <c r="H1478" s="353"/>
      <c r="I1478" s="55"/>
      <c r="J1478" s="56"/>
      <c r="K1478" s="55" t="s">
        <v>70</v>
      </c>
      <c r="L1478" s="55"/>
      <c r="M1478" s="55"/>
      <c r="N1478" s="214"/>
    </row>
    <row r="1479" spans="1:14" hidden="1" outlineLevel="1" x14ac:dyDescent="0.25">
      <c r="A1479" s="39">
        <v>57</v>
      </c>
      <c r="B1479" s="382"/>
      <c r="C1479" s="55"/>
      <c r="D1479" s="55"/>
      <c r="E1479" s="55"/>
      <c r="F1479" s="56"/>
      <c r="G1479" s="55" t="s">
        <v>70</v>
      </c>
      <c r="H1479" s="353"/>
      <c r="I1479" s="55"/>
      <c r="J1479" s="56"/>
      <c r="K1479" s="55" t="s">
        <v>70</v>
      </c>
      <c r="L1479" s="55"/>
      <c r="M1479" s="55"/>
      <c r="N1479" s="214"/>
    </row>
    <row r="1480" spans="1:14" hidden="1" outlineLevel="1" x14ac:dyDescent="0.25">
      <c r="A1480" s="39">
        <v>58</v>
      </c>
      <c r="B1480" s="382"/>
      <c r="C1480" s="55"/>
      <c r="D1480" s="55"/>
      <c r="E1480" s="55"/>
      <c r="F1480" s="56"/>
      <c r="G1480" s="55" t="s">
        <v>70</v>
      </c>
      <c r="H1480" s="353"/>
      <c r="I1480" s="55"/>
      <c r="J1480" s="56"/>
      <c r="K1480" s="55" t="s">
        <v>70</v>
      </c>
      <c r="L1480" s="55"/>
      <c r="M1480" s="55"/>
      <c r="N1480" s="214"/>
    </row>
    <row r="1481" spans="1:14" hidden="1" outlineLevel="1" x14ac:dyDescent="0.25">
      <c r="A1481" s="39">
        <v>59</v>
      </c>
      <c r="B1481" s="382"/>
      <c r="C1481" s="55"/>
      <c r="D1481" s="55"/>
      <c r="E1481" s="55"/>
      <c r="F1481" s="56"/>
      <c r="G1481" s="55" t="s">
        <v>70</v>
      </c>
      <c r="H1481" s="353"/>
      <c r="I1481" s="55"/>
      <c r="J1481" s="56"/>
      <c r="K1481" s="55" t="s">
        <v>70</v>
      </c>
      <c r="L1481" s="55"/>
      <c r="M1481" s="55"/>
      <c r="N1481" s="214"/>
    </row>
    <row r="1482" spans="1:14" hidden="1" outlineLevel="1" x14ac:dyDescent="0.25">
      <c r="A1482" s="39">
        <v>60</v>
      </c>
      <c r="B1482" s="382"/>
      <c r="C1482" s="55"/>
      <c r="D1482" s="55"/>
      <c r="E1482" s="55"/>
      <c r="F1482" s="56"/>
      <c r="G1482" s="55" t="s">
        <v>70</v>
      </c>
      <c r="H1482" s="353"/>
      <c r="I1482" s="55"/>
      <c r="J1482" s="56"/>
      <c r="K1482" s="55" t="s">
        <v>70</v>
      </c>
      <c r="L1482" s="55"/>
      <c r="M1482" s="55"/>
      <c r="N1482" s="214"/>
    </row>
    <row r="1483" spans="1:14" hidden="1" outlineLevel="1" x14ac:dyDescent="0.25">
      <c r="A1483" s="39">
        <v>61</v>
      </c>
      <c r="B1483" s="382"/>
      <c r="C1483" s="55"/>
      <c r="D1483" s="55"/>
      <c r="E1483" s="55"/>
      <c r="F1483" s="56"/>
      <c r="G1483" s="55" t="s">
        <v>70</v>
      </c>
      <c r="H1483" s="353"/>
      <c r="I1483" s="55"/>
      <c r="J1483" s="56"/>
      <c r="K1483" s="55" t="s">
        <v>70</v>
      </c>
      <c r="L1483" s="55"/>
      <c r="M1483" s="55"/>
      <c r="N1483" s="214"/>
    </row>
    <row r="1484" spans="1:14" hidden="1" outlineLevel="1" x14ac:dyDescent="0.25">
      <c r="A1484" s="39">
        <v>62</v>
      </c>
      <c r="B1484" s="382"/>
      <c r="C1484" s="55"/>
      <c r="D1484" s="55"/>
      <c r="E1484" s="55"/>
      <c r="F1484" s="56"/>
      <c r="G1484" s="55" t="s">
        <v>70</v>
      </c>
      <c r="H1484" s="353"/>
      <c r="I1484" s="55"/>
      <c r="J1484" s="56"/>
      <c r="K1484" s="55" t="s">
        <v>70</v>
      </c>
      <c r="L1484" s="55"/>
      <c r="M1484" s="55"/>
      <c r="N1484" s="214"/>
    </row>
    <row r="1485" spans="1:14" hidden="1" outlineLevel="1" x14ac:dyDescent="0.25">
      <c r="A1485" s="39">
        <v>63</v>
      </c>
      <c r="B1485" s="382"/>
      <c r="C1485" s="55"/>
      <c r="D1485" s="55"/>
      <c r="E1485" s="55"/>
      <c r="F1485" s="56"/>
      <c r="G1485" s="55" t="s">
        <v>70</v>
      </c>
      <c r="H1485" s="353"/>
      <c r="I1485" s="55"/>
      <c r="J1485" s="56"/>
      <c r="K1485" s="55" t="s">
        <v>70</v>
      </c>
      <c r="L1485" s="55"/>
      <c r="M1485" s="55"/>
      <c r="N1485" s="214"/>
    </row>
    <row r="1486" spans="1:14" hidden="1" outlineLevel="1" x14ac:dyDescent="0.25">
      <c r="A1486" s="39">
        <v>64</v>
      </c>
      <c r="B1486" s="382"/>
      <c r="C1486" s="55"/>
      <c r="D1486" s="55"/>
      <c r="E1486" s="55"/>
      <c r="F1486" s="56"/>
      <c r="G1486" s="55" t="s">
        <v>70</v>
      </c>
      <c r="H1486" s="353"/>
      <c r="I1486" s="55"/>
      <c r="J1486" s="56"/>
      <c r="K1486" s="55" t="s">
        <v>70</v>
      </c>
      <c r="L1486" s="55"/>
      <c r="M1486" s="55"/>
      <c r="N1486" s="214"/>
    </row>
    <row r="1487" spans="1:14" hidden="1" outlineLevel="1" x14ac:dyDescent="0.25">
      <c r="A1487" s="39">
        <v>65</v>
      </c>
      <c r="B1487" s="382"/>
      <c r="C1487" s="55"/>
      <c r="D1487" s="55"/>
      <c r="E1487" s="55"/>
      <c r="F1487" s="56"/>
      <c r="G1487" s="55" t="s">
        <v>70</v>
      </c>
      <c r="H1487" s="353"/>
      <c r="I1487" s="55"/>
      <c r="J1487" s="56"/>
      <c r="K1487" s="55" t="s">
        <v>70</v>
      </c>
      <c r="L1487" s="55"/>
      <c r="M1487" s="55"/>
      <c r="N1487" s="214"/>
    </row>
    <row r="1488" spans="1:14" hidden="1" outlineLevel="1" x14ac:dyDescent="0.25">
      <c r="A1488" s="39">
        <v>66</v>
      </c>
      <c r="B1488" s="382"/>
      <c r="C1488" s="55"/>
      <c r="D1488" s="55"/>
      <c r="E1488" s="55"/>
      <c r="F1488" s="56"/>
      <c r="G1488" s="55" t="s">
        <v>70</v>
      </c>
      <c r="H1488" s="353"/>
      <c r="I1488" s="55"/>
      <c r="J1488" s="56"/>
      <c r="K1488" s="55" t="s">
        <v>70</v>
      </c>
      <c r="L1488" s="55"/>
      <c r="M1488" s="55"/>
      <c r="N1488" s="214"/>
    </row>
    <row r="1489" spans="1:18" hidden="1" outlineLevel="1" x14ac:dyDescent="0.25">
      <c r="A1489" s="39">
        <v>67</v>
      </c>
      <c r="B1489" s="382"/>
      <c r="C1489" s="55"/>
      <c r="D1489" s="55"/>
      <c r="E1489" s="55"/>
      <c r="F1489" s="56"/>
      <c r="G1489" s="55" t="s">
        <v>70</v>
      </c>
      <c r="H1489" s="353"/>
      <c r="I1489" s="55"/>
      <c r="J1489" s="56"/>
      <c r="K1489" s="55" t="s">
        <v>70</v>
      </c>
      <c r="L1489" s="55"/>
      <c r="M1489" s="55"/>
      <c r="N1489" s="214"/>
    </row>
    <row r="1490" spans="1:18" hidden="1" outlineLevel="1" x14ac:dyDescent="0.25">
      <c r="A1490" s="39">
        <v>68</v>
      </c>
      <c r="B1490" s="382"/>
      <c r="C1490" s="55"/>
      <c r="D1490" s="55"/>
      <c r="E1490" s="55"/>
      <c r="F1490" s="56"/>
      <c r="G1490" s="55" t="s">
        <v>70</v>
      </c>
      <c r="H1490" s="353"/>
      <c r="I1490" s="55"/>
      <c r="J1490" s="56"/>
      <c r="K1490" s="55" t="s">
        <v>70</v>
      </c>
      <c r="L1490" s="55"/>
      <c r="M1490" s="55"/>
      <c r="N1490" s="214"/>
    </row>
    <row r="1491" spans="1:18" hidden="1" outlineLevel="1" x14ac:dyDescent="0.25">
      <c r="A1491" s="39">
        <v>69</v>
      </c>
      <c r="B1491" s="382"/>
      <c r="C1491" s="55"/>
      <c r="D1491" s="55"/>
      <c r="E1491" s="55"/>
      <c r="F1491" s="56"/>
      <c r="G1491" s="55" t="s">
        <v>70</v>
      </c>
      <c r="H1491" s="353"/>
      <c r="I1491" s="55"/>
      <c r="J1491" s="56"/>
      <c r="K1491" s="55" t="s">
        <v>70</v>
      </c>
      <c r="L1491" s="55"/>
      <c r="M1491" s="55"/>
      <c r="N1491" s="214"/>
    </row>
    <row r="1492" spans="1:18" hidden="1" outlineLevel="1" x14ac:dyDescent="0.25">
      <c r="A1492" s="39">
        <v>70</v>
      </c>
      <c r="B1492" s="382"/>
      <c r="C1492" s="55"/>
      <c r="D1492" s="55"/>
      <c r="E1492" s="55"/>
      <c r="F1492" s="56"/>
      <c r="G1492" s="55" t="s">
        <v>70</v>
      </c>
      <c r="H1492" s="353"/>
      <c r="I1492" s="55"/>
      <c r="J1492" s="56"/>
      <c r="K1492" s="55" t="s">
        <v>70</v>
      </c>
      <c r="L1492" s="55"/>
      <c r="M1492" s="55"/>
      <c r="N1492" s="214"/>
    </row>
    <row r="1493" spans="1:18" hidden="1" outlineLevel="1" x14ac:dyDescent="0.25">
      <c r="A1493" s="39">
        <v>71</v>
      </c>
      <c r="B1493" s="382"/>
      <c r="C1493" s="55"/>
      <c r="D1493" s="55"/>
      <c r="E1493" s="55"/>
      <c r="F1493" s="56"/>
      <c r="G1493" s="55" t="s">
        <v>70</v>
      </c>
      <c r="H1493" s="353"/>
      <c r="I1493" s="55"/>
      <c r="J1493" s="56"/>
      <c r="K1493" s="55" t="s">
        <v>70</v>
      </c>
      <c r="L1493" s="55"/>
      <c r="M1493" s="55"/>
      <c r="N1493" s="214"/>
    </row>
    <row r="1494" spans="1:18" hidden="1" outlineLevel="1" x14ac:dyDescent="0.25">
      <c r="A1494" s="39">
        <v>72</v>
      </c>
      <c r="B1494" s="382"/>
      <c r="C1494" s="55"/>
      <c r="D1494" s="55"/>
      <c r="E1494" s="55"/>
      <c r="F1494" s="56"/>
      <c r="G1494" s="55" t="s">
        <v>70</v>
      </c>
      <c r="H1494" s="353"/>
      <c r="I1494" s="55"/>
      <c r="J1494" s="56"/>
      <c r="K1494" s="55" t="s">
        <v>70</v>
      </c>
      <c r="L1494" s="55"/>
      <c r="M1494" s="55"/>
      <c r="N1494" s="214"/>
    </row>
    <row r="1495" spans="1:18" hidden="1" outlineLevel="1" x14ac:dyDescent="0.25">
      <c r="A1495" s="39">
        <v>73</v>
      </c>
      <c r="B1495" s="382"/>
      <c r="C1495" s="55"/>
      <c r="D1495" s="55"/>
      <c r="E1495" s="55"/>
      <c r="F1495" s="56"/>
      <c r="G1495" s="55" t="s">
        <v>70</v>
      </c>
      <c r="H1495" s="353"/>
      <c r="I1495" s="55"/>
      <c r="J1495" s="56"/>
      <c r="K1495" s="55" t="s">
        <v>70</v>
      </c>
      <c r="L1495" s="55"/>
      <c r="M1495" s="55"/>
      <c r="N1495" s="214"/>
    </row>
    <row r="1496" spans="1:18" hidden="1" outlineLevel="1" x14ac:dyDescent="0.25">
      <c r="A1496" s="39">
        <v>74</v>
      </c>
      <c r="B1496" s="382"/>
      <c r="C1496" s="55"/>
      <c r="D1496" s="55"/>
      <c r="E1496" s="55"/>
      <c r="F1496" s="56"/>
      <c r="G1496" s="55" t="s">
        <v>70</v>
      </c>
      <c r="H1496" s="353"/>
      <c r="I1496" s="55"/>
      <c r="J1496" s="56"/>
      <c r="K1496" s="55" t="s">
        <v>70</v>
      </c>
      <c r="L1496" s="55"/>
      <c r="M1496" s="55"/>
      <c r="N1496" s="214"/>
    </row>
    <row r="1497" spans="1:18" hidden="1" outlineLevel="1" x14ac:dyDescent="0.25">
      <c r="A1497" s="39">
        <v>75</v>
      </c>
      <c r="B1497" s="382"/>
      <c r="C1497" s="55"/>
      <c r="D1497" s="55"/>
      <c r="E1497" s="55"/>
      <c r="F1497" s="56"/>
      <c r="G1497" s="55" t="s">
        <v>70</v>
      </c>
      <c r="H1497" s="353"/>
      <c r="I1497" s="55"/>
      <c r="J1497" s="56"/>
      <c r="K1497" s="55" t="s">
        <v>70</v>
      </c>
      <c r="L1497" s="55"/>
      <c r="M1497" s="55"/>
      <c r="N1497" s="214"/>
    </row>
    <row r="1498" spans="1:18" hidden="1" outlineLevel="1" x14ac:dyDescent="0.25">
      <c r="A1498" s="39">
        <v>76</v>
      </c>
      <c r="B1498" s="382"/>
      <c r="C1498" s="55"/>
      <c r="D1498" s="55"/>
      <c r="E1498" s="55"/>
      <c r="F1498" s="56"/>
      <c r="G1498" s="55" t="s">
        <v>70</v>
      </c>
      <c r="H1498" s="353"/>
      <c r="I1498" s="55"/>
      <c r="J1498" s="56"/>
      <c r="K1498" s="55" t="s">
        <v>70</v>
      </c>
      <c r="L1498" s="55"/>
      <c r="M1498" s="55"/>
      <c r="N1498" s="214"/>
    </row>
    <row r="1499" spans="1:18" hidden="1" outlineLevel="1" x14ac:dyDescent="0.25">
      <c r="A1499" s="39">
        <v>77</v>
      </c>
      <c r="B1499" s="382"/>
      <c r="C1499" s="55"/>
      <c r="D1499" s="55"/>
      <c r="E1499" s="55"/>
      <c r="F1499" s="56"/>
      <c r="G1499" s="55" t="s">
        <v>70</v>
      </c>
      <c r="H1499" s="353"/>
      <c r="I1499" s="55"/>
      <c r="J1499" s="56"/>
      <c r="K1499" s="55" t="s">
        <v>70</v>
      </c>
      <c r="L1499" s="55"/>
      <c r="M1499" s="55"/>
      <c r="N1499" s="214"/>
    </row>
    <row r="1500" spans="1:18" hidden="1" outlineLevel="1" x14ac:dyDescent="0.25">
      <c r="A1500" s="55">
        <v>78</v>
      </c>
      <c r="B1500" s="382"/>
      <c r="C1500" s="55"/>
      <c r="D1500" s="55"/>
      <c r="E1500" s="55"/>
      <c r="F1500" s="56"/>
      <c r="G1500" s="55" t="s">
        <v>70</v>
      </c>
      <c r="H1500" s="353"/>
      <c r="I1500" s="55"/>
      <c r="J1500" s="56"/>
      <c r="K1500" s="55" t="s">
        <v>70</v>
      </c>
      <c r="L1500" s="55"/>
      <c r="M1500" s="55"/>
      <c r="N1500" s="214"/>
      <c r="O1500" s="214"/>
      <c r="P1500" s="214"/>
      <c r="Q1500" s="214"/>
      <c r="R1500" s="214"/>
    </row>
    <row r="1501" spans="1:18" hidden="1" outlineLevel="1" x14ac:dyDescent="0.25">
      <c r="A1501" s="55">
        <v>79</v>
      </c>
      <c r="B1501" s="382"/>
      <c r="C1501" s="55"/>
      <c r="D1501" s="55"/>
      <c r="E1501" s="55"/>
      <c r="F1501" s="56"/>
      <c r="G1501" s="55" t="s">
        <v>70</v>
      </c>
      <c r="H1501" s="353"/>
      <c r="I1501" s="55"/>
      <c r="J1501" s="56"/>
      <c r="K1501" s="55" t="s">
        <v>70</v>
      </c>
      <c r="L1501" s="55"/>
      <c r="M1501" s="55"/>
      <c r="N1501" s="214"/>
      <c r="O1501" s="214"/>
      <c r="P1501" s="214"/>
      <c r="Q1501" s="214"/>
      <c r="R1501" s="214"/>
    </row>
    <row r="1502" spans="1:18" hidden="1" outlineLevel="1" x14ac:dyDescent="0.25">
      <c r="A1502" s="55">
        <v>80</v>
      </c>
      <c r="B1502" s="382"/>
      <c r="C1502" s="55"/>
      <c r="D1502" s="55"/>
      <c r="E1502" s="55"/>
      <c r="F1502" s="56"/>
      <c r="G1502" s="55" t="s">
        <v>70</v>
      </c>
      <c r="H1502" s="353"/>
      <c r="I1502" s="55"/>
      <c r="J1502" s="56"/>
      <c r="K1502" s="55" t="s">
        <v>70</v>
      </c>
      <c r="L1502" s="55"/>
      <c r="M1502" s="55"/>
      <c r="N1502" s="214"/>
      <c r="O1502" s="214"/>
      <c r="P1502" s="214"/>
      <c r="Q1502" s="214"/>
      <c r="R1502" s="214"/>
    </row>
    <row r="1503" spans="1:18" hidden="1" outlineLevel="1" x14ac:dyDescent="0.25">
      <c r="A1503" s="55">
        <v>81</v>
      </c>
      <c r="B1503" s="382"/>
      <c r="C1503" s="55"/>
      <c r="D1503" s="55"/>
      <c r="E1503" s="55"/>
      <c r="F1503" s="56"/>
      <c r="G1503" s="55" t="s">
        <v>70</v>
      </c>
      <c r="H1503" s="353"/>
      <c r="I1503" s="55"/>
      <c r="J1503" s="56"/>
      <c r="K1503" s="55" t="s">
        <v>70</v>
      </c>
      <c r="L1503" s="55"/>
      <c r="M1503" s="55"/>
      <c r="N1503" s="214"/>
      <c r="O1503" s="214"/>
      <c r="P1503" s="214"/>
      <c r="Q1503" s="214"/>
      <c r="R1503" s="214"/>
    </row>
    <row r="1504" spans="1:18" hidden="1" outlineLevel="1" x14ac:dyDescent="0.25">
      <c r="A1504" s="55">
        <v>82</v>
      </c>
      <c r="B1504" s="382"/>
      <c r="C1504" s="55"/>
      <c r="D1504" s="55"/>
      <c r="E1504" s="55"/>
      <c r="F1504" s="56"/>
      <c r="G1504" s="55" t="s">
        <v>70</v>
      </c>
      <c r="H1504" s="353"/>
      <c r="I1504" s="55"/>
      <c r="J1504" s="56"/>
      <c r="K1504" s="55" t="s">
        <v>70</v>
      </c>
      <c r="L1504" s="55"/>
      <c r="M1504" s="55"/>
      <c r="N1504" s="214"/>
      <c r="O1504" s="214"/>
      <c r="P1504" s="214"/>
      <c r="Q1504" s="214"/>
      <c r="R1504" s="214"/>
    </row>
    <row r="1505" spans="1:18" hidden="1" outlineLevel="1" x14ac:dyDescent="0.25">
      <c r="A1505" s="55">
        <v>83</v>
      </c>
      <c r="B1505" s="382"/>
      <c r="C1505" s="55"/>
      <c r="D1505" s="55"/>
      <c r="E1505" s="55"/>
      <c r="F1505" s="56"/>
      <c r="G1505" s="55" t="s">
        <v>70</v>
      </c>
      <c r="H1505" s="353"/>
      <c r="I1505" s="55"/>
      <c r="J1505" s="56"/>
      <c r="K1505" s="55" t="s">
        <v>70</v>
      </c>
      <c r="L1505" s="55"/>
      <c r="M1505" s="55"/>
      <c r="N1505" s="214"/>
      <c r="O1505" s="214"/>
      <c r="P1505" s="214"/>
      <c r="Q1505" s="214"/>
      <c r="R1505" s="214"/>
    </row>
    <row r="1506" spans="1:18" hidden="1" outlineLevel="1" x14ac:dyDescent="0.25">
      <c r="A1506" s="55">
        <v>84</v>
      </c>
      <c r="B1506" s="382"/>
      <c r="C1506" s="55"/>
      <c r="D1506" s="55"/>
      <c r="E1506" s="55"/>
      <c r="F1506" s="56"/>
      <c r="G1506" s="55" t="s">
        <v>70</v>
      </c>
      <c r="H1506" s="353"/>
      <c r="I1506" s="55"/>
      <c r="J1506" s="56"/>
      <c r="K1506" s="55" t="s">
        <v>70</v>
      </c>
      <c r="L1506" s="55"/>
      <c r="M1506" s="55"/>
      <c r="N1506" s="214"/>
      <c r="O1506" s="214"/>
      <c r="P1506" s="214"/>
      <c r="Q1506" s="214"/>
      <c r="R1506" s="214"/>
    </row>
    <row r="1507" spans="1:18" hidden="1" outlineLevel="1" x14ac:dyDescent="0.25">
      <c r="A1507" s="55">
        <v>85</v>
      </c>
      <c r="B1507" s="382"/>
      <c r="C1507" s="55"/>
      <c r="D1507" s="55"/>
      <c r="E1507" s="55"/>
      <c r="F1507" s="56"/>
      <c r="G1507" s="55" t="s">
        <v>70</v>
      </c>
      <c r="H1507" s="353"/>
      <c r="I1507" s="55"/>
      <c r="J1507" s="56"/>
      <c r="K1507" s="55" t="s">
        <v>70</v>
      </c>
      <c r="L1507" s="55"/>
      <c r="M1507" s="55"/>
      <c r="N1507" s="214"/>
      <c r="O1507" s="214"/>
      <c r="P1507" s="214"/>
      <c r="Q1507" s="214"/>
      <c r="R1507" s="214"/>
    </row>
    <row r="1508" spans="1:18" hidden="1" outlineLevel="1" x14ac:dyDescent="0.25">
      <c r="A1508" s="55">
        <v>86</v>
      </c>
      <c r="B1508" s="382"/>
      <c r="C1508" s="55"/>
      <c r="D1508" s="55"/>
      <c r="E1508" s="55"/>
      <c r="F1508" s="56"/>
      <c r="G1508" s="55" t="s">
        <v>70</v>
      </c>
      <c r="H1508" s="353"/>
      <c r="I1508" s="55"/>
      <c r="J1508" s="56"/>
      <c r="K1508" s="55" t="s">
        <v>70</v>
      </c>
      <c r="L1508" s="55"/>
      <c r="M1508" s="55"/>
      <c r="N1508" s="214"/>
      <c r="O1508" s="214"/>
      <c r="P1508" s="214"/>
      <c r="Q1508" s="214"/>
      <c r="R1508" s="214"/>
    </row>
    <row r="1509" spans="1:18" hidden="1" outlineLevel="1" x14ac:dyDescent="0.25">
      <c r="A1509" s="55">
        <v>87</v>
      </c>
      <c r="B1509" s="382"/>
      <c r="C1509" s="55"/>
      <c r="D1509" s="55"/>
      <c r="E1509" s="55"/>
      <c r="F1509" s="56"/>
      <c r="G1509" s="55" t="s">
        <v>70</v>
      </c>
      <c r="H1509" s="353"/>
      <c r="I1509" s="55"/>
      <c r="J1509" s="56"/>
      <c r="K1509" s="55" t="s">
        <v>70</v>
      </c>
      <c r="L1509" s="55"/>
      <c r="M1509" s="55"/>
      <c r="N1509" s="214"/>
      <c r="O1509" s="214"/>
      <c r="P1509" s="214"/>
      <c r="Q1509" s="214"/>
      <c r="R1509" s="214"/>
    </row>
    <row r="1510" spans="1:18" hidden="1" outlineLevel="1" x14ac:dyDescent="0.25">
      <c r="A1510" s="55">
        <v>88</v>
      </c>
      <c r="B1510" s="382"/>
      <c r="C1510" s="55"/>
      <c r="D1510" s="55"/>
      <c r="E1510" s="55"/>
      <c r="F1510" s="56"/>
      <c r="G1510" s="55" t="s">
        <v>70</v>
      </c>
      <c r="H1510" s="353"/>
      <c r="I1510" s="55"/>
      <c r="J1510" s="56"/>
      <c r="K1510" s="55" t="s">
        <v>70</v>
      </c>
      <c r="L1510" s="55"/>
      <c r="M1510" s="55"/>
      <c r="N1510" s="214"/>
      <c r="O1510" s="214"/>
      <c r="P1510" s="214"/>
      <c r="Q1510" s="214"/>
      <c r="R1510" s="214"/>
    </row>
    <row r="1511" spans="1:18" hidden="1" outlineLevel="1" x14ac:dyDescent="0.25">
      <c r="A1511" s="55">
        <v>89</v>
      </c>
      <c r="B1511" s="382"/>
      <c r="C1511" s="55"/>
      <c r="D1511" s="55"/>
      <c r="E1511" s="55"/>
      <c r="F1511" s="56"/>
      <c r="G1511" s="55" t="s">
        <v>70</v>
      </c>
      <c r="H1511" s="353"/>
      <c r="I1511" s="55"/>
      <c r="J1511" s="56"/>
      <c r="K1511" s="55" t="s">
        <v>70</v>
      </c>
      <c r="L1511" s="55"/>
      <c r="M1511" s="55"/>
      <c r="N1511" s="214"/>
      <c r="O1511" s="214"/>
      <c r="P1511" s="214"/>
      <c r="Q1511" s="214"/>
      <c r="R1511" s="214"/>
    </row>
    <row r="1512" spans="1:18" hidden="1" outlineLevel="1" x14ac:dyDescent="0.25">
      <c r="A1512" s="55">
        <v>90</v>
      </c>
      <c r="B1512" s="382"/>
      <c r="C1512" s="55"/>
      <c r="D1512" s="55"/>
      <c r="E1512" s="55"/>
      <c r="F1512" s="56"/>
      <c r="G1512" s="55" t="s">
        <v>70</v>
      </c>
      <c r="H1512" s="353"/>
      <c r="I1512" s="55"/>
      <c r="J1512" s="56"/>
      <c r="K1512" s="55" t="s">
        <v>70</v>
      </c>
      <c r="L1512" s="55"/>
      <c r="M1512" s="55"/>
      <c r="N1512" s="214"/>
      <c r="O1512" s="214"/>
      <c r="P1512" s="214"/>
      <c r="Q1512" s="214"/>
      <c r="R1512" s="214"/>
    </row>
    <row r="1513" spans="1:18" hidden="1" outlineLevel="1" x14ac:dyDescent="0.25">
      <c r="A1513" s="55">
        <v>91</v>
      </c>
      <c r="B1513" s="382"/>
      <c r="C1513" s="55"/>
      <c r="D1513" s="55"/>
      <c r="E1513" s="55"/>
      <c r="F1513" s="56"/>
      <c r="G1513" s="55" t="s">
        <v>70</v>
      </c>
      <c r="H1513" s="353"/>
      <c r="I1513" s="55"/>
      <c r="J1513" s="56"/>
      <c r="K1513" s="55" t="s">
        <v>70</v>
      </c>
      <c r="L1513" s="55"/>
      <c r="M1513" s="55"/>
      <c r="N1513" s="214"/>
    </row>
    <row r="1514" spans="1:18" hidden="1" outlineLevel="1" x14ac:dyDescent="0.25">
      <c r="A1514" s="55">
        <v>92</v>
      </c>
      <c r="B1514" s="382"/>
      <c r="C1514" s="55"/>
      <c r="D1514" s="55"/>
      <c r="E1514" s="55"/>
      <c r="F1514" s="56"/>
      <c r="G1514" s="55" t="s">
        <v>70</v>
      </c>
      <c r="H1514" s="353"/>
      <c r="I1514" s="55"/>
      <c r="J1514" s="56"/>
      <c r="K1514" s="55" t="s">
        <v>70</v>
      </c>
      <c r="L1514" s="55"/>
      <c r="M1514" s="55"/>
      <c r="N1514" s="214"/>
    </row>
    <row r="1515" spans="1:18" hidden="1" outlineLevel="1" x14ac:dyDescent="0.25">
      <c r="A1515" s="55">
        <v>93</v>
      </c>
      <c r="B1515" s="382"/>
      <c r="C1515" s="55"/>
      <c r="D1515" s="55"/>
      <c r="E1515" s="55"/>
      <c r="F1515" s="56"/>
      <c r="G1515" s="55" t="s">
        <v>70</v>
      </c>
      <c r="H1515" s="353"/>
      <c r="I1515" s="55"/>
      <c r="J1515" s="56"/>
      <c r="K1515" s="55" t="s">
        <v>70</v>
      </c>
      <c r="L1515" s="55"/>
      <c r="M1515" s="55"/>
      <c r="N1515" s="214"/>
    </row>
    <row r="1516" spans="1:18" hidden="1" outlineLevel="1" x14ac:dyDescent="0.25">
      <c r="A1516" s="55">
        <v>94</v>
      </c>
      <c r="B1516" s="382"/>
      <c r="C1516" s="55"/>
      <c r="D1516" s="55"/>
      <c r="E1516" s="55"/>
      <c r="F1516" s="56"/>
      <c r="G1516" s="55" t="s">
        <v>70</v>
      </c>
      <c r="H1516" s="353"/>
      <c r="I1516" s="55"/>
      <c r="J1516" s="56"/>
      <c r="K1516" s="55" t="s">
        <v>70</v>
      </c>
      <c r="L1516" s="55"/>
      <c r="M1516" s="55"/>
      <c r="N1516" s="214"/>
    </row>
    <row r="1517" spans="1:18" hidden="1" outlineLevel="1" x14ac:dyDescent="0.25">
      <c r="A1517" s="55">
        <v>95</v>
      </c>
      <c r="B1517" s="382"/>
      <c r="C1517" s="55"/>
      <c r="D1517" s="55"/>
      <c r="E1517" s="55"/>
      <c r="F1517" s="56"/>
      <c r="G1517" s="55" t="s">
        <v>70</v>
      </c>
      <c r="H1517" s="353"/>
      <c r="I1517" s="55"/>
      <c r="J1517" s="56"/>
      <c r="K1517" s="55" t="s">
        <v>70</v>
      </c>
      <c r="L1517" s="55"/>
      <c r="M1517" s="55"/>
      <c r="N1517" s="214"/>
    </row>
    <row r="1518" spans="1:18" hidden="1" outlineLevel="1" x14ac:dyDescent="0.25">
      <c r="A1518" s="55">
        <v>96</v>
      </c>
      <c r="B1518" s="382"/>
      <c r="C1518" s="55"/>
      <c r="D1518" s="55"/>
      <c r="E1518" s="55"/>
      <c r="F1518" s="56"/>
      <c r="G1518" s="55" t="s">
        <v>70</v>
      </c>
      <c r="H1518" s="353"/>
      <c r="I1518" s="55"/>
      <c r="J1518" s="56"/>
      <c r="K1518" s="55" t="s">
        <v>70</v>
      </c>
      <c r="L1518" s="55"/>
      <c r="M1518" s="55"/>
      <c r="N1518" s="214"/>
    </row>
    <row r="1519" spans="1:18" hidden="1" outlineLevel="1" x14ac:dyDescent="0.25">
      <c r="A1519" s="668">
        <v>97</v>
      </c>
      <c r="B1519" s="355"/>
      <c r="C1519" s="331"/>
      <c r="D1519" s="56"/>
      <c r="E1519" s="56"/>
      <c r="F1519" s="668"/>
      <c r="G1519" s="56"/>
      <c r="H1519" s="353"/>
      <c r="I1519" s="56"/>
      <c r="J1519" s="56"/>
      <c r="K1519" s="55" t="s">
        <v>70</v>
      </c>
      <c r="L1519" s="55"/>
      <c r="M1519" s="55"/>
      <c r="N1519" s="159"/>
    </row>
    <row r="1520" spans="1:18" hidden="1" outlineLevel="1" x14ac:dyDescent="0.25">
      <c r="A1520" s="55">
        <v>98</v>
      </c>
      <c r="B1520" s="304"/>
      <c r="C1520" s="1"/>
      <c r="D1520" s="304"/>
      <c r="E1520" s="304"/>
      <c r="F1520" s="304"/>
      <c r="G1520" s="304"/>
      <c r="H1520" s="214"/>
      <c r="I1520" s="214"/>
      <c r="J1520" s="214"/>
      <c r="K1520" s="214"/>
      <c r="L1520" s="214"/>
      <c r="M1520" s="214"/>
      <c r="N1520" s="214"/>
    </row>
    <row r="1521" spans="1:14" hidden="1" outlineLevel="1" x14ac:dyDescent="0.25">
      <c r="A1521" s="668">
        <v>99</v>
      </c>
      <c r="B1521" s="304"/>
      <c r="C1521" s="1"/>
      <c r="D1521" s="304"/>
      <c r="E1521" s="304"/>
      <c r="F1521" s="304"/>
      <c r="G1521" s="304"/>
      <c r="H1521" s="304"/>
      <c r="I1521" s="304"/>
      <c r="K1521" s="304"/>
    </row>
    <row r="1522" spans="1:14" hidden="1" outlineLevel="1" x14ac:dyDescent="0.25">
      <c r="A1522" s="55">
        <v>100</v>
      </c>
      <c r="B1522" s="304"/>
      <c r="C1522" s="1"/>
      <c r="D1522" s="304"/>
      <c r="E1522" s="304"/>
      <c r="F1522" s="304"/>
      <c r="G1522" s="304"/>
      <c r="H1522" s="304"/>
      <c r="I1522" s="304"/>
      <c r="K1522" s="304"/>
    </row>
    <row r="1523" spans="1:14" hidden="1" outlineLevel="1" x14ac:dyDescent="0.25">
      <c r="A1523" s="668">
        <v>101</v>
      </c>
      <c r="B1523" s="338"/>
      <c r="C1523" s="331"/>
      <c r="D1523" s="56"/>
      <c r="E1523" s="56"/>
      <c r="F1523" s="668"/>
      <c r="G1523" s="56"/>
      <c r="H1523" s="353"/>
      <c r="I1523" s="56"/>
      <c r="J1523" s="56"/>
      <c r="K1523" s="55"/>
      <c r="L1523" s="55"/>
      <c r="M1523" s="55"/>
      <c r="N1523" s="159"/>
    </row>
    <row r="1524" spans="1:14" hidden="1" outlineLevel="1" x14ac:dyDescent="0.25">
      <c r="A1524" s="55">
        <v>102</v>
      </c>
      <c r="B1524" s="338"/>
      <c r="C1524" s="331"/>
      <c r="D1524" s="56"/>
      <c r="E1524" s="56"/>
      <c r="F1524" s="668"/>
      <c r="G1524" s="56"/>
      <c r="H1524" s="353"/>
      <c r="I1524" s="56"/>
      <c r="J1524" s="56"/>
      <c r="K1524" s="55"/>
      <c r="L1524" s="55"/>
      <c r="M1524" s="55"/>
      <c r="N1524" s="159"/>
    </row>
    <row r="1525" spans="1:14" hidden="1" outlineLevel="1" x14ac:dyDescent="0.25">
      <c r="A1525" s="668">
        <v>103</v>
      </c>
      <c r="B1525" s="338"/>
      <c r="C1525" s="331"/>
      <c r="D1525" s="56"/>
      <c r="E1525" s="56"/>
      <c r="F1525" s="668"/>
      <c r="G1525" s="56"/>
      <c r="H1525" s="353"/>
      <c r="I1525" s="56"/>
      <c r="J1525" s="56"/>
      <c r="K1525" s="55"/>
      <c r="L1525" s="55"/>
      <c r="M1525" s="55"/>
      <c r="N1525" s="159"/>
    </row>
    <row r="1526" spans="1:14" hidden="1" outlineLevel="1" x14ac:dyDescent="0.25">
      <c r="A1526" s="55">
        <v>104</v>
      </c>
      <c r="B1526" s="338"/>
      <c r="C1526" s="331"/>
      <c r="D1526" s="56"/>
      <c r="E1526" s="56"/>
      <c r="F1526" s="668"/>
      <c r="G1526" s="56"/>
      <c r="H1526" s="353"/>
      <c r="I1526" s="56"/>
      <c r="J1526" s="56"/>
      <c r="K1526" s="55"/>
      <c r="L1526" s="55"/>
      <c r="M1526" s="55"/>
      <c r="N1526" s="159"/>
    </row>
    <row r="1527" spans="1:14" hidden="1" outlineLevel="1" x14ac:dyDescent="0.25">
      <c r="A1527" s="668">
        <v>105</v>
      </c>
      <c r="B1527" s="338"/>
      <c r="C1527" s="331"/>
      <c r="D1527" s="56"/>
      <c r="E1527" s="56"/>
      <c r="F1527" s="668"/>
      <c r="G1527" s="56"/>
      <c r="H1527" s="353"/>
      <c r="I1527" s="56"/>
      <c r="J1527" s="56"/>
      <c r="K1527" s="55"/>
      <c r="L1527" s="55"/>
      <c r="M1527" s="55"/>
      <c r="N1527" s="159"/>
    </row>
    <row r="1528" spans="1:14" hidden="1" outlineLevel="1" x14ac:dyDescent="0.25">
      <c r="A1528" s="55">
        <v>106</v>
      </c>
      <c r="B1528" s="338"/>
      <c r="C1528" s="331"/>
      <c r="D1528" s="56"/>
      <c r="E1528" s="56"/>
      <c r="F1528" s="668"/>
      <c r="G1528" s="56"/>
      <c r="H1528" s="353"/>
      <c r="I1528" s="56"/>
      <c r="J1528" s="56"/>
      <c r="K1528" s="55"/>
      <c r="L1528" s="55"/>
      <c r="M1528" s="55"/>
      <c r="N1528" s="159"/>
    </row>
    <row r="1529" spans="1:14" hidden="1" outlineLevel="1" x14ac:dyDescent="0.25">
      <c r="A1529" s="668">
        <v>107</v>
      </c>
      <c r="B1529" s="338"/>
      <c r="C1529" s="331"/>
      <c r="D1529" s="56"/>
      <c r="E1529" s="56"/>
      <c r="F1529" s="668"/>
      <c r="G1529" s="56"/>
      <c r="H1529" s="353"/>
      <c r="I1529" s="56"/>
      <c r="J1529" s="56"/>
      <c r="K1529" s="55"/>
      <c r="L1529" s="55"/>
      <c r="M1529" s="55"/>
      <c r="N1529" s="159"/>
    </row>
    <row r="1530" spans="1:14" hidden="1" outlineLevel="1" x14ac:dyDescent="0.25">
      <c r="A1530" s="55">
        <v>108</v>
      </c>
      <c r="B1530" s="338"/>
      <c r="C1530" s="331"/>
      <c r="D1530" s="56"/>
      <c r="E1530" s="56"/>
      <c r="F1530" s="668"/>
      <c r="G1530" s="56"/>
      <c r="H1530" s="353"/>
      <c r="I1530" s="56"/>
      <c r="J1530" s="56"/>
      <c r="K1530" s="55"/>
      <c r="L1530" s="55"/>
      <c r="M1530" s="55"/>
      <c r="N1530" s="159"/>
    </row>
    <row r="1531" spans="1:14" hidden="1" outlineLevel="1" x14ac:dyDescent="0.25">
      <c r="A1531" s="668">
        <v>109</v>
      </c>
      <c r="B1531" s="338"/>
      <c r="C1531" s="331"/>
      <c r="D1531" s="56"/>
      <c r="E1531" s="56"/>
      <c r="F1531" s="668"/>
      <c r="G1531" s="56"/>
      <c r="H1531" s="353"/>
      <c r="I1531" s="56"/>
      <c r="J1531" s="56"/>
      <c r="K1531" s="55"/>
      <c r="L1531" s="55"/>
      <c r="M1531" s="55"/>
      <c r="N1531" s="159"/>
    </row>
    <row r="1532" spans="1:14" hidden="1" outlineLevel="1" x14ac:dyDescent="0.25">
      <c r="A1532" s="55">
        <v>110</v>
      </c>
      <c r="B1532" s="338"/>
      <c r="C1532" s="331"/>
      <c r="D1532" s="56"/>
      <c r="E1532" s="56"/>
      <c r="F1532" s="668"/>
      <c r="G1532" s="56"/>
      <c r="H1532" s="353"/>
      <c r="I1532" s="56"/>
      <c r="J1532" s="56"/>
      <c r="K1532" s="55"/>
      <c r="L1532" s="55"/>
      <c r="M1532" s="55"/>
      <c r="N1532" s="159"/>
    </row>
    <row r="1533" spans="1:14" hidden="1" outlineLevel="1" x14ac:dyDescent="0.25">
      <c r="A1533" s="668">
        <v>111</v>
      </c>
      <c r="B1533" s="338"/>
      <c r="C1533" s="331"/>
      <c r="D1533" s="56"/>
      <c r="E1533" s="56"/>
      <c r="F1533" s="668"/>
      <c r="G1533" s="56"/>
      <c r="H1533" s="353"/>
      <c r="I1533" s="56"/>
      <c r="J1533" s="56"/>
      <c r="K1533" s="55"/>
      <c r="L1533" s="55"/>
      <c r="M1533" s="55"/>
      <c r="N1533" s="159"/>
    </row>
    <row r="1534" spans="1:14" hidden="1" outlineLevel="1" x14ac:dyDescent="0.25">
      <c r="A1534" s="55">
        <v>112</v>
      </c>
      <c r="B1534" s="338"/>
      <c r="C1534" s="331"/>
      <c r="D1534" s="56"/>
      <c r="E1534" s="56"/>
      <c r="F1534" s="668"/>
      <c r="G1534" s="56"/>
      <c r="H1534" s="353"/>
      <c r="I1534" s="56"/>
      <c r="J1534" s="56"/>
      <c r="K1534" s="55"/>
      <c r="L1534" s="55"/>
      <c r="M1534" s="55"/>
      <c r="N1534" s="159"/>
    </row>
    <row r="1535" spans="1:14" hidden="1" outlineLevel="1" x14ac:dyDescent="0.25">
      <c r="A1535" s="668">
        <v>113</v>
      </c>
      <c r="B1535" s="338"/>
      <c r="C1535" s="331"/>
      <c r="D1535" s="56"/>
      <c r="E1535" s="56"/>
      <c r="F1535" s="668"/>
      <c r="G1535" s="56"/>
      <c r="H1535" s="353"/>
      <c r="I1535" s="56"/>
      <c r="J1535" s="56"/>
      <c r="K1535" s="55"/>
      <c r="L1535" s="55"/>
      <c r="M1535" s="55"/>
      <c r="N1535" s="159"/>
    </row>
    <row r="1536" spans="1:14" hidden="1" outlineLevel="1" x14ac:dyDescent="0.25">
      <c r="A1536" s="55">
        <v>114</v>
      </c>
      <c r="B1536" s="338"/>
      <c r="C1536" s="331"/>
      <c r="D1536" s="56"/>
      <c r="E1536" s="56"/>
      <c r="F1536" s="668"/>
      <c r="G1536" s="56"/>
      <c r="H1536" s="353"/>
      <c r="I1536" s="56"/>
      <c r="J1536" s="56"/>
      <c r="K1536" s="55"/>
      <c r="L1536" s="55"/>
      <c r="M1536" s="55"/>
      <c r="N1536" s="159"/>
    </row>
    <row r="1537" spans="1:14" hidden="1" outlineLevel="1" x14ac:dyDescent="0.25">
      <c r="A1537" s="668">
        <v>115</v>
      </c>
      <c r="B1537" s="338"/>
      <c r="C1537" s="331"/>
      <c r="D1537" s="56"/>
      <c r="E1537" s="56"/>
      <c r="F1537" s="668"/>
      <c r="G1537" s="56"/>
      <c r="H1537" s="353"/>
      <c r="I1537" s="56"/>
      <c r="J1537" s="56"/>
      <c r="K1537" s="55"/>
      <c r="L1537" s="55"/>
      <c r="M1537" s="55"/>
      <c r="N1537" s="159"/>
    </row>
    <row r="1538" spans="1:14" hidden="1" outlineLevel="1" x14ac:dyDescent="0.25">
      <c r="A1538" s="55">
        <v>116</v>
      </c>
      <c r="B1538" s="338"/>
      <c r="C1538" s="331"/>
      <c r="D1538" s="56"/>
      <c r="E1538" s="56"/>
      <c r="F1538" s="668"/>
      <c r="G1538" s="56"/>
      <c r="H1538" s="353"/>
      <c r="I1538" s="56"/>
      <c r="J1538" s="56"/>
      <c r="K1538" s="55"/>
      <c r="L1538" s="55"/>
      <c r="M1538" s="55"/>
      <c r="N1538" s="159"/>
    </row>
    <row r="1539" spans="1:14" hidden="1" outlineLevel="1" x14ac:dyDescent="0.25">
      <c r="A1539" s="668">
        <v>117</v>
      </c>
      <c r="B1539" s="338"/>
      <c r="C1539" s="331"/>
      <c r="D1539" s="56"/>
      <c r="E1539" s="56"/>
      <c r="F1539" s="668"/>
      <c r="G1539" s="56"/>
      <c r="H1539" s="353"/>
      <c r="I1539" s="56"/>
      <c r="J1539" s="56"/>
      <c r="K1539" s="55"/>
      <c r="L1539" s="55"/>
      <c r="M1539" s="55"/>
      <c r="N1539" s="159"/>
    </row>
    <row r="1540" spans="1:14" hidden="1" outlineLevel="1" x14ac:dyDescent="0.25">
      <c r="A1540" s="55">
        <v>118</v>
      </c>
      <c r="B1540" s="338"/>
      <c r="C1540" s="331"/>
      <c r="D1540" s="56"/>
      <c r="E1540" s="56"/>
      <c r="F1540" s="668"/>
      <c r="G1540" s="56"/>
      <c r="H1540" s="353"/>
      <c r="I1540" s="56"/>
      <c r="J1540" s="56"/>
      <c r="K1540" s="55"/>
      <c r="L1540" s="55"/>
      <c r="M1540" s="55"/>
      <c r="N1540" s="159"/>
    </row>
    <row r="1541" spans="1:14" hidden="1" outlineLevel="1" x14ac:dyDescent="0.25">
      <c r="A1541" s="668">
        <v>119</v>
      </c>
      <c r="B1541" s="338"/>
      <c r="C1541" s="331"/>
      <c r="D1541" s="56"/>
      <c r="E1541" s="56"/>
      <c r="F1541" s="668"/>
      <c r="G1541" s="56"/>
      <c r="H1541" s="353"/>
      <c r="I1541" s="56"/>
      <c r="J1541" s="56"/>
      <c r="K1541" s="55"/>
      <c r="L1541" s="55"/>
      <c r="M1541" s="55"/>
      <c r="N1541" s="159"/>
    </row>
    <row r="1542" spans="1:14" hidden="1" outlineLevel="1" x14ac:dyDescent="0.25">
      <c r="A1542" s="55">
        <v>120</v>
      </c>
      <c r="B1542" s="338"/>
      <c r="C1542" s="331"/>
      <c r="D1542" s="56"/>
      <c r="E1542" s="56"/>
      <c r="F1542" s="668"/>
      <c r="G1542" s="56"/>
      <c r="H1542" s="353"/>
      <c r="I1542" s="56"/>
      <c r="J1542" s="56"/>
      <c r="K1542" s="55"/>
      <c r="L1542" s="55"/>
      <c r="M1542" s="55"/>
      <c r="N1542" s="159"/>
    </row>
    <row r="1543" spans="1:14" hidden="1" outlineLevel="1" x14ac:dyDescent="0.25">
      <c r="A1543" s="668">
        <v>121</v>
      </c>
      <c r="B1543" s="338"/>
      <c r="C1543" s="331"/>
      <c r="D1543" s="56"/>
      <c r="E1543" s="56"/>
      <c r="F1543" s="668"/>
      <c r="G1543" s="56"/>
      <c r="H1543" s="353"/>
      <c r="I1543" s="56"/>
      <c r="J1543" s="56"/>
      <c r="K1543" s="55"/>
      <c r="L1543" s="55"/>
      <c r="M1543" s="55"/>
      <c r="N1543" s="159"/>
    </row>
    <row r="1544" spans="1:14" hidden="1" outlineLevel="1" x14ac:dyDescent="0.25">
      <c r="A1544" s="55">
        <v>122</v>
      </c>
      <c r="B1544" s="338"/>
      <c r="C1544" s="331"/>
      <c r="D1544" s="56"/>
      <c r="E1544" s="56"/>
      <c r="F1544" s="668"/>
      <c r="G1544" s="56"/>
      <c r="H1544" s="353"/>
      <c r="I1544" s="56"/>
      <c r="J1544" s="56"/>
      <c r="K1544" s="55"/>
      <c r="L1544" s="55"/>
      <c r="M1544" s="55"/>
      <c r="N1544" s="159"/>
    </row>
    <row r="1545" spans="1:14" hidden="1" outlineLevel="1" x14ac:dyDescent="0.25">
      <c r="A1545" s="668">
        <v>123</v>
      </c>
      <c r="B1545" s="338"/>
      <c r="C1545" s="331"/>
      <c r="D1545" s="56"/>
      <c r="E1545" s="56"/>
      <c r="F1545" s="668"/>
      <c r="G1545" s="56"/>
      <c r="H1545" s="353"/>
      <c r="I1545" s="56"/>
      <c r="J1545" s="56"/>
      <c r="K1545" s="55"/>
      <c r="L1545" s="55"/>
      <c r="M1545" s="55"/>
      <c r="N1545" s="159"/>
    </row>
    <row r="1546" spans="1:14" hidden="1" outlineLevel="1" x14ac:dyDescent="0.25">
      <c r="A1546" s="55">
        <v>124</v>
      </c>
      <c r="B1546" s="338"/>
      <c r="C1546" s="331"/>
      <c r="D1546" s="56"/>
      <c r="E1546" s="56"/>
      <c r="F1546" s="668"/>
      <c r="G1546" s="56"/>
      <c r="H1546" s="353"/>
      <c r="I1546" s="56"/>
      <c r="J1546" s="56"/>
      <c r="K1546" s="55"/>
      <c r="L1546" s="55"/>
      <c r="M1546" s="55"/>
      <c r="N1546" s="159"/>
    </row>
    <row r="1547" spans="1:14" hidden="1" outlineLevel="1" x14ac:dyDescent="0.25">
      <c r="A1547" s="668">
        <v>125</v>
      </c>
      <c r="B1547" s="338"/>
      <c r="C1547" s="331"/>
      <c r="D1547" s="56"/>
      <c r="E1547" s="56"/>
      <c r="F1547" s="668"/>
      <c r="G1547" s="56"/>
      <c r="H1547" s="353"/>
      <c r="I1547" s="56"/>
      <c r="J1547" s="56"/>
      <c r="K1547" s="55"/>
      <c r="L1547" s="55"/>
      <c r="M1547" s="55"/>
      <c r="N1547" s="159"/>
    </row>
    <row r="1548" spans="1:14" hidden="1" outlineLevel="1" x14ac:dyDescent="0.25">
      <c r="A1548" s="55">
        <v>126</v>
      </c>
      <c r="B1548" s="338"/>
      <c r="C1548" s="331"/>
      <c r="D1548" s="56"/>
      <c r="E1548" s="56"/>
      <c r="F1548" s="668"/>
      <c r="G1548" s="56"/>
      <c r="H1548" s="353"/>
      <c r="I1548" s="56"/>
      <c r="J1548" s="56"/>
      <c r="K1548" s="55"/>
      <c r="L1548" s="55"/>
      <c r="M1548" s="55"/>
      <c r="N1548" s="159"/>
    </row>
    <row r="1549" spans="1:14" hidden="1" outlineLevel="1" x14ac:dyDescent="0.25">
      <c r="A1549" s="668">
        <v>127</v>
      </c>
      <c r="B1549" s="338"/>
      <c r="C1549" s="331"/>
      <c r="D1549" s="56"/>
      <c r="E1549" s="56"/>
      <c r="F1549" s="668"/>
      <c r="G1549" s="56"/>
      <c r="H1549" s="353"/>
      <c r="I1549" s="56"/>
      <c r="J1549" s="56"/>
      <c r="K1549" s="55"/>
      <c r="L1549" s="55"/>
      <c r="M1549" s="55"/>
      <c r="N1549" s="159"/>
    </row>
    <row r="1550" spans="1:14" hidden="1" outlineLevel="1" x14ac:dyDescent="0.25">
      <c r="A1550" s="55">
        <v>128</v>
      </c>
      <c r="B1550" s="338"/>
      <c r="C1550" s="331"/>
      <c r="D1550" s="56"/>
      <c r="E1550" s="56"/>
      <c r="F1550" s="668"/>
      <c r="G1550" s="56"/>
      <c r="H1550" s="353"/>
      <c r="I1550" s="56"/>
      <c r="J1550" s="56"/>
      <c r="K1550" s="55"/>
      <c r="L1550" s="55"/>
      <c r="M1550" s="55"/>
      <c r="N1550" s="159"/>
    </row>
  </sheetData>
  <autoFilter ref="A1:R1550">
    <filterColumn colId="5" showButton="0"/>
    <filterColumn colId="6" showButton="0"/>
    <filterColumn colId="7" showButton="0"/>
    <filterColumn colId="9" showButton="0"/>
    <filterColumn colId="10" showButton="0"/>
    <filterColumn colId="11" showButton="0"/>
  </autoFilter>
  <mergeCells count="2">
    <mergeCell ref="F1:I1"/>
    <mergeCell ref="J1:M1"/>
  </mergeCells>
  <dataValidations count="5">
    <dataValidation type="list" allowBlank="1" showInputMessage="1" showErrorMessage="1" sqref="J133 J262 J4 J391">
      <formula1>INV</formula1>
    </dataValidation>
    <dataValidation type="list" allowBlank="1" showInputMessage="1" showErrorMessage="1" sqref="K4 K83 K467 K209 K133 K334 K87 K222 K480 K262 K205 K338 K283:K330 K463 K351 K100 G90:G102 G211:G224 G391:G465 G133:G207 G81 G340:G353 K154:K201 K142:K149 G469:G482 K271:K278 K391 K412:K459 K400:K407 G262:G336 K11:K15 G4:G75 K18:K79">
      <formula1>Type</formula1>
    </dataValidation>
    <dataValidation type="list" allowBlank="1" showInputMessage="1" showErrorMessage="1" sqref="L92 L8 H1390 L137 L5 L214 L343 H1519 L134 L472 L266 L263 H616 H745 H874 H1003 H1132 H1261 L395 L392">
      <formula1>" "</formula1>
    </dataValidation>
    <dataValidation type="whole" operator="greaterThan" allowBlank="1" showInputMessage="1" showErrorMessage="1" sqref="I469:I470 I340:I341 I21:I22 I288:I289 I40:I41 I211:I212 I303:I304 I159:I160 I174:I175 I90 I55:I56 I169:I170 I427:I428 I45:I46 I184:I185 I298:I299 I417:I418 I432:I433 I313:I314 I442:I443 I17:I18">
      <formula1>1</formula1>
    </dataValidation>
    <dataValidation type="whole" operator="greaterThanOrEqual" allowBlank="1" showInputMessage="1" showErrorMessage="1" sqref="I37:I39 I424:I426 I439:I441 I295:I297 I166:I168 I156:I158 I161:I163 I57:I60 I171:I173 I52:I54 I285:I287 I290:I292 I186:I189 I315:I318 I300:I302 I47:I49 I444:I447 I176:I178 I181:I183 I305:I307 I42:I44 I434:I436 I414:I416 I419:I421 I310:I312 I429:I431">
      <formula1>1</formula1>
    </dataValidation>
  </dataValidation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9">
        <x14:dataValidation type="list" allowBlank="1" showInputMessage="1" showErrorMessage="1">
          <x14:formula1>
            <xm:f>Системный!#REF!</xm:f>
          </x14:formula1>
          <xm:sqref>H282 H153 H90:H96 J18 N209:O209 L209 N205:O205 L205 L222 H220:H224 L11:L15 H81 L68:L79 H328 H199 H98:H102 H70 H324 H195 H113 H66 L87 L83 H111 L100 H411 H457 H453 H349:H353 L351 J83 J222 J480 J334 J205 J463 J351 F113 F90:F111 F116:F131 F238:F260 F367:F389 F1523:F1550 J100 F496:F518 F616 F620:F647 F745 F749:F776 F874 F878:F905 F1003 F1007:F1034 F1132 F1136:F1163 F1261 F1265:F1292 F1390 F1394:F1421 F1519 F469:F491 F340:F362 F211:F233 J467 J87 J68:J79 J209 J190:J201 J338 J154 J319:J330 H16 L18 J283 J271:J278 J142:J149 J448:J459 J412 J400:J407 L467 L463 L190:L201 L319:L330 L448:L459 L480 H233 H362 H491 H211:H218 H340:H347 H469:H476 H478:H482 L154 L283 L412 L142:L149 L400:L407 H392 L271:L278 H263 L334 J27:J36 H134 L338 J11:J15 L27:L36 H29 H25</xm:sqref>
        </x14:dataValidation>
        <x14:dataValidation type="list" allowBlank="1" showInputMessage="1" showErrorMessage="1">
          <x14:formula1>
            <xm:f>'C:\Users\User\Google Диск (scadtech.ufa@gmail.com)\Проекты\Starolikeevo\МНС\4_ГЕНЕРАТОР\[starolikeevolpds_mns2.XLSM]Системный'!#REF!</xm:f>
          </x14:formula1>
          <xm:sqref>H4 H204 H465 H336 H75 H154:H188 H207 F133:F134 F192:F194 H17:H22 H283:H317 F262:F263 F4:F5 F63:F65 F321:F323 H400:H405 H142:H147 H391 H262 H133 H333 H462 H412:H446 F391:F392 F450:F452 H271:H276 H11:H15 H37:H59 H34</xm:sqref>
        </x14:dataValidation>
        <x14:dataValidation type="list" allowBlank="1" showInputMessage="1" showErrorMessage="1">
          <x14:formula1>
            <xm:f>'D:\Work\Project7 (ВСТО2)\НПС2\ПО\trunk\МНС\ИО\[ВСТО II НПС-2 МНС.XLSM]Системный'!#REF!</xm:f>
          </x14:formula1>
          <xm:sqref>F205 F334 F82:F88 F337:F339 F466:F468 F325:F331 J413:J447 J284:J318 L37:L67 F196:F202 J155:J189 L284:L318 F37:F62 L155:L189 L413:L447 H319 H88 H210 H339 H468 L19:L26 F67:F73 H61 H190 F208:F210 F282:F320 F153:F191 F463 F454:F460 H448 F411:F449 J19:J26 F26:F32 F16:F24 J37:J67</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F74:F75 H278:H280 F81 F6:F15 H62 H320 F66 F324 H264:H269 H149:H151 H191 F195 F206:F207 F461:F462 F335:F336 H6:H10 F464:F465 F332:F333 F203:F204 F135:F152 H407:H409 H449 F453 F264:F281 F393:F410 H135:H140 H393:H398 F25 F33:F36</xm:sqref>
        </x14:dataValidation>
        <x14:dataValidation type="list" allowBlank="1" showInputMessage="1" showErrorMessage="1">
          <x14:formula1>
            <xm:f>'D:\Транснефть\Прикамье\Пермь 1 и 4\[МНС-1_Пермь в6 защиты.xlsm]Системный'!#REF!</xm:f>
          </x14:formula1>
          <xm:sqref>L4 L262 L133 L391</xm:sqref>
        </x14:dataValidation>
        <x14:dataValidation type="list" allowBlank="1" showInputMessage="1" showErrorMessage="1">
          <x14:formula1>
            <xm:f>Системный!O395:O397</xm:f>
          </x14:formula1>
          <xm:sqref>H410</xm:sqref>
        </x14:dataValidation>
        <x14:dataValidation type="list" allowBlank="1" showInputMessage="1" showErrorMessage="1">
          <x14:formula1>
            <xm:f>Системный!O391:O393</xm:f>
          </x14:formula1>
          <xm:sqref>H406</xm:sqref>
        </x14:dataValidation>
        <x14:dataValidation type="list" allowBlank="1" showInputMessage="1" showErrorMessage="1">
          <x14:formula1>
            <xm:f>Системный!O266:O268</xm:f>
          </x14:formula1>
          <xm:sqref>H281</xm:sqref>
        </x14:dataValidation>
        <x14:dataValidation type="list" allowBlank="1" showInputMessage="1" showErrorMessage="1">
          <x14:formula1>
            <xm:f>Системный!O137:O139</xm:f>
          </x14:formula1>
          <xm:sqref>H152</xm:sqref>
        </x14:dataValidation>
        <x14:dataValidation type="list" allowBlank="1" showInputMessage="1" showErrorMessage="1">
          <x14:formula1>
            <xm:f>Системный!O133:O135</xm:f>
          </x14:formula1>
          <xm:sqref>H148</xm:sqref>
        </x14:dataValidation>
        <x14:dataValidation type="list" allowBlank="1" showInputMessage="1" showErrorMessage="1">
          <x14:formula1>
            <xm:f>Системный!O262:O264</xm:f>
          </x14:formula1>
          <xm:sqref>H277</xm:sqref>
        </x14:dataValidation>
        <x14:dataValidation type="list" allowBlank="1" showInputMessage="1" showErrorMessage="1">
          <x14:formula1>
            <xm:f>Системный!O391:O393</xm:f>
          </x14:formula1>
          <xm:sqref>H399</xm:sqref>
        </x14:dataValidation>
        <x14:dataValidation type="list" allowBlank="1" showInputMessage="1" showErrorMessage="1">
          <x14:formula1>
            <xm:f>Системный!O262:O264</xm:f>
          </x14:formula1>
          <xm:sqref>H270</xm:sqref>
        </x14:dataValidation>
        <x14:dataValidation type="list" allowBlank="1" showInputMessage="1" showErrorMessage="1">
          <x14:formula1>
            <xm:f>Системный!O133:O135</xm:f>
          </x14:formula1>
          <xm:sqref>H141</xm:sqref>
        </x14:dataValidation>
        <x14:dataValidation type="list" allowBlank="1" showInputMessage="1" showErrorMessage="1">
          <x14:formula1>
            <xm:f>Системный!O3:O5</xm:f>
          </x14:formula1>
          <xm:sqref>H5</xm:sqref>
        </x14:dataValidation>
        <x14:dataValidation type="list" allowBlank="1" showInputMessage="1" showErrorMessage="1">
          <x14:formula1>
            <xm:f>Системный!W3:W67</xm:f>
          </x14:formula1>
          <xm:sqref>H23</xm:sqref>
        </x14:dataValidation>
        <x14:dataValidation type="list" allowBlank="1" showInputMessage="1" showErrorMessage="1">
          <x14:formula1>
            <xm:f>Системный!O3:O5</xm:f>
          </x14:formula1>
          <xm:sqref>H24</xm:sqref>
        </x14:dataValidation>
        <x14:dataValidation type="list" allowBlank="1" showInputMessage="1" showErrorMessage="1">
          <x14:formula1>
            <xm:f>Системный!W3:W67</xm:f>
          </x14:formula1>
          <xm:sqref>H35</xm:sqref>
        </x14:dataValidation>
        <x14:dataValidation type="list" allowBlank="1" showInputMessage="1" showErrorMessage="1">
          <x14:formula1>
            <xm:f>Системный!W3:W67</xm:f>
          </x14:formula1>
          <xm:sqref>H36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00B050"/>
  </sheetPr>
  <dimension ref="A1:E6"/>
  <sheetViews>
    <sheetView workbookViewId="0">
      <selection activeCell="C12" sqref="C12"/>
    </sheetView>
  </sheetViews>
  <sheetFormatPr defaultRowHeight="15" x14ac:dyDescent="0.25"/>
  <cols>
    <col min="1" max="1" width="9.140625" style="3"/>
    <col min="2" max="2" width="67.85546875" style="41" customWidth="1"/>
  </cols>
  <sheetData>
    <row r="1" spans="1:5" ht="36" customHeight="1" thickBot="1" x14ac:dyDescent="0.3"/>
    <row r="2" spans="1:5" ht="45.75" customHeight="1" thickBot="1" x14ac:dyDescent="0.3">
      <c r="A2" s="898" t="s">
        <v>0</v>
      </c>
      <c r="B2" s="934" t="s">
        <v>42</v>
      </c>
    </row>
    <row r="3" spans="1:5" ht="15" customHeight="1" x14ac:dyDescent="0.25">
      <c r="A3" s="19">
        <v>1</v>
      </c>
      <c r="B3" s="720" t="s">
        <v>7393</v>
      </c>
    </row>
    <row r="4" spans="1:5" x14ac:dyDescent="0.25">
      <c r="A4" s="62">
        <v>2</v>
      </c>
      <c r="B4" s="174" t="s">
        <v>6708</v>
      </c>
    </row>
    <row r="5" spans="1:5" ht="15.75" thickBot="1" x14ac:dyDescent="0.3">
      <c r="A5" s="63">
        <v>3</v>
      </c>
      <c r="B5" s="514" t="s">
        <v>6711</v>
      </c>
    </row>
    <row r="6" spans="1:5" x14ac:dyDescent="0.25">
      <c r="E6" s="304"/>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FFFF00"/>
  </sheetPr>
  <dimension ref="A1:B4"/>
  <sheetViews>
    <sheetView workbookViewId="0">
      <selection activeCell="F15" sqref="F15"/>
    </sheetView>
  </sheetViews>
  <sheetFormatPr defaultRowHeight="15" x14ac:dyDescent="0.25"/>
  <sheetData>
    <row r="1" spans="1:2" ht="15.75" thickBot="1" x14ac:dyDescent="0.3">
      <c r="A1" s="3"/>
      <c r="B1" s="41"/>
    </row>
    <row r="2" spans="1:2" ht="15.75" thickBot="1" x14ac:dyDescent="0.3">
      <c r="A2" s="718" t="s">
        <v>0</v>
      </c>
      <c r="B2" s="719" t="s">
        <v>42</v>
      </c>
    </row>
    <row r="3" spans="1:2" x14ac:dyDescent="0.25">
      <c r="A3" s="19">
        <v>1</v>
      </c>
      <c r="B3" s="19" t="s">
        <v>7382</v>
      </c>
    </row>
    <row r="4" spans="1:2" ht="15.75" thickBot="1" x14ac:dyDescent="0.3">
      <c r="A4" s="63">
        <v>2</v>
      </c>
      <c r="B4" s="63"/>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FFFF00"/>
  </sheetPr>
  <dimension ref="A1:B35"/>
  <sheetViews>
    <sheetView workbookViewId="0">
      <selection activeCell="U38" sqref="U38"/>
    </sheetView>
  </sheetViews>
  <sheetFormatPr defaultColWidth="9.140625" defaultRowHeight="15" x14ac:dyDescent="0.25"/>
  <cols>
    <col min="1" max="1" width="9.140625" style="196"/>
    <col min="2" max="2" width="12.85546875" style="196" bestFit="1" customWidth="1"/>
    <col min="3" max="16384" width="9.140625" style="196"/>
  </cols>
  <sheetData>
    <row r="1" spans="1:2" ht="15.75" thickBot="1" x14ac:dyDescent="0.3"/>
    <row r="2" spans="1:2" x14ac:dyDescent="0.25">
      <c r="A2" s="975" t="s">
        <v>0</v>
      </c>
      <c r="B2" s="985" t="s">
        <v>42</v>
      </c>
    </row>
    <row r="3" spans="1:2" ht="15.75" thickBot="1" x14ac:dyDescent="0.3">
      <c r="A3" s="976"/>
      <c r="B3" s="1104"/>
    </row>
    <row r="4" spans="1:2" x14ac:dyDescent="0.25">
      <c r="A4" s="76">
        <v>1</v>
      </c>
      <c r="B4" s="515"/>
    </row>
    <row r="5" spans="1:2" x14ac:dyDescent="0.25">
      <c r="A5" s="77">
        <v>2</v>
      </c>
      <c r="B5" s="516"/>
    </row>
    <row r="6" spans="1:2" x14ac:dyDescent="0.25">
      <c r="A6" s="77">
        <v>3</v>
      </c>
      <c r="B6" s="516"/>
    </row>
    <row r="7" spans="1:2" x14ac:dyDescent="0.25">
      <c r="A7" s="77">
        <v>4</v>
      </c>
      <c r="B7" s="516"/>
    </row>
    <row r="8" spans="1:2" x14ac:dyDescent="0.25">
      <c r="A8" s="77">
        <v>5</v>
      </c>
      <c r="B8" s="12"/>
    </row>
    <row r="9" spans="1:2" x14ac:dyDescent="0.25">
      <c r="A9" s="77">
        <v>6</v>
      </c>
      <c r="B9" s="12"/>
    </row>
    <row r="10" spans="1:2" x14ac:dyDescent="0.25">
      <c r="A10" s="77">
        <v>7</v>
      </c>
      <c r="B10" s="12"/>
    </row>
    <row r="11" spans="1:2" x14ac:dyDescent="0.25">
      <c r="A11" s="77">
        <v>8</v>
      </c>
      <c r="B11" s="12"/>
    </row>
    <row r="12" spans="1:2" x14ac:dyDescent="0.25">
      <c r="A12" s="77">
        <v>9</v>
      </c>
      <c r="B12" s="12"/>
    </row>
    <row r="13" spans="1:2" x14ac:dyDescent="0.25">
      <c r="A13" s="77">
        <v>10</v>
      </c>
      <c r="B13" s="12"/>
    </row>
    <row r="14" spans="1:2" x14ac:dyDescent="0.25">
      <c r="A14" s="77">
        <v>11</v>
      </c>
      <c r="B14" s="12"/>
    </row>
    <row r="15" spans="1:2" x14ac:dyDescent="0.25">
      <c r="A15" s="77">
        <v>12</v>
      </c>
      <c r="B15" s="12"/>
    </row>
    <row r="16" spans="1:2" x14ac:dyDescent="0.25">
      <c r="A16" s="77">
        <v>13</v>
      </c>
      <c r="B16" s="12"/>
    </row>
    <row r="17" spans="1:2" x14ac:dyDescent="0.25">
      <c r="A17" s="77">
        <v>14</v>
      </c>
      <c r="B17" s="12"/>
    </row>
    <row r="18" spans="1:2" x14ac:dyDescent="0.25">
      <c r="A18" s="77">
        <v>15</v>
      </c>
      <c r="B18" s="12"/>
    </row>
    <row r="19" spans="1:2" x14ac:dyDescent="0.25">
      <c r="A19" s="77">
        <v>16</v>
      </c>
      <c r="B19" s="12"/>
    </row>
    <row r="20" spans="1:2" x14ac:dyDescent="0.25">
      <c r="A20" s="77">
        <v>17</v>
      </c>
      <c r="B20" s="12"/>
    </row>
    <row r="21" spans="1:2" x14ac:dyDescent="0.25">
      <c r="A21" s="77">
        <v>18</v>
      </c>
      <c r="B21" s="12"/>
    </row>
    <row r="22" spans="1:2" x14ac:dyDescent="0.25">
      <c r="A22" s="77">
        <v>19</v>
      </c>
      <c r="B22" s="12"/>
    </row>
    <row r="23" spans="1:2" x14ac:dyDescent="0.25">
      <c r="A23" s="77">
        <v>20</v>
      </c>
      <c r="B23" s="12"/>
    </row>
    <row r="24" spans="1:2" x14ac:dyDescent="0.25">
      <c r="A24" s="77">
        <v>21</v>
      </c>
      <c r="B24" s="12"/>
    </row>
    <row r="25" spans="1:2" x14ac:dyDescent="0.25">
      <c r="A25" s="77">
        <v>22</v>
      </c>
      <c r="B25" s="12"/>
    </row>
    <row r="26" spans="1:2" x14ac:dyDescent="0.25">
      <c r="A26" s="77">
        <v>23</v>
      </c>
      <c r="B26" s="12"/>
    </row>
    <row r="27" spans="1:2" x14ac:dyDescent="0.25">
      <c r="A27" s="77">
        <v>24</v>
      </c>
      <c r="B27" s="12"/>
    </row>
    <row r="28" spans="1:2" x14ac:dyDescent="0.25">
      <c r="A28" s="77">
        <v>25</v>
      </c>
      <c r="B28" s="12"/>
    </row>
    <row r="29" spans="1:2" x14ac:dyDescent="0.25">
      <c r="A29" s="77">
        <v>26</v>
      </c>
      <c r="B29" s="12"/>
    </row>
    <row r="30" spans="1:2" x14ac:dyDescent="0.25">
      <c r="A30" s="77">
        <v>27</v>
      </c>
      <c r="B30" s="12"/>
    </row>
    <row r="31" spans="1:2" x14ac:dyDescent="0.25">
      <c r="A31" s="77">
        <v>28</v>
      </c>
      <c r="B31" s="12"/>
    </row>
    <row r="32" spans="1:2" x14ac:dyDescent="0.25">
      <c r="A32" s="77">
        <v>29</v>
      </c>
      <c r="B32" s="12"/>
    </row>
    <row r="33" spans="1:2" x14ac:dyDescent="0.25">
      <c r="A33" s="77">
        <v>30</v>
      </c>
      <c r="B33" s="12"/>
    </row>
    <row r="34" spans="1:2" x14ac:dyDescent="0.25">
      <c r="A34" s="77">
        <v>31</v>
      </c>
      <c r="B34" s="12"/>
    </row>
    <row r="35" spans="1:2" ht="15.75" thickBot="1" x14ac:dyDescent="0.3">
      <c r="A35" s="78">
        <v>32</v>
      </c>
      <c r="B35" s="13"/>
    </row>
  </sheetData>
  <mergeCells count="2">
    <mergeCell ref="A2:A3"/>
    <mergeCell ref="B2:B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FFFF00"/>
  </sheetPr>
  <dimension ref="A1:B14"/>
  <sheetViews>
    <sheetView workbookViewId="0">
      <selection activeCell="E8" sqref="E8"/>
    </sheetView>
  </sheetViews>
  <sheetFormatPr defaultColWidth="9.140625" defaultRowHeight="15" x14ac:dyDescent="0.25"/>
  <cols>
    <col min="1" max="1" width="9.140625" style="3"/>
    <col min="2" max="2" width="67.85546875" style="41" customWidth="1"/>
    <col min="3" max="16384" width="9.140625" style="304"/>
  </cols>
  <sheetData>
    <row r="1" spans="1:2" ht="36" customHeight="1" thickBot="1" x14ac:dyDescent="0.3"/>
    <row r="2" spans="1:2" ht="45.75" customHeight="1" thickBot="1" x14ac:dyDescent="0.3">
      <c r="A2" s="54" t="s">
        <v>0</v>
      </c>
      <c r="B2" s="363" t="s">
        <v>42</v>
      </c>
    </row>
    <row r="3" spans="1:2" ht="15" customHeight="1" thickBot="1" x14ac:dyDescent="0.3">
      <c r="A3" s="38">
        <v>1</v>
      </c>
      <c r="B3" s="364" t="s">
        <v>7268</v>
      </c>
    </row>
    <row r="4" spans="1:2" ht="15.75" thickBot="1" x14ac:dyDescent="0.3">
      <c r="A4" s="39">
        <v>2</v>
      </c>
      <c r="B4" s="364" t="s">
        <v>7269</v>
      </c>
    </row>
    <row r="5" spans="1:2" ht="15.75" thickBot="1" x14ac:dyDescent="0.3">
      <c r="A5" s="39">
        <v>3</v>
      </c>
      <c r="B5" s="364" t="s">
        <v>7270</v>
      </c>
    </row>
    <row r="6" spans="1:2" x14ac:dyDescent="0.25">
      <c r="A6" s="39">
        <v>4</v>
      </c>
      <c r="B6" s="364" t="s">
        <v>7271</v>
      </c>
    </row>
    <row r="7" spans="1:2" x14ac:dyDescent="0.25">
      <c r="A7" s="39">
        <v>5</v>
      </c>
      <c r="B7" s="359" t="s">
        <v>7389</v>
      </c>
    </row>
    <row r="8" spans="1:2" x14ac:dyDescent="0.25">
      <c r="A8" s="39">
        <v>6</v>
      </c>
      <c r="B8" s="359" t="s">
        <v>7390</v>
      </c>
    </row>
    <row r="9" spans="1:2" x14ac:dyDescent="0.25">
      <c r="A9" s="39">
        <v>7</v>
      </c>
      <c r="B9" s="359" t="s">
        <v>7391</v>
      </c>
    </row>
    <row r="10" spans="1:2" x14ac:dyDescent="0.25">
      <c r="A10" s="39">
        <v>8</v>
      </c>
      <c r="B10" s="359" t="s">
        <v>7392</v>
      </c>
    </row>
    <row r="11" spans="1:2" x14ac:dyDescent="0.25">
      <c r="A11" s="39">
        <v>9</v>
      </c>
      <c r="B11" s="359"/>
    </row>
    <row r="12" spans="1:2" x14ac:dyDescent="0.25">
      <c r="A12" s="39">
        <v>10</v>
      </c>
      <c r="B12" s="359"/>
    </row>
    <row r="13" spans="1:2" x14ac:dyDescent="0.25">
      <c r="A13" s="39">
        <v>11</v>
      </c>
      <c r="B13" s="359"/>
    </row>
    <row r="14" spans="1:2" ht="15.75" thickBot="1" x14ac:dyDescent="0.3">
      <c r="A14" s="40">
        <v>12</v>
      </c>
      <c r="B14" s="360"/>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00B050"/>
  </sheetPr>
  <dimension ref="A1:J3002"/>
  <sheetViews>
    <sheetView zoomScale="70" zoomScaleNormal="70" workbookViewId="0">
      <pane xSplit="3" ySplit="2" topLeftCell="D647" activePane="bottomRight" state="frozen"/>
      <selection activeCell="N35" sqref="N35"/>
      <selection pane="topRight" activeCell="N35" sqref="N35"/>
      <selection pane="bottomLeft" activeCell="N35" sqref="N35"/>
      <selection pane="bottomRight" activeCell="B673" sqref="B673"/>
    </sheetView>
  </sheetViews>
  <sheetFormatPr defaultRowHeight="15" x14ac:dyDescent="0.25"/>
  <cols>
    <col min="1" max="1" width="16.42578125" style="1" customWidth="1"/>
    <col min="2" max="2" width="12.28515625" style="316" customWidth="1"/>
    <col min="3" max="3" width="171.7109375" style="41" bestFit="1" customWidth="1"/>
    <col min="4" max="4" width="15.5703125" style="41" bestFit="1" customWidth="1"/>
    <col min="5" max="5" width="11" style="41" customWidth="1"/>
    <col min="6" max="6" width="23.28515625" style="41" customWidth="1"/>
    <col min="7" max="7" width="50.42578125" style="41" customWidth="1"/>
    <col min="8" max="8" width="9.140625" style="41" customWidth="1"/>
  </cols>
  <sheetData>
    <row r="1" spans="1:8" x14ac:dyDescent="0.25">
      <c r="A1" s="673"/>
      <c r="C1" s="677"/>
      <c r="D1" s="312"/>
      <c r="E1" s="1105" t="s">
        <v>75</v>
      </c>
      <c r="F1" s="1105"/>
      <c r="G1" s="1105"/>
      <c r="H1" s="1105"/>
    </row>
    <row r="2" spans="1:8" x14ac:dyDescent="0.25">
      <c r="A2" s="674" t="s">
        <v>78</v>
      </c>
      <c r="B2" s="313" t="s">
        <v>0</v>
      </c>
      <c r="C2" s="678" t="s">
        <v>79</v>
      </c>
      <c r="D2" s="400" t="s">
        <v>2</v>
      </c>
      <c r="E2" s="401" t="s">
        <v>49</v>
      </c>
      <c r="F2" s="401" t="s">
        <v>50</v>
      </c>
      <c r="G2" s="401" t="s">
        <v>74</v>
      </c>
      <c r="H2" s="401" t="s">
        <v>0</v>
      </c>
    </row>
    <row r="3" spans="1:8" x14ac:dyDescent="0.25">
      <c r="A3" s="675" t="s">
        <v>4007</v>
      </c>
      <c r="B3" s="316">
        <v>1</v>
      </c>
      <c r="C3" s="687" t="s">
        <v>4210</v>
      </c>
      <c r="D3" s="322"/>
      <c r="E3" s="697" t="s">
        <v>72</v>
      </c>
      <c r="F3" s="697" t="s">
        <v>54</v>
      </c>
      <c r="G3" s="697" t="s">
        <v>73</v>
      </c>
      <c r="H3" s="305">
        <v>35</v>
      </c>
    </row>
    <row r="4" spans="1:8" x14ac:dyDescent="0.25">
      <c r="A4" s="675" t="s">
        <v>4008</v>
      </c>
      <c r="B4" s="316">
        <v>2</v>
      </c>
      <c r="C4" s="687" t="s">
        <v>4211</v>
      </c>
      <c r="D4" s="322"/>
      <c r="E4" s="697" t="s">
        <v>72</v>
      </c>
      <c r="F4" s="697" t="s">
        <v>54</v>
      </c>
      <c r="G4" s="697" t="s">
        <v>73</v>
      </c>
      <c r="H4" s="305">
        <v>36</v>
      </c>
    </row>
    <row r="5" spans="1:8" x14ac:dyDescent="0.25">
      <c r="A5" s="675" t="s">
        <v>4009</v>
      </c>
      <c r="B5" s="316">
        <v>3</v>
      </c>
      <c r="C5" s="687" t="s">
        <v>4212</v>
      </c>
      <c r="D5" s="322"/>
      <c r="E5" s="697" t="s">
        <v>72</v>
      </c>
      <c r="F5" s="697" t="s">
        <v>54</v>
      </c>
      <c r="G5" s="697" t="s">
        <v>73</v>
      </c>
      <c r="H5" s="305">
        <v>37</v>
      </c>
    </row>
    <row r="6" spans="1:8" x14ac:dyDescent="0.25">
      <c r="A6" s="675" t="s">
        <v>4010</v>
      </c>
      <c r="B6" s="316">
        <v>4</v>
      </c>
      <c r="C6" s="687" t="s">
        <v>4213</v>
      </c>
      <c r="D6" s="322"/>
      <c r="E6" s="697" t="s">
        <v>72</v>
      </c>
      <c r="F6" s="697" t="s">
        <v>54</v>
      </c>
      <c r="G6" s="697" t="s">
        <v>73</v>
      </c>
      <c r="H6" s="305">
        <v>38</v>
      </c>
    </row>
    <row r="7" spans="1:8" x14ac:dyDescent="0.25">
      <c r="A7" s="675" t="s">
        <v>4011</v>
      </c>
      <c r="B7" s="316">
        <v>5</v>
      </c>
      <c r="C7" s="693" t="s">
        <v>43</v>
      </c>
      <c r="D7" s="322"/>
      <c r="E7" s="307"/>
      <c r="F7" s="307"/>
      <c r="G7" s="307"/>
      <c r="H7" s="305"/>
    </row>
    <row r="8" spans="1:8" x14ac:dyDescent="0.25">
      <c r="A8" s="675" t="s">
        <v>4012</v>
      </c>
      <c r="B8" s="316">
        <v>6</v>
      </c>
      <c r="C8" s="693" t="s">
        <v>43</v>
      </c>
      <c r="D8" s="322"/>
      <c r="E8" s="307"/>
      <c r="F8" s="307"/>
      <c r="G8" s="307"/>
      <c r="H8" s="305"/>
    </row>
    <row r="9" spans="1:8" x14ac:dyDescent="0.25">
      <c r="A9" s="675" t="s">
        <v>4013</v>
      </c>
      <c r="B9" s="316">
        <v>7</v>
      </c>
      <c r="C9" s="687" t="s">
        <v>4214</v>
      </c>
      <c r="D9" s="322"/>
      <c r="E9" s="697" t="s">
        <v>72</v>
      </c>
      <c r="F9" s="697" t="s">
        <v>54</v>
      </c>
      <c r="G9" s="697" t="s">
        <v>73</v>
      </c>
      <c r="H9" s="305">
        <v>39</v>
      </c>
    </row>
    <row r="10" spans="1:8" x14ac:dyDescent="0.25">
      <c r="A10" s="675" t="s">
        <v>4014</v>
      </c>
      <c r="B10" s="316">
        <v>8</v>
      </c>
      <c r="C10" s="687" t="s">
        <v>4215</v>
      </c>
      <c r="D10" s="322"/>
      <c r="E10" s="697" t="s">
        <v>72</v>
      </c>
      <c r="F10" s="697" t="s">
        <v>54</v>
      </c>
      <c r="G10" s="697" t="s">
        <v>73</v>
      </c>
      <c r="H10" s="305">
        <v>40</v>
      </c>
    </row>
    <row r="11" spans="1:8" x14ac:dyDescent="0.25">
      <c r="A11" s="675" t="s">
        <v>4015</v>
      </c>
      <c r="B11" s="316">
        <v>9</v>
      </c>
      <c r="C11" s="687" t="s">
        <v>4216</v>
      </c>
      <c r="D11" s="322"/>
      <c r="E11" s="697" t="s">
        <v>72</v>
      </c>
      <c r="F11" s="697" t="s">
        <v>54</v>
      </c>
      <c r="G11" s="697" t="s">
        <v>73</v>
      </c>
      <c r="H11" s="305">
        <v>41</v>
      </c>
    </row>
    <row r="12" spans="1:8" x14ac:dyDescent="0.25">
      <c r="A12" s="675" t="s">
        <v>4016</v>
      </c>
      <c r="B12" s="316">
        <v>10</v>
      </c>
      <c r="C12" s="687" t="s">
        <v>4217</v>
      </c>
      <c r="D12" s="322"/>
      <c r="E12" s="697" t="s">
        <v>72</v>
      </c>
      <c r="F12" s="697" t="s">
        <v>54</v>
      </c>
      <c r="G12" s="697" t="s">
        <v>73</v>
      </c>
      <c r="H12" s="305">
        <v>42</v>
      </c>
    </row>
    <row r="13" spans="1:8" x14ac:dyDescent="0.25">
      <c r="A13" s="675" t="s">
        <v>4017</v>
      </c>
      <c r="B13" s="316">
        <v>11</v>
      </c>
      <c r="C13" s="693" t="s">
        <v>43</v>
      </c>
      <c r="D13" s="322"/>
      <c r="E13" s="307"/>
      <c r="F13" s="307"/>
      <c r="G13" s="307"/>
      <c r="H13" s="307"/>
    </row>
    <row r="14" spans="1:8" x14ac:dyDescent="0.25">
      <c r="A14" s="675" t="s">
        <v>4018</v>
      </c>
      <c r="B14" s="316">
        <v>12</v>
      </c>
      <c r="C14" s="693" t="s">
        <v>43</v>
      </c>
      <c r="D14" s="322"/>
      <c r="E14" s="307"/>
      <c r="F14" s="307"/>
      <c r="G14" s="307"/>
      <c r="H14" s="307"/>
    </row>
    <row r="15" spans="1:8" x14ac:dyDescent="0.25">
      <c r="A15" s="675" t="s">
        <v>4019</v>
      </c>
      <c r="B15" s="316">
        <v>13</v>
      </c>
      <c r="C15" s="685" t="s">
        <v>4218</v>
      </c>
      <c r="D15" s="322"/>
      <c r="E15" s="688" t="s">
        <v>72</v>
      </c>
      <c r="F15" s="688" t="s">
        <v>62</v>
      </c>
      <c r="G15" s="688" t="s">
        <v>2339</v>
      </c>
      <c r="H15" s="688">
        <v>1</v>
      </c>
    </row>
    <row r="16" spans="1:8" x14ac:dyDescent="0.25">
      <c r="A16" s="675" t="s">
        <v>4020</v>
      </c>
      <c r="B16" s="316">
        <v>14</v>
      </c>
      <c r="C16" s="686" t="s">
        <v>4219</v>
      </c>
      <c r="D16" s="322"/>
      <c r="E16" s="672" t="s">
        <v>72</v>
      </c>
      <c r="F16" s="672" t="s">
        <v>62</v>
      </c>
      <c r="G16" s="672" t="s">
        <v>2323</v>
      </c>
      <c r="H16" s="672">
        <v>1</v>
      </c>
    </row>
    <row r="17" spans="1:8" x14ac:dyDescent="0.25">
      <c r="A17" s="675" t="s">
        <v>4021</v>
      </c>
      <c r="B17" s="316">
        <v>15</v>
      </c>
      <c r="C17" s="686" t="s">
        <v>4220</v>
      </c>
      <c r="D17" s="322"/>
      <c r="E17" s="672" t="s">
        <v>72</v>
      </c>
      <c r="F17" s="672" t="s">
        <v>62</v>
      </c>
      <c r="G17" s="672" t="s">
        <v>2322</v>
      </c>
      <c r="H17" s="672">
        <v>1</v>
      </c>
    </row>
    <row r="18" spans="1:8" x14ac:dyDescent="0.25">
      <c r="A18" s="675" t="s">
        <v>4022</v>
      </c>
      <c r="B18" s="316">
        <v>16</v>
      </c>
      <c r="C18" s="686" t="s">
        <v>4221</v>
      </c>
      <c r="D18" s="322"/>
      <c r="E18" s="672" t="s">
        <v>72</v>
      </c>
      <c r="F18" s="672" t="s">
        <v>54</v>
      </c>
      <c r="G18" s="307" t="s">
        <v>73</v>
      </c>
      <c r="H18" s="307">
        <v>21</v>
      </c>
    </row>
    <row r="19" spans="1:8" x14ac:dyDescent="0.25">
      <c r="A19" s="675" t="s">
        <v>454</v>
      </c>
      <c r="B19" s="316">
        <v>17</v>
      </c>
      <c r="C19" s="686" t="s">
        <v>4222</v>
      </c>
      <c r="D19" s="322"/>
      <c r="E19" s="672" t="s">
        <v>72</v>
      </c>
      <c r="F19" s="672" t="s">
        <v>62</v>
      </c>
      <c r="G19" s="139" t="s">
        <v>2325</v>
      </c>
      <c r="H19" s="672">
        <v>1</v>
      </c>
    </row>
    <row r="20" spans="1:8" x14ac:dyDescent="0.25">
      <c r="A20" s="675" t="s">
        <v>455</v>
      </c>
      <c r="B20" s="316">
        <v>18</v>
      </c>
      <c r="C20" s="686" t="s">
        <v>4223</v>
      </c>
      <c r="D20" s="322"/>
      <c r="E20" s="307" t="s">
        <v>71</v>
      </c>
      <c r="F20" s="307" t="s">
        <v>62</v>
      </c>
      <c r="G20" s="307" t="s">
        <v>3953</v>
      </c>
      <c r="H20" s="307">
        <v>1</v>
      </c>
    </row>
    <row r="21" spans="1:8" x14ac:dyDescent="0.25">
      <c r="A21" s="675" t="s">
        <v>456</v>
      </c>
      <c r="B21" s="316">
        <v>19</v>
      </c>
      <c r="C21" s="686" t="s">
        <v>4200</v>
      </c>
      <c r="D21" s="803" t="s">
        <v>4590</v>
      </c>
      <c r="E21" s="307"/>
      <c r="F21" s="307" t="s">
        <v>69</v>
      </c>
      <c r="G21" s="307" t="s">
        <v>73</v>
      </c>
      <c r="H21" s="322">
        <v>539</v>
      </c>
    </row>
    <row r="22" spans="1:8" x14ac:dyDescent="0.25">
      <c r="A22" s="675" t="s">
        <v>457</v>
      </c>
      <c r="B22" s="316">
        <v>20</v>
      </c>
      <c r="C22" s="686" t="s">
        <v>4201</v>
      </c>
      <c r="D22" s="803" t="s">
        <v>4591</v>
      </c>
      <c r="E22" s="307"/>
      <c r="F22" s="307" t="s">
        <v>69</v>
      </c>
      <c r="G22" s="307" t="s">
        <v>73</v>
      </c>
      <c r="H22" s="322">
        <v>540</v>
      </c>
    </row>
    <row r="23" spans="1:8" x14ac:dyDescent="0.25">
      <c r="A23" s="675" t="s">
        <v>458</v>
      </c>
      <c r="B23" s="316">
        <v>21</v>
      </c>
      <c r="C23" s="686" t="s">
        <v>4321</v>
      </c>
      <c r="D23" s="803" t="s">
        <v>4592</v>
      </c>
      <c r="E23" s="517"/>
      <c r="F23" s="517" t="s">
        <v>69</v>
      </c>
      <c r="G23" s="517" t="s">
        <v>73</v>
      </c>
      <c r="H23" s="322">
        <v>541</v>
      </c>
    </row>
    <row r="24" spans="1:8" x14ac:dyDescent="0.25">
      <c r="A24" s="675" t="s">
        <v>459</v>
      </c>
      <c r="B24" s="316">
        <v>22</v>
      </c>
      <c r="C24" s="686" t="s">
        <v>4199</v>
      </c>
      <c r="D24" s="803" t="s">
        <v>4593</v>
      </c>
      <c r="E24" s="307"/>
      <c r="F24" s="307" t="s">
        <v>69</v>
      </c>
      <c r="G24" s="307" t="s">
        <v>73</v>
      </c>
      <c r="H24" s="322">
        <v>542</v>
      </c>
    </row>
    <row r="25" spans="1:8" x14ac:dyDescent="0.25">
      <c r="A25" s="675" t="s">
        <v>460</v>
      </c>
      <c r="B25" s="316">
        <v>23</v>
      </c>
      <c r="C25" s="686" t="s">
        <v>4202</v>
      </c>
      <c r="D25" s="803" t="s">
        <v>4594</v>
      </c>
      <c r="E25" s="307"/>
      <c r="F25" s="307" t="s">
        <v>69</v>
      </c>
      <c r="G25" s="307" t="s">
        <v>73</v>
      </c>
      <c r="H25" s="322">
        <v>543</v>
      </c>
    </row>
    <row r="26" spans="1:8" x14ac:dyDescent="0.25">
      <c r="A26" s="675" t="s">
        <v>461</v>
      </c>
      <c r="B26" s="316">
        <v>24</v>
      </c>
      <c r="C26" s="686" t="s">
        <v>4203</v>
      </c>
      <c r="D26" s="803" t="s">
        <v>4595</v>
      </c>
      <c r="E26" s="307"/>
      <c r="F26" s="307" t="s">
        <v>69</v>
      </c>
      <c r="G26" s="307" t="s">
        <v>73</v>
      </c>
      <c r="H26" s="322">
        <v>544</v>
      </c>
    </row>
    <row r="27" spans="1:8" x14ac:dyDescent="0.25">
      <c r="A27" s="675" t="s">
        <v>462</v>
      </c>
      <c r="B27" s="316">
        <v>25</v>
      </c>
      <c r="C27" s="686" t="s">
        <v>4204</v>
      </c>
      <c r="D27" s="803" t="s">
        <v>4596</v>
      </c>
      <c r="E27" s="307"/>
      <c r="F27" s="307" t="s">
        <v>69</v>
      </c>
      <c r="G27" s="139" t="s">
        <v>73</v>
      </c>
      <c r="H27" s="322">
        <v>545</v>
      </c>
    </row>
    <row r="28" spans="1:8" x14ac:dyDescent="0.25">
      <c r="A28" s="675" t="s">
        <v>463</v>
      </c>
      <c r="B28" s="316">
        <v>26</v>
      </c>
      <c r="C28" s="686" t="s">
        <v>4205</v>
      </c>
      <c r="D28" s="803" t="s">
        <v>4597</v>
      </c>
      <c r="E28" s="307"/>
      <c r="F28" s="307" t="s">
        <v>69</v>
      </c>
      <c r="G28" s="307" t="s">
        <v>73</v>
      </c>
      <c r="H28" s="322">
        <v>546</v>
      </c>
    </row>
    <row r="29" spans="1:8" x14ac:dyDescent="0.25">
      <c r="A29" s="675" t="s">
        <v>464</v>
      </c>
      <c r="B29" s="316">
        <v>27</v>
      </c>
      <c r="C29" s="686" t="s">
        <v>4206</v>
      </c>
      <c r="D29" s="803" t="s">
        <v>4598</v>
      </c>
      <c r="E29" s="307"/>
      <c r="F29" s="307" t="s">
        <v>69</v>
      </c>
      <c r="G29" s="307" t="s">
        <v>73</v>
      </c>
      <c r="H29" s="322">
        <v>547</v>
      </c>
    </row>
    <row r="30" spans="1:8" x14ac:dyDescent="0.25">
      <c r="A30" s="675" t="s">
        <v>465</v>
      </c>
      <c r="B30" s="316">
        <v>28</v>
      </c>
      <c r="C30" s="686" t="s">
        <v>4207</v>
      </c>
      <c r="D30" s="803" t="s">
        <v>4599</v>
      </c>
      <c r="E30" s="307"/>
      <c r="F30" s="307" t="s">
        <v>69</v>
      </c>
      <c r="G30" s="307" t="s">
        <v>73</v>
      </c>
      <c r="H30" s="322">
        <v>548</v>
      </c>
    </row>
    <row r="31" spans="1:8" x14ac:dyDescent="0.25">
      <c r="A31" s="675" t="s">
        <v>466</v>
      </c>
      <c r="B31" s="316">
        <v>29</v>
      </c>
      <c r="C31" s="686" t="s">
        <v>4208</v>
      </c>
      <c r="D31" s="803" t="s">
        <v>4600</v>
      </c>
      <c r="E31" s="307"/>
      <c r="F31" s="307" t="s">
        <v>69</v>
      </c>
      <c r="G31" s="307" t="s">
        <v>73</v>
      </c>
      <c r="H31" s="322">
        <v>549</v>
      </c>
    </row>
    <row r="32" spans="1:8" x14ac:dyDescent="0.25">
      <c r="A32" s="675" t="s">
        <v>467</v>
      </c>
      <c r="B32" s="316">
        <v>30</v>
      </c>
      <c r="C32" s="686" t="s">
        <v>4209</v>
      </c>
      <c r="D32" s="803" t="s">
        <v>4601</v>
      </c>
      <c r="E32" s="307"/>
      <c r="F32" s="307" t="s">
        <v>69</v>
      </c>
      <c r="G32" s="307" t="s">
        <v>73</v>
      </c>
      <c r="H32" s="322">
        <v>550</v>
      </c>
    </row>
    <row r="33" spans="1:8" x14ac:dyDescent="0.25">
      <c r="A33" s="675" t="s">
        <v>468</v>
      </c>
      <c r="B33" s="316">
        <v>31</v>
      </c>
      <c r="C33" s="686" t="s">
        <v>4224</v>
      </c>
      <c r="D33" s="322"/>
      <c r="E33" s="307"/>
      <c r="F33" s="307" t="s">
        <v>54</v>
      </c>
      <c r="G33" s="307" t="s">
        <v>73</v>
      </c>
      <c r="H33" s="322">
        <v>59</v>
      </c>
    </row>
    <row r="34" spans="1:8" x14ac:dyDescent="0.25">
      <c r="A34" s="675" t="s">
        <v>469</v>
      </c>
      <c r="B34" s="316">
        <v>32</v>
      </c>
      <c r="C34" s="686" t="s">
        <v>4225</v>
      </c>
      <c r="D34" s="322"/>
      <c r="E34" s="307"/>
      <c r="F34" s="307" t="s">
        <v>54</v>
      </c>
      <c r="G34" s="307" t="s">
        <v>73</v>
      </c>
      <c r="H34" s="322">
        <v>60</v>
      </c>
    </row>
    <row r="35" spans="1:8" x14ac:dyDescent="0.25">
      <c r="A35" s="676" t="s">
        <v>470</v>
      </c>
      <c r="B35" s="316">
        <v>33</v>
      </c>
      <c r="C35" s="693" t="s">
        <v>43</v>
      </c>
      <c r="D35" s="322"/>
      <c r="E35" s="307"/>
      <c r="F35" s="307"/>
      <c r="G35" s="307"/>
      <c r="H35" s="307"/>
    </row>
    <row r="36" spans="1:8" x14ac:dyDescent="0.25">
      <c r="A36" s="676" t="s">
        <v>471</v>
      </c>
      <c r="B36" s="316">
        <v>34</v>
      </c>
      <c r="C36" s="693" t="s">
        <v>43</v>
      </c>
      <c r="D36" s="322"/>
      <c r="E36" s="307"/>
      <c r="F36" s="307"/>
      <c r="G36" s="307"/>
      <c r="H36" s="307"/>
    </row>
    <row r="37" spans="1:8" x14ac:dyDescent="0.25">
      <c r="A37" s="676" t="s">
        <v>472</v>
      </c>
      <c r="B37" s="316">
        <v>35</v>
      </c>
      <c r="C37" s="691" t="s">
        <v>4322</v>
      </c>
      <c r="D37" s="690"/>
      <c r="E37" s="670" t="s">
        <v>72</v>
      </c>
      <c r="F37" s="670" t="s">
        <v>63</v>
      </c>
      <c r="G37" s="670" t="s">
        <v>2500</v>
      </c>
      <c r="H37" s="307">
        <v>1</v>
      </c>
    </row>
    <row r="38" spans="1:8" x14ac:dyDescent="0.25">
      <c r="A38" s="676" t="s">
        <v>473</v>
      </c>
      <c r="B38" s="316">
        <v>36</v>
      </c>
      <c r="C38" s="692" t="s">
        <v>4323</v>
      </c>
      <c r="D38" s="222"/>
      <c r="E38" s="670" t="s">
        <v>72</v>
      </c>
      <c r="F38" s="670" t="s">
        <v>63</v>
      </c>
      <c r="G38" s="670" t="s">
        <v>2501</v>
      </c>
      <c r="H38" s="307">
        <v>1</v>
      </c>
    </row>
    <row r="39" spans="1:8" x14ac:dyDescent="0.25">
      <c r="A39" s="676" t="s">
        <v>474</v>
      </c>
      <c r="B39" s="316">
        <v>37</v>
      </c>
      <c r="C39" s="692" t="s">
        <v>4362</v>
      </c>
      <c r="D39" s="690"/>
      <c r="E39" s="670" t="s">
        <v>72</v>
      </c>
      <c r="F39" s="670" t="s">
        <v>63</v>
      </c>
      <c r="G39" s="670" t="s">
        <v>2526</v>
      </c>
      <c r="H39" s="670">
        <v>1</v>
      </c>
    </row>
    <row r="40" spans="1:8" x14ac:dyDescent="0.25">
      <c r="A40" s="676" t="s">
        <v>475</v>
      </c>
      <c r="B40" s="316">
        <v>38</v>
      </c>
      <c r="C40" s="692" t="s">
        <v>4363</v>
      </c>
      <c r="D40" s="690"/>
      <c r="E40" s="670" t="s">
        <v>72</v>
      </c>
      <c r="F40" s="670" t="s">
        <v>63</v>
      </c>
      <c r="G40" s="670" t="s">
        <v>2527</v>
      </c>
      <c r="H40" s="670">
        <v>1</v>
      </c>
    </row>
    <row r="41" spans="1:8" x14ac:dyDescent="0.25">
      <c r="A41" s="676" t="s">
        <v>476</v>
      </c>
      <c r="B41" s="316">
        <v>39</v>
      </c>
      <c r="C41" s="692" t="s">
        <v>4324</v>
      </c>
      <c r="D41" s="690"/>
      <c r="E41" s="670" t="s">
        <v>72</v>
      </c>
      <c r="F41" s="670" t="s">
        <v>63</v>
      </c>
      <c r="G41" s="670" t="s">
        <v>2329</v>
      </c>
      <c r="H41" s="670">
        <v>1</v>
      </c>
    </row>
    <row r="42" spans="1:8" x14ac:dyDescent="0.25">
      <c r="A42" s="676" t="s">
        <v>477</v>
      </c>
      <c r="B42" s="316">
        <v>40</v>
      </c>
      <c r="C42" s="692" t="s">
        <v>4325</v>
      </c>
      <c r="D42" s="690"/>
      <c r="E42" s="670" t="s">
        <v>72</v>
      </c>
      <c r="F42" s="670" t="s">
        <v>63</v>
      </c>
      <c r="G42" s="670" t="s">
        <v>4074</v>
      </c>
      <c r="H42" s="670">
        <v>1</v>
      </c>
    </row>
    <row r="43" spans="1:8" x14ac:dyDescent="0.25">
      <c r="A43" s="676" t="s">
        <v>478</v>
      </c>
      <c r="B43" s="316">
        <v>41</v>
      </c>
      <c r="C43" s="692" t="s">
        <v>4364</v>
      </c>
      <c r="D43" s="690"/>
      <c r="E43" s="670" t="s">
        <v>72</v>
      </c>
      <c r="F43" s="670" t="s">
        <v>63</v>
      </c>
      <c r="G43" s="670" t="s">
        <v>2322</v>
      </c>
      <c r="H43" s="670">
        <v>1</v>
      </c>
    </row>
    <row r="44" spans="1:8" x14ac:dyDescent="0.25">
      <c r="A44" s="676" t="s">
        <v>479</v>
      </c>
      <c r="B44" s="316">
        <v>42</v>
      </c>
      <c r="C44" s="692" t="s">
        <v>4365</v>
      </c>
      <c r="D44" s="690"/>
      <c r="E44" s="670" t="s">
        <v>72</v>
      </c>
      <c r="F44" s="670" t="s">
        <v>63</v>
      </c>
      <c r="G44" s="670" t="s">
        <v>2328</v>
      </c>
      <c r="H44" s="670">
        <v>1</v>
      </c>
    </row>
    <row r="45" spans="1:8" x14ac:dyDescent="0.25">
      <c r="A45" s="676" t="s">
        <v>480</v>
      </c>
      <c r="B45" s="316">
        <v>43</v>
      </c>
      <c r="C45" s="692" t="s">
        <v>4366</v>
      </c>
      <c r="D45" s="690"/>
      <c r="E45" s="670" t="s">
        <v>72</v>
      </c>
      <c r="F45" s="670" t="s">
        <v>63</v>
      </c>
      <c r="G45" s="670" t="s">
        <v>2326</v>
      </c>
      <c r="H45" s="670">
        <v>1</v>
      </c>
    </row>
    <row r="46" spans="1:8" x14ac:dyDescent="0.25">
      <c r="A46" s="676" t="s">
        <v>481</v>
      </c>
      <c r="B46" s="316">
        <v>44</v>
      </c>
      <c r="C46" s="692" t="s">
        <v>4367</v>
      </c>
      <c r="D46" s="690"/>
      <c r="E46" s="670" t="s">
        <v>72</v>
      </c>
      <c r="F46" s="670" t="s">
        <v>63</v>
      </c>
      <c r="G46" s="670" t="s">
        <v>2327</v>
      </c>
      <c r="H46" s="670">
        <v>1</v>
      </c>
    </row>
    <row r="47" spans="1:8" x14ac:dyDescent="0.25">
      <c r="A47" s="676" t="s">
        <v>482</v>
      </c>
      <c r="B47" s="316">
        <v>45</v>
      </c>
      <c r="C47" s="692" t="s">
        <v>4368</v>
      </c>
      <c r="D47" s="690"/>
      <c r="E47" s="670" t="s">
        <v>72</v>
      </c>
      <c r="F47" s="670" t="s">
        <v>63</v>
      </c>
      <c r="G47" s="670" t="s">
        <v>2496</v>
      </c>
      <c r="H47" s="670">
        <v>1</v>
      </c>
    </row>
    <row r="48" spans="1:8" x14ac:dyDescent="0.25">
      <c r="A48" s="676" t="s">
        <v>483</v>
      </c>
      <c r="B48" s="316">
        <v>46</v>
      </c>
      <c r="C48" s="692" t="s">
        <v>4369</v>
      </c>
      <c r="D48" s="690"/>
      <c r="E48" s="670" t="s">
        <v>72</v>
      </c>
      <c r="F48" s="670" t="s">
        <v>63</v>
      </c>
      <c r="G48" s="670" t="s">
        <v>2497</v>
      </c>
      <c r="H48" s="670">
        <v>1</v>
      </c>
    </row>
    <row r="49" spans="1:8" x14ac:dyDescent="0.25">
      <c r="A49" s="676" t="s">
        <v>484</v>
      </c>
      <c r="B49" s="316">
        <v>47</v>
      </c>
      <c r="C49" s="692" t="s">
        <v>4370</v>
      </c>
      <c r="D49" s="690"/>
      <c r="E49" s="670" t="s">
        <v>72</v>
      </c>
      <c r="F49" s="670" t="s">
        <v>63</v>
      </c>
      <c r="G49" s="670" t="s">
        <v>2498</v>
      </c>
      <c r="H49" s="670">
        <v>1</v>
      </c>
    </row>
    <row r="50" spans="1:8" x14ac:dyDescent="0.25">
      <c r="A50" s="676" t="s">
        <v>485</v>
      </c>
      <c r="B50" s="316">
        <v>48</v>
      </c>
      <c r="C50" s="692" t="s">
        <v>4371</v>
      </c>
      <c r="D50" s="690"/>
      <c r="E50" s="670" t="s">
        <v>72</v>
      </c>
      <c r="F50" s="670" t="s">
        <v>63</v>
      </c>
      <c r="G50" s="670" t="s">
        <v>2499</v>
      </c>
      <c r="H50" s="670">
        <v>1</v>
      </c>
    </row>
    <row r="51" spans="1:8" x14ac:dyDescent="0.25">
      <c r="A51" s="676" t="s">
        <v>486</v>
      </c>
      <c r="B51" s="316">
        <v>49</v>
      </c>
      <c r="C51" s="692" t="s">
        <v>4372</v>
      </c>
      <c r="D51" s="690"/>
      <c r="E51" s="670" t="s">
        <v>72</v>
      </c>
      <c r="F51" s="670" t="s">
        <v>63</v>
      </c>
      <c r="G51" s="670" t="s">
        <v>2338</v>
      </c>
      <c r="H51" s="670">
        <v>1</v>
      </c>
    </row>
    <row r="52" spans="1:8" x14ac:dyDescent="0.25">
      <c r="A52" s="676" t="s">
        <v>487</v>
      </c>
      <c r="B52" s="316">
        <v>50</v>
      </c>
      <c r="C52" s="692" t="s">
        <v>4373</v>
      </c>
      <c r="D52" s="690"/>
      <c r="E52" s="307" t="s">
        <v>72</v>
      </c>
      <c r="F52" s="670" t="s">
        <v>63</v>
      </c>
      <c r="G52" s="139" t="s">
        <v>2339</v>
      </c>
      <c r="H52" s="307">
        <v>1</v>
      </c>
    </row>
    <row r="53" spans="1:8" x14ac:dyDescent="0.25">
      <c r="A53" s="676" t="s">
        <v>488</v>
      </c>
      <c r="B53" s="316">
        <v>51</v>
      </c>
      <c r="C53" s="692" t="s">
        <v>4374</v>
      </c>
      <c r="D53" s="690"/>
      <c r="E53" s="670" t="s">
        <v>72</v>
      </c>
      <c r="F53" s="670" t="s">
        <v>63</v>
      </c>
      <c r="G53" s="670" t="s">
        <v>2344</v>
      </c>
      <c r="H53" s="670">
        <v>1</v>
      </c>
    </row>
    <row r="54" spans="1:8" x14ac:dyDescent="0.25">
      <c r="A54" s="676" t="s">
        <v>489</v>
      </c>
      <c r="B54" s="316">
        <v>52</v>
      </c>
      <c r="C54" s="692" t="s">
        <v>4375</v>
      </c>
      <c r="D54" s="690"/>
      <c r="E54" s="670" t="s">
        <v>72</v>
      </c>
      <c r="F54" s="670" t="s">
        <v>63</v>
      </c>
      <c r="G54" s="307" t="s">
        <v>2331</v>
      </c>
      <c r="H54" s="670">
        <v>1</v>
      </c>
    </row>
    <row r="55" spans="1:8" x14ac:dyDescent="0.25">
      <c r="A55" s="676" t="s">
        <v>490</v>
      </c>
      <c r="B55" s="316">
        <v>53</v>
      </c>
      <c r="C55" s="693" t="s">
        <v>43</v>
      </c>
      <c r="D55" s="690"/>
      <c r="E55" s="307"/>
      <c r="F55" s="307"/>
      <c r="G55" s="307"/>
      <c r="H55" s="307"/>
    </row>
    <row r="56" spans="1:8" x14ac:dyDescent="0.25">
      <c r="A56" s="676" t="s">
        <v>491</v>
      </c>
      <c r="B56" s="316">
        <v>54</v>
      </c>
      <c r="C56" s="693" t="s">
        <v>43</v>
      </c>
      <c r="D56" s="690"/>
      <c r="E56" s="307"/>
      <c r="F56" s="307"/>
      <c r="G56" s="307"/>
      <c r="H56" s="307"/>
    </row>
    <row r="57" spans="1:8" x14ac:dyDescent="0.25">
      <c r="A57" s="676" t="s">
        <v>492</v>
      </c>
      <c r="B57" s="316">
        <v>55</v>
      </c>
      <c r="C57" s="691" t="s">
        <v>4326</v>
      </c>
      <c r="D57" s="220"/>
      <c r="E57" s="670" t="s">
        <v>72</v>
      </c>
      <c r="F57" s="670" t="s">
        <v>63</v>
      </c>
      <c r="G57" s="670" t="s">
        <v>2500</v>
      </c>
      <c r="H57" s="307">
        <v>2</v>
      </c>
    </row>
    <row r="58" spans="1:8" x14ac:dyDescent="0.25">
      <c r="A58" s="676" t="s">
        <v>493</v>
      </c>
      <c r="B58" s="316">
        <v>56</v>
      </c>
      <c r="C58" s="692" t="s">
        <v>4327</v>
      </c>
      <c r="D58" s="222"/>
      <c r="E58" s="670" t="s">
        <v>72</v>
      </c>
      <c r="F58" s="670" t="s">
        <v>63</v>
      </c>
      <c r="G58" s="670" t="s">
        <v>2501</v>
      </c>
      <c r="H58" s="307">
        <v>2</v>
      </c>
    </row>
    <row r="59" spans="1:8" x14ac:dyDescent="0.25">
      <c r="A59" s="675" t="s">
        <v>494</v>
      </c>
      <c r="B59" s="316">
        <v>57</v>
      </c>
      <c r="C59" s="692" t="s">
        <v>4348</v>
      </c>
      <c r="D59" s="220"/>
      <c r="E59" s="670" t="s">
        <v>72</v>
      </c>
      <c r="F59" s="670" t="s">
        <v>63</v>
      </c>
      <c r="G59" s="670" t="s">
        <v>2526</v>
      </c>
      <c r="H59" s="307">
        <v>2</v>
      </c>
    </row>
    <row r="60" spans="1:8" x14ac:dyDescent="0.25">
      <c r="A60" s="675" t="s">
        <v>495</v>
      </c>
      <c r="B60" s="316">
        <v>58</v>
      </c>
      <c r="C60" s="692" t="s">
        <v>4349</v>
      </c>
      <c r="D60" s="220"/>
      <c r="E60" s="670" t="s">
        <v>72</v>
      </c>
      <c r="F60" s="670" t="s">
        <v>63</v>
      </c>
      <c r="G60" s="670" t="s">
        <v>2527</v>
      </c>
      <c r="H60" s="307">
        <v>2</v>
      </c>
    </row>
    <row r="61" spans="1:8" x14ac:dyDescent="0.25">
      <c r="A61" s="675" t="s">
        <v>496</v>
      </c>
      <c r="B61" s="316">
        <v>59</v>
      </c>
      <c r="C61" s="692" t="s">
        <v>4328</v>
      </c>
      <c r="D61" s="220"/>
      <c r="E61" s="670" t="s">
        <v>72</v>
      </c>
      <c r="F61" s="670" t="s">
        <v>63</v>
      </c>
      <c r="G61" s="670" t="s">
        <v>2329</v>
      </c>
      <c r="H61" s="307">
        <v>2</v>
      </c>
    </row>
    <row r="62" spans="1:8" x14ac:dyDescent="0.25">
      <c r="A62" s="675" t="s">
        <v>497</v>
      </c>
      <c r="B62" s="316">
        <v>60</v>
      </c>
      <c r="C62" s="692" t="s">
        <v>4329</v>
      </c>
      <c r="D62" s="220"/>
      <c r="E62" s="670" t="s">
        <v>72</v>
      </c>
      <c r="F62" s="670" t="s">
        <v>63</v>
      </c>
      <c r="G62" s="670" t="s">
        <v>4074</v>
      </c>
      <c r="H62" s="307">
        <v>2</v>
      </c>
    </row>
    <row r="63" spans="1:8" x14ac:dyDescent="0.25">
      <c r="A63" s="675" t="s">
        <v>498</v>
      </c>
      <c r="B63" s="316">
        <v>61</v>
      </c>
      <c r="C63" s="692" t="s">
        <v>4350</v>
      </c>
      <c r="D63" s="220"/>
      <c r="E63" s="670" t="s">
        <v>72</v>
      </c>
      <c r="F63" s="670" t="s">
        <v>63</v>
      </c>
      <c r="G63" s="670" t="s">
        <v>2322</v>
      </c>
      <c r="H63" s="307">
        <v>2</v>
      </c>
    </row>
    <row r="64" spans="1:8" x14ac:dyDescent="0.25">
      <c r="A64" s="675" t="s">
        <v>499</v>
      </c>
      <c r="B64" s="316">
        <v>62</v>
      </c>
      <c r="C64" s="692" t="s">
        <v>4351</v>
      </c>
      <c r="D64" s="220"/>
      <c r="E64" s="670" t="s">
        <v>72</v>
      </c>
      <c r="F64" s="670" t="s">
        <v>63</v>
      </c>
      <c r="G64" s="670" t="s">
        <v>2328</v>
      </c>
      <c r="H64" s="307">
        <v>2</v>
      </c>
    </row>
    <row r="65" spans="1:8" x14ac:dyDescent="0.25">
      <c r="A65" s="675" t="s">
        <v>500</v>
      </c>
      <c r="B65" s="316">
        <v>63</v>
      </c>
      <c r="C65" s="692" t="s">
        <v>4352</v>
      </c>
      <c r="D65" s="220"/>
      <c r="E65" s="670" t="s">
        <v>72</v>
      </c>
      <c r="F65" s="670" t="s">
        <v>63</v>
      </c>
      <c r="G65" s="670" t="s">
        <v>2326</v>
      </c>
      <c r="H65" s="307">
        <v>2</v>
      </c>
    </row>
    <row r="66" spans="1:8" x14ac:dyDescent="0.25">
      <c r="A66" s="675" t="s">
        <v>501</v>
      </c>
      <c r="B66" s="316">
        <v>64</v>
      </c>
      <c r="C66" s="692" t="s">
        <v>4353</v>
      </c>
      <c r="D66" s="220"/>
      <c r="E66" s="670" t="s">
        <v>72</v>
      </c>
      <c r="F66" s="670" t="s">
        <v>63</v>
      </c>
      <c r="G66" s="670" t="s">
        <v>2327</v>
      </c>
      <c r="H66" s="307">
        <v>2</v>
      </c>
    </row>
    <row r="67" spans="1:8" x14ac:dyDescent="0.25">
      <c r="A67" s="676" t="s">
        <v>502</v>
      </c>
      <c r="B67" s="316">
        <v>65</v>
      </c>
      <c r="C67" s="692" t="s">
        <v>4354</v>
      </c>
      <c r="D67" s="220"/>
      <c r="E67" s="670" t="s">
        <v>72</v>
      </c>
      <c r="F67" s="670" t="s">
        <v>63</v>
      </c>
      <c r="G67" s="670" t="s">
        <v>2496</v>
      </c>
      <c r="H67" s="307">
        <v>2</v>
      </c>
    </row>
    <row r="68" spans="1:8" x14ac:dyDescent="0.25">
      <c r="A68" s="676" t="s">
        <v>503</v>
      </c>
      <c r="B68" s="316">
        <v>66</v>
      </c>
      <c r="C68" s="692" t="s">
        <v>4355</v>
      </c>
      <c r="D68" s="220"/>
      <c r="E68" s="670" t="s">
        <v>72</v>
      </c>
      <c r="F68" s="670" t="s">
        <v>63</v>
      </c>
      <c r="G68" s="670" t="s">
        <v>2497</v>
      </c>
      <c r="H68" s="307">
        <v>2</v>
      </c>
    </row>
    <row r="69" spans="1:8" x14ac:dyDescent="0.25">
      <c r="A69" s="676" t="s">
        <v>504</v>
      </c>
      <c r="B69" s="316">
        <v>67</v>
      </c>
      <c r="C69" s="692" t="s">
        <v>4356</v>
      </c>
      <c r="D69" s="220"/>
      <c r="E69" s="670" t="s">
        <v>72</v>
      </c>
      <c r="F69" s="670" t="s">
        <v>63</v>
      </c>
      <c r="G69" s="670" t="s">
        <v>2498</v>
      </c>
      <c r="H69" s="307">
        <v>2</v>
      </c>
    </row>
    <row r="70" spans="1:8" x14ac:dyDescent="0.25">
      <c r="A70" s="676" t="s">
        <v>505</v>
      </c>
      <c r="B70" s="316">
        <v>68</v>
      </c>
      <c r="C70" s="692" t="s">
        <v>4357</v>
      </c>
      <c r="D70" s="220"/>
      <c r="E70" s="670" t="s">
        <v>72</v>
      </c>
      <c r="F70" s="670" t="s">
        <v>63</v>
      </c>
      <c r="G70" s="670" t="s">
        <v>2499</v>
      </c>
      <c r="H70" s="307">
        <v>2</v>
      </c>
    </row>
    <row r="71" spans="1:8" x14ac:dyDescent="0.25">
      <c r="A71" s="676" t="s">
        <v>506</v>
      </c>
      <c r="B71" s="316">
        <v>69</v>
      </c>
      <c r="C71" s="692" t="s">
        <v>4358</v>
      </c>
      <c r="D71" s="220"/>
      <c r="E71" s="670" t="s">
        <v>72</v>
      </c>
      <c r="F71" s="670" t="s">
        <v>63</v>
      </c>
      <c r="G71" s="670" t="s">
        <v>2338</v>
      </c>
      <c r="H71" s="307">
        <v>2</v>
      </c>
    </row>
    <row r="72" spans="1:8" x14ac:dyDescent="0.25">
      <c r="A72" s="676" t="s">
        <v>507</v>
      </c>
      <c r="B72" s="316">
        <v>70</v>
      </c>
      <c r="C72" s="692" t="s">
        <v>4359</v>
      </c>
      <c r="D72" s="220"/>
      <c r="E72" s="307" t="s">
        <v>72</v>
      </c>
      <c r="F72" s="670" t="s">
        <v>63</v>
      </c>
      <c r="G72" s="139" t="s">
        <v>2339</v>
      </c>
      <c r="H72" s="307">
        <v>2</v>
      </c>
    </row>
    <row r="73" spans="1:8" x14ac:dyDescent="0.25">
      <c r="A73" s="676" t="s">
        <v>508</v>
      </c>
      <c r="B73" s="316">
        <v>71</v>
      </c>
      <c r="C73" s="692" t="s">
        <v>4360</v>
      </c>
      <c r="D73" s="220"/>
      <c r="E73" s="670" t="s">
        <v>72</v>
      </c>
      <c r="F73" s="670" t="s">
        <v>63</v>
      </c>
      <c r="G73" s="670" t="s">
        <v>2344</v>
      </c>
      <c r="H73" s="307">
        <v>2</v>
      </c>
    </row>
    <row r="74" spans="1:8" x14ac:dyDescent="0.25">
      <c r="A74" s="676" t="s">
        <v>509</v>
      </c>
      <c r="B74" s="316">
        <v>72</v>
      </c>
      <c r="C74" s="692" t="s">
        <v>4361</v>
      </c>
      <c r="D74" s="220"/>
      <c r="E74" s="670" t="s">
        <v>72</v>
      </c>
      <c r="F74" s="670" t="s">
        <v>63</v>
      </c>
      <c r="G74" s="307" t="s">
        <v>2331</v>
      </c>
      <c r="H74" s="307">
        <v>2</v>
      </c>
    </row>
    <row r="75" spans="1:8" x14ac:dyDescent="0.25">
      <c r="A75" s="676" t="s">
        <v>510</v>
      </c>
      <c r="B75" s="316">
        <v>73</v>
      </c>
      <c r="C75" s="693" t="s">
        <v>43</v>
      </c>
      <c r="D75" s="220"/>
      <c r="E75" s="307"/>
      <c r="F75" s="307"/>
      <c r="G75" s="307"/>
      <c r="H75" s="307"/>
    </row>
    <row r="76" spans="1:8" x14ac:dyDescent="0.25">
      <c r="A76" s="676" t="s">
        <v>511</v>
      </c>
      <c r="B76" s="316">
        <v>74</v>
      </c>
      <c r="C76" s="693" t="s">
        <v>43</v>
      </c>
      <c r="D76" s="220"/>
      <c r="E76" s="307"/>
      <c r="F76" s="307"/>
      <c r="G76" s="307"/>
      <c r="H76" s="307"/>
    </row>
    <row r="77" spans="1:8" x14ac:dyDescent="0.25">
      <c r="A77" s="676" t="s">
        <v>512</v>
      </c>
      <c r="B77" s="316">
        <v>75</v>
      </c>
      <c r="C77" s="691" t="s">
        <v>4330</v>
      </c>
      <c r="D77" s="220"/>
      <c r="E77" s="670" t="s">
        <v>72</v>
      </c>
      <c r="F77" s="670" t="s">
        <v>63</v>
      </c>
      <c r="G77" s="670" t="s">
        <v>2500</v>
      </c>
      <c r="H77" s="307">
        <v>3</v>
      </c>
    </row>
    <row r="78" spans="1:8" x14ac:dyDescent="0.25">
      <c r="A78" s="676" t="s">
        <v>513</v>
      </c>
      <c r="B78" s="316">
        <v>76</v>
      </c>
      <c r="C78" s="692" t="s">
        <v>4331</v>
      </c>
      <c r="D78" s="222"/>
      <c r="E78" s="670" t="s">
        <v>72</v>
      </c>
      <c r="F78" s="670" t="s">
        <v>63</v>
      </c>
      <c r="G78" s="670" t="s">
        <v>2501</v>
      </c>
      <c r="H78" s="307">
        <v>3</v>
      </c>
    </row>
    <row r="79" spans="1:8" x14ac:dyDescent="0.25">
      <c r="A79" s="676" t="s">
        <v>514</v>
      </c>
      <c r="B79" s="316">
        <v>77</v>
      </c>
      <c r="C79" s="692" t="s">
        <v>4334</v>
      </c>
      <c r="D79" s="220"/>
      <c r="E79" s="670" t="s">
        <v>72</v>
      </c>
      <c r="F79" s="670" t="s">
        <v>63</v>
      </c>
      <c r="G79" s="670" t="s">
        <v>2526</v>
      </c>
      <c r="H79" s="307">
        <v>3</v>
      </c>
    </row>
    <row r="80" spans="1:8" x14ac:dyDescent="0.25">
      <c r="A80" s="676" t="s">
        <v>515</v>
      </c>
      <c r="B80" s="316">
        <v>78</v>
      </c>
      <c r="C80" s="692" t="s">
        <v>4335</v>
      </c>
      <c r="D80" s="220"/>
      <c r="E80" s="670" t="s">
        <v>72</v>
      </c>
      <c r="F80" s="670" t="s">
        <v>63</v>
      </c>
      <c r="G80" s="670" t="s">
        <v>2527</v>
      </c>
      <c r="H80" s="307">
        <v>3</v>
      </c>
    </row>
    <row r="81" spans="1:8" x14ac:dyDescent="0.25">
      <c r="A81" s="676" t="s">
        <v>516</v>
      </c>
      <c r="B81" s="316">
        <v>79</v>
      </c>
      <c r="C81" s="692" t="s">
        <v>4332</v>
      </c>
      <c r="D81" s="220"/>
      <c r="E81" s="670" t="s">
        <v>72</v>
      </c>
      <c r="F81" s="670" t="s">
        <v>63</v>
      </c>
      <c r="G81" s="670" t="s">
        <v>2329</v>
      </c>
      <c r="H81" s="307">
        <v>3</v>
      </c>
    </row>
    <row r="82" spans="1:8" x14ac:dyDescent="0.25">
      <c r="A82" s="676" t="s">
        <v>517</v>
      </c>
      <c r="B82" s="316">
        <v>80</v>
      </c>
      <c r="C82" s="692" t="s">
        <v>4333</v>
      </c>
      <c r="D82" s="220"/>
      <c r="E82" s="670" t="s">
        <v>72</v>
      </c>
      <c r="F82" s="670" t="s">
        <v>63</v>
      </c>
      <c r="G82" s="670" t="s">
        <v>4074</v>
      </c>
      <c r="H82" s="307">
        <v>3</v>
      </c>
    </row>
    <row r="83" spans="1:8" x14ac:dyDescent="0.25">
      <c r="A83" s="676" t="s">
        <v>518</v>
      </c>
      <c r="B83" s="316">
        <v>81</v>
      </c>
      <c r="C83" s="692" t="s">
        <v>4336</v>
      </c>
      <c r="D83" s="220"/>
      <c r="E83" s="670" t="s">
        <v>72</v>
      </c>
      <c r="F83" s="670" t="s">
        <v>63</v>
      </c>
      <c r="G83" s="670" t="s">
        <v>2322</v>
      </c>
      <c r="H83" s="307">
        <v>3</v>
      </c>
    </row>
    <row r="84" spans="1:8" x14ac:dyDescent="0.25">
      <c r="A84" s="676" t="s">
        <v>519</v>
      </c>
      <c r="B84" s="316">
        <v>82</v>
      </c>
      <c r="C84" s="692" t="s">
        <v>4337</v>
      </c>
      <c r="D84" s="220"/>
      <c r="E84" s="670" t="s">
        <v>72</v>
      </c>
      <c r="F84" s="670" t="s">
        <v>63</v>
      </c>
      <c r="G84" s="670" t="s">
        <v>2328</v>
      </c>
      <c r="H84" s="307">
        <v>3</v>
      </c>
    </row>
    <row r="85" spans="1:8" x14ac:dyDescent="0.25">
      <c r="A85" s="676" t="s">
        <v>520</v>
      </c>
      <c r="B85" s="316">
        <v>83</v>
      </c>
      <c r="C85" s="692" t="s">
        <v>4338</v>
      </c>
      <c r="D85" s="220"/>
      <c r="E85" s="670" t="s">
        <v>72</v>
      </c>
      <c r="F85" s="670" t="s">
        <v>63</v>
      </c>
      <c r="G85" s="670" t="s">
        <v>2326</v>
      </c>
      <c r="H85" s="307">
        <v>3</v>
      </c>
    </row>
    <row r="86" spans="1:8" x14ac:dyDescent="0.25">
      <c r="A86" s="676" t="s">
        <v>521</v>
      </c>
      <c r="B86" s="316">
        <v>84</v>
      </c>
      <c r="C86" s="692" t="s">
        <v>4339</v>
      </c>
      <c r="D86" s="220"/>
      <c r="E86" s="670" t="s">
        <v>72</v>
      </c>
      <c r="F86" s="670" t="s">
        <v>63</v>
      </c>
      <c r="G86" s="670" t="s">
        <v>2327</v>
      </c>
      <c r="H86" s="307">
        <v>3</v>
      </c>
    </row>
    <row r="87" spans="1:8" x14ac:dyDescent="0.25">
      <c r="A87" s="676" t="s">
        <v>522</v>
      </c>
      <c r="B87" s="316">
        <v>85</v>
      </c>
      <c r="C87" s="692" t="s">
        <v>4340</v>
      </c>
      <c r="D87" s="220"/>
      <c r="E87" s="670" t="s">
        <v>72</v>
      </c>
      <c r="F87" s="670" t="s">
        <v>63</v>
      </c>
      <c r="G87" s="670" t="s">
        <v>2496</v>
      </c>
      <c r="H87" s="307">
        <v>3</v>
      </c>
    </row>
    <row r="88" spans="1:8" x14ac:dyDescent="0.25">
      <c r="A88" s="676" t="s">
        <v>523</v>
      </c>
      <c r="B88" s="316">
        <v>86</v>
      </c>
      <c r="C88" s="692" t="s">
        <v>4341</v>
      </c>
      <c r="D88" s="220"/>
      <c r="E88" s="670" t="s">
        <v>72</v>
      </c>
      <c r="F88" s="670" t="s">
        <v>63</v>
      </c>
      <c r="G88" s="670" t="s">
        <v>2497</v>
      </c>
      <c r="H88" s="307">
        <v>3</v>
      </c>
    </row>
    <row r="89" spans="1:8" x14ac:dyDescent="0.25">
      <c r="A89" s="676" t="s">
        <v>524</v>
      </c>
      <c r="B89" s="316">
        <v>87</v>
      </c>
      <c r="C89" s="692" t="s">
        <v>4342</v>
      </c>
      <c r="D89" s="220"/>
      <c r="E89" s="670" t="s">
        <v>72</v>
      </c>
      <c r="F89" s="670" t="s">
        <v>63</v>
      </c>
      <c r="G89" s="670" t="s">
        <v>2498</v>
      </c>
      <c r="H89" s="307">
        <v>3</v>
      </c>
    </row>
    <row r="90" spans="1:8" x14ac:dyDescent="0.25">
      <c r="A90" s="676" t="s">
        <v>525</v>
      </c>
      <c r="B90" s="316">
        <v>88</v>
      </c>
      <c r="C90" s="692" t="s">
        <v>4343</v>
      </c>
      <c r="D90" s="220"/>
      <c r="E90" s="670" t="s">
        <v>72</v>
      </c>
      <c r="F90" s="670" t="s">
        <v>63</v>
      </c>
      <c r="G90" s="670" t="s">
        <v>2499</v>
      </c>
      <c r="H90" s="307">
        <v>3</v>
      </c>
    </row>
    <row r="91" spans="1:8" x14ac:dyDescent="0.25">
      <c r="A91" s="676" t="s">
        <v>526</v>
      </c>
      <c r="B91" s="316">
        <v>89</v>
      </c>
      <c r="C91" s="692" t="s">
        <v>4344</v>
      </c>
      <c r="D91" s="220"/>
      <c r="E91" s="670" t="s">
        <v>72</v>
      </c>
      <c r="F91" s="670" t="s">
        <v>63</v>
      </c>
      <c r="G91" s="670" t="s">
        <v>2338</v>
      </c>
      <c r="H91" s="307">
        <v>3</v>
      </c>
    </row>
    <row r="92" spans="1:8" x14ac:dyDescent="0.25">
      <c r="A92" s="676" t="s">
        <v>527</v>
      </c>
      <c r="B92" s="316">
        <v>90</v>
      </c>
      <c r="C92" s="692" t="s">
        <v>4345</v>
      </c>
      <c r="D92" s="220"/>
      <c r="E92" s="307" t="s">
        <v>72</v>
      </c>
      <c r="F92" s="670" t="s">
        <v>63</v>
      </c>
      <c r="G92" s="139" t="s">
        <v>2339</v>
      </c>
      <c r="H92" s="307">
        <v>3</v>
      </c>
    </row>
    <row r="93" spans="1:8" x14ac:dyDescent="0.25">
      <c r="A93" s="676" t="s">
        <v>528</v>
      </c>
      <c r="B93" s="316">
        <v>91</v>
      </c>
      <c r="C93" s="692" t="s">
        <v>4346</v>
      </c>
      <c r="D93" s="220"/>
      <c r="E93" s="670" t="s">
        <v>72</v>
      </c>
      <c r="F93" s="670" t="s">
        <v>63</v>
      </c>
      <c r="G93" s="670" t="s">
        <v>2344</v>
      </c>
      <c r="H93" s="307">
        <v>3</v>
      </c>
    </row>
    <row r="94" spans="1:8" x14ac:dyDescent="0.25">
      <c r="A94" s="676" t="s">
        <v>529</v>
      </c>
      <c r="B94" s="316">
        <v>92</v>
      </c>
      <c r="C94" s="692" t="s">
        <v>4347</v>
      </c>
      <c r="D94" s="220"/>
      <c r="E94" s="670" t="s">
        <v>72</v>
      </c>
      <c r="F94" s="670" t="s">
        <v>63</v>
      </c>
      <c r="G94" s="307" t="s">
        <v>2331</v>
      </c>
      <c r="H94" s="307">
        <v>3</v>
      </c>
    </row>
    <row r="95" spans="1:8" x14ac:dyDescent="0.25">
      <c r="A95" s="676" t="s">
        <v>530</v>
      </c>
      <c r="B95" s="316">
        <v>93</v>
      </c>
      <c r="C95" s="693" t="s">
        <v>43</v>
      </c>
      <c r="D95" s="220"/>
      <c r="E95" s="307"/>
      <c r="F95" s="307"/>
      <c r="G95" s="307"/>
      <c r="H95" s="307"/>
    </row>
    <row r="96" spans="1:8" x14ac:dyDescent="0.25">
      <c r="A96" s="676" t="s">
        <v>531</v>
      </c>
      <c r="B96" s="316">
        <v>94</v>
      </c>
      <c r="C96" s="693" t="s">
        <v>43</v>
      </c>
      <c r="D96" s="220"/>
      <c r="E96" s="307"/>
      <c r="F96" s="307"/>
      <c r="G96" s="307"/>
      <c r="H96" s="307"/>
    </row>
    <row r="97" spans="1:10" x14ac:dyDescent="0.25">
      <c r="A97" s="676" t="s">
        <v>532</v>
      </c>
      <c r="B97" s="316">
        <v>95</v>
      </c>
      <c r="C97" s="691" t="s">
        <v>4390</v>
      </c>
      <c r="D97" s="220"/>
      <c r="E97" s="670" t="s">
        <v>72</v>
      </c>
      <c r="F97" s="670" t="s">
        <v>63</v>
      </c>
      <c r="G97" s="670" t="s">
        <v>2500</v>
      </c>
      <c r="H97" s="307">
        <v>4</v>
      </c>
    </row>
    <row r="98" spans="1:10" x14ac:dyDescent="0.25">
      <c r="A98" s="676" t="s">
        <v>533</v>
      </c>
      <c r="B98" s="316">
        <v>96</v>
      </c>
      <c r="C98" s="692" t="s">
        <v>4391</v>
      </c>
      <c r="D98" s="222"/>
      <c r="E98" s="670" t="s">
        <v>72</v>
      </c>
      <c r="F98" s="670" t="s">
        <v>63</v>
      </c>
      <c r="G98" s="670" t="s">
        <v>2501</v>
      </c>
      <c r="H98" s="307">
        <v>4</v>
      </c>
    </row>
    <row r="99" spans="1:10" x14ac:dyDescent="0.25">
      <c r="A99" s="676" t="s">
        <v>534</v>
      </c>
      <c r="B99" s="316">
        <v>97</v>
      </c>
      <c r="C99" s="692" t="s">
        <v>4376</v>
      </c>
      <c r="D99" s="220"/>
      <c r="E99" s="670" t="s">
        <v>72</v>
      </c>
      <c r="F99" s="670" t="s">
        <v>63</v>
      </c>
      <c r="G99" s="670" t="s">
        <v>2526</v>
      </c>
      <c r="H99" s="307">
        <v>4</v>
      </c>
    </row>
    <row r="100" spans="1:10" x14ac:dyDescent="0.25">
      <c r="A100" s="676" t="s">
        <v>535</v>
      </c>
      <c r="B100" s="316">
        <v>98</v>
      </c>
      <c r="C100" s="692" t="s">
        <v>4377</v>
      </c>
      <c r="D100" s="220"/>
      <c r="E100" s="670" t="s">
        <v>72</v>
      </c>
      <c r="F100" s="670" t="s">
        <v>63</v>
      </c>
      <c r="G100" s="670" t="s">
        <v>2527</v>
      </c>
      <c r="H100" s="307">
        <v>4</v>
      </c>
    </row>
    <row r="101" spans="1:10" x14ac:dyDescent="0.25">
      <c r="A101" s="676" t="s">
        <v>536</v>
      </c>
      <c r="B101" s="316">
        <v>99</v>
      </c>
      <c r="C101" s="692" t="s">
        <v>4392</v>
      </c>
      <c r="D101" s="220"/>
      <c r="E101" s="670" t="s">
        <v>72</v>
      </c>
      <c r="F101" s="670" t="s">
        <v>63</v>
      </c>
      <c r="G101" s="670" t="s">
        <v>2329</v>
      </c>
      <c r="H101" s="307">
        <v>4</v>
      </c>
    </row>
    <row r="102" spans="1:10" x14ac:dyDescent="0.25">
      <c r="A102" s="676" t="s">
        <v>537</v>
      </c>
      <c r="B102" s="316">
        <v>100</v>
      </c>
      <c r="C102" s="692" t="s">
        <v>4393</v>
      </c>
      <c r="D102" s="220"/>
      <c r="E102" s="670" t="s">
        <v>72</v>
      </c>
      <c r="F102" s="670" t="s">
        <v>63</v>
      </c>
      <c r="G102" s="670" t="s">
        <v>4074</v>
      </c>
      <c r="H102" s="307">
        <v>4</v>
      </c>
    </row>
    <row r="103" spans="1:10" x14ac:dyDescent="0.25">
      <c r="A103" s="676" t="s">
        <v>538</v>
      </c>
      <c r="B103" s="316">
        <v>101</v>
      </c>
      <c r="C103" s="692" t="s">
        <v>4378</v>
      </c>
      <c r="D103" s="220"/>
      <c r="E103" s="670" t="s">
        <v>72</v>
      </c>
      <c r="F103" s="670" t="s">
        <v>63</v>
      </c>
      <c r="G103" s="670" t="s">
        <v>2322</v>
      </c>
      <c r="H103" s="307">
        <v>4</v>
      </c>
    </row>
    <row r="104" spans="1:10" x14ac:dyDescent="0.25">
      <c r="A104" s="676" t="s">
        <v>539</v>
      </c>
      <c r="B104" s="316">
        <v>102</v>
      </c>
      <c r="C104" s="692" t="s">
        <v>4379</v>
      </c>
      <c r="D104" s="220"/>
      <c r="E104" s="670" t="s">
        <v>72</v>
      </c>
      <c r="F104" s="670" t="s">
        <v>63</v>
      </c>
      <c r="G104" s="670" t="s">
        <v>2328</v>
      </c>
      <c r="H104" s="307">
        <v>4</v>
      </c>
      <c r="J104" s="304"/>
    </row>
    <row r="105" spans="1:10" x14ac:dyDescent="0.25">
      <c r="A105" s="676" t="s">
        <v>540</v>
      </c>
      <c r="B105" s="316">
        <v>103</v>
      </c>
      <c r="C105" s="692" t="s">
        <v>4380</v>
      </c>
      <c r="D105" s="220"/>
      <c r="E105" s="670" t="s">
        <v>72</v>
      </c>
      <c r="F105" s="670" t="s">
        <v>63</v>
      </c>
      <c r="G105" s="670" t="s">
        <v>2326</v>
      </c>
      <c r="H105" s="307">
        <v>4</v>
      </c>
      <c r="J105" s="304"/>
    </row>
    <row r="106" spans="1:10" x14ac:dyDescent="0.25">
      <c r="A106" s="676" t="s">
        <v>541</v>
      </c>
      <c r="B106" s="316">
        <v>104</v>
      </c>
      <c r="C106" s="692" t="s">
        <v>4381</v>
      </c>
      <c r="D106" s="220"/>
      <c r="E106" s="670" t="s">
        <v>72</v>
      </c>
      <c r="F106" s="670" t="s">
        <v>63</v>
      </c>
      <c r="G106" s="670" t="s">
        <v>2327</v>
      </c>
      <c r="H106" s="307">
        <v>4</v>
      </c>
      <c r="J106" s="304"/>
    </row>
    <row r="107" spans="1:10" x14ac:dyDescent="0.25">
      <c r="A107" s="676" t="s">
        <v>542</v>
      </c>
      <c r="B107" s="316">
        <v>105</v>
      </c>
      <c r="C107" s="692" t="s">
        <v>4382</v>
      </c>
      <c r="D107" s="220"/>
      <c r="E107" s="670" t="s">
        <v>72</v>
      </c>
      <c r="F107" s="670" t="s">
        <v>63</v>
      </c>
      <c r="G107" s="670" t="s">
        <v>2496</v>
      </c>
      <c r="H107" s="307">
        <v>4</v>
      </c>
      <c r="J107" s="304"/>
    </row>
    <row r="108" spans="1:10" x14ac:dyDescent="0.25">
      <c r="A108" s="676" t="s">
        <v>543</v>
      </c>
      <c r="B108" s="316">
        <v>106</v>
      </c>
      <c r="C108" s="692" t="s">
        <v>4383</v>
      </c>
      <c r="D108" s="220"/>
      <c r="E108" s="670" t="s">
        <v>72</v>
      </c>
      <c r="F108" s="670" t="s">
        <v>63</v>
      </c>
      <c r="G108" s="670" t="s">
        <v>2497</v>
      </c>
      <c r="H108" s="307">
        <v>4</v>
      </c>
      <c r="J108" s="304"/>
    </row>
    <row r="109" spans="1:10" x14ac:dyDescent="0.25">
      <c r="A109" s="676" t="s">
        <v>544</v>
      </c>
      <c r="B109" s="316">
        <v>107</v>
      </c>
      <c r="C109" s="692" t="s">
        <v>4384</v>
      </c>
      <c r="D109" s="220"/>
      <c r="E109" s="670" t="s">
        <v>72</v>
      </c>
      <c r="F109" s="670" t="s">
        <v>63</v>
      </c>
      <c r="G109" s="670" t="s">
        <v>2498</v>
      </c>
      <c r="H109" s="307">
        <v>4</v>
      </c>
      <c r="J109" s="304"/>
    </row>
    <row r="110" spans="1:10" x14ac:dyDescent="0.25">
      <c r="A110" s="676" t="s">
        <v>545</v>
      </c>
      <c r="B110" s="316">
        <v>108</v>
      </c>
      <c r="C110" s="692" t="s">
        <v>4385</v>
      </c>
      <c r="D110" s="220"/>
      <c r="E110" s="670" t="s">
        <v>72</v>
      </c>
      <c r="F110" s="670" t="s">
        <v>63</v>
      </c>
      <c r="G110" s="670" t="s">
        <v>2499</v>
      </c>
      <c r="H110" s="307">
        <v>4</v>
      </c>
      <c r="J110" s="304"/>
    </row>
    <row r="111" spans="1:10" x14ac:dyDescent="0.25">
      <c r="A111" s="676" t="s">
        <v>546</v>
      </c>
      <c r="B111" s="316">
        <v>109</v>
      </c>
      <c r="C111" s="692" t="s">
        <v>4386</v>
      </c>
      <c r="D111" s="220"/>
      <c r="E111" s="670" t="s">
        <v>72</v>
      </c>
      <c r="F111" s="670" t="s">
        <v>63</v>
      </c>
      <c r="G111" s="670" t="s">
        <v>2338</v>
      </c>
      <c r="H111" s="307">
        <v>4</v>
      </c>
      <c r="J111" s="304"/>
    </row>
    <row r="112" spans="1:10" x14ac:dyDescent="0.25">
      <c r="A112" s="676" t="s">
        <v>547</v>
      </c>
      <c r="B112" s="316">
        <v>110</v>
      </c>
      <c r="C112" s="692" t="s">
        <v>4387</v>
      </c>
      <c r="D112" s="220"/>
      <c r="E112" s="307" t="s">
        <v>72</v>
      </c>
      <c r="F112" s="670" t="s">
        <v>63</v>
      </c>
      <c r="G112" s="139" t="s">
        <v>2339</v>
      </c>
      <c r="H112" s="307">
        <v>4</v>
      </c>
      <c r="J112" s="304"/>
    </row>
    <row r="113" spans="1:10" x14ac:dyDescent="0.25">
      <c r="A113" s="676" t="s">
        <v>548</v>
      </c>
      <c r="B113" s="316">
        <v>111</v>
      </c>
      <c r="C113" s="692" t="s">
        <v>4388</v>
      </c>
      <c r="D113" s="220"/>
      <c r="E113" s="670" t="s">
        <v>72</v>
      </c>
      <c r="F113" s="670" t="s">
        <v>63</v>
      </c>
      <c r="G113" s="670" t="s">
        <v>2344</v>
      </c>
      <c r="H113" s="307">
        <v>4</v>
      </c>
      <c r="J113" s="304"/>
    </row>
    <row r="114" spans="1:10" x14ac:dyDescent="0.25">
      <c r="A114" s="676" t="s">
        <v>549</v>
      </c>
      <c r="B114" s="316">
        <v>112</v>
      </c>
      <c r="C114" s="692" t="s">
        <v>4389</v>
      </c>
      <c r="D114" s="220"/>
      <c r="E114" s="670" t="s">
        <v>72</v>
      </c>
      <c r="F114" s="670" t="s">
        <v>63</v>
      </c>
      <c r="G114" s="307" t="s">
        <v>2331</v>
      </c>
      <c r="H114" s="307">
        <v>4</v>
      </c>
      <c r="J114" s="304"/>
    </row>
    <row r="115" spans="1:10" x14ac:dyDescent="0.25">
      <c r="A115" s="676" t="s">
        <v>550</v>
      </c>
      <c r="B115" s="316">
        <v>113</v>
      </c>
      <c r="C115" s="693" t="s">
        <v>43</v>
      </c>
      <c r="D115" s="220"/>
      <c r="E115" s="307"/>
      <c r="F115" s="307"/>
      <c r="G115" s="307"/>
      <c r="H115" s="307"/>
      <c r="J115" s="304"/>
    </row>
    <row r="116" spans="1:10" x14ac:dyDescent="0.25">
      <c r="A116" s="676" t="s">
        <v>551</v>
      </c>
      <c r="B116" s="316">
        <v>114</v>
      </c>
      <c r="C116" s="693" t="s">
        <v>43</v>
      </c>
      <c r="D116" s="220"/>
      <c r="E116" s="307"/>
      <c r="F116" s="307"/>
      <c r="G116" s="307"/>
      <c r="H116" s="307"/>
      <c r="J116" s="304"/>
    </row>
    <row r="117" spans="1:10" x14ac:dyDescent="0.25">
      <c r="A117" s="676" t="s">
        <v>552</v>
      </c>
      <c r="B117" s="316">
        <v>115</v>
      </c>
      <c r="C117" s="679" t="s">
        <v>43</v>
      </c>
      <c r="D117" s="220"/>
      <c r="E117" s="670"/>
      <c r="F117" s="670"/>
      <c r="G117" s="670"/>
      <c r="H117" s="670"/>
      <c r="J117" s="304"/>
    </row>
    <row r="118" spans="1:10" x14ac:dyDescent="0.25">
      <c r="A118" s="676" t="s">
        <v>553</v>
      </c>
      <c r="B118" s="316">
        <v>116</v>
      </c>
      <c r="C118" s="680" t="s">
        <v>43</v>
      </c>
      <c r="D118" s="220"/>
      <c r="E118" s="307"/>
      <c r="F118" s="670"/>
      <c r="G118" s="307"/>
      <c r="H118" s="670"/>
      <c r="J118" s="304"/>
    </row>
    <row r="119" spans="1:10" x14ac:dyDescent="0.25">
      <c r="A119" s="676" t="s">
        <v>554</v>
      </c>
      <c r="B119" s="316">
        <v>117</v>
      </c>
      <c r="C119" s="680" t="s">
        <v>43</v>
      </c>
      <c r="D119" s="220"/>
      <c r="E119" s="307"/>
      <c r="F119" s="307"/>
      <c r="G119" s="307"/>
      <c r="H119" s="307"/>
      <c r="J119" s="304"/>
    </row>
    <row r="120" spans="1:10" x14ac:dyDescent="0.25">
      <c r="A120" s="676" t="s">
        <v>555</v>
      </c>
      <c r="B120" s="316">
        <v>118</v>
      </c>
      <c r="C120" s="680" t="s">
        <v>43</v>
      </c>
      <c r="D120" s="220"/>
      <c r="E120" s="307"/>
      <c r="F120" s="307"/>
      <c r="G120" s="307"/>
      <c r="H120" s="307"/>
      <c r="J120" s="304"/>
    </row>
    <row r="121" spans="1:10" x14ac:dyDescent="0.25">
      <c r="A121" s="676" t="s">
        <v>556</v>
      </c>
      <c r="B121" s="316">
        <v>119</v>
      </c>
      <c r="C121" s="680" t="s">
        <v>43</v>
      </c>
      <c r="D121" s="220"/>
      <c r="E121" s="307"/>
      <c r="F121" s="307"/>
      <c r="G121" s="164"/>
      <c r="H121" s="307"/>
      <c r="J121" s="304"/>
    </row>
    <row r="122" spans="1:10" x14ac:dyDescent="0.25">
      <c r="A122" s="676" t="s">
        <v>557</v>
      </c>
      <c r="B122" s="316">
        <v>120</v>
      </c>
      <c r="C122" s="680" t="s">
        <v>43</v>
      </c>
      <c r="D122" s="220"/>
      <c r="E122" s="307"/>
      <c r="F122" s="307"/>
      <c r="G122" s="164"/>
      <c r="H122" s="307"/>
      <c r="J122" s="304"/>
    </row>
    <row r="123" spans="1:10" x14ac:dyDescent="0.25">
      <c r="A123" s="676" t="s">
        <v>558</v>
      </c>
      <c r="B123" s="316">
        <v>121</v>
      </c>
      <c r="C123" s="680" t="s">
        <v>43</v>
      </c>
      <c r="D123" s="220"/>
      <c r="E123" s="307"/>
      <c r="F123" s="307"/>
      <c r="G123" s="164"/>
      <c r="H123" s="307"/>
      <c r="J123" s="304"/>
    </row>
    <row r="124" spans="1:10" x14ac:dyDescent="0.25">
      <c r="A124" s="676" t="s">
        <v>559</v>
      </c>
      <c r="B124" s="316">
        <v>122</v>
      </c>
      <c r="C124" s="680" t="s">
        <v>43</v>
      </c>
      <c r="D124" s="220"/>
      <c r="E124" s="307"/>
      <c r="F124" s="307"/>
      <c r="G124" s="164"/>
      <c r="H124" s="307"/>
      <c r="J124" s="304"/>
    </row>
    <row r="125" spans="1:10" x14ac:dyDescent="0.25">
      <c r="A125" s="676" t="s">
        <v>560</v>
      </c>
      <c r="B125" s="316">
        <v>123</v>
      </c>
      <c r="C125" s="680" t="s">
        <v>43</v>
      </c>
      <c r="D125" s="220"/>
      <c r="E125" s="307"/>
      <c r="F125" s="307"/>
      <c r="G125" s="164"/>
      <c r="H125" s="307"/>
      <c r="J125" s="304"/>
    </row>
    <row r="126" spans="1:10" x14ac:dyDescent="0.25">
      <c r="A126" s="676" t="s">
        <v>561</v>
      </c>
      <c r="B126" s="316">
        <v>124</v>
      </c>
      <c r="C126" s="681" t="s">
        <v>43</v>
      </c>
      <c r="D126" s="220"/>
      <c r="E126" s="307"/>
      <c r="F126" s="307"/>
      <c r="G126" s="164"/>
      <c r="H126" s="307"/>
      <c r="J126" s="304"/>
    </row>
    <row r="127" spans="1:10" x14ac:dyDescent="0.25">
      <c r="A127" s="676" t="s">
        <v>562</v>
      </c>
      <c r="B127" s="316">
        <v>125</v>
      </c>
      <c r="C127" s="691" t="str">
        <f>CONCATENATE(НА!B$4,". Агрегатная защита. ",'Защ НА'!B4)</f>
        <v>ПНА №036.1. Агрегатная защита. Аварийная максимальная температура нефти на выходе из насоса</v>
      </c>
      <c r="D127" s="220"/>
      <c r="E127" s="307"/>
      <c r="F127" s="670" t="s">
        <v>58</v>
      </c>
      <c r="G127" s="670" t="s">
        <v>2393</v>
      </c>
      <c r="H127" s="670">
        <v>1</v>
      </c>
      <c r="I127" s="304"/>
      <c r="J127" s="304"/>
    </row>
    <row r="128" spans="1:10" x14ac:dyDescent="0.25">
      <c r="A128" s="676" t="s">
        <v>563</v>
      </c>
      <c r="B128" s="316">
        <v>126</v>
      </c>
      <c r="C128" s="691" t="str">
        <f>CONCATENATE(НА!B$4,". Агрегатная защита. ",'Защ НА'!B5)</f>
        <v>ПНА №036.1. Агрегатная защита. Недостоверность измерений температуры корпуса насоса</v>
      </c>
      <c r="D128" s="220"/>
      <c r="E128" s="307"/>
      <c r="F128" s="670" t="s">
        <v>58</v>
      </c>
      <c r="G128" s="670" t="s">
        <v>2393</v>
      </c>
      <c r="H128" s="670">
        <v>2</v>
      </c>
      <c r="I128" s="304"/>
      <c r="J128" s="304"/>
    </row>
    <row r="129" spans="1:10" x14ac:dyDescent="0.25">
      <c r="A129" s="676" t="s">
        <v>564</v>
      </c>
      <c r="B129" s="316">
        <v>127</v>
      </c>
      <c r="C129" s="691" t="str">
        <f>CONCATENATE(НА!B$4,". Агрегатная защита. ",'Защ НА'!B6)</f>
        <v>ПНА №036.1. Агрегатная защита. Аварийная максимальная температура опорно-упорного подшипника насоса (точка 1)</v>
      </c>
      <c r="D129" s="220"/>
      <c r="E129" s="307"/>
      <c r="F129" s="670" t="s">
        <v>58</v>
      </c>
      <c r="G129" s="670" t="s">
        <v>2393</v>
      </c>
      <c r="H129" s="670">
        <v>3</v>
      </c>
      <c r="I129" s="304"/>
      <c r="J129" s="304"/>
    </row>
    <row r="130" spans="1:10" x14ac:dyDescent="0.25">
      <c r="A130" s="676" t="s">
        <v>565</v>
      </c>
      <c r="B130" s="316">
        <v>128</v>
      </c>
      <c r="C130" s="691" t="str">
        <f>CONCATENATE(НА!B$4,". Агрегатная защита. ",'Защ НА'!B7)</f>
        <v>ПНА №036.1. Агрегатная защита. Аварийная максимальная температура опорно-упорного подшипника насоса (точка 2)</v>
      </c>
      <c r="D130" s="220"/>
      <c r="E130" s="307"/>
      <c r="F130" s="670" t="s">
        <v>58</v>
      </c>
      <c r="G130" s="670" t="s">
        <v>2393</v>
      </c>
      <c r="H130" s="670">
        <v>4</v>
      </c>
      <c r="I130" s="304"/>
      <c r="J130" s="304"/>
    </row>
    <row r="131" spans="1:10" x14ac:dyDescent="0.25">
      <c r="A131" s="676" t="s">
        <v>566</v>
      </c>
      <c r="B131" s="316">
        <v>129</v>
      </c>
      <c r="C131" s="691" t="str">
        <f>CONCATENATE(НА!B$4,". Агрегатная защита. ",'Защ НА'!B8)</f>
        <v>ПНА №036.1. Агрегатная защита. Аварийная максимальная температура нижнего подшипника ЭД</v>
      </c>
      <c r="D131" s="220"/>
      <c r="E131" s="307"/>
      <c r="F131" s="670" t="s">
        <v>58</v>
      </c>
      <c r="G131" s="670" t="s">
        <v>2393</v>
      </c>
      <c r="H131" s="670">
        <v>5</v>
      </c>
      <c r="I131" s="304"/>
      <c r="J131" s="304"/>
    </row>
    <row r="132" spans="1:10" x14ac:dyDescent="0.25">
      <c r="A132" s="676" t="s">
        <v>567</v>
      </c>
      <c r="B132" s="316">
        <v>130</v>
      </c>
      <c r="C132" s="691" t="str">
        <f>CONCATENATE(НА!B$4,". Агрегатная защита. ",'Защ НА'!B9)</f>
        <v>ПНА №036.1. Агрегатная защита. Аварийная максимальная температура верхнего подшипника ЭД (точка 1)</v>
      </c>
      <c r="D132" s="220"/>
      <c r="E132" s="307"/>
      <c r="F132" s="670" t="s">
        <v>58</v>
      </c>
      <c r="G132" s="670" t="s">
        <v>2393</v>
      </c>
      <c r="H132" s="670">
        <v>6</v>
      </c>
      <c r="I132" s="304"/>
      <c r="J132" s="304"/>
    </row>
    <row r="133" spans="1:10" x14ac:dyDescent="0.25">
      <c r="A133" s="676" t="s">
        <v>568</v>
      </c>
      <c r="B133" s="316">
        <v>131</v>
      </c>
      <c r="C133" s="691" t="str">
        <f>CONCATENATE(НА!B$4,". Агрегатная защита. ",'Защ НА'!B10)</f>
        <v>ПНА №036.1. Агрегатная защита. Аварийная максимальная температура верхнего подшипника ЭД (точка 2)</v>
      </c>
      <c r="D133" s="220"/>
      <c r="E133" s="307"/>
      <c r="F133" s="670" t="s">
        <v>58</v>
      </c>
      <c r="G133" s="670" t="s">
        <v>2393</v>
      </c>
      <c r="H133" s="670">
        <v>7</v>
      </c>
      <c r="I133" s="304"/>
      <c r="J133" s="304"/>
    </row>
    <row r="134" spans="1:10" x14ac:dyDescent="0.25">
      <c r="A134" s="676" t="s">
        <v>569</v>
      </c>
      <c r="B134" s="316">
        <v>132</v>
      </c>
      <c r="C134" s="691" t="str">
        <f>CONCATENATE(НА!B$4,". Агрегатная защита. ",'Защ НА'!B11)</f>
        <v>ПНА №036.1. Агрегатная защита. Недостоверность измерений температуры опорно-упорного подшипника насоса (точка 1)</v>
      </c>
      <c r="D134" s="220"/>
      <c r="E134" s="307"/>
      <c r="F134" s="670" t="s">
        <v>58</v>
      </c>
      <c r="G134" s="670" t="s">
        <v>2393</v>
      </c>
      <c r="H134" s="670">
        <v>8</v>
      </c>
      <c r="I134" s="304"/>
      <c r="J134" s="304"/>
    </row>
    <row r="135" spans="1:10" x14ac:dyDescent="0.25">
      <c r="A135" s="676" t="s">
        <v>570</v>
      </c>
      <c r="B135" s="316">
        <v>133</v>
      </c>
      <c r="C135" s="691" t="str">
        <f>CONCATENATE(НА!B$4,". Агрегатная защита. ",'Защ НА'!B12)</f>
        <v>ПНА №036.1. Агрегатная защита. Недостоверность измерений температуры опорно-упорного подшипника насоса (точка 2)</v>
      </c>
      <c r="D135" s="220"/>
      <c r="E135" s="307"/>
      <c r="F135" s="670" t="s">
        <v>58</v>
      </c>
      <c r="G135" s="670" t="s">
        <v>2393</v>
      </c>
      <c r="H135" s="670">
        <v>9</v>
      </c>
      <c r="I135" s="304"/>
      <c r="J135" s="304"/>
    </row>
    <row r="136" spans="1:10" x14ac:dyDescent="0.25">
      <c r="A136" s="676" t="s">
        <v>571</v>
      </c>
      <c r="B136" s="316">
        <v>134</v>
      </c>
      <c r="C136" s="691" t="str">
        <f>CONCATENATE(НА!B$4,". Агрегатная защита. ",'Защ НА'!B13)</f>
        <v>ПНА №036.1. Агрегатная защита. Недостоверность измерений температуры нижнего подшипника ЭД</v>
      </c>
      <c r="D136" s="220"/>
      <c r="E136" s="307"/>
      <c r="F136" s="670" t="s">
        <v>58</v>
      </c>
      <c r="G136" s="670" t="s">
        <v>2393</v>
      </c>
      <c r="H136" s="670">
        <v>10</v>
      </c>
      <c r="I136" s="304"/>
      <c r="J136" s="304"/>
    </row>
    <row r="137" spans="1:10" x14ac:dyDescent="0.25">
      <c r="A137" s="676" t="s">
        <v>572</v>
      </c>
      <c r="B137" s="316">
        <v>135</v>
      </c>
      <c r="C137" s="691" t="str">
        <f>CONCATENATE(НА!B$4,". Агрегатная защита. ",'Защ НА'!B14)</f>
        <v>ПНА №036.1. Агрегатная защита. Недостоверность измерений температуры верхнего подшипника ЭД (точка 1)</v>
      </c>
      <c r="D137" s="220"/>
      <c r="E137" s="307"/>
      <c r="F137" s="670" t="s">
        <v>58</v>
      </c>
      <c r="G137" s="670" t="s">
        <v>2393</v>
      </c>
      <c r="H137" s="670">
        <v>11</v>
      </c>
      <c r="I137" s="304"/>
      <c r="J137" s="304"/>
    </row>
    <row r="138" spans="1:10" x14ac:dyDescent="0.25">
      <c r="A138" s="676" t="s">
        <v>573</v>
      </c>
      <c r="B138" s="316">
        <v>136</v>
      </c>
      <c r="C138" s="691" t="str">
        <f>CONCATENATE(НА!B$4,". Агрегатная защита. ",'Защ НА'!B15)</f>
        <v>ПНА №036.1. Агрегатная защита. Недостоверность измерений температуры верхнего подшипника ЭД (точка 2)</v>
      </c>
      <c r="D138" s="220"/>
      <c r="E138" s="307"/>
      <c r="F138" s="670" t="s">
        <v>58</v>
      </c>
      <c r="G138" s="670" t="s">
        <v>2393</v>
      </c>
      <c r="H138" s="670">
        <v>12</v>
      </c>
      <c r="I138" s="304"/>
      <c r="J138" s="304"/>
    </row>
    <row r="139" spans="1:10" x14ac:dyDescent="0.25">
      <c r="A139" s="675" t="s">
        <v>574</v>
      </c>
      <c r="B139" s="316">
        <v>137</v>
      </c>
      <c r="C139" s="691" t="str">
        <f>CONCATENATE(НА!B$4,". Агрегатная защита. ",'Защ НА'!B16)</f>
        <v>ПНА №036.1. Агрегатная защита. Aварийные утечки через торцевое уплотнение насоса</v>
      </c>
      <c r="D139" s="220"/>
      <c r="E139" s="307"/>
      <c r="F139" s="670" t="s">
        <v>58</v>
      </c>
      <c r="G139" s="670" t="s">
        <v>2393</v>
      </c>
      <c r="H139" s="670">
        <v>13</v>
      </c>
      <c r="I139" s="304"/>
      <c r="J139" s="304"/>
    </row>
    <row r="140" spans="1:10" x14ac:dyDescent="0.25">
      <c r="A140" s="675" t="s">
        <v>575</v>
      </c>
      <c r="B140" s="316">
        <v>138</v>
      </c>
      <c r="C140" s="691" t="str">
        <f>CONCATENATE(НА!B$4,". Агрегатная защита. ",'Защ НА'!B17)</f>
        <v xml:space="preserve">ПНА №036.1. Агрегатная защита. Аварийная максимальная вибрация опорно-упорного подшипника насоса в нестац. режиме (горизонтальная) </v>
      </c>
      <c r="D140" s="220"/>
      <c r="E140" s="307"/>
      <c r="F140" s="670" t="s">
        <v>58</v>
      </c>
      <c r="G140" s="670" t="s">
        <v>2393</v>
      </c>
      <c r="H140" s="670">
        <v>14</v>
      </c>
      <c r="I140" s="304"/>
      <c r="J140" s="304"/>
    </row>
    <row r="141" spans="1:10" x14ac:dyDescent="0.25">
      <c r="A141" s="675" t="s">
        <v>576</v>
      </c>
      <c r="B141" s="316">
        <v>139</v>
      </c>
      <c r="C141" s="691" t="str">
        <f>CONCATENATE(НА!B$4,". Агрегатная защита. ",'Защ НА'!B18)</f>
        <v xml:space="preserve">ПНА №036.1. Агрегатная защита. Аварийная максимальная вибрация опорно-упорного подшипника насоса в нестац. режиме (поперечная) </v>
      </c>
      <c r="D141" s="220"/>
      <c r="E141" s="307"/>
      <c r="F141" s="670" t="s">
        <v>58</v>
      </c>
      <c r="G141" s="670" t="s">
        <v>2393</v>
      </c>
      <c r="H141" s="670">
        <v>15</v>
      </c>
      <c r="I141" s="304"/>
      <c r="J141" s="304"/>
    </row>
    <row r="142" spans="1:10" x14ac:dyDescent="0.25">
      <c r="A142" s="675" t="s">
        <v>577</v>
      </c>
      <c r="B142" s="316">
        <v>140</v>
      </c>
      <c r="C142" s="691" t="str">
        <f>CONCATENATE(НА!B$4,". Агрегатная защита. ",'Защ НА'!B19)</f>
        <v>ПНА №036.1. Агрегатная защита. Аварийная максимальная вибрация опорно-упорного подшипника насоса в стац. режиме (горизонтальная) . Порог 1</v>
      </c>
      <c r="D142" s="220"/>
      <c r="E142" s="307"/>
      <c r="F142" s="670" t="s">
        <v>58</v>
      </c>
      <c r="G142" s="670" t="s">
        <v>2393</v>
      </c>
      <c r="H142" s="670">
        <v>16</v>
      </c>
      <c r="I142" s="304"/>
      <c r="J142" s="304"/>
    </row>
    <row r="143" spans="1:10" x14ac:dyDescent="0.25">
      <c r="A143" s="675" t="s">
        <v>578</v>
      </c>
      <c r="B143" s="316">
        <v>141</v>
      </c>
      <c r="C143" s="691" t="str">
        <f>CONCATENATE(НА!B$4,". Агрегатная защита. ",'Защ НА'!B20)</f>
        <v>ПНА №036.1. Агрегатная защита. Аварийная максимальная вибрация опорно-упорного подшипника насоса в стац. режиме (поперечная) . Порог 1</v>
      </c>
      <c r="D143" s="220"/>
      <c r="E143" s="307"/>
      <c r="F143" s="670" t="s">
        <v>58</v>
      </c>
      <c r="G143" s="670" t="s">
        <v>2393</v>
      </c>
      <c r="H143" s="670">
        <v>17</v>
      </c>
      <c r="I143" s="304"/>
      <c r="J143" s="304"/>
    </row>
    <row r="144" spans="1:10" x14ac:dyDescent="0.25">
      <c r="A144" s="675" t="s">
        <v>579</v>
      </c>
      <c r="B144" s="316">
        <v>142</v>
      </c>
      <c r="C144" s="691" t="str">
        <f>CONCATENATE(НА!B$4,". Агрегатная защита. ",'Защ НА'!B21)</f>
        <v>ПНА №036.1. Агрегатная защита. Аварийная максимальная вибрация опорно-упорного подшипника насоса (горизонтальная) . Порог 2</v>
      </c>
      <c r="D144" s="220"/>
      <c r="E144" s="307"/>
      <c r="F144" s="670" t="s">
        <v>58</v>
      </c>
      <c r="G144" s="670" t="s">
        <v>2393</v>
      </c>
      <c r="H144" s="670">
        <v>18</v>
      </c>
      <c r="I144" s="304"/>
      <c r="J144" s="304"/>
    </row>
    <row r="145" spans="1:10" x14ac:dyDescent="0.25">
      <c r="A145" s="675" t="s">
        <v>580</v>
      </c>
      <c r="B145" s="316">
        <v>143</v>
      </c>
      <c r="C145" s="691" t="str">
        <f>CONCATENATE(НА!B$4,". Агрегатная защита. ",'Защ НА'!B22)</f>
        <v>ПНА №036.1. Агрегатная защита. Аварийная максимальная вибрация опорно-упорного подшипника насоса (поперечная) . Порог 2</v>
      </c>
      <c r="D145" s="220"/>
      <c r="E145" s="307"/>
      <c r="F145" s="670" t="s">
        <v>58</v>
      </c>
      <c r="G145" s="670" t="s">
        <v>2393</v>
      </c>
      <c r="H145" s="670">
        <v>19</v>
      </c>
      <c r="I145" s="304"/>
      <c r="J145" s="304"/>
    </row>
    <row r="146" spans="1:10" x14ac:dyDescent="0.25">
      <c r="A146" s="675" t="s">
        <v>581</v>
      </c>
      <c r="B146" s="316">
        <v>144</v>
      </c>
      <c r="C146" s="691" t="str">
        <f>CONCATENATE(НА!B$4,". Агрегатная защита. ",'Защ НА'!B23)</f>
        <v>ПНА №036.1. Агрегатная защита. Недостоверность измерений вибрации в группе преобразователей (насос)</v>
      </c>
      <c r="D146" s="220"/>
      <c r="E146" s="307"/>
      <c r="F146" s="670" t="s">
        <v>58</v>
      </c>
      <c r="G146" s="670" t="s">
        <v>2393</v>
      </c>
      <c r="H146" s="670">
        <v>20</v>
      </c>
      <c r="I146" s="304"/>
      <c r="J146" s="304"/>
    </row>
    <row r="147" spans="1:10" x14ac:dyDescent="0.25">
      <c r="A147" s="676" t="s">
        <v>582</v>
      </c>
      <c r="B147" s="316">
        <v>145</v>
      </c>
      <c r="C147" s="691" t="str">
        <f>CONCATENATE(НА!B$4,". Агрегатная защита. ",'Защ НА'!B24)</f>
        <v xml:space="preserve">ПНА №036.1. Агрегатная защита. Аварийное минимальное давление на выходе работающего ПНА </v>
      </c>
      <c r="D147" s="220"/>
      <c r="E147" s="307"/>
      <c r="F147" s="670" t="s">
        <v>58</v>
      </c>
      <c r="G147" s="670" t="s">
        <v>2393</v>
      </c>
      <c r="H147" s="670">
        <v>21</v>
      </c>
      <c r="I147" s="304"/>
      <c r="J147" s="304"/>
    </row>
    <row r="148" spans="1:10" x14ac:dyDescent="0.25">
      <c r="A148" s="676" t="s">
        <v>583</v>
      </c>
      <c r="B148" s="316">
        <v>146</v>
      </c>
      <c r="C148" s="691" t="str">
        <f>CONCATENATE(НА!B$4,". Агрегатная защита. ",'Защ НА'!B25)</f>
        <v>ПНА №036.1. Агрегатная защита. Закрытие агрегатных задвижек работающего агрегата</v>
      </c>
      <c r="D148" s="220"/>
      <c r="E148" s="307"/>
      <c r="F148" s="670" t="s">
        <v>58</v>
      </c>
      <c r="G148" s="670" t="s">
        <v>2393</v>
      </c>
      <c r="H148" s="670">
        <v>22</v>
      </c>
      <c r="I148" s="304"/>
      <c r="J148" s="304"/>
    </row>
    <row r="149" spans="1:10" x14ac:dyDescent="0.25">
      <c r="A149" s="676" t="s">
        <v>584</v>
      </c>
      <c r="B149" s="316">
        <v>147</v>
      </c>
      <c r="C149" s="691" t="str">
        <f>CONCATENATE(НА!B$4,". Агрегатная защита. ",'Защ НА'!B26)</f>
        <v>ПНА №036.1. Агрегатная защита. Невыполнение программы пуска агрегата ПНА</v>
      </c>
      <c r="D149" s="220"/>
      <c r="E149" s="307"/>
      <c r="F149" s="670" t="s">
        <v>58</v>
      </c>
      <c r="G149" s="670" t="s">
        <v>2393</v>
      </c>
      <c r="H149" s="670">
        <v>23</v>
      </c>
      <c r="I149" s="304"/>
      <c r="J149" s="304"/>
    </row>
    <row r="150" spans="1:10" x14ac:dyDescent="0.25">
      <c r="A150" s="676" t="s">
        <v>585</v>
      </c>
      <c r="B150" s="316">
        <v>148</v>
      </c>
      <c r="C150" s="691" t="str">
        <f>CONCATENATE(НА!B$4,". Агрегатная защита. ",'Защ НА'!B27)</f>
        <v>ПНА №036.1. Агрегатная защита. Невыполнение команды остановки ПНА</v>
      </c>
      <c r="D150" s="220"/>
      <c r="E150" s="307"/>
      <c r="F150" s="670" t="s">
        <v>58</v>
      </c>
      <c r="G150" s="670" t="s">
        <v>2393</v>
      </c>
      <c r="H150" s="670">
        <v>24</v>
      </c>
      <c r="I150" s="304"/>
      <c r="J150" s="304"/>
    </row>
    <row r="151" spans="1:10" x14ac:dyDescent="0.25">
      <c r="A151" s="676" t="s">
        <v>586</v>
      </c>
      <c r="B151" s="316">
        <v>149</v>
      </c>
      <c r="C151" s="691" t="str">
        <f>CONCATENATE(НА!B$4,". Агрегатная защита. ",'Защ НА'!B28)</f>
        <v>ПНА №036.1. Агрегатная защита. Невыполнение команды отключения НВ ПНА</v>
      </c>
      <c r="D151" s="220"/>
      <c r="E151" s="307"/>
      <c r="F151" s="670" t="s">
        <v>58</v>
      </c>
      <c r="G151" s="670" t="s">
        <v>2393</v>
      </c>
      <c r="H151" s="670">
        <v>25</v>
      </c>
      <c r="I151" s="304"/>
      <c r="J151" s="304"/>
    </row>
    <row r="152" spans="1:10" x14ac:dyDescent="0.25">
      <c r="A152" s="676" t="s">
        <v>587</v>
      </c>
      <c r="B152" s="316">
        <v>150</v>
      </c>
      <c r="C152" s="691" t="str">
        <f>CONCATENATE(НА!B$4,". Агрегатная защита. ",'Защ НА'!B29)</f>
        <v>ПНА №036.1. Агрегатная защита. Неисправность цепей отключения НВ ПНА (в т.ч. отсутствие питания цепей управления)</v>
      </c>
      <c r="D152" s="220"/>
      <c r="E152" s="307"/>
      <c r="F152" s="670" t="s">
        <v>58</v>
      </c>
      <c r="G152" s="670" t="s">
        <v>2393</v>
      </c>
      <c r="H152" s="670">
        <v>26</v>
      </c>
      <c r="I152" s="304"/>
      <c r="J152" s="304"/>
    </row>
    <row r="153" spans="1:10" x14ac:dyDescent="0.25">
      <c r="A153" s="676" t="s">
        <v>588</v>
      </c>
      <c r="B153" s="316">
        <v>151</v>
      </c>
      <c r="C153" s="691" t="str">
        <f>CONCATENATE(НА!B$4,". Агрегатная защита. ",'Защ НА'!B30)</f>
        <v>ПНА №036.1. Агрегатная защита. Несанкционированное отключение ПНА</v>
      </c>
      <c r="D153" s="220"/>
      <c r="E153" s="307"/>
      <c r="F153" s="670" t="s">
        <v>58</v>
      </c>
      <c r="G153" s="670" t="s">
        <v>2393</v>
      </c>
      <c r="H153" s="670">
        <v>27</v>
      </c>
      <c r="I153" s="304"/>
      <c r="J153" s="304"/>
    </row>
    <row r="154" spans="1:10" x14ac:dyDescent="0.25">
      <c r="A154" s="676" t="s">
        <v>589</v>
      </c>
      <c r="B154" s="316">
        <v>152</v>
      </c>
      <c r="C154" s="691" t="str">
        <f>CONCATENATE(НА!B$4,". Агрегатная защита. ",'Защ НА'!B31)</f>
        <v>ПНА №036.1. Агрегатная защита. Несанкционированное включение ПНА</v>
      </c>
      <c r="D154" s="220"/>
      <c r="E154" s="307"/>
      <c r="F154" s="670" t="s">
        <v>58</v>
      </c>
      <c r="G154" s="670" t="s">
        <v>2393</v>
      </c>
      <c r="H154" s="670">
        <v>28</v>
      </c>
      <c r="I154" s="304"/>
      <c r="J154" s="304"/>
    </row>
    <row r="155" spans="1:10" x14ac:dyDescent="0.25">
      <c r="A155" s="676" t="s">
        <v>590</v>
      </c>
      <c r="B155" s="316">
        <v>153</v>
      </c>
      <c r="C155" s="691" t="str">
        <f>CONCATENATE(НА!B$4,". Агрегатная защита. ",'Защ НА'!B32)</f>
        <v>ПНА №036.1. Агрегатная защита. Неисправность цепей контроля ПНА</v>
      </c>
      <c r="D155" s="220"/>
      <c r="E155" s="307"/>
      <c r="F155" s="670" t="s">
        <v>58</v>
      </c>
      <c r="G155" s="670" t="s">
        <v>2393</v>
      </c>
      <c r="H155" s="670">
        <v>29</v>
      </c>
      <c r="I155" s="304"/>
      <c r="J155" s="304"/>
    </row>
    <row r="156" spans="1:10" x14ac:dyDescent="0.25">
      <c r="A156" s="676" t="s">
        <v>591</v>
      </c>
      <c r="B156" s="316">
        <v>154</v>
      </c>
      <c r="C156" s="691" t="str">
        <f>CONCATENATE(НА!B$4,". Агрегатная защита. ",'Защ НА'!B33)</f>
        <v>ПНА №036.1. Агрегатная защита. Аварийное отключение агрегата ПНА кнопкой Стоп по месту</v>
      </c>
      <c r="D156" s="220"/>
      <c r="E156" s="307"/>
      <c r="F156" s="670" t="s">
        <v>58</v>
      </c>
      <c r="G156" s="670" t="s">
        <v>2393</v>
      </c>
      <c r="H156" s="670">
        <v>30</v>
      </c>
      <c r="I156" s="304"/>
      <c r="J156" s="304"/>
    </row>
    <row r="157" spans="1:10" x14ac:dyDescent="0.25">
      <c r="A157" s="676" t="s">
        <v>592</v>
      </c>
      <c r="B157" s="316">
        <v>155</v>
      </c>
      <c r="C157" s="691" t="str">
        <f>CONCATENATE(НА!B$4,". Агрегатная защита. ",'Защ НА'!B34)</f>
        <v>ПНА №036.1. Агрегатная защита. Аварийное отключение агрегата ПНА кнопкой Стоп с БРУ</v>
      </c>
      <c r="D157" s="220"/>
      <c r="E157" s="307"/>
      <c r="F157" s="670" t="s">
        <v>58</v>
      </c>
      <c r="G157" s="670" t="s">
        <v>2393</v>
      </c>
      <c r="H157" s="670">
        <v>31</v>
      </c>
      <c r="I157" s="304"/>
      <c r="J157" s="304"/>
    </row>
    <row r="158" spans="1:10" x14ac:dyDescent="0.25">
      <c r="A158" s="676" t="s">
        <v>593</v>
      </c>
      <c r="B158" s="316">
        <v>156</v>
      </c>
      <c r="C158" s="691" t="str">
        <f>CONCATENATE(НА!B$4,". Агрегатная защита. ",'Защ НА'!B35)</f>
        <v>ПНА №036.1. Агрегатная защита. Авария ЧРП</v>
      </c>
      <c r="D158" s="220"/>
      <c r="E158" s="307"/>
      <c r="F158" s="670" t="s">
        <v>58</v>
      </c>
      <c r="G158" s="670" t="s">
        <v>2393</v>
      </c>
      <c r="H158" s="670">
        <v>32</v>
      </c>
      <c r="I158" s="304"/>
      <c r="J158" s="304"/>
    </row>
    <row r="159" spans="1:10" x14ac:dyDescent="0.25">
      <c r="A159" s="676" t="s">
        <v>594</v>
      </c>
      <c r="B159" s="316">
        <v>157</v>
      </c>
      <c r="C159" s="691" t="str">
        <f>CONCATENATE(НА!B$4,". Агрегатная защита. ",'Защ НА'!B36)</f>
        <v>ПНА №036.1. Агрегатная защита. Невыполнение ЧРП включенного ПНА команд регулирования</v>
      </c>
      <c r="D159" s="220"/>
      <c r="E159" s="307"/>
      <c r="F159" s="670" t="s">
        <v>58</v>
      </c>
      <c r="G159" s="670" t="s">
        <v>2393</v>
      </c>
      <c r="H159" s="670">
        <v>33</v>
      </c>
      <c r="I159" s="304"/>
      <c r="J159" s="304"/>
    </row>
    <row r="160" spans="1:10" x14ac:dyDescent="0.25">
      <c r="A160" s="676" t="s">
        <v>595</v>
      </c>
      <c r="B160" s="316">
        <v>158</v>
      </c>
      <c r="C160" s="691" t="str">
        <f>CONCATENATE(НА!B$4,". Агрегатная защита. ",'Защ НА'!B37)</f>
        <v xml:space="preserve">ПНА №036.1. Агрегатная защита. </v>
      </c>
      <c r="D160" s="220"/>
      <c r="E160" s="307"/>
      <c r="F160" s="670" t="s">
        <v>58</v>
      </c>
      <c r="G160" s="670" t="s">
        <v>2393</v>
      </c>
      <c r="H160" s="670">
        <v>34</v>
      </c>
      <c r="I160" s="304"/>
      <c r="J160" s="304"/>
    </row>
    <row r="161" spans="1:10" x14ac:dyDescent="0.25">
      <c r="A161" s="676" t="s">
        <v>596</v>
      </c>
      <c r="B161" s="316">
        <v>159</v>
      </c>
      <c r="C161" s="691" t="str">
        <f>CONCATENATE(НА!B$4,". Агрегатная защита. ",'Защ НА'!B38)</f>
        <v xml:space="preserve">ПНА №036.1. Агрегатная защита. </v>
      </c>
      <c r="D161" s="220"/>
      <c r="E161" s="307"/>
      <c r="F161" s="670" t="s">
        <v>58</v>
      </c>
      <c r="G161" s="670" t="s">
        <v>2393</v>
      </c>
      <c r="H161" s="670">
        <v>35</v>
      </c>
      <c r="I161" s="304"/>
      <c r="J161" s="304"/>
    </row>
    <row r="162" spans="1:10" x14ac:dyDescent="0.25">
      <c r="A162" s="676" t="s">
        <v>597</v>
      </c>
      <c r="B162" s="316">
        <v>160</v>
      </c>
      <c r="C162" s="691" t="str">
        <f>CONCATENATE(НА!B$4,". Агрегатная защита. ",'Защ НА'!B39)</f>
        <v xml:space="preserve">ПНА №036.1. Агрегатная защита. </v>
      </c>
      <c r="D162" s="220"/>
      <c r="E162" s="307"/>
      <c r="F162" s="670" t="s">
        <v>58</v>
      </c>
      <c r="G162" s="670" t="s">
        <v>2393</v>
      </c>
      <c r="H162" s="670">
        <v>36</v>
      </c>
      <c r="I162" s="304"/>
      <c r="J162" s="304"/>
    </row>
    <row r="163" spans="1:10" x14ac:dyDescent="0.25">
      <c r="A163" s="675" t="s">
        <v>598</v>
      </c>
      <c r="B163" s="316">
        <v>161</v>
      </c>
      <c r="C163" s="691" t="str">
        <f>CONCATENATE(НА!B$4,". Агрегатная защита. ",'Защ НА'!B40)</f>
        <v xml:space="preserve">ПНА №036.1. Агрегатная защита. </v>
      </c>
      <c r="D163" s="220"/>
      <c r="E163" s="307"/>
      <c r="F163" s="670" t="s">
        <v>58</v>
      </c>
      <c r="G163" s="670" t="s">
        <v>2393</v>
      </c>
      <c r="H163" s="670">
        <v>37</v>
      </c>
      <c r="I163" s="304"/>
      <c r="J163" s="304"/>
    </row>
    <row r="164" spans="1:10" x14ac:dyDescent="0.25">
      <c r="A164" s="675" t="s">
        <v>599</v>
      </c>
      <c r="B164" s="316">
        <v>162</v>
      </c>
      <c r="C164" s="691" t="str">
        <f>CONCATENATE(НА!B$4,". Агрегатная защита. ",'Защ НА'!B41)</f>
        <v xml:space="preserve">ПНА №036.1. Агрегатная защита. </v>
      </c>
      <c r="D164" s="220"/>
      <c r="E164" s="307"/>
      <c r="F164" s="670" t="s">
        <v>58</v>
      </c>
      <c r="G164" s="670" t="s">
        <v>2393</v>
      </c>
      <c r="H164" s="670">
        <v>38</v>
      </c>
      <c r="I164" s="304"/>
      <c r="J164" s="304"/>
    </row>
    <row r="165" spans="1:10" x14ac:dyDescent="0.25">
      <c r="A165" s="675" t="s">
        <v>600</v>
      </c>
      <c r="B165" s="316">
        <v>163</v>
      </c>
      <c r="C165" s="691" t="str">
        <f>CONCATENATE(НА!B$4,". Агрегатная защита. ",'Защ НА'!B42)</f>
        <v xml:space="preserve">ПНА №036.1. Агрегатная защита. </v>
      </c>
      <c r="D165" s="220"/>
      <c r="E165" s="307"/>
      <c r="F165" s="670" t="s">
        <v>58</v>
      </c>
      <c r="G165" s="670" t="s">
        <v>2393</v>
      </c>
      <c r="H165" s="670">
        <v>39</v>
      </c>
      <c r="I165" s="304"/>
      <c r="J165" s="304"/>
    </row>
    <row r="166" spans="1:10" x14ac:dyDescent="0.25">
      <c r="A166" s="675" t="s">
        <v>601</v>
      </c>
      <c r="B166" s="316">
        <v>164</v>
      </c>
      <c r="C166" s="691" t="str">
        <f>CONCATENATE(НА!B$4,". Агрегатная защита. ",'Защ НА'!B43)</f>
        <v xml:space="preserve">ПНА №036.1. Агрегатная защита. </v>
      </c>
      <c r="D166" s="220"/>
      <c r="E166" s="307"/>
      <c r="F166" s="670" t="s">
        <v>58</v>
      </c>
      <c r="G166" s="670" t="s">
        <v>2393</v>
      </c>
      <c r="H166" s="670">
        <v>40</v>
      </c>
      <c r="I166" s="304"/>
      <c r="J166" s="304"/>
    </row>
    <row r="167" spans="1:10" x14ac:dyDescent="0.25">
      <c r="A167" s="675" t="s">
        <v>602</v>
      </c>
      <c r="B167" s="316">
        <v>165</v>
      </c>
      <c r="C167" s="691" t="str">
        <f>CONCATENATE(НА!B$4,". Агрегатная защита. ",'Защ НА'!B44)</f>
        <v xml:space="preserve">ПНА №036.1. Агрегатная защита. </v>
      </c>
      <c r="D167" s="220"/>
      <c r="E167" s="307"/>
      <c r="F167" s="670" t="s">
        <v>58</v>
      </c>
      <c r="G167" s="670" t="s">
        <v>2393</v>
      </c>
      <c r="H167" s="670">
        <v>41</v>
      </c>
      <c r="I167" s="304"/>
      <c r="J167" s="304"/>
    </row>
    <row r="168" spans="1:10" x14ac:dyDescent="0.25">
      <c r="A168" s="675" t="s">
        <v>603</v>
      </c>
      <c r="B168" s="316">
        <v>166</v>
      </c>
      <c r="C168" s="691" t="str">
        <f>CONCATENATE(НА!B$4,". Агрегатная защита. ",'Защ НА'!B45)</f>
        <v xml:space="preserve">ПНА №036.1. Агрегатная защита. </v>
      </c>
      <c r="D168" s="220"/>
      <c r="E168" s="307"/>
      <c r="F168" s="670" t="s">
        <v>58</v>
      </c>
      <c r="G168" s="670" t="s">
        <v>2393</v>
      </c>
      <c r="H168" s="670">
        <v>42</v>
      </c>
      <c r="I168" s="304"/>
      <c r="J168" s="304"/>
    </row>
    <row r="169" spans="1:10" x14ac:dyDescent="0.25">
      <c r="A169" s="675" t="s">
        <v>604</v>
      </c>
      <c r="B169" s="316">
        <v>167</v>
      </c>
      <c r="C169" s="691" t="str">
        <f>CONCATENATE(НА!B$4,". Агрегатная защита. ",'Защ НА'!B46)</f>
        <v xml:space="preserve">ПНА №036.1. Агрегатная защита. </v>
      </c>
      <c r="D169" s="220"/>
      <c r="E169" s="307"/>
      <c r="F169" s="670" t="s">
        <v>58</v>
      </c>
      <c r="G169" s="670" t="s">
        <v>2393</v>
      </c>
      <c r="H169" s="670">
        <v>43</v>
      </c>
      <c r="I169" s="304"/>
      <c r="J169" s="304"/>
    </row>
    <row r="170" spans="1:10" x14ac:dyDescent="0.25">
      <c r="A170" s="675" t="s">
        <v>605</v>
      </c>
      <c r="B170" s="316">
        <v>168</v>
      </c>
      <c r="C170" s="691" t="str">
        <f>CONCATENATE(НА!B$4,". Агрегатная защита. ",'Защ НА'!B47)</f>
        <v xml:space="preserve">ПНА №036.1. Агрегатная защита. </v>
      </c>
      <c r="D170" s="220"/>
      <c r="E170" s="307"/>
      <c r="F170" s="670" t="s">
        <v>58</v>
      </c>
      <c r="G170" s="670" t="s">
        <v>2393</v>
      </c>
      <c r="H170" s="670">
        <v>44</v>
      </c>
      <c r="I170" s="304"/>
      <c r="J170" s="304"/>
    </row>
    <row r="171" spans="1:10" x14ac:dyDescent="0.25">
      <c r="A171" s="675" t="s">
        <v>606</v>
      </c>
      <c r="B171" s="316">
        <v>169</v>
      </c>
      <c r="C171" s="691" t="str">
        <f>CONCATENATE(НА!B$4,". Агрегатная защита. ",'Защ НА'!B48)</f>
        <v xml:space="preserve">ПНА №036.1. Агрегатная защита. </v>
      </c>
      <c r="D171" s="220"/>
      <c r="E171" s="307"/>
      <c r="F171" s="670" t="s">
        <v>58</v>
      </c>
      <c r="G171" s="670" t="s">
        <v>2393</v>
      </c>
      <c r="H171" s="670">
        <v>45</v>
      </c>
      <c r="I171" s="304"/>
      <c r="J171" s="304"/>
    </row>
    <row r="172" spans="1:10" x14ac:dyDescent="0.25">
      <c r="A172" s="675" t="s">
        <v>607</v>
      </c>
      <c r="B172" s="316">
        <v>170</v>
      </c>
      <c r="C172" s="691" t="str">
        <f>CONCATENATE(НА!B$4,". Агрегатная защита. ",'Защ НА'!B49)</f>
        <v xml:space="preserve">ПНА №036.1. Агрегатная защита. </v>
      </c>
      <c r="D172" s="220"/>
      <c r="E172" s="307"/>
      <c r="F172" s="670" t="s">
        <v>58</v>
      </c>
      <c r="G172" s="670" t="s">
        <v>2393</v>
      </c>
      <c r="H172" s="670">
        <v>46</v>
      </c>
      <c r="I172" s="304"/>
      <c r="J172" s="304"/>
    </row>
    <row r="173" spans="1:10" x14ac:dyDescent="0.25">
      <c r="A173" s="675" t="s">
        <v>608</v>
      </c>
      <c r="B173" s="316">
        <v>171</v>
      </c>
      <c r="C173" s="691" t="str">
        <f>CONCATENATE(НА!B$4,". Агрегатная защита. ",'Защ НА'!B50)</f>
        <v xml:space="preserve">ПНА №036.1. Агрегатная защита. </v>
      </c>
      <c r="D173" s="220"/>
      <c r="E173" s="307"/>
      <c r="F173" s="670" t="s">
        <v>58</v>
      </c>
      <c r="G173" s="670" t="s">
        <v>2393</v>
      </c>
      <c r="H173" s="670">
        <v>47</v>
      </c>
      <c r="I173" s="304"/>
      <c r="J173" s="304"/>
    </row>
    <row r="174" spans="1:10" x14ac:dyDescent="0.25">
      <c r="A174" s="675" t="s">
        <v>609</v>
      </c>
      <c r="B174" s="316">
        <v>172</v>
      </c>
      <c r="C174" s="691" t="str">
        <f>CONCATENATE(НА!B$4,". Агрегатная защита. ",'Защ НА'!B51)</f>
        <v xml:space="preserve">ПНА №036.1. Агрегатная защита. </v>
      </c>
      <c r="D174" s="220"/>
      <c r="E174" s="307"/>
      <c r="F174" s="670" t="s">
        <v>58</v>
      </c>
      <c r="G174" s="670" t="s">
        <v>2393</v>
      </c>
      <c r="H174" s="670">
        <v>48</v>
      </c>
      <c r="I174" s="304"/>
      <c r="J174" s="304"/>
    </row>
    <row r="175" spans="1:10" x14ac:dyDescent="0.25">
      <c r="A175" s="675" t="s">
        <v>610</v>
      </c>
      <c r="B175" s="316">
        <v>173</v>
      </c>
      <c r="C175" s="691" t="str">
        <f>CONCATENATE(НА!B$4,". Агрегатная защита. ",'Защ НА'!B52)</f>
        <v xml:space="preserve">ПНА №036.1. Агрегатная защита. </v>
      </c>
      <c r="D175" s="220"/>
      <c r="E175" s="307"/>
      <c r="F175" s="670" t="s">
        <v>58</v>
      </c>
      <c r="G175" s="670" t="s">
        <v>2393</v>
      </c>
      <c r="H175" s="670">
        <v>49</v>
      </c>
      <c r="I175" s="304"/>
      <c r="J175" s="304"/>
    </row>
    <row r="176" spans="1:10" x14ac:dyDescent="0.25">
      <c r="A176" s="675" t="s">
        <v>611</v>
      </c>
      <c r="B176" s="316">
        <v>174</v>
      </c>
      <c r="C176" s="691" t="str">
        <f>CONCATENATE(НА!B$4,". Агрегатная защита. ",'Защ НА'!B53)</f>
        <v xml:space="preserve">ПНА №036.1. Агрегатная защита. </v>
      </c>
      <c r="D176" s="220"/>
      <c r="E176" s="307"/>
      <c r="F176" s="670" t="s">
        <v>58</v>
      </c>
      <c r="G176" s="670" t="s">
        <v>2393</v>
      </c>
      <c r="H176" s="670">
        <v>50</v>
      </c>
      <c r="I176" s="304"/>
      <c r="J176" s="304"/>
    </row>
    <row r="177" spans="1:10" x14ac:dyDescent="0.25">
      <c r="A177" s="675" t="s">
        <v>612</v>
      </c>
      <c r="B177" s="316">
        <v>175</v>
      </c>
      <c r="C177" s="691" t="str">
        <f>CONCATENATE(НА!B$4,". Агрегатная защита. ",'Защ НА'!B54)</f>
        <v xml:space="preserve">ПНА №036.1. Агрегатная защита. </v>
      </c>
      <c r="D177" s="220"/>
      <c r="E177" s="307"/>
      <c r="F177" s="670" t="s">
        <v>58</v>
      </c>
      <c r="G177" s="670" t="s">
        <v>2393</v>
      </c>
      <c r="H177" s="670">
        <v>51</v>
      </c>
      <c r="I177" s="304"/>
      <c r="J177" s="304"/>
    </row>
    <row r="178" spans="1:10" x14ac:dyDescent="0.25">
      <c r="A178" s="675" t="s">
        <v>613</v>
      </c>
      <c r="B178" s="316">
        <v>176</v>
      </c>
      <c r="C178" s="691" t="str">
        <f>CONCATENATE(НА!B$4,". Агрегатная защита. ",'Защ НА'!B55)</f>
        <v xml:space="preserve">ПНА №036.1. Агрегатная защита. </v>
      </c>
      <c r="D178" s="220"/>
      <c r="E178" s="307"/>
      <c r="F178" s="670" t="s">
        <v>58</v>
      </c>
      <c r="G178" s="670" t="s">
        <v>2393</v>
      </c>
      <c r="H178" s="670">
        <v>52</v>
      </c>
      <c r="I178" s="304"/>
      <c r="J178" s="304"/>
    </row>
    <row r="179" spans="1:10" x14ac:dyDescent="0.25">
      <c r="A179" s="676" t="s">
        <v>614</v>
      </c>
      <c r="B179" s="316">
        <v>177</v>
      </c>
      <c r="C179" s="691" t="str">
        <f>CONCATENATE(НА!B$4,". Агрегатная защита. ",'Защ НА'!B56)</f>
        <v xml:space="preserve">ПНА №036.1. Агрегатная защита. </v>
      </c>
      <c r="D179" s="220"/>
      <c r="E179" s="307"/>
      <c r="F179" s="670" t="s">
        <v>58</v>
      </c>
      <c r="G179" s="670" t="s">
        <v>2393</v>
      </c>
      <c r="H179" s="670">
        <v>53</v>
      </c>
      <c r="I179" s="304"/>
      <c r="J179" s="304"/>
    </row>
    <row r="180" spans="1:10" x14ac:dyDescent="0.25">
      <c r="A180" s="676" t="s">
        <v>615</v>
      </c>
      <c r="B180" s="316">
        <v>178</v>
      </c>
      <c r="C180" s="691" t="str">
        <f>CONCATENATE(НА!B$4,". Агрегатная защита. ",'Защ НА'!B57)</f>
        <v xml:space="preserve">ПНА №036.1. Агрегатная защита. </v>
      </c>
      <c r="D180" s="220"/>
      <c r="E180" s="307"/>
      <c r="F180" s="670" t="s">
        <v>58</v>
      </c>
      <c r="G180" s="670" t="s">
        <v>2393</v>
      </c>
      <c r="H180" s="670">
        <v>54</v>
      </c>
      <c r="I180" s="304"/>
      <c r="J180" s="304"/>
    </row>
    <row r="181" spans="1:10" x14ac:dyDescent="0.25">
      <c r="A181" s="676" t="s">
        <v>616</v>
      </c>
      <c r="B181" s="316">
        <v>179</v>
      </c>
      <c r="C181" s="691" t="str">
        <f>CONCATENATE(НА!B$4,". Агрегатная защита. ",'Защ НА'!B58)</f>
        <v xml:space="preserve">ПНА №036.1. Агрегатная защита. </v>
      </c>
      <c r="D181" s="220"/>
      <c r="E181" s="307"/>
      <c r="F181" s="670" t="s">
        <v>58</v>
      </c>
      <c r="G181" s="670" t="s">
        <v>2393</v>
      </c>
      <c r="H181" s="670">
        <v>55</v>
      </c>
      <c r="I181" s="304"/>
      <c r="J181" s="304"/>
    </row>
    <row r="182" spans="1:10" x14ac:dyDescent="0.25">
      <c r="A182" s="676" t="s">
        <v>617</v>
      </c>
      <c r="B182" s="316">
        <v>180</v>
      </c>
      <c r="C182" s="691" t="str">
        <f>CONCATENATE(НА!B$4,". Агрегатная защита. ",'Защ НА'!B59)</f>
        <v xml:space="preserve">ПНА №036.1. Агрегатная защита. </v>
      </c>
      <c r="D182" s="220"/>
      <c r="E182" s="307"/>
      <c r="F182" s="670" t="s">
        <v>58</v>
      </c>
      <c r="G182" s="670" t="s">
        <v>2393</v>
      </c>
      <c r="H182" s="670">
        <v>56</v>
      </c>
      <c r="I182" s="304"/>
      <c r="J182" s="304"/>
    </row>
    <row r="183" spans="1:10" x14ac:dyDescent="0.25">
      <c r="A183" s="676" t="s">
        <v>618</v>
      </c>
      <c r="B183" s="316">
        <v>181</v>
      </c>
      <c r="C183" s="691" t="str">
        <f>CONCATENATE(НА!B$4,". Агрегатная защита. ",'Защ НА'!B60)</f>
        <v xml:space="preserve">ПНА №036.1. Агрегатная защита. </v>
      </c>
      <c r="D183" s="220"/>
      <c r="E183" s="307"/>
      <c r="F183" s="670" t="s">
        <v>58</v>
      </c>
      <c r="G183" s="670" t="s">
        <v>2393</v>
      </c>
      <c r="H183" s="670">
        <v>57</v>
      </c>
      <c r="I183" s="304"/>
      <c r="J183" s="304"/>
    </row>
    <row r="184" spans="1:10" x14ac:dyDescent="0.25">
      <c r="A184" s="676" t="s">
        <v>619</v>
      </c>
      <c r="B184" s="316">
        <v>182</v>
      </c>
      <c r="C184" s="691" t="str">
        <f>CONCATENATE(НА!B$4,". Агрегатная защита. ",'Защ НА'!B61)</f>
        <v xml:space="preserve">ПНА №036.1. Агрегатная защита. </v>
      </c>
      <c r="D184" s="220"/>
      <c r="E184" s="307"/>
      <c r="F184" s="670" t="s">
        <v>58</v>
      </c>
      <c r="G184" s="670" t="s">
        <v>2393</v>
      </c>
      <c r="H184" s="670">
        <v>58</v>
      </c>
      <c r="I184" s="304"/>
      <c r="J184" s="304"/>
    </row>
    <row r="185" spans="1:10" x14ac:dyDescent="0.25">
      <c r="A185" s="676" t="s">
        <v>620</v>
      </c>
      <c r="B185" s="316">
        <v>183</v>
      </c>
      <c r="C185" s="691" t="str">
        <f>CONCATENATE(НА!B$4,". Агрегатная защита. ",'Защ НА'!B62)</f>
        <v xml:space="preserve">ПНА №036.1. Агрегатная защита. </v>
      </c>
      <c r="D185" s="220"/>
      <c r="E185" s="307"/>
      <c r="F185" s="670" t="s">
        <v>58</v>
      </c>
      <c r="G185" s="670" t="s">
        <v>2393</v>
      </c>
      <c r="H185" s="670">
        <v>59</v>
      </c>
      <c r="I185" s="304"/>
      <c r="J185" s="304"/>
    </row>
    <row r="186" spans="1:10" x14ac:dyDescent="0.25">
      <c r="A186" s="676" t="s">
        <v>621</v>
      </c>
      <c r="B186" s="316">
        <v>184</v>
      </c>
      <c r="C186" s="691" t="str">
        <f>CONCATENATE(НА!B$4,". Агрегатная защита. ",'Защ НА'!B63)</f>
        <v xml:space="preserve">ПНА №036.1. Агрегатная защита. </v>
      </c>
      <c r="D186" s="220"/>
      <c r="E186" s="307"/>
      <c r="F186" s="670" t="s">
        <v>58</v>
      </c>
      <c r="G186" s="670" t="s">
        <v>2393</v>
      </c>
      <c r="H186" s="670">
        <v>60</v>
      </c>
      <c r="I186" s="304"/>
      <c r="J186" s="304"/>
    </row>
    <row r="187" spans="1:10" x14ac:dyDescent="0.25">
      <c r="A187" s="675" t="s">
        <v>622</v>
      </c>
      <c r="B187" s="316">
        <v>185</v>
      </c>
      <c r="C187" s="691" t="str">
        <f>CONCATENATE(НА!B$4,". Агрегатная защита. ",'Защ НА'!B64)</f>
        <v xml:space="preserve">ПНА №036.1. Агрегатная защита. </v>
      </c>
      <c r="D187" s="220"/>
      <c r="E187" s="307"/>
      <c r="F187" s="670" t="s">
        <v>58</v>
      </c>
      <c r="G187" s="670" t="s">
        <v>2393</v>
      </c>
      <c r="H187" s="670">
        <v>61</v>
      </c>
      <c r="I187" s="304"/>
      <c r="J187" s="304"/>
    </row>
    <row r="188" spans="1:10" x14ac:dyDescent="0.25">
      <c r="A188" s="675" t="s">
        <v>623</v>
      </c>
      <c r="B188" s="316">
        <v>186</v>
      </c>
      <c r="C188" s="691" t="str">
        <f>CONCATENATE(НА!B$4,". Агрегатная защита. ",'Защ НА'!B65)</f>
        <v xml:space="preserve">ПНА №036.1. Агрегатная защита. </v>
      </c>
      <c r="D188" s="220"/>
      <c r="E188" s="307"/>
      <c r="F188" s="670" t="s">
        <v>58</v>
      </c>
      <c r="G188" s="670" t="s">
        <v>2393</v>
      </c>
      <c r="H188" s="670">
        <v>62</v>
      </c>
      <c r="I188" s="304"/>
      <c r="J188" s="304"/>
    </row>
    <row r="189" spans="1:10" x14ac:dyDescent="0.25">
      <c r="A189" s="675" t="s">
        <v>624</v>
      </c>
      <c r="B189" s="316">
        <v>187</v>
      </c>
      <c r="C189" s="691" t="str">
        <f>CONCATENATE(НА!B$4,". Агрегатная защита. ",'Защ НА'!B66)</f>
        <v xml:space="preserve">ПНА №036.1. Агрегатная защита. </v>
      </c>
      <c r="D189" s="220"/>
      <c r="E189" s="307"/>
      <c r="F189" s="670" t="s">
        <v>58</v>
      </c>
      <c r="G189" s="670" t="s">
        <v>2393</v>
      </c>
      <c r="H189" s="670">
        <v>63</v>
      </c>
      <c r="I189" s="304"/>
      <c r="J189" s="304"/>
    </row>
    <row r="190" spans="1:10" x14ac:dyDescent="0.25">
      <c r="A190" s="675" t="s">
        <v>625</v>
      </c>
      <c r="B190" s="316">
        <v>188</v>
      </c>
      <c r="C190" s="691" t="str">
        <f>CONCATENATE(НА!B$4,". Агрегатная защита. ",'Защ НА'!B67)</f>
        <v xml:space="preserve">ПНА №036.1. Агрегатная защита. </v>
      </c>
      <c r="D190" s="220"/>
      <c r="E190" s="307"/>
      <c r="F190" s="670" t="s">
        <v>58</v>
      </c>
      <c r="G190" s="801" t="s">
        <v>2393</v>
      </c>
      <c r="H190" s="801">
        <v>64</v>
      </c>
      <c r="I190" s="304"/>
      <c r="J190" s="304"/>
    </row>
    <row r="191" spans="1:10" x14ac:dyDescent="0.25">
      <c r="A191" s="675" t="s">
        <v>626</v>
      </c>
      <c r="B191" s="316">
        <v>189</v>
      </c>
      <c r="C191" s="691" t="str">
        <f>CONCATENATE(НА!B$4,". Агрегатная защита. ",'Защ НА'!B68)</f>
        <v xml:space="preserve">ПНА №036.1. Агрегатная защита. </v>
      </c>
      <c r="D191" s="220"/>
      <c r="E191" s="307"/>
      <c r="F191" s="801" t="s">
        <v>58</v>
      </c>
      <c r="G191" s="801" t="s">
        <v>2393</v>
      </c>
      <c r="H191" s="801">
        <v>65</v>
      </c>
      <c r="I191" s="304"/>
      <c r="J191" s="304"/>
    </row>
    <row r="192" spans="1:10" x14ac:dyDescent="0.25">
      <c r="A192" s="675" t="s">
        <v>627</v>
      </c>
      <c r="B192" s="316">
        <v>190</v>
      </c>
      <c r="C192" s="691" t="str">
        <f>CONCATENATE(НА!B$4,". Агрегатная защита. ",'Защ НА'!B69)</f>
        <v xml:space="preserve">ПНА №036.1. Агрегатная защита. </v>
      </c>
      <c r="D192" s="220"/>
      <c r="E192" s="307"/>
      <c r="F192" s="801" t="s">
        <v>58</v>
      </c>
      <c r="G192" s="801" t="s">
        <v>2393</v>
      </c>
      <c r="H192" s="801">
        <v>66</v>
      </c>
      <c r="J192" s="304"/>
    </row>
    <row r="193" spans="1:10" x14ac:dyDescent="0.25">
      <c r="A193" s="675" t="s">
        <v>628</v>
      </c>
      <c r="B193" s="316">
        <v>191</v>
      </c>
      <c r="C193" s="691" t="str">
        <f>CONCATENATE(НА!B$4,". Агрегатная защита. ",'Защ НА'!B70)</f>
        <v xml:space="preserve">ПНА №036.1. Агрегатная защита. </v>
      </c>
      <c r="D193" s="220"/>
      <c r="E193" s="307"/>
      <c r="F193" s="801" t="s">
        <v>58</v>
      </c>
      <c r="G193" s="801" t="s">
        <v>2393</v>
      </c>
      <c r="H193" s="801">
        <v>67</v>
      </c>
      <c r="J193" s="304"/>
    </row>
    <row r="194" spans="1:10" x14ac:dyDescent="0.25">
      <c r="A194" s="675" t="s">
        <v>629</v>
      </c>
      <c r="B194" s="316">
        <v>192</v>
      </c>
      <c r="C194" s="691" t="str">
        <f>CONCATENATE(НА!B$4,". Агрегатная защита. ",'Защ НА'!B71)</f>
        <v xml:space="preserve">ПНА №036.1. Агрегатная защита. </v>
      </c>
      <c r="D194" s="220"/>
      <c r="E194" s="307"/>
      <c r="F194" s="801" t="s">
        <v>58</v>
      </c>
      <c r="G194" s="801" t="s">
        <v>2393</v>
      </c>
      <c r="H194" s="801">
        <v>68</v>
      </c>
      <c r="J194" s="304"/>
    </row>
    <row r="195" spans="1:10" x14ac:dyDescent="0.25">
      <c r="A195" s="675" t="s">
        <v>630</v>
      </c>
      <c r="B195" s="316">
        <v>193</v>
      </c>
      <c r="C195" s="691" t="str">
        <f>CONCATENATE(НА!B$4,". Агрегатная защита. ",'Защ НА'!B72)</f>
        <v xml:space="preserve">ПНА №036.1. Агрегатная защита. </v>
      </c>
      <c r="D195" s="220"/>
      <c r="E195" s="307"/>
      <c r="F195" s="801" t="s">
        <v>58</v>
      </c>
      <c r="G195" s="801" t="s">
        <v>2393</v>
      </c>
      <c r="H195" s="801">
        <v>69</v>
      </c>
      <c r="J195" s="304"/>
    </row>
    <row r="196" spans="1:10" x14ac:dyDescent="0.25">
      <c r="A196" s="675" t="s">
        <v>631</v>
      </c>
      <c r="B196" s="316">
        <v>194</v>
      </c>
      <c r="C196" s="691" t="str">
        <f>CONCATENATE(НА!B$4,". Агрегатная защита. ",'Защ НА'!B73)</f>
        <v xml:space="preserve">ПНА №036.1. Агрегатная защита. </v>
      </c>
      <c r="D196" s="220"/>
      <c r="E196" s="307"/>
      <c r="F196" s="801" t="s">
        <v>58</v>
      </c>
      <c r="G196" s="801" t="s">
        <v>2393</v>
      </c>
      <c r="H196" s="801">
        <v>70</v>
      </c>
      <c r="J196" s="304"/>
    </row>
    <row r="197" spans="1:10" x14ac:dyDescent="0.25">
      <c r="A197" s="675" t="s">
        <v>632</v>
      </c>
      <c r="B197" s="316">
        <v>195</v>
      </c>
      <c r="C197" s="691" t="str">
        <f>CONCATENATE(НА!B$4,". Агрегатная защита. ",'Защ НА'!B74)</f>
        <v xml:space="preserve">ПНА №036.1. Агрегатная защита. </v>
      </c>
      <c r="D197" s="220"/>
      <c r="E197" s="307"/>
      <c r="F197" s="801" t="s">
        <v>58</v>
      </c>
      <c r="G197" s="801" t="s">
        <v>2393</v>
      </c>
      <c r="H197" s="801">
        <v>71</v>
      </c>
      <c r="J197" s="304"/>
    </row>
    <row r="198" spans="1:10" x14ac:dyDescent="0.25">
      <c r="A198" s="675" t="s">
        <v>633</v>
      </c>
      <c r="B198" s="316">
        <v>196</v>
      </c>
      <c r="C198" s="691" t="str">
        <f>CONCATENATE(НА!B$4,". Агрегатная защита. ",'Защ НА'!B75)</f>
        <v xml:space="preserve">ПНА №036.1. Агрегатная защита. </v>
      </c>
      <c r="D198" s="220"/>
      <c r="E198" s="307"/>
      <c r="F198" s="801" t="s">
        <v>58</v>
      </c>
      <c r="G198" s="801" t="s">
        <v>2393</v>
      </c>
      <c r="H198" s="801">
        <v>72</v>
      </c>
      <c r="J198" s="304"/>
    </row>
    <row r="199" spans="1:10" x14ac:dyDescent="0.25">
      <c r="A199" s="675" t="s">
        <v>634</v>
      </c>
      <c r="B199" s="316">
        <v>197</v>
      </c>
      <c r="C199" s="680" t="s">
        <v>43</v>
      </c>
      <c r="D199" s="220"/>
      <c r="E199" s="307"/>
      <c r="F199" s="307"/>
      <c r="G199" s="307"/>
      <c r="H199" s="307"/>
      <c r="J199" s="304"/>
    </row>
    <row r="200" spans="1:10" x14ac:dyDescent="0.25">
      <c r="A200" s="675" t="s">
        <v>635</v>
      </c>
      <c r="B200" s="316">
        <v>198</v>
      </c>
      <c r="C200" s="680" t="s">
        <v>43</v>
      </c>
      <c r="D200" s="220"/>
      <c r="E200" s="307"/>
      <c r="F200" s="307"/>
      <c r="G200" s="307"/>
      <c r="H200" s="307"/>
      <c r="J200" s="304"/>
    </row>
    <row r="201" spans="1:10" x14ac:dyDescent="0.25">
      <c r="A201" s="675" t="s">
        <v>636</v>
      </c>
      <c r="B201" s="316">
        <v>199</v>
      </c>
      <c r="C201" s="680" t="s">
        <v>43</v>
      </c>
      <c r="D201" s="220"/>
      <c r="E201" s="307"/>
      <c r="F201" s="307"/>
      <c r="G201" s="307"/>
      <c r="H201" s="307"/>
      <c r="J201" s="304"/>
    </row>
    <row r="202" spans="1:10" x14ac:dyDescent="0.25">
      <c r="A202" s="675" t="s">
        <v>637</v>
      </c>
      <c r="B202" s="316">
        <v>200</v>
      </c>
      <c r="C202" s="680" t="s">
        <v>43</v>
      </c>
      <c r="D202" s="220"/>
      <c r="E202" s="307"/>
      <c r="F202" s="307"/>
      <c r="G202" s="307"/>
      <c r="H202" s="307"/>
      <c r="J202" s="304"/>
    </row>
    <row r="203" spans="1:10" x14ac:dyDescent="0.25">
      <c r="A203" s="675" t="s">
        <v>638</v>
      </c>
      <c r="B203" s="316">
        <v>201</v>
      </c>
      <c r="C203" s="680" t="s">
        <v>43</v>
      </c>
      <c r="D203" s="220"/>
      <c r="E203" s="307"/>
      <c r="F203" s="307"/>
      <c r="G203" s="307"/>
      <c r="H203" s="307"/>
      <c r="J203" s="304"/>
    </row>
    <row r="204" spans="1:10" x14ac:dyDescent="0.25">
      <c r="A204" s="675" t="s">
        <v>639</v>
      </c>
      <c r="B204" s="316">
        <v>202</v>
      </c>
      <c r="C204" s="680" t="s">
        <v>43</v>
      </c>
      <c r="D204" s="220"/>
      <c r="E204" s="307"/>
      <c r="F204" s="307"/>
      <c r="G204" s="307"/>
      <c r="H204" s="307"/>
    </row>
    <row r="205" spans="1:10" x14ac:dyDescent="0.25">
      <c r="A205" s="675" t="s">
        <v>640</v>
      </c>
      <c r="B205" s="316">
        <v>203</v>
      </c>
      <c r="C205" s="680" t="s">
        <v>43</v>
      </c>
      <c r="D205" s="220"/>
      <c r="E205" s="307"/>
      <c r="F205" s="307"/>
      <c r="G205" s="307"/>
      <c r="H205" s="307"/>
    </row>
    <row r="206" spans="1:10" x14ac:dyDescent="0.25">
      <c r="A206" s="675" t="s">
        <v>641</v>
      </c>
      <c r="B206" s="316">
        <v>204</v>
      </c>
      <c r="C206" s="681" t="s">
        <v>43</v>
      </c>
      <c r="D206" s="220"/>
      <c r="E206" s="307"/>
      <c r="F206" s="307"/>
      <c r="G206" s="307"/>
      <c r="H206" s="307"/>
    </row>
    <row r="207" spans="1:10" x14ac:dyDescent="0.25">
      <c r="A207" s="675" t="s">
        <v>642</v>
      </c>
      <c r="B207" s="316">
        <v>205</v>
      </c>
      <c r="C207" s="691" t="str">
        <f>CONCATENATE(НА!B$5,". Агрегатная защита. ",'Защ НА'!B133)</f>
        <v>ПНА №036.2. Агрегатная защита. Аварийная максимальная температура нефти на выходе из насоса</v>
      </c>
      <c r="D207" s="220"/>
      <c r="E207" s="307"/>
      <c r="F207" s="670" t="s">
        <v>58</v>
      </c>
      <c r="G207" s="670" t="s">
        <v>2394</v>
      </c>
      <c r="H207" s="670">
        <v>1</v>
      </c>
    </row>
    <row r="208" spans="1:10" x14ac:dyDescent="0.25">
      <c r="A208" s="675" t="s">
        <v>643</v>
      </c>
      <c r="B208" s="316">
        <v>206</v>
      </c>
      <c r="C208" s="691" t="str">
        <f>CONCATENATE(НА!B$5,". Агрегатная защита. ",'Защ НА'!B134)</f>
        <v>ПНА №036.2. Агрегатная защита. Недостоверность измерений температуры корпуса насоса</v>
      </c>
      <c r="D208" s="220"/>
      <c r="E208" s="307"/>
      <c r="F208" s="670" t="s">
        <v>58</v>
      </c>
      <c r="G208" s="670" t="s">
        <v>2394</v>
      </c>
      <c r="H208" s="670">
        <v>2</v>
      </c>
    </row>
    <row r="209" spans="1:8" x14ac:dyDescent="0.25">
      <c r="A209" s="675" t="s">
        <v>644</v>
      </c>
      <c r="B209" s="316">
        <v>207</v>
      </c>
      <c r="C209" s="691" t="str">
        <f>CONCATENATE(НА!B$5,". Агрегатная защита. ",'Защ НА'!B135)</f>
        <v>ПНА №036.2. Агрегатная защита. Аварийная максимальная температура опорно-упорного подшипника насоса (точка 1)</v>
      </c>
      <c r="D209" s="220"/>
      <c r="E209" s="307"/>
      <c r="F209" s="670" t="s">
        <v>58</v>
      </c>
      <c r="G209" s="670" t="s">
        <v>2394</v>
      </c>
      <c r="H209" s="670">
        <v>3</v>
      </c>
    </row>
    <row r="210" spans="1:8" x14ac:dyDescent="0.25">
      <c r="A210" s="675" t="s">
        <v>645</v>
      </c>
      <c r="B210" s="316">
        <v>208</v>
      </c>
      <c r="C210" s="691" t="str">
        <f>CONCATENATE(НА!B$5,". Агрегатная защита. ",'Защ НА'!B136)</f>
        <v>ПНА №036.2. Агрегатная защита. Аварийная максимальная температура опорно-упорного подшипника насоса (точка 2)</v>
      </c>
      <c r="D210" s="220"/>
      <c r="E210" s="307"/>
      <c r="F210" s="670" t="s">
        <v>58</v>
      </c>
      <c r="G210" s="670" t="s">
        <v>2394</v>
      </c>
      <c r="H210" s="670">
        <v>4</v>
      </c>
    </row>
    <row r="211" spans="1:8" x14ac:dyDescent="0.25">
      <c r="A211" s="675" t="s">
        <v>646</v>
      </c>
      <c r="B211" s="316">
        <v>209</v>
      </c>
      <c r="C211" s="691" t="str">
        <f>CONCATENATE(НА!B$5,". Агрегатная защита. ",'Защ НА'!B137)</f>
        <v>ПНА №036.2. Агрегатная защита. Аварийная максимальная температура нижнего подшипника ЭД</v>
      </c>
      <c r="D211" s="220"/>
      <c r="E211" s="307"/>
      <c r="F211" s="670" t="s">
        <v>58</v>
      </c>
      <c r="G211" s="670" t="s">
        <v>2394</v>
      </c>
      <c r="H211" s="670">
        <v>5</v>
      </c>
    </row>
    <row r="212" spans="1:8" x14ac:dyDescent="0.25">
      <c r="A212" s="675" t="s">
        <v>647</v>
      </c>
      <c r="B212" s="316">
        <v>210</v>
      </c>
      <c r="C212" s="691" t="str">
        <f>CONCATENATE(НА!B$5,". Агрегатная защита. ",'Защ НА'!B138)</f>
        <v>ПНА №036.2. Агрегатная защита. Аварийная максимальная температура верхнего подшипника ЭД (точка 1)</v>
      </c>
      <c r="D212" s="220"/>
      <c r="E212" s="307"/>
      <c r="F212" s="670" t="s">
        <v>58</v>
      </c>
      <c r="G212" s="670" t="s">
        <v>2394</v>
      </c>
      <c r="H212" s="670">
        <v>6</v>
      </c>
    </row>
    <row r="213" spans="1:8" x14ac:dyDescent="0.25">
      <c r="A213" s="675" t="s">
        <v>648</v>
      </c>
      <c r="B213" s="316">
        <v>211</v>
      </c>
      <c r="C213" s="691" t="str">
        <f>CONCATENATE(НА!B$5,". Агрегатная защита. ",'Защ НА'!B139)</f>
        <v>ПНА №036.2. Агрегатная защита. Аварийная максимальная температура верхнего подшипника ЭД (точка 2)</v>
      </c>
      <c r="D213" s="220"/>
      <c r="E213" s="307"/>
      <c r="F213" s="670" t="s">
        <v>58</v>
      </c>
      <c r="G213" s="670" t="s">
        <v>2394</v>
      </c>
      <c r="H213" s="670">
        <v>7</v>
      </c>
    </row>
    <row r="214" spans="1:8" x14ac:dyDescent="0.25">
      <c r="A214" s="675" t="s">
        <v>649</v>
      </c>
      <c r="B214" s="316">
        <v>212</v>
      </c>
      <c r="C214" s="691" t="str">
        <f>CONCATENATE(НА!B$5,". Агрегатная защита. ",'Защ НА'!B140)</f>
        <v>ПНА №036.2. Агрегатная защита. Недостоверность измерений температуры опорно-упорного подшипника насоса (точка 1)</v>
      </c>
      <c r="D214" s="220"/>
      <c r="E214" s="307"/>
      <c r="F214" s="670" t="s">
        <v>58</v>
      </c>
      <c r="G214" s="670" t="s">
        <v>2394</v>
      </c>
      <c r="H214" s="670">
        <v>8</v>
      </c>
    </row>
    <row r="215" spans="1:8" x14ac:dyDescent="0.25">
      <c r="A215" s="675" t="s">
        <v>650</v>
      </c>
      <c r="B215" s="316">
        <v>213</v>
      </c>
      <c r="C215" s="691" t="str">
        <f>CONCATENATE(НА!B$5,". Агрегатная защита. ",'Защ НА'!B141)</f>
        <v>ПНА №036.2. Агрегатная защита. Недостоверность измерений температуры опорно-упорного подшипника насоса (точка 2)</v>
      </c>
      <c r="D215" s="220"/>
      <c r="E215" s="307"/>
      <c r="F215" s="670" t="s">
        <v>58</v>
      </c>
      <c r="G215" s="670" t="s">
        <v>2394</v>
      </c>
      <c r="H215" s="670">
        <v>9</v>
      </c>
    </row>
    <row r="216" spans="1:8" x14ac:dyDescent="0.25">
      <c r="A216" s="675" t="s">
        <v>651</v>
      </c>
      <c r="B216" s="316">
        <v>214</v>
      </c>
      <c r="C216" s="691" t="str">
        <f>CONCATENATE(НА!B$5,". Агрегатная защита. ",'Защ НА'!B142)</f>
        <v>ПНА №036.2. Агрегатная защита. Недостоверность измерений температуры нижнего подшипника ЭД</v>
      </c>
      <c r="D216" s="220"/>
      <c r="E216" s="307"/>
      <c r="F216" s="670" t="s">
        <v>58</v>
      </c>
      <c r="G216" s="670" t="s">
        <v>2394</v>
      </c>
      <c r="H216" s="670">
        <v>10</v>
      </c>
    </row>
    <row r="217" spans="1:8" x14ac:dyDescent="0.25">
      <c r="A217" s="675" t="s">
        <v>652</v>
      </c>
      <c r="B217" s="316">
        <v>215</v>
      </c>
      <c r="C217" s="691" t="str">
        <f>CONCATENATE(НА!B$5,". Агрегатная защита. ",'Защ НА'!B143)</f>
        <v>ПНА №036.2. Агрегатная защита. Недостоверность измерений температуры верхнего подшипника ЭД (точка 1)</v>
      </c>
      <c r="D217" s="220"/>
      <c r="E217" s="307"/>
      <c r="F217" s="670" t="s">
        <v>58</v>
      </c>
      <c r="G217" s="670" t="s">
        <v>2394</v>
      </c>
      <c r="H217" s="670">
        <v>11</v>
      </c>
    </row>
    <row r="218" spans="1:8" x14ac:dyDescent="0.25">
      <c r="A218" s="675" t="s">
        <v>653</v>
      </c>
      <c r="B218" s="316">
        <v>216</v>
      </c>
      <c r="C218" s="691" t="str">
        <f>CONCATENATE(НА!B$5,". Агрегатная защита. ",'Защ НА'!B144)</f>
        <v>ПНА №036.2. Агрегатная защита. Недостоверность измерений температуры верхнего подшипника ЭД (точка 2)</v>
      </c>
      <c r="D218" s="220"/>
      <c r="E218" s="307"/>
      <c r="F218" s="670" t="s">
        <v>58</v>
      </c>
      <c r="G218" s="670" t="s">
        <v>2394</v>
      </c>
      <c r="H218" s="670">
        <v>12</v>
      </c>
    </row>
    <row r="219" spans="1:8" x14ac:dyDescent="0.25">
      <c r="A219" s="675" t="s">
        <v>654</v>
      </c>
      <c r="B219" s="316">
        <v>217</v>
      </c>
      <c r="C219" s="691" t="str">
        <f>CONCATENATE(НА!B$5,". Агрегатная защита. ",'Защ НА'!B145)</f>
        <v>ПНА №036.2. Агрегатная защита. Aварийные утечки через торцевое уплотнение насоса</v>
      </c>
      <c r="D219" s="220"/>
      <c r="E219" s="307"/>
      <c r="F219" s="670" t="s">
        <v>58</v>
      </c>
      <c r="G219" s="670" t="s">
        <v>2394</v>
      </c>
      <c r="H219" s="670">
        <v>13</v>
      </c>
    </row>
    <row r="220" spans="1:8" x14ac:dyDescent="0.25">
      <c r="A220" s="675" t="s">
        <v>655</v>
      </c>
      <c r="B220" s="316">
        <v>218</v>
      </c>
      <c r="C220" s="691" t="str">
        <f>CONCATENATE(НА!B$5,". Агрегатная защита. ",'Защ НА'!B146)</f>
        <v xml:space="preserve">ПНА №036.2. Агрегатная защита. Аварийная максимальная вибрация опорно-упорного подшипника насоса в нестац. режиме (горизонтальная) </v>
      </c>
      <c r="D220" s="220"/>
      <c r="E220" s="307"/>
      <c r="F220" s="670" t="s">
        <v>58</v>
      </c>
      <c r="G220" s="670" t="s">
        <v>2394</v>
      </c>
      <c r="H220" s="670">
        <v>14</v>
      </c>
    </row>
    <row r="221" spans="1:8" x14ac:dyDescent="0.25">
      <c r="A221" s="675" t="s">
        <v>656</v>
      </c>
      <c r="B221" s="316">
        <v>219</v>
      </c>
      <c r="C221" s="691" t="str">
        <f>CONCATENATE(НА!B$5,". Агрегатная защита. ",'Защ НА'!B147)</f>
        <v xml:space="preserve">ПНА №036.2. Агрегатная защита. Аварийная максимальная вибрация опорно-упорного подшипника насоса в нестац. режиме (поперечная) </v>
      </c>
      <c r="D221" s="220"/>
      <c r="E221" s="307"/>
      <c r="F221" s="670" t="s">
        <v>58</v>
      </c>
      <c r="G221" s="670" t="s">
        <v>2394</v>
      </c>
      <c r="H221" s="670">
        <v>15</v>
      </c>
    </row>
    <row r="222" spans="1:8" x14ac:dyDescent="0.25">
      <c r="A222" s="675" t="s">
        <v>657</v>
      </c>
      <c r="B222" s="316">
        <v>220</v>
      </c>
      <c r="C222" s="691" t="str">
        <f>CONCATENATE(НА!B$5,". Агрегатная защита. ",'Защ НА'!B148)</f>
        <v>ПНА №036.2. Агрегатная защита. Аварийная максимальная вибрация опорно-упорного подшипника насоса в стац. режиме (горизонтальная) . Порог 1</v>
      </c>
      <c r="D222" s="220"/>
      <c r="E222" s="307"/>
      <c r="F222" s="670" t="s">
        <v>58</v>
      </c>
      <c r="G222" s="670" t="s">
        <v>2394</v>
      </c>
      <c r="H222" s="670">
        <v>16</v>
      </c>
    </row>
    <row r="223" spans="1:8" x14ac:dyDescent="0.25">
      <c r="A223" s="675" t="s">
        <v>658</v>
      </c>
      <c r="B223" s="316">
        <v>221</v>
      </c>
      <c r="C223" s="691" t="str">
        <f>CONCATENATE(НА!B$5,". Агрегатная защита. ",'Защ НА'!B149)</f>
        <v>ПНА №036.2. Агрегатная защита. Аварийная максимальная вибрация опорно-упорного подшипника насоса в стац. режиме (поперечная) . Порог 1</v>
      </c>
      <c r="D223" s="220"/>
      <c r="E223" s="307"/>
      <c r="F223" s="670" t="s">
        <v>58</v>
      </c>
      <c r="G223" s="670" t="s">
        <v>2394</v>
      </c>
      <c r="H223" s="670">
        <v>17</v>
      </c>
    </row>
    <row r="224" spans="1:8" x14ac:dyDescent="0.25">
      <c r="A224" s="675" t="s">
        <v>659</v>
      </c>
      <c r="B224" s="316">
        <v>222</v>
      </c>
      <c r="C224" s="691" t="str">
        <f>CONCATENATE(НА!B$5,". Агрегатная защита. ",'Защ НА'!B150)</f>
        <v>ПНА №036.2. Агрегатная защита. Аварийная максимальная вибрация опорно-упорного подшипника насоса (горизонтальная) . Порог 2</v>
      </c>
      <c r="D224" s="220"/>
      <c r="E224" s="307"/>
      <c r="F224" s="670" t="s">
        <v>58</v>
      </c>
      <c r="G224" s="670" t="s">
        <v>2394</v>
      </c>
      <c r="H224" s="670">
        <v>18</v>
      </c>
    </row>
    <row r="225" spans="1:8" x14ac:dyDescent="0.25">
      <c r="A225" s="675" t="s">
        <v>660</v>
      </c>
      <c r="B225" s="316">
        <v>223</v>
      </c>
      <c r="C225" s="691" t="str">
        <f>CONCATENATE(НА!B$5,". Агрегатная защита. ",'Защ НА'!B151)</f>
        <v>ПНА №036.2. Агрегатная защита. Аварийная максимальная вибрация опорно-упорного подшипника насоса (поперечная) . Порог 2</v>
      </c>
      <c r="D225" s="220"/>
      <c r="E225" s="307"/>
      <c r="F225" s="670" t="s">
        <v>58</v>
      </c>
      <c r="G225" s="670" t="s">
        <v>2394</v>
      </c>
      <c r="H225" s="670">
        <v>19</v>
      </c>
    </row>
    <row r="226" spans="1:8" x14ac:dyDescent="0.25">
      <c r="A226" s="675" t="s">
        <v>661</v>
      </c>
      <c r="B226" s="316">
        <v>224</v>
      </c>
      <c r="C226" s="691" t="str">
        <f>CONCATENATE(НА!B$5,". Агрегатная защита. ",'Защ НА'!B152)</f>
        <v>ПНА №036.2. Агрегатная защита. Недостоверность измерений вибрации в группе преобразователей (насос)</v>
      </c>
      <c r="D226" s="220"/>
      <c r="E226" s="307"/>
      <c r="F226" s="670" t="s">
        <v>58</v>
      </c>
      <c r="G226" s="670" t="s">
        <v>2394</v>
      </c>
      <c r="H226" s="670">
        <v>20</v>
      </c>
    </row>
    <row r="227" spans="1:8" x14ac:dyDescent="0.25">
      <c r="A227" s="675" t="s">
        <v>662</v>
      </c>
      <c r="B227" s="316">
        <v>225</v>
      </c>
      <c r="C227" s="691" t="str">
        <f>CONCATENATE(НА!B$5,". Агрегатная защита. ",'Защ НА'!B153)</f>
        <v xml:space="preserve">ПНА №036.2. Агрегатная защита. Аварийное минимальное давление на выходе работающего ПНА </v>
      </c>
      <c r="D227" s="220"/>
      <c r="E227" s="307"/>
      <c r="F227" s="670" t="s">
        <v>58</v>
      </c>
      <c r="G227" s="670" t="s">
        <v>2394</v>
      </c>
      <c r="H227" s="670">
        <v>21</v>
      </c>
    </row>
    <row r="228" spans="1:8" x14ac:dyDescent="0.25">
      <c r="A228" s="675" t="s">
        <v>663</v>
      </c>
      <c r="B228" s="316">
        <v>226</v>
      </c>
      <c r="C228" s="691" t="str">
        <f>CONCATENATE(НА!B$5,". Агрегатная защита. ",'Защ НА'!B154)</f>
        <v>ПНА №036.2. Агрегатная защита. Закрытие агрегатных задвижек работающего агрегата</v>
      </c>
      <c r="D228" s="220"/>
      <c r="E228" s="307"/>
      <c r="F228" s="670" t="s">
        <v>58</v>
      </c>
      <c r="G228" s="670" t="s">
        <v>2394</v>
      </c>
      <c r="H228" s="670">
        <v>22</v>
      </c>
    </row>
    <row r="229" spans="1:8" x14ac:dyDescent="0.25">
      <c r="A229" s="675" t="s">
        <v>664</v>
      </c>
      <c r="B229" s="316">
        <v>227</v>
      </c>
      <c r="C229" s="691" t="str">
        <f>CONCATENATE(НА!B$5,". Агрегатная защита. ",'Защ НА'!B155)</f>
        <v>ПНА №036.2. Агрегатная защита. Невыполнение программы пуска агрегата ПНА</v>
      </c>
      <c r="D229" s="220"/>
      <c r="E229" s="307"/>
      <c r="F229" s="670" t="s">
        <v>58</v>
      </c>
      <c r="G229" s="670" t="s">
        <v>2394</v>
      </c>
      <c r="H229" s="670">
        <v>23</v>
      </c>
    </row>
    <row r="230" spans="1:8" x14ac:dyDescent="0.25">
      <c r="A230" s="675" t="s">
        <v>665</v>
      </c>
      <c r="B230" s="316">
        <v>228</v>
      </c>
      <c r="C230" s="691" t="str">
        <f>CONCATENATE(НА!B$5,". Агрегатная защита. ",'Защ НА'!B156)</f>
        <v>ПНА №036.2. Агрегатная защита. Невыполнение команды остановки ПНА</v>
      </c>
      <c r="D230" s="220"/>
      <c r="E230" s="307"/>
      <c r="F230" s="670" t="s">
        <v>58</v>
      </c>
      <c r="G230" s="670" t="s">
        <v>2394</v>
      </c>
      <c r="H230" s="670">
        <v>24</v>
      </c>
    </row>
    <row r="231" spans="1:8" x14ac:dyDescent="0.25">
      <c r="A231" s="675" t="s">
        <v>666</v>
      </c>
      <c r="B231" s="316">
        <v>229</v>
      </c>
      <c r="C231" s="691" t="str">
        <f>CONCATENATE(НА!B$5,". Агрегатная защита. ",'Защ НА'!B157)</f>
        <v>ПНА №036.2. Агрегатная защита. Невыполнение команды отключения НВ ПНА</v>
      </c>
      <c r="D231" s="220"/>
      <c r="E231" s="307"/>
      <c r="F231" s="670" t="s">
        <v>58</v>
      </c>
      <c r="G231" s="670" t="s">
        <v>2394</v>
      </c>
      <c r="H231" s="670">
        <v>25</v>
      </c>
    </row>
    <row r="232" spans="1:8" x14ac:dyDescent="0.25">
      <c r="A232" s="675" t="s">
        <v>667</v>
      </c>
      <c r="B232" s="316">
        <v>230</v>
      </c>
      <c r="C232" s="691" t="str">
        <f>CONCATENATE(НА!B$5,". Агрегатная защита. ",'Защ НА'!B158)</f>
        <v>ПНА №036.2. Агрегатная защита. Неисправность цепей отключения НВ ПНА (в т.ч. отсутствие питания цепей управления)</v>
      </c>
      <c r="D232" s="220"/>
      <c r="E232" s="307"/>
      <c r="F232" s="670" t="s">
        <v>58</v>
      </c>
      <c r="G232" s="670" t="s">
        <v>2394</v>
      </c>
      <c r="H232" s="670">
        <v>26</v>
      </c>
    </row>
    <row r="233" spans="1:8" x14ac:dyDescent="0.25">
      <c r="A233" s="675" t="s">
        <v>668</v>
      </c>
      <c r="B233" s="316">
        <v>231</v>
      </c>
      <c r="C233" s="691" t="str">
        <f>CONCATENATE(НА!B$5,". Агрегатная защита. ",'Защ НА'!B159)</f>
        <v>ПНА №036.2. Агрегатная защита. Несанкционированное отключение ПНА</v>
      </c>
      <c r="D233" s="220"/>
      <c r="E233" s="307"/>
      <c r="F233" s="670" t="s">
        <v>58</v>
      </c>
      <c r="G233" s="670" t="s">
        <v>2394</v>
      </c>
      <c r="H233" s="670">
        <v>27</v>
      </c>
    </row>
    <row r="234" spans="1:8" x14ac:dyDescent="0.25">
      <c r="A234" s="675" t="s">
        <v>669</v>
      </c>
      <c r="B234" s="316">
        <v>232</v>
      </c>
      <c r="C234" s="691" t="str">
        <f>CONCATENATE(НА!B$5,". Агрегатная защита. ",'Защ НА'!B160)</f>
        <v>ПНА №036.2. Агрегатная защита. Несанкционированное включение ПНА</v>
      </c>
      <c r="D234" s="220"/>
      <c r="E234" s="307"/>
      <c r="F234" s="670" t="s">
        <v>58</v>
      </c>
      <c r="G234" s="670" t="s">
        <v>2394</v>
      </c>
      <c r="H234" s="670">
        <v>28</v>
      </c>
    </row>
    <row r="235" spans="1:8" x14ac:dyDescent="0.25">
      <c r="A235" s="675" t="s">
        <v>670</v>
      </c>
      <c r="B235" s="316">
        <v>233</v>
      </c>
      <c r="C235" s="691" t="str">
        <f>CONCATENATE(НА!B$5,". Агрегатная защита. ",'Защ НА'!B161)</f>
        <v>ПНА №036.2. Агрегатная защита. Неисправность цепей контроля ПНА</v>
      </c>
      <c r="D235" s="220"/>
      <c r="E235" s="307"/>
      <c r="F235" s="670" t="s">
        <v>58</v>
      </c>
      <c r="G235" s="670" t="s">
        <v>2394</v>
      </c>
      <c r="H235" s="670">
        <v>29</v>
      </c>
    </row>
    <row r="236" spans="1:8" x14ac:dyDescent="0.25">
      <c r="A236" s="675" t="s">
        <v>671</v>
      </c>
      <c r="B236" s="316">
        <v>234</v>
      </c>
      <c r="C236" s="691" t="str">
        <f>CONCATENATE(НА!B$5,". Агрегатная защита. ",'Защ НА'!B162)</f>
        <v>ПНА №036.2. Агрегатная защита. Аварийное отключение агрегата ПНА кнопкой Стоп по месту</v>
      </c>
      <c r="D236" s="220"/>
      <c r="E236" s="307"/>
      <c r="F236" s="670" t="s">
        <v>58</v>
      </c>
      <c r="G236" s="670" t="s">
        <v>2394</v>
      </c>
      <c r="H236" s="670">
        <v>30</v>
      </c>
    </row>
    <row r="237" spans="1:8" x14ac:dyDescent="0.25">
      <c r="A237" s="675" t="s">
        <v>672</v>
      </c>
      <c r="B237" s="316">
        <v>235</v>
      </c>
      <c r="C237" s="691" t="str">
        <f>CONCATENATE(НА!B$5,". Агрегатная защита. ",'Защ НА'!B163)</f>
        <v>ПНА №036.2. Агрегатная защита. Аварийное отключение агрегата ПНА кнопкой Стоп с БРУ</v>
      </c>
      <c r="D237" s="220"/>
      <c r="E237" s="307"/>
      <c r="F237" s="670" t="s">
        <v>58</v>
      </c>
      <c r="G237" s="670" t="s">
        <v>2394</v>
      </c>
      <c r="H237" s="670">
        <v>31</v>
      </c>
    </row>
    <row r="238" spans="1:8" x14ac:dyDescent="0.25">
      <c r="A238" s="675" t="s">
        <v>673</v>
      </c>
      <c r="B238" s="316">
        <v>236</v>
      </c>
      <c r="C238" s="691" t="str">
        <f>CONCATENATE(НА!B$5,". Агрегатная защита. ",'Защ НА'!B164)</f>
        <v>ПНА №036.2. Агрегатная защита. Авария ЧРП</v>
      </c>
      <c r="D238" s="220"/>
      <c r="E238" s="307"/>
      <c r="F238" s="670" t="s">
        <v>58</v>
      </c>
      <c r="G238" s="670" t="s">
        <v>2394</v>
      </c>
      <c r="H238" s="670">
        <v>32</v>
      </c>
    </row>
    <row r="239" spans="1:8" x14ac:dyDescent="0.25">
      <c r="A239" s="675" t="s">
        <v>674</v>
      </c>
      <c r="B239" s="316">
        <v>237</v>
      </c>
      <c r="C239" s="691" t="str">
        <f>CONCATENATE(НА!B$5,". Агрегатная защита. ",'Защ НА'!B165)</f>
        <v>ПНА №036.2. Агрегатная защита. Невыполнение ЧРП включенного ПНА команд регулирования</v>
      </c>
      <c r="D239" s="220"/>
      <c r="E239" s="307"/>
      <c r="F239" s="670" t="s">
        <v>58</v>
      </c>
      <c r="G239" s="670" t="s">
        <v>2394</v>
      </c>
      <c r="H239" s="670">
        <v>33</v>
      </c>
    </row>
    <row r="240" spans="1:8" x14ac:dyDescent="0.25">
      <c r="A240" s="675" t="s">
        <v>675</v>
      </c>
      <c r="B240" s="316">
        <v>238</v>
      </c>
      <c r="C240" s="691" t="str">
        <f>CONCATENATE(НА!B$5,". Агрегатная защита. ",'Защ НА'!B166)</f>
        <v xml:space="preserve">ПНА №036.2. Агрегатная защита. </v>
      </c>
      <c r="D240" s="220"/>
      <c r="E240" s="307"/>
      <c r="F240" s="670" t="s">
        <v>58</v>
      </c>
      <c r="G240" s="670" t="s">
        <v>2394</v>
      </c>
      <c r="H240" s="670">
        <v>34</v>
      </c>
    </row>
    <row r="241" spans="1:8" x14ac:dyDescent="0.25">
      <c r="A241" s="675" t="s">
        <v>676</v>
      </c>
      <c r="B241" s="316">
        <v>239</v>
      </c>
      <c r="C241" s="691" t="str">
        <f>CONCATENATE(НА!B$5,". Агрегатная защита. ",'Защ НА'!B167)</f>
        <v xml:space="preserve">ПНА №036.2. Агрегатная защита. </v>
      </c>
      <c r="D241" s="220"/>
      <c r="E241" s="307"/>
      <c r="F241" s="670" t="s">
        <v>58</v>
      </c>
      <c r="G241" s="670" t="s">
        <v>2394</v>
      </c>
      <c r="H241" s="670">
        <v>35</v>
      </c>
    </row>
    <row r="242" spans="1:8" x14ac:dyDescent="0.25">
      <c r="A242" s="675" t="s">
        <v>677</v>
      </c>
      <c r="B242" s="316">
        <v>240</v>
      </c>
      <c r="C242" s="691" t="str">
        <f>CONCATENATE(НА!B$5,". Агрегатная защита. ",'Защ НА'!B168)</f>
        <v xml:space="preserve">ПНА №036.2. Агрегатная защита. </v>
      </c>
      <c r="D242" s="220"/>
      <c r="E242" s="307"/>
      <c r="F242" s="670" t="s">
        <v>58</v>
      </c>
      <c r="G242" s="670" t="s">
        <v>2394</v>
      </c>
      <c r="H242" s="670">
        <v>36</v>
      </c>
    </row>
    <row r="243" spans="1:8" x14ac:dyDescent="0.25">
      <c r="A243" s="675" t="s">
        <v>678</v>
      </c>
      <c r="B243" s="316">
        <v>241</v>
      </c>
      <c r="C243" s="691" t="str">
        <f>CONCATENATE(НА!B$5,". Агрегатная защита. ",'Защ НА'!B169)</f>
        <v xml:space="preserve">ПНА №036.2. Агрегатная защита. </v>
      </c>
      <c r="D243" s="220"/>
      <c r="E243" s="307"/>
      <c r="F243" s="670" t="s">
        <v>58</v>
      </c>
      <c r="G243" s="670" t="s">
        <v>2394</v>
      </c>
      <c r="H243" s="670">
        <v>37</v>
      </c>
    </row>
    <row r="244" spans="1:8" x14ac:dyDescent="0.25">
      <c r="A244" s="675" t="s">
        <v>679</v>
      </c>
      <c r="B244" s="316">
        <v>242</v>
      </c>
      <c r="C244" s="691" t="str">
        <f>CONCATENATE(НА!B$5,". Агрегатная защита. ",'Защ НА'!B170)</f>
        <v xml:space="preserve">ПНА №036.2. Агрегатная защита. </v>
      </c>
      <c r="D244" s="220"/>
      <c r="E244" s="307"/>
      <c r="F244" s="670" t="s">
        <v>58</v>
      </c>
      <c r="G244" s="670" t="s">
        <v>2394</v>
      </c>
      <c r="H244" s="670">
        <v>38</v>
      </c>
    </row>
    <row r="245" spans="1:8" x14ac:dyDescent="0.25">
      <c r="A245" s="675" t="s">
        <v>680</v>
      </c>
      <c r="B245" s="316">
        <v>243</v>
      </c>
      <c r="C245" s="691" t="str">
        <f>CONCATENATE(НА!B$5,". Агрегатная защита. ",'Защ НА'!B171)</f>
        <v xml:space="preserve">ПНА №036.2. Агрегатная защита. </v>
      </c>
      <c r="D245" s="220"/>
      <c r="E245" s="307"/>
      <c r="F245" s="670" t="s">
        <v>58</v>
      </c>
      <c r="G245" s="670" t="s">
        <v>2394</v>
      </c>
      <c r="H245" s="670">
        <v>39</v>
      </c>
    </row>
    <row r="246" spans="1:8" x14ac:dyDescent="0.25">
      <c r="A246" s="675" t="s">
        <v>681</v>
      </c>
      <c r="B246" s="316">
        <v>244</v>
      </c>
      <c r="C246" s="691" t="str">
        <f>CONCATENATE(НА!B$5,". Агрегатная защита. ",'Защ НА'!B172)</f>
        <v xml:space="preserve">ПНА №036.2. Агрегатная защита. </v>
      </c>
      <c r="D246" s="220"/>
      <c r="E246" s="307"/>
      <c r="F246" s="670" t="s">
        <v>58</v>
      </c>
      <c r="G246" s="670" t="s">
        <v>2394</v>
      </c>
      <c r="H246" s="670">
        <v>40</v>
      </c>
    </row>
    <row r="247" spans="1:8" x14ac:dyDescent="0.25">
      <c r="A247" s="675" t="s">
        <v>682</v>
      </c>
      <c r="B247" s="316">
        <v>245</v>
      </c>
      <c r="C247" s="691" t="str">
        <f>CONCATENATE(НА!B$5,". Агрегатная защита. ",'Защ НА'!B173)</f>
        <v xml:space="preserve">ПНА №036.2. Агрегатная защита. </v>
      </c>
      <c r="D247" s="220"/>
      <c r="E247" s="307"/>
      <c r="F247" s="670" t="s">
        <v>58</v>
      </c>
      <c r="G247" s="670" t="s">
        <v>2394</v>
      </c>
      <c r="H247" s="670">
        <v>41</v>
      </c>
    </row>
    <row r="248" spans="1:8" x14ac:dyDescent="0.25">
      <c r="A248" s="675" t="s">
        <v>683</v>
      </c>
      <c r="B248" s="316">
        <v>246</v>
      </c>
      <c r="C248" s="691" t="str">
        <f>CONCATENATE(НА!B$5,". Агрегатная защита. ",'Защ НА'!B174)</f>
        <v xml:space="preserve">ПНА №036.2. Агрегатная защита. </v>
      </c>
      <c r="D248" s="220"/>
      <c r="E248" s="307"/>
      <c r="F248" s="670" t="s">
        <v>58</v>
      </c>
      <c r="G248" s="670" t="s">
        <v>2394</v>
      </c>
      <c r="H248" s="670">
        <v>42</v>
      </c>
    </row>
    <row r="249" spans="1:8" x14ac:dyDescent="0.25">
      <c r="A249" s="675" t="s">
        <v>684</v>
      </c>
      <c r="B249" s="316">
        <v>247</v>
      </c>
      <c r="C249" s="691" t="str">
        <f>CONCATENATE(НА!B$5,". Агрегатная защита. ",'Защ НА'!B175)</f>
        <v xml:space="preserve">ПНА №036.2. Агрегатная защита. </v>
      </c>
      <c r="D249" s="220"/>
      <c r="E249" s="307"/>
      <c r="F249" s="670" t="s">
        <v>58</v>
      </c>
      <c r="G249" s="670" t="s">
        <v>2394</v>
      </c>
      <c r="H249" s="670">
        <v>43</v>
      </c>
    </row>
    <row r="250" spans="1:8" x14ac:dyDescent="0.25">
      <c r="A250" s="675" t="s">
        <v>685</v>
      </c>
      <c r="B250" s="316">
        <v>248</v>
      </c>
      <c r="C250" s="691" t="str">
        <f>CONCATENATE(НА!B$5,". Агрегатная защита. ",'Защ НА'!B176)</f>
        <v xml:space="preserve">ПНА №036.2. Агрегатная защита. </v>
      </c>
      <c r="D250" s="220"/>
      <c r="E250" s="307"/>
      <c r="F250" s="670" t="s">
        <v>58</v>
      </c>
      <c r="G250" s="670" t="s">
        <v>2394</v>
      </c>
      <c r="H250" s="670">
        <v>44</v>
      </c>
    </row>
    <row r="251" spans="1:8" x14ac:dyDescent="0.25">
      <c r="A251" s="675" t="s">
        <v>686</v>
      </c>
      <c r="B251" s="316">
        <v>249</v>
      </c>
      <c r="C251" s="691" t="str">
        <f>CONCATENATE(НА!B$5,". Агрегатная защита. ",'Защ НА'!B177)</f>
        <v xml:space="preserve">ПНА №036.2. Агрегатная защита. </v>
      </c>
      <c r="D251" s="220"/>
      <c r="E251" s="307"/>
      <c r="F251" s="670" t="s">
        <v>58</v>
      </c>
      <c r="G251" s="670" t="s">
        <v>2394</v>
      </c>
      <c r="H251" s="670">
        <v>45</v>
      </c>
    </row>
    <row r="252" spans="1:8" x14ac:dyDescent="0.25">
      <c r="A252" s="675" t="s">
        <v>687</v>
      </c>
      <c r="B252" s="316">
        <v>250</v>
      </c>
      <c r="C252" s="691" t="str">
        <f>CONCATENATE(НА!B$5,". Агрегатная защита. ",'Защ НА'!B178)</f>
        <v xml:space="preserve">ПНА №036.2. Агрегатная защита. </v>
      </c>
      <c r="D252" s="220"/>
      <c r="E252" s="307"/>
      <c r="F252" s="670" t="s">
        <v>58</v>
      </c>
      <c r="G252" s="670" t="s">
        <v>2394</v>
      </c>
      <c r="H252" s="670">
        <v>46</v>
      </c>
    </row>
    <row r="253" spans="1:8" x14ac:dyDescent="0.25">
      <c r="A253" s="675" t="s">
        <v>688</v>
      </c>
      <c r="B253" s="316">
        <v>251</v>
      </c>
      <c r="C253" s="691" t="str">
        <f>CONCATENATE(НА!B$5,". Агрегатная защита. ",'Защ НА'!B179)</f>
        <v xml:space="preserve">ПНА №036.2. Агрегатная защита. </v>
      </c>
      <c r="D253" s="220"/>
      <c r="E253" s="307"/>
      <c r="F253" s="670" t="s">
        <v>58</v>
      </c>
      <c r="G253" s="670" t="s">
        <v>2394</v>
      </c>
      <c r="H253" s="670">
        <v>47</v>
      </c>
    </row>
    <row r="254" spans="1:8" x14ac:dyDescent="0.25">
      <c r="A254" s="675" t="s">
        <v>689</v>
      </c>
      <c r="B254" s="316">
        <v>252</v>
      </c>
      <c r="C254" s="691" t="str">
        <f>CONCATENATE(НА!B$5,". Агрегатная защита. ",'Защ НА'!B180)</f>
        <v xml:space="preserve">ПНА №036.2. Агрегатная защита. </v>
      </c>
      <c r="D254" s="220"/>
      <c r="E254" s="307"/>
      <c r="F254" s="670" t="s">
        <v>58</v>
      </c>
      <c r="G254" s="670" t="s">
        <v>2394</v>
      </c>
      <c r="H254" s="670">
        <v>48</v>
      </c>
    </row>
    <row r="255" spans="1:8" x14ac:dyDescent="0.25">
      <c r="A255" s="675" t="s">
        <v>690</v>
      </c>
      <c r="B255" s="316">
        <v>253</v>
      </c>
      <c r="C255" s="691" t="str">
        <f>CONCATENATE(НА!B$5,". Агрегатная защита. ",'Защ НА'!B181)</f>
        <v xml:space="preserve">ПНА №036.2. Агрегатная защита. </v>
      </c>
      <c r="D255" s="220"/>
      <c r="E255" s="307"/>
      <c r="F255" s="670" t="s">
        <v>58</v>
      </c>
      <c r="G255" s="670" t="s">
        <v>2394</v>
      </c>
      <c r="H255" s="670">
        <v>49</v>
      </c>
    </row>
    <row r="256" spans="1:8" x14ac:dyDescent="0.25">
      <c r="A256" s="675" t="s">
        <v>691</v>
      </c>
      <c r="B256" s="316">
        <v>254</v>
      </c>
      <c r="C256" s="691" t="str">
        <f>CONCATENATE(НА!B$5,". Агрегатная защита. ",'Защ НА'!B182)</f>
        <v xml:space="preserve">ПНА №036.2. Агрегатная защита. </v>
      </c>
      <c r="D256" s="220"/>
      <c r="E256" s="307"/>
      <c r="F256" s="670" t="s">
        <v>58</v>
      </c>
      <c r="G256" s="670" t="s">
        <v>2394</v>
      </c>
      <c r="H256" s="670">
        <v>50</v>
      </c>
    </row>
    <row r="257" spans="1:8" x14ac:dyDescent="0.25">
      <c r="A257" s="675" t="s">
        <v>692</v>
      </c>
      <c r="B257" s="316">
        <v>255</v>
      </c>
      <c r="C257" s="691" t="str">
        <f>CONCATENATE(НА!B$5,". Агрегатная защита. ",'Защ НА'!B183)</f>
        <v xml:space="preserve">ПНА №036.2. Агрегатная защита. </v>
      </c>
      <c r="D257" s="220"/>
      <c r="E257" s="307"/>
      <c r="F257" s="670" t="s">
        <v>58</v>
      </c>
      <c r="G257" s="670" t="s">
        <v>2394</v>
      </c>
      <c r="H257" s="670">
        <v>51</v>
      </c>
    </row>
    <row r="258" spans="1:8" x14ac:dyDescent="0.25">
      <c r="A258" s="675" t="s">
        <v>693</v>
      </c>
      <c r="B258" s="316">
        <v>256</v>
      </c>
      <c r="C258" s="691" t="str">
        <f>CONCATENATE(НА!B$5,". Агрегатная защита. ",'Защ НА'!B184)</f>
        <v xml:space="preserve">ПНА №036.2. Агрегатная защита. </v>
      </c>
      <c r="D258" s="220"/>
      <c r="E258" s="307"/>
      <c r="F258" s="670" t="s">
        <v>58</v>
      </c>
      <c r="G258" s="670" t="s">
        <v>2394</v>
      </c>
      <c r="H258" s="670">
        <v>52</v>
      </c>
    </row>
    <row r="259" spans="1:8" x14ac:dyDescent="0.25">
      <c r="A259" s="673" t="s">
        <v>694</v>
      </c>
      <c r="B259" s="316">
        <v>257</v>
      </c>
      <c r="C259" s="691" t="str">
        <f>CONCATENATE(НА!B$5,". Агрегатная защита. ",'Защ НА'!B185)</f>
        <v xml:space="preserve">ПНА №036.2. Агрегатная защита. </v>
      </c>
      <c r="D259" s="220"/>
      <c r="E259" s="307"/>
      <c r="F259" s="670" t="s">
        <v>58</v>
      </c>
      <c r="G259" s="670" t="s">
        <v>2394</v>
      </c>
      <c r="H259" s="670">
        <v>53</v>
      </c>
    </row>
    <row r="260" spans="1:8" x14ac:dyDescent="0.25">
      <c r="A260" s="673" t="s">
        <v>695</v>
      </c>
      <c r="B260" s="316">
        <v>258</v>
      </c>
      <c r="C260" s="691" t="str">
        <f>CONCATENATE(НА!B$5,". Агрегатная защита. ",'Защ НА'!B186)</f>
        <v xml:space="preserve">ПНА №036.2. Агрегатная защита. </v>
      </c>
      <c r="D260" s="220"/>
      <c r="E260" s="307"/>
      <c r="F260" s="670" t="s">
        <v>58</v>
      </c>
      <c r="G260" s="670" t="s">
        <v>2394</v>
      </c>
      <c r="H260" s="670">
        <v>54</v>
      </c>
    </row>
    <row r="261" spans="1:8" x14ac:dyDescent="0.25">
      <c r="A261" s="673" t="s">
        <v>696</v>
      </c>
      <c r="B261" s="316">
        <v>259</v>
      </c>
      <c r="C261" s="691" t="str">
        <f>CONCATENATE(НА!B$5,". Агрегатная защита. ",'Защ НА'!B187)</f>
        <v xml:space="preserve">ПНА №036.2. Агрегатная защита. </v>
      </c>
      <c r="D261" s="220"/>
      <c r="E261" s="307"/>
      <c r="F261" s="670" t="s">
        <v>58</v>
      </c>
      <c r="G261" s="670" t="s">
        <v>2394</v>
      </c>
      <c r="H261" s="670">
        <v>55</v>
      </c>
    </row>
    <row r="262" spans="1:8" x14ac:dyDescent="0.25">
      <c r="A262" s="673" t="s">
        <v>697</v>
      </c>
      <c r="B262" s="316">
        <v>260</v>
      </c>
      <c r="C262" s="691" t="str">
        <f>CONCATENATE(НА!B$5,". Агрегатная защита. ",'Защ НА'!B188)</f>
        <v xml:space="preserve">ПНА №036.2. Агрегатная защита. </v>
      </c>
      <c r="D262" s="220"/>
      <c r="E262" s="307"/>
      <c r="F262" s="670" t="s">
        <v>58</v>
      </c>
      <c r="G262" s="670" t="s">
        <v>2394</v>
      </c>
      <c r="H262" s="670">
        <v>56</v>
      </c>
    </row>
    <row r="263" spans="1:8" x14ac:dyDescent="0.25">
      <c r="A263" s="673" t="s">
        <v>698</v>
      </c>
      <c r="B263" s="316">
        <v>261</v>
      </c>
      <c r="C263" s="691" t="str">
        <f>CONCATENATE(НА!B$5,". Агрегатная защита. ",'Защ НА'!B189)</f>
        <v xml:space="preserve">ПНА №036.2. Агрегатная защита. </v>
      </c>
      <c r="D263" s="220"/>
      <c r="E263" s="307"/>
      <c r="F263" s="670" t="s">
        <v>58</v>
      </c>
      <c r="G263" s="670" t="s">
        <v>2394</v>
      </c>
      <c r="H263" s="670">
        <v>57</v>
      </c>
    </row>
    <row r="264" spans="1:8" x14ac:dyDescent="0.25">
      <c r="A264" s="673" t="s">
        <v>699</v>
      </c>
      <c r="B264" s="316">
        <v>262</v>
      </c>
      <c r="C264" s="691" t="str">
        <f>CONCATENATE(НА!B$5,". Агрегатная защита. ",'Защ НА'!B190)</f>
        <v xml:space="preserve">ПНА №036.2. Агрегатная защита. </v>
      </c>
      <c r="D264" s="220"/>
      <c r="E264" s="307"/>
      <c r="F264" s="670" t="s">
        <v>58</v>
      </c>
      <c r="G264" s="670" t="s">
        <v>2394</v>
      </c>
      <c r="H264" s="670">
        <v>58</v>
      </c>
    </row>
    <row r="265" spans="1:8" x14ac:dyDescent="0.25">
      <c r="A265" s="673" t="s">
        <v>700</v>
      </c>
      <c r="B265" s="316">
        <v>263</v>
      </c>
      <c r="C265" s="691" t="str">
        <f>CONCATENATE(НА!B$5,". Агрегатная защита. ",'Защ НА'!B191)</f>
        <v xml:space="preserve">ПНА №036.2. Агрегатная защита. </v>
      </c>
      <c r="D265" s="220"/>
      <c r="E265" s="307"/>
      <c r="F265" s="670" t="s">
        <v>58</v>
      </c>
      <c r="G265" s="670" t="s">
        <v>2394</v>
      </c>
      <c r="H265" s="670">
        <v>59</v>
      </c>
    </row>
    <row r="266" spans="1:8" x14ac:dyDescent="0.25">
      <c r="A266" s="673" t="s">
        <v>701</v>
      </c>
      <c r="B266" s="316">
        <v>264</v>
      </c>
      <c r="C266" s="691" t="str">
        <f>CONCATENATE(НА!B$5,". Агрегатная защита. ",'Защ НА'!B192)</f>
        <v xml:space="preserve">ПНА №036.2. Агрегатная защита. </v>
      </c>
      <c r="D266" s="220"/>
      <c r="E266" s="307"/>
      <c r="F266" s="670" t="s">
        <v>58</v>
      </c>
      <c r="G266" s="670" t="s">
        <v>2394</v>
      </c>
      <c r="H266" s="670">
        <v>60</v>
      </c>
    </row>
    <row r="267" spans="1:8" x14ac:dyDescent="0.25">
      <c r="A267" s="673" t="s">
        <v>702</v>
      </c>
      <c r="B267" s="316">
        <v>265</v>
      </c>
      <c r="C267" s="691" t="str">
        <f>CONCATENATE(НА!B$5,". Агрегатная защита. ",'Защ НА'!B193)</f>
        <v xml:space="preserve">ПНА №036.2. Агрегатная защита. </v>
      </c>
      <c r="D267" s="220"/>
      <c r="E267" s="307"/>
      <c r="F267" s="670" t="s">
        <v>58</v>
      </c>
      <c r="G267" s="670" t="s">
        <v>2394</v>
      </c>
      <c r="H267" s="670">
        <v>61</v>
      </c>
    </row>
    <row r="268" spans="1:8" x14ac:dyDescent="0.25">
      <c r="A268" s="673" t="s">
        <v>703</v>
      </c>
      <c r="B268" s="316">
        <v>266</v>
      </c>
      <c r="C268" s="691" t="str">
        <f>CONCATENATE(НА!B$5,". Агрегатная защита. ",'Защ НА'!B194)</f>
        <v xml:space="preserve">ПНА №036.2. Агрегатная защита. </v>
      </c>
      <c r="D268" s="220"/>
      <c r="E268" s="307"/>
      <c r="F268" s="670" t="s">
        <v>58</v>
      </c>
      <c r="G268" s="670" t="s">
        <v>2394</v>
      </c>
      <c r="H268" s="670">
        <v>62</v>
      </c>
    </row>
    <row r="269" spans="1:8" x14ac:dyDescent="0.25">
      <c r="A269" s="673" t="s">
        <v>704</v>
      </c>
      <c r="B269" s="316">
        <v>267</v>
      </c>
      <c r="C269" s="691" t="str">
        <f>CONCATENATE(НА!B$5,". Агрегатная защита. ",'Защ НА'!B195)</f>
        <v xml:space="preserve">ПНА №036.2. Агрегатная защита. </v>
      </c>
      <c r="D269" s="220"/>
      <c r="E269" s="307"/>
      <c r="F269" s="670" t="s">
        <v>58</v>
      </c>
      <c r="G269" s="670" t="s">
        <v>2394</v>
      </c>
      <c r="H269" s="670">
        <v>63</v>
      </c>
    </row>
    <row r="270" spans="1:8" x14ac:dyDescent="0.25">
      <c r="A270" s="673" t="s">
        <v>705</v>
      </c>
      <c r="B270" s="316">
        <v>268</v>
      </c>
      <c r="C270" s="691" t="str">
        <f>CONCATENATE(НА!B$5,". Агрегатная защита. ",'Защ НА'!B196)</f>
        <v xml:space="preserve">ПНА №036.2. Агрегатная защита. </v>
      </c>
      <c r="D270" s="220"/>
      <c r="E270" s="307"/>
      <c r="F270" s="670" t="s">
        <v>58</v>
      </c>
      <c r="G270" s="670"/>
      <c r="H270" s="670">
        <v>64</v>
      </c>
    </row>
    <row r="271" spans="1:8" x14ac:dyDescent="0.25">
      <c r="A271" s="673" t="s">
        <v>706</v>
      </c>
      <c r="B271" s="316">
        <v>269</v>
      </c>
      <c r="C271" s="691" t="str">
        <f>CONCATENATE(НА!B$5,". Агрегатная защита. ",'Защ НА'!B197)</f>
        <v xml:space="preserve">ПНА №036.2. Агрегатная защита. </v>
      </c>
      <c r="D271" s="220"/>
      <c r="E271" s="307"/>
      <c r="F271" s="801" t="s">
        <v>58</v>
      </c>
      <c r="G271" s="801" t="s">
        <v>2394</v>
      </c>
      <c r="H271" s="801">
        <v>65</v>
      </c>
    </row>
    <row r="272" spans="1:8" x14ac:dyDescent="0.25">
      <c r="A272" s="673" t="s">
        <v>707</v>
      </c>
      <c r="B272" s="316">
        <v>270</v>
      </c>
      <c r="C272" s="691" t="str">
        <f>CONCATENATE(НА!B$5,". Агрегатная защита. ",'Защ НА'!B198)</f>
        <v xml:space="preserve">ПНА №036.2. Агрегатная защита. </v>
      </c>
      <c r="D272" s="220"/>
      <c r="E272" s="307"/>
      <c r="F272" s="801" t="s">
        <v>58</v>
      </c>
      <c r="G272" s="801" t="s">
        <v>2394</v>
      </c>
      <c r="H272" s="801">
        <v>66</v>
      </c>
    </row>
    <row r="273" spans="1:8" x14ac:dyDescent="0.25">
      <c r="A273" s="673" t="s">
        <v>708</v>
      </c>
      <c r="B273" s="316">
        <v>271</v>
      </c>
      <c r="C273" s="691" t="str">
        <f>CONCATENATE(НА!B$5,". Агрегатная защита. ",'Защ НА'!B199)</f>
        <v xml:space="preserve">ПНА №036.2. Агрегатная защита. </v>
      </c>
      <c r="D273" s="220"/>
      <c r="E273" s="307"/>
      <c r="F273" s="801" t="s">
        <v>58</v>
      </c>
      <c r="G273" s="801" t="s">
        <v>2394</v>
      </c>
      <c r="H273" s="801">
        <v>67</v>
      </c>
    </row>
    <row r="274" spans="1:8" x14ac:dyDescent="0.25">
      <c r="A274" s="673" t="s">
        <v>709</v>
      </c>
      <c r="B274" s="316">
        <v>272</v>
      </c>
      <c r="C274" s="691" t="str">
        <f>CONCATENATE(НА!B$5,". Агрегатная защита. ",'Защ НА'!B200)</f>
        <v xml:space="preserve">ПНА №036.2. Агрегатная защита. </v>
      </c>
      <c r="D274" s="220"/>
      <c r="E274" s="307"/>
      <c r="F274" s="801" t="s">
        <v>58</v>
      </c>
      <c r="G274" s="801" t="s">
        <v>2394</v>
      </c>
      <c r="H274" s="801">
        <v>68</v>
      </c>
    </row>
    <row r="275" spans="1:8" x14ac:dyDescent="0.25">
      <c r="A275" s="673" t="s">
        <v>710</v>
      </c>
      <c r="B275" s="316">
        <v>273</v>
      </c>
      <c r="C275" s="691" t="str">
        <f>CONCATENATE(НА!B$5,". Агрегатная защита. ",'Защ НА'!B201)</f>
        <v xml:space="preserve">ПНА №036.2. Агрегатная защита. </v>
      </c>
      <c r="D275" s="220"/>
      <c r="E275" s="307"/>
      <c r="F275" s="801" t="s">
        <v>58</v>
      </c>
      <c r="G275" s="801" t="s">
        <v>2394</v>
      </c>
      <c r="H275" s="801">
        <v>69</v>
      </c>
    </row>
    <row r="276" spans="1:8" x14ac:dyDescent="0.25">
      <c r="A276" s="673" t="s">
        <v>711</v>
      </c>
      <c r="B276" s="316">
        <v>274</v>
      </c>
      <c r="C276" s="691" t="str">
        <f>CONCATENATE(НА!B$5,". Агрегатная защита. ",'Защ НА'!B202)</f>
        <v xml:space="preserve">ПНА №036.2. Агрегатная защита. </v>
      </c>
      <c r="D276" s="220"/>
      <c r="E276" s="307"/>
      <c r="F276" s="801" t="s">
        <v>58</v>
      </c>
      <c r="G276" s="801" t="s">
        <v>2394</v>
      </c>
      <c r="H276" s="801">
        <v>70</v>
      </c>
    </row>
    <row r="277" spans="1:8" x14ac:dyDescent="0.25">
      <c r="A277" s="673" t="s">
        <v>712</v>
      </c>
      <c r="B277" s="316">
        <v>275</v>
      </c>
      <c r="C277" s="691" t="str">
        <f>CONCATENATE(НА!B$5,". Агрегатная защита. ",'Защ НА'!B203)</f>
        <v xml:space="preserve">ПНА №036.2. Агрегатная защита. </v>
      </c>
      <c r="D277" s="220"/>
      <c r="E277" s="307"/>
      <c r="F277" s="801" t="s">
        <v>58</v>
      </c>
      <c r="G277" s="801" t="s">
        <v>2394</v>
      </c>
      <c r="H277" s="801">
        <v>71</v>
      </c>
    </row>
    <row r="278" spans="1:8" x14ac:dyDescent="0.25">
      <c r="A278" s="673" t="s">
        <v>713</v>
      </c>
      <c r="B278" s="316">
        <v>276</v>
      </c>
      <c r="C278" s="691" t="str">
        <f>CONCATENATE(НА!B$5,". Агрегатная защита. ",'Защ НА'!B204)</f>
        <v xml:space="preserve">ПНА №036.2. Агрегатная защита. </v>
      </c>
      <c r="D278" s="220"/>
      <c r="E278" s="307"/>
      <c r="F278" s="801" t="s">
        <v>58</v>
      </c>
      <c r="G278" s="801" t="s">
        <v>2394</v>
      </c>
      <c r="H278" s="801">
        <v>72</v>
      </c>
    </row>
    <row r="279" spans="1:8" x14ac:dyDescent="0.25">
      <c r="A279" s="673" t="s">
        <v>714</v>
      </c>
      <c r="B279" s="316">
        <v>277</v>
      </c>
      <c r="C279" s="680" t="s">
        <v>43</v>
      </c>
      <c r="D279" s="220"/>
      <c r="E279" s="307"/>
      <c r="F279" s="307"/>
      <c r="G279" s="307"/>
      <c r="H279" s="307"/>
    </row>
    <row r="280" spans="1:8" x14ac:dyDescent="0.25">
      <c r="A280" s="673" t="s">
        <v>715</v>
      </c>
      <c r="B280" s="316">
        <v>278</v>
      </c>
      <c r="C280" s="680" t="s">
        <v>43</v>
      </c>
      <c r="D280" s="220"/>
      <c r="E280" s="307"/>
      <c r="F280" s="307"/>
      <c r="G280" s="307"/>
      <c r="H280" s="307"/>
    </row>
    <row r="281" spans="1:8" x14ac:dyDescent="0.25">
      <c r="A281" s="673" t="s">
        <v>716</v>
      </c>
      <c r="B281" s="316">
        <v>279</v>
      </c>
      <c r="C281" s="680" t="s">
        <v>43</v>
      </c>
      <c r="D281" s="220"/>
      <c r="E281" s="307"/>
      <c r="F281" s="307"/>
      <c r="G281" s="307"/>
      <c r="H281" s="307"/>
    </row>
    <row r="282" spans="1:8" x14ac:dyDescent="0.25">
      <c r="A282" s="673" t="s">
        <v>717</v>
      </c>
      <c r="B282" s="316">
        <v>280</v>
      </c>
      <c r="C282" s="680" t="s">
        <v>43</v>
      </c>
      <c r="D282" s="220"/>
      <c r="E282" s="307"/>
      <c r="F282" s="307"/>
      <c r="G282" s="307"/>
      <c r="H282" s="307"/>
    </row>
    <row r="283" spans="1:8" x14ac:dyDescent="0.25">
      <c r="A283" s="673" t="s">
        <v>718</v>
      </c>
      <c r="B283" s="316">
        <v>281</v>
      </c>
      <c r="C283" s="680" t="s">
        <v>43</v>
      </c>
      <c r="D283" s="220"/>
      <c r="E283" s="307"/>
      <c r="F283" s="307"/>
      <c r="G283" s="307"/>
      <c r="H283" s="307"/>
    </row>
    <row r="284" spans="1:8" x14ac:dyDescent="0.25">
      <c r="A284" s="673" t="s">
        <v>719</v>
      </c>
      <c r="B284" s="316">
        <v>282</v>
      </c>
      <c r="C284" s="680" t="s">
        <v>43</v>
      </c>
      <c r="D284" s="220"/>
      <c r="E284" s="307"/>
      <c r="F284" s="307"/>
      <c r="G284" s="307"/>
      <c r="H284" s="307"/>
    </row>
    <row r="285" spans="1:8" x14ac:dyDescent="0.25">
      <c r="A285" s="673" t="s">
        <v>720</v>
      </c>
      <c r="B285" s="316">
        <v>283</v>
      </c>
      <c r="C285" s="680" t="s">
        <v>43</v>
      </c>
      <c r="D285" s="220"/>
      <c r="E285" s="307"/>
      <c r="F285" s="307"/>
      <c r="G285" s="307"/>
      <c r="H285" s="307"/>
    </row>
    <row r="286" spans="1:8" x14ac:dyDescent="0.25">
      <c r="A286" s="673" t="s">
        <v>721</v>
      </c>
      <c r="B286" s="316">
        <v>284</v>
      </c>
      <c r="C286" s="681" t="s">
        <v>43</v>
      </c>
      <c r="D286" s="220"/>
      <c r="E286" s="307"/>
      <c r="F286" s="307"/>
      <c r="G286" s="307"/>
      <c r="H286" s="307"/>
    </row>
    <row r="287" spans="1:8" x14ac:dyDescent="0.25">
      <c r="A287" s="673" t="s">
        <v>722</v>
      </c>
      <c r="B287" s="316">
        <v>285</v>
      </c>
      <c r="C287" s="691" t="str">
        <f>CONCATENATE(НА!B$6,". Агрегатная защита. ",'Защ НА'!B133)</f>
        <v>ПНА №036.3. Агрегатная защита. Аварийная максимальная температура нефти на выходе из насоса</v>
      </c>
      <c r="D287" s="220"/>
      <c r="E287" s="307"/>
      <c r="F287" s="670" t="s">
        <v>58</v>
      </c>
      <c r="G287" s="670" t="s">
        <v>2395</v>
      </c>
      <c r="H287" s="670">
        <v>1</v>
      </c>
    </row>
    <row r="288" spans="1:8" x14ac:dyDescent="0.25">
      <c r="A288" s="673" t="s">
        <v>723</v>
      </c>
      <c r="B288" s="316">
        <v>286</v>
      </c>
      <c r="C288" s="691" t="str">
        <f>CONCATENATE(НА!B$6,". Агрегатная защита. ",'Защ НА'!B134)</f>
        <v>ПНА №036.3. Агрегатная защита. Недостоверность измерений температуры корпуса насоса</v>
      </c>
      <c r="D288" s="220"/>
      <c r="E288" s="307"/>
      <c r="F288" s="670" t="s">
        <v>58</v>
      </c>
      <c r="G288" s="670" t="s">
        <v>2395</v>
      </c>
      <c r="H288" s="670">
        <v>2</v>
      </c>
    </row>
    <row r="289" spans="1:8" x14ac:dyDescent="0.25">
      <c r="A289" s="673" t="s">
        <v>724</v>
      </c>
      <c r="B289" s="316">
        <v>287</v>
      </c>
      <c r="C289" s="691" t="str">
        <f>CONCATENATE(НА!B$6,". Агрегатная защита. ",'Защ НА'!B135)</f>
        <v>ПНА №036.3. Агрегатная защита. Аварийная максимальная температура опорно-упорного подшипника насоса (точка 1)</v>
      </c>
      <c r="D289" s="220"/>
      <c r="E289" s="307"/>
      <c r="F289" s="670" t="s">
        <v>58</v>
      </c>
      <c r="G289" s="670" t="s">
        <v>2395</v>
      </c>
      <c r="H289" s="670">
        <v>3</v>
      </c>
    </row>
    <row r="290" spans="1:8" x14ac:dyDescent="0.25">
      <c r="A290" s="673" t="s">
        <v>725</v>
      </c>
      <c r="B290" s="316">
        <v>288</v>
      </c>
      <c r="C290" s="691" t="str">
        <f>CONCATENATE(НА!B$6,". Агрегатная защита. ",'Защ НА'!B136)</f>
        <v>ПНА №036.3. Агрегатная защита. Аварийная максимальная температура опорно-упорного подшипника насоса (точка 2)</v>
      </c>
      <c r="D290" s="220"/>
      <c r="E290" s="307"/>
      <c r="F290" s="670" t="s">
        <v>58</v>
      </c>
      <c r="G290" s="670" t="s">
        <v>2395</v>
      </c>
      <c r="H290" s="670">
        <v>4</v>
      </c>
    </row>
    <row r="291" spans="1:8" x14ac:dyDescent="0.25">
      <c r="A291" s="673" t="s">
        <v>726</v>
      </c>
      <c r="B291" s="316">
        <v>289</v>
      </c>
      <c r="C291" s="691" t="str">
        <f>CONCATENATE(НА!B$6,". Агрегатная защита. ",'Защ НА'!B137)</f>
        <v>ПНА №036.3. Агрегатная защита. Аварийная максимальная температура нижнего подшипника ЭД</v>
      </c>
      <c r="D291" s="220"/>
      <c r="E291" s="307"/>
      <c r="F291" s="670" t="s">
        <v>58</v>
      </c>
      <c r="G291" s="670" t="s">
        <v>2395</v>
      </c>
      <c r="H291" s="670">
        <v>5</v>
      </c>
    </row>
    <row r="292" spans="1:8" x14ac:dyDescent="0.25">
      <c r="A292" s="673" t="s">
        <v>727</v>
      </c>
      <c r="B292" s="316">
        <v>290</v>
      </c>
      <c r="C292" s="691" t="str">
        <f>CONCATENATE(НА!B$6,". Агрегатная защита. ",'Защ НА'!B138)</f>
        <v>ПНА №036.3. Агрегатная защита. Аварийная максимальная температура верхнего подшипника ЭД (точка 1)</v>
      </c>
      <c r="D292" s="220"/>
      <c r="E292" s="307"/>
      <c r="F292" s="670" t="s">
        <v>58</v>
      </c>
      <c r="G292" s="670" t="s">
        <v>2395</v>
      </c>
      <c r="H292" s="670">
        <v>6</v>
      </c>
    </row>
    <row r="293" spans="1:8" x14ac:dyDescent="0.25">
      <c r="A293" s="673" t="s">
        <v>728</v>
      </c>
      <c r="B293" s="316">
        <v>291</v>
      </c>
      <c r="C293" s="691" t="str">
        <f>CONCATENATE(НА!B$6,". Агрегатная защита. ",'Защ НА'!B139)</f>
        <v>ПНА №036.3. Агрегатная защита. Аварийная максимальная температура верхнего подшипника ЭД (точка 2)</v>
      </c>
      <c r="D293" s="220"/>
      <c r="E293" s="307"/>
      <c r="F293" s="670" t="s">
        <v>58</v>
      </c>
      <c r="G293" s="670" t="s">
        <v>2395</v>
      </c>
      <c r="H293" s="670">
        <v>7</v>
      </c>
    </row>
    <row r="294" spans="1:8" x14ac:dyDescent="0.25">
      <c r="A294" s="673" t="s">
        <v>729</v>
      </c>
      <c r="B294" s="316">
        <v>292</v>
      </c>
      <c r="C294" s="691" t="str">
        <f>CONCATENATE(НА!B$6,". Агрегатная защита. ",'Защ НА'!B140)</f>
        <v>ПНА №036.3. Агрегатная защита. Недостоверность измерений температуры опорно-упорного подшипника насоса (точка 1)</v>
      </c>
      <c r="D294" s="220"/>
      <c r="E294" s="307"/>
      <c r="F294" s="670" t="s">
        <v>58</v>
      </c>
      <c r="G294" s="670" t="s">
        <v>2395</v>
      </c>
      <c r="H294" s="670">
        <v>8</v>
      </c>
    </row>
    <row r="295" spans="1:8" x14ac:dyDescent="0.25">
      <c r="A295" s="673" t="s">
        <v>730</v>
      </c>
      <c r="B295" s="316">
        <v>293</v>
      </c>
      <c r="C295" s="691" t="str">
        <f>CONCATENATE(НА!B$6,". Агрегатная защита. ",'Защ НА'!B141)</f>
        <v>ПНА №036.3. Агрегатная защита. Недостоверность измерений температуры опорно-упорного подшипника насоса (точка 2)</v>
      </c>
      <c r="D295" s="220"/>
      <c r="E295" s="307"/>
      <c r="F295" s="670" t="s">
        <v>58</v>
      </c>
      <c r="G295" s="670" t="s">
        <v>2395</v>
      </c>
      <c r="H295" s="670">
        <v>9</v>
      </c>
    </row>
    <row r="296" spans="1:8" x14ac:dyDescent="0.25">
      <c r="A296" s="673" t="s">
        <v>731</v>
      </c>
      <c r="B296" s="316">
        <v>294</v>
      </c>
      <c r="C296" s="691" t="str">
        <f>CONCATENATE(НА!B$6,". Агрегатная защита. ",'Защ НА'!B142)</f>
        <v>ПНА №036.3. Агрегатная защита. Недостоверность измерений температуры нижнего подшипника ЭД</v>
      </c>
      <c r="D296" s="220"/>
      <c r="E296" s="307"/>
      <c r="F296" s="670" t="s">
        <v>58</v>
      </c>
      <c r="G296" s="670" t="s">
        <v>2395</v>
      </c>
      <c r="H296" s="670">
        <v>10</v>
      </c>
    </row>
    <row r="297" spans="1:8" x14ac:dyDescent="0.25">
      <c r="A297" s="673" t="s">
        <v>732</v>
      </c>
      <c r="B297" s="316">
        <v>295</v>
      </c>
      <c r="C297" s="691" t="str">
        <f>CONCATENATE(НА!B$6,". Агрегатная защита. ",'Защ НА'!B143)</f>
        <v>ПНА №036.3. Агрегатная защита. Недостоверность измерений температуры верхнего подшипника ЭД (точка 1)</v>
      </c>
      <c r="D297" s="220"/>
      <c r="E297" s="307"/>
      <c r="F297" s="670" t="s">
        <v>58</v>
      </c>
      <c r="G297" s="670" t="s">
        <v>2395</v>
      </c>
      <c r="H297" s="670">
        <v>11</v>
      </c>
    </row>
    <row r="298" spans="1:8" x14ac:dyDescent="0.25">
      <c r="A298" s="673" t="s">
        <v>733</v>
      </c>
      <c r="B298" s="316">
        <v>296</v>
      </c>
      <c r="C298" s="691" t="str">
        <f>CONCATENATE(НА!B$6,". Агрегатная защита. ",'Защ НА'!B144)</f>
        <v>ПНА №036.3. Агрегатная защита. Недостоверность измерений температуры верхнего подшипника ЭД (точка 2)</v>
      </c>
      <c r="D298" s="220"/>
      <c r="E298" s="307"/>
      <c r="F298" s="670" t="s">
        <v>58</v>
      </c>
      <c r="G298" s="670" t="s">
        <v>2395</v>
      </c>
      <c r="H298" s="670">
        <v>12</v>
      </c>
    </row>
    <row r="299" spans="1:8" x14ac:dyDescent="0.25">
      <c r="A299" s="673" t="s">
        <v>734</v>
      </c>
      <c r="B299" s="316">
        <v>297</v>
      </c>
      <c r="C299" s="691" t="str">
        <f>CONCATENATE(НА!B$6,". Агрегатная защита. ",'Защ НА'!B145)</f>
        <v>ПНА №036.3. Агрегатная защита. Aварийные утечки через торцевое уплотнение насоса</v>
      </c>
      <c r="D299" s="220"/>
      <c r="E299" s="307"/>
      <c r="F299" s="670" t="s">
        <v>58</v>
      </c>
      <c r="G299" s="670" t="s">
        <v>2395</v>
      </c>
      <c r="H299" s="670">
        <v>13</v>
      </c>
    </row>
    <row r="300" spans="1:8" x14ac:dyDescent="0.25">
      <c r="A300" s="673" t="s">
        <v>735</v>
      </c>
      <c r="B300" s="316">
        <v>298</v>
      </c>
      <c r="C300" s="691" t="str">
        <f>CONCATENATE(НА!B$6,". Агрегатная защита. ",'Защ НА'!B146)</f>
        <v xml:space="preserve">ПНА №036.3. Агрегатная защита. Аварийная максимальная вибрация опорно-упорного подшипника насоса в нестац. режиме (горизонтальная) </v>
      </c>
      <c r="D300" s="220"/>
      <c r="E300" s="307"/>
      <c r="F300" s="670" t="s">
        <v>58</v>
      </c>
      <c r="G300" s="670" t="s">
        <v>2395</v>
      </c>
      <c r="H300" s="670">
        <v>14</v>
      </c>
    </row>
    <row r="301" spans="1:8" x14ac:dyDescent="0.25">
      <c r="A301" s="673" t="s">
        <v>736</v>
      </c>
      <c r="B301" s="316">
        <v>299</v>
      </c>
      <c r="C301" s="691" t="str">
        <f>CONCATENATE(НА!B$6,". Агрегатная защита. ",'Защ НА'!B147)</f>
        <v xml:space="preserve">ПНА №036.3. Агрегатная защита. Аварийная максимальная вибрация опорно-упорного подшипника насоса в нестац. режиме (поперечная) </v>
      </c>
      <c r="D301" s="220"/>
      <c r="E301" s="307"/>
      <c r="F301" s="670" t="s">
        <v>58</v>
      </c>
      <c r="G301" s="670" t="s">
        <v>2395</v>
      </c>
      <c r="H301" s="670">
        <v>15</v>
      </c>
    </row>
    <row r="302" spans="1:8" x14ac:dyDescent="0.25">
      <c r="A302" s="673" t="s">
        <v>737</v>
      </c>
      <c r="B302" s="316">
        <v>300</v>
      </c>
      <c r="C302" s="691" t="str">
        <f>CONCATENATE(НА!B$6,". Агрегатная защита. ",'Защ НА'!B148)</f>
        <v>ПНА №036.3. Агрегатная защита. Аварийная максимальная вибрация опорно-упорного подшипника насоса в стац. режиме (горизонтальная) . Порог 1</v>
      </c>
      <c r="D302" s="220"/>
      <c r="E302" s="307"/>
      <c r="F302" s="670" t="s">
        <v>58</v>
      </c>
      <c r="G302" s="670" t="s">
        <v>2395</v>
      </c>
      <c r="H302" s="670">
        <v>16</v>
      </c>
    </row>
    <row r="303" spans="1:8" x14ac:dyDescent="0.25">
      <c r="A303" s="673" t="s">
        <v>738</v>
      </c>
      <c r="B303" s="316">
        <v>301</v>
      </c>
      <c r="C303" s="691" t="str">
        <f>CONCATENATE(НА!B$6,". Агрегатная защита. ",'Защ НА'!B149)</f>
        <v>ПНА №036.3. Агрегатная защита. Аварийная максимальная вибрация опорно-упорного подшипника насоса в стац. режиме (поперечная) . Порог 1</v>
      </c>
      <c r="D303" s="220"/>
      <c r="E303" s="307"/>
      <c r="F303" s="670" t="s">
        <v>58</v>
      </c>
      <c r="G303" s="670" t="s">
        <v>2395</v>
      </c>
      <c r="H303" s="670">
        <v>17</v>
      </c>
    </row>
    <row r="304" spans="1:8" x14ac:dyDescent="0.25">
      <c r="A304" s="673" t="s">
        <v>739</v>
      </c>
      <c r="B304" s="316">
        <v>302</v>
      </c>
      <c r="C304" s="691" t="str">
        <f>CONCATENATE(НА!B$6,". Агрегатная защита. ",'Защ НА'!B150)</f>
        <v>ПНА №036.3. Агрегатная защита. Аварийная максимальная вибрация опорно-упорного подшипника насоса (горизонтальная) . Порог 2</v>
      </c>
      <c r="D304" s="220"/>
      <c r="E304" s="307"/>
      <c r="F304" s="670" t="s">
        <v>58</v>
      </c>
      <c r="G304" s="670" t="s">
        <v>2395</v>
      </c>
      <c r="H304" s="670">
        <v>18</v>
      </c>
    </row>
    <row r="305" spans="1:8" x14ac:dyDescent="0.25">
      <c r="A305" s="673" t="s">
        <v>740</v>
      </c>
      <c r="B305" s="316">
        <v>303</v>
      </c>
      <c r="C305" s="691" t="str">
        <f>CONCATENATE(НА!B$6,". Агрегатная защита. ",'Защ НА'!B151)</f>
        <v>ПНА №036.3. Агрегатная защита. Аварийная максимальная вибрация опорно-упорного подшипника насоса (поперечная) . Порог 2</v>
      </c>
      <c r="D305" s="220"/>
      <c r="E305" s="307"/>
      <c r="F305" s="670" t="s">
        <v>58</v>
      </c>
      <c r="G305" s="670" t="s">
        <v>2395</v>
      </c>
      <c r="H305" s="670">
        <v>19</v>
      </c>
    </row>
    <row r="306" spans="1:8" x14ac:dyDescent="0.25">
      <c r="A306" s="673" t="s">
        <v>741</v>
      </c>
      <c r="B306" s="316">
        <v>304</v>
      </c>
      <c r="C306" s="691" t="str">
        <f>CONCATENATE(НА!B$6,". Агрегатная защита. ",'Защ НА'!B152)</f>
        <v>ПНА №036.3. Агрегатная защита. Недостоверность измерений вибрации в группе преобразователей (насос)</v>
      </c>
      <c r="D306" s="220"/>
      <c r="E306" s="307"/>
      <c r="F306" s="670" t="s">
        <v>58</v>
      </c>
      <c r="G306" s="670" t="s">
        <v>2395</v>
      </c>
      <c r="H306" s="670">
        <v>20</v>
      </c>
    </row>
    <row r="307" spans="1:8" x14ac:dyDescent="0.25">
      <c r="A307" s="673" t="s">
        <v>742</v>
      </c>
      <c r="B307" s="316">
        <v>305</v>
      </c>
      <c r="C307" s="691" t="str">
        <f>CONCATENATE(НА!B$6,". Агрегатная защита. ",'Защ НА'!B153)</f>
        <v xml:space="preserve">ПНА №036.3. Агрегатная защита. Аварийное минимальное давление на выходе работающего ПНА </v>
      </c>
      <c r="D307" s="220"/>
      <c r="E307" s="307"/>
      <c r="F307" s="670" t="s">
        <v>58</v>
      </c>
      <c r="G307" s="670" t="s">
        <v>2395</v>
      </c>
      <c r="H307" s="670">
        <v>21</v>
      </c>
    </row>
    <row r="308" spans="1:8" x14ac:dyDescent="0.25">
      <c r="A308" s="673" t="s">
        <v>743</v>
      </c>
      <c r="B308" s="316">
        <v>306</v>
      </c>
      <c r="C308" s="691" t="str">
        <f>CONCATENATE(НА!B$6,". Агрегатная защита. ",'Защ НА'!B154)</f>
        <v>ПНА №036.3. Агрегатная защита. Закрытие агрегатных задвижек работающего агрегата</v>
      </c>
      <c r="D308" s="220"/>
      <c r="E308" s="307"/>
      <c r="F308" s="670" t="s">
        <v>58</v>
      </c>
      <c r="G308" s="670" t="s">
        <v>2395</v>
      </c>
      <c r="H308" s="670">
        <v>22</v>
      </c>
    </row>
    <row r="309" spans="1:8" x14ac:dyDescent="0.25">
      <c r="A309" s="673" t="s">
        <v>744</v>
      </c>
      <c r="B309" s="316">
        <v>307</v>
      </c>
      <c r="C309" s="691" t="str">
        <f>CONCATENATE(НА!B$6,". Агрегатная защита. ",'Защ НА'!B155)</f>
        <v>ПНА №036.3. Агрегатная защита. Невыполнение программы пуска агрегата ПНА</v>
      </c>
      <c r="D309" s="220"/>
      <c r="E309" s="307"/>
      <c r="F309" s="670" t="s">
        <v>58</v>
      </c>
      <c r="G309" s="670" t="s">
        <v>2395</v>
      </c>
      <c r="H309" s="670">
        <v>23</v>
      </c>
    </row>
    <row r="310" spans="1:8" x14ac:dyDescent="0.25">
      <c r="A310" s="673" t="s">
        <v>745</v>
      </c>
      <c r="B310" s="316">
        <v>308</v>
      </c>
      <c r="C310" s="691" t="str">
        <f>CONCATENATE(НА!B$6,". Агрегатная защита. ",'Защ НА'!B156)</f>
        <v>ПНА №036.3. Агрегатная защита. Невыполнение команды остановки ПНА</v>
      </c>
      <c r="D310" s="220"/>
      <c r="E310" s="307"/>
      <c r="F310" s="670" t="s">
        <v>58</v>
      </c>
      <c r="G310" s="670" t="s">
        <v>2395</v>
      </c>
      <c r="H310" s="670">
        <v>24</v>
      </c>
    </row>
    <row r="311" spans="1:8" x14ac:dyDescent="0.25">
      <c r="A311" s="673" t="s">
        <v>746</v>
      </c>
      <c r="B311" s="316">
        <v>309</v>
      </c>
      <c r="C311" s="691" t="str">
        <f>CONCATENATE(НА!B$6,". Агрегатная защита. ",'Защ НА'!B157)</f>
        <v>ПНА №036.3. Агрегатная защита. Невыполнение команды отключения НВ ПНА</v>
      </c>
      <c r="D311" s="220"/>
      <c r="E311" s="307"/>
      <c r="F311" s="670" t="s">
        <v>58</v>
      </c>
      <c r="G311" s="670" t="s">
        <v>2395</v>
      </c>
      <c r="H311" s="670">
        <v>25</v>
      </c>
    </row>
    <row r="312" spans="1:8" x14ac:dyDescent="0.25">
      <c r="A312" s="673" t="s">
        <v>747</v>
      </c>
      <c r="B312" s="316">
        <v>310</v>
      </c>
      <c r="C312" s="691" t="str">
        <f>CONCATENATE(НА!B$6,". Агрегатная защита. ",'Защ НА'!B158)</f>
        <v>ПНА №036.3. Агрегатная защита. Неисправность цепей отключения НВ ПНА (в т.ч. отсутствие питания цепей управления)</v>
      </c>
      <c r="D312" s="220"/>
      <c r="E312" s="307"/>
      <c r="F312" s="670" t="s">
        <v>58</v>
      </c>
      <c r="G312" s="670" t="s">
        <v>2395</v>
      </c>
      <c r="H312" s="670">
        <v>26</v>
      </c>
    </row>
    <row r="313" spans="1:8" x14ac:dyDescent="0.25">
      <c r="A313" s="673" t="s">
        <v>748</v>
      </c>
      <c r="B313" s="316">
        <v>311</v>
      </c>
      <c r="C313" s="691" t="str">
        <f>CONCATENATE(НА!B$6,". Агрегатная защита. ",'Защ НА'!B159)</f>
        <v>ПНА №036.3. Агрегатная защита. Несанкционированное отключение ПНА</v>
      </c>
      <c r="D313" s="220"/>
      <c r="E313" s="307"/>
      <c r="F313" s="670" t="s">
        <v>58</v>
      </c>
      <c r="G313" s="670" t="s">
        <v>2395</v>
      </c>
      <c r="H313" s="670">
        <v>27</v>
      </c>
    </row>
    <row r="314" spans="1:8" x14ac:dyDescent="0.25">
      <c r="A314" s="673" t="s">
        <v>749</v>
      </c>
      <c r="B314" s="316">
        <v>312</v>
      </c>
      <c r="C314" s="691" t="str">
        <f>CONCATENATE(НА!B$6,". Агрегатная защита. ",'Защ НА'!B160)</f>
        <v>ПНА №036.3. Агрегатная защита. Несанкционированное включение ПНА</v>
      </c>
      <c r="D314" s="220"/>
      <c r="E314" s="307"/>
      <c r="F314" s="670" t="s">
        <v>58</v>
      </c>
      <c r="G314" s="670" t="s">
        <v>2395</v>
      </c>
      <c r="H314" s="670">
        <v>28</v>
      </c>
    </row>
    <row r="315" spans="1:8" x14ac:dyDescent="0.25">
      <c r="A315" s="673" t="s">
        <v>750</v>
      </c>
      <c r="B315" s="316">
        <v>313</v>
      </c>
      <c r="C315" s="691" t="str">
        <f>CONCATENATE(НА!B$6,". Агрегатная защита. ",'Защ НА'!B161)</f>
        <v>ПНА №036.3. Агрегатная защита. Неисправность цепей контроля ПНА</v>
      </c>
      <c r="D315" s="220"/>
      <c r="E315" s="307"/>
      <c r="F315" s="670" t="s">
        <v>58</v>
      </c>
      <c r="G315" s="670" t="s">
        <v>2395</v>
      </c>
      <c r="H315" s="670">
        <v>29</v>
      </c>
    </row>
    <row r="316" spans="1:8" x14ac:dyDescent="0.25">
      <c r="A316" s="673" t="s">
        <v>751</v>
      </c>
      <c r="B316" s="316">
        <v>314</v>
      </c>
      <c r="C316" s="691" t="str">
        <f>CONCATENATE(НА!B$6,". Агрегатная защита. ",'Защ НА'!B162)</f>
        <v>ПНА №036.3. Агрегатная защита. Аварийное отключение агрегата ПНА кнопкой Стоп по месту</v>
      </c>
      <c r="D316" s="220"/>
      <c r="E316" s="307"/>
      <c r="F316" s="670" t="s">
        <v>58</v>
      </c>
      <c r="G316" s="670" t="s">
        <v>2395</v>
      </c>
      <c r="H316" s="670">
        <v>30</v>
      </c>
    </row>
    <row r="317" spans="1:8" x14ac:dyDescent="0.25">
      <c r="A317" s="673" t="s">
        <v>752</v>
      </c>
      <c r="B317" s="316">
        <v>315</v>
      </c>
      <c r="C317" s="691" t="str">
        <f>CONCATENATE(НА!B$6,". Агрегатная защита. ",'Защ НА'!B163)</f>
        <v>ПНА №036.3. Агрегатная защита. Аварийное отключение агрегата ПНА кнопкой Стоп с БРУ</v>
      </c>
      <c r="D317" s="220"/>
      <c r="E317" s="307"/>
      <c r="F317" s="670" t="s">
        <v>58</v>
      </c>
      <c r="G317" s="670" t="s">
        <v>2395</v>
      </c>
      <c r="H317" s="670">
        <v>31</v>
      </c>
    </row>
    <row r="318" spans="1:8" x14ac:dyDescent="0.25">
      <c r="A318" s="673" t="s">
        <v>753</v>
      </c>
      <c r="B318" s="316">
        <v>316</v>
      </c>
      <c r="C318" s="691" t="str">
        <f>CONCATENATE(НА!B$6,". Агрегатная защита. ",'Защ НА'!B164)</f>
        <v>ПНА №036.3. Агрегатная защита. Авария ЧРП</v>
      </c>
      <c r="D318" s="220"/>
      <c r="E318" s="307"/>
      <c r="F318" s="670" t="s">
        <v>58</v>
      </c>
      <c r="G318" s="670" t="s">
        <v>2395</v>
      </c>
      <c r="H318" s="670">
        <v>32</v>
      </c>
    </row>
    <row r="319" spans="1:8" x14ac:dyDescent="0.25">
      <c r="A319" s="673" t="s">
        <v>754</v>
      </c>
      <c r="B319" s="316">
        <v>317</v>
      </c>
      <c r="C319" s="691" t="str">
        <f>CONCATENATE(НА!B$6,". Агрегатная защита. ",'Защ НА'!B165)</f>
        <v>ПНА №036.3. Агрегатная защита. Невыполнение ЧРП включенного ПНА команд регулирования</v>
      </c>
      <c r="D319" s="220"/>
      <c r="E319" s="307"/>
      <c r="F319" s="670" t="s">
        <v>58</v>
      </c>
      <c r="G319" s="670" t="s">
        <v>2395</v>
      </c>
      <c r="H319" s="670">
        <v>33</v>
      </c>
    </row>
    <row r="320" spans="1:8" x14ac:dyDescent="0.25">
      <c r="A320" s="673" t="s">
        <v>755</v>
      </c>
      <c r="B320" s="316">
        <v>318</v>
      </c>
      <c r="C320" s="691" t="str">
        <f>CONCATENATE(НА!B$6,". Агрегатная защита. ",'Защ НА'!B166)</f>
        <v xml:space="preserve">ПНА №036.3. Агрегатная защита. </v>
      </c>
      <c r="D320" s="220"/>
      <c r="E320" s="307"/>
      <c r="F320" s="670" t="s">
        <v>58</v>
      </c>
      <c r="G320" s="670" t="s">
        <v>2395</v>
      </c>
      <c r="H320" s="670">
        <v>34</v>
      </c>
    </row>
    <row r="321" spans="1:8" x14ac:dyDescent="0.25">
      <c r="A321" s="673" t="s">
        <v>756</v>
      </c>
      <c r="B321" s="316">
        <v>319</v>
      </c>
      <c r="C321" s="691" t="str">
        <f>CONCATENATE(НА!B$6,". Агрегатная защита. ",'Защ НА'!B167)</f>
        <v xml:space="preserve">ПНА №036.3. Агрегатная защита. </v>
      </c>
      <c r="D321" s="220"/>
      <c r="E321" s="307"/>
      <c r="F321" s="670" t="s">
        <v>58</v>
      </c>
      <c r="G321" s="670" t="s">
        <v>2395</v>
      </c>
      <c r="H321" s="670">
        <v>35</v>
      </c>
    </row>
    <row r="322" spans="1:8" x14ac:dyDescent="0.25">
      <c r="A322" s="673" t="s">
        <v>757</v>
      </c>
      <c r="B322" s="316">
        <v>320</v>
      </c>
      <c r="C322" s="691" t="str">
        <f>CONCATENATE(НА!B$6,". Агрегатная защита. ",'Защ НА'!B168)</f>
        <v xml:space="preserve">ПНА №036.3. Агрегатная защита. </v>
      </c>
      <c r="D322" s="220"/>
      <c r="E322" s="307"/>
      <c r="F322" s="670" t="s">
        <v>58</v>
      </c>
      <c r="G322" s="670" t="s">
        <v>2395</v>
      </c>
      <c r="H322" s="670">
        <v>36</v>
      </c>
    </row>
    <row r="323" spans="1:8" x14ac:dyDescent="0.25">
      <c r="A323" s="673" t="s">
        <v>758</v>
      </c>
      <c r="B323" s="316">
        <v>321</v>
      </c>
      <c r="C323" s="691" t="str">
        <f>CONCATENATE(НА!B$6,". Агрегатная защита. ",'Защ НА'!B169)</f>
        <v xml:space="preserve">ПНА №036.3. Агрегатная защита. </v>
      </c>
      <c r="D323" s="220"/>
      <c r="E323" s="307"/>
      <c r="F323" s="670" t="s">
        <v>58</v>
      </c>
      <c r="G323" s="670" t="s">
        <v>2395</v>
      </c>
      <c r="H323" s="670">
        <v>37</v>
      </c>
    </row>
    <row r="324" spans="1:8" x14ac:dyDescent="0.25">
      <c r="A324" s="673" t="s">
        <v>759</v>
      </c>
      <c r="B324" s="316">
        <v>322</v>
      </c>
      <c r="C324" s="691" t="str">
        <f>CONCATENATE(НА!B$6,". Агрегатная защита. ",'Защ НА'!B170)</f>
        <v xml:space="preserve">ПНА №036.3. Агрегатная защита. </v>
      </c>
      <c r="D324" s="220"/>
      <c r="E324" s="307"/>
      <c r="F324" s="670" t="s">
        <v>58</v>
      </c>
      <c r="G324" s="670" t="s">
        <v>2395</v>
      </c>
      <c r="H324" s="670">
        <v>38</v>
      </c>
    </row>
    <row r="325" spans="1:8" x14ac:dyDescent="0.25">
      <c r="A325" s="673" t="s">
        <v>760</v>
      </c>
      <c r="B325" s="316">
        <v>323</v>
      </c>
      <c r="C325" s="691" t="str">
        <f>CONCATENATE(НА!B$6,". Агрегатная защита. ",'Защ НА'!B171)</f>
        <v xml:space="preserve">ПНА №036.3. Агрегатная защита. </v>
      </c>
      <c r="D325" s="220"/>
      <c r="E325" s="307"/>
      <c r="F325" s="670" t="s">
        <v>58</v>
      </c>
      <c r="G325" s="670" t="s">
        <v>2395</v>
      </c>
      <c r="H325" s="670">
        <v>39</v>
      </c>
    </row>
    <row r="326" spans="1:8" x14ac:dyDescent="0.25">
      <c r="A326" s="673" t="s">
        <v>761</v>
      </c>
      <c r="B326" s="316">
        <v>324</v>
      </c>
      <c r="C326" s="691" t="str">
        <f>CONCATENATE(НА!B$6,". Агрегатная защита. ",'Защ НА'!B172)</f>
        <v xml:space="preserve">ПНА №036.3. Агрегатная защита. </v>
      </c>
      <c r="D326" s="220"/>
      <c r="E326" s="307"/>
      <c r="F326" s="670" t="s">
        <v>58</v>
      </c>
      <c r="G326" s="670" t="s">
        <v>2395</v>
      </c>
      <c r="H326" s="670">
        <v>40</v>
      </c>
    </row>
    <row r="327" spans="1:8" x14ac:dyDescent="0.25">
      <c r="A327" s="673" t="s">
        <v>762</v>
      </c>
      <c r="B327" s="316">
        <v>325</v>
      </c>
      <c r="C327" s="691" t="str">
        <f>CONCATENATE(НА!B$6,". Агрегатная защита. ",'Защ НА'!B173)</f>
        <v xml:space="preserve">ПНА №036.3. Агрегатная защита. </v>
      </c>
      <c r="D327" s="220"/>
      <c r="E327" s="307"/>
      <c r="F327" s="670" t="s">
        <v>58</v>
      </c>
      <c r="G327" s="670" t="s">
        <v>2395</v>
      </c>
      <c r="H327" s="670">
        <v>41</v>
      </c>
    </row>
    <row r="328" spans="1:8" x14ac:dyDescent="0.25">
      <c r="A328" s="673" t="s">
        <v>763</v>
      </c>
      <c r="B328" s="316">
        <v>326</v>
      </c>
      <c r="C328" s="691" t="str">
        <f>CONCATENATE(НА!B$6,". Агрегатная защита. ",'Защ НА'!B174)</f>
        <v xml:space="preserve">ПНА №036.3. Агрегатная защита. </v>
      </c>
      <c r="D328" s="220"/>
      <c r="E328" s="307"/>
      <c r="F328" s="670" t="s">
        <v>58</v>
      </c>
      <c r="G328" s="670" t="s">
        <v>2395</v>
      </c>
      <c r="H328" s="670">
        <v>42</v>
      </c>
    </row>
    <row r="329" spans="1:8" x14ac:dyDescent="0.25">
      <c r="A329" s="673" t="s">
        <v>764</v>
      </c>
      <c r="B329" s="316">
        <v>327</v>
      </c>
      <c r="C329" s="691" t="str">
        <f>CONCATENATE(НА!B$6,". Агрегатная защита. ",'Защ НА'!B175)</f>
        <v xml:space="preserve">ПНА №036.3. Агрегатная защита. </v>
      </c>
      <c r="D329" s="220"/>
      <c r="E329" s="307"/>
      <c r="F329" s="670" t="s">
        <v>58</v>
      </c>
      <c r="G329" s="670" t="s">
        <v>2395</v>
      </c>
      <c r="H329" s="670">
        <v>43</v>
      </c>
    </row>
    <row r="330" spans="1:8" x14ac:dyDescent="0.25">
      <c r="A330" s="673" t="s">
        <v>765</v>
      </c>
      <c r="B330" s="316">
        <v>328</v>
      </c>
      <c r="C330" s="691" t="str">
        <f>CONCATENATE(НА!B$6,". Агрегатная защита. ",'Защ НА'!B176)</f>
        <v xml:space="preserve">ПНА №036.3. Агрегатная защита. </v>
      </c>
      <c r="D330" s="220"/>
      <c r="E330" s="307"/>
      <c r="F330" s="670" t="s">
        <v>58</v>
      </c>
      <c r="G330" s="670" t="s">
        <v>2395</v>
      </c>
      <c r="H330" s="670">
        <v>44</v>
      </c>
    </row>
    <row r="331" spans="1:8" x14ac:dyDescent="0.25">
      <c r="A331" s="673" t="s">
        <v>766</v>
      </c>
      <c r="B331" s="316">
        <v>329</v>
      </c>
      <c r="C331" s="691" t="str">
        <f>CONCATENATE(НА!B$6,". Агрегатная защита. ",'Защ НА'!B177)</f>
        <v xml:space="preserve">ПНА №036.3. Агрегатная защита. </v>
      </c>
      <c r="D331" s="220"/>
      <c r="E331" s="307"/>
      <c r="F331" s="670" t="s">
        <v>58</v>
      </c>
      <c r="G331" s="670" t="s">
        <v>2395</v>
      </c>
      <c r="H331" s="670">
        <v>45</v>
      </c>
    </row>
    <row r="332" spans="1:8" x14ac:dyDescent="0.25">
      <c r="A332" s="673" t="s">
        <v>767</v>
      </c>
      <c r="B332" s="316">
        <v>330</v>
      </c>
      <c r="C332" s="691" t="str">
        <f>CONCATENATE(НА!B$6,". Агрегатная защита. ",'Защ НА'!B178)</f>
        <v xml:space="preserve">ПНА №036.3. Агрегатная защита. </v>
      </c>
      <c r="D332" s="220"/>
      <c r="E332" s="307"/>
      <c r="F332" s="670" t="s">
        <v>58</v>
      </c>
      <c r="G332" s="670" t="s">
        <v>2395</v>
      </c>
      <c r="H332" s="670">
        <v>46</v>
      </c>
    </row>
    <row r="333" spans="1:8" x14ac:dyDescent="0.25">
      <c r="A333" s="673" t="s">
        <v>768</v>
      </c>
      <c r="B333" s="316">
        <v>331</v>
      </c>
      <c r="C333" s="691" t="str">
        <f>CONCATENATE(НА!B$6,". Агрегатная защита. ",'Защ НА'!B179)</f>
        <v xml:space="preserve">ПНА №036.3. Агрегатная защита. </v>
      </c>
      <c r="D333" s="220"/>
      <c r="E333" s="307"/>
      <c r="F333" s="670" t="s">
        <v>58</v>
      </c>
      <c r="G333" s="670" t="s">
        <v>2395</v>
      </c>
      <c r="H333" s="670">
        <v>47</v>
      </c>
    </row>
    <row r="334" spans="1:8" x14ac:dyDescent="0.25">
      <c r="A334" s="673" t="s">
        <v>769</v>
      </c>
      <c r="B334" s="316">
        <v>332</v>
      </c>
      <c r="C334" s="691" t="str">
        <f>CONCATENATE(НА!B$6,". Агрегатная защита. ",'Защ НА'!B180)</f>
        <v xml:space="preserve">ПНА №036.3. Агрегатная защита. </v>
      </c>
      <c r="D334" s="220"/>
      <c r="E334" s="307"/>
      <c r="F334" s="670" t="s">
        <v>58</v>
      </c>
      <c r="G334" s="670" t="s">
        <v>2395</v>
      </c>
      <c r="H334" s="670">
        <v>48</v>
      </c>
    </row>
    <row r="335" spans="1:8" x14ac:dyDescent="0.25">
      <c r="A335" s="673" t="s">
        <v>770</v>
      </c>
      <c r="B335" s="316">
        <v>333</v>
      </c>
      <c r="C335" s="691" t="str">
        <f>CONCATENATE(НА!B$6,". Агрегатная защита. ",'Защ НА'!B181)</f>
        <v xml:space="preserve">ПНА №036.3. Агрегатная защита. </v>
      </c>
      <c r="D335" s="220"/>
      <c r="E335" s="307"/>
      <c r="F335" s="670" t="s">
        <v>58</v>
      </c>
      <c r="G335" s="670" t="s">
        <v>2395</v>
      </c>
      <c r="H335" s="670">
        <v>49</v>
      </c>
    </row>
    <row r="336" spans="1:8" x14ac:dyDescent="0.25">
      <c r="A336" s="673" t="s">
        <v>771</v>
      </c>
      <c r="B336" s="316">
        <v>334</v>
      </c>
      <c r="C336" s="691" t="str">
        <f>CONCATENATE(НА!B$6,". Агрегатная защита. ",'Защ НА'!B182)</f>
        <v xml:space="preserve">ПНА №036.3. Агрегатная защита. </v>
      </c>
      <c r="D336" s="220"/>
      <c r="E336" s="307"/>
      <c r="F336" s="670" t="s">
        <v>58</v>
      </c>
      <c r="G336" s="670" t="s">
        <v>2395</v>
      </c>
      <c r="H336" s="670">
        <v>50</v>
      </c>
    </row>
    <row r="337" spans="1:8" x14ac:dyDescent="0.25">
      <c r="A337" s="673" t="s">
        <v>772</v>
      </c>
      <c r="B337" s="316">
        <v>335</v>
      </c>
      <c r="C337" s="691" t="str">
        <f>CONCATENATE(НА!B$6,". Агрегатная защита. ",'Защ НА'!B183)</f>
        <v xml:space="preserve">ПНА №036.3. Агрегатная защита. </v>
      </c>
      <c r="D337" s="220"/>
      <c r="E337" s="307"/>
      <c r="F337" s="670" t="s">
        <v>58</v>
      </c>
      <c r="G337" s="670" t="s">
        <v>2395</v>
      </c>
      <c r="H337" s="670">
        <v>51</v>
      </c>
    </row>
    <row r="338" spans="1:8" x14ac:dyDescent="0.25">
      <c r="A338" s="673" t="s">
        <v>773</v>
      </c>
      <c r="B338" s="316">
        <v>336</v>
      </c>
      <c r="C338" s="691" t="str">
        <f>CONCATENATE(НА!B$6,". Агрегатная защита. ",'Защ НА'!B184)</f>
        <v xml:space="preserve">ПНА №036.3. Агрегатная защита. </v>
      </c>
      <c r="D338" s="220"/>
      <c r="E338" s="307"/>
      <c r="F338" s="670" t="s">
        <v>58</v>
      </c>
      <c r="G338" s="670" t="s">
        <v>2395</v>
      </c>
      <c r="H338" s="670">
        <v>52</v>
      </c>
    </row>
    <row r="339" spans="1:8" x14ac:dyDescent="0.25">
      <c r="A339" s="673" t="s">
        <v>774</v>
      </c>
      <c r="B339" s="316">
        <v>337</v>
      </c>
      <c r="C339" s="691" t="str">
        <f>CONCATENATE(НА!B$6,". Агрегатная защита. ",'Защ НА'!B185)</f>
        <v xml:space="preserve">ПНА №036.3. Агрегатная защита. </v>
      </c>
      <c r="D339" s="220"/>
      <c r="E339" s="307"/>
      <c r="F339" s="670" t="s">
        <v>58</v>
      </c>
      <c r="G339" s="670" t="s">
        <v>2395</v>
      </c>
      <c r="H339" s="670">
        <v>53</v>
      </c>
    </row>
    <row r="340" spans="1:8" x14ac:dyDescent="0.25">
      <c r="A340" s="673" t="s">
        <v>775</v>
      </c>
      <c r="B340" s="316">
        <v>338</v>
      </c>
      <c r="C340" s="691" t="str">
        <f>CONCATENATE(НА!B$6,". Агрегатная защита. ",'Защ НА'!B186)</f>
        <v xml:space="preserve">ПНА №036.3. Агрегатная защита. </v>
      </c>
      <c r="D340" s="220"/>
      <c r="E340" s="307"/>
      <c r="F340" s="670" t="s">
        <v>58</v>
      </c>
      <c r="G340" s="670" t="s">
        <v>2395</v>
      </c>
      <c r="H340" s="670">
        <v>54</v>
      </c>
    </row>
    <row r="341" spans="1:8" x14ac:dyDescent="0.25">
      <c r="A341" s="673" t="s">
        <v>776</v>
      </c>
      <c r="B341" s="316">
        <v>339</v>
      </c>
      <c r="C341" s="691" t="str">
        <f>CONCATENATE(НА!B$6,". Агрегатная защита. ",'Защ НА'!B187)</f>
        <v xml:space="preserve">ПНА №036.3. Агрегатная защита. </v>
      </c>
      <c r="D341" s="220"/>
      <c r="E341" s="307"/>
      <c r="F341" s="670" t="s">
        <v>58</v>
      </c>
      <c r="G341" s="670" t="s">
        <v>2395</v>
      </c>
      <c r="H341" s="670">
        <v>55</v>
      </c>
    </row>
    <row r="342" spans="1:8" x14ac:dyDescent="0.25">
      <c r="A342" s="673" t="s">
        <v>777</v>
      </c>
      <c r="B342" s="316">
        <v>340</v>
      </c>
      <c r="C342" s="691" t="str">
        <f>CONCATENATE(НА!B$6,". Агрегатная защита. ",'Защ НА'!B188)</f>
        <v xml:space="preserve">ПНА №036.3. Агрегатная защита. </v>
      </c>
      <c r="D342" s="220"/>
      <c r="E342" s="307"/>
      <c r="F342" s="670" t="s">
        <v>58</v>
      </c>
      <c r="G342" s="670" t="s">
        <v>2395</v>
      </c>
      <c r="H342" s="670">
        <v>56</v>
      </c>
    </row>
    <row r="343" spans="1:8" x14ac:dyDescent="0.25">
      <c r="A343" s="673" t="s">
        <v>778</v>
      </c>
      <c r="B343" s="316">
        <v>341</v>
      </c>
      <c r="C343" s="691" t="str">
        <f>CONCATENATE(НА!B$6,". Агрегатная защита. ",'Защ НА'!B189)</f>
        <v xml:space="preserve">ПНА №036.3. Агрегатная защита. </v>
      </c>
      <c r="D343" s="220"/>
      <c r="E343" s="307"/>
      <c r="F343" s="670" t="s">
        <v>58</v>
      </c>
      <c r="G343" s="670" t="s">
        <v>2395</v>
      </c>
      <c r="H343" s="670">
        <v>57</v>
      </c>
    </row>
    <row r="344" spans="1:8" x14ac:dyDescent="0.25">
      <c r="A344" s="673" t="s">
        <v>779</v>
      </c>
      <c r="B344" s="316">
        <v>342</v>
      </c>
      <c r="C344" s="691" t="str">
        <f>CONCATENATE(НА!B$6,". Агрегатная защита. ",'Защ НА'!B190)</f>
        <v xml:space="preserve">ПНА №036.3. Агрегатная защита. </v>
      </c>
      <c r="D344" s="220"/>
      <c r="E344" s="307"/>
      <c r="F344" s="670" t="s">
        <v>58</v>
      </c>
      <c r="G344" s="670" t="s">
        <v>2395</v>
      </c>
      <c r="H344" s="670">
        <v>58</v>
      </c>
    </row>
    <row r="345" spans="1:8" x14ac:dyDescent="0.25">
      <c r="A345" s="673" t="s">
        <v>780</v>
      </c>
      <c r="B345" s="316">
        <v>343</v>
      </c>
      <c r="C345" s="691" t="str">
        <f>CONCATENATE(НА!B$6,". Агрегатная защита. ",'Защ НА'!B191)</f>
        <v xml:space="preserve">ПНА №036.3. Агрегатная защита. </v>
      </c>
      <c r="D345" s="220"/>
      <c r="E345" s="307"/>
      <c r="F345" s="670" t="s">
        <v>58</v>
      </c>
      <c r="G345" s="670" t="s">
        <v>2395</v>
      </c>
      <c r="H345" s="670">
        <v>59</v>
      </c>
    </row>
    <row r="346" spans="1:8" x14ac:dyDescent="0.25">
      <c r="A346" s="673" t="s">
        <v>781</v>
      </c>
      <c r="B346" s="316">
        <v>344</v>
      </c>
      <c r="C346" s="691" t="str">
        <f>CONCATENATE(НА!B$6,". Агрегатная защита. ",'Защ НА'!B192)</f>
        <v xml:space="preserve">ПНА №036.3. Агрегатная защита. </v>
      </c>
      <c r="D346" s="220"/>
      <c r="E346" s="307"/>
      <c r="F346" s="670" t="s">
        <v>58</v>
      </c>
      <c r="G346" s="670" t="s">
        <v>2395</v>
      </c>
      <c r="H346" s="670">
        <v>60</v>
      </c>
    </row>
    <row r="347" spans="1:8" x14ac:dyDescent="0.25">
      <c r="A347" s="673" t="s">
        <v>782</v>
      </c>
      <c r="B347" s="316">
        <v>345</v>
      </c>
      <c r="C347" s="691" t="str">
        <f>CONCATENATE(НА!B$6,". Агрегатная защита. ",'Защ НА'!B193)</f>
        <v xml:space="preserve">ПНА №036.3. Агрегатная защита. </v>
      </c>
      <c r="D347" s="220"/>
      <c r="E347" s="307"/>
      <c r="F347" s="670" t="s">
        <v>58</v>
      </c>
      <c r="G347" s="670" t="s">
        <v>2395</v>
      </c>
      <c r="H347" s="670">
        <v>61</v>
      </c>
    </row>
    <row r="348" spans="1:8" x14ac:dyDescent="0.25">
      <c r="A348" s="673" t="s">
        <v>783</v>
      </c>
      <c r="B348" s="316">
        <v>346</v>
      </c>
      <c r="C348" s="691" t="str">
        <f>CONCATENATE(НА!B$6,". Агрегатная защита. ",'Защ НА'!B194)</f>
        <v xml:space="preserve">ПНА №036.3. Агрегатная защита. </v>
      </c>
      <c r="D348" s="220"/>
      <c r="E348" s="307"/>
      <c r="F348" s="670" t="s">
        <v>58</v>
      </c>
      <c r="G348" s="670" t="s">
        <v>2395</v>
      </c>
      <c r="H348" s="670">
        <v>62</v>
      </c>
    </row>
    <row r="349" spans="1:8" x14ac:dyDescent="0.25">
      <c r="A349" s="673" t="s">
        <v>784</v>
      </c>
      <c r="B349" s="316">
        <v>347</v>
      </c>
      <c r="C349" s="691" t="str">
        <f>CONCATENATE(НА!B$6,". Агрегатная защита. ",'Защ НА'!B195)</f>
        <v xml:space="preserve">ПНА №036.3. Агрегатная защита. </v>
      </c>
      <c r="D349" s="220"/>
      <c r="E349" s="307"/>
      <c r="F349" s="670" t="s">
        <v>58</v>
      </c>
      <c r="G349" s="670" t="s">
        <v>2395</v>
      </c>
      <c r="H349" s="670">
        <v>63</v>
      </c>
    </row>
    <row r="350" spans="1:8" x14ac:dyDescent="0.25">
      <c r="A350" s="673" t="s">
        <v>785</v>
      </c>
      <c r="B350" s="316">
        <v>348</v>
      </c>
      <c r="C350" s="691" t="str">
        <f>CONCATENATE(НА!B$6,". Агрегатная защита. ",'Защ НА'!B196)</f>
        <v xml:space="preserve">ПНА №036.3. Агрегатная защита. </v>
      </c>
      <c r="D350" s="220"/>
      <c r="E350" s="307"/>
      <c r="F350" s="670" t="s">
        <v>58</v>
      </c>
      <c r="G350" s="801" t="s">
        <v>2395</v>
      </c>
      <c r="H350" s="670">
        <v>64</v>
      </c>
    </row>
    <row r="351" spans="1:8" x14ac:dyDescent="0.25">
      <c r="A351" s="673" t="s">
        <v>786</v>
      </c>
      <c r="B351" s="316">
        <v>349</v>
      </c>
      <c r="C351" s="691" t="str">
        <f>CONCATENATE(НА!B$6,". Агрегатная защита. ",'Защ НА'!B197)</f>
        <v xml:space="preserve">ПНА №036.3. Агрегатная защита. </v>
      </c>
      <c r="D351" s="220"/>
      <c r="E351" s="307"/>
      <c r="F351" s="801" t="s">
        <v>58</v>
      </c>
      <c r="G351" s="801" t="s">
        <v>2395</v>
      </c>
      <c r="H351" s="801">
        <v>65</v>
      </c>
    </row>
    <row r="352" spans="1:8" x14ac:dyDescent="0.25">
      <c r="A352" s="673" t="s">
        <v>787</v>
      </c>
      <c r="B352" s="316">
        <v>350</v>
      </c>
      <c r="C352" s="691" t="str">
        <f>CONCATENATE(НА!B$6,". Агрегатная защита. ",'Защ НА'!B198)</f>
        <v xml:space="preserve">ПНА №036.3. Агрегатная защита. </v>
      </c>
      <c r="D352" s="220"/>
      <c r="E352" s="307"/>
      <c r="F352" s="801" t="s">
        <v>58</v>
      </c>
      <c r="G352" s="801" t="s">
        <v>2395</v>
      </c>
      <c r="H352" s="801">
        <v>66</v>
      </c>
    </row>
    <row r="353" spans="1:8" x14ac:dyDescent="0.25">
      <c r="A353" s="673" t="s">
        <v>788</v>
      </c>
      <c r="B353" s="316">
        <v>351</v>
      </c>
      <c r="C353" s="691" t="str">
        <f>CONCATENATE(НА!B$6,". Агрегатная защита. ",'Защ НА'!B199)</f>
        <v xml:space="preserve">ПНА №036.3. Агрегатная защита. </v>
      </c>
      <c r="D353" s="220"/>
      <c r="E353" s="307"/>
      <c r="F353" s="801" t="s">
        <v>58</v>
      </c>
      <c r="G353" s="801" t="s">
        <v>2395</v>
      </c>
      <c r="H353" s="801">
        <v>67</v>
      </c>
    </row>
    <row r="354" spans="1:8" x14ac:dyDescent="0.25">
      <c r="A354" s="673" t="s">
        <v>789</v>
      </c>
      <c r="B354" s="316">
        <v>352</v>
      </c>
      <c r="C354" s="691" t="str">
        <f>CONCATENATE(НА!B$6,". Агрегатная защита. ",'Защ НА'!B200)</f>
        <v xml:space="preserve">ПНА №036.3. Агрегатная защита. </v>
      </c>
      <c r="D354" s="220"/>
      <c r="E354" s="307"/>
      <c r="F354" s="801" t="s">
        <v>58</v>
      </c>
      <c r="G354" s="801" t="s">
        <v>2395</v>
      </c>
      <c r="H354" s="801">
        <v>68</v>
      </c>
    </row>
    <row r="355" spans="1:8" x14ac:dyDescent="0.25">
      <c r="A355" s="673" t="s">
        <v>790</v>
      </c>
      <c r="B355" s="316">
        <v>353</v>
      </c>
      <c r="C355" s="691" t="str">
        <f>CONCATENATE(НА!B$6,". Агрегатная защита. ",'Защ НА'!B201)</f>
        <v xml:space="preserve">ПНА №036.3. Агрегатная защита. </v>
      </c>
      <c r="D355" s="220"/>
      <c r="E355" s="307"/>
      <c r="F355" s="801" t="s">
        <v>58</v>
      </c>
      <c r="G355" s="801" t="s">
        <v>2395</v>
      </c>
      <c r="H355" s="801">
        <v>69</v>
      </c>
    </row>
    <row r="356" spans="1:8" x14ac:dyDescent="0.25">
      <c r="A356" s="673" t="s">
        <v>791</v>
      </c>
      <c r="B356" s="316">
        <v>354</v>
      </c>
      <c r="C356" s="691" t="str">
        <f>CONCATENATE(НА!B$6,". Агрегатная защита. ",'Защ НА'!B202)</f>
        <v xml:space="preserve">ПНА №036.3. Агрегатная защита. </v>
      </c>
      <c r="D356" s="220"/>
      <c r="E356" s="307"/>
      <c r="F356" s="801" t="s">
        <v>58</v>
      </c>
      <c r="G356" s="801" t="s">
        <v>2395</v>
      </c>
      <c r="H356" s="801">
        <v>70</v>
      </c>
    </row>
    <row r="357" spans="1:8" x14ac:dyDescent="0.25">
      <c r="A357" s="673" t="s">
        <v>792</v>
      </c>
      <c r="B357" s="316">
        <v>355</v>
      </c>
      <c r="C357" s="691" t="str">
        <f>CONCATENATE(НА!B$6,". Агрегатная защита. ",'Защ НА'!B203)</f>
        <v xml:space="preserve">ПНА №036.3. Агрегатная защита. </v>
      </c>
      <c r="D357" s="220"/>
      <c r="E357" s="307"/>
      <c r="F357" s="801" t="s">
        <v>58</v>
      </c>
      <c r="G357" s="801" t="s">
        <v>2395</v>
      </c>
      <c r="H357" s="801">
        <v>71</v>
      </c>
    </row>
    <row r="358" spans="1:8" x14ac:dyDescent="0.25">
      <c r="A358" s="673" t="s">
        <v>793</v>
      </c>
      <c r="B358" s="316">
        <v>356</v>
      </c>
      <c r="C358" s="691" t="str">
        <f>CONCATENATE(НА!B$6,". Агрегатная защита. ",'Защ НА'!B204)</f>
        <v xml:space="preserve">ПНА №036.3. Агрегатная защита. </v>
      </c>
      <c r="D358" s="220"/>
      <c r="E358" s="307"/>
      <c r="F358" s="801" t="s">
        <v>58</v>
      </c>
      <c r="G358" s="801" t="s">
        <v>2395</v>
      </c>
      <c r="H358" s="801">
        <v>72</v>
      </c>
    </row>
    <row r="359" spans="1:8" x14ac:dyDescent="0.25">
      <c r="A359" s="673" t="s">
        <v>794</v>
      </c>
      <c r="B359" s="316">
        <v>357</v>
      </c>
      <c r="C359" s="680" t="s">
        <v>43</v>
      </c>
      <c r="D359" s="220"/>
      <c r="E359" s="307"/>
      <c r="F359" s="307"/>
      <c r="G359" s="307"/>
      <c r="H359" s="307"/>
    </row>
    <row r="360" spans="1:8" x14ac:dyDescent="0.25">
      <c r="A360" s="673" t="s">
        <v>795</v>
      </c>
      <c r="B360" s="316">
        <v>358</v>
      </c>
      <c r="C360" s="680" t="s">
        <v>43</v>
      </c>
      <c r="D360" s="220"/>
      <c r="E360" s="307"/>
      <c r="F360" s="307"/>
      <c r="G360" s="307"/>
      <c r="H360" s="307"/>
    </row>
    <row r="361" spans="1:8" x14ac:dyDescent="0.25">
      <c r="A361" s="673" t="s">
        <v>796</v>
      </c>
      <c r="B361" s="316">
        <v>359</v>
      </c>
      <c r="C361" s="680" t="s">
        <v>43</v>
      </c>
      <c r="D361" s="220"/>
      <c r="E361" s="307"/>
      <c r="F361" s="307"/>
      <c r="G361" s="307"/>
      <c r="H361" s="307"/>
    </row>
    <row r="362" spans="1:8" x14ac:dyDescent="0.25">
      <c r="A362" s="673" t="s">
        <v>797</v>
      </c>
      <c r="B362" s="316">
        <v>360</v>
      </c>
      <c r="C362" s="680" t="s">
        <v>43</v>
      </c>
      <c r="D362" s="220"/>
      <c r="E362" s="307"/>
      <c r="F362" s="307"/>
      <c r="G362" s="307"/>
      <c r="H362" s="307"/>
    </row>
    <row r="363" spans="1:8" x14ac:dyDescent="0.25">
      <c r="A363" s="673" t="s">
        <v>798</v>
      </c>
      <c r="B363" s="316">
        <v>361</v>
      </c>
      <c r="C363" s="680" t="s">
        <v>43</v>
      </c>
      <c r="D363" s="220"/>
      <c r="E363" s="307"/>
      <c r="F363" s="307"/>
      <c r="G363" s="307"/>
      <c r="H363" s="307"/>
    </row>
    <row r="364" spans="1:8" x14ac:dyDescent="0.25">
      <c r="A364" s="673" t="s">
        <v>799</v>
      </c>
      <c r="B364" s="316">
        <v>362</v>
      </c>
      <c r="C364" s="680" t="s">
        <v>43</v>
      </c>
      <c r="D364" s="220"/>
      <c r="E364" s="307"/>
      <c r="F364" s="307"/>
      <c r="G364" s="307"/>
      <c r="H364" s="307"/>
    </row>
    <row r="365" spans="1:8" x14ac:dyDescent="0.25">
      <c r="A365" s="673" t="s">
        <v>800</v>
      </c>
      <c r="B365" s="316">
        <v>363</v>
      </c>
      <c r="C365" s="680" t="s">
        <v>43</v>
      </c>
      <c r="D365" s="220"/>
      <c r="E365" s="307"/>
      <c r="F365" s="307"/>
      <c r="G365" s="307"/>
      <c r="H365" s="307"/>
    </row>
    <row r="366" spans="1:8" x14ac:dyDescent="0.25">
      <c r="A366" s="673" t="s">
        <v>801</v>
      </c>
      <c r="B366" s="316">
        <v>364</v>
      </c>
      <c r="C366" s="681" t="s">
        <v>43</v>
      </c>
      <c r="D366" s="220"/>
      <c r="E366" s="307"/>
      <c r="F366" s="307"/>
      <c r="G366" s="307"/>
      <c r="H366" s="307"/>
    </row>
    <row r="367" spans="1:8" x14ac:dyDescent="0.25">
      <c r="A367" s="673" t="s">
        <v>802</v>
      </c>
      <c r="B367" s="316">
        <v>365</v>
      </c>
      <c r="C367" s="691" t="str">
        <f>CONCATENATE(НА!B$7,". Агрегатная защита. ",'Защ НА'!B133)</f>
        <v>ПНА №036.4. Агрегатная защита. Аварийная максимальная температура нефти на выходе из насоса</v>
      </c>
      <c r="D367" s="220"/>
      <c r="E367" s="307"/>
      <c r="F367" s="670" t="s">
        <v>58</v>
      </c>
      <c r="G367" s="670" t="s">
        <v>2396</v>
      </c>
      <c r="H367" s="670">
        <v>1</v>
      </c>
    </row>
    <row r="368" spans="1:8" x14ac:dyDescent="0.25">
      <c r="A368" s="673" t="s">
        <v>803</v>
      </c>
      <c r="B368" s="316">
        <v>366</v>
      </c>
      <c r="C368" s="691" t="str">
        <f>CONCATENATE(НА!B$7,". Агрегатная защита. ",'Защ НА'!B134)</f>
        <v>ПНА №036.4. Агрегатная защита. Недостоверность измерений температуры корпуса насоса</v>
      </c>
      <c r="D368" s="220"/>
      <c r="E368" s="307"/>
      <c r="F368" s="670" t="s">
        <v>58</v>
      </c>
      <c r="G368" s="670" t="s">
        <v>2396</v>
      </c>
      <c r="H368" s="670">
        <v>2</v>
      </c>
    </row>
    <row r="369" spans="1:8" x14ac:dyDescent="0.25">
      <c r="A369" s="673" t="s">
        <v>804</v>
      </c>
      <c r="B369" s="316">
        <v>367</v>
      </c>
      <c r="C369" s="691" t="str">
        <f>CONCATENATE(НА!B$7,". Агрегатная защита. ",'Защ НА'!B135)</f>
        <v>ПНА №036.4. Агрегатная защита. Аварийная максимальная температура опорно-упорного подшипника насоса (точка 1)</v>
      </c>
      <c r="D369" s="220"/>
      <c r="E369" s="307"/>
      <c r="F369" s="670" t="s">
        <v>58</v>
      </c>
      <c r="G369" s="670" t="s">
        <v>2396</v>
      </c>
      <c r="H369" s="670">
        <v>3</v>
      </c>
    </row>
    <row r="370" spans="1:8" x14ac:dyDescent="0.25">
      <c r="A370" s="673" t="s">
        <v>805</v>
      </c>
      <c r="B370" s="316">
        <v>368</v>
      </c>
      <c r="C370" s="691" t="str">
        <f>CONCATENATE(НА!B$7,". Агрегатная защита. ",'Защ НА'!B136)</f>
        <v>ПНА №036.4. Агрегатная защита. Аварийная максимальная температура опорно-упорного подшипника насоса (точка 2)</v>
      </c>
      <c r="D370" s="220"/>
      <c r="E370" s="307"/>
      <c r="F370" s="670" t="s">
        <v>58</v>
      </c>
      <c r="G370" s="670" t="s">
        <v>2396</v>
      </c>
      <c r="H370" s="670">
        <v>4</v>
      </c>
    </row>
    <row r="371" spans="1:8" x14ac:dyDescent="0.25">
      <c r="A371" s="673" t="s">
        <v>806</v>
      </c>
      <c r="B371" s="316">
        <v>369</v>
      </c>
      <c r="C371" s="691" t="str">
        <f>CONCATENATE(НА!B$7,". Агрегатная защита. ",'Защ НА'!B137)</f>
        <v>ПНА №036.4. Агрегатная защита. Аварийная максимальная температура нижнего подшипника ЭД</v>
      </c>
      <c r="D371" s="220"/>
      <c r="E371" s="307"/>
      <c r="F371" s="670" t="s">
        <v>58</v>
      </c>
      <c r="G371" s="670" t="s">
        <v>2396</v>
      </c>
      <c r="H371" s="670">
        <v>5</v>
      </c>
    </row>
    <row r="372" spans="1:8" x14ac:dyDescent="0.25">
      <c r="A372" s="673" t="s">
        <v>807</v>
      </c>
      <c r="B372" s="316">
        <v>370</v>
      </c>
      <c r="C372" s="691" t="str">
        <f>CONCATENATE(НА!B$7,". Агрегатная защита. ",'Защ НА'!B138)</f>
        <v>ПНА №036.4. Агрегатная защита. Аварийная максимальная температура верхнего подшипника ЭД (точка 1)</v>
      </c>
      <c r="D372" s="220"/>
      <c r="E372" s="307"/>
      <c r="F372" s="670" t="s">
        <v>58</v>
      </c>
      <c r="G372" s="670" t="s">
        <v>2396</v>
      </c>
      <c r="H372" s="670">
        <v>6</v>
      </c>
    </row>
    <row r="373" spans="1:8" x14ac:dyDescent="0.25">
      <c r="A373" s="673" t="s">
        <v>808</v>
      </c>
      <c r="B373" s="316">
        <v>371</v>
      </c>
      <c r="C373" s="691" t="str">
        <f>CONCATENATE(НА!B$7,". Агрегатная защита. ",'Защ НА'!B139)</f>
        <v>ПНА №036.4. Агрегатная защита. Аварийная максимальная температура верхнего подшипника ЭД (точка 2)</v>
      </c>
      <c r="D373" s="220"/>
      <c r="E373" s="307"/>
      <c r="F373" s="670" t="s">
        <v>58</v>
      </c>
      <c r="G373" s="670" t="s">
        <v>2396</v>
      </c>
      <c r="H373" s="670">
        <v>7</v>
      </c>
    </row>
    <row r="374" spans="1:8" x14ac:dyDescent="0.25">
      <c r="A374" s="673" t="s">
        <v>809</v>
      </c>
      <c r="B374" s="316">
        <v>372</v>
      </c>
      <c r="C374" s="691" t="str">
        <f>CONCATENATE(НА!B$7,". Агрегатная защита. ",'Защ НА'!B140)</f>
        <v>ПНА №036.4. Агрегатная защита. Недостоверность измерений температуры опорно-упорного подшипника насоса (точка 1)</v>
      </c>
      <c r="D374" s="220"/>
      <c r="E374" s="307"/>
      <c r="F374" s="670" t="s">
        <v>58</v>
      </c>
      <c r="G374" s="670" t="s">
        <v>2396</v>
      </c>
      <c r="H374" s="670">
        <v>8</v>
      </c>
    </row>
    <row r="375" spans="1:8" x14ac:dyDescent="0.25">
      <c r="A375" s="673" t="s">
        <v>810</v>
      </c>
      <c r="B375" s="316">
        <v>373</v>
      </c>
      <c r="C375" s="691" t="str">
        <f>CONCATENATE(НА!B$7,". Агрегатная защита. ",'Защ НА'!B141)</f>
        <v>ПНА №036.4. Агрегатная защита. Недостоверность измерений температуры опорно-упорного подшипника насоса (точка 2)</v>
      </c>
      <c r="D375" s="220"/>
      <c r="E375" s="307"/>
      <c r="F375" s="670" t="s">
        <v>58</v>
      </c>
      <c r="G375" s="670" t="s">
        <v>2396</v>
      </c>
      <c r="H375" s="670">
        <v>9</v>
      </c>
    </row>
    <row r="376" spans="1:8" x14ac:dyDescent="0.25">
      <c r="A376" s="673" t="s">
        <v>811</v>
      </c>
      <c r="B376" s="316">
        <v>374</v>
      </c>
      <c r="C376" s="691" t="str">
        <f>CONCATENATE(НА!B$7,". Агрегатная защита. ",'Защ НА'!B142)</f>
        <v>ПНА №036.4. Агрегатная защита. Недостоверность измерений температуры нижнего подшипника ЭД</v>
      </c>
      <c r="D376" s="220"/>
      <c r="E376" s="307"/>
      <c r="F376" s="670" t="s">
        <v>58</v>
      </c>
      <c r="G376" s="670" t="s">
        <v>2396</v>
      </c>
      <c r="H376" s="670">
        <v>10</v>
      </c>
    </row>
    <row r="377" spans="1:8" x14ac:dyDescent="0.25">
      <c r="A377" s="673" t="s">
        <v>812</v>
      </c>
      <c r="B377" s="316">
        <v>375</v>
      </c>
      <c r="C377" s="691" t="str">
        <f>CONCATENATE(НА!B$7,". Агрегатная защита. ",'Защ НА'!B143)</f>
        <v>ПНА №036.4. Агрегатная защита. Недостоверность измерений температуры верхнего подшипника ЭД (точка 1)</v>
      </c>
      <c r="D377" s="220"/>
      <c r="E377" s="307"/>
      <c r="F377" s="670" t="s">
        <v>58</v>
      </c>
      <c r="G377" s="670" t="s">
        <v>2396</v>
      </c>
      <c r="H377" s="670">
        <v>11</v>
      </c>
    </row>
    <row r="378" spans="1:8" x14ac:dyDescent="0.25">
      <c r="A378" s="673" t="s">
        <v>813</v>
      </c>
      <c r="B378" s="316">
        <v>376</v>
      </c>
      <c r="C378" s="691" t="str">
        <f>CONCATENATE(НА!B$7,". Агрегатная защита. ",'Защ НА'!B144)</f>
        <v>ПНА №036.4. Агрегатная защита. Недостоверность измерений температуры верхнего подшипника ЭД (точка 2)</v>
      </c>
      <c r="D378" s="220"/>
      <c r="E378" s="307"/>
      <c r="F378" s="670" t="s">
        <v>58</v>
      </c>
      <c r="G378" s="670" t="s">
        <v>2396</v>
      </c>
      <c r="H378" s="670">
        <v>12</v>
      </c>
    </row>
    <row r="379" spans="1:8" x14ac:dyDescent="0.25">
      <c r="A379" s="673" t="s">
        <v>814</v>
      </c>
      <c r="B379" s="316">
        <v>377</v>
      </c>
      <c r="C379" s="691" t="str">
        <f>CONCATENATE(НА!B$7,". Агрегатная защита. ",'Защ НА'!B145)</f>
        <v>ПНА №036.4. Агрегатная защита. Aварийные утечки через торцевое уплотнение насоса</v>
      </c>
      <c r="D379" s="220"/>
      <c r="E379" s="307"/>
      <c r="F379" s="670" t="s">
        <v>58</v>
      </c>
      <c r="G379" s="670" t="s">
        <v>2396</v>
      </c>
      <c r="H379" s="670">
        <v>13</v>
      </c>
    </row>
    <row r="380" spans="1:8" x14ac:dyDescent="0.25">
      <c r="A380" s="673" t="s">
        <v>815</v>
      </c>
      <c r="B380" s="316">
        <v>378</v>
      </c>
      <c r="C380" s="691" t="str">
        <f>CONCATENATE(НА!B$7,". Агрегатная защита. ",'Защ НА'!B146)</f>
        <v xml:space="preserve">ПНА №036.4. Агрегатная защита. Аварийная максимальная вибрация опорно-упорного подшипника насоса в нестац. режиме (горизонтальная) </v>
      </c>
      <c r="D380" s="220"/>
      <c r="E380" s="307"/>
      <c r="F380" s="670" t="s">
        <v>58</v>
      </c>
      <c r="G380" s="670" t="s">
        <v>2396</v>
      </c>
      <c r="H380" s="670">
        <v>14</v>
      </c>
    </row>
    <row r="381" spans="1:8" x14ac:dyDescent="0.25">
      <c r="A381" s="673" t="s">
        <v>816</v>
      </c>
      <c r="B381" s="316">
        <v>379</v>
      </c>
      <c r="C381" s="691" t="str">
        <f>CONCATENATE(НА!B$7,". Агрегатная защита. ",'Защ НА'!B147)</f>
        <v xml:space="preserve">ПНА №036.4. Агрегатная защита. Аварийная максимальная вибрация опорно-упорного подшипника насоса в нестац. режиме (поперечная) </v>
      </c>
      <c r="D381" s="220"/>
      <c r="E381" s="307"/>
      <c r="F381" s="670" t="s">
        <v>58</v>
      </c>
      <c r="G381" s="670" t="s">
        <v>2396</v>
      </c>
      <c r="H381" s="670">
        <v>15</v>
      </c>
    </row>
    <row r="382" spans="1:8" x14ac:dyDescent="0.25">
      <c r="A382" s="673" t="s">
        <v>817</v>
      </c>
      <c r="B382" s="316">
        <v>380</v>
      </c>
      <c r="C382" s="691" t="str">
        <f>CONCATENATE(НА!B$7,". Агрегатная защита. ",'Защ НА'!B148)</f>
        <v>ПНА №036.4. Агрегатная защита. Аварийная максимальная вибрация опорно-упорного подшипника насоса в стац. режиме (горизонтальная) . Порог 1</v>
      </c>
      <c r="D382" s="220"/>
      <c r="E382" s="307"/>
      <c r="F382" s="670" t="s">
        <v>58</v>
      </c>
      <c r="G382" s="670" t="s">
        <v>2396</v>
      </c>
      <c r="H382" s="670">
        <v>16</v>
      </c>
    </row>
    <row r="383" spans="1:8" x14ac:dyDescent="0.25">
      <c r="A383" s="673" t="s">
        <v>818</v>
      </c>
      <c r="B383" s="316">
        <v>381</v>
      </c>
      <c r="C383" s="691" t="str">
        <f>CONCATENATE(НА!B$7,". Агрегатная защита. ",'Защ НА'!B149)</f>
        <v>ПНА №036.4. Агрегатная защита. Аварийная максимальная вибрация опорно-упорного подшипника насоса в стац. режиме (поперечная) . Порог 1</v>
      </c>
      <c r="D383" s="220"/>
      <c r="E383" s="307"/>
      <c r="F383" s="670" t="s">
        <v>58</v>
      </c>
      <c r="G383" s="670" t="s">
        <v>2396</v>
      </c>
      <c r="H383" s="670">
        <v>17</v>
      </c>
    </row>
    <row r="384" spans="1:8" x14ac:dyDescent="0.25">
      <c r="A384" s="673" t="s">
        <v>819</v>
      </c>
      <c r="B384" s="316">
        <v>382</v>
      </c>
      <c r="C384" s="691" t="str">
        <f>CONCATENATE(НА!B$7,". Агрегатная защита. ",'Защ НА'!B150)</f>
        <v>ПНА №036.4. Агрегатная защита. Аварийная максимальная вибрация опорно-упорного подшипника насоса (горизонтальная) . Порог 2</v>
      </c>
      <c r="D384" s="220"/>
      <c r="E384" s="307"/>
      <c r="F384" s="670" t="s">
        <v>58</v>
      </c>
      <c r="G384" s="670" t="s">
        <v>2396</v>
      </c>
      <c r="H384" s="670">
        <v>18</v>
      </c>
    </row>
    <row r="385" spans="1:8" x14ac:dyDescent="0.25">
      <c r="A385" s="673" t="s">
        <v>820</v>
      </c>
      <c r="B385" s="316">
        <v>383</v>
      </c>
      <c r="C385" s="691" t="str">
        <f>CONCATENATE(НА!B$7,". Агрегатная защита. ",'Защ НА'!B151)</f>
        <v>ПНА №036.4. Агрегатная защита. Аварийная максимальная вибрация опорно-упорного подшипника насоса (поперечная) . Порог 2</v>
      </c>
      <c r="D385" s="220"/>
      <c r="E385" s="307"/>
      <c r="F385" s="670" t="s">
        <v>58</v>
      </c>
      <c r="G385" s="670" t="s">
        <v>2396</v>
      </c>
      <c r="H385" s="670">
        <v>19</v>
      </c>
    </row>
    <row r="386" spans="1:8" x14ac:dyDescent="0.25">
      <c r="A386" s="673" t="s">
        <v>821</v>
      </c>
      <c r="B386" s="316">
        <v>384</v>
      </c>
      <c r="C386" s="691" t="str">
        <f>CONCATENATE(НА!B$7,". Агрегатная защита. ",'Защ НА'!B152)</f>
        <v>ПНА №036.4. Агрегатная защита. Недостоверность измерений вибрации в группе преобразователей (насос)</v>
      </c>
      <c r="D386" s="220"/>
      <c r="E386" s="307"/>
      <c r="F386" s="670" t="s">
        <v>58</v>
      </c>
      <c r="G386" s="670" t="s">
        <v>2396</v>
      </c>
      <c r="H386" s="670">
        <v>20</v>
      </c>
    </row>
    <row r="387" spans="1:8" x14ac:dyDescent="0.25">
      <c r="A387" s="673" t="s">
        <v>822</v>
      </c>
      <c r="B387" s="316">
        <v>385</v>
      </c>
      <c r="C387" s="691" t="str">
        <f>CONCATENATE(НА!B$7,". Агрегатная защита. ",'Защ НА'!B153)</f>
        <v xml:space="preserve">ПНА №036.4. Агрегатная защита. Аварийное минимальное давление на выходе работающего ПНА </v>
      </c>
      <c r="D387" s="220"/>
      <c r="E387" s="307"/>
      <c r="F387" s="670" t="s">
        <v>58</v>
      </c>
      <c r="G387" s="670" t="s">
        <v>2396</v>
      </c>
      <c r="H387" s="670">
        <v>21</v>
      </c>
    </row>
    <row r="388" spans="1:8" x14ac:dyDescent="0.25">
      <c r="A388" s="673" t="s">
        <v>823</v>
      </c>
      <c r="B388" s="316">
        <v>386</v>
      </c>
      <c r="C388" s="691" t="str">
        <f>CONCATENATE(НА!B$7,". Агрегатная защита. ",'Защ НА'!B154)</f>
        <v>ПНА №036.4. Агрегатная защита. Закрытие агрегатных задвижек работающего агрегата</v>
      </c>
      <c r="D388" s="220"/>
      <c r="E388" s="307"/>
      <c r="F388" s="670" t="s">
        <v>58</v>
      </c>
      <c r="G388" s="670" t="s">
        <v>2396</v>
      </c>
      <c r="H388" s="670">
        <v>22</v>
      </c>
    </row>
    <row r="389" spans="1:8" x14ac:dyDescent="0.25">
      <c r="A389" s="673" t="s">
        <v>824</v>
      </c>
      <c r="B389" s="316">
        <v>387</v>
      </c>
      <c r="C389" s="691" t="str">
        <f>CONCATENATE(НА!B$7,". Агрегатная защита. ",'Защ НА'!B155)</f>
        <v>ПНА №036.4. Агрегатная защита. Невыполнение программы пуска агрегата ПНА</v>
      </c>
      <c r="D389" s="220"/>
      <c r="E389" s="307"/>
      <c r="F389" s="670" t="s">
        <v>58</v>
      </c>
      <c r="G389" s="670" t="s">
        <v>2396</v>
      </c>
      <c r="H389" s="670">
        <v>23</v>
      </c>
    </row>
    <row r="390" spans="1:8" x14ac:dyDescent="0.25">
      <c r="A390" s="673" t="s">
        <v>825</v>
      </c>
      <c r="B390" s="316">
        <v>388</v>
      </c>
      <c r="C390" s="691" t="str">
        <f>CONCATENATE(НА!B$7,". Агрегатная защита. ",'Защ НА'!B156)</f>
        <v>ПНА №036.4. Агрегатная защита. Невыполнение команды остановки ПНА</v>
      </c>
      <c r="D390" s="220"/>
      <c r="E390" s="307"/>
      <c r="F390" s="670" t="s">
        <v>58</v>
      </c>
      <c r="G390" s="670" t="s">
        <v>2396</v>
      </c>
      <c r="H390" s="670">
        <v>24</v>
      </c>
    </row>
    <row r="391" spans="1:8" x14ac:dyDescent="0.25">
      <c r="A391" s="673" t="s">
        <v>826</v>
      </c>
      <c r="B391" s="316">
        <v>389</v>
      </c>
      <c r="C391" s="691" t="str">
        <f>CONCATENATE(НА!B$7,". Агрегатная защита. ",'Защ НА'!B157)</f>
        <v>ПНА №036.4. Агрегатная защита. Невыполнение команды отключения НВ ПНА</v>
      </c>
      <c r="D391" s="220"/>
      <c r="E391" s="307"/>
      <c r="F391" s="670" t="s">
        <v>58</v>
      </c>
      <c r="G391" s="670" t="s">
        <v>2396</v>
      </c>
      <c r="H391" s="670">
        <v>25</v>
      </c>
    </row>
    <row r="392" spans="1:8" x14ac:dyDescent="0.25">
      <c r="A392" s="673" t="s">
        <v>827</v>
      </c>
      <c r="B392" s="316">
        <v>390</v>
      </c>
      <c r="C392" s="691" t="str">
        <f>CONCATENATE(НА!B$7,". Агрегатная защита. ",'Защ НА'!B158)</f>
        <v>ПНА №036.4. Агрегатная защита. Неисправность цепей отключения НВ ПНА (в т.ч. отсутствие питания цепей управления)</v>
      </c>
      <c r="D392" s="220"/>
      <c r="E392" s="307"/>
      <c r="F392" s="670" t="s">
        <v>58</v>
      </c>
      <c r="G392" s="670" t="s">
        <v>2396</v>
      </c>
      <c r="H392" s="670">
        <v>26</v>
      </c>
    </row>
    <row r="393" spans="1:8" x14ac:dyDescent="0.25">
      <c r="A393" s="673" t="s">
        <v>828</v>
      </c>
      <c r="B393" s="316">
        <v>391</v>
      </c>
      <c r="C393" s="691" t="str">
        <f>CONCATENATE(НА!B$7,". Агрегатная защита. ",'Защ НА'!B159)</f>
        <v>ПНА №036.4. Агрегатная защита. Несанкционированное отключение ПНА</v>
      </c>
      <c r="D393" s="220"/>
      <c r="E393" s="307"/>
      <c r="F393" s="670" t="s">
        <v>58</v>
      </c>
      <c r="G393" s="670" t="s">
        <v>2396</v>
      </c>
      <c r="H393" s="670">
        <v>27</v>
      </c>
    </row>
    <row r="394" spans="1:8" x14ac:dyDescent="0.25">
      <c r="A394" s="673" t="s">
        <v>829</v>
      </c>
      <c r="B394" s="316">
        <v>392</v>
      </c>
      <c r="C394" s="691" t="str">
        <f>CONCATENATE(НА!B$7,". Агрегатная защита. ",'Защ НА'!B160)</f>
        <v>ПНА №036.4. Агрегатная защита. Несанкционированное включение ПНА</v>
      </c>
      <c r="D394" s="220"/>
      <c r="E394" s="307"/>
      <c r="F394" s="670" t="s">
        <v>58</v>
      </c>
      <c r="G394" s="670" t="s">
        <v>2396</v>
      </c>
      <c r="H394" s="670">
        <v>28</v>
      </c>
    </row>
    <row r="395" spans="1:8" x14ac:dyDescent="0.25">
      <c r="A395" s="673" t="s">
        <v>830</v>
      </c>
      <c r="B395" s="316">
        <v>393</v>
      </c>
      <c r="C395" s="691" t="str">
        <f>CONCATENATE(НА!B$7,". Агрегатная защита. ",'Защ НА'!B161)</f>
        <v>ПНА №036.4. Агрегатная защита. Неисправность цепей контроля ПНА</v>
      </c>
      <c r="D395" s="220"/>
      <c r="E395" s="307"/>
      <c r="F395" s="670" t="s">
        <v>58</v>
      </c>
      <c r="G395" s="670" t="s">
        <v>2396</v>
      </c>
      <c r="H395" s="670">
        <v>29</v>
      </c>
    </row>
    <row r="396" spans="1:8" x14ac:dyDescent="0.25">
      <c r="A396" s="673" t="s">
        <v>831</v>
      </c>
      <c r="B396" s="316">
        <v>394</v>
      </c>
      <c r="C396" s="691" t="str">
        <f>CONCATENATE(НА!B$7,". Агрегатная защита. ",'Защ НА'!B162)</f>
        <v>ПНА №036.4. Агрегатная защита. Аварийное отключение агрегата ПНА кнопкой Стоп по месту</v>
      </c>
      <c r="D396" s="220"/>
      <c r="E396" s="307"/>
      <c r="F396" s="670" t="s">
        <v>58</v>
      </c>
      <c r="G396" s="670" t="s">
        <v>2396</v>
      </c>
      <c r="H396" s="670">
        <v>30</v>
      </c>
    </row>
    <row r="397" spans="1:8" x14ac:dyDescent="0.25">
      <c r="A397" s="673" t="s">
        <v>832</v>
      </c>
      <c r="B397" s="316">
        <v>395</v>
      </c>
      <c r="C397" s="691" t="str">
        <f>CONCATENATE(НА!B$7,". Агрегатная защита. ",'Защ НА'!B163)</f>
        <v>ПНА №036.4. Агрегатная защита. Аварийное отключение агрегата ПНА кнопкой Стоп с БРУ</v>
      </c>
      <c r="D397" s="220"/>
      <c r="E397" s="307"/>
      <c r="F397" s="670" t="s">
        <v>58</v>
      </c>
      <c r="G397" s="670" t="s">
        <v>2396</v>
      </c>
      <c r="H397" s="670">
        <v>31</v>
      </c>
    </row>
    <row r="398" spans="1:8" x14ac:dyDescent="0.25">
      <c r="A398" s="673" t="s">
        <v>833</v>
      </c>
      <c r="B398" s="316">
        <v>396</v>
      </c>
      <c r="C398" s="691" t="str">
        <f>CONCATENATE(НА!B$7,". Агрегатная защита. ",'Защ НА'!B164)</f>
        <v>ПНА №036.4. Агрегатная защита. Авария ЧРП</v>
      </c>
      <c r="D398" s="220"/>
      <c r="E398" s="307"/>
      <c r="F398" s="670" t="s">
        <v>58</v>
      </c>
      <c r="G398" s="670" t="s">
        <v>2396</v>
      </c>
      <c r="H398" s="670">
        <v>32</v>
      </c>
    </row>
    <row r="399" spans="1:8" x14ac:dyDescent="0.25">
      <c r="A399" s="673" t="s">
        <v>834</v>
      </c>
      <c r="B399" s="316">
        <v>397</v>
      </c>
      <c r="C399" s="691" t="str">
        <f>CONCATENATE(НА!B$7,". Агрегатная защита. ",'Защ НА'!B165)</f>
        <v>ПНА №036.4. Агрегатная защита. Невыполнение ЧРП включенного ПНА команд регулирования</v>
      </c>
      <c r="D399" s="220"/>
      <c r="E399" s="307"/>
      <c r="F399" s="670" t="s">
        <v>58</v>
      </c>
      <c r="G399" s="670" t="s">
        <v>2396</v>
      </c>
      <c r="H399" s="670">
        <v>33</v>
      </c>
    </row>
    <row r="400" spans="1:8" x14ac:dyDescent="0.25">
      <c r="A400" s="673" t="s">
        <v>835</v>
      </c>
      <c r="B400" s="316">
        <v>398</v>
      </c>
      <c r="C400" s="691" t="str">
        <f>CONCATENATE(НА!B$7,". Агрегатная защита. ",'Защ НА'!B166)</f>
        <v xml:space="preserve">ПНА №036.4. Агрегатная защита. </v>
      </c>
      <c r="D400" s="220"/>
      <c r="E400" s="307"/>
      <c r="F400" s="670" t="s">
        <v>58</v>
      </c>
      <c r="G400" s="670" t="s">
        <v>2396</v>
      </c>
      <c r="H400" s="670">
        <v>34</v>
      </c>
    </row>
    <row r="401" spans="1:8" x14ac:dyDescent="0.25">
      <c r="A401" s="673" t="s">
        <v>836</v>
      </c>
      <c r="B401" s="316">
        <v>399</v>
      </c>
      <c r="C401" s="691" t="str">
        <f>CONCATENATE(НА!B$7,". Агрегатная защита. ",'Защ НА'!B167)</f>
        <v xml:space="preserve">ПНА №036.4. Агрегатная защита. </v>
      </c>
      <c r="D401" s="220"/>
      <c r="E401" s="307"/>
      <c r="F401" s="670" t="s">
        <v>58</v>
      </c>
      <c r="G401" s="670" t="s">
        <v>2396</v>
      </c>
      <c r="H401" s="670">
        <v>35</v>
      </c>
    </row>
    <row r="402" spans="1:8" x14ac:dyDescent="0.25">
      <c r="A402" s="673" t="s">
        <v>837</v>
      </c>
      <c r="B402" s="316">
        <v>400</v>
      </c>
      <c r="C402" s="691" t="str">
        <f>CONCATENATE(НА!B$7,". Агрегатная защита. ",'Защ НА'!B168)</f>
        <v xml:space="preserve">ПНА №036.4. Агрегатная защита. </v>
      </c>
      <c r="D402" s="220"/>
      <c r="E402" s="307"/>
      <c r="F402" s="670" t="s">
        <v>58</v>
      </c>
      <c r="G402" s="670" t="s">
        <v>2396</v>
      </c>
      <c r="H402" s="670">
        <v>36</v>
      </c>
    </row>
    <row r="403" spans="1:8" x14ac:dyDescent="0.25">
      <c r="A403" s="673" t="s">
        <v>838</v>
      </c>
      <c r="B403" s="316">
        <v>401</v>
      </c>
      <c r="C403" s="691" t="str">
        <f>CONCATENATE(НА!B$7,". Агрегатная защита. ",'Защ НА'!B169)</f>
        <v xml:space="preserve">ПНА №036.4. Агрегатная защита. </v>
      </c>
      <c r="D403" s="220"/>
      <c r="E403" s="307"/>
      <c r="F403" s="670" t="s">
        <v>58</v>
      </c>
      <c r="G403" s="670" t="s">
        <v>2396</v>
      </c>
      <c r="H403" s="670">
        <v>37</v>
      </c>
    </row>
    <row r="404" spans="1:8" x14ac:dyDescent="0.25">
      <c r="A404" s="673" t="s">
        <v>839</v>
      </c>
      <c r="B404" s="316">
        <v>402</v>
      </c>
      <c r="C404" s="691" t="str">
        <f>CONCATENATE(НА!B$7,". Агрегатная защита. ",'Защ НА'!B170)</f>
        <v xml:space="preserve">ПНА №036.4. Агрегатная защита. </v>
      </c>
      <c r="D404" s="220"/>
      <c r="E404" s="307"/>
      <c r="F404" s="670" t="s">
        <v>58</v>
      </c>
      <c r="G404" s="670" t="s">
        <v>2396</v>
      </c>
      <c r="H404" s="670">
        <v>38</v>
      </c>
    </row>
    <row r="405" spans="1:8" x14ac:dyDescent="0.25">
      <c r="A405" s="673" t="s">
        <v>840</v>
      </c>
      <c r="B405" s="316">
        <v>403</v>
      </c>
      <c r="C405" s="691" t="str">
        <f>CONCATENATE(НА!B$7,". Агрегатная защита. ",'Защ НА'!B171)</f>
        <v xml:space="preserve">ПНА №036.4. Агрегатная защита. </v>
      </c>
      <c r="D405" s="220"/>
      <c r="E405" s="307"/>
      <c r="F405" s="670" t="s">
        <v>58</v>
      </c>
      <c r="G405" s="670" t="s">
        <v>2396</v>
      </c>
      <c r="H405" s="670">
        <v>39</v>
      </c>
    </row>
    <row r="406" spans="1:8" x14ac:dyDescent="0.25">
      <c r="A406" s="673" t="s">
        <v>841</v>
      </c>
      <c r="B406" s="316">
        <v>404</v>
      </c>
      <c r="C406" s="691" t="str">
        <f>CONCATENATE(НА!B$7,". Агрегатная защита. ",'Защ НА'!B172)</f>
        <v xml:space="preserve">ПНА №036.4. Агрегатная защита. </v>
      </c>
      <c r="D406" s="220"/>
      <c r="E406" s="307"/>
      <c r="F406" s="670" t="s">
        <v>58</v>
      </c>
      <c r="G406" s="670" t="s">
        <v>2396</v>
      </c>
      <c r="H406" s="670">
        <v>40</v>
      </c>
    </row>
    <row r="407" spans="1:8" x14ac:dyDescent="0.25">
      <c r="A407" s="673" t="s">
        <v>842</v>
      </c>
      <c r="B407" s="316">
        <v>405</v>
      </c>
      <c r="C407" s="691" t="str">
        <f>CONCATENATE(НА!B$7,". Агрегатная защита. ",'Защ НА'!B173)</f>
        <v xml:space="preserve">ПНА №036.4. Агрегатная защита. </v>
      </c>
      <c r="D407" s="220"/>
      <c r="E407" s="307"/>
      <c r="F407" s="670" t="s">
        <v>58</v>
      </c>
      <c r="G407" s="670" t="s">
        <v>2396</v>
      </c>
      <c r="H407" s="670">
        <v>41</v>
      </c>
    </row>
    <row r="408" spans="1:8" x14ac:dyDescent="0.25">
      <c r="A408" s="673" t="s">
        <v>843</v>
      </c>
      <c r="B408" s="316">
        <v>406</v>
      </c>
      <c r="C408" s="691" t="str">
        <f>CONCATENATE(НА!B$7,". Агрегатная защита. ",'Защ НА'!B174)</f>
        <v xml:space="preserve">ПНА №036.4. Агрегатная защита. </v>
      </c>
      <c r="D408" s="220"/>
      <c r="E408" s="307"/>
      <c r="F408" s="670" t="s">
        <v>58</v>
      </c>
      <c r="G408" s="670" t="s">
        <v>2396</v>
      </c>
      <c r="H408" s="670">
        <v>42</v>
      </c>
    </row>
    <row r="409" spans="1:8" x14ac:dyDescent="0.25">
      <c r="A409" s="673" t="s">
        <v>844</v>
      </c>
      <c r="B409" s="316">
        <v>407</v>
      </c>
      <c r="C409" s="691" t="str">
        <f>CONCATENATE(НА!B$7,". Агрегатная защита. ",'Защ НА'!B175)</f>
        <v xml:space="preserve">ПНА №036.4. Агрегатная защита. </v>
      </c>
      <c r="D409" s="220"/>
      <c r="E409" s="307"/>
      <c r="F409" s="670" t="s">
        <v>58</v>
      </c>
      <c r="G409" s="670" t="s">
        <v>2396</v>
      </c>
      <c r="H409" s="670">
        <v>43</v>
      </c>
    </row>
    <row r="410" spans="1:8" x14ac:dyDescent="0.25">
      <c r="A410" s="673" t="s">
        <v>845</v>
      </c>
      <c r="B410" s="316">
        <v>408</v>
      </c>
      <c r="C410" s="691" t="str">
        <f>CONCATENATE(НА!B$7,". Агрегатная защита. ",'Защ НА'!B176)</f>
        <v xml:space="preserve">ПНА №036.4. Агрегатная защита. </v>
      </c>
      <c r="D410" s="220"/>
      <c r="E410" s="307"/>
      <c r="F410" s="670" t="s">
        <v>58</v>
      </c>
      <c r="G410" s="670" t="s">
        <v>2396</v>
      </c>
      <c r="H410" s="670">
        <v>44</v>
      </c>
    </row>
    <row r="411" spans="1:8" x14ac:dyDescent="0.25">
      <c r="A411" s="673" t="s">
        <v>846</v>
      </c>
      <c r="B411" s="316">
        <v>409</v>
      </c>
      <c r="C411" s="691" t="str">
        <f>CONCATENATE(НА!B$7,". Агрегатная защита. ",'Защ НА'!B177)</f>
        <v xml:space="preserve">ПНА №036.4. Агрегатная защита. </v>
      </c>
      <c r="D411" s="220"/>
      <c r="E411" s="307"/>
      <c r="F411" s="670" t="s">
        <v>58</v>
      </c>
      <c r="G411" s="670" t="s">
        <v>2396</v>
      </c>
      <c r="H411" s="670">
        <v>45</v>
      </c>
    </row>
    <row r="412" spans="1:8" x14ac:dyDescent="0.25">
      <c r="A412" s="673" t="s">
        <v>847</v>
      </c>
      <c r="B412" s="316">
        <v>410</v>
      </c>
      <c r="C412" s="691" t="str">
        <f>CONCATENATE(НА!B$7,". Агрегатная защита. ",'Защ НА'!B178)</f>
        <v xml:space="preserve">ПНА №036.4. Агрегатная защита. </v>
      </c>
      <c r="D412" s="220"/>
      <c r="E412" s="307"/>
      <c r="F412" s="670" t="s">
        <v>58</v>
      </c>
      <c r="G412" s="670" t="s">
        <v>2396</v>
      </c>
      <c r="H412" s="670">
        <v>46</v>
      </c>
    </row>
    <row r="413" spans="1:8" x14ac:dyDescent="0.25">
      <c r="A413" s="673" t="s">
        <v>848</v>
      </c>
      <c r="B413" s="316">
        <v>411</v>
      </c>
      <c r="C413" s="691" t="str">
        <f>CONCATENATE(НА!B$7,". Агрегатная защита. ",'Защ НА'!B179)</f>
        <v xml:space="preserve">ПНА №036.4. Агрегатная защита. </v>
      </c>
      <c r="D413" s="220"/>
      <c r="E413" s="307"/>
      <c r="F413" s="670" t="s">
        <v>58</v>
      </c>
      <c r="G413" s="670" t="s">
        <v>2396</v>
      </c>
      <c r="H413" s="670">
        <v>47</v>
      </c>
    </row>
    <row r="414" spans="1:8" x14ac:dyDescent="0.25">
      <c r="A414" s="673" t="s">
        <v>849</v>
      </c>
      <c r="B414" s="316">
        <v>412</v>
      </c>
      <c r="C414" s="691" t="str">
        <f>CONCATENATE(НА!B$7,". Агрегатная защита. ",'Защ НА'!B180)</f>
        <v xml:space="preserve">ПНА №036.4. Агрегатная защита. </v>
      </c>
      <c r="D414" s="220"/>
      <c r="E414" s="307"/>
      <c r="F414" s="670" t="s">
        <v>58</v>
      </c>
      <c r="G414" s="670" t="s">
        <v>2396</v>
      </c>
      <c r="H414" s="670">
        <v>48</v>
      </c>
    </row>
    <row r="415" spans="1:8" x14ac:dyDescent="0.25">
      <c r="A415" s="673" t="s">
        <v>850</v>
      </c>
      <c r="B415" s="316">
        <v>413</v>
      </c>
      <c r="C415" s="691" t="str">
        <f>CONCATENATE(НА!B$7,". Агрегатная защита. ",'Защ НА'!B181)</f>
        <v xml:space="preserve">ПНА №036.4. Агрегатная защита. </v>
      </c>
      <c r="D415" s="220"/>
      <c r="E415" s="307"/>
      <c r="F415" s="670" t="s">
        <v>58</v>
      </c>
      <c r="G415" s="670" t="s">
        <v>2396</v>
      </c>
      <c r="H415" s="670">
        <v>49</v>
      </c>
    </row>
    <row r="416" spans="1:8" x14ac:dyDescent="0.25">
      <c r="A416" s="673" t="s">
        <v>851</v>
      </c>
      <c r="B416" s="316">
        <v>414</v>
      </c>
      <c r="C416" s="691" t="str">
        <f>CONCATENATE(НА!B$7,". Агрегатная защита. ",'Защ НА'!B182)</f>
        <v xml:space="preserve">ПНА №036.4. Агрегатная защита. </v>
      </c>
      <c r="D416" s="220"/>
      <c r="E416" s="307"/>
      <c r="F416" s="670" t="s">
        <v>58</v>
      </c>
      <c r="G416" s="670" t="s">
        <v>2396</v>
      </c>
      <c r="H416" s="670">
        <v>50</v>
      </c>
    </row>
    <row r="417" spans="1:8" x14ac:dyDescent="0.25">
      <c r="A417" s="673" t="s">
        <v>852</v>
      </c>
      <c r="B417" s="316">
        <v>415</v>
      </c>
      <c r="C417" s="691" t="str">
        <f>CONCATENATE(НА!B$7,". Агрегатная защита. ",'Защ НА'!B183)</f>
        <v xml:space="preserve">ПНА №036.4. Агрегатная защита. </v>
      </c>
      <c r="D417" s="220"/>
      <c r="E417" s="307"/>
      <c r="F417" s="670" t="s">
        <v>58</v>
      </c>
      <c r="G417" s="670" t="s">
        <v>2396</v>
      </c>
      <c r="H417" s="670">
        <v>51</v>
      </c>
    </row>
    <row r="418" spans="1:8" x14ac:dyDescent="0.25">
      <c r="A418" s="673" t="s">
        <v>853</v>
      </c>
      <c r="B418" s="316">
        <v>416</v>
      </c>
      <c r="C418" s="691" t="str">
        <f>CONCATENATE(НА!B$7,". Агрегатная защита. ",'Защ НА'!B184)</f>
        <v xml:space="preserve">ПНА №036.4. Агрегатная защита. </v>
      </c>
      <c r="D418" s="220"/>
      <c r="E418" s="307"/>
      <c r="F418" s="670" t="s">
        <v>58</v>
      </c>
      <c r="G418" s="670" t="s">
        <v>2396</v>
      </c>
      <c r="H418" s="670">
        <v>52</v>
      </c>
    </row>
    <row r="419" spans="1:8" x14ac:dyDescent="0.25">
      <c r="A419" s="673" t="s">
        <v>854</v>
      </c>
      <c r="B419" s="316">
        <v>417</v>
      </c>
      <c r="C419" s="691" t="str">
        <f>CONCATENATE(НА!B$7,". Агрегатная защита. ",'Защ НА'!B185)</f>
        <v xml:space="preserve">ПНА №036.4. Агрегатная защита. </v>
      </c>
      <c r="D419" s="220"/>
      <c r="E419" s="307"/>
      <c r="F419" s="670" t="s">
        <v>58</v>
      </c>
      <c r="G419" s="670" t="s">
        <v>2396</v>
      </c>
      <c r="H419" s="670">
        <v>53</v>
      </c>
    </row>
    <row r="420" spans="1:8" x14ac:dyDescent="0.25">
      <c r="A420" s="673" t="s">
        <v>855</v>
      </c>
      <c r="B420" s="316">
        <v>418</v>
      </c>
      <c r="C420" s="691" t="str">
        <f>CONCATENATE(НА!B$7,". Агрегатная защита. ",'Защ НА'!B186)</f>
        <v xml:space="preserve">ПНА №036.4. Агрегатная защита. </v>
      </c>
      <c r="D420" s="220"/>
      <c r="E420" s="307"/>
      <c r="F420" s="670" t="s">
        <v>58</v>
      </c>
      <c r="G420" s="670" t="s">
        <v>2396</v>
      </c>
      <c r="H420" s="670">
        <v>54</v>
      </c>
    </row>
    <row r="421" spans="1:8" x14ac:dyDescent="0.25">
      <c r="A421" s="673" t="s">
        <v>856</v>
      </c>
      <c r="B421" s="316">
        <v>419</v>
      </c>
      <c r="C421" s="691" t="str">
        <f>CONCATENATE(НА!B$7,". Агрегатная защита. ",'Защ НА'!B187)</f>
        <v xml:space="preserve">ПНА №036.4. Агрегатная защита. </v>
      </c>
      <c r="D421" s="220"/>
      <c r="E421" s="307"/>
      <c r="F421" s="670" t="s">
        <v>58</v>
      </c>
      <c r="G421" s="670" t="s">
        <v>2396</v>
      </c>
      <c r="H421" s="670">
        <v>55</v>
      </c>
    </row>
    <row r="422" spans="1:8" x14ac:dyDescent="0.25">
      <c r="A422" s="673" t="s">
        <v>857</v>
      </c>
      <c r="B422" s="316">
        <v>420</v>
      </c>
      <c r="C422" s="691" t="str">
        <f>CONCATENATE(НА!B$7,". Агрегатная защита. ",'Защ НА'!B188)</f>
        <v xml:space="preserve">ПНА №036.4. Агрегатная защита. </v>
      </c>
      <c r="D422" s="220"/>
      <c r="E422" s="307"/>
      <c r="F422" s="670" t="s">
        <v>58</v>
      </c>
      <c r="G422" s="670" t="s">
        <v>2396</v>
      </c>
      <c r="H422" s="670">
        <v>56</v>
      </c>
    </row>
    <row r="423" spans="1:8" x14ac:dyDescent="0.25">
      <c r="A423" s="673" t="s">
        <v>858</v>
      </c>
      <c r="B423" s="316">
        <v>421</v>
      </c>
      <c r="C423" s="691" t="str">
        <f>CONCATENATE(НА!B$7,". Агрегатная защита. ",'Защ НА'!B189)</f>
        <v xml:space="preserve">ПНА №036.4. Агрегатная защита. </v>
      </c>
      <c r="D423" s="220"/>
      <c r="E423" s="307"/>
      <c r="F423" s="670" t="s">
        <v>58</v>
      </c>
      <c r="G423" s="670" t="s">
        <v>2396</v>
      </c>
      <c r="H423" s="670">
        <v>57</v>
      </c>
    </row>
    <row r="424" spans="1:8" x14ac:dyDescent="0.25">
      <c r="A424" s="673" t="s">
        <v>859</v>
      </c>
      <c r="B424" s="316">
        <v>422</v>
      </c>
      <c r="C424" s="691" t="str">
        <f>CONCATENATE(НА!B$7,". Агрегатная защита. ",'Защ НА'!B190)</f>
        <v xml:space="preserve">ПНА №036.4. Агрегатная защита. </v>
      </c>
      <c r="D424" s="220"/>
      <c r="E424" s="307"/>
      <c r="F424" s="670" t="s">
        <v>58</v>
      </c>
      <c r="G424" s="670" t="s">
        <v>2396</v>
      </c>
      <c r="H424" s="670">
        <v>58</v>
      </c>
    </row>
    <row r="425" spans="1:8" x14ac:dyDescent="0.25">
      <c r="A425" s="673" t="s">
        <v>860</v>
      </c>
      <c r="B425" s="316">
        <v>423</v>
      </c>
      <c r="C425" s="691" t="str">
        <f>CONCATENATE(НА!B$7,". Агрегатная защита. ",'Защ НА'!B191)</f>
        <v xml:space="preserve">ПНА №036.4. Агрегатная защита. </v>
      </c>
      <c r="D425" s="220"/>
      <c r="E425" s="307"/>
      <c r="F425" s="670" t="s">
        <v>58</v>
      </c>
      <c r="G425" s="670" t="s">
        <v>2396</v>
      </c>
      <c r="H425" s="670">
        <v>59</v>
      </c>
    </row>
    <row r="426" spans="1:8" x14ac:dyDescent="0.25">
      <c r="A426" s="673" t="s">
        <v>861</v>
      </c>
      <c r="B426" s="316">
        <v>424</v>
      </c>
      <c r="C426" s="691" t="str">
        <f>CONCATENATE(НА!B$7,". Агрегатная защита. ",'Защ НА'!B192)</f>
        <v xml:space="preserve">ПНА №036.4. Агрегатная защита. </v>
      </c>
      <c r="D426" s="220"/>
      <c r="E426" s="307"/>
      <c r="F426" s="670" t="s">
        <v>58</v>
      </c>
      <c r="G426" s="670" t="s">
        <v>2396</v>
      </c>
      <c r="H426" s="670">
        <v>60</v>
      </c>
    </row>
    <row r="427" spans="1:8" x14ac:dyDescent="0.25">
      <c r="A427" s="673" t="s">
        <v>862</v>
      </c>
      <c r="B427" s="316">
        <v>425</v>
      </c>
      <c r="C427" s="691" t="str">
        <f>CONCATENATE(НА!B$7,". Агрегатная защита. ",'Защ НА'!B193)</f>
        <v xml:space="preserve">ПНА №036.4. Агрегатная защита. </v>
      </c>
      <c r="D427" s="220"/>
      <c r="E427" s="307"/>
      <c r="F427" s="670" t="s">
        <v>58</v>
      </c>
      <c r="G427" s="670" t="s">
        <v>2396</v>
      </c>
      <c r="H427" s="670">
        <v>61</v>
      </c>
    </row>
    <row r="428" spans="1:8" x14ac:dyDescent="0.25">
      <c r="A428" s="673" t="s">
        <v>863</v>
      </c>
      <c r="B428" s="316">
        <v>426</v>
      </c>
      <c r="C428" s="691" t="str">
        <f>CONCATENATE(НА!B$7,". Агрегатная защита. ",'Защ НА'!B194)</f>
        <v xml:space="preserve">ПНА №036.4. Агрегатная защита. </v>
      </c>
      <c r="D428" s="220"/>
      <c r="E428" s="307"/>
      <c r="F428" s="670" t="s">
        <v>58</v>
      </c>
      <c r="G428" s="670" t="s">
        <v>2396</v>
      </c>
      <c r="H428" s="670">
        <v>62</v>
      </c>
    </row>
    <row r="429" spans="1:8" x14ac:dyDescent="0.25">
      <c r="A429" s="673" t="s">
        <v>864</v>
      </c>
      <c r="B429" s="316">
        <v>427</v>
      </c>
      <c r="C429" s="691" t="str">
        <f>CONCATENATE(НА!B$7,". Агрегатная защита. ",'Защ НА'!B195)</f>
        <v xml:space="preserve">ПНА №036.4. Агрегатная защита. </v>
      </c>
      <c r="D429" s="220"/>
      <c r="E429" s="307"/>
      <c r="F429" s="670" t="s">
        <v>58</v>
      </c>
      <c r="G429" s="670" t="s">
        <v>2396</v>
      </c>
      <c r="H429" s="670">
        <v>63</v>
      </c>
    </row>
    <row r="430" spans="1:8" x14ac:dyDescent="0.25">
      <c r="A430" s="673" t="s">
        <v>865</v>
      </c>
      <c r="B430" s="316">
        <v>428</v>
      </c>
      <c r="C430" s="691" t="str">
        <f>CONCATENATE(НА!B$7,". Агрегатная защита. ",'Защ НА'!B196)</f>
        <v xml:space="preserve">ПНА №036.4. Агрегатная защита. </v>
      </c>
      <c r="D430" s="220"/>
      <c r="E430" s="307"/>
      <c r="F430" s="670" t="s">
        <v>58</v>
      </c>
      <c r="G430" s="801" t="s">
        <v>2396</v>
      </c>
      <c r="H430" s="670">
        <v>64</v>
      </c>
    </row>
    <row r="431" spans="1:8" x14ac:dyDescent="0.25">
      <c r="A431" s="673" t="s">
        <v>866</v>
      </c>
      <c r="B431" s="316">
        <v>429</v>
      </c>
      <c r="C431" s="691" t="str">
        <f>CONCATENATE(НА!B$7,". Агрегатная защита. ",'Защ НА'!B197)</f>
        <v xml:space="preserve">ПНА №036.4. Агрегатная защита. </v>
      </c>
      <c r="D431" s="220"/>
      <c r="E431" s="307"/>
      <c r="F431" s="801" t="s">
        <v>58</v>
      </c>
      <c r="G431" s="801" t="s">
        <v>2396</v>
      </c>
      <c r="H431" s="801">
        <v>65</v>
      </c>
    </row>
    <row r="432" spans="1:8" x14ac:dyDescent="0.25">
      <c r="A432" s="673" t="s">
        <v>867</v>
      </c>
      <c r="B432" s="316">
        <v>430</v>
      </c>
      <c r="C432" s="691" t="str">
        <f>CONCATENATE(НА!B$7,". Агрегатная защита. ",'Защ НА'!B198)</f>
        <v xml:space="preserve">ПНА №036.4. Агрегатная защита. </v>
      </c>
      <c r="D432" s="220"/>
      <c r="E432" s="307"/>
      <c r="F432" s="801" t="s">
        <v>58</v>
      </c>
      <c r="G432" s="801" t="s">
        <v>2396</v>
      </c>
      <c r="H432" s="801">
        <v>66</v>
      </c>
    </row>
    <row r="433" spans="1:8" x14ac:dyDescent="0.25">
      <c r="A433" s="673" t="s">
        <v>868</v>
      </c>
      <c r="B433" s="316">
        <v>431</v>
      </c>
      <c r="C433" s="691" t="str">
        <f>CONCATENATE(НА!B$7,". Агрегатная защита. ",'Защ НА'!B199)</f>
        <v xml:space="preserve">ПНА №036.4. Агрегатная защита. </v>
      </c>
      <c r="D433" s="220"/>
      <c r="E433" s="307"/>
      <c r="F433" s="801" t="s">
        <v>58</v>
      </c>
      <c r="G433" s="801" t="s">
        <v>2396</v>
      </c>
      <c r="H433" s="801">
        <v>67</v>
      </c>
    </row>
    <row r="434" spans="1:8" x14ac:dyDescent="0.25">
      <c r="A434" s="673" t="s">
        <v>869</v>
      </c>
      <c r="B434" s="316">
        <v>432</v>
      </c>
      <c r="C434" s="691" t="str">
        <f>CONCATENATE(НА!B$7,". Агрегатная защита. ",'Защ НА'!B200)</f>
        <v xml:space="preserve">ПНА №036.4. Агрегатная защита. </v>
      </c>
      <c r="D434" s="220"/>
      <c r="E434" s="307"/>
      <c r="F434" s="801" t="s">
        <v>58</v>
      </c>
      <c r="G434" s="801" t="s">
        <v>2396</v>
      </c>
      <c r="H434" s="801">
        <v>68</v>
      </c>
    </row>
    <row r="435" spans="1:8" x14ac:dyDescent="0.25">
      <c r="A435" s="673" t="s">
        <v>870</v>
      </c>
      <c r="B435" s="316">
        <v>433</v>
      </c>
      <c r="C435" s="691" t="str">
        <f>CONCATENATE(НА!B$7,". Агрегатная защита. ",'Защ НА'!B201)</f>
        <v xml:space="preserve">ПНА №036.4. Агрегатная защита. </v>
      </c>
      <c r="D435" s="220"/>
      <c r="E435" s="307"/>
      <c r="F435" s="801" t="s">
        <v>58</v>
      </c>
      <c r="G435" s="801" t="s">
        <v>2396</v>
      </c>
      <c r="H435" s="801">
        <v>69</v>
      </c>
    </row>
    <row r="436" spans="1:8" x14ac:dyDescent="0.25">
      <c r="A436" s="673" t="s">
        <v>871</v>
      </c>
      <c r="B436" s="316">
        <v>434</v>
      </c>
      <c r="C436" s="691" t="str">
        <f>CONCATENATE(НА!B$7,". Агрегатная защита. ",'Защ НА'!B202)</f>
        <v xml:space="preserve">ПНА №036.4. Агрегатная защита. </v>
      </c>
      <c r="D436" s="220"/>
      <c r="E436" s="307"/>
      <c r="F436" s="801" t="s">
        <v>58</v>
      </c>
      <c r="G436" s="801" t="s">
        <v>2396</v>
      </c>
      <c r="H436" s="801">
        <v>70</v>
      </c>
    </row>
    <row r="437" spans="1:8" x14ac:dyDescent="0.25">
      <c r="A437" s="673" t="s">
        <v>872</v>
      </c>
      <c r="B437" s="316">
        <v>435</v>
      </c>
      <c r="C437" s="691" t="str">
        <f>CONCATENATE(НА!B$7,". Агрегатная защита. ",'Защ НА'!B203)</f>
        <v xml:space="preserve">ПНА №036.4. Агрегатная защита. </v>
      </c>
      <c r="D437" s="220"/>
      <c r="E437" s="307"/>
      <c r="F437" s="801" t="s">
        <v>58</v>
      </c>
      <c r="G437" s="801" t="s">
        <v>2396</v>
      </c>
      <c r="H437" s="801">
        <v>71</v>
      </c>
    </row>
    <row r="438" spans="1:8" x14ac:dyDescent="0.25">
      <c r="A438" s="673" t="s">
        <v>873</v>
      </c>
      <c r="B438" s="316">
        <v>436</v>
      </c>
      <c r="C438" s="691" t="str">
        <f>CONCATENATE(НА!B$7,". Агрегатная защита. ",'Защ НА'!B204)</f>
        <v xml:space="preserve">ПНА №036.4. Агрегатная защита. </v>
      </c>
      <c r="D438" s="220"/>
      <c r="E438" s="307"/>
      <c r="F438" s="801" t="s">
        <v>58</v>
      </c>
      <c r="G438" s="801" t="s">
        <v>2396</v>
      </c>
      <c r="H438" s="801">
        <v>72</v>
      </c>
    </row>
    <row r="439" spans="1:8" x14ac:dyDescent="0.25">
      <c r="A439" s="673" t="s">
        <v>874</v>
      </c>
      <c r="B439" s="316">
        <v>437</v>
      </c>
      <c r="C439" s="680" t="s">
        <v>43</v>
      </c>
      <c r="D439" s="220"/>
      <c r="E439" s="307"/>
      <c r="F439" s="307"/>
      <c r="G439" s="307"/>
      <c r="H439" s="307"/>
    </row>
    <row r="440" spans="1:8" x14ac:dyDescent="0.25">
      <c r="A440" s="673" t="s">
        <v>875</v>
      </c>
      <c r="B440" s="316">
        <v>438</v>
      </c>
      <c r="C440" s="680" t="s">
        <v>43</v>
      </c>
      <c r="D440" s="220"/>
      <c r="E440" s="307"/>
      <c r="F440" s="307"/>
      <c r="G440" s="307"/>
      <c r="H440" s="307"/>
    </row>
    <row r="441" spans="1:8" x14ac:dyDescent="0.25">
      <c r="A441" s="673" t="s">
        <v>876</v>
      </c>
      <c r="B441" s="316">
        <v>439</v>
      </c>
      <c r="C441" s="680" t="s">
        <v>43</v>
      </c>
      <c r="D441" s="220"/>
      <c r="E441" s="307"/>
      <c r="F441" s="307"/>
      <c r="G441" s="307"/>
      <c r="H441" s="307"/>
    </row>
    <row r="442" spans="1:8" x14ac:dyDescent="0.25">
      <c r="A442" s="673" t="s">
        <v>877</v>
      </c>
      <c r="B442" s="316">
        <v>440</v>
      </c>
      <c r="C442" s="680" t="s">
        <v>43</v>
      </c>
      <c r="D442" s="220"/>
      <c r="E442" s="307"/>
      <c r="F442" s="307"/>
      <c r="G442" s="307"/>
      <c r="H442" s="307"/>
    </row>
    <row r="443" spans="1:8" x14ac:dyDescent="0.25">
      <c r="A443" s="673" t="s">
        <v>878</v>
      </c>
      <c r="B443" s="316">
        <v>441</v>
      </c>
      <c r="C443" s="680" t="s">
        <v>43</v>
      </c>
      <c r="D443" s="220"/>
      <c r="E443" s="307"/>
      <c r="F443" s="307"/>
      <c r="G443" s="307"/>
      <c r="H443" s="307"/>
    </row>
    <row r="444" spans="1:8" x14ac:dyDescent="0.25">
      <c r="A444" s="673" t="s">
        <v>879</v>
      </c>
      <c r="B444" s="316">
        <v>442</v>
      </c>
      <c r="C444" s="680" t="s">
        <v>43</v>
      </c>
      <c r="D444" s="220"/>
      <c r="E444" s="307"/>
      <c r="F444" s="307"/>
      <c r="G444" s="307"/>
      <c r="H444" s="307"/>
    </row>
    <row r="445" spans="1:8" x14ac:dyDescent="0.25">
      <c r="A445" s="673" t="s">
        <v>880</v>
      </c>
      <c r="B445" s="316">
        <v>443</v>
      </c>
      <c r="C445" s="680" t="s">
        <v>43</v>
      </c>
      <c r="D445" s="220"/>
      <c r="E445" s="307"/>
      <c r="F445" s="307"/>
      <c r="G445" s="307"/>
      <c r="H445" s="307"/>
    </row>
    <row r="446" spans="1:8" x14ac:dyDescent="0.25">
      <c r="A446" s="673" t="s">
        <v>881</v>
      </c>
      <c r="B446" s="316">
        <v>444</v>
      </c>
      <c r="C446" s="681" t="s">
        <v>43</v>
      </c>
      <c r="D446" s="220"/>
      <c r="E446" s="307"/>
      <c r="F446" s="307"/>
      <c r="G446" s="307"/>
      <c r="H446" s="307"/>
    </row>
    <row r="447" spans="1:8" x14ac:dyDescent="0.25">
      <c r="A447" s="673" t="s">
        <v>882</v>
      </c>
      <c r="B447" s="316">
        <v>445</v>
      </c>
      <c r="C447" s="692" t="str">
        <f>CONCATENATE("Станционная защита. ",'Станц Защ'!B3)</f>
        <v>Станционная защита. Аварийное отключение ССН кнопкой "СТОП" т.1</v>
      </c>
      <c r="D447" s="690"/>
      <c r="E447" s="307"/>
      <c r="F447" s="670" t="s">
        <v>57</v>
      </c>
      <c r="G447" s="788" t="s">
        <v>73</v>
      </c>
      <c r="H447" s="670">
        <v>1</v>
      </c>
    </row>
    <row r="448" spans="1:8" x14ac:dyDescent="0.25">
      <c r="A448" s="673" t="s">
        <v>883</v>
      </c>
      <c r="B448" s="316">
        <v>446</v>
      </c>
      <c r="C448" s="692" t="str">
        <f>CONCATENATE("Станционная защита. ",'Станц Защ'!B4)</f>
        <v>Станционная защита. Аварийное отключение ССН кнопкой "СТОП" т.2</v>
      </c>
      <c r="D448" s="690"/>
      <c r="E448" s="307"/>
      <c r="F448" s="670" t="s">
        <v>57</v>
      </c>
      <c r="G448" s="670" t="s">
        <v>73</v>
      </c>
      <c r="H448" s="670">
        <v>2</v>
      </c>
    </row>
    <row r="449" spans="1:8" x14ac:dyDescent="0.25">
      <c r="A449" s="673" t="s">
        <v>884</v>
      </c>
      <c r="B449" s="316">
        <v>447</v>
      </c>
      <c r="C449" s="692" t="str">
        <f>CONCATENATE("Станционная защита. ",'Станц Защ'!B5)</f>
        <v>Станционная защита. Аварийное отключение ССН кнопкой "СТОП" т.3</v>
      </c>
      <c r="D449" s="690"/>
      <c r="E449" s="307"/>
      <c r="F449" s="670" t="s">
        <v>57</v>
      </c>
      <c r="G449" s="670" t="s">
        <v>73</v>
      </c>
      <c r="H449" s="801">
        <v>3</v>
      </c>
    </row>
    <row r="450" spans="1:8" x14ac:dyDescent="0.25">
      <c r="A450" s="673" t="s">
        <v>885</v>
      </c>
      <c r="B450" s="316">
        <v>448</v>
      </c>
      <c r="C450" s="692" t="str">
        <f>CONCATENATE("Станционная защита. ",'Станц Защ'!B6)</f>
        <v>Станционная защита. Аварийное отключение ССН кнопкой "СТОП" т.4</v>
      </c>
      <c r="D450" s="690"/>
      <c r="E450" s="307"/>
      <c r="F450" s="670" t="s">
        <v>57</v>
      </c>
      <c r="G450" s="670" t="s">
        <v>73</v>
      </c>
      <c r="H450" s="801">
        <v>4</v>
      </c>
    </row>
    <row r="451" spans="1:8" x14ac:dyDescent="0.25">
      <c r="A451" s="673" t="s">
        <v>886</v>
      </c>
      <c r="B451" s="316">
        <v>449</v>
      </c>
      <c r="C451" s="692" t="str">
        <f>CONCATENATE("Станционная защита. ",'Станц Защ'!B7)</f>
        <v>Станционная защита. Аварийное отключение ССН кнопкой "СТОП" с БРУ</v>
      </c>
      <c r="D451" s="690"/>
      <c r="E451" s="307"/>
      <c r="F451" s="670" t="s">
        <v>57</v>
      </c>
      <c r="G451" s="670" t="s">
        <v>73</v>
      </c>
      <c r="H451" s="801">
        <v>5</v>
      </c>
    </row>
    <row r="452" spans="1:8" x14ac:dyDescent="0.25">
      <c r="A452" s="673" t="s">
        <v>887</v>
      </c>
      <c r="B452" s="316">
        <v>450</v>
      </c>
      <c r="C452" s="692" t="str">
        <f>CONCATENATE("Станционная защита. ",'Станц Защ'!B8)</f>
        <v>Станционная защита. Аварийное отключение ССН кнопкой "СТОП" с АРМ оператора</v>
      </c>
      <c r="D452" s="690"/>
      <c r="E452" s="307"/>
      <c r="F452" s="670" t="s">
        <v>57</v>
      </c>
      <c r="G452" s="670" t="s">
        <v>73</v>
      </c>
      <c r="H452" s="801">
        <v>6</v>
      </c>
    </row>
    <row r="453" spans="1:8" x14ac:dyDescent="0.25">
      <c r="A453" s="673" t="s">
        <v>888</v>
      </c>
      <c r="B453" s="316">
        <v>451</v>
      </c>
      <c r="C453" s="692" t="str">
        <f>CONCATENATE("Станционная защита. ",'Станц Защ'!B9)</f>
        <v>Станционная защита. Аварийный максимальный уровень в емкости для сбора утечек нефти и дренажа (024.1)</v>
      </c>
      <c r="D453" s="690"/>
      <c r="E453" s="307"/>
      <c r="F453" s="670" t="s">
        <v>57</v>
      </c>
      <c r="G453" s="670" t="s">
        <v>73</v>
      </c>
      <c r="H453" s="801">
        <v>7</v>
      </c>
    </row>
    <row r="454" spans="1:8" x14ac:dyDescent="0.25">
      <c r="A454" s="673" t="s">
        <v>889</v>
      </c>
      <c r="B454" s="316">
        <v>452</v>
      </c>
      <c r="C454" s="692" t="str">
        <f>CONCATENATE("Станционная защита. ",'Станц Защ'!B10)</f>
        <v>Станционная защита. Аварийный максимальный уровень в емкости для сбора утечек нефти и дренажа (024.2)</v>
      </c>
      <c r="D454" s="690"/>
      <c r="E454" s="307"/>
      <c r="F454" s="670" t="s">
        <v>57</v>
      </c>
      <c r="G454" s="670" t="s">
        <v>73</v>
      </c>
      <c r="H454" s="801">
        <v>8</v>
      </c>
    </row>
    <row r="455" spans="1:8" x14ac:dyDescent="0.25">
      <c r="A455" s="673" t="s">
        <v>890</v>
      </c>
      <c r="B455" s="316">
        <v>453</v>
      </c>
      <c r="C455" s="692" t="str">
        <f>CONCATENATE("Станционная защита. ",'Станц Защ'!B11)</f>
        <v>Станционная защита. Предельный максимальный перепад давления на узле регулирования расхода №1 (008.1)</v>
      </c>
      <c r="D455" s="690"/>
      <c r="E455" s="307"/>
      <c r="F455" s="670" t="s">
        <v>57</v>
      </c>
      <c r="G455" s="670" t="s">
        <v>73</v>
      </c>
      <c r="H455" s="801">
        <v>9</v>
      </c>
    </row>
    <row r="456" spans="1:8" x14ac:dyDescent="0.25">
      <c r="A456" s="673" t="s">
        <v>891</v>
      </c>
      <c r="B456" s="316">
        <v>454</v>
      </c>
      <c r="C456" s="692" t="str">
        <f>CONCATENATE("Станционная защита. ",'Станц Защ'!B12)</f>
        <v>Станционная защита. Предельный максимальный перепад давления на узле регулирования расхода №2 (008.2)</v>
      </c>
      <c r="D456" s="690"/>
      <c r="E456" s="307"/>
      <c r="F456" s="670" t="s">
        <v>57</v>
      </c>
      <c r="G456" s="670" t="s">
        <v>73</v>
      </c>
      <c r="H456" s="801">
        <v>10</v>
      </c>
    </row>
    <row r="457" spans="1:8" x14ac:dyDescent="0.25">
      <c r="A457" s="673" t="s">
        <v>892</v>
      </c>
      <c r="B457" s="316">
        <v>455</v>
      </c>
      <c r="C457" s="692" t="str">
        <f>CONCATENATE("Станционная защита. ",'Станц Защ'!B13)</f>
        <v>Станционная защита. Предельный максимальный перепад давления на регуляторе расхода №036.5</v>
      </c>
      <c r="D457" s="690"/>
      <c r="E457" s="307"/>
      <c r="F457" s="670" t="s">
        <v>57</v>
      </c>
      <c r="G457" s="670" t="s">
        <v>73</v>
      </c>
      <c r="H457" s="801">
        <v>11</v>
      </c>
    </row>
    <row r="458" spans="1:8" x14ac:dyDescent="0.25">
      <c r="A458" s="673" t="s">
        <v>893</v>
      </c>
      <c r="B458" s="316">
        <v>456</v>
      </c>
      <c r="C458" s="692" t="str">
        <f>CONCATENATE("Станционная защита. ",'Станц Защ'!B14)</f>
        <v>Станционная защита. Отсутствие связи КЦ МПСА ССН с любым УСО, обеспечивающим безопасную эксплуатацию оборудования ССН</v>
      </c>
      <c r="D458" s="690"/>
      <c r="E458" s="307"/>
      <c r="F458" s="670" t="s">
        <v>57</v>
      </c>
      <c r="G458" s="670" t="s">
        <v>73</v>
      </c>
      <c r="H458" s="801">
        <v>12</v>
      </c>
    </row>
    <row r="459" spans="1:8" x14ac:dyDescent="0.25">
      <c r="A459" s="673" t="s">
        <v>894</v>
      </c>
      <c r="B459" s="316">
        <v>457</v>
      </c>
      <c r="C459" s="692" t="str">
        <f>CONCATENATE("Станционная защита. ",'Станц Защ'!B15)</f>
        <v>Станционная защита. Остановка основного и резервного КЦ МПСА ССН</v>
      </c>
      <c r="D459" s="690"/>
      <c r="E459" s="307"/>
      <c r="F459" s="670" t="s">
        <v>57</v>
      </c>
      <c r="G459" s="670" t="s">
        <v>73</v>
      </c>
      <c r="H459" s="801">
        <v>13</v>
      </c>
    </row>
    <row r="460" spans="1:8" x14ac:dyDescent="0.25">
      <c r="A460" s="673" t="s">
        <v>895</v>
      </c>
      <c r="B460" s="316">
        <v>458</v>
      </c>
      <c r="C460" s="692" t="str">
        <f>CONCATENATE("Станционная защита. ",'Станц Защ'!B16)</f>
        <v>Станционная защита. Пожар в насосном зале основной насосной МН «Куйбышев – Унеча – Молзырь-1» (прием из МПСА ПТ)</v>
      </c>
      <c r="D460" s="690"/>
      <c r="E460" s="307"/>
      <c r="F460" s="670" t="s">
        <v>57</v>
      </c>
      <c r="G460" s="670" t="s">
        <v>73</v>
      </c>
      <c r="H460" s="801">
        <v>14</v>
      </c>
    </row>
    <row r="461" spans="1:8" x14ac:dyDescent="0.25">
      <c r="A461" s="673" t="s">
        <v>896</v>
      </c>
      <c r="B461" s="316">
        <v>459</v>
      </c>
      <c r="C461" s="692" t="str">
        <f>CONCATENATE("Станционная защита. ",'Станц Защ'!B17)</f>
        <v>Станционная защита. Пожар на площадке ПНС МН «Куйбышев – Унеча – Молзырь-1» (прием из МПСА ПТ)</v>
      </c>
      <c r="D461" s="690"/>
      <c r="E461" s="307"/>
      <c r="F461" s="670" t="s">
        <v>57</v>
      </c>
      <c r="G461" s="670" t="s">
        <v>73</v>
      </c>
      <c r="H461" s="801">
        <v>15</v>
      </c>
    </row>
    <row r="462" spans="1:8" x14ac:dyDescent="0.25">
      <c r="A462" s="673" t="s">
        <v>897</v>
      </c>
      <c r="B462" s="316">
        <v>460</v>
      </c>
      <c r="C462" s="692" t="str">
        <f>CONCATENATE("Станционная защита. ",'Станц Защ'!B18)</f>
        <v>Станционная защита. Пожар в РП (прием из МПСА ПТ)</v>
      </c>
      <c r="D462" s="690"/>
      <c r="E462" s="307"/>
      <c r="F462" s="670" t="s">
        <v>57</v>
      </c>
      <c r="G462" s="670" t="s">
        <v>73</v>
      </c>
      <c r="H462" s="801">
        <v>16</v>
      </c>
    </row>
    <row r="463" spans="1:8" x14ac:dyDescent="0.25">
      <c r="A463" s="673" t="s">
        <v>898</v>
      </c>
      <c r="B463" s="305">
        <v>461</v>
      </c>
      <c r="C463" s="692" t="str">
        <f>CONCATENATE("Станционная защита. ",'Станц Защ'!B19)</f>
        <v>Станционная защита. Пожар в помещении ЧРП ССН (прием из МПСА ПТ)</v>
      </c>
      <c r="D463" s="690"/>
      <c r="E463" s="307"/>
      <c r="F463" s="670" t="s">
        <v>57</v>
      </c>
      <c r="G463" s="670" t="s">
        <v>73</v>
      </c>
      <c r="H463" s="801">
        <v>17</v>
      </c>
    </row>
    <row r="464" spans="1:8" x14ac:dyDescent="0.25">
      <c r="A464" s="673" t="s">
        <v>899</v>
      </c>
      <c r="B464" s="305">
        <v>462</v>
      </c>
      <c r="C464" s="692" t="str">
        <f>CONCATENATE("Станционная защита. ",'Станц Защ'!B20)</f>
        <v>Станционная защита. Пожар на площадке ССН (прием из МПСА ПТ)</v>
      </c>
      <c r="D464" s="690"/>
      <c r="E464" s="307"/>
      <c r="F464" s="670" t="s">
        <v>57</v>
      </c>
      <c r="G464" s="670" t="s">
        <v>73</v>
      </c>
      <c r="H464" s="801">
        <v>18</v>
      </c>
    </row>
    <row r="465" spans="1:8" x14ac:dyDescent="0.25">
      <c r="A465" s="673" t="s">
        <v>900</v>
      </c>
      <c r="B465" s="305">
        <v>463</v>
      </c>
      <c r="C465" s="692" t="str">
        <f>CONCATENATE("Станционная защита. ",'Станц Защ'!B21)</f>
        <v>Станционная защита. Пожар в насосном зале насосной «Лопатино-КНПЗ» (прием из МПСА ПТ)</v>
      </c>
      <c r="D465" s="690"/>
      <c r="E465" s="307"/>
      <c r="F465" s="670" t="s">
        <v>57</v>
      </c>
      <c r="G465" s="670" t="s">
        <v>73</v>
      </c>
      <c r="H465" s="801">
        <v>19</v>
      </c>
    </row>
    <row r="466" spans="1:8" x14ac:dyDescent="0.25">
      <c r="A466" s="673" t="s">
        <v>901</v>
      </c>
      <c r="B466" s="305">
        <v>464</v>
      </c>
      <c r="C466" s="692" t="str">
        <f>CONCATENATE("Станционная защита. ",'Станц Защ'!B22)</f>
        <v>Станционная защита. Пожар в щитовой КИП (ССН) (прием из МПСА ПТ)</v>
      </c>
      <c r="D466" s="690"/>
      <c r="E466" s="307"/>
      <c r="F466" s="670" t="s">
        <v>57</v>
      </c>
      <c r="G466" s="670" t="s">
        <v>73</v>
      </c>
      <c r="H466" s="801">
        <v>20</v>
      </c>
    </row>
    <row r="467" spans="1:8" x14ac:dyDescent="0.25">
      <c r="A467" s="673" t="s">
        <v>902</v>
      </c>
      <c r="B467" s="305">
        <v>465</v>
      </c>
      <c r="C467" s="692" t="str">
        <f>CONCATENATE("Станционная защита. ",'Станц Защ'!B23)</f>
        <v>Станционная защита. Аварийная загазованность в насосном зале основной насосной МН «Куйбышев - Унеча - Мозырь-1»</v>
      </c>
      <c r="D467" s="690"/>
      <c r="E467" s="307"/>
      <c r="F467" s="670" t="s">
        <v>57</v>
      </c>
      <c r="G467" s="670" t="s">
        <v>73</v>
      </c>
      <c r="H467" s="801">
        <v>21</v>
      </c>
    </row>
    <row r="468" spans="1:8" x14ac:dyDescent="0.25">
      <c r="A468" s="673" t="s">
        <v>903</v>
      </c>
      <c r="B468" s="305">
        <v>466</v>
      </c>
      <c r="C468" s="692" t="str">
        <f>CONCATENATE("Станционная защита. ",'Станц Защ'!B24)</f>
        <v>Станционная защита. Аварийный максимальный уровень в емкости откачек утечек и дренажа при основной насосной МН «Куйбышев - Унеча - Мозырь-1»</v>
      </c>
      <c r="D468" s="690"/>
      <c r="E468" s="307"/>
      <c r="F468" s="670" t="s">
        <v>57</v>
      </c>
      <c r="G468" s="670" t="s">
        <v>73</v>
      </c>
      <c r="H468" s="801">
        <v>22</v>
      </c>
    </row>
    <row r="469" spans="1:8" x14ac:dyDescent="0.25">
      <c r="A469" s="673" t="s">
        <v>904</v>
      </c>
      <c r="B469" s="305">
        <v>467</v>
      </c>
      <c r="C469" s="692" t="str">
        <f>CONCATENATE("Станционная защита. ",'Станц Защ'!B25)</f>
        <v>Станционная защита. Аварийная загазованность в маслосистеме основной насосной МН «Куйбышев - Унеча - Мозырь-1»</v>
      </c>
      <c r="D469" s="690"/>
      <c r="E469" s="307"/>
      <c r="F469" s="670" t="s">
        <v>57</v>
      </c>
      <c r="G469" s="670" t="s">
        <v>73</v>
      </c>
      <c r="H469" s="801">
        <v>23</v>
      </c>
    </row>
    <row r="470" spans="1:8" x14ac:dyDescent="0.25">
      <c r="A470" s="673" t="s">
        <v>905</v>
      </c>
      <c r="B470" s="305">
        <v>468</v>
      </c>
      <c r="C470" s="692" t="str">
        <f>CONCATENATE("Станционная защита. ",'Станц Защ'!B26)</f>
        <v>Станционная защита. Аварийный максимальный уровень в емкости откачек утечек и дренажа при ПНС МН «Куйбышев - Унеча - Мозырь-1»</v>
      </c>
      <c r="D470" s="690"/>
      <c r="E470" s="307"/>
      <c r="F470" s="670" t="s">
        <v>57</v>
      </c>
      <c r="G470" s="670" t="s">
        <v>73</v>
      </c>
      <c r="H470" s="801">
        <v>24</v>
      </c>
    </row>
    <row r="471" spans="1:8" x14ac:dyDescent="0.25">
      <c r="A471" s="673" t="s">
        <v>906</v>
      </c>
      <c r="B471" s="305">
        <v>469</v>
      </c>
      <c r="C471" s="692" t="str">
        <f>CONCATENATE("Станционная защита. ",'Станц Защ'!B27)</f>
        <v>Станционная защита. Аварийная загазованность в насосном зале насосной МН «Лопатино-КНПЗ»</v>
      </c>
      <c r="D471" s="690"/>
      <c r="E471" s="307"/>
      <c r="F471" s="670" t="s">
        <v>57</v>
      </c>
      <c r="G471" s="670" t="s">
        <v>73</v>
      </c>
      <c r="H471" s="801">
        <v>25</v>
      </c>
    </row>
    <row r="472" spans="1:8" x14ac:dyDescent="0.25">
      <c r="A472" s="673" t="s">
        <v>907</v>
      </c>
      <c r="B472" s="305">
        <v>470</v>
      </c>
      <c r="C472" s="692" t="str">
        <f>CONCATENATE("Станционная защита. ",'Станц Защ'!B28)</f>
        <v>Станционная защита. Аварийный максимальный уровень в емкости откачек утечек и дренажа при насосной МН «Лопатино-КНПЗ»</v>
      </c>
      <c r="D472" s="690"/>
      <c r="E472" s="307"/>
      <c r="F472" s="670" t="s">
        <v>57</v>
      </c>
      <c r="G472" s="670" t="s">
        <v>73</v>
      </c>
      <c r="H472" s="801">
        <v>26</v>
      </c>
    </row>
    <row r="473" spans="1:8" x14ac:dyDescent="0.25">
      <c r="A473" s="673" t="s">
        <v>908</v>
      </c>
      <c r="B473" s="305">
        <v>471</v>
      </c>
      <c r="C473" s="692" t="str">
        <f>CONCATENATE("Станционная защита. ",'Станц Защ'!B29)</f>
        <v>Станционная защита. Аварийная загазованность в маслосистеме насосной МН «Лопатино-КНПЗ»</v>
      </c>
      <c r="D473" s="690"/>
      <c r="E473" s="307"/>
      <c r="F473" s="670" t="s">
        <v>57</v>
      </c>
      <c r="G473" s="670" t="s">
        <v>73</v>
      </c>
      <c r="H473" s="801">
        <v>27</v>
      </c>
    </row>
    <row r="474" spans="1:8" x14ac:dyDescent="0.25">
      <c r="A474" s="673" t="s">
        <v>909</v>
      </c>
      <c r="B474" s="305">
        <v>472</v>
      </c>
      <c r="C474" s="692" t="str">
        <f>CONCATENATE("Станционная защита. ",'Станц Защ'!B30)</f>
        <v>Станционная защита. Нижний допустимый уровень в резервуарах РП</v>
      </c>
      <c r="D474" s="690"/>
      <c r="E474" s="307"/>
      <c r="F474" s="670" t="s">
        <v>57</v>
      </c>
      <c r="G474" s="670" t="s">
        <v>73</v>
      </c>
      <c r="H474" s="801">
        <v>28</v>
      </c>
    </row>
    <row r="475" spans="1:8" x14ac:dyDescent="0.25">
      <c r="A475" s="673" t="s">
        <v>910</v>
      </c>
      <c r="B475" s="305">
        <v>473</v>
      </c>
      <c r="C475" s="692" t="str">
        <f>CONCATENATE("Станционная защита. ",'Станц Защ'!B31)</f>
        <v xml:space="preserve">Станционная защита. </v>
      </c>
      <c r="D475" s="690"/>
      <c r="E475" s="307"/>
      <c r="F475" s="670" t="s">
        <v>57</v>
      </c>
      <c r="G475" s="670" t="s">
        <v>73</v>
      </c>
      <c r="H475" s="801">
        <v>29</v>
      </c>
    </row>
    <row r="476" spans="1:8" x14ac:dyDescent="0.25">
      <c r="A476" s="673" t="s">
        <v>911</v>
      </c>
      <c r="B476" s="305">
        <v>474</v>
      </c>
      <c r="C476" s="692" t="str">
        <f>CONCATENATE("Станционная защита. ",'Станц Защ'!B32)</f>
        <v xml:space="preserve">Станционная защита. </v>
      </c>
      <c r="D476" s="690"/>
      <c r="E476" s="307"/>
      <c r="F476" s="670" t="s">
        <v>57</v>
      </c>
      <c r="G476" s="670" t="s">
        <v>73</v>
      </c>
      <c r="H476" s="801">
        <v>30</v>
      </c>
    </row>
    <row r="477" spans="1:8" x14ac:dyDescent="0.25">
      <c r="A477" s="673" t="s">
        <v>912</v>
      </c>
      <c r="B477" s="305">
        <v>475</v>
      </c>
      <c r="C477" s="692" t="str">
        <f>CONCATENATE("Станционная защита. ",'Станц Защ'!B33)</f>
        <v xml:space="preserve">Станционная защита. </v>
      </c>
      <c r="D477" s="690"/>
      <c r="E477" s="307"/>
      <c r="F477" s="670" t="s">
        <v>57</v>
      </c>
      <c r="G477" s="670" t="s">
        <v>73</v>
      </c>
      <c r="H477" s="801">
        <v>31</v>
      </c>
    </row>
    <row r="478" spans="1:8" x14ac:dyDescent="0.25">
      <c r="A478" s="673" t="s">
        <v>913</v>
      </c>
      <c r="B478" s="305">
        <v>476</v>
      </c>
      <c r="C478" s="692" t="str">
        <f>CONCATENATE("Станционная защита. ",'Станц Защ'!B34)</f>
        <v xml:space="preserve">Станционная защита. </v>
      </c>
      <c r="D478" s="690"/>
      <c r="E478" s="307"/>
      <c r="F478" s="670" t="s">
        <v>57</v>
      </c>
      <c r="G478" s="670" t="s">
        <v>73</v>
      </c>
      <c r="H478" s="801">
        <v>32</v>
      </c>
    </row>
    <row r="479" spans="1:8" x14ac:dyDescent="0.25">
      <c r="A479" s="673" t="s">
        <v>914</v>
      </c>
      <c r="B479" s="305">
        <v>477</v>
      </c>
      <c r="C479" s="692" t="str">
        <f>CONCATENATE("Станционная защита. ",'Станц Защ'!B35)</f>
        <v xml:space="preserve">Станционная защита. </v>
      </c>
      <c r="D479" s="690"/>
      <c r="E479" s="307"/>
      <c r="F479" s="670" t="s">
        <v>57</v>
      </c>
      <c r="G479" s="670" t="s">
        <v>73</v>
      </c>
      <c r="H479" s="801">
        <v>33</v>
      </c>
    </row>
    <row r="480" spans="1:8" x14ac:dyDescent="0.25">
      <c r="A480" s="673" t="s">
        <v>915</v>
      </c>
      <c r="B480" s="305">
        <v>478</v>
      </c>
      <c r="C480" s="692" t="str">
        <f>CONCATENATE("Станционная защита. ",'Станц Защ'!B36)</f>
        <v xml:space="preserve">Станционная защита. </v>
      </c>
      <c r="D480" s="690"/>
      <c r="E480" s="307"/>
      <c r="F480" s="670" t="s">
        <v>57</v>
      </c>
      <c r="G480" s="670" t="s">
        <v>73</v>
      </c>
      <c r="H480" s="801">
        <v>34</v>
      </c>
    </row>
    <row r="481" spans="1:8" x14ac:dyDescent="0.25">
      <c r="A481" s="673" t="s">
        <v>916</v>
      </c>
      <c r="B481" s="305">
        <v>479</v>
      </c>
      <c r="C481" s="692" t="str">
        <f>CONCATENATE("Станционная защита. ",'Станц Защ'!B37)</f>
        <v xml:space="preserve">Станционная защита. </v>
      </c>
      <c r="D481" s="690"/>
      <c r="E481" s="307"/>
      <c r="F481" s="670" t="s">
        <v>57</v>
      </c>
      <c r="G481" s="670" t="s">
        <v>73</v>
      </c>
      <c r="H481" s="801">
        <v>35</v>
      </c>
    </row>
    <row r="482" spans="1:8" x14ac:dyDescent="0.25">
      <c r="A482" s="673" t="s">
        <v>917</v>
      </c>
      <c r="B482" s="305">
        <v>480</v>
      </c>
      <c r="C482" s="692" t="str">
        <f>CONCATENATE("Станционная защита. ",'Станц Защ'!B38)</f>
        <v xml:space="preserve">Станционная защита. </v>
      </c>
      <c r="D482" s="690"/>
      <c r="E482" s="307"/>
      <c r="F482" s="670" t="s">
        <v>57</v>
      </c>
      <c r="G482" s="670" t="s">
        <v>73</v>
      </c>
      <c r="H482" s="801">
        <v>36</v>
      </c>
    </row>
    <row r="483" spans="1:8" x14ac:dyDescent="0.25">
      <c r="A483" s="673" t="s">
        <v>918</v>
      </c>
      <c r="B483" s="305">
        <v>481</v>
      </c>
      <c r="C483" s="692" t="str">
        <f>CONCATENATE("Станционная защита. ",'Станц Защ'!B39)</f>
        <v xml:space="preserve">Станционная защита. </v>
      </c>
      <c r="D483" s="690"/>
      <c r="E483" s="307"/>
      <c r="F483" s="670" t="s">
        <v>57</v>
      </c>
      <c r="G483" s="670" t="s">
        <v>73</v>
      </c>
      <c r="H483" s="801">
        <v>37</v>
      </c>
    </row>
    <row r="484" spans="1:8" x14ac:dyDescent="0.25">
      <c r="A484" s="673" t="s">
        <v>919</v>
      </c>
      <c r="B484" s="305">
        <v>482</v>
      </c>
      <c r="C484" s="692" t="str">
        <f>CONCATENATE("Станционная защита. ",'Станц Защ'!B40)</f>
        <v xml:space="preserve">Станционная защита. </v>
      </c>
      <c r="D484" s="690"/>
      <c r="E484" s="307"/>
      <c r="F484" s="670" t="s">
        <v>57</v>
      </c>
      <c r="G484" s="670" t="s">
        <v>73</v>
      </c>
      <c r="H484" s="801">
        <v>38</v>
      </c>
    </row>
    <row r="485" spans="1:8" x14ac:dyDescent="0.25">
      <c r="A485" s="673" t="s">
        <v>920</v>
      </c>
      <c r="B485" s="316">
        <v>483</v>
      </c>
      <c r="C485" s="692" t="str">
        <f>CONCATENATE("Станционная защита. ",'Станц Защ'!B41)</f>
        <v xml:space="preserve">Станционная защита. </v>
      </c>
      <c r="D485" s="690"/>
      <c r="E485" s="307"/>
      <c r="F485" s="670" t="s">
        <v>57</v>
      </c>
      <c r="G485" s="670" t="s">
        <v>73</v>
      </c>
      <c r="H485" s="801">
        <v>39</v>
      </c>
    </row>
    <row r="486" spans="1:8" x14ac:dyDescent="0.25">
      <c r="A486" s="673" t="s">
        <v>921</v>
      </c>
      <c r="B486" s="316">
        <v>484</v>
      </c>
      <c r="C486" s="692" t="str">
        <f>CONCATENATE("Станционная защита. ",'Станц Защ'!B42)</f>
        <v xml:space="preserve">Станционная защита. </v>
      </c>
      <c r="D486" s="690"/>
      <c r="E486" s="307"/>
      <c r="F486" s="670" t="s">
        <v>57</v>
      </c>
      <c r="G486" s="670" t="s">
        <v>73</v>
      </c>
      <c r="H486" s="801">
        <v>40</v>
      </c>
    </row>
    <row r="487" spans="1:8" x14ac:dyDescent="0.25">
      <c r="A487" s="673" t="s">
        <v>922</v>
      </c>
      <c r="B487" s="316">
        <v>485</v>
      </c>
      <c r="C487" s="692" t="str">
        <f>CONCATENATE("Станционная защита. ",'Станц Защ'!B43)</f>
        <v xml:space="preserve">Станционная защита. </v>
      </c>
      <c r="D487" s="690"/>
      <c r="E487" s="307"/>
      <c r="F487" s="670" t="s">
        <v>57</v>
      </c>
      <c r="G487" s="670" t="s">
        <v>73</v>
      </c>
      <c r="H487" s="801">
        <v>41</v>
      </c>
    </row>
    <row r="488" spans="1:8" x14ac:dyDescent="0.25">
      <c r="A488" s="673" t="s">
        <v>923</v>
      </c>
      <c r="B488" s="316">
        <v>486</v>
      </c>
      <c r="C488" s="692" t="str">
        <f>CONCATENATE("Станционная защита. ",'Станц Защ'!B44)</f>
        <v xml:space="preserve">Станционная защита. </v>
      </c>
      <c r="D488" s="690"/>
      <c r="E488" s="307"/>
      <c r="F488" s="670" t="s">
        <v>57</v>
      </c>
      <c r="G488" s="670" t="s">
        <v>73</v>
      </c>
      <c r="H488" s="801">
        <v>42</v>
      </c>
    </row>
    <row r="489" spans="1:8" x14ac:dyDescent="0.25">
      <c r="A489" s="673" t="s">
        <v>924</v>
      </c>
      <c r="B489" s="316">
        <v>487</v>
      </c>
      <c r="C489" s="692" t="str">
        <f>CONCATENATE("Станционная защита. ",'Станц Защ'!B45)</f>
        <v xml:space="preserve">Станционная защита. </v>
      </c>
      <c r="D489" s="690"/>
      <c r="E489" s="307"/>
      <c r="F489" s="670" t="s">
        <v>57</v>
      </c>
      <c r="G489" s="670" t="s">
        <v>73</v>
      </c>
      <c r="H489" s="801">
        <v>43</v>
      </c>
    </row>
    <row r="490" spans="1:8" x14ac:dyDescent="0.25">
      <c r="A490" s="673" t="s">
        <v>925</v>
      </c>
      <c r="B490" s="316">
        <v>488</v>
      </c>
      <c r="C490" s="692" t="str">
        <f>CONCATENATE("Станционная защита. ",'Станц Защ'!B46)</f>
        <v xml:space="preserve">Станционная защита. </v>
      </c>
      <c r="D490" s="690"/>
      <c r="E490" s="307"/>
      <c r="F490" s="670" t="s">
        <v>57</v>
      </c>
      <c r="G490" s="670" t="s">
        <v>73</v>
      </c>
      <c r="H490" s="801">
        <v>44</v>
      </c>
    </row>
    <row r="491" spans="1:8" x14ac:dyDescent="0.25">
      <c r="A491" s="673" t="s">
        <v>926</v>
      </c>
      <c r="B491" s="316">
        <v>489</v>
      </c>
      <c r="C491" s="692" t="str">
        <f>CONCATENATE("Станционная защита. ",'Станц Защ'!B47)</f>
        <v xml:space="preserve">Станционная защита. </v>
      </c>
      <c r="D491" s="690"/>
      <c r="E491" s="307"/>
      <c r="F491" s="670" t="s">
        <v>57</v>
      </c>
      <c r="G491" s="670" t="s">
        <v>73</v>
      </c>
      <c r="H491" s="801">
        <v>45</v>
      </c>
    </row>
    <row r="492" spans="1:8" x14ac:dyDescent="0.25">
      <c r="A492" s="673" t="s">
        <v>927</v>
      </c>
      <c r="B492" s="316">
        <v>490</v>
      </c>
      <c r="C492" s="692" t="str">
        <f>CONCATENATE("Станционная защита. ",'Станц Защ'!B48)</f>
        <v xml:space="preserve">Станционная защита. </v>
      </c>
      <c r="D492" s="690"/>
      <c r="E492" s="307"/>
      <c r="F492" s="670" t="s">
        <v>57</v>
      </c>
      <c r="G492" s="670" t="s">
        <v>73</v>
      </c>
      <c r="H492" s="801">
        <v>46</v>
      </c>
    </row>
    <row r="493" spans="1:8" x14ac:dyDescent="0.25">
      <c r="A493" s="673" t="s">
        <v>928</v>
      </c>
      <c r="B493" s="316">
        <v>491</v>
      </c>
      <c r="C493" s="692" t="str">
        <f>CONCATENATE("Станционная защита. ",'Станц Защ'!B49)</f>
        <v xml:space="preserve">Станционная защита. </v>
      </c>
      <c r="D493" s="690"/>
      <c r="E493" s="307"/>
      <c r="F493" s="670" t="s">
        <v>57</v>
      </c>
      <c r="G493" s="670" t="s">
        <v>73</v>
      </c>
      <c r="H493" s="801">
        <v>47</v>
      </c>
    </row>
    <row r="494" spans="1:8" x14ac:dyDescent="0.25">
      <c r="A494" s="673" t="s">
        <v>929</v>
      </c>
      <c r="B494" s="316">
        <v>492</v>
      </c>
      <c r="C494" s="692" t="str">
        <f>CONCATENATE("Станционная защита. ",'Станц Защ'!B50)</f>
        <v xml:space="preserve">Станционная защита. </v>
      </c>
      <c r="D494" s="690"/>
      <c r="E494" s="307"/>
      <c r="F494" s="670" t="s">
        <v>57</v>
      </c>
      <c r="G494" s="670" t="s">
        <v>73</v>
      </c>
      <c r="H494" s="801">
        <v>48</v>
      </c>
    </row>
    <row r="495" spans="1:8" x14ac:dyDescent="0.25">
      <c r="A495" s="673" t="s">
        <v>930</v>
      </c>
      <c r="B495" s="316">
        <v>493</v>
      </c>
      <c r="C495" s="680" t="s">
        <v>43</v>
      </c>
      <c r="D495" s="671"/>
      <c r="E495" s="307"/>
      <c r="F495" s="670" t="s">
        <v>57</v>
      </c>
      <c r="G495" s="670" t="s">
        <v>73</v>
      </c>
      <c r="H495" s="801">
        <v>49</v>
      </c>
    </row>
    <row r="496" spans="1:8" x14ac:dyDescent="0.25">
      <c r="A496" s="673" t="s">
        <v>931</v>
      </c>
      <c r="B496" s="316">
        <v>494</v>
      </c>
      <c r="C496" s="680" t="s">
        <v>43</v>
      </c>
      <c r="D496" s="671"/>
      <c r="E496" s="307"/>
      <c r="F496" s="307"/>
      <c r="G496" s="139"/>
      <c r="H496" s="670"/>
    </row>
    <row r="497" spans="1:8" x14ac:dyDescent="0.25">
      <c r="A497" s="673" t="s">
        <v>932</v>
      </c>
      <c r="B497" s="316">
        <v>495</v>
      </c>
      <c r="C497" s="680" t="s">
        <v>43</v>
      </c>
      <c r="D497" s="671"/>
      <c r="E497" s="307"/>
      <c r="F497" s="307"/>
      <c r="G497" s="139"/>
      <c r="H497" s="321"/>
    </row>
    <row r="498" spans="1:8" x14ac:dyDescent="0.25">
      <c r="A498" s="673" t="s">
        <v>933</v>
      </c>
      <c r="B498" s="316">
        <v>496</v>
      </c>
      <c r="C498" s="680" t="s">
        <v>43</v>
      </c>
      <c r="D498" s="671"/>
      <c r="E498" s="307"/>
      <c r="F498" s="307"/>
      <c r="G498" s="139"/>
      <c r="H498" s="670"/>
    </row>
    <row r="499" spans="1:8" x14ac:dyDescent="0.25">
      <c r="A499" s="673" t="s">
        <v>934</v>
      </c>
      <c r="B499" s="316">
        <v>497</v>
      </c>
      <c r="C499" s="680" t="s">
        <v>43</v>
      </c>
      <c r="D499" s="689"/>
      <c r="E499" s="307"/>
      <c r="F499" s="307"/>
      <c r="G499" s="139"/>
      <c r="H499" s="321"/>
    </row>
    <row r="500" spans="1:8" x14ac:dyDescent="0.25">
      <c r="A500" s="673" t="s">
        <v>935</v>
      </c>
      <c r="B500" s="316">
        <v>498</v>
      </c>
      <c r="C500" s="680" t="s">
        <v>43</v>
      </c>
      <c r="D500" s="671"/>
      <c r="E500" s="307"/>
      <c r="F500" s="307"/>
      <c r="G500" s="139"/>
      <c r="H500" s="670"/>
    </row>
    <row r="501" spans="1:8" x14ac:dyDescent="0.25">
      <c r="A501" s="673" t="s">
        <v>936</v>
      </c>
      <c r="B501" s="316">
        <v>499</v>
      </c>
      <c r="C501" s="680" t="s">
        <v>43</v>
      </c>
      <c r="D501" s="671"/>
      <c r="E501" s="307"/>
      <c r="F501" s="307"/>
      <c r="G501" s="139"/>
      <c r="H501" s="321"/>
    </row>
    <row r="502" spans="1:8" x14ac:dyDescent="0.25">
      <c r="A502" s="673" t="s">
        <v>937</v>
      </c>
      <c r="B502" s="316">
        <v>500</v>
      </c>
      <c r="C502" s="680" t="s">
        <v>43</v>
      </c>
      <c r="D502" s="671"/>
      <c r="E502" s="307"/>
      <c r="F502" s="307"/>
      <c r="G502" s="139"/>
      <c r="H502" s="670"/>
    </row>
    <row r="503" spans="1:8" x14ac:dyDescent="0.25">
      <c r="A503" s="673" t="s">
        <v>938</v>
      </c>
      <c r="B503" s="316">
        <v>501</v>
      </c>
      <c r="C503" s="680" t="s">
        <v>43</v>
      </c>
      <c r="D503" s="671"/>
      <c r="E503" s="307"/>
      <c r="F503" s="307"/>
      <c r="G503" s="139"/>
      <c r="H503" s="321"/>
    </row>
    <row r="504" spans="1:8" x14ac:dyDescent="0.25">
      <c r="A504" s="673" t="s">
        <v>939</v>
      </c>
      <c r="B504" s="316">
        <v>502</v>
      </c>
      <c r="C504" s="680" t="s">
        <v>43</v>
      </c>
      <c r="D504" s="689"/>
      <c r="E504" s="420"/>
      <c r="F504" s="307"/>
      <c r="G504" s="139"/>
      <c r="H504" s="670"/>
    </row>
    <row r="505" spans="1:8" x14ac:dyDescent="0.25">
      <c r="A505" s="673" t="s">
        <v>940</v>
      </c>
      <c r="B505" s="316">
        <v>503</v>
      </c>
      <c r="C505" s="680" t="s">
        <v>43</v>
      </c>
      <c r="D505" s="694"/>
      <c r="E505" s="420"/>
      <c r="F505" s="307"/>
      <c r="G505" s="139"/>
      <c r="H505" s="321"/>
    </row>
    <row r="506" spans="1:8" x14ac:dyDescent="0.25">
      <c r="A506" s="673" t="s">
        <v>941</v>
      </c>
      <c r="B506" s="316">
        <v>504</v>
      </c>
      <c r="C506" s="680" t="s">
        <v>43</v>
      </c>
      <c r="D506" s="694"/>
      <c r="E506" s="420"/>
      <c r="F506" s="307"/>
      <c r="G506" s="139"/>
      <c r="H506" s="670"/>
    </row>
    <row r="507" spans="1:8" x14ac:dyDescent="0.25">
      <c r="A507" s="673" t="s">
        <v>942</v>
      </c>
      <c r="B507" s="316">
        <v>505</v>
      </c>
      <c r="C507" s="680" t="s">
        <v>43</v>
      </c>
      <c r="D507" s="694"/>
      <c r="E507" s="420"/>
      <c r="F507" s="307"/>
      <c r="G507" s="139"/>
      <c r="H507" s="321"/>
    </row>
    <row r="508" spans="1:8" x14ac:dyDescent="0.25">
      <c r="A508" s="673" t="s">
        <v>943</v>
      </c>
      <c r="B508" s="316">
        <v>506</v>
      </c>
      <c r="C508" s="680" t="s">
        <v>43</v>
      </c>
      <c r="D508" s="671"/>
      <c r="E508" s="420"/>
      <c r="F508" s="307"/>
      <c r="G508" s="139"/>
      <c r="H508" s="670"/>
    </row>
    <row r="509" spans="1:8" x14ac:dyDescent="0.25">
      <c r="A509" s="673" t="s">
        <v>944</v>
      </c>
      <c r="B509" s="316">
        <v>507</v>
      </c>
      <c r="C509" s="680" t="s">
        <v>43</v>
      </c>
      <c r="D509" s="671"/>
      <c r="E509" s="420"/>
      <c r="F509" s="307"/>
      <c r="G509" s="139"/>
      <c r="H509" s="321"/>
    </row>
    <row r="510" spans="1:8" x14ac:dyDescent="0.25">
      <c r="A510" s="673" t="s">
        <v>945</v>
      </c>
      <c r="B510" s="316">
        <v>508</v>
      </c>
      <c r="C510" s="680" t="s">
        <v>43</v>
      </c>
      <c r="D510" s="671"/>
      <c r="E510" s="420"/>
      <c r="F510" s="307"/>
      <c r="G510" s="139"/>
      <c r="H510" s="670"/>
    </row>
    <row r="511" spans="1:8" x14ac:dyDescent="0.25">
      <c r="A511" s="673" t="s">
        <v>946</v>
      </c>
      <c r="B511" s="316">
        <v>509</v>
      </c>
      <c r="C511" s="680" t="s">
        <v>43</v>
      </c>
      <c r="D511" s="671"/>
      <c r="E511" s="307"/>
      <c r="F511" s="307"/>
      <c r="G511" s="139"/>
      <c r="H511" s="321"/>
    </row>
    <row r="512" spans="1:8" x14ac:dyDescent="0.25">
      <c r="A512" s="673" t="s">
        <v>947</v>
      </c>
      <c r="B512" s="305">
        <v>510</v>
      </c>
      <c r="C512" s="680" t="s">
        <v>43</v>
      </c>
      <c r="D512" s="689"/>
      <c r="E512" s="307"/>
      <c r="F512" s="307"/>
      <c r="G512" s="139"/>
      <c r="H512" s="670"/>
    </row>
    <row r="513" spans="1:8" x14ac:dyDescent="0.25">
      <c r="A513" s="673" t="s">
        <v>948</v>
      </c>
      <c r="B513" s="305">
        <v>511</v>
      </c>
      <c r="C513" s="680" t="s">
        <v>43</v>
      </c>
      <c r="D513" s="689"/>
      <c r="E513" s="307"/>
      <c r="F513" s="307"/>
      <c r="G513" s="139"/>
      <c r="H513" s="321"/>
    </row>
    <row r="514" spans="1:8" x14ac:dyDescent="0.25">
      <c r="A514" s="673" t="s">
        <v>949</v>
      </c>
      <c r="B514" s="305">
        <v>512</v>
      </c>
      <c r="C514" s="680" t="s">
        <v>43</v>
      </c>
      <c r="D514" s="689"/>
      <c r="E514" s="307"/>
      <c r="F514" s="307"/>
      <c r="G514" s="139"/>
      <c r="H514" s="321"/>
    </row>
    <row r="515" spans="1:8" x14ac:dyDescent="0.25">
      <c r="A515" s="673" t="s">
        <v>950</v>
      </c>
      <c r="B515" s="305">
        <v>513</v>
      </c>
      <c r="C515" s="680" t="s">
        <v>43</v>
      </c>
      <c r="D515" s="689"/>
      <c r="E515" s="307"/>
      <c r="F515" s="307"/>
      <c r="G515" s="139"/>
      <c r="H515" s="321"/>
    </row>
    <row r="516" spans="1:8" x14ac:dyDescent="0.25">
      <c r="A516" s="673" t="s">
        <v>951</v>
      </c>
      <c r="B516" s="305">
        <v>514</v>
      </c>
      <c r="C516" s="680" t="s">
        <v>43</v>
      </c>
      <c r="D516" s="689"/>
      <c r="E516" s="307"/>
      <c r="F516" s="307"/>
      <c r="G516" s="139"/>
      <c r="H516" s="321"/>
    </row>
    <row r="517" spans="1:8" x14ac:dyDescent="0.25">
      <c r="A517" s="673" t="s">
        <v>952</v>
      </c>
      <c r="B517" s="305">
        <v>515</v>
      </c>
      <c r="C517" s="680" t="s">
        <v>43</v>
      </c>
      <c r="D517" s="689"/>
      <c r="E517" s="307"/>
      <c r="F517" s="307"/>
      <c r="G517" s="139"/>
      <c r="H517" s="321"/>
    </row>
    <row r="518" spans="1:8" x14ac:dyDescent="0.25">
      <c r="A518" s="673" t="s">
        <v>953</v>
      </c>
      <c r="B518" s="305">
        <v>516</v>
      </c>
      <c r="C518" s="680" t="s">
        <v>43</v>
      </c>
      <c r="D518" s="689"/>
      <c r="E518" s="307"/>
      <c r="F518" s="307"/>
      <c r="G518" s="139"/>
      <c r="H518" s="321"/>
    </row>
    <row r="519" spans="1:8" x14ac:dyDescent="0.25">
      <c r="A519" s="673" t="s">
        <v>954</v>
      </c>
      <c r="B519" s="305">
        <v>517</v>
      </c>
      <c r="C519" s="680" t="s">
        <v>43</v>
      </c>
      <c r="D519" s="689"/>
      <c r="E519" s="307"/>
      <c r="F519" s="307"/>
      <c r="G519" s="139"/>
      <c r="H519" s="321"/>
    </row>
    <row r="520" spans="1:8" x14ac:dyDescent="0.25">
      <c r="A520" s="673" t="s">
        <v>955</v>
      </c>
      <c r="B520" s="305">
        <v>518</v>
      </c>
      <c r="C520" s="680" t="s">
        <v>43</v>
      </c>
      <c r="D520" s="671"/>
      <c r="E520" s="307"/>
      <c r="F520" s="307"/>
      <c r="G520" s="139"/>
      <c r="H520" s="321"/>
    </row>
    <row r="521" spans="1:8" x14ac:dyDescent="0.25">
      <c r="A521" s="673" t="s">
        <v>956</v>
      </c>
      <c r="B521" s="305">
        <v>519</v>
      </c>
      <c r="C521" s="680" t="s">
        <v>43</v>
      </c>
      <c r="D521" s="671"/>
      <c r="E521" s="307"/>
      <c r="F521" s="307"/>
      <c r="G521" s="139"/>
      <c r="H521" s="321"/>
    </row>
    <row r="522" spans="1:8" x14ac:dyDescent="0.25">
      <c r="A522" s="673" t="s">
        <v>957</v>
      </c>
      <c r="B522" s="305">
        <v>520</v>
      </c>
      <c r="C522" s="680" t="s">
        <v>43</v>
      </c>
      <c r="D522" s="671"/>
      <c r="E522" s="307"/>
      <c r="F522" s="307"/>
      <c r="G522" s="139"/>
      <c r="H522" s="321"/>
    </row>
    <row r="523" spans="1:8" x14ac:dyDescent="0.25">
      <c r="A523" s="673" t="s">
        <v>958</v>
      </c>
      <c r="B523" s="305">
        <v>521</v>
      </c>
      <c r="C523" s="681" t="s">
        <v>43</v>
      </c>
      <c r="D523" s="671"/>
      <c r="E523" s="307"/>
      <c r="F523" s="307"/>
      <c r="G523" s="139"/>
      <c r="H523" s="321"/>
    </row>
    <row r="524" spans="1:8" x14ac:dyDescent="0.25">
      <c r="A524" s="673" t="s">
        <v>959</v>
      </c>
      <c r="B524" s="305">
        <v>522</v>
      </c>
      <c r="C524" s="692" t="s">
        <v>4602</v>
      </c>
      <c r="D524" s="689"/>
      <c r="E524" s="307"/>
      <c r="F524" s="672" t="s">
        <v>66</v>
      </c>
      <c r="G524" s="139" t="s">
        <v>2367</v>
      </c>
      <c r="H524" s="321">
        <v>11</v>
      </c>
    </row>
    <row r="525" spans="1:8" x14ac:dyDescent="0.25">
      <c r="A525" s="673" t="s">
        <v>960</v>
      </c>
      <c r="B525" s="305">
        <v>523</v>
      </c>
      <c r="C525" s="692" t="s">
        <v>4603</v>
      </c>
      <c r="D525" s="689"/>
      <c r="E525" s="307"/>
      <c r="F525" s="788" t="s">
        <v>66</v>
      </c>
      <c r="G525" s="139" t="s">
        <v>2367</v>
      </c>
      <c r="H525" s="321">
        <v>12</v>
      </c>
    </row>
    <row r="526" spans="1:8" x14ac:dyDescent="0.25">
      <c r="A526" s="673" t="s">
        <v>961</v>
      </c>
      <c r="B526" s="305">
        <v>524</v>
      </c>
      <c r="C526" s="692" t="s">
        <v>4423</v>
      </c>
      <c r="D526" s="800" t="s">
        <v>4570</v>
      </c>
      <c r="E526" s="307"/>
      <c r="F526" s="307" t="s">
        <v>69</v>
      </c>
      <c r="G526" s="139"/>
      <c r="H526" s="321">
        <v>275</v>
      </c>
    </row>
    <row r="527" spans="1:8" x14ac:dyDescent="0.25">
      <c r="A527" s="673" t="s">
        <v>962</v>
      </c>
      <c r="B527" s="305">
        <v>525</v>
      </c>
      <c r="C527" s="692" t="s">
        <v>4425</v>
      </c>
      <c r="D527" s="800" t="s">
        <v>4569</v>
      </c>
      <c r="E527" s="307"/>
      <c r="F527" s="307" t="s">
        <v>69</v>
      </c>
      <c r="G527" s="139" t="s">
        <v>73</v>
      </c>
      <c r="H527" s="321">
        <v>276</v>
      </c>
    </row>
    <row r="528" spans="1:8" x14ac:dyDescent="0.25">
      <c r="A528" s="673" t="s">
        <v>963</v>
      </c>
      <c r="B528" s="305">
        <v>526</v>
      </c>
      <c r="C528" s="692" t="s">
        <v>4427</v>
      </c>
      <c r="D528" s="800" t="s">
        <v>4426</v>
      </c>
      <c r="E528" s="307"/>
      <c r="F528" s="307" t="s">
        <v>69</v>
      </c>
      <c r="G528" s="139" t="s">
        <v>73</v>
      </c>
      <c r="H528" s="321">
        <v>277</v>
      </c>
    </row>
    <row r="529" spans="1:8" x14ac:dyDescent="0.25">
      <c r="A529" s="673" t="s">
        <v>964</v>
      </c>
      <c r="B529" s="305">
        <v>527</v>
      </c>
      <c r="C529" s="692" t="s">
        <v>4441</v>
      </c>
      <c r="D529" s="800" t="s">
        <v>4571</v>
      </c>
      <c r="E529" s="307"/>
      <c r="F529" s="307" t="s">
        <v>69</v>
      </c>
      <c r="G529" s="139" t="s">
        <v>73</v>
      </c>
      <c r="H529" s="321">
        <v>278</v>
      </c>
    </row>
    <row r="530" spans="1:8" x14ac:dyDescent="0.25">
      <c r="A530" s="673" t="s">
        <v>965</v>
      </c>
      <c r="B530" s="305">
        <v>528</v>
      </c>
      <c r="C530" s="692" t="s">
        <v>4444</v>
      </c>
      <c r="D530" s="800" t="s">
        <v>4443</v>
      </c>
      <c r="E530" s="307"/>
      <c r="F530" s="307" t="s">
        <v>69</v>
      </c>
      <c r="G530" s="139" t="s">
        <v>73</v>
      </c>
      <c r="H530" s="321">
        <v>279</v>
      </c>
    </row>
    <row r="531" spans="1:8" x14ac:dyDescent="0.25">
      <c r="A531" s="673" t="s">
        <v>966</v>
      </c>
      <c r="B531" s="305">
        <v>529</v>
      </c>
      <c r="C531" s="692" t="s">
        <v>4446</v>
      </c>
      <c r="D531" s="800" t="s">
        <v>4445</v>
      </c>
      <c r="E531" s="307"/>
      <c r="F531" s="307" t="s">
        <v>69</v>
      </c>
      <c r="G531" s="139" t="s">
        <v>73</v>
      </c>
      <c r="H531" s="321">
        <v>280</v>
      </c>
    </row>
    <row r="532" spans="1:8" x14ac:dyDescent="0.25">
      <c r="A532" s="673" t="s">
        <v>967</v>
      </c>
      <c r="B532" s="305">
        <v>530</v>
      </c>
      <c r="C532" s="692" t="s">
        <v>4609</v>
      </c>
      <c r="D532" s="800" t="s">
        <v>4405</v>
      </c>
      <c r="E532" s="307"/>
      <c r="F532" s="307" t="s">
        <v>69</v>
      </c>
      <c r="G532" s="139" t="s">
        <v>73</v>
      </c>
      <c r="H532" s="321">
        <v>429</v>
      </c>
    </row>
    <row r="533" spans="1:8" x14ac:dyDescent="0.25">
      <c r="A533" s="673" t="s">
        <v>968</v>
      </c>
      <c r="B533" s="305">
        <v>531</v>
      </c>
      <c r="C533" s="692" t="s">
        <v>4610</v>
      </c>
      <c r="D533" s="800" t="s">
        <v>4461</v>
      </c>
      <c r="E533" s="307"/>
      <c r="F533" s="307" t="s">
        <v>69</v>
      </c>
      <c r="G533" s="139" t="s">
        <v>73</v>
      </c>
      <c r="H533" s="321">
        <v>430</v>
      </c>
    </row>
    <row r="534" spans="1:8" x14ac:dyDescent="0.25">
      <c r="A534" s="673" t="s">
        <v>969</v>
      </c>
      <c r="B534" s="305">
        <v>532</v>
      </c>
      <c r="C534" s="692" t="s">
        <v>4611</v>
      </c>
      <c r="D534" s="800" t="s">
        <v>4462</v>
      </c>
      <c r="E534" s="307"/>
      <c r="F534" s="307" t="s">
        <v>69</v>
      </c>
      <c r="G534" s="139" t="s">
        <v>73</v>
      </c>
      <c r="H534" s="321">
        <v>431</v>
      </c>
    </row>
    <row r="535" spans="1:8" x14ac:dyDescent="0.25">
      <c r="A535" s="673" t="s">
        <v>970</v>
      </c>
      <c r="B535" s="305">
        <v>533</v>
      </c>
      <c r="C535" s="692" t="s">
        <v>4612</v>
      </c>
      <c r="D535" s="800" t="s">
        <v>4463</v>
      </c>
      <c r="E535" s="307"/>
      <c r="F535" s="307" t="s">
        <v>69</v>
      </c>
      <c r="G535" s="139" t="s">
        <v>73</v>
      </c>
      <c r="H535" s="321">
        <v>432</v>
      </c>
    </row>
    <row r="536" spans="1:8" x14ac:dyDescent="0.25">
      <c r="A536" s="673" t="s">
        <v>971</v>
      </c>
      <c r="B536" s="305">
        <v>534</v>
      </c>
      <c r="C536" s="692" t="s">
        <v>4613</v>
      </c>
      <c r="D536" s="800" t="s">
        <v>4464</v>
      </c>
      <c r="E536" s="307"/>
      <c r="F536" s="307" t="s">
        <v>69</v>
      </c>
      <c r="G536" s="139" t="s">
        <v>73</v>
      </c>
      <c r="H536" s="321">
        <v>433</v>
      </c>
    </row>
    <row r="537" spans="1:8" x14ac:dyDescent="0.25">
      <c r="A537" s="673" t="s">
        <v>972</v>
      </c>
      <c r="B537" s="316">
        <v>535</v>
      </c>
      <c r="C537" s="692" t="s">
        <v>4604</v>
      </c>
      <c r="D537" s="690"/>
      <c r="E537" s="307"/>
      <c r="F537" s="307"/>
      <c r="G537" s="307"/>
      <c r="H537" s="307"/>
    </row>
    <row r="538" spans="1:8" x14ac:dyDescent="0.25">
      <c r="A538" s="673" t="s">
        <v>973</v>
      </c>
      <c r="B538" s="316">
        <v>536</v>
      </c>
      <c r="C538" s="692" t="s">
        <v>4605</v>
      </c>
      <c r="D538" s="690"/>
      <c r="E538" s="307"/>
      <c r="F538" s="307"/>
      <c r="G538" s="307"/>
      <c r="H538" s="307"/>
    </row>
    <row r="539" spans="1:8" x14ac:dyDescent="0.25">
      <c r="A539" s="673" t="s">
        <v>974</v>
      </c>
      <c r="B539" s="316">
        <v>537</v>
      </c>
      <c r="C539" s="692" t="s">
        <v>4606</v>
      </c>
      <c r="D539" s="690"/>
      <c r="E539" s="307"/>
      <c r="F539" s="307"/>
      <c r="G539" s="307"/>
      <c r="H539" s="307"/>
    </row>
    <row r="540" spans="1:8" x14ac:dyDescent="0.25">
      <c r="A540" s="673" t="s">
        <v>975</v>
      </c>
      <c r="B540" s="316">
        <v>538</v>
      </c>
      <c r="C540" s="692" t="s">
        <v>4607</v>
      </c>
      <c r="D540" s="690"/>
      <c r="E540" s="307"/>
      <c r="F540" s="307"/>
      <c r="G540" s="307"/>
      <c r="H540" s="307"/>
    </row>
    <row r="541" spans="1:8" x14ac:dyDescent="0.25">
      <c r="A541" s="673" t="s">
        <v>976</v>
      </c>
      <c r="B541" s="316">
        <v>539</v>
      </c>
      <c r="C541" s="692" t="s">
        <v>4608</v>
      </c>
      <c r="D541" s="690"/>
      <c r="E541" s="307"/>
      <c r="F541" s="307"/>
      <c r="G541" s="139"/>
      <c r="H541" s="307"/>
    </row>
    <row r="542" spans="1:8" x14ac:dyDescent="0.25">
      <c r="A542" s="673" t="s">
        <v>977</v>
      </c>
      <c r="B542" s="316">
        <v>540</v>
      </c>
      <c r="C542" s="680" t="s">
        <v>4198</v>
      </c>
      <c r="D542" s="690"/>
      <c r="E542" s="307"/>
      <c r="F542" s="307"/>
      <c r="G542" s="307"/>
      <c r="H542" s="307"/>
    </row>
    <row r="543" spans="1:8" x14ac:dyDescent="0.25">
      <c r="A543" s="673" t="s">
        <v>978</v>
      </c>
      <c r="B543" s="316">
        <v>541</v>
      </c>
      <c r="C543" s="680" t="s">
        <v>4198</v>
      </c>
      <c r="D543" s="690"/>
      <c r="E543" s="307"/>
      <c r="F543" s="307"/>
      <c r="G543" s="307"/>
      <c r="H543" s="307"/>
    </row>
    <row r="544" spans="1:8" x14ac:dyDescent="0.25">
      <c r="A544" s="673" t="s">
        <v>979</v>
      </c>
      <c r="B544" s="316">
        <v>542</v>
      </c>
      <c r="C544" s="680" t="s">
        <v>4198</v>
      </c>
      <c r="D544" s="690"/>
      <c r="E544" s="307"/>
      <c r="F544" s="307"/>
      <c r="G544" s="307"/>
      <c r="H544" s="307"/>
    </row>
    <row r="545" spans="1:8" x14ac:dyDescent="0.25">
      <c r="A545" s="673" t="s">
        <v>980</v>
      </c>
      <c r="B545" s="316">
        <v>543</v>
      </c>
      <c r="C545" s="680" t="s">
        <v>4198</v>
      </c>
      <c r="D545" s="690"/>
      <c r="E545" s="307"/>
      <c r="F545" s="307"/>
      <c r="G545" s="307"/>
      <c r="H545" s="307"/>
    </row>
    <row r="546" spans="1:8" x14ac:dyDescent="0.25">
      <c r="A546" s="673" t="s">
        <v>981</v>
      </c>
      <c r="B546" s="316">
        <v>544</v>
      </c>
      <c r="C546" s="680" t="s">
        <v>4198</v>
      </c>
      <c r="D546" s="690"/>
      <c r="E546" s="307"/>
      <c r="F546" s="307"/>
      <c r="G546" s="307"/>
      <c r="H546" s="307"/>
    </row>
    <row r="547" spans="1:8" x14ac:dyDescent="0.25">
      <c r="A547" s="673" t="s">
        <v>982</v>
      </c>
      <c r="B547" s="316">
        <v>545</v>
      </c>
      <c r="C547" s="680" t="s">
        <v>4198</v>
      </c>
      <c r="D547" s="690"/>
      <c r="E547" s="307"/>
      <c r="F547" s="307"/>
      <c r="G547" s="307"/>
      <c r="H547" s="307"/>
    </row>
    <row r="548" spans="1:8" x14ac:dyDescent="0.25">
      <c r="A548" s="673" t="s">
        <v>983</v>
      </c>
      <c r="B548" s="316">
        <v>546</v>
      </c>
      <c r="C548" s="680" t="s">
        <v>4198</v>
      </c>
      <c r="D548" s="690"/>
      <c r="E548" s="307"/>
      <c r="F548" s="307"/>
      <c r="G548" s="307"/>
      <c r="H548" s="307"/>
    </row>
    <row r="549" spans="1:8" x14ac:dyDescent="0.25">
      <c r="A549" s="673" t="s">
        <v>984</v>
      </c>
      <c r="B549" s="316">
        <v>547</v>
      </c>
      <c r="C549" s="680" t="s">
        <v>4198</v>
      </c>
      <c r="D549" s="690"/>
      <c r="E549" s="307"/>
      <c r="F549" s="307"/>
      <c r="G549" s="307"/>
      <c r="H549" s="307"/>
    </row>
    <row r="550" spans="1:8" x14ac:dyDescent="0.25">
      <c r="A550" s="673" t="s">
        <v>985</v>
      </c>
      <c r="B550" s="316">
        <v>548</v>
      </c>
      <c r="C550" s="680" t="s">
        <v>4198</v>
      </c>
      <c r="D550" s="690"/>
      <c r="E550" s="307"/>
      <c r="F550" s="307"/>
      <c r="G550" s="307"/>
      <c r="H550" s="307"/>
    </row>
    <row r="551" spans="1:8" x14ac:dyDescent="0.25">
      <c r="A551" s="673" t="s">
        <v>986</v>
      </c>
      <c r="B551" s="316">
        <v>549</v>
      </c>
      <c r="C551" s="680" t="s">
        <v>4198</v>
      </c>
      <c r="D551" s="690"/>
      <c r="E551" s="307"/>
      <c r="F551" s="307"/>
      <c r="G551" s="307"/>
      <c r="H551" s="307"/>
    </row>
    <row r="552" spans="1:8" x14ac:dyDescent="0.25">
      <c r="A552" s="673" t="s">
        <v>987</v>
      </c>
      <c r="B552" s="316">
        <v>550</v>
      </c>
      <c r="C552" s="680" t="s">
        <v>4198</v>
      </c>
      <c r="D552" s="690"/>
      <c r="E552" s="307"/>
      <c r="F552" s="307"/>
      <c r="G552" s="307"/>
      <c r="H552" s="307"/>
    </row>
    <row r="553" spans="1:8" x14ac:dyDescent="0.25">
      <c r="A553" s="673" t="s">
        <v>988</v>
      </c>
      <c r="B553" s="316">
        <v>551</v>
      </c>
      <c r="C553" s="680" t="s">
        <v>4198</v>
      </c>
      <c r="D553" s="690"/>
      <c r="E553" s="307"/>
      <c r="F553" s="307"/>
      <c r="G553" s="307"/>
      <c r="H553" s="307"/>
    </row>
    <row r="554" spans="1:8" x14ac:dyDescent="0.25">
      <c r="A554" s="673" t="s">
        <v>989</v>
      </c>
      <c r="B554" s="316">
        <v>552</v>
      </c>
      <c r="C554" s="680" t="s">
        <v>4198</v>
      </c>
      <c r="D554" s="690"/>
      <c r="E554" s="307"/>
      <c r="F554" s="307"/>
      <c r="G554" s="307"/>
      <c r="H554" s="307"/>
    </row>
    <row r="555" spans="1:8" x14ac:dyDescent="0.25">
      <c r="A555" s="673" t="s">
        <v>990</v>
      </c>
      <c r="B555" s="316">
        <v>553</v>
      </c>
      <c r="C555" s="680" t="s">
        <v>4198</v>
      </c>
      <c r="D555" s="690"/>
      <c r="E555" s="307"/>
      <c r="F555" s="307"/>
      <c r="G555" s="307"/>
      <c r="H555" s="307"/>
    </row>
    <row r="556" spans="1:8" x14ac:dyDescent="0.25">
      <c r="A556" s="673" t="s">
        <v>991</v>
      </c>
      <c r="B556" s="316">
        <v>554</v>
      </c>
      <c r="C556" s="680" t="s">
        <v>4198</v>
      </c>
      <c r="D556" s="690"/>
      <c r="E556" s="307"/>
      <c r="F556" s="307"/>
      <c r="G556" s="307"/>
      <c r="H556" s="307"/>
    </row>
    <row r="557" spans="1:8" x14ac:dyDescent="0.25">
      <c r="A557" s="673" t="s">
        <v>992</v>
      </c>
      <c r="B557" s="316">
        <v>555</v>
      </c>
      <c r="C557" s="680" t="s">
        <v>4198</v>
      </c>
      <c r="D557" s="690"/>
      <c r="E557" s="307"/>
      <c r="F557" s="307"/>
      <c r="G557" s="307"/>
      <c r="H557" s="307"/>
    </row>
    <row r="558" spans="1:8" x14ac:dyDescent="0.25">
      <c r="A558" s="673" t="s">
        <v>993</v>
      </c>
      <c r="B558" s="316">
        <v>556</v>
      </c>
      <c r="C558" s="680" t="s">
        <v>4198</v>
      </c>
      <c r="D558" s="690"/>
      <c r="E558" s="307"/>
      <c r="F558" s="307"/>
      <c r="G558" s="307"/>
      <c r="H558" s="307"/>
    </row>
    <row r="559" spans="1:8" x14ac:dyDescent="0.25">
      <c r="A559" s="673" t="s">
        <v>994</v>
      </c>
      <c r="B559" s="316">
        <v>557</v>
      </c>
      <c r="C559" s="680" t="s">
        <v>4198</v>
      </c>
      <c r="D559" s="690"/>
      <c r="E559" s="307"/>
      <c r="F559" s="307"/>
      <c r="G559" s="139"/>
      <c r="H559" s="307"/>
    </row>
    <row r="560" spans="1:8" x14ac:dyDescent="0.25">
      <c r="A560" s="673" t="s">
        <v>995</v>
      </c>
      <c r="B560" s="316">
        <v>558</v>
      </c>
      <c r="C560" s="680" t="s">
        <v>4198</v>
      </c>
      <c r="D560" s="690"/>
      <c r="E560" s="307"/>
      <c r="F560" s="307"/>
      <c r="G560" s="307"/>
      <c r="H560" s="307"/>
    </row>
    <row r="561" spans="1:8" x14ac:dyDescent="0.25">
      <c r="A561" s="673" t="s">
        <v>996</v>
      </c>
      <c r="B561" s="316">
        <v>559</v>
      </c>
      <c r="C561" s="680" t="s">
        <v>4198</v>
      </c>
      <c r="D561" s="690"/>
      <c r="E561" s="307"/>
      <c r="F561" s="307"/>
      <c r="G561" s="307"/>
      <c r="H561" s="307"/>
    </row>
    <row r="562" spans="1:8" x14ac:dyDescent="0.25">
      <c r="A562" s="673" t="s">
        <v>997</v>
      </c>
      <c r="B562" s="316">
        <v>560</v>
      </c>
      <c r="C562" s="680" t="s">
        <v>4198</v>
      </c>
      <c r="D562" s="690"/>
      <c r="E562" s="307"/>
      <c r="F562" s="307"/>
      <c r="G562" s="307"/>
      <c r="H562" s="307"/>
    </row>
    <row r="563" spans="1:8" x14ac:dyDescent="0.25">
      <c r="A563" s="673" t="s">
        <v>998</v>
      </c>
      <c r="B563" s="316">
        <v>561</v>
      </c>
      <c r="C563" s="681" t="s">
        <v>4198</v>
      </c>
      <c r="D563" s="690"/>
      <c r="E563" s="307"/>
      <c r="F563" s="307"/>
      <c r="G563" s="307"/>
      <c r="H563" s="307"/>
    </row>
    <row r="564" spans="1:8" x14ac:dyDescent="0.25">
      <c r="A564" s="673" t="s">
        <v>999</v>
      </c>
      <c r="B564" s="316">
        <v>562</v>
      </c>
      <c r="C564" s="692" t="str">
        <f ca="1">IF(H564="","Резерв",CONCATENATE(INDIRECT(ADDRESS(3+ТС!H564,2,1,0,"ЗДВ"),FALSE)," - открыта"))</f>
        <v>Приёмная задвижка №036.1.1 - открыта</v>
      </c>
      <c r="D564" s="220"/>
      <c r="E564" s="670" t="s">
        <v>72</v>
      </c>
      <c r="F564" s="670" t="s">
        <v>65</v>
      </c>
      <c r="G564" s="670" t="s">
        <v>2503</v>
      </c>
      <c r="H564" s="682">
        <v>1</v>
      </c>
    </row>
    <row r="565" spans="1:8" x14ac:dyDescent="0.25">
      <c r="A565" s="673" t="s">
        <v>1000</v>
      </c>
      <c r="B565" s="316">
        <v>563</v>
      </c>
      <c r="C565" s="692" t="str">
        <f ca="1">IF(H565="","Резерв",CONCATENATE(INDIRECT(ADDRESS(3+ТС!H565,2,1,0,"ЗДВ"),FALSE)," - закрыта"))</f>
        <v>Приёмная задвижка №036.1.1 - закрыта</v>
      </c>
      <c r="D565" s="220"/>
      <c r="E565" s="670" t="s">
        <v>72</v>
      </c>
      <c r="F565" s="670" t="s">
        <v>65</v>
      </c>
      <c r="G565" s="670" t="s">
        <v>2504</v>
      </c>
      <c r="H565" s="683">
        <v>1</v>
      </c>
    </row>
    <row r="566" spans="1:8" x14ac:dyDescent="0.25">
      <c r="A566" s="673" t="s">
        <v>1001</v>
      </c>
      <c r="B566" s="316">
        <v>564</v>
      </c>
      <c r="C566" s="692" t="str">
        <f ca="1">IF(H566="","Резерв",CONCATENATE(INDIRECT(ADDRESS(3+ТС!H566,2,1,0,"ЗДВ"),FALSE)," - открывается"))</f>
        <v>Приёмная задвижка №036.1.1 - открывается</v>
      </c>
      <c r="D566" s="220"/>
      <c r="E566" s="670" t="s">
        <v>72</v>
      </c>
      <c r="F566" s="670" t="s">
        <v>65</v>
      </c>
      <c r="G566" s="670" t="s">
        <v>2502</v>
      </c>
      <c r="H566" s="683">
        <v>1</v>
      </c>
    </row>
    <row r="567" spans="1:8" x14ac:dyDescent="0.25">
      <c r="A567" s="673" t="s">
        <v>1002</v>
      </c>
      <c r="B567" s="316">
        <v>565</v>
      </c>
      <c r="C567" s="692" t="str">
        <f ca="1">IF(H567="","Резерв",CONCATENATE(INDIRECT(ADDRESS(3+ТС!H567,2,1,0,"ЗДВ"),FALSE)," - закрывается"))</f>
        <v>Приёмная задвижка №036.1.1 - закрывается</v>
      </c>
      <c r="D567" s="220"/>
      <c r="E567" s="670" t="s">
        <v>72</v>
      </c>
      <c r="F567" s="670" t="s">
        <v>65</v>
      </c>
      <c r="G567" s="670" t="s">
        <v>2364</v>
      </c>
      <c r="H567" s="683">
        <v>1</v>
      </c>
    </row>
    <row r="568" spans="1:8" x14ac:dyDescent="0.25">
      <c r="A568" s="673" t="s">
        <v>1003</v>
      </c>
      <c r="B568" s="316">
        <v>566</v>
      </c>
      <c r="C568" s="692" t="str">
        <f ca="1">IF(H568="","Резерв",CONCATENATE(INDIRECT(ADDRESS(3+ТС!H568,2,1,0,"ЗДВ"),FALSE)," - промежуточное положение"))</f>
        <v>Приёмная задвижка №036.1.1 - промежуточное положение</v>
      </c>
      <c r="D568" s="220"/>
      <c r="E568" s="670" t="s">
        <v>72</v>
      </c>
      <c r="F568" s="670" t="s">
        <v>65</v>
      </c>
      <c r="G568" s="670" t="s">
        <v>2363</v>
      </c>
      <c r="H568" s="683">
        <v>1</v>
      </c>
    </row>
    <row r="569" spans="1:8" x14ac:dyDescent="0.25">
      <c r="A569" s="673" t="s">
        <v>1004</v>
      </c>
      <c r="B569" s="316">
        <v>567</v>
      </c>
      <c r="C569" s="692" t="str">
        <f ca="1">IF(H569="","Резерв",CONCATENATE(INDIRECT(ADDRESS(3+ТС!H569,2,1,0,"ЗДВ"),FALSE)," - контроль наличия напр. упр."))</f>
        <v>Приёмная задвижка №036.1.1 - контроль наличия напр. упр.</v>
      </c>
      <c r="D569" s="220"/>
      <c r="E569" s="670" t="s">
        <v>72</v>
      </c>
      <c r="F569" s="670" t="s">
        <v>65</v>
      </c>
      <c r="G569" s="670" t="s">
        <v>2513</v>
      </c>
      <c r="H569" s="683">
        <v>1</v>
      </c>
    </row>
    <row r="570" spans="1:8" x14ac:dyDescent="0.25">
      <c r="A570" s="673" t="s">
        <v>1005</v>
      </c>
      <c r="B570" s="316">
        <v>568</v>
      </c>
      <c r="C570" s="680" t="str">
        <f ca="1">IF(H570="","Резерв",CONCATENATE(INDIRECT(ADDRESS(3+ТС!H570,2,1,0,"ЗДВ"),FALSE)," - режим управления дистанционный"))</f>
        <v>Резерв</v>
      </c>
      <c r="D570" s="220"/>
      <c r="E570" s="670" t="s">
        <v>72</v>
      </c>
      <c r="F570" s="670" t="s">
        <v>65</v>
      </c>
      <c r="G570" s="139" t="s">
        <v>2507</v>
      </c>
      <c r="H570" s="683"/>
    </row>
    <row r="571" spans="1:8" x14ac:dyDescent="0.25">
      <c r="A571" s="673" t="s">
        <v>1006</v>
      </c>
      <c r="B571" s="316">
        <v>569</v>
      </c>
      <c r="C571" s="692" t="str">
        <f ca="1">IF(H571="","Резерв",CONCATENATE(INDIRECT(ADDRESS(3+ТС!H571,2,1,0,"ЗДВ"),FALSE)," - включен режим имитации"))</f>
        <v>Приёмная задвижка №036.1.1 - включен режим имитации</v>
      </c>
      <c r="D571" s="220"/>
      <c r="E571" s="670" t="s">
        <v>72</v>
      </c>
      <c r="F571" s="670" t="s">
        <v>65</v>
      </c>
      <c r="G571" s="670" t="s">
        <v>2338</v>
      </c>
      <c r="H571" s="683">
        <v>1</v>
      </c>
    </row>
    <row r="572" spans="1:8" x14ac:dyDescent="0.25">
      <c r="A572" s="673" t="s">
        <v>1007</v>
      </c>
      <c r="B572" s="316">
        <v>570</v>
      </c>
      <c r="C572" s="692" t="str">
        <f ca="1">IF(H572="","Резерв",CONCATENATE(INDIRECT(ADDRESS(3+ТС!H572,2,1,0,"ЗДВ"),FALSE)," - невыполнение команды открыть"))</f>
        <v>Приёмная задвижка №036.1.1 - невыполнение команды открыть</v>
      </c>
      <c r="D572" s="220"/>
      <c r="E572" s="670" t="s">
        <v>72</v>
      </c>
      <c r="F572" s="670" t="s">
        <v>65</v>
      </c>
      <c r="G572" s="670" t="s">
        <v>2519</v>
      </c>
      <c r="H572" s="683">
        <v>1</v>
      </c>
    </row>
    <row r="573" spans="1:8" x14ac:dyDescent="0.25">
      <c r="A573" s="673" t="s">
        <v>1008</v>
      </c>
      <c r="B573" s="316">
        <v>571</v>
      </c>
      <c r="C573" s="692" t="str">
        <f ca="1">IF(H573="","Резерв",CONCATENATE(INDIRECT(ADDRESS(3+ТС!H573,2,1,0,"ЗДВ"),FALSE)," - невыполнение команды закрыть"))</f>
        <v>Приёмная задвижка №036.1.1 - невыполнение команды закрыть</v>
      </c>
      <c r="D573" s="220"/>
      <c r="E573" s="670" t="s">
        <v>72</v>
      </c>
      <c r="F573" s="670" t="s">
        <v>65</v>
      </c>
      <c r="G573" s="670" t="s">
        <v>2520</v>
      </c>
      <c r="H573" s="683">
        <v>1</v>
      </c>
    </row>
    <row r="574" spans="1:8" x14ac:dyDescent="0.25">
      <c r="A574" s="673" t="s">
        <v>1009</v>
      </c>
      <c r="B574" s="316">
        <v>572</v>
      </c>
      <c r="C574" s="692" t="str">
        <f ca="1">IF(H574="","Резерв",CONCATENATE(INDIRECT(ADDRESS(3+ТС!H574,2,1,0,"ЗДВ"),FALSE)," - невыполнение команды стоп"))</f>
        <v>Приёмная задвижка №036.1.1 - невыполнение команды стоп</v>
      </c>
      <c r="D574" s="220"/>
      <c r="E574" s="670" t="s">
        <v>72</v>
      </c>
      <c r="F574" s="670" t="s">
        <v>65</v>
      </c>
      <c r="G574" s="670" t="s">
        <v>2521</v>
      </c>
      <c r="H574" s="683">
        <v>1</v>
      </c>
    </row>
    <row r="575" spans="1:8" x14ac:dyDescent="0.25">
      <c r="A575" s="673" t="s">
        <v>1010</v>
      </c>
      <c r="B575" s="316">
        <v>573</v>
      </c>
      <c r="C575" s="680" t="str">
        <f ca="1">IF(H575="","Резерв",CONCATENATE(INDIRECT(ADDRESS(3+ТС!H575,2,1,0,"ЗДВ"),FALSE)," - несовпадение интерефейсных и дискретных сигналов"))</f>
        <v>Резерв</v>
      </c>
      <c r="D575" s="220"/>
      <c r="E575" s="670" t="s">
        <v>72</v>
      </c>
      <c r="F575" s="670" t="s">
        <v>65</v>
      </c>
      <c r="G575" s="670" t="s">
        <v>3631</v>
      </c>
      <c r="H575" s="683"/>
    </row>
    <row r="576" spans="1:8" x14ac:dyDescent="0.25">
      <c r="A576" s="673" t="s">
        <v>1011</v>
      </c>
      <c r="B576" s="316">
        <v>574</v>
      </c>
      <c r="C576" s="680" t="str">
        <f ca="1">IF(H576="","Резерв",CONCATENATE(INDIRECT(ADDRESS(3+ТС!H576,2,1,0,"ЗДВ"),FALSE)," - нет интерфейсной связи с БУ привода"))</f>
        <v>Резерв</v>
      </c>
      <c r="D576" s="220"/>
      <c r="E576" s="670" t="s">
        <v>72</v>
      </c>
      <c r="F576" s="670" t="s">
        <v>65</v>
      </c>
      <c r="G576" s="670" t="s">
        <v>3593</v>
      </c>
      <c r="H576" s="683"/>
    </row>
    <row r="577" spans="1:8" x14ac:dyDescent="0.25">
      <c r="A577" s="673" t="s">
        <v>1012</v>
      </c>
      <c r="B577" s="316">
        <v>575</v>
      </c>
      <c r="C577" s="692" t="str">
        <f ca="1">IF(H577="","Резерв",CONCATENATE(INDIRECT(ADDRESS(3+ТС!H577,2,1,0,"ЗДВ"),FALSE)," - моментный выключатель открытия"))</f>
        <v>Приёмная задвижка №036.1.1 - моментный выключатель открытия</v>
      </c>
      <c r="D577" s="220"/>
      <c r="E577" s="670" t="s">
        <v>72</v>
      </c>
      <c r="F577" s="670" t="s">
        <v>65</v>
      </c>
      <c r="G577" s="670" t="s">
        <v>3218</v>
      </c>
      <c r="H577" s="683">
        <v>1</v>
      </c>
    </row>
    <row r="578" spans="1:8" x14ac:dyDescent="0.25">
      <c r="A578" s="673" t="s">
        <v>1013</v>
      </c>
      <c r="B578" s="316">
        <v>576</v>
      </c>
      <c r="C578" s="692" t="str">
        <f ca="1">IF(H578="","Резерв",CONCATENATE(INDIRECT(ADDRESS(3+ТС!H578,2,1,0,"ЗДВ"),FALSE)," - моментный выключатель закрытия"))</f>
        <v>Приёмная задвижка №036.1.1 - моментный выключатель закрытия</v>
      </c>
      <c r="D578" s="220"/>
      <c r="E578" s="670" t="s">
        <v>72</v>
      </c>
      <c r="F578" s="670" t="s">
        <v>65</v>
      </c>
      <c r="G578" s="670" t="s">
        <v>3219</v>
      </c>
      <c r="H578" s="683">
        <v>1</v>
      </c>
    </row>
    <row r="579" spans="1:8" x14ac:dyDescent="0.25">
      <c r="A579" s="673" t="s">
        <v>1014</v>
      </c>
      <c r="B579" s="316">
        <v>577</v>
      </c>
      <c r="C579" s="680" t="str">
        <f ca="1">IF(H579="","Резерв",CONCATENATE(INDIRECT(ADDRESS(3+ТС!H579,2,1,0,"ЗДВ"),FALSE)," - неисправность"))</f>
        <v>Резерв</v>
      </c>
      <c r="D579" s="220"/>
      <c r="E579" s="670" t="s">
        <v>72</v>
      </c>
      <c r="F579" s="670" t="s">
        <v>65</v>
      </c>
      <c r="G579" s="670" t="s">
        <v>2516</v>
      </c>
      <c r="H579" s="683"/>
    </row>
    <row r="580" spans="1:8" x14ac:dyDescent="0.25">
      <c r="A580" s="673" t="s">
        <v>1015</v>
      </c>
      <c r="B580" s="316">
        <v>578</v>
      </c>
      <c r="C580" s="680" t="str">
        <f ca="1">IF(H580="","Резерв",CONCATENATE(INDIRECT(ADDRESS(3+ТС!H580,2,1,0,"ЗДВ"),FALSE)," - самопроизвольное открытие"))</f>
        <v>Резерв</v>
      </c>
      <c r="D580" s="220"/>
      <c r="E580" s="670" t="s">
        <v>72</v>
      </c>
      <c r="F580" s="670" t="s">
        <v>65</v>
      </c>
      <c r="G580" s="670" t="s">
        <v>2522</v>
      </c>
      <c r="H580" s="683"/>
    </row>
    <row r="581" spans="1:8" x14ac:dyDescent="0.25">
      <c r="A581" s="673" t="s">
        <v>1016</v>
      </c>
      <c r="B581" s="316">
        <v>579</v>
      </c>
      <c r="C581" s="680" t="str">
        <f ca="1">IF(H581="","Резерв",CONCATENATE(INDIRECT(ADDRESS(3+ТС!H581,2,1,0,"ЗДВ"),FALSE)," - самопроизвольное закрытие"))</f>
        <v>Резерв</v>
      </c>
      <c r="D581" s="220"/>
      <c r="E581" s="670" t="s">
        <v>72</v>
      </c>
      <c r="F581" s="670" t="s">
        <v>65</v>
      </c>
      <c r="G581" s="307" t="s">
        <v>2523</v>
      </c>
      <c r="H581" s="684"/>
    </row>
    <row r="582" spans="1:8" x14ac:dyDescent="0.25">
      <c r="A582" s="673" t="s">
        <v>1017</v>
      </c>
      <c r="B582" s="316">
        <v>580</v>
      </c>
      <c r="C582" s="691" t="str">
        <f ca="1">IF(H582="","Резерв",CONCATENATE(INDIRECT(ADDRESS(3+ТС!H582,2,1,0,"ЗДВ"),FALSE)," - открыта"))</f>
        <v>Выкидная задвижка №036.1.2 - открыта</v>
      </c>
      <c r="D582" s="220"/>
      <c r="E582" s="670" t="s">
        <v>72</v>
      </c>
      <c r="F582" s="670" t="s">
        <v>65</v>
      </c>
      <c r="G582" s="670" t="s">
        <v>2503</v>
      </c>
      <c r="H582" s="682">
        <v>2</v>
      </c>
    </row>
    <row r="583" spans="1:8" x14ac:dyDescent="0.25">
      <c r="A583" s="673" t="s">
        <v>1018</v>
      </c>
      <c r="B583" s="316">
        <v>581</v>
      </c>
      <c r="C583" s="692" t="str">
        <f ca="1">IF(H583="","Резерв",CONCATENATE(INDIRECT(ADDRESS(3+ТС!H583,2,1,0,"ЗДВ"),FALSE)," - закрыта"))</f>
        <v>Выкидная задвижка №036.1.2 - закрыта</v>
      </c>
      <c r="D583" s="220"/>
      <c r="E583" s="670" t="s">
        <v>72</v>
      </c>
      <c r="F583" s="670" t="s">
        <v>65</v>
      </c>
      <c r="G583" s="670" t="s">
        <v>2504</v>
      </c>
      <c r="H583" s="683">
        <v>2</v>
      </c>
    </row>
    <row r="584" spans="1:8" x14ac:dyDescent="0.25">
      <c r="A584" s="673" t="s">
        <v>1019</v>
      </c>
      <c r="B584" s="316">
        <v>582</v>
      </c>
      <c r="C584" s="692" t="str">
        <f ca="1">IF(H584="","Резерв",CONCATENATE(INDIRECT(ADDRESS(3+ТС!H584,2,1,0,"ЗДВ"),FALSE)," - открывается"))</f>
        <v>Выкидная задвижка №036.1.2 - открывается</v>
      </c>
      <c r="D584" s="220"/>
      <c r="E584" s="670" t="s">
        <v>72</v>
      </c>
      <c r="F584" s="670" t="s">
        <v>65</v>
      </c>
      <c r="G584" s="670" t="s">
        <v>2502</v>
      </c>
      <c r="H584" s="683">
        <v>2</v>
      </c>
    </row>
    <row r="585" spans="1:8" x14ac:dyDescent="0.25">
      <c r="A585" s="673" t="s">
        <v>1020</v>
      </c>
      <c r="B585" s="316">
        <v>583</v>
      </c>
      <c r="C585" s="692" t="str">
        <f ca="1">IF(H585="","Резерв",CONCATENATE(INDIRECT(ADDRESS(3+ТС!H585,2,1,0,"ЗДВ"),FALSE)," - закрывается"))</f>
        <v>Выкидная задвижка №036.1.2 - закрывается</v>
      </c>
      <c r="D585" s="220"/>
      <c r="E585" s="670" t="s">
        <v>72</v>
      </c>
      <c r="F585" s="670" t="s">
        <v>65</v>
      </c>
      <c r="G585" s="670" t="s">
        <v>2364</v>
      </c>
      <c r="H585" s="683">
        <v>2</v>
      </c>
    </row>
    <row r="586" spans="1:8" x14ac:dyDescent="0.25">
      <c r="A586" s="673" t="s">
        <v>1021</v>
      </c>
      <c r="B586" s="316">
        <v>584</v>
      </c>
      <c r="C586" s="692" t="str">
        <f ca="1">IF(H586="","Резерв",CONCATENATE(INDIRECT(ADDRESS(3+ТС!H586,2,1,0,"ЗДВ"),FALSE)," - промежуточное положение"))</f>
        <v>Выкидная задвижка №036.1.2 - промежуточное положение</v>
      </c>
      <c r="D586" s="220"/>
      <c r="E586" s="670" t="s">
        <v>72</v>
      </c>
      <c r="F586" s="670" t="s">
        <v>65</v>
      </c>
      <c r="G586" s="670" t="s">
        <v>2363</v>
      </c>
      <c r="H586" s="683">
        <v>2</v>
      </c>
    </row>
    <row r="587" spans="1:8" x14ac:dyDescent="0.25">
      <c r="A587" s="673" t="s">
        <v>1022</v>
      </c>
      <c r="B587" s="316">
        <v>585</v>
      </c>
      <c r="C587" s="692" t="str">
        <f ca="1">IF(H587="","Резерв",CONCATENATE(INDIRECT(ADDRESS(3+ТС!H587,2,1,0,"ЗДВ"),FALSE)," - контроль наличия напр. упр."))</f>
        <v>Выкидная задвижка №036.1.2 - контроль наличия напр. упр.</v>
      </c>
      <c r="D587" s="220"/>
      <c r="E587" s="670" t="s">
        <v>72</v>
      </c>
      <c r="F587" s="670" t="s">
        <v>65</v>
      </c>
      <c r="G587" s="670" t="s">
        <v>2513</v>
      </c>
      <c r="H587" s="683">
        <v>2</v>
      </c>
    </row>
    <row r="588" spans="1:8" x14ac:dyDescent="0.25">
      <c r="A588" s="673" t="s">
        <v>1023</v>
      </c>
      <c r="B588" s="316">
        <v>586</v>
      </c>
      <c r="C588" s="680" t="str">
        <f ca="1">IF(H588="","Резерв",CONCATENATE(INDIRECT(ADDRESS(3+ТС!H588,2,1,0,"ЗДВ"),FALSE)," - режим управления дистанционный"))</f>
        <v>Резерв</v>
      </c>
      <c r="D588" s="220"/>
      <c r="E588" s="670" t="s">
        <v>72</v>
      </c>
      <c r="F588" s="670" t="s">
        <v>65</v>
      </c>
      <c r="G588" s="139" t="s">
        <v>2507</v>
      </c>
      <c r="H588" s="683"/>
    </row>
    <row r="589" spans="1:8" x14ac:dyDescent="0.25">
      <c r="A589" s="673" t="s">
        <v>1024</v>
      </c>
      <c r="B589" s="316">
        <v>587</v>
      </c>
      <c r="C589" s="692" t="str">
        <f ca="1">IF(H589="","Резерв",CONCATENATE(INDIRECT(ADDRESS(3+ТС!H589,2,1,0,"ЗДВ"),FALSE)," - включен режим имитации"))</f>
        <v>Выкидная задвижка №036.1.2 - включен режим имитации</v>
      </c>
      <c r="D589" s="220"/>
      <c r="E589" s="670" t="s">
        <v>72</v>
      </c>
      <c r="F589" s="670" t="s">
        <v>65</v>
      </c>
      <c r="G589" s="670" t="s">
        <v>2338</v>
      </c>
      <c r="H589" s="683">
        <v>2</v>
      </c>
    </row>
    <row r="590" spans="1:8" x14ac:dyDescent="0.25">
      <c r="A590" s="673" t="s">
        <v>1025</v>
      </c>
      <c r="B590" s="316">
        <v>588</v>
      </c>
      <c r="C590" s="692" t="str">
        <f ca="1">IF(H590="","Резерв",CONCATENATE(INDIRECT(ADDRESS(3+ТС!H590,2,1,0,"ЗДВ"),FALSE)," - невыполнение команды открыть"))</f>
        <v>Выкидная задвижка №036.1.2 - невыполнение команды открыть</v>
      </c>
      <c r="D590" s="220"/>
      <c r="E590" s="670" t="s">
        <v>72</v>
      </c>
      <c r="F590" s="670" t="s">
        <v>65</v>
      </c>
      <c r="G590" s="670" t="s">
        <v>2519</v>
      </c>
      <c r="H590" s="683">
        <v>2</v>
      </c>
    </row>
    <row r="591" spans="1:8" x14ac:dyDescent="0.25">
      <c r="A591" s="673" t="s">
        <v>1026</v>
      </c>
      <c r="B591" s="316">
        <v>589</v>
      </c>
      <c r="C591" s="692" t="str">
        <f ca="1">IF(H591="","Резерв",CONCATENATE(INDIRECT(ADDRESS(3+ТС!H591,2,1,0,"ЗДВ"),FALSE)," - невыполнение команды закрыть"))</f>
        <v>Выкидная задвижка №036.1.2 - невыполнение команды закрыть</v>
      </c>
      <c r="D591" s="220"/>
      <c r="E591" s="670" t="s">
        <v>72</v>
      </c>
      <c r="F591" s="670" t="s">
        <v>65</v>
      </c>
      <c r="G591" s="670" t="s">
        <v>2520</v>
      </c>
      <c r="H591" s="683">
        <v>2</v>
      </c>
    </row>
    <row r="592" spans="1:8" x14ac:dyDescent="0.25">
      <c r="A592" s="673" t="s">
        <v>1027</v>
      </c>
      <c r="B592" s="316">
        <v>590</v>
      </c>
      <c r="C592" s="692" t="str">
        <f ca="1">IF(H592="","Резерв",CONCATENATE(INDIRECT(ADDRESS(3+ТС!H592,2,1,0,"ЗДВ"),FALSE)," - невыполнение команды стоп"))</f>
        <v>Выкидная задвижка №036.1.2 - невыполнение команды стоп</v>
      </c>
      <c r="D592" s="220"/>
      <c r="E592" s="670" t="s">
        <v>72</v>
      </c>
      <c r="F592" s="670" t="s">
        <v>65</v>
      </c>
      <c r="G592" s="670" t="s">
        <v>2521</v>
      </c>
      <c r="H592" s="683">
        <v>2</v>
      </c>
    </row>
    <row r="593" spans="1:8" x14ac:dyDescent="0.25">
      <c r="A593" s="673" t="s">
        <v>1028</v>
      </c>
      <c r="B593" s="316">
        <v>591</v>
      </c>
      <c r="C593" s="680" t="str">
        <f ca="1">IF(H593="","Резерв",CONCATENATE(INDIRECT(ADDRESS(3+ТС!H593,2,1,0,"ЗДВ"),FALSE)," - несовпадение интерефейсных и дискретных сигналов"))</f>
        <v>Резерв</v>
      </c>
      <c r="D593" s="220"/>
      <c r="E593" s="670" t="s">
        <v>72</v>
      </c>
      <c r="F593" s="670" t="s">
        <v>65</v>
      </c>
      <c r="G593" s="670" t="s">
        <v>3631</v>
      </c>
      <c r="H593" s="683"/>
    </row>
    <row r="594" spans="1:8" x14ac:dyDescent="0.25">
      <c r="A594" s="673" t="s">
        <v>1029</v>
      </c>
      <c r="B594" s="316">
        <v>592</v>
      </c>
      <c r="C594" s="680" t="str">
        <f ca="1">IF(H594="","Резерв",CONCATENATE(INDIRECT(ADDRESS(3+ТС!H594,2,1,0,"ЗДВ"),FALSE)," - нет интерфейсной связи с БУ привода"))</f>
        <v>Резерв</v>
      </c>
      <c r="D594" s="220"/>
      <c r="E594" s="670" t="s">
        <v>72</v>
      </c>
      <c r="F594" s="670" t="s">
        <v>65</v>
      </c>
      <c r="G594" s="670" t="s">
        <v>3593</v>
      </c>
      <c r="H594" s="683"/>
    </row>
    <row r="595" spans="1:8" x14ac:dyDescent="0.25">
      <c r="A595" s="673" t="s">
        <v>1030</v>
      </c>
      <c r="B595" s="316">
        <v>593</v>
      </c>
      <c r="C595" s="692" t="str">
        <f ca="1">IF(H595="","Резерв",CONCATENATE(INDIRECT(ADDRESS(3+ТС!H595,2,1,0,"ЗДВ"),FALSE)," - моментный выключатель открытия"))</f>
        <v>Выкидная задвижка №036.1.2 - моментный выключатель открытия</v>
      </c>
      <c r="D595" s="220"/>
      <c r="E595" s="670" t="s">
        <v>72</v>
      </c>
      <c r="F595" s="670" t="s">
        <v>65</v>
      </c>
      <c r="G595" s="670" t="s">
        <v>3218</v>
      </c>
      <c r="H595" s="683">
        <v>2</v>
      </c>
    </row>
    <row r="596" spans="1:8" x14ac:dyDescent="0.25">
      <c r="A596" s="673" t="s">
        <v>1031</v>
      </c>
      <c r="B596" s="316">
        <v>594</v>
      </c>
      <c r="C596" s="692" t="str">
        <f ca="1">IF(H596="","Резерв",CONCATENATE(INDIRECT(ADDRESS(3+ТС!H596,2,1,0,"ЗДВ"),FALSE)," - моментный выключатель закрытия"))</f>
        <v>Выкидная задвижка №036.1.2 - моментный выключатель закрытия</v>
      </c>
      <c r="D596" s="220"/>
      <c r="E596" s="670" t="s">
        <v>72</v>
      </c>
      <c r="F596" s="670" t="s">
        <v>65</v>
      </c>
      <c r="G596" s="670" t="s">
        <v>3219</v>
      </c>
      <c r="H596" s="683">
        <v>2</v>
      </c>
    </row>
    <row r="597" spans="1:8" x14ac:dyDescent="0.25">
      <c r="A597" s="673" t="s">
        <v>1032</v>
      </c>
      <c r="B597" s="316">
        <v>595</v>
      </c>
      <c r="C597" s="680" t="str">
        <f ca="1">IF(H597="","Резерв",CONCATENATE(INDIRECT(ADDRESS(3+ТС!H597,2,1,0,"ЗДВ"),FALSE)," - неисправность"))</f>
        <v>Резерв</v>
      </c>
      <c r="D597" s="220"/>
      <c r="E597" s="670" t="s">
        <v>72</v>
      </c>
      <c r="F597" s="670" t="s">
        <v>65</v>
      </c>
      <c r="G597" s="670" t="s">
        <v>2516</v>
      </c>
      <c r="H597" s="683"/>
    </row>
    <row r="598" spans="1:8" x14ac:dyDescent="0.25">
      <c r="A598" s="673" t="s">
        <v>1033</v>
      </c>
      <c r="B598" s="316">
        <v>596</v>
      </c>
      <c r="C598" s="680" t="str">
        <f ca="1">IF(H598="","Резерв",CONCATENATE(INDIRECT(ADDRESS(3+ТС!H598,2,1,0,"ЗДВ"),FALSE)," - самопроизвольное открытие"))</f>
        <v>Резерв</v>
      </c>
      <c r="D598" s="220"/>
      <c r="E598" s="670" t="s">
        <v>72</v>
      </c>
      <c r="F598" s="670" t="s">
        <v>65</v>
      </c>
      <c r="G598" s="670" t="s">
        <v>2522</v>
      </c>
      <c r="H598" s="683"/>
    </row>
    <row r="599" spans="1:8" x14ac:dyDescent="0.25">
      <c r="A599" s="673" t="s">
        <v>1034</v>
      </c>
      <c r="B599" s="316">
        <v>597</v>
      </c>
      <c r="C599" s="681" t="str">
        <f ca="1">IF(H599="","Резерв",CONCATENATE(INDIRECT(ADDRESS(3+ТС!H599,2,1,0,"ЗДВ"),FALSE)," - самопроизвольное закрытие"))</f>
        <v>Резерв</v>
      </c>
      <c r="D599" s="220"/>
      <c r="E599" s="670" t="s">
        <v>72</v>
      </c>
      <c r="F599" s="670" t="s">
        <v>65</v>
      </c>
      <c r="G599" s="307" t="s">
        <v>2523</v>
      </c>
      <c r="H599" s="684"/>
    </row>
    <row r="600" spans="1:8" x14ac:dyDescent="0.25">
      <c r="A600" s="673" t="s">
        <v>1035</v>
      </c>
      <c r="B600" s="316">
        <v>598</v>
      </c>
      <c r="C600" s="691" t="str">
        <f ca="1">IF(H600="","Резерв",CONCATENATE(INDIRECT(ADDRESS(3+ТС!H600,2,1,0,"ЗДВ"),FALSE)," - открыта"))</f>
        <v>Приёмная задвижка №036.2.1 - открыта</v>
      </c>
      <c r="D600" s="220"/>
      <c r="E600" s="670" t="s">
        <v>72</v>
      </c>
      <c r="F600" s="670" t="s">
        <v>65</v>
      </c>
      <c r="G600" s="670" t="s">
        <v>2503</v>
      </c>
      <c r="H600" s="682">
        <v>3</v>
      </c>
    </row>
    <row r="601" spans="1:8" x14ac:dyDescent="0.25">
      <c r="A601" s="673" t="s">
        <v>1036</v>
      </c>
      <c r="B601" s="316">
        <v>599</v>
      </c>
      <c r="C601" s="692" t="str">
        <f ca="1">IF(H601="","Резерв",CONCATENATE(INDIRECT(ADDRESS(3+ТС!H601,2,1,0,"ЗДВ"),FALSE)," - закрыта"))</f>
        <v>Приёмная задвижка №036.2.1 - закрыта</v>
      </c>
      <c r="D601" s="220"/>
      <c r="E601" s="670" t="s">
        <v>72</v>
      </c>
      <c r="F601" s="670" t="s">
        <v>65</v>
      </c>
      <c r="G601" s="670" t="s">
        <v>2504</v>
      </c>
      <c r="H601" s="683">
        <v>3</v>
      </c>
    </row>
    <row r="602" spans="1:8" x14ac:dyDescent="0.25">
      <c r="A602" s="673" t="s">
        <v>1037</v>
      </c>
      <c r="B602" s="316">
        <v>600</v>
      </c>
      <c r="C602" s="692" t="str">
        <f ca="1">IF(H602="","Резерв",CONCATENATE(INDIRECT(ADDRESS(3+ТС!H602,2,1,0,"ЗДВ"),FALSE)," - открывается"))</f>
        <v>Приёмная задвижка №036.2.1 - открывается</v>
      </c>
      <c r="D602" s="220"/>
      <c r="E602" s="670" t="s">
        <v>72</v>
      </c>
      <c r="F602" s="670" t="s">
        <v>65</v>
      </c>
      <c r="G602" s="670" t="s">
        <v>2502</v>
      </c>
      <c r="H602" s="683">
        <v>3</v>
      </c>
    </row>
    <row r="603" spans="1:8" x14ac:dyDescent="0.25">
      <c r="A603" s="673" t="s">
        <v>1038</v>
      </c>
      <c r="B603" s="316">
        <v>601</v>
      </c>
      <c r="C603" s="692" t="str">
        <f ca="1">IF(H603="","Резерв",CONCATENATE(INDIRECT(ADDRESS(3+ТС!H603,2,1,0,"ЗДВ"),FALSE)," - закрывается"))</f>
        <v>Приёмная задвижка №036.2.1 - закрывается</v>
      </c>
      <c r="D603" s="220"/>
      <c r="E603" s="670" t="s">
        <v>72</v>
      </c>
      <c r="F603" s="670" t="s">
        <v>65</v>
      </c>
      <c r="G603" s="670" t="s">
        <v>2364</v>
      </c>
      <c r="H603" s="683">
        <v>3</v>
      </c>
    </row>
    <row r="604" spans="1:8" x14ac:dyDescent="0.25">
      <c r="A604" s="673" t="s">
        <v>1039</v>
      </c>
      <c r="B604" s="316">
        <v>602</v>
      </c>
      <c r="C604" s="692" t="str">
        <f ca="1">IF(H604="","Резерв",CONCATENATE(INDIRECT(ADDRESS(3+ТС!H604,2,1,0,"ЗДВ"),FALSE)," - промежуточное положение"))</f>
        <v>Приёмная задвижка №036.2.1 - промежуточное положение</v>
      </c>
      <c r="D604" s="220"/>
      <c r="E604" s="670" t="s">
        <v>72</v>
      </c>
      <c r="F604" s="670" t="s">
        <v>65</v>
      </c>
      <c r="G604" s="670" t="s">
        <v>2363</v>
      </c>
      <c r="H604" s="683">
        <v>3</v>
      </c>
    </row>
    <row r="605" spans="1:8" x14ac:dyDescent="0.25">
      <c r="A605" s="673" t="s">
        <v>1040</v>
      </c>
      <c r="B605" s="316">
        <v>603</v>
      </c>
      <c r="C605" s="692" t="str">
        <f ca="1">IF(H605="","Резерв",CONCATENATE(INDIRECT(ADDRESS(3+ТС!H605,2,1,0,"ЗДВ"),FALSE)," - контроль наличия напр. упр."))</f>
        <v>Приёмная задвижка №036.2.1 - контроль наличия напр. упр.</v>
      </c>
      <c r="D605" s="220"/>
      <c r="E605" s="670" t="s">
        <v>72</v>
      </c>
      <c r="F605" s="670" t="s">
        <v>65</v>
      </c>
      <c r="G605" s="670" t="s">
        <v>2513</v>
      </c>
      <c r="H605" s="683">
        <v>3</v>
      </c>
    </row>
    <row r="606" spans="1:8" x14ac:dyDescent="0.25">
      <c r="A606" s="673" t="s">
        <v>1041</v>
      </c>
      <c r="B606" s="316">
        <v>604</v>
      </c>
      <c r="C606" s="680" t="str">
        <f ca="1">IF(H606="","Резерв",CONCATENATE(INDIRECT(ADDRESS(3+ТС!H606,2,1,0,"ЗДВ"),FALSE)," - режим управления дистанционный"))</f>
        <v>Резерв</v>
      </c>
      <c r="D606" s="220"/>
      <c r="E606" s="670" t="s">
        <v>72</v>
      </c>
      <c r="F606" s="670" t="s">
        <v>65</v>
      </c>
      <c r="G606" s="139" t="s">
        <v>2507</v>
      </c>
      <c r="H606" s="683"/>
    </row>
    <row r="607" spans="1:8" x14ac:dyDescent="0.25">
      <c r="A607" s="673" t="s">
        <v>1042</v>
      </c>
      <c r="B607" s="316">
        <v>605</v>
      </c>
      <c r="C607" s="692" t="str">
        <f ca="1">IF(H607="","Резерв",CONCATENATE(INDIRECT(ADDRESS(3+ТС!H607,2,1,0,"ЗДВ"),FALSE)," - включен режим имитации"))</f>
        <v>Приёмная задвижка №036.2.1 - включен режим имитации</v>
      </c>
      <c r="D607" s="220"/>
      <c r="E607" s="670" t="s">
        <v>72</v>
      </c>
      <c r="F607" s="670" t="s">
        <v>65</v>
      </c>
      <c r="G607" s="670" t="s">
        <v>2338</v>
      </c>
      <c r="H607" s="683">
        <v>3</v>
      </c>
    </row>
    <row r="608" spans="1:8" x14ac:dyDescent="0.25">
      <c r="A608" s="673" t="s">
        <v>1043</v>
      </c>
      <c r="B608" s="316">
        <v>606</v>
      </c>
      <c r="C608" s="692" t="str">
        <f ca="1">IF(H608="","Резерв",CONCATENATE(INDIRECT(ADDRESS(3+ТС!H608,2,1,0,"ЗДВ"),FALSE)," - невыполнение команды открыть"))</f>
        <v>Приёмная задвижка №036.2.1 - невыполнение команды открыть</v>
      </c>
      <c r="D608" s="220"/>
      <c r="E608" s="670" t="s">
        <v>72</v>
      </c>
      <c r="F608" s="670" t="s">
        <v>65</v>
      </c>
      <c r="G608" s="670" t="s">
        <v>2519</v>
      </c>
      <c r="H608" s="683">
        <v>3</v>
      </c>
    </row>
    <row r="609" spans="1:8" x14ac:dyDescent="0.25">
      <c r="A609" s="673" t="s">
        <v>1044</v>
      </c>
      <c r="B609" s="316">
        <v>607</v>
      </c>
      <c r="C609" s="692" t="str">
        <f ca="1">IF(H609="","Резерв",CONCATENATE(INDIRECT(ADDRESS(3+ТС!H609,2,1,0,"ЗДВ"),FALSE)," - невыполнение команды закрыть"))</f>
        <v>Приёмная задвижка №036.2.1 - невыполнение команды закрыть</v>
      </c>
      <c r="D609" s="220"/>
      <c r="E609" s="670" t="s">
        <v>72</v>
      </c>
      <c r="F609" s="670" t="s">
        <v>65</v>
      </c>
      <c r="G609" s="670" t="s">
        <v>2520</v>
      </c>
      <c r="H609" s="683">
        <v>3</v>
      </c>
    </row>
    <row r="610" spans="1:8" x14ac:dyDescent="0.25">
      <c r="A610" s="673" t="s">
        <v>1045</v>
      </c>
      <c r="B610" s="316">
        <v>608</v>
      </c>
      <c r="C610" s="692" t="str">
        <f ca="1">IF(H610="","Резерв",CONCATENATE(INDIRECT(ADDRESS(3+ТС!H610,2,1,0,"ЗДВ"),FALSE)," - невыполнение команды стоп"))</f>
        <v>Приёмная задвижка №036.2.1 - невыполнение команды стоп</v>
      </c>
      <c r="D610" s="220"/>
      <c r="E610" s="670" t="s">
        <v>72</v>
      </c>
      <c r="F610" s="670" t="s">
        <v>65</v>
      </c>
      <c r="G610" s="670" t="s">
        <v>2521</v>
      </c>
      <c r="H610" s="683">
        <v>3</v>
      </c>
    </row>
    <row r="611" spans="1:8" x14ac:dyDescent="0.25">
      <c r="A611" s="673" t="s">
        <v>1046</v>
      </c>
      <c r="B611" s="316">
        <v>609</v>
      </c>
      <c r="C611" s="680" t="str">
        <f ca="1">IF(H611="","Резерв",CONCATENATE(INDIRECT(ADDRESS(3+ТС!H611,2,1,0,"ЗДВ"),FALSE)," - несовпадение интерефейсных и дискретных сигналов"))</f>
        <v>Резерв</v>
      </c>
      <c r="D611" s="220"/>
      <c r="E611" s="670" t="s">
        <v>72</v>
      </c>
      <c r="F611" s="670" t="s">
        <v>65</v>
      </c>
      <c r="G611" s="670" t="s">
        <v>3631</v>
      </c>
      <c r="H611" s="683"/>
    </row>
    <row r="612" spans="1:8" x14ac:dyDescent="0.25">
      <c r="A612" s="673" t="s">
        <v>1047</v>
      </c>
      <c r="B612" s="316">
        <v>610</v>
      </c>
      <c r="C612" s="680" t="str">
        <f ca="1">IF(H612="","Резерв",CONCATENATE(INDIRECT(ADDRESS(3+ТС!H612,2,1,0,"ЗДВ"),FALSE)," - нет интерфейсной связи с БУ привода"))</f>
        <v>Резерв</v>
      </c>
      <c r="D612" s="220"/>
      <c r="E612" s="670" t="s">
        <v>72</v>
      </c>
      <c r="F612" s="670" t="s">
        <v>65</v>
      </c>
      <c r="G612" s="670" t="s">
        <v>3593</v>
      </c>
      <c r="H612" s="683"/>
    </row>
    <row r="613" spans="1:8" x14ac:dyDescent="0.25">
      <c r="A613" s="673" t="s">
        <v>1048</v>
      </c>
      <c r="B613" s="316">
        <v>611</v>
      </c>
      <c r="C613" s="692" t="str">
        <f ca="1">IF(H613="","Резерв",CONCATENATE(INDIRECT(ADDRESS(3+ТС!H613,2,1,0,"ЗДВ"),FALSE)," - моментный выключатель открытия"))</f>
        <v>Приёмная задвижка №036.2.1 - моментный выключатель открытия</v>
      </c>
      <c r="D613" s="220"/>
      <c r="E613" s="670" t="s">
        <v>72</v>
      </c>
      <c r="F613" s="670" t="s">
        <v>65</v>
      </c>
      <c r="G613" s="670" t="s">
        <v>3218</v>
      </c>
      <c r="H613" s="683">
        <v>3</v>
      </c>
    </row>
    <row r="614" spans="1:8" x14ac:dyDescent="0.25">
      <c r="A614" s="673" t="s">
        <v>1049</v>
      </c>
      <c r="B614" s="316">
        <v>612</v>
      </c>
      <c r="C614" s="692" t="str">
        <f ca="1">IF(H614="","Резерв",CONCATENATE(INDIRECT(ADDRESS(3+ТС!H614,2,1,0,"ЗДВ"),FALSE)," - моментный выключатель закрытия"))</f>
        <v>Приёмная задвижка №036.2.1 - моментный выключатель закрытия</v>
      </c>
      <c r="D614" s="220"/>
      <c r="E614" s="670" t="s">
        <v>72</v>
      </c>
      <c r="F614" s="670" t="s">
        <v>65</v>
      </c>
      <c r="G614" s="670" t="s">
        <v>3219</v>
      </c>
      <c r="H614" s="683">
        <v>3</v>
      </c>
    </row>
    <row r="615" spans="1:8" x14ac:dyDescent="0.25">
      <c r="A615" s="673" t="s">
        <v>1050</v>
      </c>
      <c r="B615" s="316">
        <v>613</v>
      </c>
      <c r="C615" s="680" t="str">
        <f ca="1">IF(H615="","Резерв",CONCATENATE(INDIRECT(ADDRESS(3+ТС!H615,2,1,0,"ЗДВ"),FALSE)," - неисправность"))</f>
        <v>Резерв</v>
      </c>
      <c r="D615" s="220"/>
      <c r="E615" s="670" t="s">
        <v>72</v>
      </c>
      <c r="F615" s="670" t="s">
        <v>65</v>
      </c>
      <c r="G615" s="670" t="s">
        <v>2516</v>
      </c>
      <c r="H615" s="683"/>
    </row>
    <row r="616" spans="1:8" x14ac:dyDescent="0.25">
      <c r="A616" s="673" t="s">
        <v>1051</v>
      </c>
      <c r="B616" s="316">
        <v>614</v>
      </c>
      <c r="C616" s="680" t="str">
        <f ca="1">IF(H616="","Резерв",CONCATENATE(INDIRECT(ADDRESS(3+ТС!H616,2,1,0,"ЗДВ"),FALSE)," - самопроизвольное открытие"))</f>
        <v>Резерв</v>
      </c>
      <c r="D616" s="220"/>
      <c r="E616" s="670" t="s">
        <v>72</v>
      </c>
      <c r="F616" s="670" t="s">
        <v>65</v>
      </c>
      <c r="G616" s="670" t="s">
        <v>2522</v>
      </c>
      <c r="H616" s="683"/>
    </row>
    <row r="617" spans="1:8" x14ac:dyDescent="0.25">
      <c r="A617" s="673" t="s">
        <v>1052</v>
      </c>
      <c r="B617" s="316">
        <v>615</v>
      </c>
      <c r="C617" s="681" t="str">
        <f ca="1">IF(H617="","Резерв",CONCATENATE(INDIRECT(ADDRESS(3+ТС!H617,2,1,0,"ЗДВ"),FALSE)," - самопроизвольное закрытие"))</f>
        <v>Резерв</v>
      </c>
      <c r="D617" s="220"/>
      <c r="E617" s="670" t="s">
        <v>72</v>
      </c>
      <c r="F617" s="670" t="s">
        <v>65</v>
      </c>
      <c r="G617" s="307" t="s">
        <v>2523</v>
      </c>
      <c r="H617" s="684"/>
    </row>
    <row r="618" spans="1:8" x14ac:dyDescent="0.25">
      <c r="A618" s="673" t="s">
        <v>1053</v>
      </c>
      <c r="B618" s="316">
        <v>616</v>
      </c>
      <c r="C618" s="691" t="str">
        <f ca="1">IF(H618="","Резерв",CONCATENATE(INDIRECT(ADDRESS(3+ТС!H618,2,1,0,"ЗДВ"),FALSE)," - открыта"))</f>
        <v>Выкидная задвижка №036.2.2 - открыта</v>
      </c>
      <c r="D618" s="220"/>
      <c r="E618" s="670" t="s">
        <v>72</v>
      </c>
      <c r="F618" s="670" t="s">
        <v>65</v>
      </c>
      <c r="G618" s="670" t="s">
        <v>2503</v>
      </c>
      <c r="H618" s="682">
        <v>4</v>
      </c>
    </row>
    <row r="619" spans="1:8" x14ac:dyDescent="0.25">
      <c r="A619" s="673" t="s">
        <v>1054</v>
      </c>
      <c r="B619" s="316">
        <v>617</v>
      </c>
      <c r="C619" s="692" t="str">
        <f ca="1">IF(H619="","Резерв",CONCATENATE(INDIRECT(ADDRESS(3+ТС!H619,2,1,0,"ЗДВ"),FALSE)," - закрыта"))</f>
        <v>Выкидная задвижка №036.2.2 - закрыта</v>
      </c>
      <c r="D619" s="220"/>
      <c r="E619" s="670" t="s">
        <v>72</v>
      </c>
      <c r="F619" s="670" t="s">
        <v>65</v>
      </c>
      <c r="G619" s="670" t="s">
        <v>2504</v>
      </c>
      <c r="H619" s="683">
        <v>4</v>
      </c>
    </row>
    <row r="620" spans="1:8" x14ac:dyDescent="0.25">
      <c r="A620" s="673" t="s">
        <v>1055</v>
      </c>
      <c r="B620" s="316">
        <v>618</v>
      </c>
      <c r="C620" s="692" t="str">
        <f ca="1">IF(H620="","Резерв",CONCATENATE(INDIRECT(ADDRESS(3+ТС!H620,2,1,0,"ЗДВ"),FALSE)," - открывается"))</f>
        <v>Выкидная задвижка №036.2.2 - открывается</v>
      </c>
      <c r="D620" s="220"/>
      <c r="E620" s="670" t="s">
        <v>72</v>
      </c>
      <c r="F620" s="670" t="s">
        <v>65</v>
      </c>
      <c r="G620" s="670" t="s">
        <v>2502</v>
      </c>
      <c r="H620" s="683">
        <v>4</v>
      </c>
    </row>
    <row r="621" spans="1:8" x14ac:dyDescent="0.25">
      <c r="A621" s="673" t="s">
        <v>1056</v>
      </c>
      <c r="B621" s="316">
        <v>619</v>
      </c>
      <c r="C621" s="692" t="str">
        <f ca="1">IF(H621="","Резерв",CONCATENATE(INDIRECT(ADDRESS(3+ТС!H621,2,1,0,"ЗДВ"),FALSE)," - закрывается"))</f>
        <v>Выкидная задвижка №036.2.2 - закрывается</v>
      </c>
      <c r="D621" s="220"/>
      <c r="E621" s="670" t="s">
        <v>72</v>
      </c>
      <c r="F621" s="670" t="s">
        <v>65</v>
      </c>
      <c r="G621" s="670" t="s">
        <v>2364</v>
      </c>
      <c r="H621" s="683">
        <v>4</v>
      </c>
    </row>
    <row r="622" spans="1:8" x14ac:dyDescent="0.25">
      <c r="A622" s="673" t="s">
        <v>1057</v>
      </c>
      <c r="B622" s="316">
        <v>620</v>
      </c>
      <c r="C622" s="692" t="str">
        <f ca="1">IF(H622="","Резерв",CONCATENATE(INDIRECT(ADDRESS(3+ТС!H622,2,1,0,"ЗДВ"),FALSE)," - промежуточное положение"))</f>
        <v>Выкидная задвижка №036.2.2 - промежуточное положение</v>
      </c>
      <c r="D622" s="220"/>
      <c r="E622" s="670" t="s">
        <v>72</v>
      </c>
      <c r="F622" s="670" t="s">
        <v>65</v>
      </c>
      <c r="G622" s="670" t="s">
        <v>2363</v>
      </c>
      <c r="H622" s="683">
        <v>4</v>
      </c>
    </row>
    <row r="623" spans="1:8" x14ac:dyDescent="0.25">
      <c r="A623" s="673" t="s">
        <v>1058</v>
      </c>
      <c r="B623" s="316">
        <v>621</v>
      </c>
      <c r="C623" s="692" t="str">
        <f ca="1">IF(H623="","Резерв",CONCATENATE(INDIRECT(ADDRESS(3+ТС!H623,2,1,0,"ЗДВ"),FALSE)," - контроль наличия напр. упр."))</f>
        <v>Выкидная задвижка №036.2.2 - контроль наличия напр. упр.</v>
      </c>
      <c r="D623" s="220"/>
      <c r="E623" s="670" t="s">
        <v>72</v>
      </c>
      <c r="F623" s="670" t="s">
        <v>65</v>
      </c>
      <c r="G623" s="670" t="s">
        <v>2513</v>
      </c>
      <c r="H623" s="683">
        <v>4</v>
      </c>
    </row>
    <row r="624" spans="1:8" x14ac:dyDescent="0.25">
      <c r="A624" s="673" t="s">
        <v>1059</v>
      </c>
      <c r="B624" s="316">
        <v>622</v>
      </c>
      <c r="C624" s="680" t="str">
        <f ca="1">IF(H624="","Резерв",CONCATENATE(INDIRECT(ADDRESS(3+ТС!H624,2,1,0,"ЗДВ"),FALSE)," - режим управления дистанционный"))</f>
        <v>Резерв</v>
      </c>
      <c r="D624" s="220"/>
      <c r="E624" s="670" t="s">
        <v>72</v>
      </c>
      <c r="F624" s="670" t="s">
        <v>65</v>
      </c>
      <c r="G624" s="139" t="s">
        <v>2507</v>
      </c>
      <c r="H624" s="683"/>
    </row>
    <row r="625" spans="1:8" x14ac:dyDescent="0.25">
      <c r="A625" s="673" t="s">
        <v>1060</v>
      </c>
      <c r="B625" s="316">
        <v>623</v>
      </c>
      <c r="C625" s="692" t="str">
        <f ca="1">IF(H625="","Резерв",CONCATENATE(INDIRECT(ADDRESS(3+ТС!H625,2,1,0,"ЗДВ"),FALSE)," - включен режим имитации"))</f>
        <v>Выкидная задвижка №036.2.2 - включен режим имитации</v>
      </c>
      <c r="D625" s="220"/>
      <c r="E625" s="670" t="s">
        <v>72</v>
      </c>
      <c r="F625" s="670" t="s">
        <v>65</v>
      </c>
      <c r="G625" s="670" t="s">
        <v>2338</v>
      </c>
      <c r="H625" s="683">
        <v>4</v>
      </c>
    </row>
    <row r="626" spans="1:8" x14ac:dyDescent="0.25">
      <c r="A626" s="673" t="s">
        <v>1061</v>
      </c>
      <c r="B626" s="316">
        <v>624</v>
      </c>
      <c r="C626" s="692" t="str">
        <f ca="1">IF(H626="","Резерв",CONCATENATE(INDIRECT(ADDRESS(3+ТС!H626,2,1,0,"ЗДВ"),FALSE)," - невыполнение команды открыть"))</f>
        <v>Выкидная задвижка №036.2.2 - невыполнение команды открыть</v>
      </c>
      <c r="D626" s="220"/>
      <c r="E626" s="670" t="s">
        <v>72</v>
      </c>
      <c r="F626" s="670" t="s">
        <v>65</v>
      </c>
      <c r="G626" s="670" t="s">
        <v>2519</v>
      </c>
      <c r="H626" s="683">
        <v>4</v>
      </c>
    </row>
    <row r="627" spans="1:8" x14ac:dyDescent="0.25">
      <c r="A627" s="673" t="s">
        <v>1062</v>
      </c>
      <c r="B627" s="316">
        <v>625</v>
      </c>
      <c r="C627" s="692" t="str">
        <f ca="1">IF(H627="","Резерв",CONCATENATE(INDIRECT(ADDRESS(3+ТС!H627,2,1,0,"ЗДВ"),FALSE)," - невыполнение команды закрыть"))</f>
        <v>Выкидная задвижка №036.2.2 - невыполнение команды закрыть</v>
      </c>
      <c r="D627" s="220"/>
      <c r="E627" s="670" t="s">
        <v>72</v>
      </c>
      <c r="F627" s="670" t="s">
        <v>65</v>
      </c>
      <c r="G627" s="670" t="s">
        <v>2520</v>
      </c>
      <c r="H627" s="683">
        <v>4</v>
      </c>
    </row>
    <row r="628" spans="1:8" x14ac:dyDescent="0.25">
      <c r="A628" s="673" t="s">
        <v>1063</v>
      </c>
      <c r="B628" s="316">
        <v>626</v>
      </c>
      <c r="C628" s="692" t="str">
        <f ca="1">IF(H628="","Резерв",CONCATENATE(INDIRECT(ADDRESS(3+ТС!H628,2,1,0,"ЗДВ"),FALSE)," - невыполнение команды стоп"))</f>
        <v>Выкидная задвижка №036.2.2 - невыполнение команды стоп</v>
      </c>
      <c r="D628" s="220"/>
      <c r="E628" s="670" t="s">
        <v>72</v>
      </c>
      <c r="F628" s="670" t="s">
        <v>65</v>
      </c>
      <c r="G628" s="670" t="s">
        <v>2521</v>
      </c>
      <c r="H628" s="683">
        <v>4</v>
      </c>
    </row>
    <row r="629" spans="1:8" x14ac:dyDescent="0.25">
      <c r="A629" s="673" t="s">
        <v>1064</v>
      </c>
      <c r="B629" s="316">
        <v>627</v>
      </c>
      <c r="C629" s="680" t="str">
        <f ca="1">IF(H629="","Резерв",CONCATENATE(INDIRECT(ADDRESS(3+ТС!H629,2,1,0,"ЗДВ"),FALSE)," - несовпадение интерефейсных и дискретных сигналов"))</f>
        <v>Резерв</v>
      </c>
      <c r="D629" s="220"/>
      <c r="E629" s="670" t="s">
        <v>72</v>
      </c>
      <c r="F629" s="670" t="s">
        <v>65</v>
      </c>
      <c r="G629" s="670" t="s">
        <v>3631</v>
      </c>
      <c r="H629" s="683"/>
    </row>
    <row r="630" spans="1:8" x14ac:dyDescent="0.25">
      <c r="A630" s="673" t="s">
        <v>1065</v>
      </c>
      <c r="B630" s="316">
        <v>628</v>
      </c>
      <c r="C630" s="680" t="str">
        <f ca="1">IF(H630="","Резерв",CONCATENATE(INDIRECT(ADDRESS(3+ТС!H630,2,1,0,"ЗДВ"),FALSE)," - нет интерфейсной связи с БУ привода"))</f>
        <v>Резерв</v>
      </c>
      <c r="D630" s="220"/>
      <c r="E630" s="670" t="s">
        <v>72</v>
      </c>
      <c r="F630" s="670" t="s">
        <v>65</v>
      </c>
      <c r="G630" s="670" t="s">
        <v>3593</v>
      </c>
      <c r="H630" s="683"/>
    </row>
    <row r="631" spans="1:8" x14ac:dyDescent="0.25">
      <c r="A631" s="673" t="s">
        <v>1066</v>
      </c>
      <c r="B631" s="316">
        <v>629</v>
      </c>
      <c r="C631" s="692" t="str">
        <f ca="1">IF(H631="","Резерв",CONCATENATE(INDIRECT(ADDRESS(3+ТС!H631,2,1,0,"ЗДВ"),FALSE)," - моментный выключатель открытия"))</f>
        <v>Выкидная задвижка №036.2.2 - моментный выключатель открытия</v>
      </c>
      <c r="D631" s="220"/>
      <c r="E631" s="670" t="s">
        <v>72</v>
      </c>
      <c r="F631" s="670" t="s">
        <v>65</v>
      </c>
      <c r="G631" s="670" t="s">
        <v>3218</v>
      </c>
      <c r="H631" s="683">
        <v>4</v>
      </c>
    </row>
    <row r="632" spans="1:8" x14ac:dyDescent="0.25">
      <c r="A632" s="673" t="s">
        <v>1067</v>
      </c>
      <c r="B632" s="316">
        <v>630</v>
      </c>
      <c r="C632" s="692" t="str">
        <f ca="1">IF(H632="","Резерв",CONCATENATE(INDIRECT(ADDRESS(3+ТС!H632,2,1,0,"ЗДВ"),FALSE)," - моментный выключатель закрытия"))</f>
        <v>Выкидная задвижка №036.2.2 - моментный выключатель закрытия</v>
      </c>
      <c r="D632" s="220"/>
      <c r="E632" s="670" t="s">
        <v>72</v>
      </c>
      <c r="F632" s="670" t="s">
        <v>65</v>
      </c>
      <c r="G632" s="670" t="s">
        <v>3219</v>
      </c>
      <c r="H632" s="683">
        <v>4</v>
      </c>
    </row>
    <row r="633" spans="1:8" x14ac:dyDescent="0.25">
      <c r="A633" s="673" t="s">
        <v>1068</v>
      </c>
      <c r="B633" s="316">
        <v>631</v>
      </c>
      <c r="C633" s="680" t="str">
        <f ca="1">IF(H633="","Резерв",CONCATENATE(INDIRECT(ADDRESS(3+ТС!H633,2,1,0,"ЗДВ"),FALSE)," - неисправность"))</f>
        <v>Резерв</v>
      </c>
      <c r="D633" s="220"/>
      <c r="E633" s="670" t="s">
        <v>72</v>
      </c>
      <c r="F633" s="670" t="s">
        <v>65</v>
      </c>
      <c r="G633" s="670" t="s">
        <v>2516</v>
      </c>
      <c r="H633" s="683"/>
    </row>
    <row r="634" spans="1:8" x14ac:dyDescent="0.25">
      <c r="A634" s="673" t="s">
        <v>1069</v>
      </c>
      <c r="B634" s="316">
        <v>632</v>
      </c>
      <c r="C634" s="680" t="str">
        <f ca="1">IF(H634="","Резерв",CONCATENATE(INDIRECT(ADDRESS(3+ТС!H634,2,1,0,"ЗДВ"),FALSE)," - самопроизвольное открытие"))</f>
        <v>Резерв</v>
      </c>
      <c r="D634" s="220"/>
      <c r="E634" s="670" t="s">
        <v>72</v>
      </c>
      <c r="F634" s="670" t="s">
        <v>65</v>
      </c>
      <c r="G634" s="670" t="s">
        <v>2522</v>
      </c>
      <c r="H634" s="683"/>
    </row>
    <row r="635" spans="1:8" x14ac:dyDescent="0.25">
      <c r="A635" s="673" t="s">
        <v>1070</v>
      </c>
      <c r="B635" s="316">
        <v>633</v>
      </c>
      <c r="C635" s="681" t="str">
        <f ca="1">IF(H635="","Резерв",CONCATENATE(INDIRECT(ADDRESS(3+ТС!H635,2,1,0,"ЗДВ"),FALSE)," - самопроизвольное закрытие"))</f>
        <v>Резерв</v>
      </c>
      <c r="D635" s="220"/>
      <c r="E635" s="670" t="s">
        <v>72</v>
      </c>
      <c r="F635" s="670" t="s">
        <v>65</v>
      </c>
      <c r="G635" s="307" t="s">
        <v>2523</v>
      </c>
      <c r="H635" s="684"/>
    </row>
    <row r="636" spans="1:8" x14ac:dyDescent="0.25">
      <c r="A636" s="673" t="s">
        <v>1071</v>
      </c>
      <c r="B636" s="316">
        <v>634</v>
      </c>
      <c r="C636" s="691" t="str">
        <f ca="1">IF(H636="","Резерв",CONCATENATE(INDIRECT(ADDRESS(3+ТС!H636,2,1,0,"ЗДВ"),FALSE)," - открыта"))</f>
        <v>Приёмная задвижка №036.3.1 - открыта</v>
      </c>
      <c r="D636" s="220"/>
      <c r="E636" s="670" t="s">
        <v>72</v>
      </c>
      <c r="F636" s="670" t="s">
        <v>65</v>
      </c>
      <c r="G636" s="670" t="s">
        <v>2503</v>
      </c>
      <c r="H636" s="682">
        <v>5</v>
      </c>
    </row>
    <row r="637" spans="1:8" x14ac:dyDescent="0.25">
      <c r="A637" s="673" t="s">
        <v>1072</v>
      </c>
      <c r="B637" s="316">
        <v>635</v>
      </c>
      <c r="C637" s="692" t="str">
        <f ca="1">IF(H637="","Резерв",CONCATENATE(INDIRECT(ADDRESS(3+ТС!H637,2,1,0,"ЗДВ"),FALSE)," - закрыта"))</f>
        <v>Приёмная задвижка №036.3.1 - закрыта</v>
      </c>
      <c r="D637" s="220"/>
      <c r="E637" s="670" t="s">
        <v>72</v>
      </c>
      <c r="F637" s="670" t="s">
        <v>65</v>
      </c>
      <c r="G637" s="670" t="s">
        <v>2504</v>
      </c>
      <c r="H637" s="683">
        <v>5</v>
      </c>
    </row>
    <row r="638" spans="1:8" x14ac:dyDescent="0.25">
      <c r="A638" s="673" t="s">
        <v>1073</v>
      </c>
      <c r="B638" s="316">
        <v>636</v>
      </c>
      <c r="C638" s="692" t="str">
        <f ca="1">IF(H638="","Резерв",CONCATENATE(INDIRECT(ADDRESS(3+ТС!H638,2,1,0,"ЗДВ"),FALSE)," - открывается"))</f>
        <v>Приёмная задвижка №036.3.1 - открывается</v>
      </c>
      <c r="D638" s="220"/>
      <c r="E638" s="670" t="s">
        <v>72</v>
      </c>
      <c r="F638" s="670" t="s">
        <v>65</v>
      </c>
      <c r="G638" s="670" t="s">
        <v>2502</v>
      </c>
      <c r="H638" s="683">
        <v>5</v>
      </c>
    </row>
    <row r="639" spans="1:8" x14ac:dyDescent="0.25">
      <c r="A639" s="673" t="s">
        <v>1074</v>
      </c>
      <c r="B639" s="316">
        <v>637</v>
      </c>
      <c r="C639" s="692" t="str">
        <f ca="1">IF(H639="","Резерв",CONCATENATE(INDIRECT(ADDRESS(3+ТС!H639,2,1,0,"ЗДВ"),FALSE)," - закрывается"))</f>
        <v>Приёмная задвижка №036.3.1 - закрывается</v>
      </c>
      <c r="D639" s="220"/>
      <c r="E639" s="670" t="s">
        <v>72</v>
      </c>
      <c r="F639" s="670" t="s">
        <v>65</v>
      </c>
      <c r="G639" s="670" t="s">
        <v>2364</v>
      </c>
      <c r="H639" s="683">
        <v>5</v>
      </c>
    </row>
    <row r="640" spans="1:8" x14ac:dyDescent="0.25">
      <c r="A640" s="673" t="s">
        <v>1075</v>
      </c>
      <c r="B640" s="316">
        <v>638</v>
      </c>
      <c r="C640" s="692" t="str">
        <f ca="1">IF(H640="","Резерв",CONCATENATE(INDIRECT(ADDRESS(3+ТС!H640,2,1,0,"ЗДВ"),FALSE)," - промежуточное положение"))</f>
        <v>Приёмная задвижка №036.3.1 - промежуточное положение</v>
      </c>
      <c r="D640" s="220"/>
      <c r="E640" s="670" t="s">
        <v>72</v>
      </c>
      <c r="F640" s="670" t="s">
        <v>65</v>
      </c>
      <c r="G640" s="670" t="s">
        <v>2363</v>
      </c>
      <c r="H640" s="683">
        <v>5</v>
      </c>
    </row>
    <row r="641" spans="1:8" x14ac:dyDescent="0.25">
      <c r="A641" s="673" t="s">
        <v>1076</v>
      </c>
      <c r="B641" s="316">
        <v>639</v>
      </c>
      <c r="C641" s="692" t="str">
        <f ca="1">IF(H641="","Резерв",CONCATENATE(INDIRECT(ADDRESS(3+ТС!H641,2,1,0,"ЗДВ"),FALSE)," - контроль наличия напр. упр."))</f>
        <v>Приёмная задвижка №036.3.1 - контроль наличия напр. упр.</v>
      </c>
      <c r="D641" s="220"/>
      <c r="E641" s="670" t="s">
        <v>72</v>
      </c>
      <c r="F641" s="670" t="s">
        <v>65</v>
      </c>
      <c r="G641" s="670" t="s">
        <v>2513</v>
      </c>
      <c r="H641" s="683">
        <v>5</v>
      </c>
    </row>
    <row r="642" spans="1:8" x14ac:dyDescent="0.25">
      <c r="A642" s="673" t="s">
        <v>1077</v>
      </c>
      <c r="B642" s="316">
        <v>640</v>
      </c>
      <c r="C642" s="680" t="str">
        <f ca="1">IF(H642="","Резерв",CONCATENATE(INDIRECT(ADDRESS(3+ТС!H642,2,1,0,"ЗДВ"),FALSE)," - режим управления дистанционный"))</f>
        <v>Резерв</v>
      </c>
      <c r="D642" s="220"/>
      <c r="E642" s="670" t="s">
        <v>72</v>
      </c>
      <c r="F642" s="670" t="s">
        <v>65</v>
      </c>
      <c r="G642" s="139" t="s">
        <v>2507</v>
      </c>
      <c r="H642" s="683"/>
    </row>
    <row r="643" spans="1:8" x14ac:dyDescent="0.25">
      <c r="A643" s="673" t="s">
        <v>1078</v>
      </c>
      <c r="B643" s="316">
        <v>641</v>
      </c>
      <c r="C643" s="692" t="str">
        <f ca="1">IF(H643="","Резерв",CONCATENATE(INDIRECT(ADDRESS(3+ТС!H643,2,1,0,"ЗДВ"),FALSE)," - включен режим имитации"))</f>
        <v>Приёмная задвижка №036.3.1 - включен режим имитации</v>
      </c>
      <c r="D643" s="220"/>
      <c r="E643" s="670" t="s">
        <v>72</v>
      </c>
      <c r="F643" s="670" t="s">
        <v>65</v>
      </c>
      <c r="G643" s="670" t="s">
        <v>2338</v>
      </c>
      <c r="H643" s="683">
        <v>5</v>
      </c>
    </row>
    <row r="644" spans="1:8" x14ac:dyDescent="0.25">
      <c r="A644" s="673" t="s">
        <v>1079</v>
      </c>
      <c r="B644" s="316">
        <v>642</v>
      </c>
      <c r="C644" s="692" t="str">
        <f ca="1">IF(H644="","Резерв",CONCATENATE(INDIRECT(ADDRESS(3+ТС!H644,2,1,0,"ЗДВ"),FALSE)," - невыполнение команды открыть"))</f>
        <v>Приёмная задвижка №036.3.1 - невыполнение команды открыть</v>
      </c>
      <c r="D644" s="220"/>
      <c r="E644" s="670" t="s">
        <v>72</v>
      </c>
      <c r="F644" s="670" t="s">
        <v>65</v>
      </c>
      <c r="G644" s="670" t="s">
        <v>2519</v>
      </c>
      <c r="H644" s="683">
        <v>5</v>
      </c>
    </row>
    <row r="645" spans="1:8" x14ac:dyDescent="0.25">
      <c r="A645" s="673" t="s">
        <v>1080</v>
      </c>
      <c r="B645" s="316">
        <v>643</v>
      </c>
      <c r="C645" s="692" t="str">
        <f ca="1">IF(H645="","Резерв",CONCATENATE(INDIRECT(ADDRESS(3+ТС!H645,2,1,0,"ЗДВ"),FALSE)," - невыполнение команды закрыть"))</f>
        <v>Приёмная задвижка №036.3.1 - невыполнение команды закрыть</v>
      </c>
      <c r="D645" s="220"/>
      <c r="E645" s="670" t="s">
        <v>72</v>
      </c>
      <c r="F645" s="670" t="s">
        <v>65</v>
      </c>
      <c r="G645" s="670" t="s">
        <v>2520</v>
      </c>
      <c r="H645" s="683">
        <v>5</v>
      </c>
    </row>
    <row r="646" spans="1:8" x14ac:dyDescent="0.25">
      <c r="A646" s="673" t="s">
        <v>1081</v>
      </c>
      <c r="B646" s="316">
        <v>644</v>
      </c>
      <c r="C646" s="692" t="str">
        <f ca="1">IF(H646="","Резерв",CONCATENATE(INDIRECT(ADDRESS(3+ТС!H646,2,1,0,"ЗДВ"),FALSE)," - невыполнение команды стоп"))</f>
        <v>Приёмная задвижка №036.3.1 - невыполнение команды стоп</v>
      </c>
      <c r="D646" s="220"/>
      <c r="E646" s="670" t="s">
        <v>72</v>
      </c>
      <c r="F646" s="670" t="s">
        <v>65</v>
      </c>
      <c r="G646" s="670" t="s">
        <v>2521</v>
      </c>
      <c r="H646" s="683">
        <v>5</v>
      </c>
    </row>
    <row r="647" spans="1:8" x14ac:dyDescent="0.25">
      <c r="A647" s="673" t="s">
        <v>1082</v>
      </c>
      <c r="B647" s="316">
        <v>645</v>
      </c>
      <c r="C647" s="680" t="str">
        <f ca="1">IF(H647="","Резерв",CONCATENATE(INDIRECT(ADDRESS(3+ТС!H647,2,1,0,"ЗДВ"),FALSE)," - несовпадение интерефейсных и дискретных сигналов"))</f>
        <v>Резерв</v>
      </c>
      <c r="D647" s="220"/>
      <c r="E647" s="670" t="s">
        <v>72</v>
      </c>
      <c r="F647" s="670" t="s">
        <v>65</v>
      </c>
      <c r="G647" s="670" t="s">
        <v>3631</v>
      </c>
      <c r="H647" s="683"/>
    </row>
    <row r="648" spans="1:8" x14ac:dyDescent="0.25">
      <c r="A648" s="673" t="s">
        <v>1083</v>
      </c>
      <c r="B648" s="316">
        <v>646</v>
      </c>
      <c r="C648" s="680" t="str">
        <f ca="1">IF(H648="","Резерв",CONCATENATE(INDIRECT(ADDRESS(3+ТС!H648,2,1,0,"ЗДВ"),FALSE)," - нет интерфейсной связи с БУ привода"))</f>
        <v>Резерв</v>
      </c>
      <c r="D648" s="220"/>
      <c r="E648" s="670" t="s">
        <v>72</v>
      </c>
      <c r="F648" s="670" t="s">
        <v>65</v>
      </c>
      <c r="G648" s="670" t="s">
        <v>3593</v>
      </c>
      <c r="H648" s="683"/>
    </row>
    <row r="649" spans="1:8" x14ac:dyDescent="0.25">
      <c r="A649" s="673" t="s">
        <v>1084</v>
      </c>
      <c r="B649" s="316">
        <v>647</v>
      </c>
      <c r="C649" s="692" t="str">
        <f ca="1">IF(H649="","Резерв",CONCATENATE(INDIRECT(ADDRESS(3+ТС!H649,2,1,0,"ЗДВ"),FALSE)," - моментный выключатель открытия"))</f>
        <v>Приёмная задвижка №036.3.1 - моментный выключатель открытия</v>
      </c>
      <c r="D649" s="220"/>
      <c r="E649" s="670" t="s">
        <v>72</v>
      </c>
      <c r="F649" s="670" t="s">
        <v>65</v>
      </c>
      <c r="G649" s="670" t="s">
        <v>3218</v>
      </c>
      <c r="H649" s="683">
        <v>5</v>
      </c>
    </row>
    <row r="650" spans="1:8" x14ac:dyDescent="0.25">
      <c r="A650" s="673" t="s">
        <v>1085</v>
      </c>
      <c r="B650" s="316">
        <v>648</v>
      </c>
      <c r="C650" s="692" t="str">
        <f ca="1">IF(H650="","Резерв",CONCATENATE(INDIRECT(ADDRESS(3+ТС!H650,2,1,0,"ЗДВ"),FALSE)," - моментный выключатель закрытия"))</f>
        <v>Приёмная задвижка №036.3.1 - моментный выключатель закрытия</v>
      </c>
      <c r="D650" s="220"/>
      <c r="E650" s="670" t="s">
        <v>72</v>
      </c>
      <c r="F650" s="670" t="s">
        <v>65</v>
      </c>
      <c r="G650" s="670" t="s">
        <v>3219</v>
      </c>
      <c r="H650" s="683">
        <v>5</v>
      </c>
    </row>
    <row r="651" spans="1:8" x14ac:dyDescent="0.25">
      <c r="A651" s="673" t="s">
        <v>1086</v>
      </c>
      <c r="B651" s="316">
        <v>649</v>
      </c>
      <c r="C651" s="680" t="str">
        <f ca="1">IF(H651="","Резерв",CONCATENATE(INDIRECT(ADDRESS(3+ТС!H651,2,1,0,"ЗДВ"),FALSE)," - неисправность"))</f>
        <v>Резерв</v>
      </c>
      <c r="D651" s="220"/>
      <c r="E651" s="670" t="s">
        <v>72</v>
      </c>
      <c r="F651" s="670" t="s">
        <v>65</v>
      </c>
      <c r="G651" s="670" t="s">
        <v>2516</v>
      </c>
      <c r="H651" s="683"/>
    </row>
    <row r="652" spans="1:8" x14ac:dyDescent="0.25">
      <c r="A652" s="673" t="s">
        <v>1087</v>
      </c>
      <c r="B652" s="316">
        <v>650</v>
      </c>
      <c r="C652" s="680" t="str">
        <f ca="1">IF(H652="","Резерв",CONCATENATE(INDIRECT(ADDRESS(3+ТС!H652,2,1,0,"ЗДВ"),FALSE)," - самопроизвольное открытие"))</f>
        <v>Резерв</v>
      </c>
      <c r="D652" s="220"/>
      <c r="E652" s="670" t="s">
        <v>72</v>
      </c>
      <c r="F652" s="670" t="s">
        <v>65</v>
      </c>
      <c r="G652" s="670" t="s">
        <v>2522</v>
      </c>
      <c r="H652" s="683"/>
    </row>
    <row r="653" spans="1:8" x14ac:dyDescent="0.25">
      <c r="A653" s="673" t="s">
        <v>1088</v>
      </c>
      <c r="B653" s="316">
        <v>651</v>
      </c>
      <c r="C653" s="681" t="str">
        <f ca="1">IF(H653="","Резерв",CONCATENATE(INDIRECT(ADDRESS(3+ТС!H653,2,1,0,"ЗДВ"),FALSE)," - самопроизвольное закрытие"))</f>
        <v>Резерв</v>
      </c>
      <c r="D653" s="220"/>
      <c r="E653" s="670" t="s">
        <v>72</v>
      </c>
      <c r="F653" s="670" t="s">
        <v>65</v>
      </c>
      <c r="G653" s="307" t="s">
        <v>2523</v>
      </c>
      <c r="H653" s="684"/>
    </row>
    <row r="654" spans="1:8" x14ac:dyDescent="0.25">
      <c r="A654" s="673" t="s">
        <v>1089</v>
      </c>
      <c r="B654" s="316">
        <v>652</v>
      </c>
      <c r="C654" s="691" t="str">
        <f ca="1">IF(H654="","Резерв",CONCATENATE(INDIRECT(ADDRESS(3+ТС!H654,2,1,0,"ЗДВ"),FALSE)," - открыта"))</f>
        <v>Выкидная задвижка №036.3.2 - открыта</v>
      </c>
      <c r="D654" s="220"/>
      <c r="E654" s="670" t="s">
        <v>72</v>
      </c>
      <c r="F654" s="670" t="s">
        <v>65</v>
      </c>
      <c r="G654" s="670" t="s">
        <v>2503</v>
      </c>
      <c r="H654" s="682">
        <v>6</v>
      </c>
    </row>
    <row r="655" spans="1:8" x14ac:dyDescent="0.25">
      <c r="A655" s="673" t="s">
        <v>1090</v>
      </c>
      <c r="B655" s="316">
        <v>653</v>
      </c>
      <c r="C655" s="692" t="str">
        <f ca="1">IF(H655="","Резерв",CONCATENATE(INDIRECT(ADDRESS(3+ТС!H655,2,1,0,"ЗДВ"),FALSE)," - закрыта"))</f>
        <v>Выкидная задвижка №036.3.2 - закрыта</v>
      </c>
      <c r="D655" s="220"/>
      <c r="E655" s="670" t="s">
        <v>72</v>
      </c>
      <c r="F655" s="670" t="s">
        <v>65</v>
      </c>
      <c r="G655" s="670" t="s">
        <v>2504</v>
      </c>
      <c r="H655" s="683">
        <v>6</v>
      </c>
    </row>
    <row r="656" spans="1:8" x14ac:dyDescent="0.25">
      <c r="A656" s="673" t="s">
        <v>1091</v>
      </c>
      <c r="B656" s="316">
        <v>654</v>
      </c>
      <c r="C656" s="692" t="str">
        <f ca="1">IF(H656="","Резерв",CONCATENATE(INDIRECT(ADDRESS(3+ТС!H656,2,1,0,"ЗДВ"),FALSE)," - открывается"))</f>
        <v>Выкидная задвижка №036.3.2 - открывается</v>
      </c>
      <c r="D656" s="220"/>
      <c r="E656" s="670" t="s">
        <v>72</v>
      </c>
      <c r="F656" s="670" t="s">
        <v>65</v>
      </c>
      <c r="G656" s="670" t="s">
        <v>2502</v>
      </c>
      <c r="H656" s="683">
        <v>6</v>
      </c>
    </row>
    <row r="657" spans="1:8" x14ac:dyDescent="0.25">
      <c r="A657" s="673" t="s">
        <v>1092</v>
      </c>
      <c r="B657" s="316">
        <v>655</v>
      </c>
      <c r="C657" s="692" t="str">
        <f ca="1">IF(H657="","Резерв",CONCATENATE(INDIRECT(ADDRESS(3+ТС!H657,2,1,0,"ЗДВ"),FALSE)," - закрывается"))</f>
        <v>Выкидная задвижка №036.3.2 - закрывается</v>
      </c>
      <c r="D657" s="220"/>
      <c r="E657" s="670" t="s">
        <v>72</v>
      </c>
      <c r="F657" s="670" t="s">
        <v>65</v>
      </c>
      <c r="G657" s="670" t="s">
        <v>2364</v>
      </c>
      <c r="H657" s="683">
        <v>6</v>
      </c>
    </row>
    <row r="658" spans="1:8" x14ac:dyDescent="0.25">
      <c r="A658" s="673" t="s">
        <v>1093</v>
      </c>
      <c r="B658" s="316">
        <v>656</v>
      </c>
      <c r="C658" s="692" t="str">
        <f ca="1">IF(H658="","Резерв",CONCATENATE(INDIRECT(ADDRESS(3+ТС!H658,2,1,0,"ЗДВ"),FALSE)," - промежуточное положение"))</f>
        <v>Выкидная задвижка №036.3.2 - промежуточное положение</v>
      </c>
      <c r="D658" s="220"/>
      <c r="E658" s="670" t="s">
        <v>72</v>
      </c>
      <c r="F658" s="670" t="s">
        <v>65</v>
      </c>
      <c r="G658" s="670" t="s">
        <v>2363</v>
      </c>
      <c r="H658" s="683">
        <v>6</v>
      </c>
    </row>
    <row r="659" spans="1:8" x14ac:dyDescent="0.25">
      <c r="A659" s="673" t="s">
        <v>1094</v>
      </c>
      <c r="B659" s="316">
        <v>657</v>
      </c>
      <c r="C659" s="692" t="str">
        <f ca="1">IF(H659="","Резерв",CONCATENATE(INDIRECT(ADDRESS(3+ТС!H659,2,1,0,"ЗДВ"),FALSE)," - контроль наличия напр. упр."))</f>
        <v>Выкидная задвижка №036.3.2 - контроль наличия напр. упр.</v>
      </c>
      <c r="D659" s="220"/>
      <c r="E659" s="670" t="s">
        <v>72</v>
      </c>
      <c r="F659" s="670" t="s">
        <v>65</v>
      </c>
      <c r="G659" s="670" t="s">
        <v>2513</v>
      </c>
      <c r="H659" s="683">
        <v>6</v>
      </c>
    </row>
    <row r="660" spans="1:8" x14ac:dyDescent="0.25">
      <c r="A660" s="673" t="s">
        <v>1095</v>
      </c>
      <c r="B660" s="316">
        <v>658</v>
      </c>
      <c r="C660" s="680" t="str">
        <f ca="1">IF(H660="","Резерв",CONCATENATE(INDIRECT(ADDRESS(3+ТС!H660,2,1,0,"ЗДВ"),FALSE)," - режим управления дистанционный"))</f>
        <v>Резерв</v>
      </c>
      <c r="D660" s="220"/>
      <c r="E660" s="670" t="s">
        <v>72</v>
      </c>
      <c r="F660" s="670" t="s">
        <v>65</v>
      </c>
      <c r="G660" s="139" t="s">
        <v>2507</v>
      </c>
      <c r="H660" s="683"/>
    </row>
    <row r="661" spans="1:8" x14ac:dyDescent="0.25">
      <c r="A661" s="673" t="s">
        <v>1096</v>
      </c>
      <c r="B661" s="316">
        <v>659</v>
      </c>
      <c r="C661" s="692" t="str">
        <f ca="1">IF(H661="","Резерв",CONCATENATE(INDIRECT(ADDRESS(3+ТС!H661,2,1,0,"ЗДВ"),FALSE)," - включен режим имитации"))</f>
        <v>Выкидная задвижка №036.3.2 - включен режим имитации</v>
      </c>
      <c r="D661" s="220"/>
      <c r="E661" s="670" t="s">
        <v>72</v>
      </c>
      <c r="F661" s="670" t="s">
        <v>65</v>
      </c>
      <c r="G661" s="670" t="s">
        <v>2338</v>
      </c>
      <c r="H661" s="683">
        <v>6</v>
      </c>
    </row>
    <row r="662" spans="1:8" x14ac:dyDescent="0.25">
      <c r="A662" s="673" t="s">
        <v>1097</v>
      </c>
      <c r="B662" s="316">
        <v>660</v>
      </c>
      <c r="C662" s="692" t="str">
        <f ca="1">IF(H662="","Резерв",CONCATENATE(INDIRECT(ADDRESS(3+ТС!H662,2,1,0,"ЗДВ"),FALSE)," - невыполнение команды открыть"))</f>
        <v>Выкидная задвижка №036.3.2 - невыполнение команды открыть</v>
      </c>
      <c r="D662" s="220"/>
      <c r="E662" s="670" t="s">
        <v>72</v>
      </c>
      <c r="F662" s="670" t="s">
        <v>65</v>
      </c>
      <c r="G662" s="670" t="s">
        <v>2519</v>
      </c>
      <c r="H662" s="683">
        <v>6</v>
      </c>
    </row>
    <row r="663" spans="1:8" x14ac:dyDescent="0.25">
      <c r="A663" s="673" t="s">
        <v>1098</v>
      </c>
      <c r="B663" s="316">
        <v>661</v>
      </c>
      <c r="C663" s="692" t="str">
        <f ca="1">IF(H663="","Резерв",CONCATENATE(INDIRECT(ADDRESS(3+ТС!H663,2,1,0,"ЗДВ"),FALSE)," - невыполнение команды закрыть"))</f>
        <v>Выкидная задвижка №036.3.2 - невыполнение команды закрыть</v>
      </c>
      <c r="D663" s="220"/>
      <c r="E663" s="670" t="s">
        <v>72</v>
      </c>
      <c r="F663" s="670" t="s">
        <v>65</v>
      </c>
      <c r="G663" s="670" t="s">
        <v>2520</v>
      </c>
      <c r="H663" s="683">
        <v>6</v>
      </c>
    </row>
    <row r="664" spans="1:8" x14ac:dyDescent="0.25">
      <c r="A664" s="673" t="s">
        <v>1099</v>
      </c>
      <c r="B664" s="316">
        <v>662</v>
      </c>
      <c r="C664" s="692" t="str">
        <f ca="1">IF(H664="","Резерв",CONCATENATE(INDIRECT(ADDRESS(3+ТС!H664,2,1,0,"ЗДВ"),FALSE)," - невыполнение команды стоп"))</f>
        <v>Выкидная задвижка №036.3.2 - невыполнение команды стоп</v>
      </c>
      <c r="D664" s="220"/>
      <c r="E664" s="670" t="s">
        <v>72</v>
      </c>
      <c r="F664" s="670" t="s">
        <v>65</v>
      </c>
      <c r="G664" s="670" t="s">
        <v>2521</v>
      </c>
      <c r="H664" s="683">
        <v>6</v>
      </c>
    </row>
    <row r="665" spans="1:8" x14ac:dyDescent="0.25">
      <c r="A665" s="673" t="s">
        <v>1100</v>
      </c>
      <c r="B665" s="316">
        <v>663</v>
      </c>
      <c r="C665" s="680" t="str">
        <f ca="1">IF(H665="","Резерв",CONCATENATE(INDIRECT(ADDRESS(3+ТС!H665,2,1,0,"ЗДВ"),FALSE)," - несовпадение интерефейсных и дискретных сигналов"))</f>
        <v>Резерв</v>
      </c>
      <c r="D665" s="220"/>
      <c r="E665" s="670" t="s">
        <v>72</v>
      </c>
      <c r="F665" s="670" t="s">
        <v>65</v>
      </c>
      <c r="G665" s="670" t="s">
        <v>3631</v>
      </c>
      <c r="H665" s="683"/>
    </row>
    <row r="666" spans="1:8" x14ac:dyDescent="0.25">
      <c r="A666" s="673" t="s">
        <v>1101</v>
      </c>
      <c r="B666" s="316">
        <v>664</v>
      </c>
      <c r="C666" s="680" t="str">
        <f ca="1">IF(H666="","Резерв",CONCATENATE(INDIRECT(ADDRESS(3+ТС!H666,2,1,0,"ЗДВ"),FALSE)," - нет интерфейсной связи с БУ привода"))</f>
        <v>Резерв</v>
      </c>
      <c r="D666" s="220"/>
      <c r="E666" s="670" t="s">
        <v>72</v>
      </c>
      <c r="F666" s="670" t="s">
        <v>65</v>
      </c>
      <c r="G666" s="670" t="s">
        <v>3593</v>
      </c>
      <c r="H666" s="683"/>
    </row>
    <row r="667" spans="1:8" x14ac:dyDescent="0.25">
      <c r="A667" s="673" t="s">
        <v>1102</v>
      </c>
      <c r="B667" s="316">
        <v>665</v>
      </c>
      <c r="C667" s="692" t="str">
        <f ca="1">IF(H667="","Резерв",CONCATENATE(INDIRECT(ADDRESS(3+ТС!H667,2,1,0,"ЗДВ"),FALSE)," - моментный выключатель открытия"))</f>
        <v>Выкидная задвижка №036.3.2 - моментный выключатель открытия</v>
      </c>
      <c r="D667" s="220"/>
      <c r="E667" s="670" t="s">
        <v>72</v>
      </c>
      <c r="F667" s="670" t="s">
        <v>65</v>
      </c>
      <c r="G667" s="670" t="s">
        <v>3218</v>
      </c>
      <c r="H667" s="683">
        <v>6</v>
      </c>
    </row>
    <row r="668" spans="1:8" x14ac:dyDescent="0.25">
      <c r="A668" s="673" t="s">
        <v>1103</v>
      </c>
      <c r="B668" s="316">
        <v>666</v>
      </c>
      <c r="C668" s="692" t="str">
        <f ca="1">IF(H668="","Резерв",CONCATENATE(INDIRECT(ADDRESS(3+ТС!H668,2,1,0,"ЗДВ"),FALSE)," - моментный выключатель закрытия"))</f>
        <v>Выкидная задвижка №036.3.2 - моментный выключатель закрытия</v>
      </c>
      <c r="D668" s="220"/>
      <c r="E668" s="670" t="s">
        <v>72</v>
      </c>
      <c r="F668" s="670" t="s">
        <v>65</v>
      </c>
      <c r="G668" s="670" t="s">
        <v>3219</v>
      </c>
      <c r="H668" s="683">
        <v>6</v>
      </c>
    </row>
    <row r="669" spans="1:8" x14ac:dyDescent="0.25">
      <c r="A669" s="673" t="s">
        <v>1104</v>
      </c>
      <c r="B669" s="316">
        <v>667</v>
      </c>
      <c r="C669" s="680" t="str">
        <f ca="1">IF(H669="","Резерв",CONCATENATE(INDIRECT(ADDRESS(3+ТС!H669,2,1,0,"ЗДВ"),FALSE)," - неисправность"))</f>
        <v>Резерв</v>
      </c>
      <c r="D669" s="220"/>
      <c r="E669" s="670" t="s">
        <v>72</v>
      </c>
      <c r="F669" s="670" t="s">
        <v>65</v>
      </c>
      <c r="G669" s="670" t="s">
        <v>2516</v>
      </c>
      <c r="H669" s="683"/>
    </row>
    <row r="670" spans="1:8" x14ac:dyDescent="0.25">
      <c r="A670" s="673" t="s">
        <v>1105</v>
      </c>
      <c r="B670" s="316">
        <v>668</v>
      </c>
      <c r="C670" s="680" t="str">
        <f ca="1">IF(H670="","Резерв",CONCATENATE(INDIRECT(ADDRESS(3+ТС!H670,2,1,0,"ЗДВ"),FALSE)," - самопроизвольное открытие"))</f>
        <v>Резерв</v>
      </c>
      <c r="D670" s="220"/>
      <c r="E670" s="670" t="s">
        <v>72</v>
      </c>
      <c r="F670" s="670" t="s">
        <v>65</v>
      </c>
      <c r="G670" s="670" t="s">
        <v>2522</v>
      </c>
      <c r="H670" s="683"/>
    </row>
    <row r="671" spans="1:8" x14ac:dyDescent="0.25">
      <c r="A671" s="673" t="s">
        <v>1106</v>
      </c>
      <c r="B671" s="316">
        <v>669</v>
      </c>
      <c r="C671" s="681" t="str">
        <f ca="1">IF(H671="","Резерв",CONCATENATE(INDIRECT(ADDRESS(3+ТС!H671,2,1,0,"ЗДВ"),FALSE)," - самопроизвольное закрытие"))</f>
        <v>Резерв</v>
      </c>
      <c r="D671" s="220"/>
      <c r="E671" s="670" t="s">
        <v>72</v>
      </c>
      <c r="F671" s="670" t="s">
        <v>65</v>
      </c>
      <c r="G671" s="307" t="s">
        <v>2523</v>
      </c>
      <c r="H671" s="684"/>
    </row>
    <row r="672" spans="1:8" x14ac:dyDescent="0.25">
      <c r="A672" s="673" t="s">
        <v>1107</v>
      </c>
      <c r="B672" s="316">
        <v>670</v>
      </c>
      <c r="C672" s="691" t="str">
        <f ca="1">IF(H672="","Резерв",CONCATENATE(INDIRECT(ADDRESS(3+ТС!H672,2,1,0,"ЗДВ"),FALSE)," - открыта"))</f>
        <v>Приёмная задвижка №036.4.1 - открыта</v>
      </c>
      <c r="D672" s="220"/>
      <c r="E672" s="670" t="s">
        <v>72</v>
      </c>
      <c r="F672" s="670" t="s">
        <v>65</v>
      </c>
      <c r="G672" s="670" t="s">
        <v>2503</v>
      </c>
      <c r="H672" s="682">
        <v>7</v>
      </c>
    </row>
    <row r="673" spans="1:8" x14ac:dyDescent="0.25">
      <c r="A673" s="673" t="s">
        <v>1108</v>
      </c>
      <c r="B673" s="316">
        <v>671</v>
      </c>
      <c r="C673" s="692" t="str">
        <f ca="1">IF(H673="","Резерв",CONCATENATE(INDIRECT(ADDRESS(3+ТС!H673,2,1,0,"ЗДВ"),FALSE)," - закрыта"))</f>
        <v>Приёмная задвижка №036.4.1 - закрыта</v>
      </c>
      <c r="D673" s="220"/>
      <c r="E673" s="670" t="s">
        <v>72</v>
      </c>
      <c r="F673" s="670" t="s">
        <v>65</v>
      </c>
      <c r="G673" s="670" t="s">
        <v>2504</v>
      </c>
      <c r="H673" s="683">
        <v>7</v>
      </c>
    </row>
    <row r="674" spans="1:8" x14ac:dyDescent="0.25">
      <c r="A674" s="673" t="s">
        <v>1109</v>
      </c>
      <c r="B674" s="316">
        <v>672</v>
      </c>
      <c r="C674" s="692" t="str">
        <f ca="1">IF(H674="","Резерв",CONCATENATE(INDIRECT(ADDRESS(3+ТС!H674,2,1,0,"ЗДВ"),FALSE)," - открывается"))</f>
        <v>Приёмная задвижка №036.4.1 - открывается</v>
      </c>
      <c r="D674" s="220"/>
      <c r="E674" s="670" t="s">
        <v>72</v>
      </c>
      <c r="F674" s="670" t="s">
        <v>65</v>
      </c>
      <c r="G674" s="670" t="s">
        <v>2502</v>
      </c>
      <c r="H674" s="683">
        <v>7</v>
      </c>
    </row>
    <row r="675" spans="1:8" x14ac:dyDescent="0.25">
      <c r="A675" s="673" t="s">
        <v>1110</v>
      </c>
      <c r="B675" s="316">
        <v>673</v>
      </c>
      <c r="C675" s="692" t="str">
        <f ca="1">IF(H675="","Резерв",CONCATENATE(INDIRECT(ADDRESS(3+ТС!H675,2,1,0,"ЗДВ"),FALSE)," - закрывается"))</f>
        <v>Приёмная задвижка №036.4.1 - закрывается</v>
      </c>
      <c r="D675" s="220"/>
      <c r="E675" s="670" t="s">
        <v>72</v>
      </c>
      <c r="F675" s="670" t="s">
        <v>65</v>
      </c>
      <c r="G675" s="670" t="s">
        <v>2364</v>
      </c>
      <c r="H675" s="683">
        <v>7</v>
      </c>
    </row>
    <row r="676" spans="1:8" x14ac:dyDescent="0.25">
      <c r="A676" s="673" t="s">
        <v>1111</v>
      </c>
      <c r="B676" s="316">
        <v>674</v>
      </c>
      <c r="C676" s="692" t="str">
        <f ca="1">IF(H676="","Резерв",CONCATENATE(INDIRECT(ADDRESS(3+ТС!H676,2,1,0,"ЗДВ"),FALSE)," - промежуточное положение"))</f>
        <v>Приёмная задвижка №036.4.1 - промежуточное положение</v>
      </c>
      <c r="D676" s="220"/>
      <c r="E676" s="670" t="s">
        <v>72</v>
      </c>
      <c r="F676" s="670" t="s">
        <v>65</v>
      </c>
      <c r="G676" s="670" t="s">
        <v>2363</v>
      </c>
      <c r="H676" s="683">
        <v>7</v>
      </c>
    </row>
    <row r="677" spans="1:8" x14ac:dyDescent="0.25">
      <c r="A677" s="673" t="s">
        <v>1112</v>
      </c>
      <c r="B677" s="316">
        <v>675</v>
      </c>
      <c r="C677" s="692" t="str">
        <f ca="1">IF(H677="","Резерв",CONCATENATE(INDIRECT(ADDRESS(3+ТС!H677,2,1,0,"ЗДВ"),FALSE)," - контроль наличия напр. упр."))</f>
        <v>Приёмная задвижка №036.4.1 - контроль наличия напр. упр.</v>
      </c>
      <c r="D677" s="220"/>
      <c r="E677" s="670" t="s">
        <v>72</v>
      </c>
      <c r="F677" s="670" t="s">
        <v>65</v>
      </c>
      <c r="G677" s="670" t="s">
        <v>2513</v>
      </c>
      <c r="H677" s="683">
        <v>7</v>
      </c>
    </row>
    <row r="678" spans="1:8" x14ac:dyDescent="0.25">
      <c r="A678" s="673" t="s">
        <v>1113</v>
      </c>
      <c r="B678" s="316">
        <v>676</v>
      </c>
      <c r="C678" s="680" t="str">
        <f ca="1">IF(H678="","Резерв",CONCATENATE(INDIRECT(ADDRESS(3+ТС!H678,2,1,0,"ЗДВ"),FALSE)," - режим управления дистанционный"))</f>
        <v>Резерв</v>
      </c>
      <c r="D678" s="220"/>
      <c r="E678" s="670" t="s">
        <v>72</v>
      </c>
      <c r="F678" s="670" t="s">
        <v>65</v>
      </c>
      <c r="G678" s="139" t="s">
        <v>2507</v>
      </c>
      <c r="H678" s="683"/>
    </row>
    <row r="679" spans="1:8" x14ac:dyDescent="0.25">
      <c r="A679" s="673" t="s">
        <v>1114</v>
      </c>
      <c r="B679" s="316">
        <v>677</v>
      </c>
      <c r="C679" s="692" t="str">
        <f ca="1">IF(H679="","Резерв",CONCATENATE(INDIRECT(ADDRESS(3+ТС!H679,2,1,0,"ЗДВ"),FALSE)," - включен режим имитации"))</f>
        <v>Приёмная задвижка №036.4.1 - включен режим имитации</v>
      </c>
      <c r="D679" s="220"/>
      <c r="E679" s="670" t="s">
        <v>72</v>
      </c>
      <c r="F679" s="670" t="s">
        <v>65</v>
      </c>
      <c r="G679" s="670" t="s">
        <v>2338</v>
      </c>
      <c r="H679" s="683">
        <v>7</v>
      </c>
    </row>
    <row r="680" spans="1:8" x14ac:dyDescent="0.25">
      <c r="A680" s="673" t="s">
        <v>1115</v>
      </c>
      <c r="B680" s="316">
        <v>678</v>
      </c>
      <c r="C680" s="692" t="str">
        <f ca="1">IF(H680="","Резерв",CONCATENATE(INDIRECT(ADDRESS(3+ТС!H680,2,1,0,"ЗДВ"),FALSE)," - невыполнение команды открыть"))</f>
        <v>Приёмная задвижка №036.4.1 - невыполнение команды открыть</v>
      </c>
      <c r="D680" s="220"/>
      <c r="E680" s="670" t="s">
        <v>72</v>
      </c>
      <c r="F680" s="670" t="s">
        <v>65</v>
      </c>
      <c r="G680" s="670" t="s">
        <v>2519</v>
      </c>
      <c r="H680" s="683">
        <v>7</v>
      </c>
    </row>
    <row r="681" spans="1:8" x14ac:dyDescent="0.25">
      <c r="A681" s="673" t="s">
        <v>1116</v>
      </c>
      <c r="B681" s="316">
        <v>679</v>
      </c>
      <c r="C681" s="692" t="str">
        <f ca="1">IF(H681="","Резерв",CONCATENATE(INDIRECT(ADDRESS(3+ТС!H681,2,1,0,"ЗДВ"),FALSE)," - невыполнение команды закрыть"))</f>
        <v>Приёмная задвижка №036.4.1 - невыполнение команды закрыть</v>
      </c>
      <c r="D681" s="220"/>
      <c r="E681" s="670" t="s">
        <v>72</v>
      </c>
      <c r="F681" s="670" t="s">
        <v>65</v>
      </c>
      <c r="G681" s="670" t="s">
        <v>2520</v>
      </c>
      <c r="H681" s="683">
        <v>7</v>
      </c>
    </row>
    <row r="682" spans="1:8" x14ac:dyDescent="0.25">
      <c r="A682" s="673" t="s">
        <v>1117</v>
      </c>
      <c r="B682" s="316">
        <v>680</v>
      </c>
      <c r="C682" s="692" t="str">
        <f ca="1">IF(H682="","Резерв",CONCATENATE(INDIRECT(ADDRESS(3+ТС!H682,2,1,0,"ЗДВ"),FALSE)," - невыполнение команды стоп"))</f>
        <v>Приёмная задвижка №036.4.1 - невыполнение команды стоп</v>
      </c>
      <c r="D682" s="220"/>
      <c r="E682" s="670" t="s">
        <v>72</v>
      </c>
      <c r="F682" s="670" t="s">
        <v>65</v>
      </c>
      <c r="G682" s="670" t="s">
        <v>2521</v>
      </c>
      <c r="H682" s="683">
        <v>7</v>
      </c>
    </row>
    <row r="683" spans="1:8" x14ac:dyDescent="0.25">
      <c r="A683" s="673" t="s">
        <v>1118</v>
      </c>
      <c r="B683" s="316">
        <v>681</v>
      </c>
      <c r="C683" s="680" t="str">
        <f ca="1">IF(H683="","Резерв",CONCATENATE(INDIRECT(ADDRESS(3+ТС!H683,2,1,0,"ЗДВ"),FALSE)," - несовпадение интерефейсных и дискретных сигналов"))</f>
        <v>Резерв</v>
      </c>
      <c r="D683" s="220"/>
      <c r="E683" s="670" t="s">
        <v>72</v>
      </c>
      <c r="F683" s="670" t="s">
        <v>65</v>
      </c>
      <c r="G683" s="670" t="s">
        <v>3631</v>
      </c>
      <c r="H683" s="683"/>
    </row>
    <row r="684" spans="1:8" x14ac:dyDescent="0.25">
      <c r="A684" s="673" t="s">
        <v>1119</v>
      </c>
      <c r="B684" s="316">
        <v>682</v>
      </c>
      <c r="C684" s="680" t="str">
        <f ca="1">IF(H684="","Резерв",CONCATENATE(INDIRECT(ADDRESS(3+ТС!H684,2,1,0,"ЗДВ"),FALSE)," - нет интерфейсной связи с БУ привода"))</f>
        <v>Резерв</v>
      </c>
      <c r="D684" s="220"/>
      <c r="E684" s="670" t="s">
        <v>72</v>
      </c>
      <c r="F684" s="670" t="s">
        <v>65</v>
      </c>
      <c r="G684" s="670" t="s">
        <v>3593</v>
      </c>
      <c r="H684" s="683"/>
    </row>
    <row r="685" spans="1:8" x14ac:dyDescent="0.25">
      <c r="A685" s="673" t="s">
        <v>1120</v>
      </c>
      <c r="B685" s="316">
        <v>683</v>
      </c>
      <c r="C685" s="692" t="str">
        <f ca="1">IF(H685="","Резерв",CONCATENATE(INDIRECT(ADDRESS(3+ТС!H685,2,1,0,"ЗДВ"),FALSE)," - моментный выключатель открытия"))</f>
        <v>Приёмная задвижка №036.4.1 - моментный выключатель открытия</v>
      </c>
      <c r="D685" s="220"/>
      <c r="E685" s="670" t="s">
        <v>72</v>
      </c>
      <c r="F685" s="670" t="s">
        <v>65</v>
      </c>
      <c r="G685" s="670" t="s">
        <v>3218</v>
      </c>
      <c r="H685" s="683">
        <v>7</v>
      </c>
    </row>
    <row r="686" spans="1:8" x14ac:dyDescent="0.25">
      <c r="A686" s="673" t="s">
        <v>1121</v>
      </c>
      <c r="B686" s="316">
        <v>684</v>
      </c>
      <c r="C686" s="692" t="str">
        <f ca="1">IF(H686="","Резерв",CONCATENATE(INDIRECT(ADDRESS(3+ТС!H686,2,1,0,"ЗДВ"),FALSE)," - моментный выключатель закрытия"))</f>
        <v>Приёмная задвижка №036.4.1 - моментный выключатель закрытия</v>
      </c>
      <c r="D686" s="220"/>
      <c r="E686" s="670" t="s">
        <v>72</v>
      </c>
      <c r="F686" s="670" t="s">
        <v>65</v>
      </c>
      <c r="G686" s="670" t="s">
        <v>3219</v>
      </c>
      <c r="H686" s="683">
        <v>7</v>
      </c>
    </row>
    <row r="687" spans="1:8" x14ac:dyDescent="0.25">
      <c r="A687" s="673" t="s">
        <v>1122</v>
      </c>
      <c r="B687" s="316">
        <v>685</v>
      </c>
      <c r="C687" s="680" t="str">
        <f ca="1">IF(H687="","Резерв",CONCATENATE(INDIRECT(ADDRESS(3+ТС!H687,2,1,0,"ЗДВ"),FALSE)," - неисправность"))</f>
        <v>Резерв</v>
      </c>
      <c r="D687" s="220"/>
      <c r="E687" s="670" t="s">
        <v>72</v>
      </c>
      <c r="F687" s="670" t="s">
        <v>65</v>
      </c>
      <c r="G687" s="670" t="s">
        <v>2516</v>
      </c>
      <c r="H687" s="683"/>
    </row>
    <row r="688" spans="1:8" x14ac:dyDescent="0.25">
      <c r="A688" s="673" t="s">
        <v>1123</v>
      </c>
      <c r="B688" s="316">
        <v>686</v>
      </c>
      <c r="C688" s="680" t="str">
        <f ca="1">IF(H688="","Резерв",CONCATENATE(INDIRECT(ADDRESS(3+ТС!H688,2,1,0,"ЗДВ"),FALSE)," - самопроизвольное открытие"))</f>
        <v>Резерв</v>
      </c>
      <c r="D688" s="220"/>
      <c r="E688" s="670" t="s">
        <v>72</v>
      </c>
      <c r="F688" s="670" t="s">
        <v>65</v>
      </c>
      <c r="G688" s="670" t="s">
        <v>2522</v>
      </c>
      <c r="H688" s="683"/>
    </row>
    <row r="689" spans="1:8" x14ac:dyDescent="0.25">
      <c r="A689" s="673" t="s">
        <v>1124</v>
      </c>
      <c r="B689" s="316">
        <v>687</v>
      </c>
      <c r="C689" s="681" t="str">
        <f ca="1">IF(H689="","Резерв",CONCATENATE(INDIRECT(ADDRESS(3+ТС!H689,2,1,0,"ЗДВ"),FALSE)," - самопроизвольное закрытие"))</f>
        <v>Резерв</v>
      </c>
      <c r="D689" s="220"/>
      <c r="E689" s="670" t="s">
        <v>72</v>
      </c>
      <c r="F689" s="670" t="s">
        <v>65</v>
      </c>
      <c r="G689" s="307" t="s">
        <v>2523</v>
      </c>
      <c r="H689" s="684"/>
    </row>
    <row r="690" spans="1:8" x14ac:dyDescent="0.25">
      <c r="A690" s="673" t="s">
        <v>1125</v>
      </c>
      <c r="B690" s="316">
        <v>688</v>
      </c>
      <c r="C690" s="691" t="str">
        <f ca="1">IF(H690="","Резерв",CONCATENATE(INDIRECT(ADDRESS(3+ТС!H690,2,1,0,"ЗДВ"),FALSE)," - открыта"))</f>
        <v>Выкидная задвижка №036.4.2 - открыта</v>
      </c>
      <c r="D690" s="220"/>
      <c r="E690" s="670" t="s">
        <v>72</v>
      </c>
      <c r="F690" s="670" t="s">
        <v>65</v>
      </c>
      <c r="G690" s="670" t="s">
        <v>2503</v>
      </c>
      <c r="H690" s="682">
        <v>8</v>
      </c>
    </row>
    <row r="691" spans="1:8" x14ac:dyDescent="0.25">
      <c r="A691" s="673" t="s">
        <v>1126</v>
      </c>
      <c r="B691" s="316">
        <v>689</v>
      </c>
      <c r="C691" s="692" t="str">
        <f ca="1">IF(H691="","Резерв",CONCATENATE(INDIRECT(ADDRESS(3+ТС!H691,2,1,0,"ЗДВ"),FALSE)," - закрыта"))</f>
        <v>Выкидная задвижка №036.4.2 - закрыта</v>
      </c>
      <c r="D691" s="220"/>
      <c r="E691" s="670" t="s">
        <v>72</v>
      </c>
      <c r="F691" s="670" t="s">
        <v>65</v>
      </c>
      <c r="G691" s="670" t="s">
        <v>2504</v>
      </c>
      <c r="H691" s="683">
        <v>8</v>
      </c>
    </row>
    <row r="692" spans="1:8" x14ac:dyDescent="0.25">
      <c r="A692" s="673" t="s">
        <v>1127</v>
      </c>
      <c r="B692" s="316">
        <v>690</v>
      </c>
      <c r="C692" s="692" t="str">
        <f ca="1">IF(H692="","Резерв",CONCATENATE(INDIRECT(ADDRESS(3+ТС!H692,2,1,0,"ЗДВ"),FALSE)," - открывается"))</f>
        <v>Выкидная задвижка №036.4.2 - открывается</v>
      </c>
      <c r="D692" s="220"/>
      <c r="E692" s="670" t="s">
        <v>72</v>
      </c>
      <c r="F692" s="670" t="s">
        <v>65</v>
      </c>
      <c r="G692" s="670" t="s">
        <v>2502</v>
      </c>
      <c r="H692" s="683">
        <v>8</v>
      </c>
    </row>
    <row r="693" spans="1:8" x14ac:dyDescent="0.25">
      <c r="A693" s="673" t="s">
        <v>1128</v>
      </c>
      <c r="B693" s="316">
        <v>691</v>
      </c>
      <c r="C693" s="692" t="str">
        <f ca="1">IF(H693="","Резерв",CONCATENATE(INDIRECT(ADDRESS(3+ТС!H693,2,1,0,"ЗДВ"),FALSE)," - закрывается"))</f>
        <v>Выкидная задвижка №036.4.2 - закрывается</v>
      </c>
      <c r="D693" s="220"/>
      <c r="E693" s="670" t="s">
        <v>72</v>
      </c>
      <c r="F693" s="670" t="s">
        <v>65</v>
      </c>
      <c r="G693" s="670" t="s">
        <v>2364</v>
      </c>
      <c r="H693" s="683">
        <v>8</v>
      </c>
    </row>
    <row r="694" spans="1:8" x14ac:dyDescent="0.25">
      <c r="A694" s="673" t="s">
        <v>1129</v>
      </c>
      <c r="B694" s="316">
        <v>692</v>
      </c>
      <c r="C694" s="692" t="str">
        <f ca="1">IF(H694="","Резерв",CONCATENATE(INDIRECT(ADDRESS(3+ТС!H694,2,1,0,"ЗДВ"),FALSE)," - промежуточное положение"))</f>
        <v>Выкидная задвижка №036.4.2 - промежуточное положение</v>
      </c>
      <c r="D694" s="220"/>
      <c r="E694" s="670" t="s">
        <v>72</v>
      </c>
      <c r="F694" s="670" t="s">
        <v>65</v>
      </c>
      <c r="G694" s="670" t="s">
        <v>2363</v>
      </c>
      <c r="H694" s="683">
        <v>8</v>
      </c>
    </row>
    <row r="695" spans="1:8" x14ac:dyDescent="0.25">
      <c r="A695" s="673" t="s">
        <v>1130</v>
      </c>
      <c r="B695" s="316">
        <v>693</v>
      </c>
      <c r="C695" s="692" t="str">
        <f ca="1">IF(H695="","Резерв",CONCATENATE(INDIRECT(ADDRESS(3+ТС!H695,2,1,0,"ЗДВ"),FALSE)," - контроль наличия напр. упр."))</f>
        <v>Выкидная задвижка №036.4.2 - контроль наличия напр. упр.</v>
      </c>
      <c r="D695" s="220"/>
      <c r="E695" s="670" t="s">
        <v>72</v>
      </c>
      <c r="F695" s="670" t="s">
        <v>65</v>
      </c>
      <c r="G695" s="670" t="s">
        <v>2513</v>
      </c>
      <c r="H695" s="683">
        <v>8</v>
      </c>
    </row>
    <row r="696" spans="1:8" x14ac:dyDescent="0.25">
      <c r="A696" s="673" t="s">
        <v>1131</v>
      </c>
      <c r="B696" s="316">
        <v>694</v>
      </c>
      <c r="C696" s="680" t="str">
        <f ca="1">IF(H696="","Резерв",CONCATENATE(INDIRECT(ADDRESS(3+ТС!H696,2,1,0,"ЗДВ"),FALSE)," - режим управления дистанционный"))</f>
        <v>Резерв</v>
      </c>
      <c r="D696" s="220"/>
      <c r="E696" s="670" t="s">
        <v>72</v>
      </c>
      <c r="F696" s="670" t="s">
        <v>65</v>
      </c>
      <c r="G696" s="139" t="s">
        <v>2507</v>
      </c>
      <c r="H696" s="683"/>
    </row>
    <row r="697" spans="1:8" x14ac:dyDescent="0.25">
      <c r="A697" s="673" t="s">
        <v>1132</v>
      </c>
      <c r="B697" s="316">
        <v>695</v>
      </c>
      <c r="C697" s="692" t="str">
        <f ca="1">IF(H697="","Резерв",CONCATENATE(INDIRECT(ADDRESS(3+ТС!H697,2,1,0,"ЗДВ"),FALSE)," - включен режим имитации"))</f>
        <v>Выкидная задвижка №036.4.2 - включен режим имитации</v>
      </c>
      <c r="D697" s="220"/>
      <c r="E697" s="670" t="s">
        <v>72</v>
      </c>
      <c r="F697" s="670" t="s">
        <v>65</v>
      </c>
      <c r="G697" s="670" t="s">
        <v>2338</v>
      </c>
      <c r="H697" s="683">
        <v>8</v>
      </c>
    </row>
    <row r="698" spans="1:8" x14ac:dyDescent="0.25">
      <c r="A698" s="673" t="s">
        <v>1133</v>
      </c>
      <c r="B698" s="316">
        <v>696</v>
      </c>
      <c r="C698" s="692" t="str">
        <f ca="1">IF(H698="","Резерв",CONCATENATE(INDIRECT(ADDRESS(3+ТС!H698,2,1,0,"ЗДВ"),FALSE)," - невыполнение команды открыть"))</f>
        <v>Выкидная задвижка №036.4.2 - невыполнение команды открыть</v>
      </c>
      <c r="D698" s="220"/>
      <c r="E698" s="670" t="s">
        <v>72</v>
      </c>
      <c r="F698" s="670" t="s">
        <v>65</v>
      </c>
      <c r="G698" s="670" t="s">
        <v>2519</v>
      </c>
      <c r="H698" s="683">
        <v>8</v>
      </c>
    </row>
    <row r="699" spans="1:8" x14ac:dyDescent="0.25">
      <c r="A699" s="673" t="s">
        <v>1134</v>
      </c>
      <c r="B699" s="316">
        <v>697</v>
      </c>
      <c r="C699" s="692" t="str">
        <f ca="1">IF(H699="","Резерв",CONCATENATE(INDIRECT(ADDRESS(3+ТС!H699,2,1,0,"ЗДВ"),FALSE)," - невыполнение команды закрыть"))</f>
        <v>Выкидная задвижка №036.4.2 - невыполнение команды закрыть</v>
      </c>
      <c r="D699" s="220"/>
      <c r="E699" s="670" t="s">
        <v>72</v>
      </c>
      <c r="F699" s="670" t="s">
        <v>65</v>
      </c>
      <c r="G699" s="670" t="s">
        <v>2520</v>
      </c>
      <c r="H699" s="683">
        <v>8</v>
      </c>
    </row>
    <row r="700" spans="1:8" x14ac:dyDescent="0.25">
      <c r="A700" s="673" t="s">
        <v>1135</v>
      </c>
      <c r="B700" s="316">
        <v>698</v>
      </c>
      <c r="C700" s="692" t="str">
        <f ca="1">IF(H700="","Резерв",CONCATENATE(INDIRECT(ADDRESS(3+ТС!H700,2,1,0,"ЗДВ"),FALSE)," - невыполнение команды стоп"))</f>
        <v>Выкидная задвижка №036.4.2 - невыполнение команды стоп</v>
      </c>
      <c r="D700" s="220"/>
      <c r="E700" s="670" t="s">
        <v>72</v>
      </c>
      <c r="F700" s="670" t="s">
        <v>65</v>
      </c>
      <c r="G700" s="670" t="s">
        <v>2521</v>
      </c>
      <c r="H700" s="683">
        <v>8</v>
      </c>
    </row>
    <row r="701" spans="1:8" x14ac:dyDescent="0.25">
      <c r="A701" s="673" t="s">
        <v>1136</v>
      </c>
      <c r="B701" s="316">
        <v>699</v>
      </c>
      <c r="C701" s="680" t="str">
        <f ca="1">IF(H701="","Резерв",CONCATENATE(INDIRECT(ADDRESS(3+ТС!H701,2,1,0,"ЗДВ"),FALSE)," - несовпадение интерефейсных и дискретных сигналов"))</f>
        <v>Резерв</v>
      </c>
      <c r="D701" s="220"/>
      <c r="E701" s="670" t="s">
        <v>72</v>
      </c>
      <c r="F701" s="670" t="s">
        <v>65</v>
      </c>
      <c r="G701" s="670" t="s">
        <v>3631</v>
      </c>
      <c r="H701" s="683"/>
    </row>
    <row r="702" spans="1:8" x14ac:dyDescent="0.25">
      <c r="A702" s="673" t="s">
        <v>1137</v>
      </c>
      <c r="B702" s="316">
        <v>700</v>
      </c>
      <c r="C702" s="680" t="str">
        <f ca="1">IF(H702="","Резерв",CONCATENATE(INDIRECT(ADDRESS(3+ТС!H702,2,1,0,"ЗДВ"),FALSE)," - нет интерфейсной связи с БУ привода"))</f>
        <v>Резерв</v>
      </c>
      <c r="D702" s="220"/>
      <c r="E702" s="670" t="s">
        <v>72</v>
      </c>
      <c r="F702" s="670" t="s">
        <v>65</v>
      </c>
      <c r="G702" s="670" t="s">
        <v>3593</v>
      </c>
      <c r="H702" s="683"/>
    </row>
    <row r="703" spans="1:8" x14ac:dyDescent="0.25">
      <c r="A703" s="673" t="s">
        <v>1138</v>
      </c>
      <c r="B703" s="316">
        <v>701</v>
      </c>
      <c r="C703" s="692" t="str">
        <f ca="1">IF(H703="","Резерв",CONCATENATE(INDIRECT(ADDRESS(3+ТС!H703,2,1,0,"ЗДВ"),FALSE)," - моментный выключатель открытия"))</f>
        <v>Выкидная задвижка №036.4.2 - моментный выключатель открытия</v>
      </c>
      <c r="D703" s="220"/>
      <c r="E703" s="670" t="s">
        <v>72</v>
      </c>
      <c r="F703" s="670" t="s">
        <v>65</v>
      </c>
      <c r="G703" s="670" t="s">
        <v>3218</v>
      </c>
      <c r="H703" s="683">
        <v>8</v>
      </c>
    </row>
    <row r="704" spans="1:8" x14ac:dyDescent="0.25">
      <c r="A704" s="673" t="s">
        <v>1139</v>
      </c>
      <c r="B704" s="316">
        <v>702</v>
      </c>
      <c r="C704" s="692" t="str">
        <f ca="1">IF(H704="","Резерв",CONCATENATE(INDIRECT(ADDRESS(3+ТС!H704,2,1,0,"ЗДВ"),FALSE)," - моментный выключатель закрытия"))</f>
        <v>Выкидная задвижка №036.4.2 - моментный выключатель закрытия</v>
      </c>
      <c r="D704" s="220"/>
      <c r="E704" s="670" t="s">
        <v>72</v>
      </c>
      <c r="F704" s="670" t="s">
        <v>65</v>
      </c>
      <c r="G704" s="670" t="s">
        <v>3219</v>
      </c>
      <c r="H704" s="683">
        <v>8</v>
      </c>
    </row>
    <row r="705" spans="1:8" x14ac:dyDescent="0.25">
      <c r="A705" s="673" t="s">
        <v>1140</v>
      </c>
      <c r="B705" s="316">
        <v>703</v>
      </c>
      <c r="C705" s="680" t="str">
        <f ca="1">IF(H705="","Резерв",CONCATENATE(INDIRECT(ADDRESS(3+ТС!H705,2,1,0,"ЗДВ"),FALSE)," - неисправность"))</f>
        <v>Резерв</v>
      </c>
      <c r="D705" s="220"/>
      <c r="E705" s="670" t="s">
        <v>72</v>
      </c>
      <c r="F705" s="670" t="s">
        <v>65</v>
      </c>
      <c r="G705" s="670" t="s">
        <v>2516</v>
      </c>
      <c r="H705" s="683"/>
    </row>
    <row r="706" spans="1:8" x14ac:dyDescent="0.25">
      <c r="A706" s="673" t="s">
        <v>1141</v>
      </c>
      <c r="B706" s="316">
        <v>704</v>
      </c>
      <c r="C706" s="680" t="str">
        <f ca="1">IF(H706="","Резерв",CONCATENATE(INDIRECT(ADDRESS(3+ТС!H706,2,1,0,"ЗДВ"),FALSE)," - самопроизвольное открытие"))</f>
        <v>Резерв</v>
      </c>
      <c r="D706" s="220"/>
      <c r="E706" s="670" t="s">
        <v>72</v>
      </c>
      <c r="F706" s="670" t="s">
        <v>65</v>
      </c>
      <c r="G706" s="670" t="s">
        <v>2522</v>
      </c>
      <c r="H706" s="683"/>
    </row>
    <row r="707" spans="1:8" x14ac:dyDescent="0.25">
      <c r="A707" s="673" t="s">
        <v>1142</v>
      </c>
      <c r="B707" s="316">
        <v>705</v>
      </c>
      <c r="C707" s="681" t="str">
        <f ca="1">IF(H707="","Резерв",CONCATENATE(INDIRECT(ADDRESS(3+ТС!H707,2,1,0,"ЗДВ"),FALSE)," - самопроизвольное закрытие"))</f>
        <v>Резерв</v>
      </c>
      <c r="D707" s="220"/>
      <c r="E707" s="670" t="s">
        <v>72</v>
      </c>
      <c r="F707" s="670" t="s">
        <v>65</v>
      </c>
      <c r="G707" s="307" t="s">
        <v>2523</v>
      </c>
      <c r="H707" s="684"/>
    </row>
    <row r="708" spans="1:8" x14ac:dyDescent="0.25">
      <c r="A708" s="673" t="s">
        <v>1143</v>
      </c>
      <c r="B708" s="316">
        <v>706</v>
      </c>
      <c r="C708" s="692" t="str">
        <f ca="1">IF(H708="","Резерв",CONCATENATE(INDIRECT(ADDRESS(3+ТС!H708,2,1,0,"ЗДВ"),FALSE)," - открыта"))</f>
        <v>Задвижка №007.1.1 - открыта</v>
      </c>
      <c r="D708" s="220"/>
      <c r="E708" s="670" t="s">
        <v>72</v>
      </c>
      <c r="F708" s="670" t="s">
        <v>65</v>
      </c>
      <c r="G708" s="670" t="s">
        <v>2503</v>
      </c>
      <c r="H708" s="682">
        <v>9</v>
      </c>
    </row>
    <row r="709" spans="1:8" x14ac:dyDescent="0.25">
      <c r="A709" s="673" t="s">
        <v>1144</v>
      </c>
      <c r="B709" s="316">
        <v>707</v>
      </c>
      <c r="C709" s="692" t="str">
        <f ca="1">IF(H709="","Резерв",CONCATENATE(INDIRECT(ADDRESS(3+ТС!H709,2,1,0,"ЗДВ"),FALSE)," - закрыта"))</f>
        <v>Задвижка №007.1.1 - закрыта</v>
      </c>
      <c r="D709" s="220"/>
      <c r="E709" s="670" t="s">
        <v>72</v>
      </c>
      <c r="F709" s="670" t="s">
        <v>65</v>
      </c>
      <c r="G709" s="670" t="s">
        <v>2504</v>
      </c>
      <c r="H709" s="683">
        <v>9</v>
      </c>
    </row>
    <row r="710" spans="1:8" x14ac:dyDescent="0.25">
      <c r="A710" s="673" t="s">
        <v>1145</v>
      </c>
      <c r="B710" s="316">
        <v>708</v>
      </c>
      <c r="C710" s="692" t="str">
        <f ca="1">IF(H710="","Резерв",CONCATENATE(INDIRECT(ADDRESS(3+ТС!H710,2,1,0,"ЗДВ"),FALSE)," - открывается"))</f>
        <v>Задвижка №007.1.1 - открывается</v>
      </c>
      <c r="D710" s="220"/>
      <c r="E710" s="670" t="s">
        <v>72</v>
      </c>
      <c r="F710" s="670" t="s">
        <v>65</v>
      </c>
      <c r="G710" s="670" t="s">
        <v>2502</v>
      </c>
      <c r="H710" s="683">
        <v>9</v>
      </c>
    </row>
    <row r="711" spans="1:8" x14ac:dyDescent="0.25">
      <c r="A711" s="673" t="s">
        <v>1146</v>
      </c>
      <c r="B711" s="316">
        <v>709</v>
      </c>
      <c r="C711" s="692" t="str">
        <f ca="1">IF(H711="","Резерв",CONCATENATE(INDIRECT(ADDRESS(3+ТС!H711,2,1,0,"ЗДВ"),FALSE)," - закрывается"))</f>
        <v>Задвижка №007.1.1 - закрывается</v>
      </c>
      <c r="D711" s="220"/>
      <c r="E711" s="670" t="s">
        <v>72</v>
      </c>
      <c r="F711" s="670" t="s">
        <v>65</v>
      </c>
      <c r="G711" s="670" t="s">
        <v>2364</v>
      </c>
      <c r="H711" s="683">
        <v>9</v>
      </c>
    </row>
    <row r="712" spans="1:8" x14ac:dyDescent="0.25">
      <c r="A712" s="673" t="s">
        <v>1147</v>
      </c>
      <c r="B712" s="316">
        <v>710</v>
      </c>
      <c r="C712" s="692" t="str">
        <f ca="1">IF(H712="","Резерв",CONCATENATE(INDIRECT(ADDRESS(3+ТС!H712,2,1,0,"ЗДВ"),FALSE)," - промежуточное положение"))</f>
        <v>Задвижка №007.1.1 - промежуточное положение</v>
      </c>
      <c r="D712" s="220"/>
      <c r="E712" s="670" t="s">
        <v>72</v>
      </c>
      <c r="F712" s="670" t="s">
        <v>65</v>
      </c>
      <c r="G712" s="670" t="s">
        <v>2363</v>
      </c>
      <c r="H712" s="683">
        <v>9</v>
      </c>
    </row>
    <row r="713" spans="1:8" x14ac:dyDescent="0.25">
      <c r="A713" s="673" t="s">
        <v>1148</v>
      </c>
      <c r="B713" s="316">
        <v>711</v>
      </c>
      <c r="C713" s="692" t="str">
        <f ca="1">IF(H713="","Резерв",CONCATENATE(INDIRECT(ADDRESS(3+ТС!H713,2,1,0,"ЗДВ"),FALSE)," - контроль наличия напр. упр."))</f>
        <v>Задвижка №007.1.1 - контроль наличия напр. упр.</v>
      </c>
      <c r="D713" s="220"/>
      <c r="E713" s="670" t="s">
        <v>72</v>
      </c>
      <c r="F713" s="670" t="s">
        <v>65</v>
      </c>
      <c r="G713" s="670" t="s">
        <v>2513</v>
      </c>
      <c r="H713" s="683">
        <v>9</v>
      </c>
    </row>
    <row r="714" spans="1:8" x14ac:dyDescent="0.25">
      <c r="A714" s="673" t="s">
        <v>1149</v>
      </c>
      <c r="B714" s="316">
        <v>712</v>
      </c>
      <c r="C714" s="680" t="str">
        <f ca="1">IF(H714="","Резерв",CONCATENATE(INDIRECT(ADDRESS(3+ТС!H714,2,1,0,"ЗДВ"),FALSE)," - режим управления дистанционный"))</f>
        <v>Резерв</v>
      </c>
      <c r="D714" s="220"/>
      <c r="E714" s="670" t="s">
        <v>72</v>
      </c>
      <c r="F714" s="670" t="s">
        <v>65</v>
      </c>
      <c r="G714" s="139" t="s">
        <v>2507</v>
      </c>
      <c r="H714" s="683"/>
    </row>
    <row r="715" spans="1:8" x14ac:dyDescent="0.25">
      <c r="A715" s="673" t="s">
        <v>1150</v>
      </c>
      <c r="B715" s="316">
        <v>713</v>
      </c>
      <c r="C715" s="692" t="str">
        <f ca="1">IF(H715="","Резерв",CONCATENATE(INDIRECT(ADDRESS(3+ТС!H715,2,1,0,"ЗДВ"),FALSE)," - включен режим имитации"))</f>
        <v>Задвижка №007.1.1 - включен режим имитации</v>
      </c>
      <c r="D715" s="220"/>
      <c r="E715" s="670" t="s">
        <v>72</v>
      </c>
      <c r="F715" s="670" t="s">
        <v>65</v>
      </c>
      <c r="G715" s="670" t="s">
        <v>2338</v>
      </c>
      <c r="H715" s="683">
        <v>9</v>
      </c>
    </row>
    <row r="716" spans="1:8" x14ac:dyDescent="0.25">
      <c r="A716" s="673" t="s">
        <v>1151</v>
      </c>
      <c r="B716" s="316">
        <v>714</v>
      </c>
      <c r="C716" s="692" t="str">
        <f ca="1">IF(H716="","Резерв",CONCATENATE(INDIRECT(ADDRESS(3+ТС!H716,2,1,0,"ЗДВ"),FALSE)," - невыполнение команды открыть"))</f>
        <v>Задвижка №007.1.1 - невыполнение команды открыть</v>
      </c>
      <c r="D716" s="220"/>
      <c r="E716" s="670" t="s">
        <v>72</v>
      </c>
      <c r="F716" s="670" t="s">
        <v>65</v>
      </c>
      <c r="G716" s="670" t="s">
        <v>2519</v>
      </c>
      <c r="H716" s="683">
        <v>9</v>
      </c>
    </row>
    <row r="717" spans="1:8" x14ac:dyDescent="0.25">
      <c r="A717" s="673" t="s">
        <v>1152</v>
      </c>
      <c r="B717" s="316">
        <v>715</v>
      </c>
      <c r="C717" s="692" t="str">
        <f ca="1">IF(H717="","Резерв",CONCATENATE(INDIRECT(ADDRESS(3+ТС!H717,2,1,0,"ЗДВ"),FALSE)," - невыполнение команды закрыть"))</f>
        <v>Задвижка №007.1.1 - невыполнение команды закрыть</v>
      </c>
      <c r="D717" s="220"/>
      <c r="E717" s="670" t="s">
        <v>72</v>
      </c>
      <c r="F717" s="670" t="s">
        <v>65</v>
      </c>
      <c r="G717" s="670" t="s">
        <v>2520</v>
      </c>
      <c r="H717" s="683">
        <v>9</v>
      </c>
    </row>
    <row r="718" spans="1:8" x14ac:dyDescent="0.25">
      <c r="A718" s="673" t="s">
        <v>1153</v>
      </c>
      <c r="B718" s="316">
        <v>716</v>
      </c>
      <c r="C718" s="692" t="str">
        <f ca="1">IF(H718="","Резерв",CONCATENATE(INDIRECT(ADDRESS(3+ТС!H718,2,1,0,"ЗДВ"),FALSE)," - невыполнение команды стоп"))</f>
        <v>Задвижка №007.1.1 - невыполнение команды стоп</v>
      </c>
      <c r="D718" s="220"/>
      <c r="E718" s="670" t="s">
        <v>72</v>
      </c>
      <c r="F718" s="670" t="s">
        <v>65</v>
      </c>
      <c r="G718" s="670" t="s">
        <v>2521</v>
      </c>
      <c r="H718" s="683">
        <v>9</v>
      </c>
    </row>
    <row r="719" spans="1:8" x14ac:dyDescent="0.25">
      <c r="A719" s="673" t="s">
        <v>1154</v>
      </c>
      <c r="B719" s="316">
        <v>717</v>
      </c>
      <c r="C719" s="680" t="str">
        <f ca="1">IF(H719="","Резерв",CONCATENATE(INDIRECT(ADDRESS(3+ТС!H719,2,1,0,"ЗДВ"),FALSE)," - несовпадение интерефейсных и дискретных сигналов"))</f>
        <v>Резерв</v>
      </c>
      <c r="D719" s="220"/>
      <c r="E719" s="670" t="s">
        <v>72</v>
      </c>
      <c r="F719" s="670" t="s">
        <v>65</v>
      </c>
      <c r="G719" s="670" t="s">
        <v>3631</v>
      </c>
      <c r="H719" s="683"/>
    </row>
    <row r="720" spans="1:8" x14ac:dyDescent="0.25">
      <c r="A720" s="673" t="s">
        <v>1155</v>
      </c>
      <c r="B720" s="316">
        <v>718</v>
      </c>
      <c r="C720" s="680" t="str">
        <f ca="1">IF(H720="","Резерв",CONCATENATE(INDIRECT(ADDRESS(3+ТС!H720,2,1,0,"ЗДВ"),FALSE)," - нет интерфейсной связи с БУ привода"))</f>
        <v>Резерв</v>
      </c>
      <c r="D720" s="220"/>
      <c r="E720" s="670" t="s">
        <v>72</v>
      </c>
      <c r="F720" s="670" t="s">
        <v>65</v>
      </c>
      <c r="G720" s="670" t="s">
        <v>3593</v>
      </c>
      <c r="H720" s="683"/>
    </row>
    <row r="721" spans="1:8" x14ac:dyDescent="0.25">
      <c r="A721" s="673" t="s">
        <v>1156</v>
      </c>
      <c r="B721" s="316">
        <v>719</v>
      </c>
      <c r="C721" s="692" t="str">
        <f ca="1">IF(H721="","Резерв",CONCATENATE(INDIRECT(ADDRESS(3+ТС!H721,2,1,0,"ЗДВ"),FALSE)," - моментный выключатель открытия"))</f>
        <v>Задвижка №007.1.1 - моментный выключатель открытия</v>
      </c>
      <c r="D721" s="220"/>
      <c r="E721" s="670" t="s">
        <v>72</v>
      </c>
      <c r="F721" s="670" t="s">
        <v>65</v>
      </c>
      <c r="G721" s="670" t="s">
        <v>3218</v>
      </c>
      <c r="H721" s="683">
        <v>9</v>
      </c>
    </row>
    <row r="722" spans="1:8" x14ac:dyDescent="0.25">
      <c r="A722" s="673" t="s">
        <v>1157</v>
      </c>
      <c r="B722" s="316">
        <v>720</v>
      </c>
      <c r="C722" s="692" t="str">
        <f ca="1">IF(H722="","Резерв",CONCATENATE(INDIRECT(ADDRESS(3+ТС!H722,2,1,0,"ЗДВ"),FALSE)," - моментный выключатель закрытия"))</f>
        <v>Задвижка №007.1.1 - моментный выключатель закрытия</v>
      </c>
      <c r="D722" s="220"/>
      <c r="E722" s="670" t="s">
        <v>72</v>
      </c>
      <c r="F722" s="670" t="s">
        <v>65</v>
      </c>
      <c r="G722" s="670" t="s">
        <v>3219</v>
      </c>
      <c r="H722" s="683">
        <v>9</v>
      </c>
    </row>
    <row r="723" spans="1:8" x14ac:dyDescent="0.25">
      <c r="A723" s="673" t="s">
        <v>1158</v>
      </c>
      <c r="B723" s="316">
        <v>721</v>
      </c>
      <c r="C723" s="680" t="str">
        <f ca="1">IF(H723="","Резерв",CONCATENATE(INDIRECT(ADDRESS(3+ТС!H723,2,1,0,"ЗДВ"),FALSE)," - неисправность"))</f>
        <v>Резерв</v>
      </c>
      <c r="D723" s="220"/>
      <c r="E723" s="670" t="s">
        <v>72</v>
      </c>
      <c r="F723" s="670" t="s">
        <v>65</v>
      </c>
      <c r="G723" s="670" t="s">
        <v>2516</v>
      </c>
      <c r="H723" s="683"/>
    </row>
    <row r="724" spans="1:8" x14ac:dyDescent="0.25">
      <c r="A724" s="673" t="s">
        <v>1159</v>
      </c>
      <c r="B724" s="316">
        <v>722</v>
      </c>
      <c r="C724" s="680" t="str">
        <f ca="1">IF(H724="","Резерв",CONCATENATE(INDIRECT(ADDRESS(3+ТС!H724,2,1,0,"ЗДВ"),FALSE)," - самопроизвольное открытие"))</f>
        <v>Резерв</v>
      </c>
      <c r="D724" s="220"/>
      <c r="E724" s="670" t="s">
        <v>72</v>
      </c>
      <c r="F724" s="670" t="s">
        <v>65</v>
      </c>
      <c r="G724" s="670" t="s">
        <v>2522</v>
      </c>
      <c r="H724" s="683"/>
    </row>
    <row r="725" spans="1:8" x14ac:dyDescent="0.25">
      <c r="A725" s="673" t="s">
        <v>1160</v>
      </c>
      <c r="B725" s="316">
        <v>723</v>
      </c>
      <c r="C725" s="680" t="str">
        <f ca="1">IF(H725="","Резерв",CONCATENATE(INDIRECT(ADDRESS(3+ТС!H725,2,1,0,"ЗДВ"),FALSE)," - самопроизвольное закрытие"))</f>
        <v>Резерв</v>
      </c>
      <c r="D725" s="220"/>
      <c r="E725" s="670" t="s">
        <v>72</v>
      </c>
      <c r="F725" s="670" t="s">
        <v>65</v>
      </c>
      <c r="G725" s="307" t="s">
        <v>2523</v>
      </c>
      <c r="H725" s="684"/>
    </row>
    <row r="726" spans="1:8" x14ac:dyDescent="0.25">
      <c r="A726" s="673" t="s">
        <v>1161</v>
      </c>
      <c r="B726" s="316">
        <v>724</v>
      </c>
      <c r="C726" s="691" t="str">
        <f ca="1">IF(H726="","Резерв",CONCATENATE(INDIRECT(ADDRESS(3+ТС!H726,2,1,0,"ЗДВ"),FALSE)," - открыта"))</f>
        <v>Задвижка №007.1.2 - открыта</v>
      </c>
      <c r="D726" s="220"/>
      <c r="E726" s="670" t="s">
        <v>72</v>
      </c>
      <c r="F726" s="670" t="s">
        <v>65</v>
      </c>
      <c r="G726" s="670" t="s">
        <v>2503</v>
      </c>
      <c r="H726" s="682">
        <v>10</v>
      </c>
    </row>
    <row r="727" spans="1:8" x14ac:dyDescent="0.25">
      <c r="A727" s="673" t="s">
        <v>1162</v>
      </c>
      <c r="B727" s="316">
        <v>725</v>
      </c>
      <c r="C727" s="692" t="str">
        <f ca="1">IF(H727="","Резерв",CONCATENATE(INDIRECT(ADDRESS(3+ТС!H727,2,1,0,"ЗДВ"),FALSE)," - закрыта"))</f>
        <v>Задвижка №007.1.2 - закрыта</v>
      </c>
      <c r="D727" s="220"/>
      <c r="E727" s="670" t="s">
        <v>72</v>
      </c>
      <c r="F727" s="670" t="s">
        <v>65</v>
      </c>
      <c r="G727" s="670" t="s">
        <v>2504</v>
      </c>
      <c r="H727" s="683">
        <v>10</v>
      </c>
    </row>
    <row r="728" spans="1:8" x14ac:dyDescent="0.25">
      <c r="A728" s="673" t="s">
        <v>1163</v>
      </c>
      <c r="B728" s="316">
        <v>726</v>
      </c>
      <c r="C728" s="692" t="str">
        <f ca="1">IF(H728="","Резерв",CONCATENATE(INDIRECT(ADDRESS(3+ТС!H728,2,1,0,"ЗДВ"),FALSE)," - открывается"))</f>
        <v>Задвижка №007.1.2 - открывается</v>
      </c>
      <c r="D728" s="220"/>
      <c r="E728" s="670" t="s">
        <v>72</v>
      </c>
      <c r="F728" s="670" t="s">
        <v>65</v>
      </c>
      <c r="G728" s="670" t="s">
        <v>2502</v>
      </c>
      <c r="H728" s="683">
        <v>10</v>
      </c>
    </row>
    <row r="729" spans="1:8" x14ac:dyDescent="0.25">
      <c r="A729" s="673" t="s">
        <v>1164</v>
      </c>
      <c r="B729" s="316">
        <v>727</v>
      </c>
      <c r="C729" s="692" t="str">
        <f ca="1">IF(H729="","Резерв",CONCATENATE(INDIRECT(ADDRESS(3+ТС!H729,2,1,0,"ЗДВ"),FALSE)," - закрывается"))</f>
        <v>Задвижка №007.1.2 - закрывается</v>
      </c>
      <c r="D729" s="220"/>
      <c r="E729" s="670" t="s">
        <v>72</v>
      </c>
      <c r="F729" s="670" t="s">
        <v>65</v>
      </c>
      <c r="G729" s="670" t="s">
        <v>2364</v>
      </c>
      <c r="H729" s="683">
        <v>10</v>
      </c>
    </row>
    <row r="730" spans="1:8" x14ac:dyDescent="0.25">
      <c r="A730" s="673" t="s">
        <v>1165</v>
      </c>
      <c r="B730" s="316">
        <v>728</v>
      </c>
      <c r="C730" s="692" t="str">
        <f ca="1">IF(H730="","Резерв",CONCATENATE(INDIRECT(ADDRESS(3+ТС!H730,2,1,0,"ЗДВ"),FALSE)," - промежуточное положение"))</f>
        <v>Задвижка №007.1.2 - промежуточное положение</v>
      </c>
      <c r="D730" s="220"/>
      <c r="E730" s="670" t="s">
        <v>72</v>
      </c>
      <c r="F730" s="670" t="s">
        <v>65</v>
      </c>
      <c r="G730" s="670" t="s">
        <v>2363</v>
      </c>
      <c r="H730" s="683">
        <v>10</v>
      </c>
    </row>
    <row r="731" spans="1:8" x14ac:dyDescent="0.25">
      <c r="A731" s="673" t="s">
        <v>1166</v>
      </c>
      <c r="B731" s="316">
        <v>729</v>
      </c>
      <c r="C731" s="692" t="str">
        <f ca="1">IF(H731="","Резерв",CONCATENATE(INDIRECT(ADDRESS(3+ТС!H731,2,1,0,"ЗДВ"),FALSE)," - контроль наличия напр. упр."))</f>
        <v>Задвижка №007.1.2 - контроль наличия напр. упр.</v>
      </c>
      <c r="D731" s="220"/>
      <c r="E731" s="670" t="s">
        <v>72</v>
      </c>
      <c r="F731" s="670" t="s">
        <v>65</v>
      </c>
      <c r="G731" s="670" t="s">
        <v>2513</v>
      </c>
      <c r="H731" s="683">
        <v>10</v>
      </c>
    </row>
    <row r="732" spans="1:8" x14ac:dyDescent="0.25">
      <c r="A732" s="673" t="s">
        <v>1167</v>
      </c>
      <c r="B732" s="316">
        <v>730</v>
      </c>
      <c r="C732" s="680" t="str">
        <f ca="1">IF(H732="","Резерв",CONCATENATE(INDIRECT(ADDRESS(3+ТС!H732,2,1,0,"ЗДВ"),FALSE)," - режим управления дистанционный"))</f>
        <v>Резерв</v>
      </c>
      <c r="D732" s="220"/>
      <c r="E732" s="670" t="s">
        <v>72</v>
      </c>
      <c r="F732" s="670" t="s">
        <v>65</v>
      </c>
      <c r="G732" s="139" t="s">
        <v>2507</v>
      </c>
      <c r="H732" s="683"/>
    </row>
    <row r="733" spans="1:8" x14ac:dyDescent="0.25">
      <c r="A733" s="673" t="s">
        <v>1168</v>
      </c>
      <c r="B733" s="316">
        <v>731</v>
      </c>
      <c r="C733" s="692" t="str">
        <f ca="1">IF(H733="","Резерв",CONCATENATE(INDIRECT(ADDRESS(3+ТС!H733,2,1,0,"ЗДВ"),FALSE)," - включен режим имитации"))</f>
        <v>Задвижка №007.1.2 - включен режим имитации</v>
      </c>
      <c r="D733" s="220"/>
      <c r="E733" s="670" t="s">
        <v>72</v>
      </c>
      <c r="F733" s="670" t="s">
        <v>65</v>
      </c>
      <c r="G733" s="670" t="s">
        <v>2338</v>
      </c>
      <c r="H733" s="683">
        <v>10</v>
      </c>
    </row>
    <row r="734" spans="1:8" x14ac:dyDescent="0.25">
      <c r="A734" s="673" t="s">
        <v>1169</v>
      </c>
      <c r="B734" s="316">
        <v>732</v>
      </c>
      <c r="C734" s="692" t="str">
        <f ca="1">IF(H734="","Резерв",CONCATENATE(INDIRECT(ADDRESS(3+ТС!H734,2,1,0,"ЗДВ"),FALSE)," - невыполнение команды открыть"))</f>
        <v>Задвижка №007.1.2 - невыполнение команды открыть</v>
      </c>
      <c r="D734" s="220"/>
      <c r="E734" s="670" t="s">
        <v>72</v>
      </c>
      <c r="F734" s="670" t="s">
        <v>65</v>
      </c>
      <c r="G734" s="670" t="s">
        <v>2519</v>
      </c>
      <c r="H734" s="683">
        <v>10</v>
      </c>
    </row>
    <row r="735" spans="1:8" x14ac:dyDescent="0.25">
      <c r="A735" s="673" t="s">
        <v>1170</v>
      </c>
      <c r="B735" s="316">
        <v>733</v>
      </c>
      <c r="C735" s="692" t="str">
        <f ca="1">IF(H735="","Резерв",CONCATENATE(INDIRECT(ADDRESS(3+ТС!H735,2,1,0,"ЗДВ"),FALSE)," - невыполнение команды закрыть"))</f>
        <v>Задвижка №007.1.2 - невыполнение команды закрыть</v>
      </c>
      <c r="D735" s="220"/>
      <c r="E735" s="670" t="s">
        <v>72</v>
      </c>
      <c r="F735" s="670" t="s">
        <v>65</v>
      </c>
      <c r="G735" s="670" t="s">
        <v>2520</v>
      </c>
      <c r="H735" s="683">
        <v>10</v>
      </c>
    </row>
    <row r="736" spans="1:8" x14ac:dyDescent="0.25">
      <c r="A736" s="673" t="s">
        <v>1171</v>
      </c>
      <c r="B736" s="316">
        <v>734</v>
      </c>
      <c r="C736" s="692" t="str">
        <f ca="1">IF(H736="","Резерв",CONCATENATE(INDIRECT(ADDRESS(3+ТС!H736,2,1,0,"ЗДВ"),FALSE)," - невыполнение команды стоп"))</f>
        <v>Задвижка №007.1.2 - невыполнение команды стоп</v>
      </c>
      <c r="D736" s="220"/>
      <c r="E736" s="670" t="s">
        <v>72</v>
      </c>
      <c r="F736" s="670" t="s">
        <v>65</v>
      </c>
      <c r="G736" s="670" t="s">
        <v>2521</v>
      </c>
      <c r="H736" s="683">
        <v>10</v>
      </c>
    </row>
    <row r="737" spans="1:8" x14ac:dyDescent="0.25">
      <c r="A737" s="673" t="s">
        <v>1172</v>
      </c>
      <c r="B737" s="316">
        <v>735</v>
      </c>
      <c r="C737" s="680" t="str">
        <f ca="1">IF(H737="","Резерв",CONCATENATE(INDIRECT(ADDRESS(3+ТС!H737,2,1,0,"ЗДВ"),FALSE)," - несовпадение интерефейсных и дискретных сигналов"))</f>
        <v>Резерв</v>
      </c>
      <c r="D737" s="220"/>
      <c r="E737" s="670" t="s">
        <v>72</v>
      </c>
      <c r="F737" s="670" t="s">
        <v>65</v>
      </c>
      <c r="G737" s="670" t="s">
        <v>3631</v>
      </c>
      <c r="H737" s="683"/>
    </row>
    <row r="738" spans="1:8" x14ac:dyDescent="0.25">
      <c r="A738" s="673" t="s">
        <v>1173</v>
      </c>
      <c r="B738" s="316">
        <v>736</v>
      </c>
      <c r="C738" s="680" t="str">
        <f ca="1">IF(H738="","Резерв",CONCATENATE(INDIRECT(ADDRESS(3+ТС!H738,2,1,0,"ЗДВ"),FALSE)," - нет интерфейсной связи с БУ привода"))</f>
        <v>Резерв</v>
      </c>
      <c r="D738" s="220"/>
      <c r="E738" s="670" t="s">
        <v>72</v>
      </c>
      <c r="F738" s="670" t="s">
        <v>65</v>
      </c>
      <c r="G738" s="670" t="s">
        <v>3593</v>
      </c>
      <c r="H738" s="683"/>
    </row>
    <row r="739" spans="1:8" x14ac:dyDescent="0.25">
      <c r="A739" s="673" t="s">
        <v>1174</v>
      </c>
      <c r="B739" s="316">
        <v>737</v>
      </c>
      <c r="C739" s="692" t="str">
        <f ca="1">IF(H739="","Резерв",CONCATENATE(INDIRECT(ADDRESS(3+ТС!H739,2,1,0,"ЗДВ"),FALSE)," - моментный выключатель открытия"))</f>
        <v>Задвижка №007.1.2 - моментный выключатель открытия</v>
      </c>
      <c r="D739" s="220"/>
      <c r="E739" s="670" t="s">
        <v>72</v>
      </c>
      <c r="F739" s="670" t="s">
        <v>65</v>
      </c>
      <c r="G739" s="670" t="s">
        <v>3218</v>
      </c>
      <c r="H739" s="683">
        <v>10</v>
      </c>
    </row>
    <row r="740" spans="1:8" x14ac:dyDescent="0.25">
      <c r="A740" s="673" t="s">
        <v>1175</v>
      </c>
      <c r="B740" s="316">
        <v>738</v>
      </c>
      <c r="C740" s="692" t="str">
        <f ca="1">IF(H740="","Резерв",CONCATENATE(INDIRECT(ADDRESS(3+ТС!H740,2,1,0,"ЗДВ"),FALSE)," - моментный выключатель закрытия"))</f>
        <v>Задвижка №007.1.2 - моментный выключатель закрытия</v>
      </c>
      <c r="D740" s="220"/>
      <c r="E740" s="670" t="s">
        <v>72</v>
      </c>
      <c r="F740" s="670" t="s">
        <v>65</v>
      </c>
      <c r="G740" s="670" t="s">
        <v>3219</v>
      </c>
      <c r="H740" s="683">
        <v>10</v>
      </c>
    </row>
    <row r="741" spans="1:8" x14ac:dyDescent="0.25">
      <c r="A741" s="673" t="s">
        <v>1176</v>
      </c>
      <c r="B741" s="316">
        <v>739</v>
      </c>
      <c r="C741" s="680" t="str">
        <f ca="1">IF(H741="","Резерв",CONCATENATE(INDIRECT(ADDRESS(3+ТС!H741,2,1,0,"ЗДВ"),FALSE)," - неисправность"))</f>
        <v>Резерв</v>
      </c>
      <c r="D741" s="220"/>
      <c r="E741" s="670" t="s">
        <v>72</v>
      </c>
      <c r="F741" s="670" t="s">
        <v>65</v>
      </c>
      <c r="G741" s="670" t="s">
        <v>2516</v>
      </c>
      <c r="H741" s="683"/>
    </row>
    <row r="742" spans="1:8" x14ac:dyDescent="0.25">
      <c r="A742" s="673" t="s">
        <v>1177</v>
      </c>
      <c r="B742" s="316">
        <v>740</v>
      </c>
      <c r="C742" s="680" t="str">
        <f ca="1">IF(H742="","Резерв",CONCATENATE(INDIRECT(ADDRESS(3+ТС!H742,2,1,0,"ЗДВ"),FALSE)," - самопроизвольное открытие"))</f>
        <v>Резерв</v>
      </c>
      <c r="D742" s="220"/>
      <c r="E742" s="670" t="s">
        <v>72</v>
      </c>
      <c r="F742" s="670" t="s">
        <v>65</v>
      </c>
      <c r="G742" s="670" t="s">
        <v>2522</v>
      </c>
      <c r="H742" s="683"/>
    </row>
    <row r="743" spans="1:8" x14ac:dyDescent="0.25">
      <c r="A743" s="673" t="s">
        <v>1178</v>
      </c>
      <c r="B743" s="316">
        <v>741</v>
      </c>
      <c r="C743" s="681" t="str">
        <f ca="1">IF(H743="","Резерв",CONCATENATE(INDIRECT(ADDRESS(3+ТС!H743,2,1,0,"ЗДВ"),FALSE)," - самопроизвольное закрытие"))</f>
        <v>Резерв</v>
      </c>
      <c r="D743" s="220"/>
      <c r="E743" s="670" t="s">
        <v>72</v>
      </c>
      <c r="F743" s="670" t="s">
        <v>65</v>
      </c>
      <c r="G743" s="307" t="s">
        <v>2523</v>
      </c>
      <c r="H743" s="684"/>
    </row>
    <row r="744" spans="1:8" x14ac:dyDescent="0.25">
      <c r="A744" s="673" t="s">
        <v>1179</v>
      </c>
      <c r="B744" s="316">
        <v>742</v>
      </c>
      <c r="C744" s="691" t="str">
        <f ca="1">IF(H744="","Резерв",CONCATENATE(INDIRECT(ADDRESS(3+ТС!H744,2,1,0,"ЗДВ"),FALSE)," - открыта"))</f>
        <v>Задвижка №007.2.1 - открыта</v>
      </c>
      <c r="D744" s="220"/>
      <c r="E744" s="670" t="s">
        <v>72</v>
      </c>
      <c r="F744" s="670" t="s">
        <v>65</v>
      </c>
      <c r="G744" s="670" t="s">
        <v>2503</v>
      </c>
      <c r="H744" s="682">
        <v>11</v>
      </c>
    </row>
    <row r="745" spans="1:8" x14ac:dyDescent="0.25">
      <c r="A745" s="673" t="s">
        <v>1180</v>
      </c>
      <c r="B745" s="316">
        <v>743</v>
      </c>
      <c r="C745" s="692" t="str">
        <f ca="1">IF(H745="","Резерв",CONCATENATE(INDIRECT(ADDRESS(3+ТС!H745,2,1,0,"ЗДВ"),FALSE)," - закрыта"))</f>
        <v>Задвижка №007.2.1 - закрыта</v>
      </c>
      <c r="D745" s="220"/>
      <c r="E745" s="670" t="s">
        <v>72</v>
      </c>
      <c r="F745" s="670" t="s">
        <v>65</v>
      </c>
      <c r="G745" s="670" t="s">
        <v>2504</v>
      </c>
      <c r="H745" s="683">
        <v>11</v>
      </c>
    </row>
    <row r="746" spans="1:8" x14ac:dyDescent="0.25">
      <c r="A746" s="673" t="s">
        <v>1181</v>
      </c>
      <c r="B746" s="316">
        <v>744</v>
      </c>
      <c r="C746" s="692" t="str">
        <f ca="1">IF(H746="","Резерв",CONCATENATE(INDIRECT(ADDRESS(3+ТС!H746,2,1,0,"ЗДВ"),FALSE)," - открывается"))</f>
        <v>Задвижка №007.2.1 - открывается</v>
      </c>
      <c r="D746" s="220"/>
      <c r="E746" s="670" t="s">
        <v>72</v>
      </c>
      <c r="F746" s="670" t="s">
        <v>65</v>
      </c>
      <c r="G746" s="670" t="s">
        <v>2502</v>
      </c>
      <c r="H746" s="683">
        <v>11</v>
      </c>
    </row>
    <row r="747" spans="1:8" x14ac:dyDescent="0.25">
      <c r="A747" s="673" t="s">
        <v>1182</v>
      </c>
      <c r="B747" s="316">
        <v>745</v>
      </c>
      <c r="C747" s="692" t="str">
        <f ca="1">IF(H747="","Резерв",CONCATENATE(INDIRECT(ADDRESS(3+ТС!H747,2,1,0,"ЗДВ"),FALSE)," - закрывается"))</f>
        <v>Задвижка №007.2.1 - закрывается</v>
      </c>
      <c r="D747" s="220"/>
      <c r="E747" s="670" t="s">
        <v>72</v>
      </c>
      <c r="F747" s="670" t="s">
        <v>65</v>
      </c>
      <c r="G747" s="670" t="s">
        <v>2364</v>
      </c>
      <c r="H747" s="683">
        <v>11</v>
      </c>
    </row>
    <row r="748" spans="1:8" x14ac:dyDescent="0.25">
      <c r="A748" s="673" t="s">
        <v>1183</v>
      </c>
      <c r="B748" s="316">
        <v>746</v>
      </c>
      <c r="C748" s="692" t="str">
        <f ca="1">IF(H748="","Резерв",CONCATENATE(INDIRECT(ADDRESS(3+ТС!H748,2,1,0,"ЗДВ"),FALSE)," - промежуточное положение"))</f>
        <v>Задвижка №007.2.1 - промежуточное положение</v>
      </c>
      <c r="D748" s="220"/>
      <c r="E748" s="670" t="s">
        <v>72</v>
      </c>
      <c r="F748" s="670" t="s">
        <v>65</v>
      </c>
      <c r="G748" s="670" t="s">
        <v>2363</v>
      </c>
      <c r="H748" s="683">
        <v>11</v>
      </c>
    </row>
    <row r="749" spans="1:8" x14ac:dyDescent="0.25">
      <c r="A749" s="673" t="s">
        <v>1184</v>
      </c>
      <c r="B749" s="316">
        <v>747</v>
      </c>
      <c r="C749" s="692" t="str">
        <f ca="1">IF(H749="","Резерв",CONCATENATE(INDIRECT(ADDRESS(3+ТС!H749,2,1,0,"ЗДВ"),FALSE)," - контроль наличия напр. упр."))</f>
        <v>Задвижка №007.2.1 - контроль наличия напр. упр.</v>
      </c>
      <c r="D749" s="220"/>
      <c r="E749" s="670" t="s">
        <v>72</v>
      </c>
      <c r="F749" s="670" t="s">
        <v>65</v>
      </c>
      <c r="G749" s="670" t="s">
        <v>2513</v>
      </c>
      <c r="H749" s="683">
        <v>11</v>
      </c>
    </row>
    <row r="750" spans="1:8" x14ac:dyDescent="0.25">
      <c r="A750" s="673" t="s">
        <v>1185</v>
      </c>
      <c r="B750" s="316">
        <v>748</v>
      </c>
      <c r="C750" s="680" t="str">
        <f ca="1">IF(H750="","Резерв",CONCATENATE(INDIRECT(ADDRESS(3+ТС!H750,2,1,0,"ЗДВ"),FALSE)," - режим управления дистанционный"))</f>
        <v>Резерв</v>
      </c>
      <c r="D750" s="220"/>
      <c r="E750" s="670" t="s">
        <v>72</v>
      </c>
      <c r="F750" s="670" t="s">
        <v>65</v>
      </c>
      <c r="G750" s="139" t="s">
        <v>2507</v>
      </c>
      <c r="H750" s="683"/>
    </row>
    <row r="751" spans="1:8" x14ac:dyDescent="0.25">
      <c r="A751" s="673" t="s">
        <v>1186</v>
      </c>
      <c r="B751" s="316">
        <v>749</v>
      </c>
      <c r="C751" s="692" t="str">
        <f ca="1">IF(H751="","Резерв",CONCATENATE(INDIRECT(ADDRESS(3+ТС!H751,2,1,0,"ЗДВ"),FALSE)," - включен режим имитации"))</f>
        <v>Задвижка №007.2.1 - включен режим имитации</v>
      </c>
      <c r="D751" s="220"/>
      <c r="E751" s="670" t="s">
        <v>72</v>
      </c>
      <c r="F751" s="670" t="s">
        <v>65</v>
      </c>
      <c r="G751" s="670" t="s">
        <v>2338</v>
      </c>
      <c r="H751" s="683">
        <v>11</v>
      </c>
    </row>
    <row r="752" spans="1:8" x14ac:dyDescent="0.25">
      <c r="A752" s="673" t="s">
        <v>1187</v>
      </c>
      <c r="B752" s="316">
        <v>750</v>
      </c>
      <c r="C752" s="692" t="str">
        <f ca="1">IF(H752="","Резерв",CONCATENATE(INDIRECT(ADDRESS(3+ТС!H752,2,1,0,"ЗДВ"),FALSE)," - невыполнение команды открыть"))</f>
        <v>Задвижка №007.2.1 - невыполнение команды открыть</v>
      </c>
      <c r="D752" s="220"/>
      <c r="E752" s="670" t="s">
        <v>72</v>
      </c>
      <c r="F752" s="670" t="s">
        <v>65</v>
      </c>
      <c r="G752" s="670" t="s">
        <v>2519</v>
      </c>
      <c r="H752" s="683">
        <v>11</v>
      </c>
    </row>
    <row r="753" spans="1:8" x14ac:dyDescent="0.25">
      <c r="A753" s="673" t="s">
        <v>1188</v>
      </c>
      <c r="B753" s="316">
        <v>751</v>
      </c>
      <c r="C753" s="692" t="str">
        <f ca="1">IF(H753="","Резерв",CONCATENATE(INDIRECT(ADDRESS(3+ТС!H753,2,1,0,"ЗДВ"),FALSE)," - невыполнение команды закрыть"))</f>
        <v>Задвижка №007.2.1 - невыполнение команды закрыть</v>
      </c>
      <c r="D753" s="220"/>
      <c r="E753" s="670" t="s">
        <v>72</v>
      </c>
      <c r="F753" s="670" t="s">
        <v>65</v>
      </c>
      <c r="G753" s="670" t="s">
        <v>2520</v>
      </c>
      <c r="H753" s="683">
        <v>11</v>
      </c>
    </row>
    <row r="754" spans="1:8" x14ac:dyDescent="0.25">
      <c r="A754" s="673" t="s">
        <v>1189</v>
      </c>
      <c r="B754" s="316">
        <v>752</v>
      </c>
      <c r="C754" s="692" t="str">
        <f ca="1">IF(H754="","Резерв",CONCATENATE(INDIRECT(ADDRESS(3+ТС!H754,2,1,0,"ЗДВ"),FALSE)," - невыполнение команды стоп"))</f>
        <v>Задвижка №007.2.1 - невыполнение команды стоп</v>
      </c>
      <c r="D754" s="220"/>
      <c r="E754" s="670" t="s">
        <v>72</v>
      </c>
      <c r="F754" s="670" t="s">
        <v>65</v>
      </c>
      <c r="G754" s="670" t="s">
        <v>2521</v>
      </c>
      <c r="H754" s="683">
        <v>11</v>
      </c>
    </row>
    <row r="755" spans="1:8" x14ac:dyDescent="0.25">
      <c r="A755" s="673" t="s">
        <v>1190</v>
      </c>
      <c r="B755" s="316">
        <v>753</v>
      </c>
      <c r="C755" s="680" t="str">
        <f ca="1">IF(H755="","Резерв",CONCATENATE(INDIRECT(ADDRESS(3+ТС!H755,2,1,0,"ЗДВ"),FALSE)," - несовпадение интерефейсных и дискретных сигналов"))</f>
        <v>Резерв</v>
      </c>
      <c r="D755" s="220"/>
      <c r="E755" s="670" t="s">
        <v>72</v>
      </c>
      <c r="F755" s="670" t="s">
        <v>65</v>
      </c>
      <c r="G755" s="670" t="s">
        <v>3631</v>
      </c>
      <c r="H755" s="683"/>
    </row>
    <row r="756" spans="1:8" x14ac:dyDescent="0.25">
      <c r="A756" s="673" t="s">
        <v>1191</v>
      </c>
      <c r="B756" s="316">
        <v>754</v>
      </c>
      <c r="C756" s="680" t="str">
        <f ca="1">IF(H756="","Резерв",CONCATENATE(INDIRECT(ADDRESS(3+ТС!H756,2,1,0,"ЗДВ"),FALSE)," - нет интерфейсной связи с БУ привода"))</f>
        <v>Резерв</v>
      </c>
      <c r="D756" s="220"/>
      <c r="E756" s="670" t="s">
        <v>72</v>
      </c>
      <c r="F756" s="670" t="s">
        <v>65</v>
      </c>
      <c r="G756" s="670" t="s">
        <v>3593</v>
      </c>
      <c r="H756" s="683"/>
    </row>
    <row r="757" spans="1:8" x14ac:dyDescent="0.25">
      <c r="A757" s="673" t="s">
        <v>1192</v>
      </c>
      <c r="B757" s="316">
        <v>755</v>
      </c>
      <c r="C757" s="692" t="str">
        <f ca="1">IF(H757="","Резерв",CONCATENATE(INDIRECT(ADDRESS(3+ТС!H757,2,1,0,"ЗДВ"),FALSE)," - моментный выключатель открытия"))</f>
        <v>Задвижка №007.2.1 - моментный выключатель открытия</v>
      </c>
      <c r="D757" s="220"/>
      <c r="E757" s="670" t="s">
        <v>72</v>
      </c>
      <c r="F757" s="670" t="s">
        <v>65</v>
      </c>
      <c r="G757" s="670" t="s">
        <v>3218</v>
      </c>
      <c r="H757" s="683">
        <v>11</v>
      </c>
    </row>
    <row r="758" spans="1:8" x14ac:dyDescent="0.25">
      <c r="A758" s="673" t="s">
        <v>1193</v>
      </c>
      <c r="B758" s="316">
        <v>756</v>
      </c>
      <c r="C758" s="692" t="str">
        <f ca="1">IF(H758="","Резерв",CONCATENATE(INDIRECT(ADDRESS(3+ТС!H758,2,1,0,"ЗДВ"),FALSE)," - моментный выключатель закрытия"))</f>
        <v>Задвижка №007.2.1 - моментный выключатель закрытия</v>
      </c>
      <c r="D758" s="220"/>
      <c r="E758" s="670" t="s">
        <v>72</v>
      </c>
      <c r="F758" s="670" t="s">
        <v>65</v>
      </c>
      <c r="G758" s="670" t="s">
        <v>3219</v>
      </c>
      <c r="H758" s="683">
        <v>11</v>
      </c>
    </row>
    <row r="759" spans="1:8" x14ac:dyDescent="0.25">
      <c r="A759" s="673" t="s">
        <v>1194</v>
      </c>
      <c r="B759" s="316">
        <v>757</v>
      </c>
      <c r="C759" s="680" t="str">
        <f ca="1">IF(H759="","Резерв",CONCATENATE(INDIRECT(ADDRESS(3+ТС!H759,2,1,0,"ЗДВ"),FALSE)," - неисправность"))</f>
        <v>Резерв</v>
      </c>
      <c r="D759" s="220"/>
      <c r="E759" s="670" t="s">
        <v>72</v>
      </c>
      <c r="F759" s="670" t="s">
        <v>65</v>
      </c>
      <c r="G759" s="670" t="s">
        <v>2516</v>
      </c>
      <c r="H759" s="683"/>
    </row>
    <row r="760" spans="1:8" x14ac:dyDescent="0.25">
      <c r="A760" s="673" t="s">
        <v>1195</v>
      </c>
      <c r="B760" s="316">
        <v>758</v>
      </c>
      <c r="C760" s="680" t="str">
        <f ca="1">IF(H760="","Резерв",CONCATENATE(INDIRECT(ADDRESS(3+ТС!H760,2,1,0,"ЗДВ"),FALSE)," - самопроизвольное открытие"))</f>
        <v>Резерв</v>
      </c>
      <c r="D760" s="220"/>
      <c r="E760" s="670" t="s">
        <v>72</v>
      </c>
      <c r="F760" s="670" t="s">
        <v>65</v>
      </c>
      <c r="G760" s="670" t="s">
        <v>2522</v>
      </c>
      <c r="H760" s="683"/>
    </row>
    <row r="761" spans="1:8" x14ac:dyDescent="0.25">
      <c r="A761" s="673" t="s">
        <v>1196</v>
      </c>
      <c r="B761" s="316">
        <v>759</v>
      </c>
      <c r="C761" s="681" t="str">
        <f ca="1">IF(H761="","Резерв",CONCATENATE(INDIRECT(ADDRESS(3+ТС!H761,2,1,0,"ЗДВ"),FALSE)," - самопроизвольное закрытие"))</f>
        <v>Резерв</v>
      </c>
      <c r="D761" s="220"/>
      <c r="E761" s="670" t="s">
        <v>72</v>
      </c>
      <c r="F761" s="670" t="s">
        <v>65</v>
      </c>
      <c r="G761" s="307" t="s">
        <v>2523</v>
      </c>
      <c r="H761" s="684"/>
    </row>
    <row r="762" spans="1:8" x14ac:dyDescent="0.25">
      <c r="A762" s="673" t="s">
        <v>1197</v>
      </c>
      <c r="B762" s="316">
        <v>760</v>
      </c>
      <c r="C762" s="692" t="str">
        <f ca="1">IF(H762="","Резерв",CONCATENATE(INDIRECT(ADDRESS(3+ТС!H762,2,1,0,"ЗДВ"),FALSE)," - открыта"))</f>
        <v>Задвижка №007.2.2 - открыта</v>
      </c>
      <c r="D762" s="220"/>
      <c r="E762" s="670" t="s">
        <v>72</v>
      </c>
      <c r="F762" s="670" t="s">
        <v>65</v>
      </c>
      <c r="G762" s="670" t="s">
        <v>2503</v>
      </c>
      <c r="H762" s="682">
        <v>12</v>
      </c>
    </row>
    <row r="763" spans="1:8" x14ac:dyDescent="0.25">
      <c r="A763" s="673" t="s">
        <v>1198</v>
      </c>
      <c r="B763" s="316">
        <v>761</v>
      </c>
      <c r="C763" s="692" t="str">
        <f ca="1">IF(H763="","Резерв",CONCATENATE(INDIRECT(ADDRESS(3+ТС!H763,2,1,0,"ЗДВ"),FALSE)," - закрыта"))</f>
        <v>Задвижка №007.2.2 - закрыта</v>
      </c>
      <c r="D763" s="220"/>
      <c r="E763" s="670" t="s">
        <v>72</v>
      </c>
      <c r="F763" s="670" t="s">
        <v>65</v>
      </c>
      <c r="G763" s="670" t="s">
        <v>2504</v>
      </c>
      <c r="H763" s="683">
        <v>12</v>
      </c>
    </row>
    <row r="764" spans="1:8" x14ac:dyDescent="0.25">
      <c r="A764" s="673" t="s">
        <v>1199</v>
      </c>
      <c r="B764" s="316">
        <v>762</v>
      </c>
      <c r="C764" s="692" t="str">
        <f ca="1">IF(H764="","Резерв",CONCATENATE(INDIRECT(ADDRESS(3+ТС!H764,2,1,0,"ЗДВ"),FALSE)," - открывается"))</f>
        <v>Задвижка №007.2.2 - открывается</v>
      </c>
      <c r="D764" s="220"/>
      <c r="E764" s="670" t="s">
        <v>72</v>
      </c>
      <c r="F764" s="670" t="s">
        <v>65</v>
      </c>
      <c r="G764" s="670" t="s">
        <v>2502</v>
      </c>
      <c r="H764" s="683">
        <v>12</v>
      </c>
    </row>
    <row r="765" spans="1:8" x14ac:dyDescent="0.25">
      <c r="A765" s="673" t="s">
        <v>1200</v>
      </c>
      <c r="B765" s="316">
        <v>763</v>
      </c>
      <c r="C765" s="692" t="str">
        <f ca="1">IF(H765="","Резерв",CONCATENATE(INDIRECT(ADDRESS(3+ТС!H765,2,1,0,"ЗДВ"),FALSE)," - закрывается"))</f>
        <v>Задвижка №007.2.2 - закрывается</v>
      </c>
      <c r="D765" s="220"/>
      <c r="E765" s="670" t="s">
        <v>72</v>
      </c>
      <c r="F765" s="670" t="s">
        <v>65</v>
      </c>
      <c r="G765" s="670" t="s">
        <v>2364</v>
      </c>
      <c r="H765" s="683">
        <v>12</v>
      </c>
    </row>
    <row r="766" spans="1:8" x14ac:dyDescent="0.25">
      <c r="A766" s="673" t="s">
        <v>1201</v>
      </c>
      <c r="B766" s="316">
        <v>764</v>
      </c>
      <c r="C766" s="692" t="str">
        <f ca="1">IF(H766="","Резерв",CONCATENATE(INDIRECT(ADDRESS(3+ТС!H766,2,1,0,"ЗДВ"),FALSE)," - промежуточное положение"))</f>
        <v>Задвижка №007.2.2 - промежуточное положение</v>
      </c>
      <c r="D766" s="220"/>
      <c r="E766" s="670" t="s">
        <v>72</v>
      </c>
      <c r="F766" s="670" t="s">
        <v>65</v>
      </c>
      <c r="G766" s="670" t="s">
        <v>2363</v>
      </c>
      <c r="H766" s="683">
        <v>12</v>
      </c>
    </row>
    <row r="767" spans="1:8" x14ac:dyDescent="0.25">
      <c r="A767" s="673" t="s">
        <v>1202</v>
      </c>
      <c r="B767" s="316">
        <v>765</v>
      </c>
      <c r="C767" s="692" t="str">
        <f ca="1">IF(H767="","Резерв",CONCATENATE(INDIRECT(ADDRESS(3+ТС!H767,2,1,0,"ЗДВ"),FALSE)," - контроль наличия напр. упр."))</f>
        <v>Задвижка №007.2.2 - контроль наличия напр. упр.</v>
      </c>
      <c r="D767" s="220"/>
      <c r="E767" s="670" t="s">
        <v>72</v>
      </c>
      <c r="F767" s="670" t="s">
        <v>65</v>
      </c>
      <c r="G767" s="670" t="s">
        <v>2513</v>
      </c>
      <c r="H767" s="683">
        <v>12</v>
      </c>
    </row>
    <row r="768" spans="1:8" x14ac:dyDescent="0.25">
      <c r="A768" s="673" t="s">
        <v>1203</v>
      </c>
      <c r="B768" s="316">
        <v>766</v>
      </c>
      <c r="C768" s="680" t="str">
        <f ca="1">IF(H768="","Резерв",CONCATENATE(INDIRECT(ADDRESS(3+ТС!H768,2,1,0,"ЗДВ"),FALSE)," - режим управления дистанционный"))</f>
        <v>Резерв</v>
      </c>
      <c r="D768" s="220"/>
      <c r="E768" s="670" t="s">
        <v>72</v>
      </c>
      <c r="F768" s="670" t="s">
        <v>65</v>
      </c>
      <c r="G768" s="139" t="s">
        <v>2507</v>
      </c>
      <c r="H768" s="683"/>
    </row>
    <row r="769" spans="1:8" x14ac:dyDescent="0.25">
      <c r="A769" s="673" t="s">
        <v>1204</v>
      </c>
      <c r="B769" s="316">
        <v>767</v>
      </c>
      <c r="C769" s="692" t="str">
        <f ca="1">IF(H769="","Резерв",CONCATENATE(INDIRECT(ADDRESS(3+ТС!H769,2,1,0,"ЗДВ"),FALSE)," - включен режим имитации"))</f>
        <v>Задвижка №007.2.2 - включен режим имитации</v>
      </c>
      <c r="D769" s="220"/>
      <c r="E769" s="670" t="s">
        <v>72</v>
      </c>
      <c r="F769" s="670" t="s">
        <v>65</v>
      </c>
      <c r="G769" s="670" t="s">
        <v>2338</v>
      </c>
      <c r="H769" s="683">
        <v>12</v>
      </c>
    </row>
    <row r="770" spans="1:8" x14ac:dyDescent="0.25">
      <c r="A770" s="673" t="s">
        <v>1205</v>
      </c>
      <c r="B770" s="316">
        <v>768</v>
      </c>
      <c r="C770" s="692" t="str">
        <f ca="1">IF(H770="","Резерв",CONCATENATE(INDIRECT(ADDRESS(3+ТС!H770,2,1,0,"ЗДВ"),FALSE)," - невыполнение команды открыть"))</f>
        <v>Задвижка №007.2.2 - невыполнение команды открыть</v>
      </c>
      <c r="D770" s="220"/>
      <c r="E770" s="670" t="s">
        <v>72</v>
      </c>
      <c r="F770" s="670" t="s">
        <v>65</v>
      </c>
      <c r="G770" s="670" t="s">
        <v>2519</v>
      </c>
      <c r="H770" s="683">
        <v>12</v>
      </c>
    </row>
    <row r="771" spans="1:8" x14ac:dyDescent="0.25">
      <c r="A771" s="673" t="s">
        <v>1206</v>
      </c>
      <c r="B771" s="316">
        <v>769</v>
      </c>
      <c r="C771" s="692" t="str">
        <f ca="1">IF(H771="","Резерв",CONCATENATE(INDIRECT(ADDRESS(3+ТС!H771,2,1,0,"ЗДВ"),FALSE)," - невыполнение команды закрыть"))</f>
        <v>Задвижка №007.2.2 - невыполнение команды закрыть</v>
      </c>
      <c r="D771" s="220"/>
      <c r="E771" s="670" t="s">
        <v>72</v>
      </c>
      <c r="F771" s="670" t="s">
        <v>65</v>
      </c>
      <c r="G771" s="670" t="s">
        <v>2520</v>
      </c>
      <c r="H771" s="683">
        <v>12</v>
      </c>
    </row>
    <row r="772" spans="1:8" x14ac:dyDescent="0.25">
      <c r="A772" s="673" t="s">
        <v>1207</v>
      </c>
      <c r="B772" s="316">
        <v>770</v>
      </c>
      <c r="C772" s="692" t="str">
        <f ca="1">IF(H772="","Резерв",CONCATENATE(INDIRECT(ADDRESS(3+ТС!H772,2,1,0,"ЗДВ"),FALSE)," - невыполнение команды стоп"))</f>
        <v>Задвижка №007.2.2 - невыполнение команды стоп</v>
      </c>
      <c r="D772" s="220"/>
      <c r="E772" s="670" t="s">
        <v>72</v>
      </c>
      <c r="F772" s="670" t="s">
        <v>65</v>
      </c>
      <c r="G772" s="670" t="s">
        <v>2521</v>
      </c>
      <c r="H772" s="683">
        <v>12</v>
      </c>
    </row>
    <row r="773" spans="1:8" x14ac:dyDescent="0.25">
      <c r="A773" s="673" t="s">
        <v>1208</v>
      </c>
      <c r="B773" s="316">
        <v>771</v>
      </c>
      <c r="C773" s="680" t="str">
        <f ca="1">IF(H773="","Резерв",CONCATENATE(INDIRECT(ADDRESS(3+ТС!H773,2,1,0,"ЗДВ"),FALSE)," - несовпадение интерефейсных и дискретных сигналов"))</f>
        <v>Резерв</v>
      </c>
      <c r="D773" s="220"/>
      <c r="E773" s="670" t="s">
        <v>72</v>
      </c>
      <c r="F773" s="670" t="s">
        <v>65</v>
      </c>
      <c r="G773" s="670" t="s">
        <v>3631</v>
      </c>
      <c r="H773" s="683"/>
    </row>
    <row r="774" spans="1:8" x14ac:dyDescent="0.25">
      <c r="A774" s="673" t="s">
        <v>1209</v>
      </c>
      <c r="B774" s="316">
        <v>772</v>
      </c>
      <c r="C774" s="680" t="str">
        <f ca="1">IF(H774="","Резерв",CONCATENATE(INDIRECT(ADDRESS(3+ТС!H774,2,1,0,"ЗДВ"),FALSE)," - нет интерфейсной связи с БУ привода"))</f>
        <v>Резерв</v>
      </c>
      <c r="D774" s="220"/>
      <c r="E774" s="670" t="s">
        <v>72</v>
      </c>
      <c r="F774" s="670" t="s">
        <v>65</v>
      </c>
      <c r="G774" s="670" t="s">
        <v>3593</v>
      </c>
      <c r="H774" s="683"/>
    </row>
    <row r="775" spans="1:8" x14ac:dyDescent="0.25">
      <c r="A775" s="673" t="s">
        <v>1210</v>
      </c>
      <c r="B775" s="316">
        <v>773</v>
      </c>
      <c r="C775" s="692" t="str">
        <f ca="1">IF(H775="","Резерв",CONCATENATE(INDIRECT(ADDRESS(3+ТС!H775,2,1,0,"ЗДВ"),FALSE)," - моментный выключатель открытия"))</f>
        <v>Задвижка №007.2.2 - моментный выключатель открытия</v>
      </c>
      <c r="D775" s="220"/>
      <c r="E775" s="670" t="s">
        <v>72</v>
      </c>
      <c r="F775" s="670" t="s">
        <v>65</v>
      </c>
      <c r="G775" s="670" t="s">
        <v>3218</v>
      </c>
      <c r="H775" s="683">
        <v>12</v>
      </c>
    </row>
    <row r="776" spans="1:8" x14ac:dyDescent="0.25">
      <c r="A776" s="673" t="s">
        <v>1211</v>
      </c>
      <c r="B776" s="316">
        <v>774</v>
      </c>
      <c r="C776" s="692" t="str">
        <f ca="1">IF(H776="","Резерв",CONCATENATE(INDIRECT(ADDRESS(3+ТС!H776,2,1,0,"ЗДВ"),FALSE)," - моментный выключатель закрытия"))</f>
        <v>Задвижка №007.2.2 - моментный выключатель закрытия</v>
      </c>
      <c r="D776" s="220"/>
      <c r="E776" s="670" t="s">
        <v>72</v>
      </c>
      <c r="F776" s="670" t="s">
        <v>65</v>
      </c>
      <c r="G776" s="670" t="s">
        <v>3219</v>
      </c>
      <c r="H776" s="683">
        <v>12</v>
      </c>
    </row>
    <row r="777" spans="1:8" x14ac:dyDescent="0.25">
      <c r="A777" s="673" t="s">
        <v>1212</v>
      </c>
      <c r="B777" s="316">
        <v>775</v>
      </c>
      <c r="C777" s="680" t="str">
        <f ca="1">IF(H777="","Резерв",CONCATENATE(INDIRECT(ADDRESS(3+ТС!H777,2,1,0,"ЗДВ"),FALSE)," - неисправность"))</f>
        <v>Резерв</v>
      </c>
      <c r="D777" s="220"/>
      <c r="E777" s="670" t="s">
        <v>72</v>
      </c>
      <c r="F777" s="670" t="s">
        <v>65</v>
      </c>
      <c r="G777" s="670" t="s">
        <v>2516</v>
      </c>
      <c r="H777" s="683"/>
    </row>
    <row r="778" spans="1:8" x14ac:dyDescent="0.25">
      <c r="A778" s="673" t="s">
        <v>1213</v>
      </c>
      <c r="B778" s="316">
        <v>776</v>
      </c>
      <c r="C778" s="680" t="str">
        <f ca="1">IF(H778="","Резерв",CONCATENATE(INDIRECT(ADDRESS(3+ТС!H778,2,1,0,"ЗДВ"),FALSE)," - самопроизвольное открытие"))</f>
        <v>Резерв</v>
      </c>
      <c r="D778" s="220"/>
      <c r="E778" s="670" t="s">
        <v>72</v>
      </c>
      <c r="F778" s="670" t="s">
        <v>65</v>
      </c>
      <c r="G778" s="670" t="s">
        <v>2522</v>
      </c>
      <c r="H778" s="683"/>
    </row>
    <row r="779" spans="1:8" x14ac:dyDescent="0.25">
      <c r="A779" s="673" t="s">
        <v>1214</v>
      </c>
      <c r="B779" s="316">
        <v>777</v>
      </c>
      <c r="C779" s="680" t="str">
        <f ca="1">IF(H779="","Резерв",CONCATENATE(INDIRECT(ADDRESS(3+ТС!H779,2,1,0,"ЗДВ"),FALSE)," - самопроизвольное закрытие"))</f>
        <v>Резерв</v>
      </c>
      <c r="D779" s="220"/>
      <c r="E779" s="670" t="s">
        <v>72</v>
      </c>
      <c r="F779" s="670" t="s">
        <v>65</v>
      </c>
      <c r="G779" s="307" t="s">
        <v>2523</v>
      </c>
      <c r="H779" s="684"/>
    </row>
    <row r="780" spans="1:8" x14ac:dyDescent="0.25">
      <c r="A780" s="673" t="s">
        <v>1215</v>
      </c>
      <c r="B780" s="316">
        <v>778</v>
      </c>
      <c r="C780" s="691" t="str">
        <f ca="1">IF(H780="","Резерв",CONCATENATE(INDIRECT(ADDRESS(3+ТС!H780,2,1,0,"ЗДВ"),FALSE)," - открыта"))</f>
        <v>Задвижка №007.3.1 - открыта</v>
      </c>
      <c r="D780" s="220"/>
      <c r="E780" s="670" t="s">
        <v>72</v>
      </c>
      <c r="F780" s="670" t="s">
        <v>65</v>
      </c>
      <c r="G780" s="670" t="s">
        <v>2503</v>
      </c>
      <c r="H780" s="682">
        <v>13</v>
      </c>
    </row>
    <row r="781" spans="1:8" x14ac:dyDescent="0.25">
      <c r="A781" s="673" t="s">
        <v>1216</v>
      </c>
      <c r="B781" s="316">
        <v>779</v>
      </c>
      <c r="C781" s="692" t="str">
        <f ca="1">IF(H781="","Резерв",CONCATENATE(INDIRECT(ADDRESS(3+ТС!H781,2,1,0,"ЗДВ"),FALSE)," - закрыта"))</f>
        <v>Задвижка №007.3.1 - закрыта</v>
      </c>
      <c r="D781" s="220"/>
      <c r="E781" s="670" t="s">
        <v>72</v>
      </c>
      <c r="F781" s="670" t="s">
        <v>65</v>
      </c>
      <c r="G781" s="670" t="s">
        <v>2504</v>
      </c>
      <c r="H781" s="683">
        <v>13</v>
      </c>
    </row>
    <row r="782" spans="1:8" x14ac:dyDescent="0.25">
      <c r="A782" s="673" t="s">
        <v>1217</v>
      </c>
      <c r="B782" s="316">
        <v>780</v>
      </c>
      <c r="C782" s="692" t="str">
        <f ca="1">IF(H782="","Резерв",CONCATENATE(INDIRECT(ADDRESS(3+ТС!H782,2,1,0,"ЗДВ"),FALSE)," - открывается"))</f>
        <v>Задвижка №007.3.1 - открывается</v>
      </c>
      <c r="D782" s="220"/>
      <c r="E782" s="670" t="s">
        <v>72</v>
      </c>
      <c r="F782" s="670" t="s">
        <v>65</v>
      </c>
      <c r="G782" s="670" t="s">
        <v>2502</v>
      </c>
      <c r="H782" s="683">
        <v>13</v>
      </c>
    </row>
    <row r="783" spans="1:8" x14ac:dyDescent="0.25">
      <c r="A783" s="673" t="s">
        <v>1218</v>
      </c>
      <c r="B783" s="316">
        <v>781</v>
      </c>
      <c r="C783" s="692" t="str">
        <f ca="1">IF(H783="","Резерв",CONCATENATE(INDIRECT(ADDRESS(3+ТС!H783,2,1,0,"ЗДВ"),FALSE)," - закрывается"))</f>
        <v>Задвижка №007.3.1 - закрывается</v>
      </c>
      <c r="D783" s="220"/>
      <c r="E783" s="670" t="s">
        <v>72</v>
      </c>
      <c r="F783" s="670" t="s">
        <v>65</v>
      </c>
      <c r="G783" s="670" t="s">
        <v>2364</v>
      </c>
      <c r="H783" s="683">
        <v>13</v>
      </c>
    </row>
    <row r="784" spans="1:8" x14ac:dyDescent="0.25">
      <c r="A784" s="673" t="s">
        <v>1219</v>
      </c>
      <c r="B784" s="316">
        <v>782</v>
      </c>
      <c r="C784" s="692" t="str">
        <f ca="1">IF(H784="","Резерв",CONCATENATE(INDIRECT(ADDRESS(3+ТС!H784,2,1,0,"ЗДВ"),FALSE)," - промежуточное положение"))</f>
        <v>Задвижка №007.3.1 - промежуточное положение</v>
      </c>
      <c r="D784" s="220"/>
      <c r="E784" s="670" t="s">
        <v>72</v>
      </c>
      <c r="F784" s="670" t="s">
        <v>65</v>
      </c>
      <c r="G784" s="670" t="s">
        <v>2363</v>
      </c>
      <c r="H784" s="683">
        <v>13</v>
      </c>
    </row>
    <row r="785" spans="1:8" x14ac:dyDescent="0.25">
      <c r="A785" s="673" t="s">
        <v>1220</v>
      </c>
      <c r="B785" s="316">
        <v>783</v>
      </c>
      <c r="C785" s="692" t="str">
        <f ca="1">IF(H785="","Резерв",CONCATENATE(INDIRECT(ADDRESS(3+ТС!H785,2,1,0,"ЗДВ"),FALSE)," - контроль наличия напр. упр."))</f>
        <v>Задвижка №007.3.1 - контроль наличия напр. упр.</v>
      </c>
      <c r="D785" s="220"/>
      <c r="E785" s="670" t="s">
        <v>72</v>
      </c>
      <c r="F785" s="670" t="s">
        <v>65</v>
      </c>
      <c r="G785" s="670" t="s">
        <v>2513</v>
      </c>
      <c r="H785" s="683">
        <v>13</v>
      </c>
    </row>
    <row r="786" spans="1:8" x14ac:dyDescent="0.25">
      <c r="A786" s="673" t="s">
        <v>1221</v>
      </c>
      <c r="B786" s="316">
        <v>784</v>
      </c>
      <c r="C786" s="680" t="str">
        <f ca="1">IF(H786="","Резерв",CONCATENATE(INDIRECT(ADDRESS(3+ТС!H786,2,1,0,"ЗДВ"),FALSE)," - режим управления дистанционный"))</f>
        <v>Резерв</v>
      </c>
      <c r="D786" s="220"/>
      <c r="E786" s="670" t="s">
        <v>72</v>
      </c>
      <c r="F786" s="670" t="s">
        <v>65</v>
      </c>
      <c r="G786" s="139" t="s">
        <v>2507</v>
      </c>
      <c r="H786" s="683"/>
    </row>
    <row r="787" spans="1:8" x14ac:dyDescent="0.25">
      <c r="A787" s="673" t="s">
        <v>1222</v>
      </c>
      <c r="B787" s="316">
        <v>785</v>
      </c>
      <c r="C787" s="692" t="str">
        <f ca="1">IF(H787="","Резерв",CONCATENATE(INDIRECT(ADDRESS(3+ТС!H787,2,1,0,"ЗДВ"),FALSE)," - включен режим имитации"))</f>
        <v>Задвижка №007.3.1 - включен режим имитации</v>
      </c>
      <c r="D787" s="220"/>
      <c r="E787" s="670" t="s">
        <v>72</v>
      </c>
      <c r="F787" s="670" t="s">
        <v>65</v>
      </c>
      <c r="G787" s="670" t="s">
        <v>2338</v>
      </c>
      <c r="H787" s="683">
        <v>13</v>
      </c>
    </row>
    <row r="788" spans="1:8" x14ac:dyDescent="0.25">
      <c r="A788" s="673" t="s">
        <v>1223</v>
      </c>
      <c r="B788" s="316">
        <v>786</v>
      </c>
      <c r="C788" s="692" t="str">
        <f ca="1">IF(H788="","Резерв",CONCATENATE(INDIRECT(ADDRESS(3+ТС!H788,2,1,0,"ЗДВ"),FALSE)," - невыполнение команды открыть"))</f>
        <v>Задвижка №007.3.1 - невыполнение команды открыть</v>
      </c>
      <c r="D788" s="220"/>
      <c r="E788" s="670" t="s">
        <v>72</v>
      </c>
      <c r="F788" s="670" t="s">
        <v>65</v>
      </c>
      <c r="G788" s="670" t="s">
        <v>2519</v>
      </c>
      <c r="H788" s="683">
        <v>13</v>
      </c>
    </row>
    <row r="789" spans="1:8" x14ac:dyDescent="0.25">
      <c r="A789" s="673" t="s">
        <v>1224</v>
      </c>
      <c r="B789" s="316">
        <v>787</v>
      </c>
      <c r="C789" s="692" t="str">
        <f ca="1">IF(H789="","Резерв",CONCATENATE(INDIRECT(ADDRESS(3+ТС!H789,2,1,0,"ЗДВ"),FALSE)," - невыполнение команды закрыть"))</f>
        <v>Задвижка №007.3.1 - невыполнение команды закрыть</v>
      </c>
      <c r="D789" s="220"/>
      <c r="E789" s="670" t="s">
        <v>72</v>
      </c>
      <c r="F789" s="670" t="s">
        <v>65</v>
      </c>
      <c r="G789" s="670" t="s">
        <v>2520</v>
      </c>
      <c r="H789" s="683">
        <v>13</v>
      </c>
    </row>
    <row r="790" spans="1:8" x14ac:dyDescent="0.25">
      <c r="A790" s="673" t="s">
        <v>1225</v>
      </c>
      <c r="B790" s="316">
        <v>788</v>
      </c>
      <c r="C790" s="692" t="str">
        <f ca="1">IF(H790="","Резерв",CONCATENATE(INDIRECT(ADDRESS(3+ТС!H790,2,1,0,"ЗДВ"),FALSE)," - невыполнение команды стоп"))</f>
        <v>Задвижка №007.3.1 - невыполнение команды стоп</v>
      </c>
      <c r="D790" s="220"/>
      <c r="E790" s="670" t="s">
        <v>72</v>
      </c>
      <c r="F790" s="670" t="s">
        <v>65</v>
      </c>
      <c r="G790" s="670" t="s">
        <v>2521</v>
      </c>
      <c r="H790" s="683">
        <v>13</v>
      </c>
    </row>
    <row r="791" spans="1:8" x14ac:dyDescent="0.25">
      <c r="A791" s="673" t="s">
        <v>1226</v>
      </c>
      <c r="B791" s="316">
        <v>789</v>
      </c>
      <c r="C791" s="680" t="str">
        <f ca="1">IF(H791="","Резерв",CONCATENATE(INDIRECT(ADDRESS(3+ТС!H791,2,1,0,"ЗДВ"),FALSE)," - несовпадение интерефейсных и дискретных сигналов"))</f>
        <v>Резерв</v>
      </c>
      <c r="D791" s="220"/>
      <c r="E791" s="670" t="s">
        <v>72</v>
      </c>
      <c r="F791" s="670" t="s">
        <v>65</v>
      </c>
      <c r="G791" s="670" t="s">
        <v>3631</v>
      </c>
      <c r="H791" s="683"/>
    </row>
    <row r="792" spans="1:8" x14ac:dyDescent="0.25">
      <c r="A792" s="673" t="s">
        <v>1227</v>
      </c>
      <c r="B792" s="316">
        <v>790</v>
      </c>
      <c r="C792" s="680" t="str">
        <f ca="1">IF(H792="","Резерв",CONCATENATE(INDIRECT(ADDRESS(3+ТС!H792,2,1,0,"ЗДВ"),FALSE)," - нет интерфейсной связи с БУ привода"))</f>
        <v>Резерв</v>
      </c>
      <c r="D792" s="220"/>
      <c r="E792" s="670" t="s">
        <v>72</v>
      </c>
      <c r="F792" s="670" t="s">
        <v>65</v>
      </c>
      <c r="G792" s="670" t="s">
        <v>3593</v>
      </c>
      <c r="H792" s="683"/>
    </row>
    <row r="793" spans="1:8" x14ac:dyDescent="0.25">
      <c r="A793" s="673" t="s">
        <v>1228</v>
      </c>
      <c r="B793" s="316">
        <v>791</v>
      </c>
      <c r="C793" s="692" t="str">
        <f ca="1">IF(H793="","Резерв",CONCATENATE(INDIRECT(ADDRESS(3+ТС!H793,2,1,0,"ЗДВ"),FALSE)," - моментный выключатель открытия"))</f>
        <v>Задвижка №007.3.1 - моментный выключатель открытия</v>
      </c>
      <c r="D793" s="220"/>
      <c r="E793" s="670" t="s">
        <v>72</v>
      </c>
      <c r="F793" s="670" t="s">
        <v>65</v>
      </c>
      <c r="G793" s="670" t="s">
        <v>3218</v>
      </c>
      <c r="H793" s="683">
        <v>13</v>
      </c>
    </row>
    <row r="794" spans="1:8" x14ac:dyDescent="0.25">
      <c r="A794" s="673" t="s">
        <v>1229</v>
      </c>
      <c r="B794" s="316">
        <v>792</v>
      </c>
      <c r="C794" s="692" t="str">
        <f ca="1">IF(H794="","Резерв",CONCATENATE(INDIRECT(ADDRESS(3+ТС!H794,2,1,0,"ЗДВ"),FALSE)," - моментный выключатель закрытия"))</f>
        <v>Задвижка №007.3.1 - моментный выключатель закрытия</v>
      </c>
      <c r="D794" s="220"/>
      <c r="E794" s="670" t="s">
        <v>72</v>
      </c>
      <c r="F794" s="670" t="s">
        <v>65</v>
      </c>
      <c r="G794" s="670" t="s">
        <v>3219</v>
      </c>
      <c r="H794" s="683">
        <v>13</v>
      </c>
    </row>
    <row r="795" spans="1:8" x14ac:dyDescent="0.25">
      <c r="A795" s="673" t="s">
        <v>1230</v>
      </c>
      <c r="B795" s="316">
        <v>793</v>
      </c>
      <c r="C795" s="680" t="str">
        <f ca="1">IF(H795="","Резерв",CONCATENATE(INDIRECT(ADDRESS(3+ТС!H795,2,1,0,"ЗДВ"),FALSE)," - неисправность"))</f>
        <v>Резерв</v>
      </c>
      <c r="D795" s="220"/>
      <c r="E795" s="670" t="s">
        <v>72</v>
      </c>
      <c r="F795" s="670" t="s">
        <v>65</v>
      </c>
      <c r="G795" s="670" t="s">
        <v>2516</v>
      </c>
      <c r="H795" s="683"/>
    </row>
    <row r="796" spans="1:8" x14ac:dyDescent="0.25">
      <c r="A796" s="673" t="s">
        <v>1231</v>
      </c>
      <c r="B796" s="316">
        <v>794</v>
      </c>
      <c r="C796" s="680" t="str">
        <f ca="1">IF(H796="","Резерв",CONCATENATE(INDIRECT(ADDRESS(3+ТС!H796,2,1,0,"ЗДВ"),FALSE)," - самопроизвольное открытие"))</f>
        <v>Резерв</v>
      </c>
      <c r="D796" s="220"/>
      <c r="E796" s="670" t="s">
        <v>72</v>
      </c>
      <c r="F796" s="670" t="s">
        <v>65</v>
      </c>
      <c r="G796" s="670" t="s">
        <v>2522</v>
      </c>
      <c r="H796" s="683"/>
    </row>
    <row r="797" spans="1:8" x14ac:dyDescent="0.25">
      <c r="A797" s="673" t="s">
        <v>1232</v>
      </c>
      <c r="B797" s="316">
        <v>795</v>
      </c>
      <c r="C797" s="681" t="str">
        <f ca="1">IF(H797="","Резерв",CONCATENATE(INDIRECT(ADDRESS(3+ТС!H797,2,1,0,"ЗДВ"),FALSE)," - самопроизвольное закрытие"))</f>
        <v>Резерв</v>
      </c>
      <c r="D797" s="220"/>
      <c r="E797" s="670" t="s">
        <v>72</v>
      </c>
      <c r="F797" s="670" t="s">
        <v>65</v>
      </c>
      <c r="G797" s="307" t="s">
        <v>2523</v>
      </c>
      <c r="H797" s="684"/>
    </row>
    <row r="798" spans="1:8" x14ac:dyDescent="0.25">
      <c r="A798" s="673" t="s">
        <v>1233</v>
      </c>
      <c r="B798" s="316">
        <v>796</v>
      </c>
      <c r="C798" s="691" t="str">
        <f ca="1">IF(H798="","Резерв",CONCATENATE(INDIRECT(ADDRESS(3+ТС!H798,2,1,0,"ЗДВ"),FALSE)," - открыта"))</f>
        <v>Задвижка №036.5.1 - открыта</v>
      </c>
      <c r="D798" s="220"/>
      <c r="E798" s="670" t="s">
        <v>72</v>
      </c>
      <c r="F798" s="670" t="s">
        <v>65</v>
      </c>
      <c r="G798" s="670" t="s">
        <v>2503</v>
      </c>
      <c r="H798" s="682">
        <v>14</v>
      </c>
    </row>
    <row r="799" spans="1:8" x14ac:dyDescent="0.25">
      <c r="A799" s="673" t="s">
        <v>1234</v>
      </c>
      <c r="B799" s="316">
        <v>797</v>
      </c>
      <c r="C799" s="692" t="str">
        <f ca="1">IF(H799="","Резерв",CONCATENATE(INDIRECT(ADDRESS(3+ТС!H799,2,1,0,"ЗДВ"),FALSE)," - закрыта"))</f>
        <v>Задвижка №036.5.1 - закрыта</v>
      </c>
      <c r="D799" s="220"/>
      <c r="E799" s="670" t="s">
        <v>72</v>
      </c>
      <c r="F799" s="670" t="s">
        <v>65</v>
      </c>
      <c r="G799" s="670" t="s">
        <v>2504</v>
      </c>
      <c r="H799" s="683">
        <v>14</v>
      </c>
    </row>
    <row r="800" spans="1:8" x14ac:dyDescent="0.25">
      <c r="A800" s="673" t="s">
        <v>1235</v>
      </c>
      <c r="B800" s="316">
        <v>798</v>
      </c>
      <c r="C800" s="692" t="str">
        <f ca="1">IF(H800="","Резерв",CONCATENATE(INDIRECT(ADDRESS(3+ТС!H800,2,1,0,"ЗДВ"),FALSE)," - открывается"))</f>
        <v>Задвижка №036.5.1 - открывается</v>
      </c>
      <c r="D800" s="220"/>
      <c r="E800" s="670" t="s">
        <v>72</v>
      </c>
      <c r="F800" s="670" t="s">
        <v>65</v>
      </c>
      <c r="G800" s="670" t="s">
        <v>2502</v>
      </c>
      <c r="H800" s="683">
        <v>14</v>
      </c>
    </row>
    <row r="801" spans="1:8" x14ac:dyDescent="0.25">
      <c r="A801" s="673" t="s">
        <v>1236</v>
      </c>
      <c r="B801" s="316">
        <v>799</v>
      </c>
      <c r="C801" s="692" t="str">
        <f ca="1">IF(H801="","Резерв",CONCATENATE(INDIRECT(ADDRESS(3+ТС!H801,2,1,0,"ЗДВ"),FALSE)," - закрывается"))</f>
        <v>Задвижка №036.5.1 - закрывается</v>
      </c>
      <c r="D801" s="220"/>
      <c r="E801" s="670" t="s">
        <v>72</v>
      </c>
      <c r="F801" s="670" t="s">
        <v>65</v>
      </c>
      <c r="G801" s="670" t="s">
        <v>2364</v>
      </c>
      <c r="H801" s="683">
        <v>14</v>
      </c>
    </row>
    <row r="802" spans="1:8" x14ac:dyDescent="0.25">
      <c r="A802" s="673" t="s">
        <v>1237</v>
      </c>
      <c r="B802" s="316">
        <v>800</v>
      </c>
      <c r="C802" s="692" t="str">
        <f ca="1">IF(H802="","Резерв",CONCATENATE(INDIRECT(ADDRESS(3+ТС!H802,2,1,0,"ЗДВ"),FALSE)," - промежуточное положение"))</f>
        <v>Задвижка №036.5.1 - промежуточное положение</v>
      </c>
      <c r="D802" s="220"/>
      <c r="E802" s="670" t="s">
        <v>72</v>
      </c>
      <c r="F802" s="670" t="s">
        <v>65</v>
      </c>
      <c r="G802" s="670" t="s">
        <v>2363</v>
      </c>
      <c r="H802" s="683">
        <v>14</v>
      </c>
    </row>
    <row r="803" spans="1:8" x14ac:dyDescent="0.25">
      <c r="A803" s="673" t="s">
        <v>1238</v>
      </c>
      <c r="B803" s="316">
        <v>801</v>
      </c>
      <c r="C803" s="692" t="str">
        <f ca="1">IF(H803="","Резерв",CONCATENATE(INDIRECT(ADDRESS(3+ТС!H803,2,1,0,"ЗДВ"),FALSE)," - контроль наличия напр. упр."))</f>
        <v>Задвижка №036.5.1 - контроль наличия напр. упр.</v>
      </c>
      <c r="D803" s="220"/>
      <c r="E803" s="670" t="s">
        <v>72</v>
      </c>
      <c r="F803" s="670" t="s">
        <v>65</v>
      </c>
      <c r="G803" s="670" t="s">
        <v>2513</v>
      </c>
      <c r="H803" s="683">
        <v>14</v>
      </c>
    </row>
    <row r="804" spans="1:8" x14ac:dyDescent="0.25">
      <c r="A804" s="673" t="s">
        <v>1239</v>
      </c>
      <c r="B804" s="316">
        <v>802</v>
      </c>
      <c r="C804" s="680" t="str">
        <f ca="1">IF(H804="","Резерв",CONCATENATE(INDIRECT(ADDRESS(3+ТС!H804,2,1,0,"ЗДВ"),FALSE)," - режим управления дистанционный"))</f>
        <v>Резерв</v>
      </c>
      <c r="D804" s="220"/>
      <c r="E804" s="670" t="s">
        <v>72</v>
      </c>
      <c r="F804" s="670" t="s">
        <v>65</v>
      </c>
      <c r="G804" s="139" t="s">
        <v>2507</v>
      </c>
      <c r="H804" s="683"/>
    </row>
    <row r="805" spans="1:8" x14ac:dyDescent="0.25">
      <c r="A805" s="673" t="s">
        <v>1240</v>
      </c>
      <c r="B805" s="316">
        <v>803</v>
      </c>
      <c r="C805" s="692" t="str">
        <f ca="1">IF(H805="","Резерв",CONCATENATE(INDIRECT(ADDRESS(3+ТС!H805,2,1,0,"ЗДВ"),FALSE)," - включен режим имитации"))</f>
        <v>Задвижка №036.5.1 - включен режим имитации</v>
      </c>
      <c r="D805" s="220"/>
      <c r="E805" s="670" t="s">
        <v>72</v>
      </c>
      <c r="F805" s="670" t="s">
        <v>65</v>
      </c>
      <c r="G805" s="670" t="s">
        <v>2338</v>
      </c>
      <c r="H805" s="683">
        <v>14</v>
      </c>
    </row>
    <row r="806" spans="1:8" x14ac:dyDescent="0.25">
      <c r="A806" s="673" t="s">
        <v>1241</v>
      </c>
      <c r="B806" s="316">
        <v>804</v>
      </c>
      <c r="C806" s="692" t="str">
        <f ca="1">IF(H806="","Резерв",CONCATENATE(INDIRECT(ADDRESS(3+ТС!H806,2,1,0,"ЗДВ"),FALSE)," - невыполнение команды открыть"))</f>
        <v>Задвижка №036.5.1 - невыполнение команды открыть</v>
      </c>
      <c r="D806" s="220"/>
      <c r="E806" s="670" t="s">
        <v>72</v>
      </c>
      <c r="F806" s="670" t="s">
        <v>65</v>
      </c>
      <c r="G806" s="670" t="s">
        <v>2519</v>
      </c>
      <c r="H806" s="683">
        <v>14</v>
      </c>
    </row>
    <row r="807" spans="1:8" x14ac:dyDescent="0.25">
      <c r="A807" s="673" t="s">
        <v>1242</v>
      </c>
      <c r="B807" s="316">
        <v>805</v>
      </c>
      <c r="C807" s="692" t="str">
        <f ca="1">IF(H807="","Резерв",CONCATENATE(INDIRECT(ADDRESS(3+ТС!H807,2,1,0,"ЗДВ"),FALSE)," - невыполнение команды закрыть"))</f>
        <v>Задвижка №036.5.1 - невыполнение команды закрыть</v>
      </c>
      <c r="D807" s="220"/>
      <c r="E807" s="670" t="s">
        <v>72</v>
      </c>
      <c r="F807" s="670" t="s">
        <v>65</v>
      </c>
      <c r="G807" s="670" t="s">
        <v>2520</v>
      </c>
      <c r="H807" s="683">
        <v>14</v>
      </c>
    </row>
    <row r="808" spans="1:8" x14ac:dyDescent="0.25">
      <c r="A808" s="673" t="s">
        <v>1243</v>
      </c>
      <c r="B808" s="316">
        <v>806</v>
      </c>
      <c r="C808" s="692" t="str">
        <f ca="1">IF(H808="","Резерв",CONCATENATE(INDIRECT(ADDRESS(3+ТС!H808,2,1,0,"ЗДВ"),FALSE)," - невыполнение команды стоп"))</f>
        <v>Задвижка №036.5.1 - невыполнение команды стоп</v>
      </c>
      <c r="D808" s="220"/>
      <c r="E808" s="670" t="s">
        <v>72</v>
      </c>
      <c r="F808" s="670" t="s">
        <v>65</v>
      </c>
      <c r="G808" s="670" t="s">
        <v>2521</v>
      </c>
      <c r="H808" s="683">
        <v>14</v>
      </c>
    </row>
    <row r="809" spans="1:8" x14ac:dyDescent="0.25">
      <c r="A809" s="673" t="s">
        <v>1244</v>
      </c>
      <c r="B809" s="316">
        <v>807</v>
      </c>
      <c r="C809" s="680" t="str">
        <f ca="1">IF(H809="","Резерв",CONCATENATE(INDIRECT(ADDRESS(3+ТС!H809,2,1,0,"ЗДВ"),FALSE)," - несовпадение интерефейсных и дискретных сигналов"))</f>
        <v>Резерв</v>
      </c>
      <c r="D809" s="220"/>
      <c r="E809" s="670" t="s">
        <v>72</v>
      </c>
      <c r="F809" s="670" t="s">
        <v>65</v>
      </c>
      <c r="G809" s="670" t="s">
        <v>3631</v>
      </c>
      <c r="H809" s="683"/>
    </row>
    <row r="810" spans="1:8" x14ac:dyDescent="0.25">
      <c r="A810" s="673" t="s">
        <v>1245</v>
      </c>
      <c r="B810" s="316">
        <v>808</v>
      </c>
      <c r="C810" s="680" t="str">
        <f ca="1">IF(H810="","Резерв",CONCATENATE(INDIRECT(ADDRESS(3+ТС!H810,2,1,0,"ЗДВ"),FALSE)," - нет интерфейсной связи с БУ привода"))</f>
        <v>Резерв</v>
      </c>
      <c r="D810" s="220"/>
      <c r="E810" s="670" t="s">
        <v>72</v>
      </c>
      <c r="F810" s="670" t="s">
        <v>65</v>
      </c>
      <c r="G810" s="670" t="s">
        <v>3593</v>
      </c>
      <c r="H810" s="683"/>
    </row>
    <row r="811" spans="1:8" x14ac:dyDescent="0.25">
      <c r="A811" s="673" t="s">
        <v>1246</v>
      </c>
      <c r="B811" s="316">
        <v>809</v>
      </c>
      <c r="C811" s="692" t="str">
        <f ca="1">IF(H811="","Резерв",CONCATENATE(INDIRECT(ADDRESS(3+ТС!H811,2,1,0,"ЗДВ"),FALSE)," - моментный выключатель открытия"))</f>
        <v>Задвижка №036.5.1 - моментный выключатель открытия</v>
      </c>
      <c r="D811" s="220"/>
      <c r="E811" s="670" t="s">
        <v>72</v>
      </c>
      <c r="F811" s="670" t="s">
        <v>65</v>
      </c>
      <c r="G811" s="670" t="s">
        <v>3218</v>
      </c>
      <c r="H811" s="683">
        <v>14</v>
      </c>
    </row>
    <row r="812" spans="1:8" x14ac:dyDescent="0.25">
      <c r="A812" s="673" t="s">
        <v>1247</v>
      </c>
      <c r="B812" s="316">
        <v>810</v>
      </c>
      <c r="C812" s="692" t="str">
        <f ca="1">IF(H812="","Резерв",CONCATENATE(INDIRECT(ADDRESS(3+ТС!H812,2,1,0,"ЗДВ"),FALSE)," - моментный выключатель закрытия"))</f>
        <v>Задвижка №036.5.1 - моментный выключатель закрытия</v>
      </c>
      <c r="D812" s="220"/>
      <c r="E812" s="670" t="s">
        <v>72</v>
      </c>
      <c r="F812" s="670" t="s">
        <v>65</v>
      </c>
      <c r="G812" s="670" t="s">
        <v>3219</v>
      </c>
      <c r="H812" s="683">
        <v>14</v>
      </c>
    </row>
    <row r="813" spans="1:8" x14ac:dyDescent="0.25">
      <c r="A813" s="673" t="s">
        <v>1248</v>
      </c>
      <c r="B813" s="316">
        <v>811</v>
      </c>
      <c r="C813" s="680" t="str">
        <f ca="1">IF(H813="","Резерв",CONCATENATE(INDIRECT(ADDRESS(3+ТС!H813,2,1,0,"ЗДВ"),FALSE)," - неисправность"))</f>
        <v>Резерв</v>
      </c>
      <c r="D813" s="220"/>
      <c r="E813" s="670" t="s">
        <v>72</v>
      </c>
      <c r="F813" s="670" t="s">
        <v>65</v>
      </c>
      <c r="G813" s="670" t="s">
        <v>2516</v>
      </c>
      <c r="H813" s="683"/>
    </row>
    <row r="814" spans="1:8" x14ac:dyDescent="0.25">
      <c r="A814" s="673" t="s">
        <v>1249</v>
      </c>
      <c r="B814" s="316">
        <v>812</v>
      </c>
      <c r="C814" s="680" t="str">
        <f ca="1">IF(H814="","Резерв",CONCATENATE(INDIRECT(ADDRESS(3+ТС!H814,2,1,0,"ЗДВ"),FALSE)," - самопроизвольное открытие"))</f>
        <v>Резерв</v>
      </c>
      <c r="D814" s="220"/>
      <c r="E814" s="670" t="s">
        <v>72</v>
      </c>
      <c r="F814" s="670" t="s">
        <v>65</v>
      </c>
      <c r="G814" s="670" t="s">
        <v>2522</v>
      </c>
      <c r="H814" s="683"/>
    </row>
    <row r="815" spans="1:8" x14ac:dyDescent="0.25">
      <c r="A815" s="673" t="s">
        <v>1250</v>
      </c>
      <c r="B815" s="316">
        <v>813</v>
      </c>
      <c r="C815" s="681" t="str">
        <f ca="1">IF(H815="","Резерв",CONCATENATE(INDIRECT(ADDRESS(3+ТС!H815,2,1,0,"ЗДВ"),FALSE)," - самопроизвольное закрытие"))</f>
        <v>Резерв</v>
      </c>
      <c r="D815" s="220"/>
      <c r="E815" s="670" t="s">
        <v>72</v>
      </c>
      <c r="F815" s="670" t="s">
        <v>65</v>
      </c>
      <c r="G815" s="307" t="s">
        <v>2523</v>
      </c>
      <c r="H815" s="684"/>
    </row>
    <row r="816" spans="1:8" x14ac:dyDescent="0.25">
      <c r="A816" s="673" t="s">
        <v>1251</v>
      </c>
      <c r="B816" s="316">
        <v>814</v>
      </c>
      <c r="C816" s="692" t="str">
        <f ca="1">IF(H816="","Резерв",CONCATENATE(INDIRECT(ADDRESS(3+ТС!H816,2,1,0,"ЗДВ"),FALSE)," - открыта"))</f>
        <v>Задвижка №036.5.2 - открыта</v>
      </c>
      <c r="D816" s="220"/>
      <c r="E816" s="670" t="s">
        <v>72</v>
      </c>
      <c r="F816" s="670" t="s">
        <v>65</v>
      </c>
      <c r="G816" s="670" t="s">
        <v>2503</v>
      </c>
      <c r="H816" s="682">
        <v>15</v>
      </c>
    </row>
    <row r="817" spans="1:8" x14ac:dyDescent="0.25">
      <c r="A817" s="673" t="s">
        <v>1252</v>
      </c>
      <c r="B817" s="316">
        <v>815</v>
      </c>
      <c r="C817" s="692" t="str">
        <f ca="1">IF(H817="","Резерв",CONCATENATE(INDIRECT(ADDRESS(3+ТС!H817,2,1,0,"ЗДВ"),FALSE)," - закрыта"))</f>
        <v>Задвижка №036.5.2 - закрыта</v>
      </c>
      <c r="D817" s="318"/>
      <c r="E817" s="670" t="s">
        <v>72</v>
      </c>
      <c r="F817" s="670" t="s">
        <v>65</v>
      </c>
      <c r="G817" s="670" t="s">
        <v>2504</v>
      </c>
      <c r="H817" s="683">
        <v>15</v>
      </c>
    </row>
    <row r="818" spans="1:8" x14ac:dyDescent="0.25">
      <c r="A818" s="673" t="s">
        <v>1253</v>
      </c>
      <c r="B818" s="316">
        <v>816</v>
      </c>
      <c r="C818" s="692" t="str">
        <f ca="1">IF(H818="","Резерв",CONCATENATE(INDIRECT(ADDRESS(3+ТС!H818,2,1,0,"ЗДВ"),FALSE)," - открывается"))</f>
        <v>Задвижка №036.5.2 - открывается</v>
      </c>
      <c r="D818" s="318"/>
      <c r="E818" s="670" t="s">
        <v>72</v>
      </c>
      <c r="F818" s="670" t="s">
        <v>65</v>
      </c>
      <c r="G818" s="670" t="s">
        <v>2502</v>
      </c>
      <c r="H818" s="683">
        <v>15</v>
      </c>
    </row>
    <row r="819" spans="1:8" x14ac:dyDescent="0.25">
      <c r="A819" s="673" t="s">
        <v>1254</v>
      </c>
      <c r="B819" s="316">
        <v>817</v>
      </c>
      <c r="C819" s="692" t="str">
        <f ca="1">IF(H819="","Резерв",CONCATENATE(INDIRECT(ADDRESS(3+ТС!H819,2,1,0,"ЗДВ"),FALSE)," - закрывается"))</f>
        <v>Задвижка №036.5.2 - закрывается</v>
      </c>
      <c r="D819" s="318"/>
      <c r="E819" s="670" t="s">
        <v>72</v>
      </c>
      <c r="F819" s="670" t="s">
        <v>65</v>
      </c>
      <c r="G819" s="670" t="s">
        <v>2364</v>
      </c>
      <c r="H819" s="683">
        <v>15</v>
      </c>
    </row>
    <row r="820" spans="1:8" x14ac:dyDescent="0.25">
      <c r="A820" s="673" t="s">
        <v>1255</v>
      </c>
      <c r="B820" s="316">
        <v>818</v>
      </c>
      <c r="C820" s="692" t="str">
        <f ca="1">IF(H820="","Резерв",CONCATENATE(INDIRECT(ADDRESS(3+ТС!H820,2,1,0,"ЗДВ"),FALSE)," - промежуточное положение"))</f>
        <v>Задвижка №036.5.2 - промежуточное положение</v>
      </c>
      <c r="D820" s="318"/>
      <c r="E820" s="670" t="s">
        <v>72</v>
      </c>
      <c r="F820" s="670" t="s">
        <v>65</v>
      </c>
      <c r="G820" s="670" t="s">
        <v>2363</v>
      </c>
      <c r="H820" s="683">
        <v>15</v>
      </c>
    </row>
    <row r="821" spans="1:8" x14ac:dyDescent="0.25">
      <c r="A821" s="673" t="s">
        <v>1256</v>
      </c>
      <c r="B821" s="316">
        <v>819</v>
      </c>
      <c r="C821" s="692" t="str">
        <f ca="1">IF(H821="","Резерв",CONCATENATE(INDIRECT(ADDRESS(3+ТС!H821,2,1,0,"ЗДВ"),FALSE)," - контроль наличия напр. упр."))</f>
        <v>Задвижка №036.5.2 - контроль наличия напр. упр.</v>
      </c>
      <c r="D821" s="318"/>
      <c r="E821" s="670" t="s">
        <v>72</v>
      </c>
      <c r="F821" s="670" t="s">
        <v>65</v>
      </c>
      <c r="G821" s="670" t="s">
        <v>2513</v>
      </c>
      <c r="H821" s="683">
        <v>15</v>
      </c>
    </row>
    <row r="822" spans="1:8" x14ac:dyDescent="0.25">
      <c r="A822" s="673" t="s">
        <v>1257</v>
      </c>
      <c r="B822" s="316">
        <v>820</v>
      </c>
      <c r="C822" s="680" t="str">
        <f ca="1">IF(H822="","Резерв",CONCATENATE(INDIRECT(ADDRESS(3+ТС!H822,2,1,0,"ЗДВ"),FALSE)," - режим управления дистанционный"))</f>
        <v>Резерв</v>
      </c>
      <c r="D822" s="318"/>
      <c r="E822" s="670" t="s">
        <v>72</v>
      </c>
      <c r="F822" s="670" t="s">
        <v>65</v>
      </c>
      <c r="G822" s="139" t="s">
        <v>2507</v>
      </c>
      <c r="H822" s="683"/>
    </row>
    <row r="823" spans="1:8" x14ac:dyDescent="0.25">
      <c r="A823" s="673" t="s">
        <v>1258</v>
      </c>
      <c r="B823" s="316">
        <v>821</v>
      </c>
      <c r="C823" s="692" t="str">
        <f ca="1">IF(H823="","Резерв",CONCATENATE(INDIRECT(ADDRESS(3+ТС!H823,2,1,0,"ЗДВ"),FALSE)," - включен режим имитации"))</f>
        <v>Задвижка №036.5.2 - включен режим имитации</v>
      </c>
      <c r="D823" s="318"/>
      <c r="E823" s="670" t="s">
        <v>72</v>
      </c>
      <c r="F823" s="670" t="s">
        <v>65</v>
      </c>
      <c r="G823" s="670" t="s">
        <v>2338</v>
      </c>
      <c r="H823" s="683">
        <v>15</v>
      </c>
    </row>
    <row r="824" spans="1:8" x14ac:dyDescent="0.25">
      <c r="A824" s="673" t="s">
        <v>1259</v>
      </c>
      <c r="B824" s="316">
        <v>822</v>
      </c>
      <c r="C824" s="692" t="str">
        <f ca="1">IF(H824="","Резерв",CONCATENATE(INDIRECT(ADDRESS(3+ТС!H824,2,1,0,"ЗДВ"),FALSE)," - невыполнение команды открыть"))</f>
        <v>Задвижка №036.5.2 - невыполнение команды открыть</v>
      </c>
      <c r="D824" s="318"/>
      <c r="E824" s="670" t="s">
        <v>72</v>
      </c>
      <c r="F824" s="670" t="s">
        <v>65</v>
      </c>
      <c r="G824" s="670" t="s">
        <v>2519</v>
      </c>
      <c r="H824" s="683">
        <v>15</v>
      </c>
    </row>
    <row r="825" spans="1:8" x14ac:dyDescent="0.25">
      <c r="A825" s="673" t="s">
        <v>1260</v>
      </c>
      <c r="B825" s="316">
        <v>823</v>
      </c>
      <c r="C825" s="692" t="str">
        <f ca="1">IF(H825="","Резерв",CONCATENATE(INDIRECT(ADDRESS(3+ТС!H825,2,1,0,"ЗДВ"),FALSE)," - невыполнение команды закрыть"))</f>
        <v>Задвижка №036.5.2 - невыполнение команды закрыть</v>
      </c>
      <c r="D825" s="220"/>
      <c r="E825" s="670" t="s">
        <v>72</v>
      </c>
      <c r="F825" s="670" t="s">
        <v>65</v>
      </c>
      <c r="G825" s="670" t="s">
        <v>2520</v>
      </c>
      <c r="H825" s="683">
        <v>15</v>
      </c>
    </row>
    <row r="826" spans="1:8" x14ac:dyDescent="0.25">
      <c r="A826" s="673" t="s">
        <v>1261</v>
      </c>
      <c r="B826" s="316">
        <v>824</v>
      </c>
      <c r="C826" s="692" t="str">
        <f ca="1">IF(H826="","Резерв",CONCATENATE(INDIRECT(ADDRESS(3+ТС!H826,2,1,0,"ЗДВ"),FALSE)," - невыполнение команды стоп"))</f>
        <v>Задвижка №036.5.2 - невыполнение команды стоп</v>
      </c>
      <c r="D826" s="220"/>
      <c r="E826" s="670" t="s">
        <v>72</v>
      </c>
      <c r="F826" s="670" t="s">
        <v>65</v>
      </c>
      <c r="G826" s="670" t="s">
        <v>2521</v>
      </c>
      <c r="H826" s="683">
        <v>15</v>
      </c>
    </row>
    <row r="827" spans="1:8" x14ac:dyDescent="0.25">
      <c r="A827" s="673" t="s">
        <v>1262</v>
      </c>
      <c r="B827" s="316">
        <v>825</v>
      </c>
      <c r="C827" s="680" t="str">
        <f ca="1">IF(H827="","Резерв",CONCATENATE(INDIRECT(ADDRESS(3+ТС!H827,2,1,0,"ЗДВ"),FALSE)," - несовпадение интерефейсных и дискретных сигналов"))</f>
        <v>Резерв</v>
      </c>
      <c r="D827" s="220"/>
      <c r="E827" s="670" t="s">
        <v>72</v>
      </c>
      <c r="F827" s="670" t="s">
        <v>65</v>
      </c>
      <c r="G827" s="670" t="s">
        <v>3631</v>
      </c>
      <c r="H827" s="683"/>
    </row>
    <row r="828" spans="1:8" x14ac:dyDescent="0.25">
      <c r="A828" s="673" t="s">
        <v>1263</v>
      </c>
      <c r="B828" s="316">
        <v>826</v>
      </c>
      <c r="C828" s="680" t="str">
        <f ca="1">IF(H828="","Резерв",CONCATENATE(INDIRECT(ADDRESS(3+ТС!H828,2,1,0,"ЗДВ"),FALSE)," - нет интерфейсной связи с БУ привода"))</f>
        <v>Резерв</v>
      </c>
      <c r="D828" s="220"/>
      <c r="E828" s="670" t="s">
        <v>72</v>
      </c>
      <c r="F828" s="670" t="s">
        <v>65</v>
      </c>
      <c r="G828" s="670" t="s">
        <v>3593</v>
      </c>
      <c r="H828" s="683"/>
    </row>
    <row r="829" spans="1:8" x14ac:dyDescent="0.25">
      <c r="A829" s="673" t="s">
        <v>1264</v>
      </c>
      <c r="B829" s="316">
        <v>827</v>
      </c>
      <c r="C829" s="692" t="str">
        <f ca="1">IF(H829="","Резерв",CONCATENATE(INDIRECT(ADDRESS(3+ТС!H829,2,1,0,"ЗДВ"),FALSE)," - моментный выключатель открытия"))</f>
        <v>Задвижка №036.5.2 - моментный выключатель открытия</v>
      </c>
      <c r="D829" s="220"/>
      <c r="E829" s="670" t="s">
        <v>72</v>
      </c>
      <c r="F829" s="670" t="s">
        <v>65</v>
      </c>
      <c r="G829" s="670" t="s">
        <v>3218</v>
      </c>
      <c r="H829" s="683">
        <v>15</v>
      </c>
    </row>
    <row r="830" spans="1:8" x14ac:dyDescent="0.25">
      <c r="A830" s="673" t="s">
        <v>1265</v>
      </c>
      <c r="B830" s="316">
        <v>828</v>
      </c>
      <c r="C830" s="692" t="str">
        <f ca="1">IF(H830="","Резерв",CONCATENATE(INDIRECT(ADDRESS(3+ТС!H830,2,1,0,"ЗДВ"),FALSE)," - моментный выключатель закрытия"))</f>
        <v>Задвижка №036.5.2 - моментный выключатель закрытия</v>
      </c>
      <c r="D830" s="220"/>
      <c r="E830" s="670" t="s">
        <v>72</v>
      </c>
      <c r="F830" s="670" t="s">
        <v>65</v>
      </c>
      <c r="G830" s="670" t="s">
        <v>3219</v>
      </c>
      <c r="H830" s="683">
        <v>15</v>
      </c>
    </row>
    <row r="831" spans="1:8" x14ac:dyDescent="0.25">
      <c r="A831" s="673" t="s">
        <v>1266</v>
      </c>
      <c r="B831" s="316">
        <v>829</v>
      </c>
      <c r="C831" s="680" t="str">
        <f ca="1">IF(H831="","Резерв",CONCATENATE(INDIRECT(ADDRESS(3+ТС!H831,2,1,0,"ЗДВ"),FALSE)," - неисправность"))</f>
        <v>Резерв</v>
      </c>
      <c r="D831" s="220"/>
      <c r="E831" s="670" t="s">
        <v>72</v>
      </c>
      <c r="F831" s="670" t="s">
        <v>65</v>
      </c>
      <c r="G831" s="670" t="s">
        <v>2516</v>
      </c>
      <c r="H831" s="683"/>
    </row>
    <row r="832" spans="1:8" x14ac:dyDescent="0.25">
      <c r="A832" s="673" t="s">
        <v>1267</v>
      </c>
      <c r="B832" s="316">
        <v>830</v>
      </c>
      <c r="C832" s="680" t="str">
        <f ca="1">IF(H832="","Резерв",CONCATENATE(INDIRECT(ADDRESS(3+ТС!H832,2,1,0,"ЗДВ"),FALSE)," - самопроизвольное открытие"))</f>
        <v>Резерв</v>
      </c>
      <c r="D832" s="220"/>
      <c r="E832" s="670" t="s">
        <v>72</v>
      </c>
      <c r="F832" s="670" t="s">
        <v>65</v>
      </c>
      <c r="G832" s="670" t="s">
        <v>2522</v>
      </c>
      <c r="H832" s="683"/>
    </row>
    <row r="833" spans="1:8" x14ac:dyDescent="0.25">
      <c r="A833" s="673" t="s">
        <v>1268</v>
      </c>
      <c r="B833" s="316">
        <v>831</v>
      </c>
      <c r="C833" s="680" t="str">
        <f ca="1">IF(H833="","Резерв",CONCATENATE(INDIRECT(ADDRESS(3+ТС!H833,2,1,0,"ЗДВ"),FALSE)," - самопроизвольное закрытие"))</f>
        <v>Резерв</v>
      </c>
      <c r="D833" s="220"/>
      <c r="E833" s="670" t="s">
        <v>72</v>
      </c>
      <c r="F833" s="670" t="s">
        <v>65</v>
      </c>
      <c r="G833" s="307" t="s">
        <v>2523</v>
      </c>
      <c r="H833" s="684"/>
    </row>
    <row r="834" spans="1:8" x14ac:dyDescent="0.25">
      <c r="A834" s="673" t="s">
        <v>1269</v>
      </c>
      <c r="B834" s="316">
        <v>832</v>
      </c>
      <c r="C834" s="691" t="str">
        <f ca="1">IF(H834="","Резерв",CONCATENATE(INDIRECT(ADDRESS(3+ТС!H834,2,1,0,"ЗДВ"),FALSE)," - открыта"))</f>
        <v>Задвижка №008.1.1.1 - открыта</v>
      </c>
      <c r="D834" s="220"/>
      <c r="E834" s="670" t="s">
        <v>72</v>
      </c>
      <c r="F834" s="670" t="s">
        <v>65</v>
      </c>
      <c r="G834" s="670" t="s">
        <v>2503</v>
      </c>
      <c r="H834" s="682">
        <v>16</v>
      </c>
    </row>
    <row r="835" spans="1:8" x14ac:dyDescent="0.25">
      <c r="A835" s="673" t="s">
        <v>1270</v>
      </c>
      <c r="B835" s="316">
        <v>833</v>
      </c>
      <c r="C835" s="692" t="str">
        <f ca="1">IF(H835="","Резерв",CONCATENATE(INDIRECT(ADDRESS(3+ТС!H835,2,1,0,"ЗДВ"),FALSE)," - закрыта"))</f>
        <v>Задвижка №008.1.1.1 - закрыта</v>
      </c>
      <c r="D835" s="220"/>
      <c r="E835" s="670" t="s">
        <v>72</v>
      </c>
      <c r="F835" s="670" t="s">
        <v>65</v>
      </c>
      <c r="G835" s="670" t="s">
        <v>2504</v>
      </c>
      <c r="H835" s="683">
        <v>16</v>
      </c>
    </row>
    <row r="836" spans="1:8" x14ac:dyDescent="0.25">
      <c r="A836" s="673" t="s">
        <v>1271</v>
      </c>
      <c r="B836" s="316">
        <v>834</v>
      </c>
      <c r="C836" s="692" t="str">
        <f ca="1">IF(H836="","Резерв",CONCATENATE(INDIRECT(ADDRESS(3+ТС!H836,2,1,0,"ЗДВ"),FALSE)," - открывается"))</f>
        <v>Задвижка №008.1.1.1 - открывается</v>
      </c>
      <c r="D836" s="220"/>
      <c r="E836" s="670" t="s">
        <v>72</v>
      </c>
      <c r="F836" s="670" t="s">
        <v>65</v>
      </c>
      <c r="G836" s="670" t="s">
        <v>2502</v>
      </c>
      <c r="H836" s="683">
        <v>16</v>
      </c>
    </row>
    <row r="837" spans="1:8" x14ac:dyDescent="0.25">
      <c r="A837" s="673" t="s">
        <v>1272</v>
      </c>
      <c r="B837" s="316">
        <v>835</v>
      </c>
      <c r="C837" s="692" t="str">
        <f ca="1">IF(H837="","Резерв",CONCATENATE(INDIRECT(ADDRESS(3+ТС!H837,2,1,0,"ЗДВ"),FALSE)," - закрывается"))</f>
        <v>Задвижка №008.1.1.1 - закрывается</v>
      </c>
      <c r="D837" s="220"/>
      <c r="E837" s="670" t="s">
        <v>72</v>
      </c>
      <c r="F837" s="670" t="s">
        <v>65</v>
      </c>
      <c r="G837" s="670" t="s">
        <v>2364</v>
      </c>
      <c r="H837" s="683">
        <v>16</v>
      </c>
    </row>
    <row r="838" spans="1:8" x14ac:dyDescent="0.25">
      <c r="A838" s="673" t="s">
        <v>1273</v>
      </c>
      <c r="B838" s="316">
        <v>836</v>
      </c>
      <c r="C838" s="692" t="str">
        <f ca="1">IF(H838="","Резерв",CONCATENATE(INDIRECT(ADDRESS(3+ТС!H838,2,1,0,"ЗДВ"),FALSE)," - промежуточное положение"))</f>
        <v>Задвижка №008.1.1.1 - промежуточное положение</v>
      </c>
      <c r="D838" s="220"/>
      <c r="E838" s="670" t="s">
        <v>72</v>
      </c>
      <c r="F838" s="670" t="s">
        <v>65</v>
      </c>
      <c r="G838" s="670" t="s">
        <v>2363</v>
      </c>
      <c r="H838" s="683">
        <v>16</v>
      </c>
    </row>
    <row r="839" spans="1:8" x14ac:dyDescent="0.25">
      <c r="A839" s="673" t="s">
        <v>1274</v>
      </c>
      <c r="B839" s="316">
        <v>837</v>
      </c>
      <c r="C839" s="692" t="str">
        <f ca="1">IF(H839="","Резерв",CONCATENATE(INDIRECT(ADDRESS(3+ТС!H839,2,1,0,"ЗДВ"),FALSE)," - контроль наличия напр. упр."))</f>
        <v>Задвижка №008.1.1.1 - контроль наличия напр. упр.</v>
      </c>
      <c r="D839" s="220"/>
      <c r="E839" s="670" t="s">
        <v>72</v>
      </c>
      <c r="F839" s="670" t="s">
        <v>65</v>
      </c>
      <c r="G839" s="670" t="s">
        <v>2513</v>
      </c>
      <c r="H839" s="683">
        <v>16</v>
      </c>
    </row>
    <row r="840" spans="1:8" x14ac:dyDescent="0.25">
      <c r="A840" s="673" t="s">
        <v>1275</v>
      </c>
      <c r="B840" s="316">
        <v>838</v>
      </c>
      <c r="C840" s="680" t="str">
        <f ca="1">IF(H840="","Резерв",CONCATENATE(INDIRECT(ADDRESS(3+ТС!H840,2,1,0,"ЗДВ"),FALSE)," - режим управления дистанционный"))</f>
        <v>Резерв</v>
      </c>
      <c r="D840" s="220"/>
      <c r="E840" s="670" t="s">
        <v>72</v>
      </c>
      <c r="F840" s="670" t="s">
        <v>65</v>
      </c>
      <c r="G840" s="139" t="s">
        <v>2507</v>
      </c>
      <c r="H840" s="683"/>
    </row>
    <row r="841" spans="1:8" x14ac:dyDescent="0.25">
      <c r="A841" s="673" t="s">
        <v>1276</v>
      </c>
      <c r="B841" s="316">
        <v>839</v>
      </c>
      <c r="C841" s="692" t="str">
        <f ca="1">IF(H841="","Резерв",CONCATENATE(INDIRECT(ADDRESS(3+ТС!H841,2,1,0,"ЗДВ"),FALSE)," - включен режим имитации"))</f>
        <v>Задвижка №008.1.1.1 - включен режим имитации</v>
      </c>
      <c r="D841" s="220"/>
      <c r="E841" s="670" t="s">
        <v>72</v>
      </c>
      <c r="F841" s="670" t="s">
        <v>65</v>
      </c>
      <c r="G841" s="670" t="s">
        <v>2338</v>
      </c>
      <c r="H841" s="683">
        <v>16</v>
      </c>
    </row>
    <row r="842" spans="1:8" x14ac:dyDescent="0.25">
      <c r="A842" s="673" t="s">
        <v>1277</v>
      </c>
      <c r="B842" s="316">
        <v>840</v>
      </c>
      <c r="C842" s="692" t="str">
        <f ca="1">IF(H842="","Резерв",CONCATENATE(INDIRECT(ADDRESS(3+ТС!H842,2,1,0,"ЗДВ"),FALSE)," - невыполнение команды открыть"))</f>
        <v>Задвижка №008.1.1.1 - невыполнение команды открыть</v>
      </c>
      <c r="D842" s="220"/>
      <c r="E842" s="670" t="s">
        <v>72</v>
      </c>
      <c r="F842" s="670" t="s">
        <v>65</v>
      </c>
      <c r="G842" s="670" t="s">
        <v>2519</v>
      </c>
      <c r="H842" s="683">
        <v>16</v>
      </c>
    </row>
    <row r="843" spans="1:8" x14ac:dyDescent="0.25">
      <c r="A843" s="673" t="s">
        <v>1278</v>
      </c>
      <c r="B843" s="316">
        <v>841</v>
      </c>
      <c r="C843" s="692" t="str">
        <f ca="1">IF(H843="","Резерв",CONCATENATE(INDIRECT(ADDRESS(3+ТС!H843,2,1,0,"ЗДВ"),FALSE)," - невыполнение команды закрыть"))</f>
        <v>Задвижка №008.1.1.1 - невыполнение команды закрыть</v>
      </c>
      <c r="D843" s="220"/>
      <c r="E843" s="670" t="s">
        <v>72</v>
      </c>
      <c r="F843" s="670" t="s">
        <v>65</v>
      </c>
      <c r="G843" s="670" t="s">
        <v>2520</v>
      </c>
      <c r="H843" s="683">
        <v>16</v>
      </c>
    </row>
    <row r="844" spans="1:8" x14ac:dyDescent="0.25">
      <c r="A844" s="673" t="s">
        <v>1279</v>
      </c>
      <c r="B844" s="316">
        <v>842</v>
      </c>
      <c r="C844" s="692" t="str">
        <f ca="1">IF(H844="","Резерв",CONCATENATE(INDIRECT(ADDRESS(3+ТС!H844,2,1,0,"ЗДВ"),FALSE)," - невыполнение команды стоп"))</f>
        <v>Задвижка №008.1.1.1 - невыполнение команды стоп</v>
      </c>
      <c r="D844" s="220"/>
      <c r="E844" s="670" t="s">
        <v>72</v>
      </c>
      <c r="F844" s="670" t="s">
        <v>65</v>
      </c>
      <c r="G844" s="670" t="s">
        <v>2521</v>
      </c>
      <c r="H844" s="683">
        <v>16</v>
      </c>
    </row>
    <row r="845" spans="1:8" x14ac:dyDescent="0.25">
      <c r="A845" s="673" t="s">
        <v>1280</v>
      </c>
      <c r="B845" s="316">
        <v>843</v>
      </c>
      <c r="C845" s="680" t="str">
        <f ca="1">IF(H845="","Резерв",CONCATENATE(INDIRECT(ADDRESS(3+ТС!H845,2,1,0,"ЗДВ"),FALSE)," - несовпадение интерефейсных и дискретных сигналов"))</f>
        <v>Резерв</v>
      </c>
      <c r="D845" s="220"/>
      <c r="E845" s="670" t="s">
        <v>72</v>
      </c>
      <c r="F845" s="670" t="s">
        <v>65</v>
      </c>
      <c r="G845" s="670" t="s">
        <v>3631</v>
      </c>
      <c r="H845" s="683"/>
    </row>
    <row r="846" spans="1:8" x14ac:dyDescent="0.25">
      <c r="A846" s="673" t="s">
        <v>1281</v>
      </c>
      <c r="B846" s="316">
        <v>844</v>
      </c>
      <c r="C846" s="680" t="str">
        <f ca="1">IF(H846="","Резерв",CONCATENATE(INDIRECT(ADDRESS(3+ТС!H846,2,1,0,"ЗДВ"),FALSE)," - нет интерфейсной связи с БУ привода"))</f>
        <v>Резерв</v>
      </c>
      <c r="D846" s="220"/>
      <c r="E846" s="670" t="s">
        <v>72</v>
      </c>
      <c r="F846" s="670" t="s">
        <v>65</v>
      </c>
      <c r="G846" s="670" t="s">
        <v>3593</v>
      </c>
      <c r="H846" s="683"/>
    </row>
    <row r="847" spans="1:8" x14ac:dyDescent="0.25">
      <c r="A847" s="673" t="s">
        <v>1282</v>
      </c>
      <c r="B847" s="316">
        <v>845</v>
      </c>
      <c r="C847" s="692" t="str">
        <f ca="1">IF(H847="","Резерв",CONCATENATE(INDIRECT(ADDRESS(3+ТС!H847,2,1,0,"ЗДВ"),FALSE)," - моментный выключатель открытия"))</f>
        <v>Задвижка №008.1.1.1 - моментный выключатель открытия</v>
      </c>
      <c r="D847" s="220"/>
      <c r="E847" s="670" t="s">
        <v>72</v>
      </c>
      <c r="F847" s="670" t="s">
        <v>65</v>
      </c>
      <c r="G847" s="670" t="s">
        <v>3218</v>
      </c>
      <c r="H847" s="683">
        <v>16</v>
      </c>
    </row>
    <row r="848" spans="1:8" x14ac:dyDescent="0.25">
      <c r="A848" s="673" t="s">
        <v>1283</v>
      </c>
      <c r="B848" s="316">
        <v>846</v>
      </c>
      <c r="C848" s="692" t="str">
        <f ca="1">IF(H848="","Резерв",CONCATENATE(INDIRECT(ADDRESS(3+ТС!H848,2,1,0,"ЗДВ"),FALSE)," - моментный выключатель закрытия"))</f>
        <v>Задвижка №008.1.1.1 - моментный выключатель закрытия</v>
      </c>
      <c r="D848" s="220"/>
      <c r="E848" s="670" t="s">
        <v>72</v>
      </c>
      <c r="F848" s="670" t="s">
        <v>65</v>
      </c>
      <c r="G848" s="670" t="s">
        <v>3219</v>
      </c>
      <c r="H848" s="683">
        <v>16</v>
      </c>
    </row>
    <row r="849" spans="1:8" x14ac:dyDescent="0.25">
      <c r="A849" s="673" t="s">
        <v>1284</v>
      </c>
      <c r="B849" s="316">
        <v>847</v>
      </c>
      <c r="C849" s="680" t="str">
        <f ca="1">IF(H849="","Резерв",CONCATENATE(INDIRECT(ADDRESS(3+ТС!H849,2,1,0,"ЗДВ"),FALSE)," - неисправность"))</f>
        <v>Резерв</v>
      </c>
      <c r="D849" s="220"/>
      <c r="E849" s="670" t="s">
        <v>72</v>
      </c>
      <c r="F849" s="670" t="s">
        <v>65</v>
      </c>
      <c r="G849" s="670" t="s">
        <v>2516</v>
      </c>
      <c r="H849" s="683"/>
    </row>
    <row r="850" spans="1:8" x14ac:dyDescent="0.25">
      <c r="A850" s="673" t="s">
        <v>1285</v>
      </c>
      <c r="B850" s="316">
        <v>848</v>
      </c>
      <c r="C850" s="680" t="str">
        <f ca="1">IF(H850="","Резерв",CONCATENATE(INDIRECT(ADDRESS(3+ТС!H850,2,1,0,"ЗДВ"),FALSE)," - самопроизвольное открытие"))</f>
        <v>Резерв</v>
      </c>
      <c r="D850" s="220"/>
      <c r="E850" s="670" t="s">
        <v>72</v>
      </c>
      <c r="F850" s="670" t="s">
        <v>65</v>
      </c>
      <c r="G850" s="670" t="s">
        <v>2522</v>
      </c>
      <c r="H850" s="683"/>
    </row>
    <row r="851" spans="1:8" x14ac:dyDescent="0.25">
      <c r="A851" s="673" t="s">
        <v>1286</v>
      </c>
      <c r="B851" s="316">
        <v>849</v>
      </c>
      <c r="C851" s="681" t="str">
        <f ca="1">IF(H851="","Резерв",CONCATENATE(INDIRECT(ADDRESS(3+ТС!H851,2,1,0,"ЗДВ"),FALSE)," - самопроизвольное закрытие"))</f>
        <v>Резерв</v>
      </c>
      <c r="D851" s="220"/>
      <c r="E851" s="670" t="s">
        <v>72</v>
      </c>
      <c r="F851" s="670" t="s">
        <v>65</v>
      </c>
      <c r="G851" s="307" t="s">
        <v>2523</v>
      </c>
      <c r="H851" s="684"/>
    </row>
    <row r="852" spans="1:8" x14ac:dyDescent="0.25">
      <c r="A852" s="673" t="s">
        <v>1287</v>
      </c>
      <c r="B852" s="316">
        <v>850</v>
      </c>
      <c r="C852" s="691" t="str">
        <f ca="1">IF(H852="","Резерв",CONCATENATE(INDIRECT(ADDRESS(3+ТС!H852,2,1,0,"ЗДВ"),FALSE)," - открыта"))</f>
        <v>Задвижка №008.1.1.2 - открыта</v>
      </c>
      <c r="D852" s="220"/>
      <c r="E852" s="670" t="s">
        <v>72</v>
      </c>
      <c r="F852" s="670" t="s">
        <v>65</v>
      </c>
      <c r="G852" s="670" t="s">
        <v>2503</v>
      </c>
      <c r="H852" s="682">
        <v>17</v>
      </c>
    </row>
    <row r="853" spans="1:8" x14ac:dyDescent="0.25">
      <c r="A853" s="673" t="s">
        <v>1288</v>
      </c>
      <c r="B853" s="316">
        <v>851</v>
      </c>
      <c r="C853" s="692" t="str">
        <f ca="1">IF(H853="","Резерв",CONCATENATE(INDIRECT(ADDRESS(3+ТС!H853,2,1,0,"ЗДВ"),FALSE)," - закрыта"))</f>
        <v>Задвижка №008.1.1.2 - закрыта</v>
      </c>
      <c r="D853" s="220"/>
      <c r="E853" s="670" t="s">
        <v>72</v>
      </c>
      <c r="F853" s="670" t="s">
        <v>65</v>
      </c>
      <c r="G853" s="670" t="s">
        <v>2504</v>
      </c>
      <c r="H853" s="683">
        <v>17</v>
      </c>
    </row>
    <row r="854" spans="1:8" x14ac:dyDescent="0.25">
      <c r="A854" s="673" t="s">
        <v>1289</v>
      </c>
      <c r="B854" s="316">
        <v>852</v>
      </c>
      <c r="C854" s="692" t="str">
        <f ca="1">IF(H854="","Резерв",CONCATENATE(INDIRECT(ADDRESS(3+ТС!H854,2,1,0,"ЗДВ"),FALSE)," - открывается"))</f>
        <v>Задвижка №008.1.1.2 - открывается</v>
      </c>
      <c r="D854" s="220"/>
      <c r="E854" s="670" t="s">
        <v>72</v>
      </c>
      <c r="F854" s="670" t="s">
        <v>65</v>
      </c>
      <c r="G854" s="670" t="s">
        <v>2502</v>
      </c>
      <c r="H854" s="683">
        <v>17</v>
      </c>
    </row>
    <row r="855" spans="1:8" x14ac:dyDescent="0.25">
      <c r="A855" s="673" t="s">
        <v>1290</v>
      </c>
      <c r="B855" s="316">
        <v>853</v>
      </c>
      <c r="C855" s="692" t="str">
        <f ca="1">IF(H855="","Резерв",CONCATENATE(INDIRECT(ADDRESS(3+ТС!H855,2,1,0,"ЗДВ"),FALSE)," - закрывается"))</f>
        <v>Задвижка №008.1.1.2 - закрывается</v>
      </c>
      <c r="D855" s="220"/>
      <c r="E855" s="670" t="s">
        <v>72</v>
      </c>
      <c r="F855" s="670" t="s">
        <v>65</v>
      </c>
      <c r="G855" s="670" t="s">
        <v>2364</v>
      </c>
      <c r="H855" s="683">
        <v>17</v>
      </c>
    </row>
    <row r="856" spans="1:8" x14ac:dyDescent="0.25">
      <c r="A856" s="673" t="s">
        <v>1291</v>
      </c>
      <c r="B856" s="316">
        <v>854</v>
      </c>
      <c r="C856" s="692" t="str">
        <f ca="1">IF(H856="","Резерв",CONCATENATE(INDIRECT(ADDRESS(3+ТС!H856,2,1,0,"ЗДВ"),FALSE)," - промежуточное положение"))</f>
        <v>Задвижка №008.1.1.2 - промежуточное положение</v>
      </c>
      <c r="D856" s="220"/>
      <c r="E856" s="670" t="s">
        <v>72</v>
      </c>
      <c r="F856" s="670" t="s">
        <v>65</v>
      </c>
      <c r="G856" s="670" t="s">
        <v>2363</v>
      </c>
      <c r="H856" s="683">
        <v>17</v>
      </c>
    </row>
    <row r="857" spans="1:8" x14ac:dyDescent="0.25">
      <c r="A857" s="673" t="s">
        <v>1292</v>
      </c>
      <c r="B857" s="316">
        <v>855</v>
      </c>
      <c r="C857" s="692" t="str">
        <f ca="1">IF(H857="","Резерв",CONCATENATE(INDIRECT(ADDRESS(3+ТС!H857,2,1,0,"ЗДВ"),FALSE)," - контроль наличия напр. упр."))</f>
        <v>Задвижка №008.1.1.2 - контроль наличия напр. упр.</v>
      </c>
      <c r="D857" s="220"/>
      <c r="E857" s="670" t="s">
        <v>72</v>
      </c>
      <c r="F857" s="670" t="s">
        <v>65</v>
      </c>
      <c r="G857" s="670" t="s">
        <v>2513</v>
      </c>
      <c r="H857" s="683">
        <v>17</v>
      </c>
    </row>
    <row r="858" spans="1:8" x14ac:dyDescent="0.25">
      <c r="A858" s="673" t="s">
        <v>1293</v>
      </c>
      <c r="B858" s="316">
        <v>856</v>
      </c>
      <c r="C858" s="680" t="str">
        <f ca="1">IF(H858="","Резерв",CONCATENATE(INDIRECT(ADDRESS(3+ТС!H858,2,1,0,"ЗДВ"),FALSE)," - режим управления дистанционный"))</f>
        <v>Резерв</v>
      </c>
      <c r="D858" s="220"/>
      <c r="E858" s="670" t="s">
        <v>72</v>
      </c>
      <c r="F858" s="670" t="s">
        <v>65</v>
      </c>
      <c r="G858" s="139" t="s">
        <v>2507</v>
      </c>
      <c r="H858" s="683"/>
    </row>
    <row r="859" spans="1:8" x14ac:dyDescent="0.25">
      <c r="A859" s="673" t="s">
        <v>1294</v>
      </c>
      <c r="B859" s="316">
        <v>857</v>
      </c>
      <c r="C859" s="692" t="str">
        <f ca="1">IF(H859="","Резерв",CONCATENATE(INDIRECT(ADDRESS(3+ТС!H859,2,1,0,"ЗДВ"),FALSE)," - включен режим имитации"))</f>
        <v>Задвижка №008.1.1.2 - включен режим имитации</v>
      </c>
      <c r="D859" s="220"/>
      <c r="E859" s="670" t="s">
        <v>72</v>
      </c>
      <c r="F859" s="670" t="s">
        <v>65</v>
      </c>
      <c r="G859" s="670" t="s">
        <v>2338</v>
      </c>
      <c r="H859" s="683">
        <v>17</v>
      </c>
    </row>
    <row r="860" spans="1:8" x14ac:dyDescent="0.25">
      <c r="A860" s="673" t="s">
        <v>1295</v>
      </c>
      <c r="B860" s="316">
        <v>858</v>
      </c>
      <c r="C860" s="692" t="str">
        <f ca="1">IF(H860="","Резерв",CONCATENATE(INDIRECT(ADDRESS(3+ТС!H860,2,1,0,"ЗДВ"),FALSE)," - невыполнение команды открыть"))</f>
        <v>Задвижка №008.1.1.2 - невыполнение команды открыть</v>
      </c>
      <c r="D860" s="220"/>
      <c r="E860" s="670" t="s">
        <v>72</v>
      </c>
      <c r="F860" s="670" t="s">
        <v>65</v>
      </c>
      <c r="G860" s="670" t="s">
        <v>2519</v>
      </c>
      <c r="H860" s="683">
        <v>17</v>
      </c>
    </row>
    <row r="861" spans="1:8" x14ac:dyDescent="0.25">
      <c r="A861" s="673" t="s">
        <v>1296</v>
      </c>
      <c r="B861" s="316">
        <v>859</v>
      </c>
      <c r="C861" s="692" t="str">
        <f ca="1">IF(H861="","Резерв",CONCATENATE(INDIRECT(ADDRESS(3+ТС!H861,2,1,0,"ЗДВ"),FALSE)," - невыполнение команды закрыть"))</f>
        <v>Задвижка №008.1.1.2 - невыполнение команды закрыть</v>
      </c>
      <c r="D861" s="220"/>
      <c r="E861" s="670" t="s">
        <v>72</v>
      </c>
      <c r="F861" s="670" t="s">
        <v>65</v>
      </c>
      <c r="G861" s="670" t="s">
        <v>2520</v>
      </c>
      <c r="H861" s="683">
        <v>17</v>
      </c>
    </row>
    <row r="862" spans="1:8" x14ac:dyDescent="0.25">
      <c r="A862" s="673" t="s">
        <v>1297</v>
      </c>
      <c r="B862" s="316">
        <v>860</v>
      </c>
      <c r="C862" s="692" t="str">
        <f ca="1">IF(H862="","Резерв",CONCATENATE(INDIRECT(ADDRESS(3+ТС!H862,2,1,0,"ЗДВ"),FALSE)," - невыполнение команды стоп"))</f>
        <v>Задвижка №008.1.1.2 - невыполнение команды стоп</v>
      </c>
      <c r="D862" s="220"/>
      <c r="E862" s="670" t="s">
        <v>72</v>
      </c>
      <c r="F862" s="670" t="s">
        <v>65</v>
      </c>
      <c r="G862" s="670" t="s">
        <v>2521</v>
      </c>
      <c r="H862" s="683">
        <v>17</v>
      </c>
    </row>
    <row r="863" spans="1:8" x14ac:dyDescent="0.25">
      <c r="A863" s="673" t="s">
        <v>1298</v>
      </c>
      <c r="B863" s="316">
        <v>861</v>
      </c>
      <c r="C863" s="680" t="str">
        <f ca="1">IF(H863="","Резерв",CONCATENATE(INDIRECT(ADDRESS(3+ТС!H863,2,1,0,"ЗДВ"),FALSE)," - несовпадение интерефейсных и дискретных сигналов"))</f>
        <v>Резерв</v>
      </c>
      <c r="D863" s="220"/>
      <c r="E863" s="670" t="s">
        <v>72</v>
      </c>
      <c r="F863" s="670" t="s">
        <v>65</v>
      </c>
      <c r="G863" s="670" t="s">
        <v>3631</v>
      </c>
      <c r="H863" s="683"/>
    </row>
    <row r="864" spans="1:8" x14ac:dyDescent="0.25">
      <c r="A864" s="673" t="s">
        <v>1299</v>
      </c>
      <c r="B864" s="316">
        <v>862</v>
      </c>
      <c r="C864" s="680" t="str">
        <f ca="1">IF(H864="","Резерв",CONCATENATE(INDIRECT(ADDRESS(3+ТС!H864,2,1,0,"ЗДВ"),FALSE)," - нет интерфейсной связи с БУ привода"))</f>
        <v>Резерв</v>
      </c>
      <c r="D864" s="220"/>
      <c r="E864" s="670" t="s">
        <v>72</v>
      </c>
      <c r="F864" s="670" t="s">
        <v>65</v>
      </c>
      <c r="G864" s="670" t="s">
        <v>3593</v>
      </c>
      <c r="H864" s="683"/>
    </row>
    <row r="865" spans="1:8" x14ac:dyDescent="0.25">
      <c r="A865" s="673" t="s">
        <v>1300</v>
      </c>
      <c r="B865" s="316">
        <v>863</v>
      </c>
      <c r="C865" s="692" t="str">
        <f ca="1">IF(H865="","Резерв",CONCATENATE(INDIRECT(ADDRESS(3+ТС!H865,2,1,0,"ЗДВ"),FALSE)," - моментный выключатель открытия"))</f>
        <v>Задвижка №008.1.1.2 - моментный выключатель открытия</v>
      </c>
      <c r="D865" s="220"/>
      <c r="E865" s="670" t="s">
        <v>72</v>
      </c>
      <c r="F865" s="670" t="s">
        <v>65</v>
      </c>
      <c r="G865" s="670" t="s">
        <v>3218</v>
      </c>
      <c r="H865" s="683">
        <v>17</v>
      </c>
    </row>
    <row r="866" spans="1:8" x14ac:dyDescent="0.25">
      <c r="A866" s="673" t="s">
        <v>1301</v>
      </c>
      <c r="B866" s="316">
        <v>864</v>
      </c>
      <c r="C866" s="692" t="str">
        <f ca="1">IF(H866="","Резерв",CONCATENATE(INDIRECT(ADDRESS(3+ТС!H866,2,1,0,"ЗДВ"),FALSE)," - моментный выключатель закрытия"))</f>
        <v>Задвижка №008.1.1.2 - моментный выключатель закрытия</v>
      </c>
      <c r="D866" s="220"/>
      <c r="E866" s="670" t="s">
        <v>72</v>
      </c>
      <c r="F866" s="670" t="s">
        <v>65</v>
      </c>
      <c r="G866" s="670" t="s">
        <v>3219</v>
      </c>
      <c r="H866" s="683">
        <v>17</v>
      </c>
    </row>
    <row r="867" spans="1:8" x14ac:dyDescent="0.25">
      <c r="A867" s="673" t="s">
        <v>1302</v>
      </c>
      <c r="B867" s="316">
        <v>865</v>
      </c>
      <c r="C867" s="680" t="str">
        <f ca="1">IF(H867="","Резерв",CONCATENATE(INDIRECT(ADDRESS(3+ТС!H867,2,1,0,"ЗДВ"),FALSE)," - неисправность"))</f>
        <v>Резерв</v>
      </c>
      <c r="D867" s="220"/>
      <c r="E867" s="670" t="s">
        <v>72</v>
      </c>
      <c r="F867" s="670" t="s">
        <v>65</v>
      </c>
      <c r="G867" s="670" t="s">
        <v>2516</v>
      </c>
      <c r="H867" s="683"/>
    </row>
    <row r="868" spans="1:8" x14ac:dyDescent="0.25">
      <c r="A868" s="673" t="s">
        <v>1303</v>
      </c>
      <c r="B868" s="316">
        <v>866</v>
      </c>
      <c r="C868" s="680" t="str">
        <f ca="1">IF(H868="","Резерв",CONCATENATE(INDIRECT(ADDRESS(3+ТС!H868,2,1,0,"ЗДВ"),FALSE)," - самопроизвольное открытие"))</f>
        <v>Резерв</v>
      </c>
      <c r="D868" s="220"/>
      <c r="E868" s="670" t="s">
        <v>72</v>
      </c>
      <c r="F868" s="670" t="s">
        <v>65</v>
      </c>
      <c r="G868" s="670" t="s">
        <v>2522</v>
      </c>
      <c r="H868" s="683"/>
    </row>
    <row r="869" spans="1:8" x14ac:dyDescent="0.25">
      <c r="A869" s="673" t="s">
        <v>1304</v>
      </c>
      <c r="B869" s="316">
        <v>867</v>
      </c>
      <c r="C869" s="681" t="str">
        <f ca="1">IF(H869="","Резерв",CONCATENATE(INDIRECT(ADDRESS(3+ТС!H869,2,1,0,"ЗДВ"),FALSE)," - самопроизвольное закрытие"))</f>
        <v>Резерв</v>
      </c>
      <c r="D869" s="220"/>
      <c r="E869" s="670" t="s">
        <v>72</v>
      </c>
      <c r="F869" s="670" t="s">
        <v>65</v>
      </c>
      <c r="G869" s="307" t="s">
        <v>2523</v>
      </c>
      <c r="H869" s="684"/>
    </row>
    <row r="870" spans="1:8" x14ac:dyDescent="0.25">
      <c r="A870" s="673" t="s">
        <v>1305</v>
      </c>
      <c r="B870" s="316">
        <v>868</v>
      </c>
      <c r="C870" s="692" t="str">
        <f ca="1">IF(H870="","Резерв",CONCATENATE(INDIRECT(ADDRESS(3+ТС!H870,2,1,0,"ЗДВ"),FALSE)," - открыта"))</f>
        <v>Задвижка №008.1.2.1 - открыта</v>
      </c>
      <c r="D870" s="220"/>
      <c r="E870" s="670" t="s">
        <v>72</v>
      </c>
      <c r="F870" s="670" t="s">
        <v>65</v>
      </c>
      <c r="G870" s="670" t="s">
        <v>2503</v>
      </c>
      <c r="H870" s="682">
        <v>18</v>
      </c>
    </row>
    <row r="871" spans="1:8" x14ac:dyDescent="0.25">
      <c r="A871" s="673" t="s">
        <v>1306</v>
      </c>
      <c r="B871" s="316">
        <v>869</v>
      </c>
      <c r="C871" s="692" t="str">
        <f ca="1">IF(H871="","Резерв",CONCATENATE(INDIRECT(ADDRESS(3+ТС!H871,2,1,0,"ЗДВ"),FALSE)," - закрыта"))</f>
        <v>Задвижка №008.1.2.1 - закрыта</v>
      </c>
      <c r="D871" s="220"/>
      <c r="E871" s="670" t="s">
        <v>72</v>
      </c>
      <c r="F871" s="670" t="s">
        <v>65</v>
      </c>
      <c r="G871" s="670" t="s">
        <v>2504</v>
      </c>
      <c r="H871" s="683">
        <v>18</v>
      </c>
    </row>
    <row r="872" spans="1:8" x14ac:dyDescent="0.25">
      <c r="A872" s="673" t="s">
        <v>1307</v>
      </c>
      <c r="B872" s="316">
        <v>870</v>
      </c>
      <c r="C872" s="692" t="str">
        <f ca="1">IF(H872="","Резерв",CONCATENATE(INDIRECT(ADDRESS(3+ТС!H872,2,1,0,"ЗДВ"),FALSE)," - открывается"))</f>
        <v>Задвижка №008.1.2.1 - открывается</v>
      </c>
      <c r="D872" s="220"/>
      <c r="E872" s="670" t="s">
        <v>72</v>
      </c>
      <c r="F872" s="670" t="s">
        <v>65</v>
      </c>
      <c r="G872" s="670" t="s">
        <v>2502</v>
      </c>
      <c r="H872" s="683">
        <v>18</v>
      </c>
    </row>
    <row r="873" spans="1:8" x14ac:dyDescent="0.25">
      <c r="A873" s="673" t="s">
        <v>1308</v>
      </c>
      <c r="B873" s="316">
        <v>871</v>
      </c>
      <c r="C873" s="692" t="str">
        <f ca="1">IF(H873="","Резерв",CONCATENATE(INDIRECT(ADDRESS(3+ТС!H873,2,1,0,"ЗДВ"),FALSE)," - закрывается"))</f>
        <v>Задвижка №008.1.2.1 - закрывается</v>
      </c>
      <c r="D873" s="220"/>
      <c r="E873" s="670" t="s">
        <v>72</v>
      </c>
      <c r="F873" s="670" t="s">
        <v>65</v>
      </c>
      <c r="G873" s="670" t="s">
        <v>2364</v>
      </c>
      <c r="H873" s="683">
        <v>18</v>
      </c>
    </row>
    <row r="874" spans="1:8" x14ac:dyDescent="0.25">
      <c r="A874" s="673" t="s">
        <v>1309</v>
      </c>
      <c r="B874" s="316">
        <v>872</v>
      </c>
      <c r="C874" s="692" t="str">
        <f ca="1">IF(H874="","Резерв",CONCATENATE(INDIRECT(ADDRESS(3+ТС!H874,2,1,0,"ЗДВ"),FALSE)," - промежуточное положение"))</f>
        <v>Задвижка №008.1.2.1 - промежуточное положение</v>
      </c>
      <c r="D874" s="220"/>
      <c r="E874" s="670" t="s">
        <v>72</v>
      </c>
      <c r="F874" s="670" t="s">
        <v>65</v>
      </c>
      <c r="G874" s="670" t="s">
        <v>2363</v>
      </c>
      <c r="H874" s="683">
        <v>18</v>
      </c>
    </row>
    <row r="875" spans="1:8" x14ac:dyDescent="0.25">
      <c r="A875" s="673" t="s">
        <v>1310</v>
      </c>
      <c r="B875" s="316">
        <v>873</v>
      </c>
      <c r="C875" s="692" t="str">
        <f ca="1">IF(H875="","Резерв",CONCATENATE(INDIRECT(ADDRESS(3+ТС!H875,2,1,0,"ЗДВ"),FALSE)," - контроль наличия напр. упр."))</f>
        <v>Задвижка №008.1.2.1 - контроль наличия напр. упр.</v>
      </c>
      <c r="D875" s="220"/>
      <c r="E875" s="670" t="s">
        <v>72</v>
      </c>
      <c r="F875" s="670" t="s">
        <v>65</v>
      </c>
      <c r="G875" s="670" t="s">
        <v>2513</v>
      </c>
      <c r="H875" s="683">
        <v>18</v>
      </c>
    </row>
    <row r="876" spans="1:8" x14ac:dyDescent="0.25">
      <c r="A876" s="673" t="s">
        <v>1311</v>
      </c>
      <c r="B876" s="316">
        <v>874</v>
      </c>
      <c r="C876" s="680" t="str">
        <f ca="1">IF(H876="","Резерв",CONCATENATE(INDIRECT(ADDRESS(3+ТС!H876,2,1,0,"ЗДВ"),FALSE)," - режим управления дистанционный"))</f>
        <v>Резерв</v>
      </c>
      <c r="D876" s="220"/>
      <c r="E876" s="670" t="s">
        <v>72</v>
      </c>
      <c r="F876" s="670" t="s">
        <v>65</v>
      </c>
      <c r="G876" s="139" t="s">
        <v>2507</v>
      </c>
      <c r="H876" s="683"/>
    </row>
    <row r="877" spans="1:8" x14ac:dyDescent="0.25">
      <c r="A877" s="673" t="s">
        <v>1312</v>
      </c>
      <c r="B877" s="316">
        <v>875</v>
      </c>
      <c r="C877" s="692" t="str">
        <f ca="1">IF(H877="","Резерв",CONCATENATE(INDIRECT(ADDRESS(3+ТС!H877,2,1,0,"ЗДВ"),FALSE)," - включен режим имитации"))</f>
        <v>Задвижка №008.1.2.1 - включен режим имитации</v>
      </c>
      <c r="D877" s="220"/>
      <c r="E877" s="670" t="s">
        <v>72</v>
      </c>
      <c r="F877" s="670" t="s">
        <v>65</v>
      </c>
      <c r="G877" s="670" t="s">
        <v>2338</v>
      </c>
      <c r="H877" s="683">
        <v>18</v>
      </c>
    </row>
    <row r="878" spans="1:8" x14ac:dyDescent="0.25">
      <c r="A878" s="673" t="s">
        <v>1313</v>
      </c>
      <c r="B878" s="316">
        <v>876</v>
      </c>
      <c r="C878" s="692" t="str">
        <f ca="1">IF(H878="","Резерв",CONCATENATE(INDIRECT(ADDRESS(3+ТС!H878,2,1,0,"ЗДВ"),FALSE)," - невыполнение команды открыть"))</f>
        <v>Задвижка №008.1.2.1 - невыполнение команды открыть</v>
      </c>
      <c r="D878" s="220"/>
      <c r="E878" s="670" t="s">
        <v>72</v>
      </c>
      <c r="F878" s="670" t="s">
        <v>65</v>
      </c>
      <c r="G878" s="670" t="s">
        <v>2519</v>
      </c>
      <c r="H878" s="683">
        <v>18</v>
      </c>
    </row>
    <row r="879" spans="1:8" x14ac:dyDescent="0.25">
      <c r="A879" s="673" t="s">
        <v>1314</v>
      </c>
      <c r="B879" s="316">
        <v>877</v>
      </c>
      <c r="C879" s="692" t="str">
        <f ca="1">IF(H879="","Резерв",CONCATENATE(INDIRECT(ADDRESS(3+ТС!H879,2,1,0,"ЗДВ"),FALSE)," - невыполнение команды закрыть"))</f>
        <v>Задвижка №008.1.2.1 - невыполнение команды закрыть</v>
      </c>
      <c r="D879" s="220"/>
      <c r="E879" s="670" t="s">
        <v>72</v>
      </c>
      <c r="F879" s="670" t="s">
        <v>65</v>
      </c>
      <c r="G879" s="670" t="s">
        <v>2520</v>
      </c>
      <c r="H879" s="683">
        <v>18</v>
      </c>
    </row>
    <row r="880" spans="1:8" x14ac:dyDescent="0.25">
      <c r="A880" s="673" t="s">
        <v>1315</v>
      </c>
      <c r="B880" s="316">
        <v>878</v>
      </c>
      <c r="C880" s="692" t="str">
        <f ca="1">IF(H880="","Резерв",CONCATENATE(INDIRECT(ADDRESS(3+ТС!H880,2,1,0,"ЗДВ"),FALSE)," - невыполнение команды стоп"))</f>
        <v>Задвижка №008.1.2.1 - невыполнение команды стоп</v>
      </c>
      <c r="D880" s="220"/>
      <c r="E880" s="670" t="s">
        <v>72</v>
      </c>
      <c r="F880" s="670" t="s">
        <v>65</v>
      </c>
      <c r="G880" s="670" t="s">
        <v>2521</v>
      </c>
      <c r="H880" s="683">
        <v>18</v>
      </c>
    </row>
    <row r="881" spans="1:8" x14ac:dyDescent="0.25">
      <c r="A881" s="673" t="s">
        <v>1316</v>
      </c>
      <c r="B881" s="316">
        <v>879</v>
      </c>
      <c r="C881" s="680" t="str">
        <f ca="1">IF(H881="","Резерв",CONCATENATE(INDIRECT(ADDRESS(3+ТС!H881,2,1,0,"ЗДВ"),FALSE)," - несовпадение интерефейсных и дискретных сигналов"))</f>
        <v>Резерв</v>
      </c>
      <c r="D881" s="220"/>
      <c r="E881" s="670" t="s">
        <v>72</v>
      </c>
      <c r="F881" s="670" t="s">
        <v>65</v>
      </c>
      <c r="G881" s="670" t="s">
        <v>3631</v>
      </c>
      <c r="H881" s="683"/>
    </row>
    <row r="882" spans="1:8" x14ac:dyDescent="0.25">
      <c r="A882" s="673" t="s">
        <v>1317</v>
      </c>
      <c r="B882" s="316">
        <v>880</v>
      </c>
      <c r="C882" s="680" t="str">
        <f ca="1">IF(H882="","Резерв",CONCATENATE(INDIRECT(ADDRESS(3+ТС!H882,2,1,0,"ЗДВ"),FALSE)," - нет интерфейсной связи с БУ привода"))</f>
        <v>Резерв</v>
      </c>
      <c r="D882" s="220"/>
      <c r="E882" s="670" t="s">
        <v>72</v>
      </c>
      <c r="F882" s="670" t="s">
        <v>65</v>
      </c>
      <c r="G882" s="670" t="s">
        <v>3593</v>
      </c>
      <c r="H882" s="683"/>
    </row>
    <row r="883" spans="1:8" x14ac:dyDescent="0.25">
      <c r="A883" s="673" t="s">
        <v>1318</v>
      </c>
      <c r="B883" s="316">
        <v>881</v>
      </c>
      <c r="C883" s="692" t="str">
        <f ca="1">IF(H883="","Резерв",CONCATENATE(INDIRECT(ADDRESS(3+ТС!H883,2,1,0,"ЗДВ"),FALSE)," - моментный выключатель открытия"))</f>
        <v>Задвижка №008.1.2.1 - моментный выключатель открытия</v>
      </c>
      <c r="D883" s="220"/>
      <c r="E883" s="670" t="s">
        <v>72</v>
      </c>
      <c r="F883" s="670" t="s">
        <v>65</v>
      </c>
      <c r="G883" s="670" t="s">
        <v>3218</v>
      </c>
      <c r="H883" s="683">
        <v>18</v>
      </c>
    </row>
    <row r="884" spans="1:8" x14ac:dyDescent="0.25">
      <c r="A884" s="673" t="s">
        <v>1319</v>
      </c>
      <c r="B884" s="316">
        <v>882</v>
      </c>
      <c r="C884" s="692" t="str">
        <f ca="1">IF(H884="","Резерв",CONCATENATE(INDIRECT(ADDRESS(3+ТС!H884,2,1,0,"ЗДВ"),FALSE)," - моментный выключатель закрытия"))</f>
        <v>Задвижка №008.1.2.1 - моментный выключатель закрытия</v>
      </c>
      <c r="D884" s="220"/>
      <c r="E884" s="670" t="s">
        <v>72</v>
      </c>
      <c r="F884" s="670" t="s">
        <v>65</v>
      </c>
      <c r="G884" s="670" t="s">
        <v>3219</v>
      </c>
      <c r="H884" s="683">
        <v>18</v>
      </c>
    </row>
    <row r="885" spans="1:8" x14ac:dyDescent="0.25">
      <c r="A885" s="673" t="s">
        <v>1320</v>
      </c>
      <c r="B885" s="316">
        <v>883</v>
      </c>
      <c r="C885" s="680" t="str">
        <f ca="1">IF(H885="","Резерв",CONCATENATE(INDIRECT(ADDRESS(3+ТС!H885,2,1,0,"ЗДВ"),FALSE)," - неисправность"))</f>
        <v>Резерв</v>
      </c>
      <c r="D885" s="220"/>
      <c r="E885" s="670" t="s">
        <v>72</v>
      </c>
      <c r="F885" s="670" t="s">
        <v>65</v>
      </c>
      <c r="G885" s="670" t="s">
        <v>2516</v>
      </c>
      <c r="H885" s="683"/>
    </row>
    <row r="886" spans="1:8" x14ac:dyDescent="0.25">
      <c r="A886" s="673" t="s">
        <v>1321</v>
      </c>
      <c r="B886" s="316">
        <v>884</v>
      </c>
      <c r="C886" s="680" t="str">
        <f ca="1">IF(H886="","Резерв",CONCATENATE(INDIRECT(ADDRESS(3+ТС!H886,2,1,0,"ЗДВ"),FALSE)," - самопроизвольное открытие"))</f>
        <v>Резерв</v>
      </c>
      <c r="D886" s="220"/>
      <c r="E886" s="670" t="s">
        <v>72</v>
      </c>
      <c r="F886" s="670" t="s">
        <v>65</v>
      </c>
      <c r="G886" s="670" t="s">
        <v>2522</v>
      </c>
      <c r="H886" s="683"/>
    </row>
    <row r="887" spans="1:8" x14ac:dyDescent="0.25">
      <c r="A887" s="673" t="s">
        <v>1322</v>
      </c>
      <c r="B887" s="316">
        <v>885</v>
      </c>
      <c r="C887" s="680" t="str">
        <f ca="1">IF(H887="","Резерв",CONCATENATE(INDIRECT(ADDRESS(3+ТС!H887,2,1,0,"ЗДВ"),FALSE)," - самопроизвольное закрытие"))</f>
        <v>Резерв</v>
      </c>
      <c r="D887" s="220"/>
      <c r="E887" s="670" t="s">
        <v>72</v>
      </c>
      <c r="F887" s="670" t="s">
        <v>65</v>
      </c>
      <c r="G887" s="307" t="s">
        <v>2523</v>
      </c>
      <c r="H887" s="684"/>
    </row>
    <row r="888" spans="1:8" x14ac:dyDescent="0.25">
      <c r="A888" s="673" t="s">
        <v>1323</v>
      </c>
      <c r="B888" s="316">
        <v>886</v>
      </c>
      <c r="C888" s="691" t="str">
        <f ca="1">IF(H888="","Резерв",CONCATENATE(INDIRECT(ADDRESS(3+ТС!H888,2,1,0,"ЗДВ"),FALSE)," - открыта"))</f>
        <v>Задвижка №008.1.2.2 - открыта</v>
      </c>
      <c r="D888" s="220"/>
      <c r="E888" s="670" t="s">
        <v>72</v>
      </c>
      <c r="F888" s="670" t="s">
        <v>65</v>
      </c>
      <c r="G888" s="670" t="s">
        <v>2503</v>
      </c>
      <c r="H888" s="682">
        <v>19</v>
      </c>
    </row>
    <row r="889" spans="1:8" x14ac:dyDescent="0.25">
      <c r="A889" s="673" t="s">
        <v>1324</v>
      </c>
      <c r="B889" s="316">
        <v>887</v>
      </c>
      <c r="C889" s="692" t="str">
        <f ca="1">IF(H889="","Резерв",CONCATENATE(INDIRECT(ADDRESS(3+ТС!H889,2,1,0,"ЗДВ"),FALSE)," - закрыта"))</f>
        <v>Задвижка №008.1.2.2 - закрыта</v>
      </c>
      <c r="D889" s="220"/>
      <c r="E889" s="670" t="s">
        <v>72</v>
      </c>
      <c r="F889" s="670" t="s">
        <v>65</v>
      </c>
      <c r="G889" s="670" t="s">
        <v>2504</v>
      </c>
      <c r="H889" s="683">
        <v>19</v>
      </c>
    </row>
    <row r="890" spans="1:8" x14ac:dyDescent="0.25">
      <c r="A890" s="673" t="s">
        <v>1325</v>
      </c>
      <c r="B890" s="316">
        <v>888</v>
      </c>
      <c r="C890" s="692" t="str">
        <f ca="1">IF(H890="","Резерв",CONCATENATE(INDIRECT(ADDRESS(3+ТС!H890,2,1,0,"ЗДВ"),FALSE)," - открывается"))</f>
        <v>Задвижка №008.1.2.2 - открывается</v>
      </c>
      <c r="D890" s="220"/>
      <c r="E890" s="670" t="s">
        <v>72</v>
      </c>
      <c r="F890" s="670" t="s">
        <v>65</v>
      </c>
      <c r="G890" s="670" t="s">
        <v>2502</v>
      </c>
      <c r="H890" s="683">
        <v>19</v>
      </c>
    </row>
    <row r="891" spans="1:8" x14ac:dyDescent="0.25">
      <c r="A891" s="673" t="s">
        <v>1326</v>
      </c>
      <c r="B891" s="316">
        <v>889</v>
      </c>
      <c r="C891" s="692" t="str">
        <f ca="1">IF(H891="","Резерв",CONCATENATE(INDIRECT(ADDRESS(3+ТС!H891,2,1,0,"ЗДВ"),FALSE)," - закрывается"))</f>
        <v>Задвижка №008.1.2.2 - закрывается</v>
      </c>
      <c r="D891" s="220"/>
      <c r="E891" s="670" t="s">
        <v>72</v>
      </c>
      <c r="F891" s="670" t="s">
        <v>65</v>
      </c>
      <c r="G891" s="670" t="s">
        <v>2364</v>
      </c>
      <c r="H891" s="683">
        <v>19</v>
      </c>
    </row>
    <row r="892" spans="1:8" x14ac:dyDescent="0.25">
      <c r="A892" s="673" t="s">
        <v>1327</v>
      </c>
      <c r="B892" s="316">
        <v>890</v>
      </c>
      <c r="C892" s="692" t="str">
        <f ca="1">IF(H892="","Резерв",CONCATENATE(INDIRECT(ADDRESS(3+ТС!H892,2,1,0,"ЗДВ"),FALSE)," - промежуточное положение"))</f>
        <v>Задвижка №008.1.2.2 - промежуточное положение</v>
      </c>
      <c r="D892" s="220"/>
      <c r="E892" s="670" t="s">
        <v>72</v>
      </c>
      <c r="F892" s="670" t="s">
        <v>65</v>
      </c>
      <c r="G892" s="670" t="s">
        <v>2363</v>
      </c>
      <c r="H892" s="683">
        <v>19</v>
      </c>
    </row>
    <row r="893" spans="1:8" x14ac:dyDescent="0.25">
      <c r="A893" s="673" t="s">
        <v>1328</v>
      </c>
      <c r="B893" s="316">
        <v>891</v>
      </c>
      <c r="C893" s="692" t="str">
        <f ca="1">IF(H893="","Резерв",CONCATENATE(INDIRECT(ADDRESS(3+ТС!H893,2,1,0,"ЗДВ"),FALSE)," - контроль наличия напр. упр."))</f>
        <v>Задвижка №008.1.2.2 - контроль наличия напр. упр.</v>
      </c>
      <c r="D893" s="220"/>
      <c r="E893" s="670" t="s">
        <v>72</v>
      </c>
      <c r="F893" s="670" t="s">
        <v>65</v>
      </c>
      <c r="G893" s="670" t="s">
        <v>2513</v>
      </c>
      <c r="H893" s="683">
        <v>19</v>
      </c>
    </row>
    <row r="894" spans="1:8" x14ac:dyDescent="0.25">
      <c r="A894" s="673" t="s">
        <v>1329</v>
      </c>
      <c r="B894" s="316">
        <v>892</v>
      </c>
      <c r="C894" s="680" t="str">
        <f ca="1">IF(H894="","Резерв",CONCATENATE(INDIRECT(ADDRESS(3+ТС!H894,2,1,0,"ЗДВ"),FALSE)," - режим управления дистанционный"))</f>
        <v>Резерв</v>
      </c>
      <c r="D894" s="220"/>
      <c r="E894" s="670" t="s">
        <v>72</v>
      </c>
      <c r="F894" s="670" t="s">
        <v>65</v>
      </c>
      <c r="G894" s="139" t="s">
        <v>2507</v>
      </c>
      <c r="H894" s="683"/>
    </row>
    <row r="895" spans="1:8" x14ac:dyDescent="0.25">
      <c r="A895" s="673" t="s">
        <v>1330</v>
      </c>
      <c r="B895" s="316">
        <v>893</v>
      </c>
      <c r="C895" s="692" t="str">
        <f ca="1">IF(H895="","Резерв",CONCATENATE(INDIRECT(ADDRESS(3+ТС!H895,2,1,0,"ЗДВ"),FALSE)," - включен режим имитации"))</f>
        <v>Задвижка №008.1.2.2 - включен режим имитации</v>
      </c>
      <c r="D895" s="220"/>
      <c r="E895" s="670" t="s">
        <v>72</v>
      </c>
      <c r="F895" s="670" t="s">
        <v>65</v>
      </c>
      <c r="G895" s="670" t="s">
        <v>2338</v>
      </c>
      <c r="H895" s="683">
        <v>19</v>
      </c>
    </row>
    <row r="896" spans="1:8" x14ac:dyDescent="0.25">
      <c r="A896" s="673" t="s">
        <v>1331</v>
      </c>
      <c r="B896" s="316">
        <v>894</v>
      </c>
      <c r="C896" s="692" t="str">
        <f ca="1">IF(H896="","Резерв",CONCATENATE(INDIRECT(ADDRESS(3+ТС!H896,2,1,0,"ЗДВ"),FALSE)," - невыполнение команды открыть"))</f>
        <v>Задвижка №008.1.2.2 - невыполнение команды открыть</v>
      </c>
      <c r="D896" s="220"/>
      <c r="E896" s="670" t="s">
        <v>72</v>
      </c>
      <c r="F896" s="670" t="s">
        <v>65</v>
      </c>
      <c r="G896" s="670" t="s">
        <v>2519</v>
      </c>
      <c r="H896" s="683">
        <v>19</v>
      </c>
    </row>
    <row r="897" spans="1:8" x14ac:dyDescent="0.25">
      <c r="A897" s="673" t="s">
        <v>1332</v>
      </c>
      <c r="B897" s="316">
        <v>895</v>
      </c>
      <c r="C897" s="692" t="str">
        <f ca="1">IF(H897="","Резерв",CONCATENATE(INDIRECT(ADDRESS(3+ТС!H897,2,1,0,"ЗДВ"),FALSE)," - невыполнение команды закрыть"))</f>
        <v>Задвижка №008.1.2.2 - невыполнение команды закрыть</v>
      </c>
      <c r="D897" s="220"/>
      <c r="E897" s="670" t="s">
        <v>72</v>
      </c>
      <c r="F897" s="670" t="s">
        <v>65</v>
      </c>
      <c r="G897" s="670" t="s">
        <v>2520</v>
      </c>
      <c r="H897" s="683">
        <v>19</v>
      </c>
    </row>
    <row r="898" spans="1:8" x14ac:dyDescent="0.25">
      <c r="A898" s="673" t="s">
        <v>1333</v>
      </c>
      <c r="B898" s="316">
        <v>896</v>
      </c>
      <c r="C898" s="692" t="str">
        <f ca="1">IF(H898="","Резерв",CONCATENATE(INDIRECT(ADDRESS(3+ТС!H898,2,1,0,"ЗДВ"),FALSE)," - невыполнение команды стоп"))</f>
        <v>Задвижка №008.1.2.2 - невыполнение команды стоп</v>
      </c>
      <c r="D898" s="220"/>
      <c r="E898" s="670" t="s">
        <v>72</v>
      </c>
      <c r="F898" s="670" t="s">
        <v>65</v>
      </c>
      <c r="G898" s="670" t="s">
        <v>2521</v>
      </c>
      <c r="H898" s="683">
        <v>19</v>
      </c>
    </row>
    <row r="899" spans="1:8" x14ac:dyDescent="0.25">
      <c r="A899" s="673" t="s">
        <v>1334</v>
      </c>
      <c r="B899" s="316">
        <v>897</v>
      </c>
      <c r="C899" s="680" t="str">
        <f ca="1">IF(H899="","Резерв",CONCATENATE(INDIRECT(ADDRESS(3+ТС!H899,2,1,0,"ЗДВ"),FALSE)," - несовпадение интерефейсных и дискретных сигналов"))</f>
        <v>Резерв</v>
      </c>
      <c r="D899" s="220"/>
      <c r="E899" s="670" t="s">
        <v>72</v>
      </c>
      <c r="F899" s="670" t="s">
        <v>65</v>
      </c>
      <c r="G899" s="670" t="s">
        <v>3631</v>
      </c>
      <c r="H899" s="683"/>
    </row>
    <row r="900" spans="1:8" x14ac:dyDescent="0.25">
      <c r="A900" s="673" t="s">
        <v>1335</v>
      </c>
      <c r="B900" s="316">
        <v>898</v>
      </c>
      <c r="C900" s="680" t="str">
        <f ca="1">IF(H900="","Резерв",CONCATENATE(INDIRECT(ADDRESS(3+ТС!H900,2,1,0,"ЗДВ"),FALSE)," - нет интерфейсной связи с БУ привода"))</f>
        <v>Резерв</v>
      </c>
      <c r="D900" s="220"/>
      <c r="E900" s="670" t="s">
        <v>72</v>
      </c>
      <c r="F900" s="670" t="s">
        <v>65</v>
      </c>
      <c r="G900" s="670" t="s">
        <v>3593</v>
      </c>
      <c r="H900" s="683"/>
    </row>
    <row r="901" spans="1:8" x14ac:dyDescent="0.25">
      <c r="A901" s="673" t="s">
        <v>1336</v>
      </c>
      <c r="B901" s="316">
        <v>899</v>
      </c>
      <c r="C901" s="692" t="str">
        <f ca="1">IF(H901="","Резерв",CONCATENATE(INDIRECT(ADDRESS(3+ТС!H901,2,1,0,"ЗДВ"),FALSE)," - моментный выключатель открытия"))</f>
        <v>Задвижка №008.1.2.2 - моментный выключатель открытия</v>
      </c>
      <c r="D901" s="220"/>
      <c r="E901" s="670" t="s">
        <v>72</v>
      </c>
      <c r="F901" s="670" t="s">
        <v>65</v>
      </c>
      <c r="G901" s="670" t="s">
        <v>3218</v>
      </c>
      <c r="H901" s="683">
        <v>19</v>
      </c>
    </row>
    <row r="902" spans="1:8" x14ac:dyDescent="0.25">
      <c r="A902" s="673" t="s">
        <v>1337</v>
      </c>
      <c r="B902" s="316">
        <v>900</v>
      </c>
      <c r="C902" s="692" t="str">
        <f ca="1">IF(H902="","Резерв",CONCATENATE(INDIRECT(ADDRESS(3+ТС!H902,2,1,0,"ЗДВ"),FALSE)," - моментный выключатель закрытия"))</f>
        <v>Задвижка №008.1.2.2 - моментный выключатель закрытия</v>
      </c>
      <c r="D902" s="220"/>
      <c r="E902" s="670" t="s">
        <v>72</v>
      </c>
      <c r="F902" s="670" t="s">
        <v>65</v>
      </c>
      <c r="G902" s="670" t="s">
        <v>3219</v>
      </c>
      <c r="H902" s="683">
        <v>19</v>
      </c>
    </row>
    <row r="903" spans="1:8" x14ac:dyDescent="0.25">
      <c r="A903" s="673" t="s">
        <v>1338</v>
      </c>
      <c r="B903" s="316">
        <v>901</v>
      </c>
      <c r="C903" s="680" t="str">
        <f ca="1">IF(H903="","Резерв",CONCATENATE(INDIRECT(ADDRESS(3+ТС!H903,2,1,0,"ЗДВ"),FALSE)," - неисправность"))</f>
        <v>Резерв</v>
      </c>
      <c r="D903" s="220"/>
      <c r="E903" s="670" t="s">
        <v>72</v>
      </c>
      <c r="F903" s="670" t="s">
        <v>65</v>
      </c>
      <c r="G903" s="670" t="s">
        <v>2516</v>
      </c>
      <c r="H903" s="683"/>
    </row>
    <row r="904" spans="1:8" x14ac:dyDescent="0.25">
      <c r="A904" s="673" t="s">
        <v>1339</v>
      </c>
      <c r="B904" s="316">
        <v>902</v>
      </c>
      <c r="C904" s="680" t="str">
        <f ca="1">IF(H904="","Резерв",CONCATENATE(INDIRECT(ADDRESS(3+ТС!H904,2,1,0,"ЗДВ"),FALSE)," - самопроизвольное открытие"))</f>
        <v>Резерв</v>
      </c>
      <c r="D904" s="220"/>
      <c r="E904" s="670" t="s">
        <v>72</v>
      </c>
      <c r="F904" s="670" t="s">
        <v>65</v>
      </c>
      <c r="G904" s="670" t="s">
        <v>2522</v>
      </c>
      <c r="H904" s="683"/>
    </row>
    <row r="905" spans="1:8" x14ac:dyDescent="0.25">
      <c r="A905" s="673" t="s">
        <v>1340</v>
      </c>
      <c r="B905" s="316">
        <v>903</v>
      </c>
      <c r="C905" s="681" t="str">
        <f ca="1">IF(H905="","Резерв",CONCATENATE(INDIRECT(ADDRESS(3+ТС!H905,2,1,0,"ЗДВ"),FALSE)," - самопроизвольное закрытие"))</f>
        <v>Резерв</v>
      </c>
      <c r="D905" s="220"/>
      <c r="E905" s="670" t="s">
        <v>72</v>
      </c>
      <c r="F905" s="670" t="s">
        <v>65</v>
      </c>
      <c r="G905" s="307" t="s">
        <v>2523</v>
      </c>
      <c r="H905" s="684"/>
    </row>
    <row r="906" spans="1:8" x14ac:dyDescent="0.25">
      <c r="A906" s="673" t="s">
        <v>1341</v>
      </c>
      <c r="B906" s="316">
        <v>904</v>
      </c>
      <c r="C906" s="691" t="str">
        <f ca="1">IF(H906="","Резерв",CONCATENATE(INDIRECT(ADDRESS(3+ТС!H906,2,1,0,"ЗДВ"),FALSE)," - открыта"))</f>
        <v>Задвижка №008.2.1.1 - открыта</v>
      </c>
      <c r="D906" s="220"/>
      <c r="E906" s="670" t="s">
        <v>72</v>
      </c>
      <c r="F906" s="670" t="s">
        <v>65</v>
      </c>
      <c r="G906" s="670" t="s">
        <v>2503</v>
      </c>
      <c r="H906" s="682">
        <v>20</v>
      </c>
    </row>
    <row r="907" spans="1:8" x14ac:dyDescent="0.25">
      <c r="A907" s="673" t="s">
        <v>1342</v>
      </c>
      <c r="B907" s="316">
        <v>905</v>
      </c>
      <c r="C907" s="692" t="str">
        <f ca="1">IF(H907="","Резерв",CONCATENATE(INDIRECT(ADDRESS(3+ТС!H907,2,1,0,"ЗДВ"),FALSE)," - закрыта"))</f>
        <v>Задвижка №008.2.1.1 - закрыта</v>
      </c>
      <c r="D907" s="220"/>
      <c r="E907" s="670" t="s">
        <v>72</v>
      </c>
      <c r="F907" s="670" t="s">
        <v>65</v>
      </c>
      <c r="G907" s="670" t="s">
        <v>2504</v>
      </c>
      <c r="H907" s="683">
        <v>20</v>
      </c>
    </row>
    <row r="908" spans="1:8" x14ac:dyDescent="0.25">
      <c r="A908" s="673" t="s">
        <v>1343</v>
      </c>
      <c r="B908" s="316">
        <v>906</v>
      </c>
      <c r="C908" s="692" t="str">
        <f ca="1">IF(H908="","Резерв",CONCATENATE(INDIRECT(ADDRESS(3+ТС!H908,2,1,0,"ЗДВ"),FALSE)," - открывается"))</f>
        <v>Задвижка №008.2.1.1 - открывается</v>
      </c>
      <c r="D908" s="220"/>
      <c r="E908" s="670" t="s">
        <v>72</v>
      </c>
      <c r="F908" s="670" t="s">
        <v>65</v>
      </c>
      <c r="G908" s="670" t="s">
        <v>2502</v>
      </c>
      <c r="H908" s="683">
        <v>20</v>
      </c>
    </row>
    <row r="909" spans="1:8" x14ac:dyDescent="0.25">
      <c r="A909" s="673" t="s">
        <v>1344</v>
      </c>
      <c r="B909" s="316">
        <v>907</v>
      </c>
      <c r="C909" s="692" t="str">
        <f ca="1">IF(H909="","Резерв",CONCATENATE(INDIRECT(ADDRESS(3+ТС!H909,2,1,0,"ЗДВ"),FALSE)," - закрывается"))</f>
        <v>Задвижка №008.2.1.1 - закрывается</v>
      </c>
      <c r="D909" s="220"/>
      <c r="E909" s="670" t="s">
        <v>72</v>
      </c>
      <c r="F909" s="670" t="s">
        <v>65</v>
      </c>
      <c r="G909" s="670" t="s">
        <v>2364</v>
      </c>
      <c r="H909" s="683">
        <v>20</v>
      </c>
    </row>
    <row r="910" spans="1:8" x14ac:dyDescent="0.25">
      <c r="A910" s="673" t="s">
        <v>1345</v>
      </c>
      <c r="B910" s="316">
        <v>908</v>
      </c>
      <c r="C910" s="692" t="str">
        <f ca="1">IF(H910="","Резерв",CONCATENATE(INDIRECT(ADDRESS(3+ТС!H910,2,1,0,"ЗДВ"),FALSE)," - промежуточное положение"))</f>
        <v>Задвижка №008.2.1.1 - промежуточное положение</v>
      </c>
      <c r="D910" s="220"/>
      <c r="E910" s="670" t="s">
        <v>72</v>
      </c>
      <c r="F910" s="670" t="s">
        <v>65</v>
      </c>
      <c r="G910" s="670" t="s">
        <v>2363</v>
      </c>
      <c r="H910" s="683">
        <v>20</v>
      </c>
    </row>
    <row r="911" spans="1:8" x14ac:dyDescent="0.25">
      <c r="A911" s="673" t="s">
        <v>1346</v>
      </c>
      <c r="B911" s="316">
        <v>909</v>
      </c>
      <c r="C911" s="692" t="str">
        <f ca="1">IF(H911="","Резерв",CONCATENATE(INDIRECT(ADDRESS(3+ТС!H911,2,1,0,"ЗДВ"),FALSE)," - контроль наличия напр. упр."))</f>
        <v>Задвижка №008.2.1.1 - контроль наличия напр. упр.</v>
      </c>
      <c r="D911" s="220"/>
      <c r="E911" s="670" t="s">
        <v>72</v>
      </c>
      <c r="F911" s="670" t="s">
        <v>65</v>
      </c>
      <c r="G911" s="670" t="s">
        <v>2513</v>
      </c>
      <c r="H911" s="683">
        <v>20</v>
      </c>
    </row>
    <row r="912" spans="1:8" x14ac:dyDescent="0.25">
      <c r="A912" s="673" t="s">
        <v>1347</v>
      </c>
      <c r="B912" s="316">
        <v>910</v>
      </c>
      <c r="C912" s="680" t="str">
        <f ca="1">IF(H912="","Резерв",CONCATENATE(INDIRECT(ADDRESS(3+ТС!H912,2,1,0,"ЗДВ"),FALSE)," - режим управления дистанционный"))</f>
        <v>Резерв</v>
      </c>
      <c r="D912" s="220"/>
      <c r="E912" s="670" t="s">
        <v>72</v>
      </c>
      <c r="F912" s="670" t="s">
        <v>65</v>
      </c>
      <c r="G912" s="139" t="s">
        <v>2507</v>
      </c>
      <c r="H912" s="683"/>
    </row>
    <row r="913" spans="1:8" x14ac:dyDescent="0.25">
      <c r="A913" s="673" t="s">
        <v>1348</v>
      </c>
      <c r="B913" s="316">
        <v>911</v>
      </c>
      <c r="C913" s="692" t="str">
        <f ca="1">IF(H913="","Резерв",CONCATENATE(INDIRECT(ADDRESS(3+ТС!H913,2,1,0,"ЗДВ"),FALSE)," - включен режим имитации"))</f>
        <v>Задвижка №008.2.1.1 - включен режим имитации</v>
      </c>
      <c r="D913" s="220"/>
      <c r="E913" s="670" t="s">
        <v>72</v>
      </c>
      <c r="F913" s="670" t="s">
        <v>65</v>
      </c>
      <c r="G913" s="670" t="s">
        <v>2338</v>
      </c>
      <c r="H913" s="683">
        <v>20</v>
      </c>
    </row>
    <row r="914" spans="1:8" x14ac:dyDescent="0.25">
      <c r="A914" s="673" t="s">
        <v>1349</v>
      </c>
      <c r="B914" s="316">
        <v>912</v>
      </c>
      <c r="C914" s="692" t="str">
        <f ca="1">IF(H914="","Резерв",CONCATENATE(INDIRECT(ADDRESS(3+ТС!H914,2,1,0,"ЗДВ"),FALSE)," - невыполнение команды открыть"))</f>
        <v>Задвижка №008.2.1.1 - невыполнение команды открыть</v>
      </c>
      <c r="D914" s="220"/>
      <c r="E914" s="670" t="s">
        <v>72</v>
      </c>
      <c r="F914" s="670" t="s">
        <v>65</v>
      </c>
      <c r="G914" s="670" t="s">
        <v>2519</v>
      </c>
      <c r="H914" s="683">
        <v>20</v>
      </c>
    </row>
    <row r="915" spans="1:8" x14ac:dyDescent="0.25">
      <c r="A915" s="673" t="s">
        <v>1350</v>
      </c>
      <c r="B915" s="316">
        <v>913</v>
      </c>
      <c r="C915" s="692" t="str">
        <f ca="1">IF(H915="","Резерв",CONCATENATE(INDIRECT(ADDRESS(3+ТС!H915,2,1,0,"ЗДВ"),FALSE)," - невыполнение команды закрыть"))</f>
        <v>Задвижка №008.2.1.1 - невыполнение команды закрыть</v>
      </c>
      <c r="D915" s="220"/>
      <c r="E915" s="670" t="s">
        <v>72</v>
      </c>
      <c r="F915" s="670" t="s">
        <v>65</v>
      </c>
      <c r="G915" s="670" t="s">
        <v>2520</v>
      </c>
      <c r="H915" s="683">
        <v>20</v>
      </c>
    </row>
    <row r="916" spans="1:8" x14ac:dyDescent="0.25">
      <c r="A916" s="673" t="s">
        <v>1351</v>
      </c>
      <c r="B916" s="316">
        <v>914</v>
      </c>
      <c r="C916" s="692" t="str">
        <f ca="1">IF(H916="","Резерв",CONCATENATE(INDIRECT(ADDRESS(3+ТС!H916,2,1,0,"ЗДВ"),FALSE)," - невыполнение команды стоп"))</f>
        <v>Задвижка №008.2.1.1 - невыполнение команды стоп</v>
      </c>
      <c r="D916" s="220"/>
      <c r="E916" s="670" t="s">
        <v>72</v>
      </c>
      <c r="F916" s="670" t="s">
        <v>65</v>
      </c>
      <c r="G916" s="670" t="s">
        <v>2521</v>
      </c>
      <c r="H916" s="683">
        <v>20</v>
      </c>
    </row>
    <row r="917" spans="1:8" x14ac:dyDescent="0.25">
      <c r="A917" s="673" t="s">
        <v>1352</v>
      </c>
      <c r="B917" s="316">
        <v>915</v>
      </c>
      <c r="C917" s="680" t="str">
        <f ca="1">IF(H917="","Резерв",CONCATENATE(INDIRECT(ADDRESS(3+ТС!H917,2,1,0,"ЗДВ"),FALSE)," - несовпадение интерефейсных и дискретных сигналов"))</f>
        <v>Резерв</v>
      </c>
      <c r="D917" s="220"/>
      <c r="E917" s="670" t="s">
        <v>72</v>
      </c>
      <c r="F917" s="670" t="s">
        <v>65</v>
      </c>
      <c r="G917" s="670" t="s">
        <v>3631</v>
      </c>
      <c r="H917" s="683"/>
    </row>
    <row r="918" spans="1:8" x14ac:dyDescent="0.25">
      <c r="A918" s="673" t="s">
        <v>1353</v>
      </c>
      <c r="B918" s="316">
        <v>916</v>
      </c>
      <c r="C918" s="680" t="str">
        <f ca="1">IF(H918="","Резерв",CONCATENATE(INDIRECT(ADDRESS(3+ТС!H918,2,1,0,"ЗДВ"),FALSE)," - нет интерфейсной связи с БУ привода"))</f>
        <v>Резерв</v>
      </c>
      <c r="D918" s="220"/>
      <c r="E918" s="670" t="s">
        <v>72</v>
      </c>
      <c r="F918" s="670" t="s">
        <v>65</v>
      </c>
      <c r="G918" s="670" t="s">
        <v>3593</v>
      </c>
      <c r="H918" s="683"/>
    </row>
    <row r="919" spans="1:8" x14ac:dyDescent="0.25">
      <c r="A919" s="673" t="s">
        <v>1354</v>
      </c>
      <c r="B919" s="316">
        <v>917</v>
      </c>
      <c r="C919" s="692" t="str">
        <f ca="1">IF(H919="","Резерв",CONCATENATE(INDIRECT(ADDRESS(3+ТС!H919,2,1,0,"ЗДВ"),FALSE)," - моментный выключатель открытия"))</f>
        <v>Задвижка №008.2.1.1 - моментный выключатель открытия</v>
      </c>
      <c r="D919" s="220"/>
      <c r="E919" s="670" t="s">
        <v>72</v>
      </c>
      <c r="F919" s="670" t="s">
        <v>65</v>
      </c>
      <c r="G919" s="670" t="s">
        <v>3218</v>
      </c>
      <c r="H919" s="683">
        <v>20</v>
      </c>
    </row>
    <row r="920" spans="1:8" x14ac:dyDescent="0.25">
      <c r="A920" s="673" t="s">
        <v>1355</v>
      </c>
      <c r="B920" s="316">
        <v>918</v>
      </c>
      <c r="C920" s="692" t="str">
        <f ca="1">IF(H920="","Резерв",CONCATENATE(INDIRECT(ADDRESS(3+ТС!H920,2,1,0,"ЗДВ"),FALSE)," - моментный выключатель закрытия"))</f>
        <v>Задвижка №008.2.1.1 - моментный выключатель закрытия</v>
      </c>
      <c r="D920" s="220"/>
      <c r="E920" s="670" t="s">
        <v>72</v>
      </c>
      <c r="F920" s="670" t="s">
        <v>65</v>
      </c>
      <c r="G920" s="670" t="s">
        <v>3219</v>
      </c>
      <c r="H920" s="683">
        <v>20</v>
      </c>
    </row>
    <row r="921" spans="1:8" x14ac:dyDescent="0.25">
      <c r="A921" s="673" t="s">
        <v>1356</v>
      </c>
      <c r="B921" s="316">
        <v>919</v>
      </c>
      <c r="C921" s="680" t="str">
        <f ca="1">IF(H921="","Резерв",CONCATENATE(INDIRECT(ADDRESS(3+ТС!H921,2,1,0,"ЗДВ"),FALSE)," - неисправность"))</f>
        <v>Резерв</v>
      </c>
      <c r="D921" s="220"/>
      <c r="E921" s="670" t="s">
        <v>72</v>
      </c>
      <c r="F921" s="670" t="s">
        <v>65</v>
      </c>
      <c r="G921" s="670" t="s">
        <v>2516</v>
      </c>
      <c r="H921" s="683"/>
    </row>
    <row r="922" spans="1:8" x14ac:dyDescent="0.25">
      <c r="A922" s="673" t="s">
        <v>1357</v>
      </c>
      <c r="B922" s="316">
        <v>920</v>
      </c>
      <c r="C922" s="680" t="str">
        <f ca="1">IF(H922="","Резерв",CONCATENATE(INDIRECT(ADDRESS(3+ТС!H922,2,1,0,"ЗДВ"),FALSE)," - самопроизвольное открытие"))</f>
        <v>Резерв</v>
      </c>
      <c r="D922" s="220"/>
      <c r="E922" s="670" t="s">
        <v>72</v>
      </c>
      <c r="F922" s="670" t="s">
        <v>65</v>
      </c>
      <c r="G922" s="670" t="s">
        <v>2522</v>
      </c>
      <c r="H922" s="683"/>
    </row>
    <row r="923" spans="1:8" x14ac:dyDescent="0.25">
      <c r="A923" s="673" t="s">
        <v>1358</v>
      </c>
      <c r="B923" s="316">
        <v>921</v>
      </c>
      <c r="C923" s="681" t="str">
        <f ca="1">IF(H923="","Резерв",CONCATENATE(INDIRECT(ADDRESS(3+ТС!H923,2,1,0,"ЗДВ"),FALSE)," - самопроизвольное закрытие"))</f>
        <v>Резерв</v>
      </c>
      <c r="D923" s="220"/>
      <c r="E923" s="670" t="s">
        <v>72</v>
      </c>
      <c r="F923" s="670" t="s">
        <v>65</v>
      </c>
      <c r="G923" s="307" t="s">
        <v>2523</v>
      </c>
      <c r="H923" s="684"/>
    </row>
    <row r="924" spans="1:8" x14ac:dyDescent="0.25">
      <c r="A924" s="673" t="s">
        <v>1359</v>
      </c>
      <c r="B924" s="316">
        <v>922</v>
      </c>
      <c r="C924" s="692" t="str">
        <f ca="1">IF(H924="","Резерв",CONCATENATE(INDIRECT(ADDRESS(3+ТС!H924,2,1,0,"ЗДВ"),FALSE)," - открыта"))</f>
        <v>Задвижка №008.2.1.2 - открыта</v>
      </c>
      <c r="D924" s="220"/>
      <c r="E924" s="670" t="s">
        <v>72</v>
      </c>
      <c r="F924" s="670" t="s">
        <v>65</v>
      </c>
      <c r="G924" s="670" t="s">
        <v>2503</v>
      </c>
      <c r="H924" s="682">
        <v>21</v>
      </c>
    </row>
    <row r="925" spans="1:8" x14ac:dyDescent="0.25">
      <c r="A925" s="673" t="s">
        <v>1360</v>
      </c>
      <c r="B925" s="316">
        <v>923</v>
      </c>
      <c r="C925" s="692" t="str">
        <f ca="1">IF(H925="","Резерв",CONCATENATE(INDIRECT(ADDRESS(3+ТС!H925,2,1,0,"ЗДВ"),FALSE)," - закрыта"))</f>
        <v>Задвижка №008.2.1.2 - закрыта</v>
      </c>
      <c r="D925" s="220"/>
      <c r="E925" s="670" t="s">
        <v>72</v>
      </c>
      <c r="F925" s="670" t="s">
        <v>65</v>
      </c>
      <c r="G925" s="670" t="s">
        <v>2504</v>
      </c>
      <c r="H925" s="683">
        <v>21</v>
      </c>
    </row>
    <row r="926" spans="1:8" x14ac:dyDescent="0.25">
      <c r="A926" s="673" t="s">
        <v>1361</v>
      </c>
      <c r="B926" s="316">
        <v>924</v>
      </c>
      <c r="C926" s="692" t="str">
        <f ca="1">IF(H926="","Резерв",CONCATENATE(INDIRECT(ADDRESS(3+ТС!H926,2,1,0,"ЗДВ"),FALSE)," - открывается"))</f>
        <v>Задвижка №008.2.1.2 - открывается</v>
      </c>
      <c r="D926" s="220"/>
      <c r="E926" s="670" t="s">
        <v>72</v>
      </c>
      <c r="F926" s="670" t="s">
        <v>65</v>
      </c>
      <c r="G926" s="670" t="s">
        <v>2502</v>
      </c>
      <c r="H926" s="683">
        <v>21</v>
      </c>
    </row>
    <row r="927" spans="1:8" x14ac:dyDescent="0.25">
      <c r="A927" s="673" t="s">
        <v>1362</v>
      </c>
      <c r="B927" s="316">
        <v>925</v>
      </c>
      <c r="C927" s="692" t="str">
        <f ca="1">IF(H927="","Резерв",CONCATENATE(INDIRECT(ADDRESS(3+ТС!H927,2,1,0,"ЗДВ"),FALSE)," - закрывается"))</f>
        <v>Задвижка №008.2.1.2 - закрывается</v>
      </c>
      <c r="D927" s="220"/>
      <c r="E927" s="670" t="s">
        <v>72</v>
      </c>
      <c r="F927" s="670" t="s">
        <v>65</v>
      </c>
      <c r="G927" s="670" t="s">
        <v>2364</v>
      </c>
      <c r="H927" s="683">
        <v>21</v>
      </c>
    </row>
    <row r="928" spans="1:8" x14ac:dyDescent="0.25">
      <c r="A928" s="673" t="s">
        <v>1363</v>
      </c>
      <c r="B928" s="316">
        <v>926</v>
      </c>
      <c r="C928" s="692" t="str">
        <f ca="1">IF(H928="","Резерв",CONCATENATE(INDIRECT(ADDRESS(3+ТС!H928,2,1,0,"ЗДВ"),FALSE)," - промежуточное положение"))</f>
        <v>Задвижка №008.2.1.2 - промежуточное положение</v>
      </c>
      <c r="D928" s="220"/>
      <c r="E928" s="670" t="s">
        <v>72</v>
      </c>
      <c r="F928" s="670" t="s">
        <v>65</v>
      </c>
      <c r="G928" s="670" t="s">
        <v>2363</v>
      </c>
      <c r="H928" s="683">
        <v>21</v>
      </c>
    </row>
    <row r="929" spans="1:8" x14ac:dyDescent="0.25">
      <c r="A929" s="673" t="s">
        <v>1364</v>
      </c>
      <c r="B929" s="316">
        <v>927</v>
      </c>
      <c r="C929" s="692" t="str">
        <f ca="1">IF(H929="","Резерв",CONCATENATE(INDIRECT(ADDRESS(3+ТС!H929,2,1,0,"ЗДВ"),FALSE)," - контроль наличия напр. упр."))</f>
        <v>Задвижка №008.2.1.2 - контроль наличия напр. упр.</v>
      </c>
      <c r="D929" s="220"/>
      <c r="E929" s="670" t="s">
        <v>72</v>
      </c>
      <c r="F929" s="670" t="s">
        <v>65</v>
      </c>
      <c r="G929" s="670" t="s">
        <v>2513</v>
      </c>
      <c r="H929" s="683">
        <v>21</v>
      </c>
    </row>
    <row r="930" spans="1:8" x14ac:dyDescent="0.25">
      <c r="A930" s="673" t="s">
        <v>1365</v>
      </c>
      <c r="B930" s="316">
        <v>928</v>
      </c>
      <c r="C930" s="680" t="str">
        <f ca="1">IF(H930="","Резерв",CONCATENATE(INDIRECT(ADDRESS(3+ТС!H930,2,1,0,"ЗДВ"),FALSE)," - режим управления дистанционный"))</f>
        <v>Резерв</v>
      </c>
      <c r="D930" s="220"/>
      <c r="E930" s="670" t="s">
        <v>72</v>
      </c>
      <c r="F930" s="670" t="s">
        <v>65</v>
      </c>
      <c r="G930" s="139" t="s">
        <v>2507</v>
      </c>
      <c r="H930" s="683"/>
    </row>
    <row r="931" spans="1:8" x14ac:dyDescent="0.25">
      <c r="A931" s="673" t="s">
        <v>1366</v>
      </c>
      <c r="B931" s="316">
        <v>929</v>
      </c>
      <c r="C931" s="692" t="str">
        <f ca="1">IF(H931="","Резерв",CONCATENATE(INDIRECT(ADDRESS(3+ТС!H931,2,1,0,"ЗДВ"),FALSE)," - включен режим имитации"))</f>
        <v>Задвижка №008.2.1.2 - включен режим имитации</v>
      </c>
      <c r="D931" s="220"/>
      <c r="E931" s="670" t="s">
        <v>72</v>
      </c>
      <c r="F931" s="670" t="s">
        <v>65</v>
      </c>
      <c r="G931" s="670" t="s">
        <v>2338</v>
      </c>
      <c r="H931" s="683">
        <v>21</v>
      </c>
    </row>
    <row r="932" spans="1:8" x14ac:dyDescent="0.25">
      <c r="A932" s="673" t="s">
        <v>1367</v>
      </c>
      <c r="B932" s="316">
        <v>930</v>
      </c>
      <c r="C932" s="692" t="str">
        <f ca="1">IF(H932="","Резерв",CONCATENATE(INDIRECT(ADDRESS(3+ТС!H932,2,1,0,"ЗДВ"),FALSE)," - невыполнение команды открыть"))</f>
        <v>Задвижка №008.2.1.2 - невыполнение команды открыть</v>
      </c>
      <c r="D932" s="220"/>
      <c r="E932" s="670" t="s">
        <v>72</v>
      </c>
      <c r="F932" s="670" t="s">
        <v>65</v>
      </c>
      <c r="G932" s="670" t="s">
        <v>2519</v>
      </c>
      <c r="H932" s="683">
        <v>21</v>
      </c>
    </row>
    <row r="933" spans="1:8" x14ac:dyDescent="0.25">
      <c r="A933" s="673" t="s">
        <v>1368</v>
      </c>
      <c r="B933" s="316">
        <v>931</v>
      </c>
      <c r="C933" s="692" t="str">
        <f ca="1">IF(H933="","Резерв",CONCATENATE(INDIRECT(ADDRESS(3+ТС!H933,2,1,0,"ЗДВ"),FALSE)," - невыполнение команды закрыть"))</f>
        <v>Задвижка №008.2.1.2 - невыполнение команды закрыть</v>
      </c>
      <c r="D933" s="220"/>
      <c r="E933" s="670" t="s">
        <v>72</v>
      </c>
      <c r="F933" s="670" t="s">
        <v>65</v>
      </c>
      <c r="G933" s="670" t="s">
        <v>2520</v>
      </c>
      <c r="H933" s="683">
        <v>21</v>
      </c>
    </row>
    <row r="934" spans="1:8" x14ac:dyDescent="0.25">
      <c r="A934" s="673" t="s">
        <v>1369</v>
      </c>
      <c r="B934" s="316">
        <v>932</v>
      </c>
      <c r="C934" s="692" t="str">
        <f ca="1">IF(H934="","Резерв",CONCATENATE(INDIRECT(ADDRESS(3+ТС!H934,2,1,0,"ЗДВ"),FALSE)," - невыполнение команды стоп"))</f>
        <v>Задвижка №008.2.1.2 - невыполнение команды стоп</v>
      </c>
      <c r="D934" s="220"/>
      <c r="E934" s="670" t="s">
        <v>72</v>
      </c>
      <c r="F934" s="670" t="s">
        <v>65</v>
      </c>
      <c r="G934" s="670" t="s">
        <v>2521</v>
      </c>
      <c r="H934" s="683">
        <v>21</v>
      </c>
    </row>
    <row r="935" spans="1:8" x14ac:dyDescent="0.25">
      <c r="A935" s="673" t="s">
        <v>1370</v>
      </c>
      <c r="B935" s="316">
        <v>933</v>
      </c>
      <c r="C935" s="680" t="str">
        <f ca="1">IF(H935="","Резерв",CONCATENATE(INDIRECT(ADDRESS(3+ТС!H935,2,1,0,"ЗДВ"),FALSE)," - несовпадение интерефейсных и дискретных сигналов"))</f>
        <v>Резерв</v>
      </c>
      <c r="D935" s="220"/>
      <c r="E935" s="670" t="s">
        <v>72</v>
      </c>
      <c r="F935" s="670" t="s">
        <v>65</v>
      </c>
      <c r="G935" s="670" t="s">
        <v>3631</v>
      </c>
      <c r="H935" s="683"/>
    </row>
    <row r="936" spans="1:8" x14ac:dyDescent="0.25">
      <c r="A936" s="673" t="s">
        <v>1371</v>
      </c>
      <c r="B936" s="316">
        <v>934</v>
      </c>
      <c r="C936" s="680" t="str">
        <f ca="1">IF(H936="","Резерв",CONCATENATE(INDIRECT(ADDRESS(3+ТС!H936,2,1,0,"ЗДВ"),FALSE)," - нет интерфейсной связи с БУ привода"))</f>
        <v>Резерв</v>
      </c>
      <c r="D936" s="220"/>
      <c r="E936" s="670" t="s">
        <v>72</v>
      </c>
      <c r="F936" s="670" t="s">
        <v>65</v>
      </c>
      <c r="G936" s="670" t="s">
        <v>3593</v>
      </c>
      <c r="H936" s="683"/>
    </row>
    <row r="937" spans="1:8" x14ac:dyDescent="0.25">
      <c r="A937" s="673" t="s">
        <v>1372</v>
      </c>
      <c r="B937" s="316">
        <v>935</v>
      </c>
      <c r="C937" s="692" t="str">
        <f ca="1">IF(H937="","Резерв",CONCATENATE(INDIRECT(ADDRESS(3+ТС!H937,2,1,0,"ЗДВ"),FALSE)," - моментный выключатель открытия"))</f>
        <v>Задвижка №008.2.1.2 - моментный выключатель открытия</v>
      </c>
      <c r="D937" s="220"/>
      <c r="E937" s="670" t="s">
        <v>72</v>
      </c>
      <c r="F937" s="670" t="s">
        <v>65</v>
      </c>
      <c r="G937" s="670" t="s">
        <v>3218</v>
      </c>
      <c r="H937" s="683">
        <v>21</v>
      </c>
    </row>
    <row r="938" spans="1:8" x14ac:dyDescent="0.25">
      <c r="A938" s="673" t="s">
        <v>1373</v>
      </c>
      <c r="B938" s="316">
        <v>936</v>
      </c>
      <c r="C938" s="692" t="str">
        <f ca="1">IF(H938="","Резерв",CONCATENATE(INDIRECT(ADDRESS(3+ТС!H938,2,1,0,"ЗДВ"),FALSE)," - моментный выключатель закрытия"))</f>
        <v>Задвижка №008.2.1.2 - моментный выключатель закрытия</v>
      </c>
      <c r="D938" s="220"/>
      <c r="E938" s="670" t="s">
        <v>72</v>
      </c>
      <c r="F938" s="670" t="s">
        <v>65</v>
      </c>
      <c r="G938" s="670" t="s">
        <v>3219</v>
      </c>
      <c r="H938" s="683">
        <v>21</v>
      </c>
    </row>
    <row r="939" spans="1:8" x14ac:dyDescent="0.25">
      <c r="A939" s="673" t="s">
        <v>1374</v>
      </c>
      <c r="B939" s="316">
        <v>937</v>
      </c>
      <c r="C939" s="680" t="str">
        <f ca="1">IF(H939="","Резерв",CONCATENATE(INDIRECT(ADDRESS(3+ТС!H939,2,1,0,"ЗДВ"),FALSE)," - неисправность"))</f>
        <v>Резерв</v>
      </c>
      <c r="D939" s="220"/>
      <c r="E939" s="670" t="s">
        <v>72</v>
      </c>
      <c r="F939" s="670" t="s">
        <v>65</v>
      </c>
      <c r="G939" s="670" t="s">
        <v>2516</v>
      </c>
      <c r="H939" s="683"/>
    </row>
    <row r="940" spans="1:8" x14ac:dyDescent="0.25">
      <c r="A940" s="673" t="s">
        <v>1375</v>
      </c>
      <c r="B940" s="316">
        <v>938</v>
      </c>
      <c r="C940" s="680" t="str">
        <f ca="1">IF(H940="","Резерв",CONCATENATE(INDIRECT(ADDRESS(3+ТС!H940,2,1,0,"ЗДВ"),FALSE)," - самопроизвольное открытие"))</f>
        <v>Резерв</v>
      </c>
      <c r="D940" s="220"/>
      <c r="E940" s="670" t="s">
        <v>72</v>
      </c>
      <c r="F940" s="670" t="s">
        <v>65</v>
      </c>
      <c r="G940" s="670" t="s">
        <v>2522</v>
      </c>
      <c r="H940" s="683"/>
    </row>
    <row r="941" spans="1:8" x14ac:dyDescent="0.25">
      <c r="A941" s="673" t="s">
        <v>1376</v>
      </c>
      <c r="B941" s="316">
        <v>939</v>
      </c>
      <c r="C941" s="680" t="str">
        <f ca="1">IF(H941="","Резерв",CONCATENATE(INDIRECT(ADDRESS(3+ТС!H941,2,1,0,"ЗДВ"),FALSE)," - самопроизвольное закрытие"))</f>
        <v>Резерв</v>
      </c>
      <c r="D941" s="220"/>
      <c r="E941" s="670" t="s">
        <v>72</v>
      </c>
      <c r="F941" s="670" t="s">
        <v>65</v>
      </c>
      <c r="G941" s="307" t="s">
        <v>2523</v>
      </c>
      <c r="H941" s="684"/>
    </row>
    <row r="942" spans="1:8" x14ac:dyDescent="0.25">
      <c r="A942" s="673" t="s">
        <v>1377</v>
      </c>
      <c r="B942" s="316">
        <v>940</v>
      </c>
      <c r="C942" s="691" t="str">
        <f ca="1">IF(H942="","Резерв",CONCATENATE(INDIRECT(ADDRESS(3+ТС!H942,2,1,0,"ЗДВ"),FALSE)," - открыта"))</f>
        <v>Задвижка №008.2.2.1 - открыта</v>
      </c>
      <c r="D942" s="220"/>
      <c r="E942" s="724" t="s">
        <v>72</v>
      </c>
      <c r="F942" s="724" t="s">
        <v>65</v>
      </c>
      <c r="G942" s="724" t="s">
        <v>2503</v>
      </c>
      <c r="H942" s="682">
        <v>22</v>
      </c>
    </row>
    <row r="943" spans="1:8" x14ac:dyDescent="0.25">
      <c r="A943" s="673" t="s">
        <v>1378</v>
      </c>
      <c r="B943" s="316">
        <v>941</v>
      </c>
      <c r="C943" s="692" t="str">
        <f ca="1">IF(H943="","Резерв",CONCATENATE(INDIRECT(ADDRESS(3+ТС!H943,2,1,0,"ЗДВ"),FALSE)," - закрыта"))</f>
        <v>Задвижка №008.2.2.1 - закрыта</v>
      </c>
      <c r="D943" s="220"/>
      <c r="E943" s="724" t="s">
        <v>72</v>
      </c>
      <c r="F943" s="724" t="s">
        <v>65</v>
      </c>
      <c r="G943" s="724" t="s">
        <v>2504</v>
      </c>
      <c r="H943" s="683">
        <v>22</v>
      </c>
    </row>
    <row r="944" spans="1:8" x14ac:dyDescent="0.25">
      <c r="A944" s="673" t="s">
        <v>1379</v>
      </c>
      <c r="B944" s="316">
        <v>942</v>
      </c>
      <c r="C944" s="692" t="str">
        <f ca="1">IF(H944="","Резерв",CONCATENATE(INDIRECT(ADDRESS(3+ТС!H944,2,1,0,"ЗДВ"),FALSE)," - открывается"))</f>
        <v>Задвижка №008.2.2.1 - открывается</v>
      </c>
      <c r="D944" s="220"/>
      <c r="E944" s="724" t="s">
        <v>72</v>
      </c>
      <c r="F944" s="724" t="s">
        <v>65</v>
      </c>
      <c r="G944" s="724" t="s">
        <v>2502</v>
      </c>
      <c r="H944" s="683">
        <v>22</v>
      </c>
    </row>
    <row r="945" spans="1:8" x14ac:dyDescent="0.25">
      <c r="A945" s="673" t="s">
        <v>1380</v>
      </c>
      <c r="B945" s="316">
        <v>943</v>
      </c>
      <c r="C945" s="692" t="str">
        <f ca="1">IF(H945="","Резерв",CONCATENATE(INDIRECT(ADDRESS(3+ТС!H945,2,1,0,"ЗДВ"),FALSE)," - закрывается"))</f>
        <v>Задвижка №008.2.2.1 - закрывается</v>
      </c>
      <c r="D945" s="220"/>
      <c r="E945" s="724" t="s">
        <v>72</v>
      </c>
      <c r="F945" s="724" t="s">
        <v>65</v>
      </c>
      <c r="G945" s="724" t="s">
        <v>2364</v>
      </c>
      <c r="H945" s="683">
        <v>22</v>
      </c>
    </row>
    <row r="946" spans="1:8" x14ac:dyDescent="0.25">
      <c r="A946" s="673" t="s">
        <v>1381</v>
      </c>
      <c r="B946" s="316">
        <v>944</v>
      </c>
      <c r="C946" s="692" t="str">
        <f ca="1">IF(H946="","Резерв",CONCATENATE(INDIRECT(ADDRESS(3+ТС!H946,2,1,0,"ЗДВ"),FALSE)," - промежуточное положение"))</f>
        <v>Задвижка №008.2.2.1 - промежуточное положение</v>
      </c>
      <c r="D946" s="220"/>
      <c r="E946" s="724" t="s">
        <v>72</v>
      </c>
      <c r="F946" s="724" t="s">
        <v>65</v>
      </c>
      <c r="G946" s="724" t="s">
        <v>2363</v>
      </c>
      <c r="H946" s="683">
        <v>22</v>
      </c>
    </row>
    <row r="947" spans="1:8" x14ac:dyDescent="0.25">
      <c r="A947" s="673" t="s">
        <v>1382</v>
      </c>
      <c r="B947" s="316">
        <v>945</v>
      </c>
      <c r="C947" s="692" t="str">
        <f ca="1">IF(H947="","Резерв",CONCATENATE(INDIRECT(ADDRESS(3+ТС!H947,2,1,0,"ЗДВ"),FALSE)," - контроль наличия напр. упр."))</f>
        <v>Задвижка №008.2.2.1 - контроль наличия напр. упр.</v>
      </c>
      <c r="D947" s="220"/>
      <c r="E947" s="724" t="s">
        <v>72</v>
      </c>
      <c r="F947" s="724" t="s">
        <v>65</v>
      </c>
      <c r="G947" s="724" t="s">
        <v>2513</v>
      </c>
      <c r="H947" s="683">
        <v>22</v>
      </c>
    </row>
    <row r="948" spans="1:8" x14ac:dyDescent="0.25">
      <c r="A948" s="673" t="s">
        <v>1383</v>
      </c>
      <c r="B948" s="316">
        <v>946</v>
      </c>
      <c r="C948" s="680" t="str">
        <f ca="1">IF(H948="","Резерв",CONCATENATE(INDIRECT(ADDRESS(3+ТС!H948,2,1,0,"ЗДВ"),FALSE)," - режим управления дистанционный"))</f>
        <v>Резерв</v>
      </c>
      <c r="D948" s="220"/>
      <c r="E948" s="724" t="s">
        <v>72</v>
      </c>
      <c r="F948" s="724" t="s">
        <v>65</v>
      </c>
      <c r="G948" s="139" t="s">
        <v>2507</v>
      </c>
      <c r="H948" s="683"/>
    </row>
    <row r="949" spans="1:8" x14ac:dyDescent="0.25">
      <c r="A949" s="673" t="s">
        <v>1384</v>
      </c>
      <c r="B949" s="316">
        <v>947</v>
      </c>
      <c r="C949" s="692" t="str">
        <f ca="1">IF(H949="","Резерв",CONCATENATE(INDIRECT(ADDRESS(3+ТС!H949,2,1,0,"ЗДВ"),FALSE)," - включен режим имитации"))</f>
        <v>Задвижка №008.2.2.1 - включен режим имитации</v>
      </c>
      <c r="D949" s="220"/>
      <c r="E949" s="724" t="s">
        <v>72</v>
      </c>
      <c r="F949" s="724" t="s">
        <v>65</v>
      </c>
      <c r="G949" s="724" t="s">
        <v>2338</v>
      </c>
      <c r="H949" s="683">
        <v>22</v>
      </c>
    </row>
    <row r="950" spans="1:8" x14ac:dyDescent="0.25">
      <c r="A950" s="673" t="s">
        <v>1385</v>
      </c>
      <c r="B950" s="316">
        <v>948</v>
      </c>
      <c r="C950" s="692" t="str">
        <f ca="1">IF(H950="","Резерв",CONCATENATE(INDIRECT(ADDRESS(3+ТС!H950,2,1,0,"ЗДВ"),FALSE)," - невыполнение команды открыть"))</f>
        <v>Задвижка №008.2.2.1 - невыполнение команды открыть</v>
      </c>
      <c r="D950" s="220"/>
      <c r="E950" s="724" t="s">
        <v>72</v>
      </c>
      <c r="F950" s="724" t="s">
        <v>65</v>
      </c>
      <c r="G950" s="724" t="s">
        <v>2519</v>
      </c>
      <c r="H950" s="683">
        <v>22</v>
      </c>
    </row>
    <row r="951" spans="1:8" x14ac:dyDescent="0.25">
      <c r="A951" s="673" t="s">
        <v>1386</v>
      </c>
      <c r="B951" s="316">
        <v>949</v>
      </c>
      <c r="C951" s="692" t="str">
        <f ca="1">IF(H951="","Резерв",CONCATENATE(INDIRECT(ADDRESS(3+ТС!H951,2,1,0,"ЗДВ"),FALSE)," - невыполнение команды закрыть"))</f>
        <v>Задвижка №008.2.2.1 - невыполнение команды закрыть</v>
      </c>
      <c r="D951" s="220"/>
      <c r="E951" s="724" t="s">
        <v>72</v>
      </c>
      <c r="F951" s="724" t="s">
        <v>65</v>
      </c>
      <c r="G951" s="724" t="s">
        <v>2520</v>
      </c>
      <c r="H951" s="683">
        <v>22</v>
      </c>
    </row>
    <row r="952" spans="1:8" x14ac:dyDescent="0.25">
      <c r="A952" s="673" t="s">
        <v>1387</v>
      </c>
      <c r="B952" s="316">
        <v>950</v>
      </c>
      <c r="C952" s="692" t="str">
        <f ca="1">IF(H952="","Резерв",CONCATENATE(INDIRECT(ADDRESS(3+ТС!H952,2,1,0,"ЗДВ"),FALSE)," - невыполнение команды стоп"))</f>
        <v>Задвижка №008.2.2.1 - невыполнение команды стоп</v>
      </c>
      <c r="D952" s="220"/>
      <c r="E952" s="724" t="s">
        <v>72</v>
      </c>
      <c r="F952" s="724" t="s">
        <v>65</v>
      </c>
      <c r="G952" s="724" t="s">
        <v>2521</v>
      </c>
      <c r="H952" s="683">
        <v>22</v>
      </c>
    </row>
    <row r="953" spans="1:8" x14ac:dyDescent="0.25">
      <c r="A953" s="673" t="s">
        <v>1388</v>
      </c>
      <c r="B953" s="316">
        <v>951</v>
      </c>
      <c r="C953" s="680" t="str">
        <f ca="1">IF(H953="","Резерв",CONCATENATE(INDIRECT(ADDRESS(3+ТС!H953,2,1,0,"ЗДВ"),FALSE)," - несовпадение интерефейсных и дискретных сигналов"))</f>
        <v>Резерв</v>
      </c>
      <c r="D953" s="220"/>
      <c r="E953" s="724" t="s">
        <v>72</v>
      </c>
      <c r="F953" s="724" t="s">
        <v>65</v>
      </c>
      <c r="G953" s="724" t="s">
        <v>3631</v>
      </c>
      <c r="H953" s="683"/>
    </row>
    <row r="954" spans="1:8" x14ac:dyDescent="0.25">
      <c r="A954" s="673" t="s">
        <v>1389</v>
      </c>
      <c r="B954" s="316">
        <v>952</v>
      </c>
      <c r="C954" s="680" t="str">
        <f ca="1">IF(H954="","Резерв",CONCATENATE(INDIRECT(ADDRESS(3+ТС!H954,2,1,0,"ЗДВ"),FALSE)," - нет интерфейсной связи с БУ привода"))</f>
        <v>Резерв</v>
      </c>
      <c r="D954" s="220"/>
      <c r="E954" s="724" t="s">
        <v>72</v>
      </c>
      <c r="F954" s="724" t="s">
        <v>65</v>
      </c>
      <c r="G954" s="724" t="s">
        <v>3593</v>
      </c>
      <c r="H954" s="683"/>
    </row>
    <row r="955" spans="1:8" x14ac:dyDescent="0.25">
      <c r="A955" s="673" t="s">
        <v>1390</v>
      </c>
      <c r="B955" s="316">
        <v>953</v>
      </c>
      <c r="C955" s="692" t="str">
        <f ca="1">IF(H955="","Резерв",CONCATENATE(INDIRECT(ADDRESS(3+ТС!H955,2,1,0,"ЗДВ"),FALSE)," - моментный выключатель открытия"))</f>
        <v>Задвижка №008.2.2.1 - моментный выключатель открытия</v>
      </c>
      <c r="D955" s="220"/>
      <c r="E955" s="724" t="s">
        <v>72</v>
      </c>
      <c r="F955" s="724" t="s">
        <v>65</v>
      </c>
      <c r="G955" s="724" t="s">
        <v>3218</v>
      </c>
      <c r="H955" s="683">
        <v>22</v>
      </c>
    </row>
    <row r="956" spans="1:8" x14ac:dyDescent="0.25">
      <c r="A956" s="673" t="s">
        <v>1391</v>
      </c>
      <c r="B956" s="316">
        <v>954</v>
      </c>
      <c r="C956" s="692" t="str">
        <f ca="1">IF(H956="","Резерв",CONCATENATE(INDIRECT(ADDRESS(3+ТС!H956,2,1,0,"ЗДВ"),FALSE)," - моментный выключатель закрытия"))</f>
        <v>Задвижка №008.2.2.1 - моментный выключатель закрытия</v>
      </c>
      <c r="D956" s="220"/>
      <c r="E956" s="724" t="s">
        <v>72</v>
      </c>
      <c r="F956" s="724" t="s">
        <v>65</v>
      </c>
      <c r="G956" s="724" t="s">
        <v>3219</v>
      </c>
      <c r="H956" s="683">
        <v>22</v>
      </c>
    </row>
    <row r="957" spans="1:8" x14ac:dyDescent="0.25">
      <c r="A957" s="673" t="s">
        <v>1392</v>
      </c>
      <c r="B957" s="316">
        <v>955</v>
      </c>
      <c r="C957" s="680" t="str">
        <f ca="1">IF(H957="","Резерв",CONCATENATE(INDIRECT(ADDRESS(3+ТС!H957,2,1,0,"ЗДВ"),FALSE)," - неисправность"))</f>
        <v>Резерв</v>
      </c>
      <c r="D957" s="220"/>
      <c r="E957" s="724" t="s">
        <v>72</v>
      </c>
      <c r="F957" s="724" t="s">
        <v>65</v>
      </c>
      <c r="G957" s="724" t="s">
        <v>2516</v>
      </c>
      <c r="H957" s="683"/>
    </row>
    <row r="958" spans="1:8" x14ac:dyDescent="0.25">
      <c r="A958" s="673" t="s">
        <v>1393</v>
      </c>
      <c r="B958" s="316">
        <v>956</v>
      </c>
      <c r="C958" s="680" t="str">
        <f ca="1">IF(H958="","Резерв",CONCATENATE(INDIRECT(ADDRESS(3+ТС!H958,2,1,0,"ЗДВ"),FALSE)," - самопроизвольное открытие"))</f>
        <v>Резерв</v>
      </c>
      <c r="D958" s="220"/>
      <c r="E958" s="724" t="s">
        <v>72</v>
      </c>
      <c r="F958" s="724" t="s">
        <v>65</v>
      </c>
      <c r="G958" s="724" t="s">
        <v>2522</v>
      </c>
      <c r="H958" s="683"/>
    </row>
    <row r="959" spans="1:8" x14ac:dyDescent="0.25">
      <c r="A959" s="673" t="s">
        <v>1394</v>
      </c>
      <c r="B959" s="316">
        <v>957</v>
      </c>
      <c r="C959" s="681" t="str">
        <f ca="1">IF(H959="","Резерв",CONCATENATE(INDIRECT(ADDRESS(3+ТС!H959,2,1,0,"ЗДВ"),FALSE)," - самопроизвольное закрытие"))</f>
        <v>Резерв</v>
      </c>
      <c r="D959" s="220"/>
      <c r="E959" s="724" t="s">
        <v>72</v>
      </c>
      <c r="F959" s="724" t="s">
        <v>65</v>
      </c>
      <c r="G959" s="307" t="s">
        <v>2523</v>
      </c>
      <c r="H959" s="684"/>
    </row>
    <row r="960" spans="1:8" x14ac:dyDescent="0.25">
      <c r="A960" s="673" t="s">
        <v>1395</v>
      </c>
      <c r="B960" s="316">
        <v>958</v>
      </c>
      <c r="C960" s="691" t="str">
        <f ca="1">IF(H960="","Резерв",CONCATENATE(INDIRECT(ADDRESS(3+ТС!H960,2,1,0,"ЗДВ"),FALSE)," - открыта"))</f>
        <v>Задвижка №008.2.2.2 - открыта</v>
      </c>
      <c r="D960" s="220"/>
      <c r="E960" s="724" t="s">
        <v>72</v>
      </c>
      <c r="F960" s="724" t="s">
        <v>65</v>
      </c>
      <c r="G960" s="724" t="s">
        <v>2503</v>
      </c>
      <c r="H960" s="682">
        <v>23</v>
      </c>
    </row>
    <row r="961" spans="1:8" x14ac:dyDescent="0.25">
      <c r="A961" s="673" t="s">
        <v>1396</v>
      </c>
      <c r="B961" s="316">
        <v>959</v>
      </c>
      <c r="C961" s="692" t="str">
        <f ca="1">IF(H961="","Резерв",CONCATENATE(INDIRECT(ADDRESS(3+ТС!H961,2,1,0,"ЗДВ"),FALSE)," - закрыта"))</f>
        <v>Задвижка №008.2.2.2 - закрыта</v>
      </c>
      <c r="D961" s="220"/>
      <c r="E961" s="724" t="s">
        <v>72</v>
      </c>
      <c r="F961" s="724" t="s">
        <v>65</v>
      </c>
      <c r="G961" s="724" t="s">
        <v>2504</v>
      </c>
      <c r="H961" s="683">
        <v>23</v>
      </c>
    </row>
    <row r="962" spans="1:8" x14ac:dyDescent="0.25">
      <c r="A962" s="673" t="s">
        <v>1397</v>
      </c>
      <c r="B962" s="316">
        <v>960</v>
      </c>
      <c r="C962" s="692" t="str">
        <f ca="1">IF(H962="","Резерв",CONCATENATE(INDIRECT(ADDRESS(3+ТС!H962,2,1,0,"ЗДВ"),FALSE)," - открывается"))</f>
        <v>Задвижка №008.2.2.2 - открывается</v>
      </c>
      <c r="D962" s="220"/>
      <c r="E962" s="724" t="s">
        <v>72</v>
      </c>
      <c r="F962" s="724" t="s">
        <v>65</v>
      </c>
      <c r="G962" s="724" t="s">
        <v>2502</v>
      </c>
      <c r="H962" s="683">
        <v>23</v>
      </c>
    </row>
    <row r="963" spans="1:8" x14ac:dyDescent="0.25">
      <c r="A963" s="673" t="s">
        <v>1398</v>
      </c>
      <c r="B963" s="316">
        <v>961</v>
      </c>
      <c r="C963" s="692" t="str">
        <f ca="1">IF(H963="","Резерв",CONCATENATE(INDIRECT(ADDRESS(3+ТС!H963,2,1,0,"ЗДВ"),FALSE)," - закрывается"))</f>
        <v>Задвижка №008.2.2.2 - закрывается</v>
      </c>
      <c r="D963" s="220"/>
      <c r="E963" s="724" t="s">
        <v>72</v>
      </c>
      <c r="F963" s="724" t="s">
        <v>65</v>
      </c>
      <c r="G963" s="724" t="s">
        <v>2364</v>
      </c>
      <c r="H963" s="683">
        <v>23</v>
      </c>
    </row>
    <row r="964" spans="1:8" x14ac:dyDescent="0.25">
      <c r="A964" s="673" t="s">
        <v>1399</v>
      </c>
      <c r="B964" s="316">
        <v>962</v>
      </c>
      <c r="C964" s="692" t="str">
        <f ca="1">IF(H964="","Резерв",CONCATENATE(INDIRECT(ADDRESS(3+ТС!H964,2,1,0,"ЗДВ"),FALSE)," - промежуточное положение"))</f>
        <v>Задвижка №008.2.2.2 - промежуточное положение</v>
      </c>
      <c r="D964" s="220"/>
      <c r="E964" s="724" t="s">
        <v>72</v>
      </c>
      <c r="F964" s="724" t="s">
        <v>65</v>
      </c>
      <c r="G964" s="724" t="s">
        <v>2363</v>
      </c>
      <c r="H964" s="683">
        <v>23</v>
      </c>
    </row>
    <row r="965" spans="1:8" x14ac:dyDescent="0.25">
      <c r="A965" s="673" t="s">
        <v>1400</v>
      </c>
      <c r="B965" s="316">
        <v>963</v>
      </c>
      <c r="C965" s="692" t="str">
        <f ca="1">IF(H965="","Резерв",CONCATENATE(INDIRECT(ADDRESS(3+ТС!H965,2,1,0,"ЗДВ"),FALSE)," - контроль наличия напр. упр."))</f>
        <v>Задвижка №008.2.2.2 - контроль наличия напр. упр.</v>
      </c>
      <c r="D965" s="220"/>
      <c r="E965" s="724" t="s">
        <v>72</v>
      </c>
      <c r="F965" s="724" t="s">
        <v>65</v>
      </c>
      <c r="G965" s="724" t="s">
        <v>2513</v>
      </c>
      <c r="H965" s="683">
        <v>23</v>
      </c>
    </row>
    <row r="966" spans="1:8" x14ac:dyDescent="0.25">
      <c r="A966" s="673" t="s">
        <v>1401</v>
      </c>
      <c r="B966" s="316">
        <v>964</v>
      </c>
      <c r="C966" s="680" t="str">
        <f ca="1">IF(H966="","Резерв",CONCATENATE(INDIRECT(ADDRESS(3+ТС!H966,2,1,0,"ЗДВ"),FALSE)," - режим управления дистанционный"))</f>
        <v>Резерв</v>
      </c>
      <c r="D966" s="220"/>
      <c r="E966" s="724" t="s">
        <v>72</v>
      </c>
      <c r="F966" s="724" t="s">
        <v>65</v>
      </c>
      <c r="G966" s="139" t="s">
        <v>2507</v>
      </c>
      <c r="H966" s="683"/>
    </row>
    <row r="967" spans="1:8" x14ac:dyDescent="0.25">
      <c r="A967" s="673" t="s">
        <v>1402</v>
      </c>
      <c r="B967" s="316">
        <v>965</v>
      </c>
      <c r="C967" s="692" t="str">
        <f ca="1">IF(H967="","Резерв",CONCATENATE(INDIRECT(ADDRESS(3+ТС!H967,2,1,0,"ЗДВ"),FALSE)," - включен режим имитации"))</f>
        <v>Задвижка №008.2.2.2 - включен режим имитации</v>
      </c>
      <c r="D967" s="220"/>
      <c r="E967" s="724" t="s">
        <v>72</v>
      </c>
      <c r="F967" s="724" t="s">
        <v>65</v>
      </c>
      <c r="G967" s="724" t="s">
        <v>2338</v>
      </c>
      <c r="H967" s="683">
        <v>23</v>
      </c>
    </row>
    <row r="968" spans="1:8" x14ac:dyDescent="0.25">
      <c r="A968" s="673" t="s">
        <v>1403</v>
      </c>
      <c r="B968" s="316">
        <v>966</v>
      </c>
      <c r="C968" s="692" t="str">
        <f ca="1">IF(H968="","Резерв",CONCATENATE(INDIRECT(ADDRESS(3+ТС!H968,2,1,0,"ЗДВ"),FALSE)," - невыполнение команды открыть"))</f>
        <v>Задвижка №008.2.2.2 - невыполнение команды открыть</v>
      </c>
      <c r="D968" s="220"/>
      <c r="E968" s="724" t="s">
        <v>72</v>
      </c>
      <c r="F968" s="724" t="s">
        <v>65</v>
      </c>
      <c r="G968" s="724" t="s">
        <v>2519</v>
      </c>
      <c r="H968" s="683">
        <v>23</v>
      </c>
    </row>
    <row r="969" spans="1:8" x14ac:dyDescent="0.25">
      <c r="A969" s="673" t="s">
        <v>1404</v>
      </c>
      <c r="B969" s="316">
        <v>967</v>
      </c>
      <c r="C969" s="692" t="str">
        <f ca="1">IF(H969="","Резерв",CONCATENATE(INDIRECT(ADDRESS(3+ТС!H969,2,1,0,"ЗДВ"),FALSE)," - невыполнение команды закрыть"))</f>
        <v>Задвижка №008.2.2.2 - невыполнение команды закрыть</v>
      </c>
      <c r="D969" s="220"/>
      <c r="E969" s="724" t="s">
        <v>72</v>
      </c>
      <c r="F969" s="724" t="s">
        <v>65</v>
      </c>
      <c r="G969" s="724" t="s">
        <v>2520</v>
      </c>
      <c r="H969" s="683">
        <v>23</v>
      </c>
    </row>
    <row r="970" spans="1:8" x14ac:dyDescent="0.25">
      <c r="A970" s="673" t="s">
        <v>1405</v>
      </c>
      <c r="B970" s="316">
        <v>968</v>
      </c>
      <c r="C970" s="692" t="str">
        <f ca="1">IF(H970="","Резерв",CONCATENATE(INDIRECT(ADDRESS(3+ТС!H970,2,1,0,"ЗДВ"),FALSE)," - невыполнение команды стоп"))</f>
        <v>Задвижка №008.2.2.2 - невыполнение команды стоп</v>
      </c>
      <c r="D970" s="220"/>
      <c r="E970" s="724" t="s">
        <v>72</v>
      </c>
      <c r="F970" s="724" t="s">
        <v>65</v>
      </c>
      <c r="G970" s="724" t="s">
        <v>2521</v>
      </c>
      <c r="H970" s="683">
        <v>23</v>
      </c>
    </row>
    <row r="971" spans="1:8" x14ac:dyDescent="0.25">
      <c r="A971" s="673" t="s">
        <v>1406</v>
      </c>
      <c r="B971" s="316">
        <v>969</v>
      </c>
      <c r="C971" s="680" t="str">
        <f ca="1">IF(H971="","Резерв",CONCATENATE(INDIRECT(ADDRESS(3+ТС!H971,2,1,0,"ЗДВ"),FALSE)," - несовпадение интерефейсных и дискретных сигналов"))</f>
        <v>Резерв</v>
      </c>
      <c r="D971" s="220"/>
      <c r="E971" s="724" t="s">
        <v>72</v>
      </c>
      <c r="F971" s="724" t="s">
        <v>65</v>
      </c>
      <c r="G971" s="724" t="s">
        <v>3631</v>
      </c>
      <c r="H971" s="683"/>
    </row>
    <row r="972" spans="1:8" x14ac:dyDescent="0.25">
      <c r="A972" s="673" t="s">
        <v>1407</v>
      </c>
      <c r="B972" s="316">
        <v>970</v>
      </c>
      <c r="C972" s="680" t="str">
        <f ca="1">IF(H972="","Резерв",CONCATENATE(INDIRECT(ADDRESS(3+ТС!H972,2,1,0,"ЗДВ"),FALSE)," - нет интерфейсной связи с БУ привода"))</f>
        <v>Резерв</v>
      </c>
      <c r="D972" s="220"/>
      <c r="E972" s="724" t="s">
        <v>72</v>
      </c>
      <c r="F972" s="724" t="s">
        <v>65</v>
      </c>
      <c r="G972" s="724" t="s">
        <v>3593</v>
      </c>
      <c r="H972" s="683"/>
    </row>
    <row r="973" spans="1:8" x14ac:dyDescent="0.25">
      <c r="A973" s="673" t="s">
        <v>1408</v>
      </c>
      <c r="B973" s="316">
        <v>971</v>
      </c>
      <c r="C973" s="692" t="str">
        <f ca="1">IF(H973="","Резерв",CONCATENATE(INDIRECT(ADDRESS(3+ТС!H973,2,1,0,"ЗДВ"),FALSE)," - моментный выключатель открытия"))</f>
        <v>Задвижка №008.2.2.2 - моментный выключатель открытия</v>
      </c>
      <c r="D973" s="220"/>
      <c r="E973" s="724" t="s">
        <v>72</v>
      </c>
      <c r="F973" s="724" t="s">
        <v>65</v>
      </c>
      <c r="G973" s="724" t="s">
        <v>3218</v>
      </c>
      <c r="H973" s="683">
        <v>23</v>
      </c>
    </row>
    <row r="974" spans="1:8" x14ac:dyDescent="0.25">
      <c r="A974" s="673" t="s">
        <v>1409</v>
      </c>
      <c r="B974" s="316">
        <v>972</v>
      </c>
      <c r="C974" s="692" t="str">
        <f ca="1">IF(H974="","Резерв",CONCATENATE(INDIRECT(ADDRESS(3+ТС!H974,2,1,0,"ЗДВ"),FALSE)," - моментный выключатель закрытия"))</f>
        <v>Задвижка №008.2.2.2 - моментный выключатель закрытия</v>
      </c>
      <c r="D974" s="220"/>
      <c r="E974" s="724" t="s">
        <v>72</v>
      </c>
      <c r="F974" s="724" t="s">
        <v>65</v>
      </c>
      <c r="G974" s="724" t="s">
        <v>3219</v>
      </c>
      <c r="H974" s="683">
        <v>23</v>
      </c>
    </row>
    <row r="975" spans="1:8" x14ac:dyDescent="0.25">
      <c r="A975" s="673" t="s">
        <v>1410</v>
      </c>
      <c r="B975" s="316">
        <v>973</v>
      </c>
      <c r="C975" s="680" t="str">
        <f ca="1">IF(H975="","Резерв",CONCATENATE(INDIRECT(ADDRESS(3+ТС!H975,2,1,0,"ЗДВ"),FALSE)," - неисправность"))</f>
        <v>Резерв</v>
      </c>
      <c r="D975" s="220"/>
      <c r="E975" s="724" t="s">
        <v>72</v>
      </c>
      <c r="F975" s="724" t="s">
        <v>65</v>
      </c>
      <c r="G975" s="724" t="s">
        <v>2516</v>
      </c>
      <c r="H975" s="683"/>
    </row>
    <row r="976" spans="1:8" x14ac:dyDescent="0.25">
      <c r="A976" s="673" t="s">
        <v>1411</v>
      </c>
      <c r="B976" s="316">
        <v>974</v>
      </c>
      <c r="C976" s="680" t="str">
        <f ca="1">IF(H976="","Резерв",CONCATENATE(INDIRECT(ADDRESS(3+ТС!H976,2,1,0,"ЗДВ"),FALSE)," - самопроизвольное открытие"))</f>
        <v>Резерв</v>
      </c>
      <c r="D976" s="220"/>
      <c r="E976" s="724" t="s">
        <v>72</v>
      </c>
      <c r="F976" s="724" t="s">
        <v>65</v>
      </c>
      <c r="G976" s="724" t="s">
        <v>2522</v>
      </c>
      <c r="H976" s="683"/>
    </row>
    <row r="977" spans="1:8" x14ac:dyDescent="0.25">
      <c r="A977" s="673" t="s">
        <v>1412</v>
      </c>
      <c r="B977" s="316">
        <v>975</v>
      </c>
      <c r="C977" s="681" t="str">
        <f ca="1">IF(H977="","Резерв",CONCATENATE(INDIRECT(ADDRESS(3+ТС!H977,2,1,0,"ЗДВ"),FALSE)," - самопроизвольное закрытие"))</f>
        <v>Резерв</v>
      </c>
      <c r="D977" s="220"/>
      <c r="E977" s="724" t="s">
        <v>72</v>
      </c>
      <c r="F977" s="724" t="s">
        <v>65</v>
      </c>
      <c r="G977" s="307" t="s">
        <v>2523</v>
      </c>
      <c r="H977" s="684"/>
    </row>
    <row r="978" spans="1:8" x14ac:dyDescent="0.25">
      <c r="A978" s="673" t="s">
        <v>1413</v>
      </c>
      <c r="B978" s="316">
        <v>976</v>
      </c>
      <c r="C978" s="691" t="str">
        <f ca="1">IF(H978="","Резерв",CONCATENATE(INDIRECT(ADDRESS(3+ТС!H978,2,1,0,"ЗДВ"),FALSE)," - открыта"))</f>
        <v>Задвижка №024.1 - открыта</v>
      </c>
      <c r="D978" s="220"/>
      <c r="E978" s="724" t="s">
        <v>72</v>
      </c>
      <c r="F978" s="724" t="s">
        <v>65</v>
      </c>
      <c r="G978" s="724" t="s">
        <v>2503</v>
      </c>
      <c r="H978" s="683">
        <f>H960+1</f>
        <v>24</v>
      </c>
    </row>
    <row r="979" spans="1:8" x14ac:dyDescent="0.25">
      <c r="A979" s="673" t="s">
        <v>1414</v>
      </c>
      <c r="B979" s="316">
        <v>977</v>
      </c>
      <c r="C979" s="692" t="str">
        <f ca="1">IF(H979="","Резерв",CONCATENATE(INDIRECT(ADDRESS(3+ТС!H979,2,1,0,"ЗДВ"),FALSE)," - закрыта"))</f>
        <v>Задвижка №024.1 - закрыта</v>
      </c>
      <c r="D979" s="220"/>
      <c r="E979" s="724" t="s">
        <v>72</v>
      </c>
      <c r="F979" s="724" t="s">
        <v>65</v>
      </c>
      <c r="G979" s="724" t="s">
        <v>2504</v>
      </c>
      <c r="H979" s="683">
        <f t="shared" ref="H979:H988" si="0">H961+1</f>
        <v>24</v>
      </c>
    </row>
    <row r="980" spans="1:8" x14ac:dyDescent="0.25">
      <c r="A980" s="673" t="s">
        <v>1415</v>
      </c>
      <c r="B980" s="316">
        <v>978</v>
      </c>
      <c r="C980" s="692" t="str">
        <f ca="1">IF(H980="","Резерв",CONCATENATE(INDIRECT(ADDRESS(3+ТС!H980,2,1,0,"ЗДВ"),FALSE)," - открывается"))</f>
        <v>Задвижка №024.1 - открывается</v>
      </c>
      <c r="D980" s="220"/>
      <c r="E980" s="724" t="s">
        <v>72</v>
      </c>
      <c r="F980" s="724" t="s">
        <v>65</v>
      </c>
      <c r="G980" s="724" t="s">
        <v>2502</v>
      </c>
      <c r="H980" s="683">
        <f t="shared" si="0"/>
        <v>24</v>
      </c>
    </row>
    <row r="981" spans="1:8" x14ac:dyDescent="0.25">
      <c r="A981" s="673" t="s">
        <v>1416</v>
      </c>
      <c r="B981" s="316">
        <v>979</v>
      </c>
      <c r="C981" s="692" t="str">
        <f ca="1">IF(H981="","Резерв",CONCATENATE(INDIRECT(ADDRESS(3+ТС!H981,2,1,0,"ЗДВ"),FALSE)," - закрывается"))</f>
        <v>Задвижка №024.1 - закрывается</v>
      </c>
      <c r="D981" s="220"/>
      <c r="E981" s="724" t="s">
        <v>72</v>
      </c>
      <c r="F981" s="724" t="s">
        <v>65</v>
      </c>
      <c r="G981" s="724" t="s">
        <v>2364</v>
      </c>
      <c r="H981" s="683">
        <f t="shared" si="0"/>
        <v>24</v>
      </c>
    </row>
    <row r="982" spans="1:8" x14ac:dyDescent="0.25">
      <c r="A982" s="673" t="s">
        <v>1417</v>
      </c>
      <c r="B982" s="316">
        <v>980</v>
      </c>
      <c r="C982" s="692" t="str">
        <f ca="1">IF(H982="","Резерв",CONCATENATE(INDIRECT(ADDRESS(3+ТС!H982,2,1,0,"ЗДВ"),FALSE)," - промежуточное положение"))</f>
        <v>Задвижка №024.1 - промежуточное положение</v>
      </c>
      <c r="D982" s="220"/>
      <c r="E982" s="724" t="s">
        <v>72</v>
      </c>
      <c r="F982" s="724" t="s">
        <v>65</v>
      </c>
      <c r="G982" s="724" t="s">
        <v>2363</v>
      </c>
      <c r="H982" s="683">
        <f t="shared" si="0"/>
        <v>24</v>
      </c>
    </row>
    <row r="983" spans="1:8" x14ac:dyDescent="0.25">
      <c r="A983" s="673" t="s">
        <v>1418</v>
      </c>
      <c r="B983" s="316">
        <v>981</v>
      </c>
      <c r="C983" s="692" t="str">
        <f ca="1">IF(H983="","Резерв",CONCATENATE(INDIRECT(ADDRESS(3+ТС!H983,2,1,0,"ЗДВ"),FALSE)," - контроль наличия напр. упр."))</f>
        <v>Задвижка №024.1 - контроль наличия напр. упр.</v>
      </c>
      <c r="D983" s="220"/>
      <c r="E983" s="724" t="s">
        <v>72</v>
      </c>
      <c r="F983" s="724" t="s">
        <v>65</v>
      </c>
      <c r="G983" s="724" t="s">
        <v>2513</v>
      </c>
      <c r="H983" s="683">
        <f t="shared" si="0"/>
        <v>24</v>
      </c>
    </row>
    <row r="984" spans="1:8" x14ac:dyDescent="0.25">
      <c r="A984" s="673" t="s">
        <v>1419</v>
      </c>
      <c r="B984" s="316">
        <v>982</v>
      </c>
      <c r="C984" s="680" t="str">
        <f ca="1">IF(H984="","Резерв",CONCATENATE(INDIRECT(ADDRESS(3+ТС!H984,2,1,0,"ЗДВ"),FALSE)," - режим управления дистанционный"))</f>
        <v>Резерв</v>
      </c>
      <c r="D984" s="220"/>
      <c r="E984" s="724" t="s">
        <v>72</v>
      </c>
      <c r="F984" s="724" t="s">
        <v>65</v>
      </c>
      <c r="G984" s="139" t="s">
        <v>2507</v>
      </c>
      <c r="H984" s="683"/>
    </row>
    <row r="985" spans="1:8" x14ac:dyDescent="0.25">
      <c r="A985" s="673" t="s">
        <v>1420</v>
      </c>
      <c r="B985" s="316">
        <v>983</v>
      </c>
      <c r="C985" s="692" t="str">
        <f ca="1">IF(H985="","Резерв",CONCATENATE(INDIRECT(ADDRESS(3+ТС!H985,2,1,0,"ЗДВ"),FALSE)," - включен режим имитации"))</f>
        <v>Задвижка №024.1 - включен режим имитации</v>
      </c>
      <c r="D985" s="220"/>
      <c r="E985" s="724" t="s">
        <v>72</v>
      </c>
      <c r="F985" s="724" t="s">
        <v>65</v>
      </c>
      <c r="G985" s="724" t="s">
        <v>2338</v>
      </c>
      <c r="H985" s="683">
        <f t="shared" si="0"/>
        <v>24</v>
      </c>
    </row>
    <row r="986" spans="1:8" x14ac:dyDescent="0.25">
      <c r="A986" s="673" t="s">
        <v>1421</v>
      </c>
      <c r="B986" s="316">
        <v>984</v>
      </c>
      <c r="C986" s="692" t="str">
        <f ca="1">IF(H986="","Резерв",CONCATENATE(INDIRECT(ADDRESS(3+ТС!H986,2,1,0,"ЗДВ"),FALSE)," - невыполнение команды открыть"))</f>
        <v>Задвижка №024.1 - невыполнение команды открыть</v>
      </c>
      <c r="D986" s="220"/>
      <c r="E986" s="724" t="s">
        <v>72</v>
      </c>
      <c r="F986" s="724" t="s">
        <v>65</v>
      </c>
      <c r="G986" s="724" t="s">
        <v>2519</v>
      </c>
      <c r="H986" s="683">
        <f t="shared" si="0"/>
        <v>24</v>
      </c>
    </row>
    <row r="987" spans="1:8" x14ac:dyDescent="0.25">
      <c r="A987" s="673" t="s">
        <v>1422</v>
      </c>
      <c r="B987" s="316">
        <v>985</v>
      </c>
      <c r="C987" s="692" t="str">
        <f ca="1">IF(H987="","Резерв",CONCATENATE(INDIRECT(ADDRESS(3+ТС!H987,2,1,0,"ЗДВ"),FALSE)," - невыполнение команды закрыть"))</f>
        <v>Задвижка №024.1 - невыполнение команды закрыть</v>
      </c>
      <c r="D987" s="220"/>
      <c r="E987" s="724" t="s">
        <v>72</v>
      </c>
      <c r="F987" s="724" t="s">
        <v>65</v>
      </c>
      <c r="G987" s="724" t="s">
        <v>2520</v>
      </c>
      <c r="H987" s="683">
        <f t="shared" si="0"/>
        <v>24</v>
      </c>
    </row>
    <row r="988" spans="1:8" x14ac:dyDescent="0.25">
      <c r="A988" s="673" t="s">
        <v>1423</v>
      </c>
      <c r="B988" s="316">
        <v>986</v>
      </c>
      <c r="C988" s="692" t="str">
        <f ca="1">IF(H988="","Резерв",CONCATENATE(INDIRECT(ADDRESS(3+ТС!H988,2,1,0,"ЗДВ"),FALSE)," - невыполнение команды стоп"))</f>
        <v>Задвижка №024.1 - невыполнение команды стоп</v>
      </c>
      <c r="D988" s="220"/>
      <c r="E988" s="724" t="s">
        <v>72</v>
      </c>
      <c r="F988" s="724" t="s">
        <v>65</v>
      </c>
      <c r="G988" s="724" t="s">
        <v>2521</v>
      </c>
      <c r="H988" s="683">
        <f t="shared" si="0"/>
        <v>24</v>
      </c>
    </row>
    <row r="989" spans="1:8" x14ac:dyDescent="0.25">
      <c r="A989" s="673" t="s">
        <v>1424</v>
      </c>
      <c r="B989" s="316">
        <v>987</v>
      </c>
      <c r="C989" s="680" t="str">
        <f ca="1">IF(H989="","Резерв",CONCATENATE(INDIRECT(ADDRESS(3+ТС!H989,2,1,0,"ЗДВ"),FALSE)," - несовпадение интерефейсных и дискретных сигналов"))</f>
        <v>Резерв</v>
      </c>
      <c r="D989" s="220"/>
      <c r="E989" s="724" t="s">
        <v>72</v>
      </c>
      <c r="F989" s="724" t="s">
        <v>65</v>
      </c>
      <c r="G989" s="724" t="s">
        <v>3631</v>
      </c>
      <c r="H989" s="683"/>
    </row>
    <row r="990" spans="1:8" x14ac:dyDescent="0.25">
      <c r="A990" s="673" t="s">
        <v>1425</v>
      </c>
      <c r="B990" s="316">
        <v>988</v>
      </c>
      <c r="C990" s="680" t="str">
        <f ca="1">IF(H990="","Резерв",CONCATENATE(INDIRECT(ADDRESS(3+ТС!H990,2,1,0,"ЗДВ"),FALSE)," - нет интерфейсной связи с БУ привода"))</f>
        <v>Резерв</v>
      </c>
      <c r="D990" s="220"/>
      <c r="E990" s="724" t="s">
        <v>72</v>
      </c>
      <c r="F990" s="724" t="s">
        <v>65</v>
      </c>
      <c r="G990" s="724" t="s">
        <v>3593</v>
      </c>
      <c r="H990" s="683"/>
    </row>
    <row r="991" spans="1:8" x14ac:dyDescent="0.25">
      <c r="A991" s="673" t="s">
        <v>1426</v>
      </c>
      <c r="B991" s="316">
        <v>989</v>
      </c>
      <c r="C991" s="692" t="str">
        <f ca="1">IF(H991="","Резерв",CONCATENATE(INDIRECT(ADDRESS(3+ТС!H991,2,1,0,"ЗДВ"),FALSE)," - моментный выключатель открытия"))</f>
        <v>Задвижка №024.1 - моментный выключатель открытия</v>
      </c>
      <c r="D991" s="220"/>
      <c r="E991" s="724" t="s">
        <v>72</v>
      </c>
      <c r="F991" s="724" t="s">
        <v>65</v>
      </c>
      <c r="G991" s="724" t="s">
        <v>3218</v>
      </c>
      <c r="H991" s="683">
        <f>H973+1</f>
        <v>24</v>
      </c>
    </row>
    <row r="992" spans="1:8" x14ac:dyDescent="0.25">
      <c r="A992" s="673" t="s">
        <v>1427</v>
      </c>
      <c r="B992" s="316">
        <v>990</v>
      </c>
      <c r="C992" s="692" t="str">
        <f ca="1">IF(H992="","Резерв",CONCATENATE(INDIRECT(ADDRESS(3+ТС!H992,2,1,0,"ЗДВ"),FALSE)," - моментный выключатель закрытия"))</f>
        <v>Задвижка №024.1 - моментный выключатель закрытия</v>
      </c>
      <c r="D992" s="220"/>
      <c r="E992" s="724" t="s">
        <v>72</v>
      </c>
      <c r="F992" s="724" t="s">
        <v>65</v>
      </c>
      <c r="G992" s="724" t="s">
        <v>3219</v>
      </c>
      <c r="H992" s="683">
        <f>H974+1</f>
        <v>24</v>
      </c>
    </row>
    <row r="993" spans="1:8" x14ac:dyDescent="0.25">
      <c r="A993" s="673" t="s">
        <v>1428</v>
      </c>
      <c r="B993" s="316">
        <v>991</v>
      </c>
      <c r="C993" s="680" t="str">
        <f ca="1">IF(H993="","Резерв",CONCATENATE(INDIRECT(ADDRESS(3+ТС!H993,2,1,0,"ЗДВ"),FALSE)," - неисправность"))</f>
        <v>Резерв</v>
      </c>
      <c r="D993" s="220"/>
      <c r="E993" s="724" t="s">
        <v>72</v>
      </c>
      <c r="F993" s="724" t="s">
        <v>65</v>
      </c>
      <c r="G993" s="724" t="s">
        <v>2516</v>
      </c>
      <c r="H993" s="683"/>
    </row>
    <row r="994" spans="1:8" x14ac:dyDescent="0.25">
      <c r="A994" s="673" t="s">
        <v>1429</v>
      </c>
      <c r="B994" s="316">
        <v>992</v>
      </c>
      <c r="C994" s="680" t="str">
        <f ca="1">IF(H994="","Резерв",CONCATENATE(INDIRECT(ADDRESS(3+ТС!H994,2,1,0,"ЗДВ"),FALSE)," - самопроизвольное открытие"))</f>
        <v>Резерв</v>
      </c>
      <c r="D994" s="220"/>
      <c r="E994" s="724" t="s">
        <v>72</v>
      </c>
      <c r="F994" s="724" t="s">
        <v>65</v>
      </c>
      <c r="G994" s="724" t="s">
        <v>2522</v>
      </c>
      <c r="H994" s="683"/>
    </row>
    <row r="995" spans="1:8" x14ac:dyDescent="0.25">
      <c r="A995" s="673" t="s">
        <v>1430</v>
      </c>
      <c r="B995" s="316">
        <v>993</v>
      </c>
      <c r="C995" s="681" t="str">
        <f ca="1">IF(H995="","Резерв",CONCATENATE(INDIRECT(ADDRESS(3+ТС!H995,2,1,0,"ЗДВ"),FALSE)," - самопроизвольное закрытие"))</f>
        <v>Резерв</v>
      </c>
      <c r="D995" s="220"/>
      <c r="E995" s="724" t="s">
        <v>72</v>
      </c>
      <c r="F995" s="724" t="s">
        <v>65</v>
      </c>
      <c r="G995" s="307" t="s">
        <v>2523</v>
      </c>
      <c r="H995" s="684"/>
    </row>
    <row r="996" spans="1:8" x14ac:dyDescent="0.25">
      <c r="A996" s="673" t="s">
        <v>1431</v>
      </c>
      <c r="B996" s="316">
        <v>994</v>
      </c>
      <c r="C996" s="691" t="str">
        <f ca="1">IF(H996="","Резерв",CONCATENATE(INDIRECT(ADDRESS(3+ТС!H996,2,1,0,"ЗДВ"),FALSE)," - открыта"))</f>
        <v>Задвижка №024.2 - открыта</v>
      </c>
      <c r="D996" s="220"/>
      <c r="E996" s="724" t="s">
        <v>72</v>
      </c>
      <c r="F996" s="724" t="s">
        <v>65</v>
      </c>
      <c r="G996" s="724" t="s">
        <v>2503</v>
      </c>
      <c r="H996" s="683">
        <f>H978+1</f>
        <v>25</v>
      </c>
    </row>
    <row r="997" spans="1:8" x14ac:dyDescent="0.25">
      <c r="A997" s="673" t="s">
        <v>1432</v>
      </c>
      <c r="B997" s="316">
        <v>995</v>
      </c>
      <c r="C997" s="692" t="str">
        <f ca="1">IF(H997="","Резерв",CONCATENATE(INDIRECT(ADDRESS(3+ТС!H997,2,1,0,"ЗДВ"),FALSE)," - закрыта"))</f>
        <v>Задвижка №024.2 - закрыта</v>
      </c>
      <c r="D997" s="220"/>
      <c r="E997" s="724" t="s">
        <v>72</v>
      </c>
      <c r="F997" s="724" t="s">
        <v>65</v>
      </c>
      <c r="G997" s="724" t="s">
        <v>2504</v>
      </c>
      <c r="H997" s="683">
        <f t="shared" ref="H997:H1006" si="1">H979+1</f>
        <v>25</v>
      </c>
    </row>
    <row r="998" spans="1:8" x14ac:dyDescent="0.25">
      <c r="A998" s="673" t="s">
        <v>1433</v>
      </c>
      <c r="B998" s="316">
        <v>996</v>
      </c>
      <c r="C998" s="692" t="str">
        <f ca="1">IF(H998="","Резерв",CONCATENATE(INDIRECT(ADDRESS(3+ТС!H998,2,1,0,"ЗДВ"),FALSE)," - открывается"))</f>
        <v>Задвижка №024.2 - открывается</v>
      </c>
      <c r="D998" s="220"/>
      <c r="E998" s="724" t="s">
        <v>72</v>
      </c>
      <c r="F998" s="724" t="s">
        <v>65</v>
      </c>
      <c r="G998" s="724" t="s">
        <v>2502</v>
      </c>
      <c r="H998" s="683">
        <f t="shared" si="1"/>
        <v>25</v>
      </c>
    </row>
    <row r="999" spans="1:8" x14ac:dyDescent="0.25">
      <c r="A999" s="673" t="s">
        <v>1434</v>
      </c>
      <c r="B999" s="316">
        <v>997</v>
      </c>
      <c r="C999" s="692" t="str">
        <f ca="1">IF(H999="","Резерв",CONCATENATE(INDIRECT(ADDRESS(3+ТС!H999,2,1,0,"ЗДВ"),FALSE)," - закрывается"))</f>
        <v>Задвижка №024.2 - закрывается</v>
      </c>
      <c r="D999" s="220"/>
      <c r="E999" s="724" t="s">
        <v>72</v>
      </c>
      <c r="F999" s="724" t="s">
        <v>65</v>
      </c>
      <c r="G999" s="724" t="s">
        <v>2364</v>
      </c>
      <c r="H999" s="683">
        <f t="shared" si="1"/>
        <v>25</v>
      </c>
    </row>
    <row r="1000" spans="1:8" x14ac:dyDescent="0.25">
      <c r="A1000" s="673" t="s">
        <v>1435</v>
      </c>
      <c r="B1000" s="316">
        <v>998</v>
      </c>
      <c r="C1000" s="692" t="str">
        <f ca="1">IF(H1000="","Резерв",CONCATENATE(INDIRECT(ADDRESS(3+ТС!H1000,2,1,0,"ЗДВ"),FALSE)," - промежуточное положение"))</f>
        <v>Задвижка №024.2 - промежуточное положение</v>
      </c>
      <c r="D1000" s="220"/>
      <c r="E1000" s="724" t="s">
        <v>72</v>
      </c>
      <c r="F1000" s="724" t="s">
        <v>65</v>
      </c>
      <c r="G1000" s="724" t="s">
        <v>2363</v>
      </c>
      <c r="H1000" s="683">
        <f t="shared" si="1"/>
        <v>25</v>
      </c>
    </row>
    <row r="1001" spans="1:8" x14ac:dyDescent="0.25">
      <c r="A1001" s="673" t="s">
        <v>1436</v>
      </c>
      <c r="B1001" s="316">
        <v>999</v>
      </c>
      <c r="C1001" s="692" t="str">
        <f ca="1">IF(H1001="","Резерв",CONCATENATE(INDIRECT(ADDRESS(3+ТС!H1001,2,1,0,"ЗДВ"),FALSE)," - контроль наличия напр. упр."))</f>
        <v>Задвижка №024.2 - контроль наличия напр. упр.</v>
      </c>
      <c r="D1001" s="220"/>
      <c r="E1001" s="724" t="s">
        <v>72</v>
      </c>
      <c r="F1001" s="724" t="s">
        <v>65</v>
      </c>
      <c r="G1001" s="724" t="s">
        <v>2513</v>
      </c>
      <c r="H1001" s="683">
        <f t="shared" si="1"/>
        <v>25</v>
      </c>
    </row>
    <row r="1002" spans="1:8" x14ac:dyDescent="0.25">
      <c r="A1002" s="673" t="s">
        <v>1437</v>
      </c>
      <c r="B1002" s="316">
        <v>1000</v>
      </c>
      <c r="C1002" s="680" t="str">
        <f ca="1">IF(H1002="","Резерв",CONCATENATE(INDIRECT(ADDRESS(3+ТС!H1002,2,1,0,"ЗДВ"),FALSE)," - режим управления дистанционный"))</f>
        <v>Резерв</v>
      </c>
      <c r="D1002" s="220"/>
      <c r="E1002" s="724" t="s">
        <v>72</v>
      </c>
      <c r="F1002" s="724" t="s">
        <v>65</v>
      </c>
      <c r="G1002" s="139" t="s">
        <v>2507</v>
      </c>
      <c r="H1002" s="683"/>
    </row>
    <row r="1003" spans="1:8" x14ac:dyDescent="0.25">
      <c r="A1003" s="673" t="s">
        <v>1438</v>
      </c>
      <c r="B1003" s="316">
        <v>1001</v>
      </c>
      <c r="C1003" s="692" t="str">
        <f ca="1">IF(H1003="","Резерв",CONCATENATE(INDIRECT(ADDRESS(3+ТС!H1003,2,1,0,"ЗДВ"),FALSE)," - включен режим имитации"))</f>
        <v>Задвижка №024.2 - включен режим имитации</v>
      </c>
      <c r="D1003" s="220"/>
      <c r="E1003" s="724" t="s">
        <v>72</v>
      </c>
      <c r="F1003" s="724" t="s">
        <v>65</v>
      </c>
      <c r="G1003" s="724" t="s">
        <v>2338</v>
      </c>
      <c r="H1003" s="683">
        <f t="shared" si="1"/>
        <v>25</v>
      </c>
    </row>
    <row r="1004" spans="1:8" x14ac:dyDescent="0.25">
      <c r="A1004" s="673" t="s">
        <v>1439</v>
      </c>
      <c r="B1004" s="316">
        <v>1002</v>
      </c>
      <c r="C1004" s="692" t="str">
        <f ca="1">IF(H1004="","Резерв",CONCATENATE(INDIRECT(ADDRESS(3+ТС!H1004,2,1,0,"ЗДВ"),FALSE)," - невыполнение команды открыть"))</f>
        <v>Задвижка №024.2 - невыполнение команды открыть</v>
      </c>
      <c r="D1004" s="220"/>
      <c r="E1004" s="724" t="s">
        <v>72</v>
      </c>
      <c r="F1004" s="724" t="s">
        <v>65</v>
      </c>
      <c r="G1004" s="724" t="s">
        <v>2519</v>
      </c>
      <c r="H1004" s="683">
        <f t="shared" si="1"/>
        <v>25</v>
      </c>
    </row>
    <row r="1005" spans="1:8" x14ac:dyDescent="0.25">
      <c r="A1005" s="673" t="s">
        <v>1440</v>
      </c>
      <c r="B1005" s="316">
        <v>1003</v>
      </c>
      <c r="C1005" s="692" t="str">
        <f ca="1">IF(H1005="","Резерв",CONCATENATE(INDIRECT(ADDRESS(3+ТС!H1005,2,1,0,"ЗДВ"),FALSE)," - невыполнение команды закрыть"))</f>
        <v>Задвижка №024.2 - невыполнение команды закрыть</v>
      </c>
      <c r="D1005" s="220"/>
      <c r="E1005" s="724" t="s">
        <v>72</v>
      </c>
      <c r="F1005" s="724" t="s">
        <v>65</v>
      </c>
      <c r="G1005" s="724" t="s">
        <v>2520</v>
      </c>
      <c r="H1005" s="683">
        <f t="shared" si="1"/>
        <v>25</v>
      </c>
    </row>
    <row r="1006" spans="1:8" x14ac:dyDescent="0.25">
      <c r="A1006" s="673" t="s">
        <v>1441</v>
      </c>
      <c r="B1006" s="316">
        <v>1004</v>
      </c>
      <c r="C1006" s="692" t="str">
        <f ca="1">IF(H1006="","Резерв",CONCATENATE(INDIRECT(ADDRESS(3+ТС!H1006,2,1,0,"ЗДВ"),FALSE)," - невыполнение команды стоп"))</f>
        <v>Задвижка №024.2 - невыполнение команды стоп</v>
      </c>
      <c r="D1006" s="220"/>
      <c r="E1006" s="724" t="s">
        <v>72</v>
      </c>
      <c r="F1006" s="724" t="s">
        <v>65</v>
      </c>
      <c r="G1006" s="724" t="s">
        <v>2521</v>
      </c>
      <c r="H1006" s="683">
        <f t="shared" si="1"/>
        <v>25</v>
      </c>
    </row>
    <row r="1007" spans="1:8" x14ac:dyDescent="0.25">
      <c r="A1007" s="673" t="s">
        <v>1442</v>
      </c>
      <c r="B1007" s="316">
        <v>1005</v>
      </c>
      <c r="C1007" s="680" t="str">
        <f ca="1">IF(H1007="","Резерв",CONCATENATE(INDIRECT(ADDRESS(3+ТС!H1007,2,1,0,"ЗДВ"),FALSE)," - несовпадение интерефейсных и дискретных сигналов"))</f>
        <v>Резерв</v>
      </c>
      <c r="D1007" s="220"/>
      <c r="E1007" s="724" t="s">
        <v>72</v>
      </c>
      <c r="F1007" s="724" t="s">
        <v>65</v>
      </c>
      <c r="G1007" s="724" t="s">
        <v>3631</v>
      </c>
      <c r="H1007" s="683"/>
    </row>
    <row r="1008" spans="1:8" x14ac:dyDescent="0.25">
      <c r="A1008" s="673" t="s">
        <v>1443</v>
      </c>
      <c r="B1008" s="316">
        <v>1006</v>
      </c>
      <c r="C1008" s="680" t="str">
        <f ca="1">IF(H1008="","Резерв",CONCATENATE(INDIRECT(ADDRESS(3+ТС!H1008,2,1,0,"ЗДВ"),FALSE)," - нет интерфейсной связи с БУ привода"))</f>
        <v>Резерв</v>
      </c>
      <c r="D1008" s="220"/>
      <c r="E1008" s="724" t="s">
        <v>72</v>
      </c>
      <c r="F1008" s="724" t="s">
        <v>65</v>
      </c>
      <c r="G1008" s="724" t="s">
        <v>3593</v>
      </c>
      <c r="H1008" s="683"/>
    </row>
    <row r="1009" spans="1:8" x14ac:dyDescent="0.25">
      <c r="A1009" s="673" t="s">
        <v>1444</v>
      </c>
      <c r="B1009" s="316">
        <v>1007</v>
      </c>
      <c r="C1009" s="692" t="str">
        <f ca="1">IF(H1009="","Резерв",CONCATENATE(INDIRECT(ADDRESS(3+ТС!H1009,2,1,0,"ЗДВ"),FALSE)," - моментный выключатель открытия"))</f>
        <v>Задвижка №024.2 - моментный выключатель открытия</v>
      </c>
      <c r="D1009" s="220"/>
      <c r="E1009" s="724" t="s">
        <v>72</v>
      </c>
      <c r="F1009" s="724" t="s">
        <v>65</v>
      </c>
      <c r="G1009" s="724" t="s">
        <v>3218</v>
      </c>
      <c r="H1009" s="683">
        <f>H991+1</f>
        <v>25</v>
      </c>
    </row>
    <row r="1010" spans="1:8" x14ac:dyDescent="0.25">
      <c r="A1010" s="673" t="s">
        <v>1445</v>
      </c>
      <c r="B1010" s="316">
        <v>1008</v>
      </c>
      <c r="C1010" s="692" t="str">
        <f ca="1">IF(H1010="","Резерв",CONCATENATE(INDIRECT(ADDRESS(3+ТС!H1010,2,1,0,"ЗДВ"),FALSE)," - моментный выключатель закрытия"))</f>
        <v>Задвижка №024.2 - моментный выключатель закрытия</v>
      </c>
      <c r="D1010" s="220"/>
      <c r="E1010" s="724" t="s">
        <v>72</v>
      </c>
      <c r="F1010" s="724" t="s">
        <v>65</v>
      </c>
      <c r="G1010" s="724" t="s">
        <v>3219</v>
      </c>
      <c r="H1010" s="683">
        <f>H992+1</f>
        <v>25</v>
      </c>
    </row>
    <row r="1011" spans="1:8" x14ac:dyDescent="0.25">
      <c r="A1011" s="673" t="s">
        <v>1446</v>
      </c>
      <c r="B1011" s="316">
        <v>1009</v>
      </c>
      <c r="C1011" s="680" t="str">
        <f ca="1">IF(H1011="","Резерв",CONCATENATE(INDIRECT(ADDRESS(3+ТС!H1011,2,1,0,"ЗДВ"),FALSE)," - неисправность"))</f>
        <v>Резерв</v>
      </c>
      <c r="D1011" s="220"/>
      <c r="E1011" s="724" t="s">
        <v>72</v>
      </c>
      <c r="F1011" s="724" t="s">
        <v>65</v>
      </c>
      <c r="G1011" s="724" t="s">
        <v>2516</v>
      </c>
      <c r="H1011" s="683"/>
    </row>
    <row r="1012" spans="1:8" x14ac:dyDescent="0.25">
      <c r="A1012" s="673" t="s">
        <v>1447</v>
      </c>
      <c r="B1012" s="316">
        <v>1010</v>
      </c>
      <c r="C1012" s="680" t="str">
        <f ca="1">IF(H1012="","Резерв",CONCATENATE(INDIRECT(ADDRESS(3+ТС!H1012,2,1,0,"ЗДВ"),FALSE)," - самопроизвольное открытие"))</f>
        <v>Резерв</v>
      </c>
      <c r="D1012" s="220"/>
      <c r="E1012" s="724" t="s">
        <v>72</v>
      </c>
      <c r="F1012" s="724" t="s">
        <v>65</v>
      </c>
      <c r="G1012" s="724" t="s">
        <v>2522</v>
      </c>
      <c r="H1012" s="683"/>
    </row>
    <row r="1013" spans="1:8" x14ac:dyDescent="0.25">
      <c r="A1013" s="673" t="s">
        <v>1448</v>
      </c>
      <c r="B1013" s="316">
        <v>1011</v>
      </c>
      <c r="C1013" s="681" t="str">
        <f ca="1">IF(H1013="","Резерв",CONCATENATE(INDIRECT(ADDRESS(3+ТС!H1013,2,1,0,"ЗДВ"),FALSE)," - самопроизвольное закрытие"))</f>
        <v>Резерв</v>
      </c>
      <c r="D1013" s="220"/>
      <c r="E1013" s="724" t="s">
        <v>72</v>
      </c>
      <c r="F1013" s="724" t="s">
        <v>65</v>
      </c>
      <c r="G1013" s="307" t="s">
        <v>2523</v>
      </c>
      <c r="H1013" s="684"/>
    </row>
    <row r="1014" spans="1:8" x14ac:dyDescent="0.25">
      <c r="A1014" s="673" t="s">
        <v>1449</v>
      </c>
      <c r="B1014" s="316">
        <v>1012</v>
      </c>
      <c r="C1014" s="691" t="str">
        <f ca="1">IF(H1014="","Резерв",CONCATENATE(INDIRECT(ADDRESS(3+ТС!H1014,2,1,0,"ЗДВ"),FALSE)," - открыта"))</f>
        <v xml:space="preserve"> - открыта</v>
      </c>
      <c r="D1014" s="220"/>
      <c r="E1014" s="724" t="s">
        <v>72</v>
      </c>
      <c r="F1014" s="724" t="s">
        <v>65</v>
      </c>
      <c r="G1014" s="724" t="s">
        <v>2503</v>
      </c>
      <c r="H1014" s="683">
        <f>H996+1</f>
        <v>26</v>
      </c>
    </row>
    <row r="1015" spans="1:8" x14ac:dyDescent="0.25">
      <c r="A1015" s="673" t="s">
        <v>1450</v>
      </c>
      <c r="B1015" s="316">
        <v>1013</v>
      </c>
      <c r="C1015" s="692" t="str">
        <f ca="1">IF(H1015="","Резерв",CONCATENATE(INDIRECT(ADDRESS(3+ТС!H1015,2,1,0,"ЗДВ"),FALSE)," - закрыта"))</f>
        <v xml:space="preserve"> - закрыта</v>
      </c>
      <c r="D1015" s="220"/>
      <c r="E1015" s="724" t="s">
        <v>72</v>
      </c>
      <c r="F1015" s="724" t="s">
        <v>65</v>
      </c>
      <c r="G1015" s="724" t="s">
        <v>2504</v>
      </c>
      <c r="H1015" s="683">
        <f t="shared" ref="H1015:H1024" si="2">H997+1</f>
        <v>26</v>
      </c>
    </row>
    <row r="1016" spans="1:8" x14ac:dyDescent="0.25">
      <c r="A1016" s="673" t="s">
        <v>1451</v>
      </c>
      <c r="B1016" s="316">
        <v>1014</v>
      </c>
      <c r="C1016" s="692" t="str">
        <f ca="1">IF(H1016="","Резерв",CONCATENATE(INDIRECT(ADDRESS(3+ТС!H1016,2,1,0,"ЗДВ"),FALSE)," - открывается"))</f>
        <v xml:space="preserve"> - открывается</v>
      </c>
      <c r="D1016" s="220"/>
      <c r="E1016" s="724" t="s">
        <v>72</v>
      </c>
      <c r="F1016" s="724" t="s">
        <v>65</v>
      </c>
      <c r="G1016" s="724" t="s">
        <v>2502</v>
      </c>
      <c r="H1016" s="683">
        <f t="shared" si="2"/>
        <v>26</v>
      </c>
    </row>
    <row r="1017" spans="1:8" x14ac:dyDescent="0.25">
      <c r="A1017" s="673" t="s">
        <v>1452</v>
      </c>
      <c r="B1017" s="316">
        <v>1015</v>
      </c>
      <c r="C1017" s="692" t="str">
        <f ca="1">IF(H1017="","Резерв",CONCATENATE(INDIRECT(ADDRESS(3+ТС!H1017,2,1,0,"ЗДВ"),FALSE)," - закрывается"))</f>
        <v xml:space="preserve"> - закрывается</v>
      </c>
      <c r="D1017" s="220"/>
      <c r="E1017" s="724" t="s">
        <v>72</v>
      </c>
      <c r="F1017" s="724" t="s">
        <v>65</v>
      </c>
      <c r="G1017" s="724" t="s">
        <v>2364</v>
      </c>
      <c r="H1017" s="683">
        <f t="shared" si="2"/>
        <v>26</v>
      </c>
    </row>
    <row r="1018" spans="1:8" x14ac:dyDescent="0.25">
      <c r="A1018" s="673" t="s">
        <v>1453</v>
      </c>
      <c r="B1018" s="316">
        <v>1016</v>
      </c>
      <c r="C1018" s="692" t="str">
        <f ca="1">IF(H1018="","Резерв",CONCATENATE(INDIRECT(ADDRESS(3+ТС!H1018,2,1,0,"ЗДВ"),FALSE)," - промежуточное положение"))</f>
        <v xml:space="preserve"> - промежуточное положение</v>
      </c>
      <c r="D1018" s="220"/>
      <c r="E1018" s="724" t="s">
        <v>72</v>
      </c>
      <c r="F1018" s="724" t="s">
        <v>65</v>
      </c>
      <c r="G1018" s="724" t="s">
        <v>2363</v>
      </c>
      <c r="H1018" s="683">
        <f t="shared" si="2"/>
        <v>26</v>
      </c>
    </row>
    <row r="1019" spans="1:8" x14ac:dyDescent="0.25">
      <c r="A1019" s="673" t="s">
        <v>1454</v>
      </c>
      <c r="B1019" s="316">
        <v>1017</v>
      </c>
      <c r="C1019" s="692" t="str">
        <f ca="1">IF(H1019="","Резерв",CONCATENATE(INDIRECT(ADDRESS(3+ТС!H1019,2,1,0,"ЗДВ"),FALSE)," - контроль наличия напр. упр."))</f>
        <v xml:space="preserve"> - контроль наличия напр. упр.</v>
      </c>
      <c r="D1019" s="220"/>
      <c r="E1019" s="724" t="s">
        <v>72</v>
      </c>
      <c r="F1019" s="724" t="s">
        <v>65</v>
      </c>
      <c r="G1019" s="724" t="s">
        <v>2513</v>
      </c>
      <c r="H1019" s="683">
        <f t="shared" si="2"/>
        <v>26</v>
      </c>
    </row>
    <row r="1020" spans="1:8" x14ac:dyDescent="0.25">
      <c r="A1020" s="673" t="s">
        <v>1455</v>
      </c>
      <c r="B1020" s="316">
        <v>1018</v>
      </c>
      <c r="C1020" s="680" t="str">
        <f ca="1">IF(H1020="","Резерв",CONCATENATE(INDIRECT(ADDRESS(3+ТС!H1020,2,1,0,"ЗДВ"),FALSE)," - режим управления дистанционный"))</f>
        <v>Резерв</v>
      </c>
      <c r="D1020" s="220"/>
      <c r="E1020" s="724" t="s">
        <v>72</v>
      </c>
      <c r="F1020" s="724" t="s">
        <v>65</v>
      </c>
      <c r="G1020" s="139" t="s">
        <v>2507</v>
      </c>
      <c r="H1020" s="683"/>
    </row>
    <row r="1021" spans="1:8" x14ac:dyDescent="0.25">
      <c r="A1021" s="673" t="s">
        <v>1456</v>
      </c>
      <c r="B1021" s="316">
        <v>1019</v>
      </c>
      <c r="C1021" s="692" t="str">
        <f ca="1">IF(H1021="","Резерв",CONCATENATE(INDIRECT(ADDRESS(3+ТС!H1021,2,1,0,"ЗДВ"),FALSE)," - включен режим имитации"))</f>
        <v xml:space="preserve"> - включен режим имитации</v>
      </c>
      <c r="D1021" s="220"/>
      <c r="E1021" s="724" t="s">
        <v>72</v>
      </c>
      <c r="F1021" s="724" t="s">
        <v>65</v>
      </c>
      <c r="G1021" s="724" t="s">
        <v>2338</v>
      </c>
      <c r="H1021" s="683">
        <f t="shared" si="2"/>
        <v>26</v>
      </c>
    </row>
    <row r="1022" spans="1:8" x14ac:dyDescent="0.25">
      <c r="A1022" s="673" t="s">
        <v>1457</v>
      </c>
      <c r="B1022" s="316">
        <v>1020</v>
      </c>
      <c r="C1022" s="692" t="str">
        <f ca="1">IF(H1022="","Резерв",CONCATENATE(INDIRECT(ADDRESS(3+ТС!H1022,2,1,0,"ЗДВ"),FALSE)," - невыполнение команды открыть"))</f>
        <v xml:space="preserve"> - невыполнение команды открыть</v>
      </c>
      <c r="D1022" s="220"/>
      <c r="E1022" s="724" t="s">
        <v>72</v>
      </c>
      <c r="F1022" s="724" t="s">
        <v>65</v>
      </c>
      <c r="G1022" s="724" t="s">
        <v>2519</v>
      </c>
      <c r="H1022" s="683">
        <f t="shared" si="2"/>
        <v>26</v>
      </c>
    </row>
    <row r="1023" spans="1:8" x14ac:dyDescent="0.25">
      <c r="A1023" s="673" t="s">
        <v>1458</v>
      </c>
      <c r="B1023" s="316">
        <v>1021</v>
      </c>
      <c r="C1023" s="692" t="str">
        <f ca="1">IF(H1023="","Резерв",CONCATENATE(INDIRECT(ADDRESS(3+ТС!H1023,2,1,0,"ЗДВ"),FALSE)," - невыполнение команды закрыть"))</f>
        <v xml:space="preserve"> - невыполнение команды закрыть</v>
      </c>
      <c r="D1023" s="220"/>
      <c r="E1023" s="724" t="s">
        <v>72</v>
      </c>
      <c r="F1023" s="724" t="s">
        <v>65</v>
      </c>
      <c r="G1023" s="724" t="s">
        <v>2520</v>
      </c>
      <c r="H1023" s="683">
        <f t="shared" si="2"/>
        <v>26</v>
      </c>
    </row>
    <row r="1024" spans="1:8" x14ac:dyDescent="0.25">
      <c r="A1024" s="673" t="s">
        <v>1459</v>
      </c>
      <c r="B1024" s="316">
        <v>1022</v>
      </c>
      <c r="C1024" s="692" t="str">
        <f ca="1">IF(H1024="","Резерв",CONCATENATE(INDIRECT(ADDRESS(3+ТС!H1024,2,1,0,"ЗДВ"),FALSE)," - невыполнение команды стоп"))</f>
        <v xml:space="preserve"> - невыполнение команды стоп</v>
      </c>
      <c r="D1024" s="220"/>
      <c r="E1024" s="724" t="s">
        <v>72</v>
      </c>
      <c r="F1024" s="724" t="s">
        <v>65</v>
      </c>
      <c r="G1024" s="724" t="s">
        <v>2521</v>
      </c>
      <c r="H1024" s="683">
        <f t="shared" si="2"/>
        <v>26</v>
      </c>
    </row>
    <row r="1025" spans="1:8" x14ac:dyDescent="0.25">
      <c r="A1025" s="673" t="s">
        <v>1460</v>
      </c>
      <c r="B1025" s="316">
        <v>1023</v>
      </c>
      <c r="C1025" s="680" t="str">
        <f ca="1">IF(H1025="","Резерв",CONCATENATE(INDIRECT(ADDRESS(3+ТС!H1025,2,1,0,"ЗДВ"),FALSE)," - несовпадение интерефейсных и дискретных сигналов"))</f>
        <v>Резерв</v>
      </c>
      <c r="D1025" s="220"/>
      <c r="E1025" s="724" t="s">
        <v>72</v>
      </c>
      <c r="F1025" s="724" t="s">
        <v>65</v>
      </c>
      <c r="G1025" s="724" t="s">
        <v>3631</v>
      </c>
      <c r="H1025" s="683"/>
    </row>
    <row r="1026" spans="1:8" x14ac:dyDescent="0.25">
      <c r="A1026" s="673" t="s">
        <v>1461</v>
      </c>
      <c r="B1026" s="316">
        <v>1024</v>
      </c>
      <c r="C1026" s="680" t="str">
        <f ca="1">IF(H1026="","Резерв",CONCATENATE(INDIRECT(ADDRESS(3+ТС!H1026,2,1,0,"ЗДВ"),FALSE)," - нет интерфейсной связи с БУ привода"))</f>
        <v>Резерв</v>
      </c>
      <c r="D1026" s="220"/>
      <c r="E1026" s="724" t="s">
        <v>72</v>
      </c>
      <c r="F1026" s="724" t="s">
        <v>65</v>
      </c>
      <c r="G1026" s="724" t="s">
        <v>3593</v>
      </c>
      <c r="H1026" s="683"/>
    </row>
    <row r="1027" spans="1:8" x14ac:dyDescent="0.25">
      <c r="A1027" s="673" t="s">
        <v>1462</v>
      </c>
      <c r="B1027" s="316">
        <v>1025</v>
      </c>
      <c r="C1027" s="692" t="str">
        <f ca="1">IF(H1027="","Резерв",CONCATENATE(INDIRECT(ADDRESS(3+ТС!H1027,2,1,0,"ЗДВ"),FALSE)," - моментный выключатель открытия"))</f>
        <v xml:space="preserve"> - моментный выключатель открытия</v>
      </c>
      <c r="D1027" s="220"/>
      <c r="E1027" s="724" t="s">
        <v>72</v>
      </c>
      <c r="F1027" s="724" t="s">
        <v>65</v>
      </c>
      <c r="G1027" s="724" t="s">
        <v>3218</v>
      </c>
      <c r="H1027" s="683">
        <f>H1009+1</f>
        <v>26</v>
      </c>
    </row>
    <row r="1028" spans="1:8" x14ac:dyDescent="0.25">
      <c r="A1028" s="673" t="s">
        <v>1463</v>
      </c>
      <c r="B1028" s="316">
        <v>1026</v>
      </c>
      <c r="C1028" s="692" t="str">
        <f ca="1">IF(H1028="","Резерв",CONCATENATE(INDIRECT(ADDRESS(3+ТС!H1028,2,1,0,"ЗДВ"),FALSE)," - моментный выключатель закрытия"))</f>
        <v xml:space="preserve"> - моментный выключатель закрытия</v>
      </c>
      <c r="D1028" s="220"/>
      <c r="E1028" s="724" t="s">
        <v>72</v>
      </c>
      <c r="F1028" s="724" t="s">
        <v>65</v>
      </c>
      <c r="G1028" s="724" t="s">
        <v>3219</v>
      </c>
      <c r="H1028" s="683">
        <f>H1010+1</f>
        <v>26</v>
      </c>
    </row>
    <row r="1029" spans="1:8" x14ac:dyDescent="0.25">
      <c r="A1029" s="673" t="s">
        <v>1464</v>
      </c>
      <c r="B1029" s="316">
        <v>1027</v>
      </c>
      <c r="C1029" s="680" t="str">
        <f ca="1">IF(H1029="","Резерв",CONCATENATE(INDIRECT(ADDRESS(3+ТС!H1029,2,1,0,"ЗДВ"),FALSE)," - неисправность"))</f>
        <v>Резерв</v>
      </c>
      <c r="D1029" s="220"/>
      <c r="E1029" s="724" t="s">
        <v>72</v>
      </c>
      <c r="F1029" s="724" t="s">
        <v>65</v>
      </c>
      <c r="G1029" s="724" t="s">
        <v>2516</v>
      </c>
      <c r="H1029" s="683"/>
    </row>
    <row r="1030" spans="1:8" x14ac:dyDescent="0.25">
      <c r="A1030" s="673" t="s">
        <v>1465</v>
      </c>
      <c r="B1030" s="316">
        <v>1028</v>
      </c>
      <c r="C1030" s="680" t="str">
        <f ca="1">IF(H1030="","Резерв",CONCATENATE(INDIRECT(ADDRESS(3+ТС!H1030,2,1,0,"ЗДВ"),FALSE)," - самопроизвольное открытие"))</f>
        <v>Резерв</v>
      </c>
      <c r="D1030" s="220"/>
      <c r="E1030" s="724" t="s">
        <v>72</v>
      </c>
      <c r="F1030" s="724" t="s">
        <v>65</v>
      </c>
      <c r="G1030" s="724" t="s">
        <v>2522</v>
      </c>
      <c r="H1030" s="683"/>
    </row>
    <row r="1031" spans="1:8" x14ac:dyDescent="0.25">
      <c r="A1031" s="673" t="s">
        <v>1466</v>
      </c>
      <c r="B1031" s="316">
        <v>1029</v>
      </c>
      <c r="C1031" s="681" t="str">
        <f ca="1">IF(H1031="","Резерв",CONCATENATE(INDIRECT(ADDRESS(3+ТС!H1031,2,1,0,"ЗДВ"),FALSE)," - самопроизвольное закрытие"))</f>
        <v>Резерв</v>
      </c>
      <c r="D1031" s="220"/>
      <c r="E1031" s="724" t="s">
        <v>72</v>
      </c>
      <c r="F1031" s="724" t="s">
        <v>65</v>
      </c>
      <c r="G1031" s="307" t="s">
        <v>2523</v>
      </c>
      <c r="H1031" s="684"/>
    </row>
    <row r="1032" spans="1:8" x14ac:dyDescent="0.25">
      <c r="A1032" s="673" t="s">
        <v>1467</v>
      </c>
      <c r="B1032" s="316">
        <v>1030</v>
      </c>
      <c r="C1032" s="691" t="str">
        <f ca="1">IF(H1032="","Резерв",CONCATENATE(INDIRECT(ADDRESS(3+ТС!H1032,2,1,0,"ЗДВ"),FALSE)," - открыта"))</f>
        <v xml:space="preserve"> - открыта</v>
      </c>
      <c r="D1032" s="220"/>
      <c r="E1032" s="724" t="s">
        <v>72</v>
      </c>
      <c r="F1032" s="724" t="s">
        <v>65</v>
      </c>
      <c r="G1032" s="724" t="s">
        <v>2503</v>
      </c>
      <c r="H1032" s="683">
        <f>H1014+1</f>
        <v>27</v>
      </c>
    </row>
    <row r="1033" spans="1:8" x14ac:dyDescent="0.25">
      <c r="A1033" s="673" t="s">
        <v>1468</v>
      </c>
      <c r="B1033" s="316">
        <v>1031</v>
      </c>
      <c r="C1033" s="692" t="str">
        <f ca="1">IF(H1033="","Резерв",CONCATENATE(INDIRECT(ADDRESS(3+ТС!H1033,2,1,0,"ЗДВ"),FALSE)," - закрыта"))</f>
        <v xml:space="preserve"> - закрыта</v>
      </c>
      <c r="D1033" s="220"/>
      <c r="E1033" s="724" t="s">
        <v>72</v>
      </c>
      <c r="F1033" s="724" t="s">
        <v>65</v>
      </c>
      <c r="G1033" s="724" t="s">
        <v>2504</v>
      </c>
      <c r="H1033" s="683">
        <f t="shared" ref="H1033:H1042" si="3">H1015+1</f>
        <v>27</v>
      </c>
    </row>
    <row r="1034" spans="1:8" x14ac:dyDescent="0.25">
      <c r="A1034" s="673" t="s">
        <v>1469</v>
      </c>
      <c r="B1034" s="316">
        <v>1032</v>
      </c>
      <c r="C1034" s="692" t="str">
        <f ca="1">IF(H1034="","Резерв",CONCATENATE(INDIRECT(ADDRESS(3+ТС!H1034,2,1,0,"ЗДВ"),FALSE)," - открывается"))</f>
        <v xml:space="preserve"> - открывается</v>
      </c>
      <c r="D1034" s="220"/>
      <c r="E1034" s="724" t="s">
        <v>72</v>
      </c>
      <c r="F1034" s="724" t="s">
        <v>65</v>
      </c>
      <c r="G1034" s="724" t="s">
        <v>2502</v>
      </c>
      <c r="H1034" s="683">
        <f t="shared" si="3"/>
        <v>27</v>
      </c>
    </row>
    <row r="1035" spans="1:8" x14ac:dyDescent="0.25">
      <c r="A1035" s="673" t="s">
        <v>1470</v>
      </c>
      <c r="B1035" s="316">
        <v>1033</v>
      </c>
      <c r="C1035" s="692" t="str">
        <f ca="1">IF(H1035="","Резерв",CONCATENATE(INDIRECT(ADDRESS(3+ТС!H1035,2,1,0,"ЗДВ"),FALSE)," - закрывается"))</f>
        <v xml:space="preserve"> - закрывается</v>
      </c>
      <c r="D1035" s="220"/>
      <c r="E1035" s="724" t="s">
        <v>72</v>
      </c>
      <c r="F1035" s="724" t="s">
        <v>65</v>
      </c>
      <c r="G1035" s="724" t="s">
        <v>2364</v>
      </c>
      <c r="H1035" s="683">
        <f t="shared" si="3"/>
        <v>27</v>
      </c>
    </row>
    <row r="1036" spans="1:8" x14ac:dyDescent="0.25">
      <c r="A1036" s="673" t="s">
        <v>1471</v>
      </c>
      <c r="B1036" s="316">
        <v>1034</v>
      </c>
      <c r="C1036" s="692" t="str">
        <f ca="1">IF(H1036="","Резерв",CONCATENATE(INDIRECT(ADDRESS(3+ТС!H1036,2,1,0,"ЗДВ"),FALSE)," - промежуточное положение"))</f>
        <v xml:space="preserve"> - промежуточное положение</v>
      </c>
      <c r="D1036" s="220"/>
      <c r="E1036" s="724" t="s">
        <v>72</v>
      </c>
      <c r="F1036" s="724" t="s">
        <v>65</v>
      </c>
      <c r="G1036" s="724" t="s">
        <v>2363</v>
      </c>
      <c r="H1036" s="683">
        <f t="shared" si="3"/>
        <v>27</v>
      </c>
    </row>
    <row r="1037" spans="1:8" x14ac:dyDescent="0.25">
      <c r="A1037" s="673" t="s">
        <v>1472</v>
      </c>
      <c r="B1037" s="316">
        <v>1035</v>
      </c>
      <c r="C1037" s="692" t="str">
        <f ca="1">IF(H1037="","Резерв",CONCATENATE(INDIRECT(ADDRESS(3+ТС!H1037,2,1,0,"ЗДВ"),FALSE)," - контроль наличия напр. упр."))</f>
        <v xml:space="preserve"> - контроль наличия напр. упр.</v>
      </c>
      <c r="D1037" s="220"/>
      <c r="E1037" s="724" t="s">
        <v>72</v>
      </c>
      <c r="F1037" s="724" t="s">
        <v>65</v>
      </c>
      <c r="G1037" s="724" t="s">
        <v>2513</v>
      </c>
      <c r="H1037" s="683">
        <f t="shared" si="3"/>
        <v>27</v>
      </c>
    </row>
    <row r="1038" spans="1:8" x14ac:dyDescent="0.25">
      <c r="A1038" s="673" t="s">
        <v>1473</v>
      </c>
      <c r="B1038" s="316">
        <v>1036</v>
      </c>
      <c r="C1038" s="680" t="str">
        <f ca="1">IF(H1038="","Резерв",CONCATENATE(INDIRECT(ADDRESS(3+ТС!H1038,2,1,0,"ЗДВ"),FALSE)," - режим управления дистанционный"))</f>
        <v>Резерв</v>
      </c>
      <c r="D1038" s="220"/>
      <c r="E1038" s="724" t="s">
        <v>72</v>
      </c>
      <c r="F1038" s="724" t="s">
        <v>65</v>
      </c>
      <c r="G1038" s="139" t="s">
        <v>2507</v>
      </c>
      <c r="H1038" s="683"/>
    </row>
    <row r="1039" spans="1:8" x14ac:dyDescent="0.25">
      <c r="A1039" s="673" t="s">
        <v>1474</v>
      </c>
      <c r="B1039" s="316">
        <v>1037</v>
      </c>
      <c r="C1039" s="692" t="str">
        <f ca="1">IF(H1039="","Резерв",CONCATENATE(INDIRECT(ADDRESS(3+ТС!H1039,2,1,0,"ЗДВ"),FALSE)," - включен режим имитации"))</f>
        <v xml:space="preserve"> - включен режим имитации</v>
      </c>
      <c r="D1039" s="220"/>
      <c r="E1039" s="724" t="s">
        <v>72</v>
      </c>
      <c r="F1039" s="724" t="s">
        <v>65</v>
      </c>
      <c r="G1039" s="724" t="s">
        <v>2338</v>
      </c>
      <c r="H1039" s="683">
        <f t="shared" si="3"/>
        <v>27</v>
      </c>
    </row>
    <row r="1040" spans="1:8" x14ac:dyDescent="0.25">
      <c r="A1040" s="673" t="s">
        <v>1475</v>
      </c>
      <c r="B1040" s="316">
        <v>1038</v>
      </c>
      <c r="C1040" s="692" t="str">
        <f ca="1">IF(H1040="","Резерв",CONCATENATE(INDIRECT(ADDRESS(3+ТС!H1040,2,1,0,"ЗДВ"),FALSE)," - невыполнение команды открыть"))</f>
        <v xml:space="preserve"> - невыполнение команды открыть</v>
      </c>
      <c r="D1040" s="220"/>
      <c r="E1040" s="724" t="s">
        <v>72</v>
      </c>
      <c r="F1040" s="724" t="s">
        <v>65</v>
      </c>
      <c r="G1040" s="724" t="s">
        <v>2519</v>
      </c>
      <c r="H1040" s="683">
        <f t="shared" si="3"/>
        <v>27</v>
      </c>
    </row>
    <row r="1041" spans="1:8" x14ac:dyDescent="0.25">
      <c r="A1041" s="673" t="s">
        <v>1476</v>
      </c>
      <c r="B1041" s="316">
        <v>1039</v>
      </c>
      <c r="C1041" s="692" t="str">
        <f ca="1">IF(H1041="","Резерв",CONCATENATE(INDIRECT(ADDRESS(3+ТС!H1041,2,1,0,"ЗДВ"),FALSE)," - невыполнение команды закрыть"))</f>
        <v xml:space="preserve"> - невыполнение команды закрыть</v>
      </c>
      <c r="D1041" s="220"/>
      <c r="E1041" s="724" t="s">
        <v>72</v>
      </c>
      <c r="F1041" s="724" t="s">
        <v>65</v>
      </c>
      <c r="G1041" s="724" t="s">
        <v>2520</v>
      </c>
      <c r="H1041" s="683">
        <f t="shared" si="3"/>
        <v>27</v>
      </c>
    </row>
    <row r="1042" spans="1:8" x14ac:dyDescent="0.25">
      <c r="A1042" s="673" t="s">
        <v>1477</v>
      </c>
      <c r="B1042" s="316">
        <v>1040</v>
      </c>
      <c r="C1042" s="692" t="str">
        <f ca="1">IF(H1042="","Резерв",CONCATENATE(INDIRECT(ADDRESS(3+ТС!H1042,2,1,0,"ЗДВ"),FALSE)," - невыполнение команды стоп"))</f>
        <v xml:space="preserve"> - невыполнение команды стоп</v>
      </c>
      <c r="D1042" s="220"/>
      <c r="E1042" s="724" t="s">
        <v>72</v>
      </c>
      <c r="F1042" s="724" t="s">
        <v>65</v>
      </c>
      <c r="G1042" s="724" t="s">
        <v>2521</v>
      </c>
      <c r="H1042" s="683">
        <f t="shared" si="3"/>
        <v>27</v>
      </c>
    </row>
    <row r="1043" spans="1:8" x14ac:dyDescent="0.25">
      <c r="A1043" s="673" t="s">
        <v>1478</v>
      </c>
      <c r="B1043" s="316">
        <v>1041</v>
      </c>
      <c r="C1043" s="680" t="str">
        <f ca="1">IF(H1043="","Резерв",CONCATENATE(INDIRECT(ADDRESS(3+ТС!H1043,2,1,0,"ЗДВ"),FALSE)," - несовпадение интерефейсных и дискретных сигналов"))</f>
        <v>Резерв</v>
      </c>
      <c r="D1043" s="220"/>
      <c r="E1043" s="724" t="s">
        <v>72</v>
      </c>
      <c r="F1043" s="724" t="s">
        <v>65</v>
      </c>
      <c r="G1043" s="724" t="s">
        <v>3631</v>
      </c>
      <c r="H1043" s="683"/>
    </row>
    <row r="1044" spans="1:8" x14ac:dyDescent="0.25">
      <c r="A1044" s="673" t="s">
        <v>1479</v>
      </c>
      <c r="B1044" s="316">
        <v>1042</v>
      </c>
      <c r="C1044" s="680" t="str">
        <f ca="1">IF(H1044="","Резерв",CONCATENATE(INDIRECT(ADDRESS(3+ТС!H1044,2,1,0,"ЗДВ"),FALSE)," - нет интерфейсной связи с БУ привода"))</f>
        <v>Резерв</v>
      </c>
      <c r="D1044" s="220"/>
      <c r="E1044" s="724" t="s">
        <v>72</v>
      </c>
      <c r="F1044" s="724" t="s">
        <v>65</v>
      </c>
      <c r="G1044" s="724" t="s">
        <v>3593</v>
      </c>
      <c r="H1044" s="683"/>
    </row>
    <row r="1045" spans="1:8" x14ac:dyDescent="0.25">
      <c r="A1045" s="673" t="s">
        <v>1480</v>
      </c>
      <c r="B1045" s="316">
        <v>1043</v>
      </c>
      <c r="C1045" s="692" t="str">
        <f ca="1">IF(H1045="","Резерв",CONCATENATE(INDIRECT(ADDRESS(3+ТС!H1045,2,1,0,"ЗДВ"),FALSE)," - моментный выключатель открытия"))</f>
        <v xml:space="preserve"> - моментный выключатель открытия</v>
      </c>
      <c r="D1045" s="220"/>
      <c r="E1045" s="724" t="s">
        <v>72</v>
      </c>
      <c r="F1045" s="724" t="s">
        <v>65</v>
      </c>
      <c r="G1045" s="724" t="s">
        <v>3218</v>
      </c>
      <c r="H1045" s="683">
        <f>H1027+1</f>
        <v>27</v>
      </c>
    </row>
    <row r="1046" spans="1:8" x14ac:dyDescent="0.25">
      <c r="A1046" s="673" t="s">
        <v>1481</v>
      </c>
      <c r="B1046" s="316">
        <v>1044</v>
      </c>
      <c r="C1046" s="692" t="str">
        <f ca="1">IF(H1046="","Резерв",CONCATENATE(INDIRECT(ADDRESS(3+ТС!H1046,2,1,0,"ЗДВ"),FALSE)," - моментный выключатель закрытия"))</f>
        <v xml:space="preserve"> - моментный выключатель закрытия</v>
      </c>
      <c r="D1046" s="220"/>
      <c r="E1046" s="724" t="s">
        <v>72</v>
      </c>
      <c r="F1046" s="724" t="s">
        <v>65</v>
      </c>
      <c r="G1046" s="724" t="s">
        <v>3219</v>
      </c>
      <c r="H1046" s="683">
        <f>H1028+1</f>
        <v>27</v>
      </c>
    </row>
    <row r="1047" spans="1:8" x14ac:dyDescent="0.25">
      <c r="A1047" s="673" t="s">
        <v>1482</v>
      </c>
      <c r="B1047" s="316">
        <v>1045</v>
      </c>
      <c r="C1047" s="680" t="str">
        <f ca="1">IF(H1047="","Резерв",CONCATENATE(INDIRECT(ADDRESS(3+ТС!H1047,2,1,0,"ЗДВ"),FALSE)," - неисправность"))</f>
        <v>Резерв</v>
      </c>
      <c r="D1047" s="220"/>
      <c r="E1047" s="724" t="s">
        <v>72</v>
      </c>
      <c r="F1047" s="724" t="s">
        <v>65</v>
      </c>
      <c r="G1047" s="724" t="s">
        <v>2516</v>
      </c>
      <c r="H1047" s="683"/>
    </row>
    <row r="1048" spans="1:8" x14ac:dyDescent="0.25">
      <c r="A1048" s="673" t="s">
        <v>1483</v>
      </c>
      <c r="B1048" s="316">
        <v>1046</v>
      </c>
      <c r="C1048" s="680" t="str">
        <f ca="1">IF(H1048="","Резерв",CONCATENATE(INDIRECT(ADDRESS(3+ТС!H1048,2,1,0,"ЗДВ"),FALSE)," - самопроизвольное открытие"))</f>
        <v>Резерв</v>
      </c>
      <c r="D1048" s="220"/>
      <c r="E1048" s="724" t="s">
        <v>72</v>
      </c>
      <c r="F1048" s="724" t="s">
        <v>65</v>
      </c>
      <c r="G1048" s="724" t="s">
        <v>2522</v>
      </c>
      <c r="H1048" s="683"/>
    </row>
    <row r="1049" spans="1:8" x14ac:dyDescent="0.25">
      <c r="A1049" s="673" t="s">
        <v>1484</v>
      </c>
      <c r="B1049" s="316">
        <v>1047</v>
      </c>
      <c r="C1049" s="681" t="str">
        <f ca="1">IF(H1049="","Резерв",CONCATENATE(INDIRECT(ADDRESS(3+ТС!H1049,2,1,0,"ЗДВ"),FALSE)," - самопроизвольное закрытие"))</f>
        <v>Резерв</v>
      </c>
      <c r="D1049" s="220"/>
      <c r="E1049" s="724" t="s">
        <v>72</v>
      </c>
      <c r="F1049" s="724" t="s">
        <v>65</v>
      </c>
      <c r="G1049" s="307" t="s">
        <v>2523</v>
      </c>
      <c r="H1049" s="684"/>
    </row>
    <row r="1050" spans="1:8" x14ac:dyDescent="0.25">
      <c r="A1050" s="673" t="s">
        <v>1485</v>
      </c>
      <c r="B1050" s="316">
        <v>1048</v>
      </c>
      <c r="C1050" s="691" t="str">
        <f ca="1">IF(H1050="","Резерв",CONCATENATE(INDIRECT(ADDRESS(3+ТС!H1050,2,1,0,"ЗДВ"),FALSE)," - открыта"))</f>
        <v xml:space="preserve"> - открыта</v>
      </c>
      <c r="D1050" s="220"/>
      <c r="E1050" s="724" t="s">
        <v>72</v>
      </c>
      <c r="F1050" s="724" t="s">
        <v>65</v>
      </c>
      <c r="G1050" s="724" t="s">
        <v>2503</v>
      </c>
      <c r="H1050" s="683">
        <f>H1032+1</f>
        <v>28</v>
      </c>
    </row>
    <row r="1051" spans="1:8" x14ac:dyDescent="0.25">
      <c r="A1051" s="673" t="s">
        <v>1486</v>
      </c>
      <c r="B1051" s="316">
        <v>1049</v>
      </c>
      <c r="C1051" s="692" t="str">
        <f ca="1">IF(H1051="","Резерв",CONCATENATE(INDIRECT(ADDRESS(3+ТС!H1051,2,1,0,"ЗДВ"),FALSE)," - закрыта"))</f>
        <v xml:space="preserve"> - закрыта</v>
      </c>
      <c r="D1051" s="220"/>
      <c r="E1051" s="724" t="s">
        <v>72</v>
      </c>
      <c r="F1051" s="724" t="s">
        <v>65</v>
      </c>
      <c r="G1051" s="724" t="s">
        <v>2504</v>
      </c>
      <c r="H1051" s="683">
        <f t="shared" ref="H1051:H1060" si="4">H1033+1</f>
        <v>28</v>
      </c>
    </row>
    <row r="1052" spans="1:8" x14ac:dyDescent="0.25">
      <c r="A1052" s="673" t="s">
        <v>1487</v>
      </c>
      <c r="B1052" s="316">
        <v>1050</v>
      </c>
      <c r="C1052" s="692" t="str">
        <f ca="1">IF(H1052="","Резерв",CONCATENATE(INDIRECT(ADDRESS(3+ТС!H1052,2,1,0,"ЗДВ"),FALSE)," - открывается"))</f>
        <v xml:space="preserve"> - открывается</v>
      </c>
      <c r="D1052" s="220"/>
      <c r="E1052" s="724" t="s">
        <v>72</v>
      </c>
      <c r="F1052" s="724" t="s">
        <v>65</v>
      </c>
      <c r="G1052" s="724" t="s">
        <v>2502</v>
      </c>
      <c r="H1052" s="683">
        <f t="shared" si="4"/>
        <v>28</v>
      </c>
    </row>
    <row r="1053" spans="1:8" x14ac:dyDescent="0.25">
      <c r="A1053" s="673" t="s">
        <v>1488</v>
      </c>
      <c r="B1053" s="316">
        <v>1051</v>
      </c>
      <c r="C1053" s="692" t="str">
        <f ca="1">IF(H1053="","Резерв",CONCATENATE(INDIRECT(ADDRESS(3+ТС!H1053,2,1,0,"ЗДВ"),FALSE)," - закрывается"))</f>
        <v xml:space="preserve"> - закрывается</v>
      </c>
      <c r="D1053" s="220"/>
      <c r="E1053" s="724" t="s">
        <v>72</v>
      </c>
      <c r="F1053" s="724" t="s">
        <v>65</v>
      </c>
      <c r="G1053" s="724" t="s">
        <v>2364</v>
      </c>
      <c r="H1053" s="683">
        <f t="shared" si="4"/>
        <v>28</v>
      </c>
    </row>
    <row r="1054" spans="1:8" x14ac:dyDescent="0.25">
      <c r="A1054" s="673" t="s">
        <v>1489</v>
      </c>
      <c r="B1054" s="316">
        <v>1052</v>
      </c>
      <c r="C1054" s="692" t="str">
        <f ca="1">IF(H1054="","Резерв",CONCATENATE(INDIRECT(ADDRESS(3+ТС!H1054,2,1,0,"ЗДВ"),FALSE)," - промежуточное положение"))</f>
        <v xml:space="preserve"> - промежуточное положение</v>
      </c>
      <c r="D1054" s="220"/>
      <c r="E1054" s="724" t="s">
        <v>72</v>
      </c>
      <c r="F1054" s="724" t="s">
        <v>65</v>
      </c>
      <c r="G1054" s="724" t="s">
        <v>2363</v>
      </c>
      <c r="H1054" s="683">
        <f t="shared" si="4"/>
        <v>28</v>
      </c>
    </row>
    <row r="1055" spans="1:8" x14ac:dyDescent="0.25">
      <c r="A1055" s="673" t="s">
        <v>1490</v>
      </c>
      <c r="B1055" s="316">
        <v>1053</v>
      </c>
      <c r="C1055" s="692" t="str">
        <f ca="1">IF(H1055="","Резерв",CONCATENATE(INDIRECT(ADDRESS(3+ТС!H1055,2,1,0,"ЗДВ"),FALSE)," - контроль наличия напр. упр."))</f>
        <v xml:space="preserve"> - контроль наличия напр. упр.</v>
      </c>
      <c r="D1055" s="220"/>
      <c r="E1055" s="724" t="s">
        <v>72</v>
      </c>
      <c r="F1055" s="724" t="s">
        <v>65</v>
      </c>
      <c r="G1055" s="724" t="s">
        <v>2513</v>
      </c>
      <c r="H1055" s="683">
        <f t="shared" si="4"/>
        <v>28</v>
      </c>
    </row>
    <row r="1056" spans="1:8" x14ac:dyDescent="0.25">
      <c r="A1056" s="673" t="s">
        <v>1491</v>
      </c>
      <c r="B1056" s="316">
        <v>1054</v>
      </c>
      <c r="C1056" s="680" t="str">
        <f ca="1">IF(H1056="","Резерв",CONCATENATE(INDIRECT(ADDRESS(3+ТС!H1056,2,1,0,"ЗДВ"),FALSE)," - режим управления дистанционный"))</f>
        <v>Резерв</v>
      </c>
      <c r="D1056" s="220"/>
      <c r="E1056" s="724" t="s">
        <v>72</v>
      </c>
      <c r="F1056" s="724" t="s">
        <v>65</v>
      </c>
      <c r="G1056" s="139" t="s">
        <v>2507</v>
      </c>
      <c r="H1056" s="683"/>
    </row>
    <row r="1057" spans="1:8" x14ac:dyDescent="0.25">
      <c r="A1057" s="673" t="s">
        <v>1492</v>
      </c>
      <c r="B1057" s="316">
        <v>1055</v>
      </c>
      <c r="C1057" s="692" t="str">
        <f ca="1">IF(H1057="","Резерв",CONCATENATE(INDIRECT(ADDRESS(3+ТС!H1057,2,1,0,"ЗДВ"),FALSE)," - включен режим имитации"))</f>
        <v xml:space="preserve"> - включен режим имитации</v>
      </c>
      <c r="D1057" s="220"/>
      <c r="E1057" s="724" t="s">
        <v>72</v>
      </c>
      <c r="F1057" s="724" t="s">
        <v>65</v>
      </c>
      <c r="G1057" s="724" t="s">
        <v>2338</v>
      </c>
      <c r="H1057" s="683">
        <f t="shared" si="4"/>
        <v>28</v>
      </c>
    </row>
    <row r="1058" spans="1:8" x14ac:dyDescent="0.25">
      <c r="A1058" s="673" t="s">
        <v>1493</v>
      </c>
      <c r="B1058" s="316">
        <v>1056</v>
      </c>
      <c r="C1058" s="692" t="str">
        <f ca="1">IF(H1058="","Резерв",CONCATENATE(INDIRECT(ADDRESS(3+ТС!H1058,2,1,0,"ЗДВ"),FALSE)," - невыполнение команды открыть"))</f>
        <v xml:space="preserve"> - невыполнение команды открыть</v>
      </c>
      <c r="D1058" s="220"/>
      <c r="E1058" s="724" t="s">
        <v>72</v>
      </c>
      <c r="F1058" s="724" t="s">
        <v>65</v>
      </c>
      <c r="G1058" s="724" t="s">
        <v>2519</v>
      </c>
      <c r="H1058" s="683">
        <f t="shared" si="4"/>
        <v>28</v>
      </c>
    </row>
    <row r="1059" spans="1:8" x14ac:dyDescent="0.25">
      <c r="A1059" s="673" t="s">
        <v>1494</v>
      </c>
      <c r="B1059" s="316">
        <v>1057</v>
      </c>
      <c r="C1059" s="692" t="str">
        <f ca="1">IF(H1059="","Резерв",CONCATENATE(INDIRECT(ADDRESS(3+ТС!H1059,2,1,0,"ЗДВ"),FALSE)," - невыполнение команды закрыть"))</f>
        <v xml:space="preserve"> - невыполнение команды закрыть</v>
      </c>
      <c r="D1059" s="220"/>
      <c r="E1059" s="724" t="s">
        <v>72</v>
      </c>
      <c r="F1059" s="724" t="s">
        <v>65</v>
      </c>
      <c r="G1059" s="724" t="s">
        <v>2520</v>
      </c>
      <c r="H1059" s="683">
        <f t="shared" si="4"/>
        <v>28</v>
      </c>
    </row>
    <row r="1060" spans="1:8" x14ac:dyDescent="0.25">
      <c r="A1060" s="673" t="s">
        <v>1495</v>
      </c>
      <c r="B1060" s="316">
        <v>1058</v>
      </c>
      <c r="C1060" s="692" t="str">
        <f ca="1">IF(H1060="","Резерв",CONCATENATE(INDIRECT(ADDRESS(3+ТС!H1060,2,1,0,"ЗДВ"),FALSE)," - невыполнение команды стоп"))</f>
        <v xml:space="preserve"> - невыполнение команды стоп</v>
      </c>
      <c r="D1060" s="220"/>
      <c r="E1060" s="724" t="s">
        <v>72</v>
      </c>
      <c r="F1060" s="724" t="s">
        <v>65</v>
      </c>
      <c r="G1060" s="724" t="s">
        <v>2521</v>
      </c>
      <c r="H1060" s="683">
        <f t="shared" si="4"/>
        <v>28</v>
      </c>
    </row>
    <row r="1061" spans="1:8" x14ac:dyDescent="0.25">
      <c r="A1061" s="673" t="s">
        <v>1496</v>
      </c>
      <c r="B1061" s="316">
        <v>1059</v>
      </c>
      <c r="C1061" s="680" t="str">
        <f ca="1">IF(H1061="","Резерв",CONCATENATE(INDIRECT(ADDRESS(3+ТС!H1061,2,1,0,"ЗДВ"),FALSE)," - несовпадение интерефейсных и дискретных сигналов"))</f>
        <v>Резерв</v>
      </c>
      <c r="D1061" s="220"/>
      <c r="E1061" s="724" t="s">
        <v>72</v>
      </c>
      <c r="F1061" s="724" t="s">
        <v>65</v>
      </c>
      <c r="G1061" s="724" t="s">
        <v>3631</v>
      </c>
      <c r="H1061" s="683"/>
    </row>
    <row r="1062" spans="1:8" x14ac:dyDescent="0.25">
      <c r="A1062" s="673" t="s">
        <v>1497</v>
      </c>
      <c r="B1062" s="316">
        <v>1060</v>
      </c>
      <c r="C1062" s="680" t="str">
        <f ca="1">IF(H1062="","Резерв",CONCATENATE(INDIRECT(ADDRESS(3+ТС!H1062,2,1,0,"ЗДВ"),FALSE)," - нет интерфейсной связи с БУ привода"))</f>
        <v>Резерв</v>
      </c>
      <c r="D1062" s="220"/>
      <c r="E1062" s="724" t="s">
        <v>72</v>
      </c>
      <c r="F1062" s="724" t="s">
        <v>65</v>
      </c>
      <c r="G1062" s="724" t="s">
        <v>3593</v>
      </c>
      <c r="H1062" s="683"/>
    </row>
    <row r="1063" spans="1:8" x14ac:dyDescent="0.25">
      <c r="A1063" s="673" t="s">
        <v>1498</v>
      </c>
      <c r="B1063" s="316">
        <v>1061</v>
      </c>
      <c r="C1063" s="692" t="str">
        <f ca="1">IF(H1063="","Резерв",CONCATENATE(INDIRECT(ADDRESS(3+ТС!H1063,2,1,0,"ЗДВ"),FALSE)," - моментный выключатель открытия"))</f>
        <v xml:space="preserve"> - моментный выключатель открытия</v>
      </c>
      <c r="D1063" s="220"/>
      <c r="E1063" s="724" t="s">
        <v>72</v>
      </c>
      <c r="F1063" s="724" t="s">
        <v>65</v>
      </c>
      <c r="G1063" s="724" t="s">
        <v>3218</v>
      </c>
      <c r="H1063" s="683">
        <f>H1045+1</f>
        <v>28</v>
      </c>
    </row>
    <row r="1064" spans="1:8" x14ac:dyDescent="0.25">
      <c r="A1064" s="673" t="s">
        <v>1499</v>
      </c>
      <c r="B1064" s="316">
        <v>1062</v>
      </c>
      <c r="C1064" s="692" t="str">
        <f ca="1">IF(H1064="","Резерв",CONCATENATE(INDIRECT(ADDRESS(3+ТС!H1064,2,1,0,"ЗДВ"),FALSE)," - моментный выключатель закрытия"))</f>
        <v xml:space="preserve"> - моментный выключатель закрытия</v>
      </c>
      <c r="D1064" s="220"/>
      <c r="E1064" s="724" t="s">
        <v>72</v>
      </c>
      <c r="F1064" s="724" t="s">
        <v>65</v>
      </c>
      <c r="G1064" s="724" t="s">
        <v>3219</v>
      </c>
      <c r="H1064" s="683">
        <f>H1046+1</f>
        <v>28</v>
      </c>
    </row>
    <row r="1065" spans="1:8" x14ac:dyDescent="0.25">
      <c r="A1065" s="673" t="s">
        <v>1500</v>
      </c>
      <c r="B1065" s="316">
        <v>1063</v>
      </c>
      <c r="C1065" s="680" t="str">
        <f ca="1">IF(H1065="","Резерв",CONCATENATE(INDIRECT(ADDRESS(3+ТС!H1065,2,1,0,"ЗДВ"),FALSE)," - неисправность"))</f>
        <v>Резерв</v>
      </c>
      <c r="D1065" s="220"/>
      <c r="E1065" s="724" t="s">
        <v>72</v>
      </c>
      <c r="F1065" s="724" t="s">
        <v>65</v>
      </c>
      <c r="G1065" s="724" t="s">
        <v>2516</v>
      </c>
      <c r="H1065" s="683"/>
    </row>
    <row r="1066" spans="1:8" x14ac:dyDescent="0.25">
      <c r="A1066" s="673" t="s">
        <v>1501</v>
      </c>
      <c r="B1066" s="316">
        <v>1064</v>
      </c>
      <c r="C1066" s="680" t="str">
        <f ca="1">IF(H1066="","Резерв",CONCATENATE(INDIRECT(ADDRESS(3+ТС!H1066,2,1,0,"ЗДВ"),FALSE)," - самопроизвольное открытие"))</f>
        <v>Резерв</v>
      </c>
      <c r="D1066" s="220"/>
      <c r="E1066" s="724" t="s">
        <v>72</v>
      </c>
      <c r="F1066" s="724" t="s">
        <v>65</v>
      </c>
      <c r="G1066" s="724" t="s">
        <v>2522</v>
      </c>
      <c r="H1066" s="683"/>
    </row>
    <row r="1067" spans="1:8" x14ac:dyDescent="0.25">
      <c r="A1067" s="673" t="s">
        <v>1502</v>
      </c>
      <c r="B1067" s="316">
        <v>1065</v>
      </c>
      <c r="C1067" s="681" t="str">
        <f ca="1">IF(H1067="","Резерв",CONCATENATE(INDIRECT(ADDRESS(3+ТС!H1067,2,1,0,"ЗДВ"),FALSE)," - самопроизвольное закрытие"))</f>
        <v>Резерв</v>
      </c>
      <c r="D1067" s="220"/>
      <c r="E1067" s="724" t="s">
        <v>72</v>
      </c>
      <c r="F1067" s="724" t="s">
        <v>65</v>
      </c>
      <c r="G1067" s="307" t="s">
        <v>2523</v>
      </c>
      <c r="H1067" s="684"/>
    </row>
    <row r="1068" spans="1:8" x14ac:dyDescent="0.25">
      <c r="A1068" s="673" t="s">
        <v>1503</v>
      </c>
      <c r="B1068" s="316">
        <v>1066</v>
      </c>
      <c r="C1068" s="691" t="str">
        <f ca="1">IF(H1068="","Резерв",CONCATENATE(INDIRECT(ADDRESS(3+ТС!H1068,2,1,0,"ЗДВ"),FALSE)," - открыта"))</f>
        <v xml:space="preserve"> - открыта</v>
      </c>
      <c r="D1068" s="220"/>
      <c r="E1068" s="724" t="s">
        <v>72</v>
      </c>
      <c r="F1068" s="724" t="s">
        <v>65</v>
      </c>
      <c r="G1068" s="724" t="s">
        <v>2503</v>
      </c>
      <c r="H1068" s="683">
        <f>H1050+1</f>
        <v>29</v>
      </c>
    </row>
    <row r="1069" spans="1:8" x14ac:dyDescent="0.25">
      <c r="A1069" s="673" t="s">
        <v>1504</v>
      </c>
      <c r="B1069" s="316">
        <v>1067</v>
      </c>
      <c r="C1069" s="692" t="str">
        <f ca="1">IF(H1069="","Резерв",CONCATENATE(INDIRECT(ADDRESS(3+ТС!H1069,2,1,0,"ЗДВ"),FALSE)," - закрыта"))</f>
        <v xml:space="preserve"> - закрыта</v>
      </c>
      <c r="D1069" s="220"/>
      <c r="E1069" s="724" t="s">
        <v>72</v>
      </c>
      <c r="F1069" s="724" t="s">
        <v>65</v>
      </c>
      <c r="G1069" s="724" t="s">
        <v>2504</v>
      </c>
      <c r="H1069" s="683">
        <f t="shared" ref="H1069:H1078" si="5">H1051+1</f>
        <v>29</v>
      </c>
    </row>
    <row r="1070" spans="1:8" x14ac:dyDescent="0.25">
      <c r="A1070" s="673" t="s">
        <v>1505</v>
      </c>
      <c r="B1070" s="316">
        <v>1068</v>
      </c>
      <c r="C1070" s="692" t="str">
        <f ca="1">IF(H1070="","Резерв",CONCATENATE(INDIRECT(ADDRESS(3+ТС!H1070,2,1,0,"ЗДВ"),FALSE)," - открывается"))</f>
        <v xml:space="preserve"> - открывается</v>
      </c>
      <c r="D1070" s="220"/>
      <c r="E1070" s="724" t="s">
        <v>72</v>
      </c>
      <c r="F1070" s="724" t="s">
        <v>65</v>
      </c>
      <c r="G1070" s="724" t="s">
        <v>2502</v>
      </c>
      <c r="H1070" s="683">
        <f t="shared" si="5"/>
        <v>29</v>
      </c>
    </row>
    <row r="1071" spans="1:8" x14ac:dyDescent="0.25">
      <c r="A1071" s="673" t="s">
        <v>1506</v>
      </c>
      <c r="B1071" s="316">
        <v>1069</v>
      </c>
      <c r="C1071" s="692" t="str">
        <f ca="1">IF(H1071="","Резерв",CONCATENATE(INDIRECT(ADDRESS(3+ТС!H1071,2,1,0,"ЗДВ"),FALSE)," - закрывается"))</f>
        <v xml:space="preserve"> - закрывается</v>
      </c>
      <c r="D1071" s="220"/>
      <c r="E1071" s="724" t="s">
        <v>72</v>
      </c>
      <c r="F1071" s="724" t="s">
        <v>65</v>
      </c>
      <c r="G1071" s="724" t="s">
        <v>2364</v>
      </c>
      <c r="H1071" s="683">
        <f t="shared" si="5"/>
        <v>29</v>
      </c>
    </row>
    <row r="1072" spans="1:8" x14ac:dyDescent="0.25">
      <c r="A1072" s="673" t="s">
        <v>1507</v>
      </c>
      <c r="B1072" s="316">
        <v>1070</v>
      </c>
      <c r="C1072" s="692" t="str">
        <f ca="1">IF(H1072="","Резерв",CONCATENATE(INDIRECT(ADDRESS(3+ТС!H1072,2,1,0,"ЗДВ"),FALSE)," - промежуточное положение"))</f>
        <v xml:space="preserve"> - промежуточное положение</v>
      </c>
      <c r="D1072" s="220"/>
      <c r="E1072" s="724" t="s">
        <v>72</v>
      </c>
      <c r="F1072" s="724" t="s">
        <v>65</v>
      </c>
      <c r="G1072" s="724" t="s">
        <v>2363</v>
      </c>
      <c r="H1072" s="683">
        <f t="shared" si="5"/>
        <v>29</v>
      </c>
    </row>
    <row r="1073" spans="1:8" x14ac:dyDescent="0.25">
      <c r="A1073" s="673" t="s">
        <v>1508</v>
      </c>
      <c r="B1073" s="316">
        <v>1071</v>
      </c>
      <c r="C1073" s="692" t="str">
        <f ca="1">IF(H1073="","Резерв",CONCATENATE(INDIRECT(ADDRESS(3+ТС!H1073,2,1,0,"ЗДВ"),FALSE)," - контроль наличия напр. упр."))</f>
        <v xml:space="preserve"> - контроль наличия напр. упр.</v>
      </c>
      <c r="D1073" s="220"/>
      <c r="E1073" s="724" t="s">
        <v>72</v>
      </c>
      <c r="F1073" s="724" t="s">
        <v>65</v>
      </c>
      <c r="G1073" s="724" t="s">
        <v>2513</v>
      </c>
      <c r="H1073" s="683">
        <f t="shared" si="5"/>
        <v>29</v>
      </c>
    </row>
    <row r="1074" spans="1:8" x14ac:dyDescent="0.25">
      <c r="A1074" s="673" t="s">
        <v>1509</v>
      </c>
      <c r="B1074" s="316">
        <v>1072</v>
      </c>
      <c r="C1074" s="680" t="str">
        <f ca="1">IF(H1074="","Резерв",CONCATENATE(INDIRECT(ADDRESS(3+ТС!H1074,2,1,0,"ЗДВ"),FALSE)," - режим управления дистанционный"))</f>
        <v>Резерв</v>
      </c>
      <c r="D1074" s="220"/>
      <c r="E1074" s="724" t="s">
        <v>72</v>
      </c>
      <c r="F1074" s="724" t="s">
        <v>65</v>
      </c>
      <c r="G1074" s="139" t="s">
        <v>2507</v>
      </c>
      <c r="H1074" s="683"/>
    </row>
    <row r="1075" spans="1:8" x14ac:dyDescent="0.25">
      <c r="A1075" s="673" t="s">
        <v>1510</v>
      </c>
      <c r="B1075" s="316">
        <v>1073</v>
      </c>
      <c r="C1075" s="692" t="str">
        <f ca="1">IF(H1075="","Резерв",CONCATENATE(INDIRECT(ADDRESS(3+ТС!H1075,2,1,0,"ЗДВ"),FALSE)," - включен режим имитации"))</f>
        <v xml:space="preserve"> - включен режим имитации</v>
      </c>
      <c r="D1075" s="220"/>
      <c r="E1075" s="724" t="s">
        <v>72</v>
      </c>
      <c r="F1075" s="724" t="s">
        <v>65</v>
      </c>
      <c r="G1075" s="724" t="s">
        <v>2338</v>
      </c>
      <c r="H1075" s="683">
        <f t="shared" si="5"/>
        <v>29</v>
      </c>
    </row>
    <row r="1076" spans="1:8" x14ac:dyDescent="0.25">
      <c r="A1076" s="673" t="s">
        <v>1511</v>
      </c>
      <c r="B1076" s="316">
        <v>1074</v>
      </c>
      <c r="C1076" s="692" t="str">
        <f ca="1">IF(H1076="","Резерв",CONCATENATE(INDIRECT(ADDRESS(3+ТС!H1076,2,1,0,"ЗДВ"),FALSE)," - невыполнение команды открыть"))</f>
        <v xml:space="preserve"> - невыполнение команды открыть</v>
      </c>
      <c r="D1076" s="220"/>
      <c r="E1076" s="724" t="s">
        <v>72</v>
      </c>
      <c r="F1076" s="724" t="s">
        <v>65</v>
      </c>
      <c r="G1076" s="724" t="s">
        <v>2519</v>
      </c>
      <c r="H1076" s="683">
        <f t="shared" si="5"/>
        <v>29</v>
      </c>
    </row>
    <row r="1077" spans="1:8" x14ac:dyDescent="0.25">
      <c r="A1077" s="673" t="s">
        <v>1512</v>
      </c>
      <c r="B1077" s="316">
        <v>1075</v>
      </c>
      <c r="C1077" s="692" t="str">
        <f ca="1">IF(H1077="","Резерв",CONCATENATE(INDIRECT(ADDRESS(3+ТС!H1077,2,1,0,"ЗДВ"),FALSE)," - невыполнение команды закрыть"))</f>
        <v xml:space="preserve"> - невыполнение команды закрыть</v>
      </c>
      <c r="D1077" s="220"/>
      <c r="E1077" s="724" t="s">
        <v>72</v>
      </c>
      <c r="F1077" s="724" t="s">
        <v>65</v>
      </c>
      <c r="G1077" s="724" t="s">
        <v>2520</v>
      </c>
      <c r="H1077" s="683">
        <f t="shared" si="5"/>
        <v>29</v>
      </c>
    </row>
    <row r="1078" spans="1:8" x14ac:dyDescent="0.25">
      <c r="A1078" s="673" t="s">
        <v>1513</v>
      </c>
      <c r="B1078" s="316">
        <v>1076</v>
      </c>
      <c r="C1078" s="692" t="str">
        <f ca="1">IF(H1078="","Резерв",CONCATENATE(INDIRECT(ADDRESS(3+ТС!H1078,2,1,0,"ЗДВ"),FALSE)," - невыполнение команды стоп"))</f>
        <v xml:space="preserve"> - невыполнение команды стоп</v>
      </c>
      <c r="D1078" s="220"/>
      <c r="E1078" s="724" t="s">
        <v>72</v>
      </c>
      <c r="F1078" s="724" t="s">
        <v>65</v>
      </c>
      <c r="G1078" s="724" t="s">
        <v>2521</v>
      </c>
      <c r="H1078" s="683">
        <f t="shared" si="5"/>
        <v>29</v>
      </c>
    </row>
    <row r="1079" spans="1:8" x14ac:dyDescent="0.25">
      <c r="A1079" s="673" t="s">
        <v>1514</v>
      </c>
      <c r="B1079" s="316">
        <v>1077</v>
      </c>
      <c r="C1079" s="680" t="str">
        <f ca="1">IF(H1079="","Резерв",CONCATENATE(INDIRECT(ADDRESS(3+ТС!H1079,2,1,0,"ЗДВ"),FALSE)," - несовпадение интерефейсных и дискретных сигналов"))</f>
        <v>Резерв</v>
      </c>
      <c r="D1079" s="220"/>
      <c r="E1079" s="724" t="s">
        <v>72</v>
      </c>
      <c r="F1079" s="724" t="s">
        <v>65</v>
      </c>
      <c r="G1079" s="724" t="s">
        <v>3631</v>
      </c>
      <c r="H1079" s="683"/>
    </row>
    <row r="1080" spans="1:8" x14ac:dyDescent="0.25">
      <c r="A1080" s="673" t="s">
        <v>1515</v>
      </c>
      <c r="B1080" s="316">
        <v>1078</v>
      </c>
      <c r="C1080" s="680" t="str">
        <f ca="1">IF(H1080="","Резерв",CONCATENATE(INDIRECT(ADDRESS(3+ТС!H1080,2,1,0,"ЗДВ"),FALSE)," - нет интерфейсной связи с БУ привода"))</f>
        <v>Резерв</v>
      </c>
      <c r="D1080" s="220"/>
      <c r="E1080" s="724" t="s">
        <v>72</v>
      </c>
      <c r="F1080" s="724" t="s">
        <v>65</v>
      </c>
      <c r="G1080" s="724" t="s">
        <v>3593</v>
      </c>
      <c r="H1080" s="683"/>
    </row>
    <row r="1081" spans="1:8" x14ac:dyDescent="0.25">
      <c r="A1081" s="673" t="s">
        <v>1516</v>
      </c>
      <c r="B1081" s="316">
        <v>1079</v>
      </c>
      <c r="C1081" s="692" t="str">
        <f ca="1">IF(H1081="","Резерв",CONCATENATE(INDIRECT(ADDRESS(3+ТС!H1081,2,1,0,"ЗДВ"),FALSE)," - моментный выключатель открытия"))</f>
        <v xml:space="preserve"> - моментный выключатель открытия</v>
      </c>
      <c r="D1081" s="220"/>
      <c r="E1081" s="724" t="s">
        <v>72</v>
      </c>
      <c r="F1081" s="724" t="s">
        <v>65</v>
      </c>
      <c r="G1081" s="724" t="s">
        <v>3218</v>
      </c>
      <c r="H1081" s="683">
        <f>H1063+1</f>
        <v>29</v>
      </c>
    </row>
    <row r="1082" spans="1:8" x14ac:dyDescent="0.25">
      <c r="A1082" s="673" t="s">
        <v>1517</v>
      </c>
      <c r="B1082" s="316">
        <v>1080</v>
      </c>
      <c r="C1082" s="692" t="str">
        <f ca="1">IF(H1082="","Резерв",CONCATENATE(INDIRECT(ADDRESS(3+ТС!H1082,2,1,0,"ЗДВ"),FALSE)," - моментный выключатель закрытия"))</f>
        <v xml:space="preserve"> - моментный выключатель закрытия</v>
      </c>
      <c r="D1082" s="220"/>
      <c r="E1082" s="724" t="s">
        <v>72</v>
      </c>
      <c r="F1082" s="724" t="s">
        <v>65</v>
      </c>
      <c r="G1082" s="724" t="s">
        <v>3219</v>
      </c>
      <c r="H1082" s="683">
        <f>H1064+1</f>
        <v>29</v>
      </c>
    </row>
    <row r="1083" spans="1:8" x14ac:dyDescent="0.25">
      <c r="A1083" s="673" t="s">
        <v>1518</v>
      </c>
      <c r="B1083" s="316">
        <v>1081</v>
      </c>
      <c r="C1083" s="680" t="str">
        <f ca="1">IF(H1083="","Резерв",CONCATENATE(INDIRECT(ADDRESS(3+ТС!H1083,2,1,0,"ЗДВ"),FALSE)," - неисправность"))</f>
        <v>Резерв</v>
      </c>
      <c r="D1083" s="220"/>
      <c r="E1083" s="724" t="s">
        <v>72</v>
      </c>
      <c r="F1083" s="724" t="s">
        <v>65</v>
      </c>
      <c r="G1083" s="724" t="s">
        <v>2516</v>
      </c>
      <c r="H1083" s="683"/>
    </row>
    <row r="1084" spans="1:8" x14ac:dyDescent="0.25">
      <c r="A1084" s="673" t="s">
        <v>1519</v>
      </c>
      <c r="B1084" s="316">
        <v>1082</v>
      </c>
      <c r="C1084" s="680" t="str">
        <f ca="1">IF(H1084="","Резерв",CONCATENATE(INDIRECT(ADDRESS(3+ТС!H1084,2,1,0,"ЗДВ"),FALSE)," - самопроизвольное открытие"))</f>
        <v>Резерв</v>
      </c>
      <c r="D1084" s="220"/>
      <c r="E1084" s="724" t="s">
        <v>72</v>
      </c>
      <c r="F1084" s="724" t="s">
        <v>65</v>
      </c>
      <c r="G1084" s="724" t="s">
        <v>2522</v>
      </c>
      <c r="H1084" s="683"/>
    </row>
    <row r="1085" spans="1:8" x14ac:dyDescent="0.25">
      <c r="A1085" s="673" t="s">
        <v>1520</v>
      </c>
      <c r="B1085" s="316">
        <v>1083</v>
      </c>
      <c r="C1085" s="681" t="str">
        <f ca="1">IF(H1085="","Резерв",CONCATENATE(INDIRECT(ADDRESS(3+ТС!H1085,2,1,0,"ЗДВ"),FALSE)," - самопроизвольное закрытие"))</f>
        <v>Резерв</v>
      </c>
      <c r="D1085" s="220"/>
      <c r="E1085" s="724" t="s">
        <v>72</v>
      </c>
      <c r="F1085" s="724" t="s">
        <v>65</v>
      </c>
      <c r="G1085" s="307" t="s">
        <v>2523</v>
      </c>
      <c r="H1085" s="684"/>
    </row>
    <row r="1086" spans="1:8" x14ac:dyDescent="0.25">
      <c r="A1086" s="673" t="s">
        <v>1521</v>
      </c>
      <c r="B1086" s="316">
        <v>1084</v>
      </c>
      <c r="C1086" s="691" t="str">
        <f ca="1">IF(H1086="","Резерв",CONCATENATE(INDIRECT(ADDRESS(3+ТС!H1086,2,1,0,"ЗДВ"),FALSE)," - открыта"))</f>
        <v xml:space="preserve"> - открыта</v>
      </c>
      <c r="D1086" s="220"/>
      <c r="E1086" s="724" t="s">
        <v>72</v>
      </c>
      <c r="F1086" s="724" t="s">
        <v>65</v>
      </c>
      <c r="G1086" s="724" t="s">
        <v>2503</v>
      </c>
      <c r="H1086" s="683">
        <f>H1068+1</f>
        <v>30</v>
      </c>
    </row>
    <row r="1087" spans="1:8" x14ac:dyDescent="0.25">
      <c r="A1087" s="673" t="s">
        <v>1522</v>
      </c>
      <c r="B1087" s="316">
        <v>1085</v>
      </c>
      <c r="C1087" s="692" t="str">
        <f ca="1">IF(H1087="","Резерв",CONCATENATE(INDIRECT(ADDRESS(3+ТС!H1087,2,1,0,"ЗДВ"),FALSE)," - закрыта"))</f>
        <v xml:space="preserve"> - закрыта</v>
      </c>
      <c r="D1087" s="220"/>
      <c r="E1087" s="724" t="s">
        <v>72</v>
      </c>
      <c r="F1087" s="724" t="s">
        <v>65</v>
      </c>
      <c r="G1087" s="724" t="s">
        <v>2504</v>
      </c>
      <c r="H1087" s="683">
        <f t="shared" ref="H1087:H1096" si="6">H1069+1</f>
        <v>30</v>
      </c>
    </row>
    <row r="1088" spans="1:8" x14ac:dyDescent="0.25">
      <c r="A1088" s="673" t="s">
        <v>1523</v>
      </c>
      <c r="B1088" s="316">
        <v>1086</v>
      </c>
      <c r="C1088" s="692" t="str">
        <f ca="1">IF(H1088="","Резерв",CONCATENATE(INDIRECT(ADDRESS(3+ТС!H1088,2,1,0,"ЗДВ"),FALSE)," - открывается"))</f>
        <v xml:space="preserve"> - открывается</v>
      </c>
      <c r="D1088" s="220"/>
      <c r="E1088" s="724" t="s">
        <v>72</v>
      </c>
      <c r="F1088" s="724" t="s">
        <v>65</v>
      </c>
      <c r="G1088" s="724" t="s">
        <v>2502</v>
      </c>
      <c r="H1088" s="683">
        <f t="shared" si="6"/>
        <v>30</v>
      </c>
    </row>
    <row r="1089" spans="1:8" x14ac:dyDescent="0.25">
      <c r="A1089" s="673" t="s">
        <v>1524</v>
      </c>
      <c r="B1089" s="316">
        <v>1087</v>
      </c>
      <c r="C1089" s="692" t="str">
        <f ca="1">IF(H1089="","Резерв",CONCATENATE(INDIRECT(ADDRESS(3+ТС!H1089,2,1,0,"ЗДВ"),FALSE)," - закрывается"))</f>
        <v xml:space="preserve"> - закрывается</v>
      </c>
      <c r="D1089" s="220"/>
      <c r="E1089" s="724" t="s">
        <v>72</v>
      </c>
      <c r="F1089" s="724" t="s">
        <v>65</v>
      </c>
      <c r="G1089" s="724" t="s">
        <v>2364</v>
      </c>
      <c r="H1089" s="683">
        <f t="shared" si="6"/>
        <v>30</v>
      </c>
    </row>
    <row r="1090" spans="1:8" x14ac:dyDescent="0.25">
      <c r="A1090" s="673" t="s">
        <v>1525</v>
      </c>
      <c r="B1090" s="316">
        <v>1088</v>
      </c>
      <c r="C1090" s="692" t="str">
        <f ca="1">IF(H1090="","Резерв",CONCATENATE(INDIRECT(ADDRESS(3+ТС!H1090,2,1,0,"ЗДВ"),FALSE)," - промежуточное положение"))</f>
        <v xml:space="preserve"> - промежуточное положение</v>
      </c>
      <c r="D1090" s="220"/>
      <c r="E1090" s="724" t="s">
        <v>72</v>
      </c>
      <c r="F1090" s="724" t="s">
        <v>65</v>
      </c>
      <c r="G1090" s="724" t="s">
        <v>2363</v>
      </c>
      <c r="H1090" s="683">
        <f t="shared" si="6"/>
        <v>30</v>
      </c>
    </row>
    <row r="1091" spans="1:8" x14ac:dyDescent="0.25">
      <c r="A1091" s="673" t="s">
        <v>1526</v>
      </c>
      <c r="B1091" s="316">
        <v>1089</v>
      </c>
      <c r="C1091" s="692" t="str">
        <f ca="1">IF(H1091="","Резерв",CONCATENATE(INDIRECT(ADDRESS(3+ТС!H1091,2,1,0,"ЗДВ"),FALSE)," - контроль наличия напр. упр."))</f>
        <v xml:space="preserve"> - контроль наличия напр. упр.</v>
      </c>
      <c r="D1091" s="220"/>
      <c r="E1091" s="724" t="s">
        <v>72</v>
      </c>
      <c r="F1091" s="724" t="s">
        <v>65</v>
      </c>
      <c r="G1091" s="724" t="s">
        <v>2513</v>
      </c>
      <c r="H1091" s="683">
        <f t="shared" si="6"/>
        <v>30</v>
      </c>
    </row>
    <row r="1092" spans="1:8" x14ac:dyDescent="0.25">
      <c r="A1092" s="673" t="s">
        <v>1527</v>
      </c>
      <c r="B1092" s="316">
        <v>1090</v>
      </c>
      <c r="C1092" s="680" t="str">
        <f ca="1">IF(H1092="","Резерв",CONCATENATE(INDIRECT(ADDRESS(3+ТС!H1092,2,1,0,"ЗДВ"),FALSE)," - режим управления дистанционный"))</f>
        <v>Резерв</v>
      </c>
      <c r="D1092" s="220"/>
      <c r="E1092" s="724" t="s">
        <v>72</v>
      </c>
      <c r="F1092" s="724" t="s">
        <v>65</v>
      </c>
      <c r="G1092" s="139" t="s">
        <v>2507</v>
      </c>
      <c r="H1092" s="683"/>
    </row>
    <row r="1093" spans="1:8" x14ac:dyDescent="0.25">
      <c r="A1093" s="673" t="s">
        <v>1528</v>
      </c>
      <c r="B1093" s="316">
        <v>1091</v>
      </c>
      <c r="C1093" s="692" t="str">
        <f ca="1">IF(H1093="","Резерв",CONCATENATE(INDIRECT(ADDRESS(3+ТС!H1093,2,1,0,"ЗДВ"),FALSE)," - включен режим имитации"))</f>
        <v xml:space="preserve"> - включен режим имитации</v>
      </c>
      <c r="D1093" s="220"/>
      <c r="E1093" s="724" t="s">
        <v>72</v>
      </c>
      <c r="F1093" s="724" t="s">
        <v>65</v>
      </c>
      <c r="G1093" s="724" t="s">
        <v>2338</v>
      </c>
      <c r="H1093" s="683">
        <f t="shared" si="6"/>
        <v>30</v>
      </c>
    </row>
    <row r="1094" spans="1:8" x14ac:dyDescent="0.25">
      <c r="A1094" s="673" t="s">
        <v>1529</v>
      </c>
      <c r="B1094" s="316">
        <v>1092</v>
      </c>
      <c r="C1094" s="692" t="str">
        <f ca="1">IF(H1094="","Резерв",CONCATENATE(INDIRECT(ADDRESS(3+ТС!H1094,2,1,0,"ЗДВ"),FALSE)," - невыполнение команды открыть"))</f>
        <v xml:space="preserve"> - невыполнение команды открыть</v>
      </c>
      <c r="D1094" s="220"/>
      <c r="E1094" s="724" t="s">
        <v>72</v>
      </c>
      <c r="F1094" s="724" t="s">
        <v>65</v>
      </c>
      <c r="G1094" s="724" t="s">
        <v>2519</v>
      </c>
      <c r="H1094" s="683">
        <f t="shared" si="6"/>
        <v>30</v>
      </c>
    </row>
    <row r="1095" spans="1:8" x14ac:dyDescent="0.25">
      <c r="A1095" s="673" t="s">
        <v>1530</v>
      </c>
      <c r="B1095" s="316">
        <v>1093</v>
      </c>
      <c r="C1095" s="692" t="str">
        <f ca="1">IF(H1095="","Резерв",CONCATENATE(INDIRECT(ADDRESS(3+ТС!H1095,2,1,0,"ЗДВ"),FALSE)," - невыполнение команды закрыть"))</f>
        <v xml:space="preserve"> - невыполнение команды закрыть</v>
      </c>
      <c r="D1095" s="220"/>
      <c r="E1095" s="724" t="s">
        <v>72</v>
      </c>
      <c r="F1095" s="724" t="s">
        <v>65</v>
      </c>
      <c r="G1095" s="724" t="s">
        <v>2520</v>
      </c>
      <c r="H1095" s="683">
        <f t="shared" si="6"/>
        <v>30</v>
      </c>
    </row>
    <row r="1096" spans="1:8" x14ac:dyDescent="0.25">
      <c r="A1096" s="673" t="s">
        <v>1531</v>
      </c>
      <c r="B1096" s="316">
        <v>1094</v>
      </c>
      <c r="C1096" s="692" t="str">
        <f ca="1">IF(H1096="","Резерв",CONCATENATE(INDIRECT(ADDRESS(3+ТС!H1096,2,1,0,"ЗДВ"),FALSE)," - невыполнение команды стоп"))</f>
        <v xml:space="preserve"> - невыполнение команды стоп</v>
      </c>
      <c r="D1096" s="220"/>
      <c r="E1096" s="724" t="s">
        <v>72</v>
      </c>
      <c r="F1096" s="724" t="s">
        <v>65</v>
      </c>
      <c r="G1096" s="724" t="s">
        <v>2521</v>
      </c>
      <c r="H1096" s="683">
        <f t="shared" si="6"/>
        <v>30</v>
      </c>
    </row>
    <row r="1097" spans="1:8" x14ac:dyDescent="0.25">
      <c r="A1097" s="673" t="s">
        <v>1532</v>
      </c>
      <c r="B1097" s="316">
        <v>1095</v>
      </c>
      <c r="C1097" s="680" t="str">
        <f ca="1">IF(H1097="","Резерв",CONCATENATE(INDIRECT(ADDRESS(3+ТС!H1097,2,1,0,"ЗДВ"),FALSE)," - несовпадение интерефейсных и дискретных сигналов"))</f>
        <v>Резерв</v>
      </c>
      <c r="D1097" s="220"/>
      <c r="E1097" s="724" t="s">
        <v>72</v>
      </c>
      <c r="F1097" s="724" t="s">
        <v>65</v>
      </c>
      <c r="G1097" s="724" t="s">
        <v>3631</v>
      </c>
      <c r="H1097" s="683"/>
    </row>
    <row r="1098" spans="1:8" x14ac:dyDescent="0.25">
      <c r="A1098" s="673" t="s">
        <v>1533</v>
      </c>
      <c r="B1098" s="316">
        <v>1096</v>
      </c>
      <c r="C1098" s="680" t="str">
        <f ca="1">IF(H1098="","Резерв",CONCATENATE(INDIRECT(ADDRESS(3+ТС!H1098,2,1,0,"ЗДВ"),FALSE)," - нет интерфейсной связи с БУ привода"))</f>
        <v>Резерв</v>
      </c>
      <c r="D1098" s="220"/>
      <c r="E1098" s="724" t="s">
        <v>72</v>
      </c>
      <c r="F1098" s="724" t="s">
        <v>65</v>
      </c>
      <c r="G1098" s="724" t="s">
        <v>3593</v>
      </c>
      <c r="H1098" s="683"/>
    </row>
    <row r="1099" spans="1:8" x14ac:dyDescent="0.25">
      <c r="A1099" s="673" t="s">
        <v>1534</v>
      </c>
      <c r="B1099" s="316">
        <v>1097</v>
      </c>
      <c r="C1099" s="692" t="str">
        <f ca="1">IF(H1099="","Резерв",CONCATENATE(INDIRECT(ADDRESS(3+ТС!H1099,2,1,0,"ЗДВ"),FALSE)," - моментный выключатель открытия"))</f>
        <v xml:space="preserve"> - моментный выключатель открытия</v>
      </c>
      <c r="D1099" s="220"/>
      <c r="E1099" s="724" t="s">
        <v>72</v>
      </c>
      <c r="F1099" s="724" t="s">
        <v>65</v>
      </c>
      <c r="G1099" s="724" t="s">
        <v>3218</v>
      </c>
      <c r="H1099" s="683">
        <f>H1081+1</f>
        <v>30</v>
      </c>
    </row>
    <row r="1100" spans="1:8" x14ac:dyDescent="0.25">
      <c r="A1100" s="673" t="s">
        <v>1535</v>
      </c>
      <c r="B1100" s="316">
        <v>1098</v>
      </c>
      <c r="C1100" s="692" t="str">
        <f ca="1">IF(H1100="","Резерв",CONCATENATE(INDIRECT(ADDRESS(3+ТС!H1100,2,1,0,"ЗДВ"),FALSE)," - моментный выключатель закрытия"))</f>
        <v xml:space="preserve"> - моментный выключатель закрытия</v>
      </c>
      <c r="D1100" s="220"/>
      <c r="E1100" s="724" t="s">
        <v>72</v>
      </c>
      <c r="F1100" s="724" t="s">
        <v>65</v>
      </c>
      <c r="G1100" s="724" t="s">
        <v>3219</v>
      </c>
      <c r="H1100" s="683">
        <f>H1082+1</f>
        <v>30</v>
      </c>
    </row>
    <row r="1101" spans="1:8" x14ac:dyDescent="0.25">
      <c r="A1101" s="673" t="s">
        <v>1536</v>
      </c>
      <c r="B1101" s="316">
        <v>1099</v>
      </c>
      <c r="C1101" s="680" t="str">
        <f ca="1">IF(H1101="","Резерв",CONCATENATE(INDIRECT(ADDRESS(3+ТС!H1101,2,1,0,"ЗДВ"),FALSE)," - неисправность"))</f>
        <v>Резерв</v>
      </c>
      <c r="D1101" s="220"/>
      <c r="E1101" s="724" t="s">
        <v>72</v>
      </c>
      <c r="F1101" s="724" t="s">
        <v>65</v>
      </c>
      <c r="G1101" s="724" t="s">
        <v>2516</v>
      </c>
      <c r="H1101" s="683"/>
    </row>
    <row r="1102" spans="1:8" x14ac:dyDescent="0.25">
      <c r="A1102" s="673" t="s">
        <v>1537</v>
      </c>
      <c r="B1102" s="316">
        <v>1100</v>
      </c>
      <c r="C1102" s="680" t="str">
        <f ca="1">IF(H1102="","Резерв",CONCATENATE(INDIRECT(ADDRESS(3+ТС!H1102,2,1,0,"ЗДВ"),FALSE)," - самопроизвольное открытие"))</f>
        <v>Резерв</v>
      </c>
      <c r="D1102" s="220"/>
      <c r="E1102" s="724" t="s">
        <v>72</v>
      </c>
      <c r="F1102" s="724" t="s">
        <v>65</v>
      </c>
      <c r="G1102" s="724" t="s">
        <v>2522</v>
      </c>
      <c r="H1102" s="683"/>
    </row>
    <row r="1103" spans="1:8" x14ac:dyDescent="0.25">
      <c r="A1103" s="673" t="s">
        <v>1538</v>
      </c>
      <c r="B1103" s="316">
        <v>1101</v>
      </c>
      <c r="C1103" s="681" t="str">
        <f ca="1">IF(H1103="","Резерв",CONCATENATE(INDIRECT(ADDRESS(3+ТС!H1103,2,1,0,"ЗДВ"),FALSE)," - самопроизвольное закрытие"))</f>
        <v>Резерв</v>
      </c>
      <c r="D1103" s="220"/>
      <c r="E1103" s="724" t="s">
        <v>72</v>
      </c>
      <c r="F1103" s="724" t="s">
        <v>65</v>
      </c>
      <c r="G1103" s="307" t="s">
        <v>2523</v>
      </c>
      <c r="H1103" s="684"/>
    </row>
    <row r="1104" spans="1:8" x14ac:dyDescent="0.25">
      <c r="A1104" s="673" t="s">
        <v>1539</v>
      </c>
      <c r="B1104" s="316">
        <v>1102</v>
      </c>
      <c r="C1104" s="691"/>
      <c r="D1104" s="220"/>
      <c r="E1104" s="724"/>
      <c r="F1104" s="724"/>
      <c r="G1104" s="724"/>
      <c r="H1104" s="683"/>
    </row>
    <row r="1105" spans="1:8" x14ac:dyDescent="0.25">
      <c r="A1105" s="673" t="s">
        <v>1540</v>
      </c>
      <c r="B1105" s="316">
        <v>1103</v>
      </c>
      <c r="C1105" s="692"/>
      <c r="D1105" s="220"/>
      <c r="E1105" s="724"/>
      <c r="F1105" s="724"/>
      <c r="G1105" s="724"/>
      <c r="H1105" s="683"/>
    </row>
    <row r="1106" spans="1:8" x14ac:dyDescent="0.25">
      <c r="A1106" s="673" t="s">
        <v>1541</v>
      </c>
      <c r="B1106" s="316">
        <v>1104</v>
      </c>
      <c r="C1106" s="692"/>
      <c r="D1106" s="220"/>
      <c r="E1106" s="724"/>
      <c r="F1106" s="724"/>
      <c r="G1106" s="724"/>
      <c r="H1106" s="683"/>
    </row>
    <row r="1107" spans="1:8" x14ac:dyDescent="0.25">
      <c r="A1107" s="673" t="s">
        <v>1542</v>
      </c>
      <c r="B1107" s="316">
        <v>1105</v>
      </c>
      <c r="C1107" s="692"/>
      <c r="D1107" s="220"/>
      <c r="E1107" s="724"/>
      <c r="F1107" s="724"/>
      <c r="G1107" s="724"/>
      <c r="H1107" s="683"/>
    </row>
    <row r="1108" spans="1:8" x14ac:dyDescent="0.25">
      <c r="A1108" s="673" t="s">
        <v>1543</v>
      </c>
      <c r="B1108" s="316">
        <v>1106</v>
      </c>
      <c r="C1108" s="692"/>
      <c r="D1108" s="220"/>
      <c r="E1108" s="724"/>
      <c r="F1108" s="724"/>
      <c r="G1108" s="724"/>
      <c r="H1108" s="683"/>
    </row>
    <row r="1109" spans="1:8" x14ac:dyDescent="0.25">
      <c r="A1109" s="673" t="s">
        <v>1544</v>
      </c>
      <c r="B1109" s="316">
        <v>1107</v>
      </c>
      <c r="C1109" s="692"/>
      <c r="D1109" s="220"/>
      <c r="E1109" s="724"/>
      <c r="F1109" s="724"/>
      <c r="G1109" s="724"/>
      <c r="H1109" s="683"/>
    </row>
    <row r="1110" spans="1:8" x14ac:dyDescent="0.25">
      <c r="A1110" s="673" t="s">
        <v>1545</v>
      </c>
      <c r="B1110" s="316">
        <v>1108</v>
      </c>
      <c r="C1110" s="680"/>
      <c r="D1110" s="220"/>
      <c r="E1110" s="724"/>
      <c r="F1110" s="724"/>
      <c r="G1110" s="139"/>
      <c r="H1110" s="683"/>
    </row>
    <row r="1111" spans="1:8" x14ac:dyDescent="0.25">
      <c r="A1111" s="673" t="s">
        <v>1546</v>
      </c>
      <c r="B1111" s="316">
        <v>1109</v>
      </c>
      <c r="C1111" s="692"/>
      <c r="D1111" s="220"/>
      <c r="E1111" s="724"/>
      <c r="F1111" s="724"/>
      <c r="G1111" s="724"/>
      <c r="H1111" s="683"/>
    </row>
    <row r="1112" spans="1:8" x14ac:dyDescent="0.25">
      <c r="A1112" s="673" t="s">
        <v>1547</v>
      </c>
      <c r="B1112" s="316">
        <v>1110</v>
      </c>
      <c r="C1112" s="692"/>
      <c r="D1112" s="220"/>
      <c r="E1112" s="724"/>
      <c r="F1112" s="724"/>
      <c r="G1112" s="724"/>
      <c r="H1112" s="683"/>
    </row>
    <row r="1113" spans="1:8" x14ac:dyDescent="0.25">
      <c r="A1113" s="673" t="s">
        <v>1548</v>
      </c>
      <c r="B1113" s="316">
        <v>1111</v>
      </c>
      <c r="C1113" s="692"/>
      <c r="D1113" s="220"/>
      <c r="E1113" s="724"/>
      <c r="F1113" s="724"/>
      <c r="G1113" s="724"/>
      <c r="H1113" s="683"/>
    </row>
    <row r="1114" spans="1:8" x14ac:dyDescent="0.25">
      <c r="A1114" s="673" t="s">
        <v>1549</v>
      </c>
      <c r="B1114" s="316">
        <v>1112</v>
      </c>
      <c r="C1114" s="692"/>
      <c r="D1114" s="220"/>
      <c r="E1114" s="724"/>
      <c r="F1114" s="724"/>
      <c r="G1114" s="724"/>
      <c r="H1114" s="683"/>
    </row>
    <row r="1115" spans="1:8" x14ac:dyDescent="0.25">
      <c r="A1115" s="673" t="s">
        <v>1550</v>
      </c>
      <c r="B1115" s="316">
        <v>1113</v>
      </c>
      <c r="C1115" s="680"/>
      <c r="D1115" s="220"/>
      <c r="E1115" s="724"/>
      <c r="F1115" s="724"/>
      <c r="G1115" s="724"/>
      <c r="H1115" s="683"/>
    </row>
    <row r="1116" spans="1:8" x14ac:dyDescent="0.25">
      <c r="A1116" s="673" t="s">
        <v>1551</v>
      </c>
      <c r="B1116" s="316">
        <v>1114</v>
      </c>
      <c r="C1116" s="680"/>
      <c r="D1116" s="220"/>
      <c r="E1116" s="724"/>
      <c r="F1116" s="724"/>
      <c r="G1116" s="724"/>
      <c r="H1116" s="683"/>
    </row>
    <row r="1117" spans="1:8" x14ac:dyDescent="0.25">
      <c r="A1117" s="673" t="s">
        <v>1552</v>
      </c>
      <c r="B1117" s="316">
        <v>1115</v>
      </c>
      <c r="C1117" s="692"/>
      <c r="D1117" s="220"/>
      <c r="E1117" s="724"/>
      <c r="F1117" s="724"/>
      <c r="G1117" s="724"/>
      <c r="H1117" s="683"/>
    </row>
    <row r="1118" spans="1:8" x14ac:dyDescent="0.25">
      <c r="A1118" s="673" t="s">
        <v>1553</v>
      </c>
      <c r="B1118" s="316">
        <v>1116</v>
      </c>
      <c r="C1118" s="692"/>
      <c r="D1118" s="220"/>
      <c r="E1118" s="724"/>
      <c r="F1118" s="724"/>
      <c r="G1118" s="724"/>
      <c r="H1118" s="683"/>
    </row>
    <row r="1119" spans="1:8" x14ac:dyDescent="0.25">
      <c r="A1119" s="673" t="s">
        <v>1554</v>
      </c>
      <c r="B1119" s="316">
        <v>1117</v>
      </c>
      <c r="C1119" s="680"/>
      <c r="D1119" s="220"/>
      <c r="E1119" s="724"/>
      <c r="F1119" s="724"/>
      <c r="G1119" s="724"/>
      <c r="H1119" s="683"/>
    </row>
    <row r="1120" spans="1:8" x14ac:dyDescent="0.25">
      <c r="A1120" s="673" t="s">
        <v>1555</v>
      </c>
      <c r="B1120" s="316">
        <v>1118</v>
      </c>
      <c r="C1120" s="680"/>
      <c r="D1120" s="220"/>
      <c r="E1120" s="724"/>
      <c r="F1120" s="724"/>
      <c r="G1120" s="724"/>
      <c r="H1120" s="683"/>
    </row>
    <row r="1121" spans="1:8" x14ac:dyDescent="0.25">
      <c r="A1121" s="673" t="s">
        <v>1556</v>
      </c>
      <c r="B1121" s="316">
        <v>1119</v>
      </c>
      <c r="C1121" s="681"/>
      <c r="D1121" s="220"/>
      <c r="E1121" s="724"/>
      <c r="F1121" s="724"/>
      <c r="G1121" s="307"/>
      <c r="H1121" s="684"/>
    </row>
    <row r="1122" spans="1:8" x14ac:dyDescent="0.25">
      <c r="A1122" s="673" t="s">
        <v>1557</v>
      </c>
      <c r="B1122" s="316">
        <v>1120</v>
      </c>
      <c r="C1122" s="691"/>
      <c r="D1122" s="220"/>
      <c r="E1122" s="724"/>
      <c r="F1122" s="724"/>
      <c r="G1122" s="724"/>
      <c r="H1122" s="683"/>
    </row>
    <row r="1123" spans="1:8" x14ac:dyDescent="0.25">
      <c r="A1123" s="673" t="s">
        <v>1558</v>
      </c>
      <c r="B1123" s="316">
        <v>1121</v>
      </c>
      <c r="C1123" s="692"/>
      <c r="D1123" s="220"/>
      <c r="E1123" s="724"/>
      <c r="F1123" s="724"/>
      <c r="G1123" s="724"/>
      <c r="H1123" s="683"/>
    </row>
    <row r="1124" spans="1:8" x14ac:dyDescent="0.25">
      <c r="A1124" s="673" t="s">
        <v>1559</v>
      </c>
      <c r="B1124" s="316">
        <v>1122</v>
      </c>
      <c r="C1124" s="692"/>
      <c r="D1124" s="220"/>
      <c r="E1124" s="724"/>
      <c r="F1124" s="724"/>
      <c r="G1124" s="724"/>
      <c r="H1124" s="683"/>
    </row>
    <row r="1125" spans="1:8" x14ac:dyDescent="0.25">
      <c r="A1125" s="673" t="s">
        <v>1560</v>
      </c>
      <c r="B1125" s="316">
        <v>1123</v>
      </c>
      <c r="C1125" s="692"/>
      <c r="D1125" s="220"/>
      <c r="E1125" s="724"/>
      <c r="F1125" s="724"/>
      <c r="G1125" s="724"/>
      <c r="H1125" s="683"/>
    </row>
    <row r="1126" spans="1:8" x14ac:dyDescent="0.25">
      <c r="A1126" s="673" t="s">
        <v>1561</v>
      </c>
      <c r="B1126" s="316">
        <v>1124</v>
      </c>
      <c r="C1126" s="692"/>
      <c r="D1126" s="220"/>
      <c r="E1126" s="724"/>
      <c r="F1126" s="724"/>
      <c r="G1126" s="724"/>
      <c r="H1126" s="683"/>
    </row>
    <row r="1127" spans="1:8" x14ac:dyDescent="0.25">
      <c r="A1127" s="673" t="s">
        <v>1562</v>
      </c>
      <c r="B1127" s="316">
        <v>1125</v>
      </c>
      <c r="C1127" s="692"/>
      <c r="D1127" s="220"/>
      <c r="E1127" s="724"/>
      <c r="F1127" s="724"/>
      <c r="G1127" s="724"/>
      <c r="H1127" s="683"/>
    </row>
    <row r="1128" spans="1:8" x14ac:dyDescent="0.25">
      <c r="A1128" s="673" t="s">
        <v>1563</v>
      </c>
      <c r="B1128" s="316">
        <v>1126</v>
      </c>
      <c r="C1128" s="680"/>
      <c r="D1128" s="220"/>
      <c r="E1128" s="724"/>
      <c r="F1128" s="724"/>
      <c r="G1128" s="139"/>
      <c r="H1128" s="683"/>
    </row>
    <row r="1129" spans="1:8" x14ac:dyDescent="0.25">
      <c r="A1129" s="673" t="s">
        <v>1564</v>
      </c>
      <c r="B1129" s="316">
        <v>1127</v>
      </c>
      <c r="C1129" s="692"/>
      <c r="D1129" s="220"/>
      <c r="E1129" s="724"/>
      <c r="F1129" s="724"/>
      <c r="G1129" s="724"/>
      <c r="H1129" s="683"/>
    </row>
    <row r="1130" spans="1:8" x14ac:dyDescent="0.25">
      <c r="A1130" s="673" t="s">
        <v>1565</v>
      </c>
      <c r="B1130" s="316">
        <v>1128</v>
      </c>
      <c r="C1130" s="692"/>
      <c r="D1130" s="220"/>
      <c r="E1130" s="724"/>
      <c r="F1130" s="724"/>
      <c r="G1130" s="724"/>
      <c r="H1130" s="683"/>
    </row>
    <row r="1131" spans="1:8" x14ac:dyDescent="0.25">
      <c r="A1131" s="673" t="s">
        <v>1566</v>
      </c>
      <c r="B1131" s="316">
        <v>1129</v>
      </c>
      <c r="C1131" s="692"/>
      <c r="D1131" s="220"/>
      <c r="E1131" s="724"/>
      <c r="F1131" s="724"/>
      <c r="G1131" s="724"/>
      <c r="H1131" s="683"/>
    </row>
    <row r="1132" spans="1:8" x14ac:dyDescent="0.25">
      <c r="A1132" s="673" t="s">
        <v>1567</v>
      </c>
      <c r="B1132" s="316">
        <v>1130</v>
      </c>
      <c r="C1132" s="692"/>
      <c r="D1132" s="220"/>
      <c r="E1132" s="724"/>
      <c r="F1132" s="724"/>
      <c r="G1132" s="724"/>
      <c r="H1132" s="683"/>
    </row>
    <row r="1133" spans="1:8" x14ac:dyDescent="0.25">
      <c r="A1133" s="673" t="s">
        <v>1568</v>
      </c>
      <c r="B1133" s="316">
        <v>1131</v>
      </c>
      <c r="C1133" s="680"/>
      <c r="D1133" s="220"/>
      <c r="E1133" s="724"/>
      <c r="F1133" s="724"/>
      <c r="G1133" s="724"/>
      <c r="H1133" s="683"/>
    </row>
    <row r="1134" spans="1:8" x14ac:dyDescent="0.25">
      <c r="A1134" s="673" t="s">
        <v>1569</v>
      </c>
      <c r="B1134" s="316">
        <v>1132</v>
      </c>
      <c r="C1134" s="680"/>
      <c r="D1134" s="220"/>
      <c r="E1134" s="724"/>
      <c r="F1134" s="724"/>
      <c r="G1134" s="724"/>
      <c r="H1134" s="683"/>
    </row>
    <row r="1135" spans="1:8" x14ac:dyDescent="0.25">
      <c r="A1135" s="673" t="s">
        <v>1570</v>
      </c>
      <c r="B1135" s="316">
        <v>1133</v>
      </c>
      <c r="C1135" s="692"/>
      <c r="D1135" s="220"/>
      <c r="E1135" s="724"/>
      <c r="F1135" s="724"/>
      <c r="G1135" s="724"/>
      <c r="H1135" s="683"/>
    </row>
    <row r="1136" spans="1:8" x14ac:dyDescent="0.25">
      <c r="A1136" s="673" t="s">
        <v>1571</v>
      </c>
      <c r="B1136" s="316">
        <v>1134</v>
      </c>
      <c r="C1136" s="692"/>
      <c r="D1136" s="220"/>
      <c r="E1136" s="724"/>
      <c r="F1136" s="724"/>
      <c r="G1136" s="724"/>
      <c r="H1136" s="683"/>
    </row>
    <row r="1137" spans="1:8" x14ac:dyDescent="0.25">
      <c r="A1137" s="673" t="s">
        <v>1572</v>
      </c>
      <c r="B1137" s="316">
        <v>1135</v>
      </c>
      <c r="C1137" s="680"/>
      <c r="D1137" s="220"/>
      <c r="E1137" s="724"/>
      <c r="F1137" s="724"/>
      <c r="G1137" s="724"/>
      <c r="H1137" s="683"/>
    </row>
    <row r="1138" spans="1:8" x14ac:dyDescent="0.25">
      <c r="A1138" s="673" t="s">
        <v>1573</v>
      </c>
      <c r="B1138" s="316">
        <v>1136</v>
      </c>
      <c r="C1138" s="680"/>
      <c r="D1138" s="220"/>
      <c r="E1138" s="724"/>
      <c r="F1138" s="724"/>
      <c r="G1138" s="724"/>
      <c r="H1138" s="683"/>
    </row>
    <row r="1139" spans="1:8" x14ac:dyDescent="0.25">
      <c r="A1139" s="673" t="s">
        <v>1574</v>
      </c>
      <c r="B1139" s="316">
        <v>1137</v>
      </c>
      <c r="C1139" s="681"/>
      <c r="D1139" s="220"/>
      <c r="E1139" s="724"/>
      <c r="F1139" s="724"/>
      <c r="G1139" s="307"/>
      <c r="H1139" s="684"/>
    </row>
    <row r="1140" spans="1:8" x14ac:dyDescent="0.25">
      <c r="A1140" s="673" t="s">
        <v>1575</v>
      </c>
      <c r="B1140" s="316">
        <v>1138</v>
      </c>
      <c r="C1140" s="691"/>
      <c r="D1140" s="220"/>
      <c r="E1140" s="724"/>
      <c r="F1140" s="724"/>
      <c r="G1140" s="724"/>
      <c r="H1140" s="683"/>
    </row>
    <row r="1141" spans="1:8" x14ac:dyDescent="0.25">
      <c r="A1141" s="673" t="s">
        <v>1576</v>
      </c>
      <c r="B1141" s="316">
        <v>1139</v>
      </c>
      <c r="C1141" s="692"/>
      <c r="D1141" s="220"/>
      <c r="E1141" s="724"/>
      <c r="F1141" s="724"/>
      <c r="G1141" s="724"/>
      <c r="H1141" s="683"/>
    </row>
    <row r="1142" spans="1:8" x14ac:dyDescent="0.25">
      <c r="A1142" s="673" t="s">
        <v>1577</v>
      </c>
      <c r="B1142" s="316">
        <v>1140</v>
      </c>
      <c r="C1142" s="692"/>
      <c r="D1142" s="220"/>
      <c r="E1142" s="724"/>
      <c r="F1142" s="724"/>
      <c r="G1142" s="724"/>
      <c r="H1142" s="683"/>
    </row>
    <row r="1143" spans="1:8" x14ac:dyDescent="0.25">
      <c r="A1143" s="673" t="s">
        <v>1578</v>
      </c>
      <c r="B1143" s="316">
        <v>1141</v>
      </c>
      <c r="C1143" s="692"/>
      <c r="D1143" s="220"/>
      <c r="E1143" s="724"/>
      <c r="F1143" s="724"/>
      <c r="G1143" s="724"/>
      <c r="H1143" s="683"/>
    </row>
    <row r="1144" spans="1:8" x14ac:dyDescent="0.25">
      <c r="A1144" s="673" t="s">
        <v>1579</v>
      </c>
      <c r="B1144" s="316">
        <v>1142</v>
      </c>
      <c r="C1144" s="692"/>
      <c r="D1144" s="220"/>
      <c r="E1144" s="724"/>
      <c r="F1144" s="724"/>
      <c r="G1144" s="724"/>
      <c r="H1144" s="683"/>
    </row>
    <row r="1145" spans="1:8" x14ac:dyDescent="0.25">
      <c r="A1145" s="673" t="s">
        <v>1580</v>
      </c>
      <c r="B1145" s="316">
        <v>1143</v>
      </c>
      <c r="C1145" s="692"/>
      <c r="D1145" s="220"/>
      <c r="E1145" s="724"/>
      <c r="F1145" s="724"/>
      <c r="G1145" s="724"/>
      <c r="H1145" s="683"/>
    </row>
    <row r="1146" spans="1:8" x14ac:dyDescent="0.25">
      <c r="A1146" s="673" t="s">
        <v>1581</v>
      </c>
      <c r="B1146" s="316">
        <v>1144</v>
      </c>
      <c r="C1146" s="680"/>
      <c r="D1146" s="220"/>
      <c r="E1146" s="724"/>
      <c r="F1146" s="724"/>
      <c r="G1146" s="139"/>
      <c r="H1146" s="683"/>
    </row>
    <row r="1147" spans="1:8" x14ac:dyDescent="0.25">
      <c r="A1147" s="673" t="s">
        <v>1582</v>
      </c>
      <c r="B1147" s="316">
        <v>1145</v>
      </c>
      <c r="C1147" s="692"/>
      <c r="D1147" s="220"/>
      <c r="E1147" s="724"/>
      <c r="F1147" s="724"/>
      <c r="G1147" s="724"/>
      <c r="H1147" s="683"/>
    </row>
    <row r="1148" spans="1:8" x14ac:dyDescent="0.25">
      <c r="A1148" s="673" t="s">
        <v>1583</v>
      </c>
      <c r="B1148" s="316">
        <v>1146</v>
      </c>
      <c r="C1148" s="692"/>
      <c r="D1148" s="220"/>
      <c r="E1148" s="724"/>
      <c r="F1148" s="724"/>
      <c r="G1148" s="724"/>
      <c r="H1148" s="683"/>
    </row>
    <row r="1149" spans="1:8" x14ac:dyDescent="0.25">
      <c r="A1149" s="673" t="s">
        <v>1584</v>
      </c>
      <c r="B1149" s="316">
        <v>1147</v>
      </c>
      <c r="C1149" s="692"/>
      <c r="D1149" s="220"/>
      <c r="E1149" s="724"/>
      <c r="F1149" s="724"/>
      <c r="G1149" s="724"/>
      <c r="H1149" s="683"/>
    </row>
    <row r="1150" spans="1:8" x14ac:dyDescent="0.25">
      <c r="A1150" s="673" t="s">
        <v>1585</v>
      </c>
      <c r="B1150" s="316">
        <v>1148</v>
      </c>
      <c r="C1150" s="692"/>
      <c r="D1150" s="220"/>
      <c r="E1150" s="724"/>
      <c r="F1150" s="724"/>
      <c r="G1150" s="724"/>
      <c r="H1150" s="683"/>
    </row>
    <row r="1151" spans="1:8" x14ac:dyDescent="0.25">
      <c r="A1151" s="673" t="s">
        <v>1586</v>
      </c>
      <c r="B1151" s="316">
        <v>1149</v>
      </c>
      <c r="C1151" s="680"/>
      <c r="D1151" s="220"/>
      <c r="E1151" s="724"/>
      <c r="F1151" s="724"/>
      <c r="G1151" s="724"/>
      <c r="H1151" s="683"/>
    </row>
    <row r="1152" spans="1:8" x14ac:dyDescent="0.25">
      <c r="A1152" s="673" t="s">
        <v>1587</v>
      </c>
      <c r="B1152" s="316">
        <v>1150</v>
      </c>
      <c r="C1152" s="680"/>
      <c r="D1152" s="220"/>
      <c r="E1152" s="724"/>
      <c r="F1152" s="724"/>
      <c r="G1152" s="724"/>
      <c r="H1152" s="683"/>
    </row>
    <row r="1153" spans="1:8" x14ac:dyDescent="0.25">
      <c r="A1153" s="673" t="s">
        <v>1588</v>
      </c>
      <c r="B1153" s="316">
        <v>1151</v>
      </c>
      <c r="C1153" s="692"/>
      <c r="D1153" s="220"/>
      <c r="E1153" s="724"/>
      <c r="F1153" s="724"/>
      <c r="G1153" s="724"/>
      <c r="H1153" s="683"/>
    </row>
    <row r="1154" spans="1:8" x14ac:dyDescent="0.25">
      <c r="A1154" s="673" t="s">
        <v>1589</v>
      </c>
      <c r="B1154" s="316">
        <v>1152</v>
      </c>
      <c r="C1154" s="692"/>
      <c r="D1154" s="220"/>
      <c r="E1154" s="724"/>
      <c r="F1154" s="724"/>
      <c r="G1154" s="724"/>
      <c r="H1154" s="683"/>
    </row>
    <row r="1155" spans="1:8" x14ac:dyDescent="0.25">
      <c r="A1155" s="673" t="s">
        <v>1590</v>
      </c>
      <c r="B1155" s="316">
        <v>1153</v>
      </c>
      <c r="C1155" s="680"/>
      <c r="D1155" s="220"/>
      <c r="E1155" s="724"/>
      <c r="F1155" s="724"/>
      <c r="G1155" s="724"/>
      <c r="H1155" s="683"/>
    </row>
    <row r="1156" spans="1:8" x14ac:dyDescent="0.25">
      <c r="A1156" s="673" t="s">
        <v>1591</v>
      </c>
      <c r="B1156" s="316">
        <v>1154</v>
      </c>
      <c r="C1156" s="680"/>
      <c r="D1156" s="220"/>
      <c r="E1156" s="724"/>
      <c r="F1156" s="724"/>
      <c r="G1156" s="724"/>
      <c r="H1156" s="683"/>
    </row>
    <row r="1157" spans="1:8" x14ac:dyDescent="0.25">
      <c r="A1157" s="673" t="s">
        <v>1592</v>
      </c>
      <c r="B1157" s="316">
        <v>1155</v>
      </c>
      <c r="C1157" s="681"/>
      <c r="D1157" s="220"/>
      <c r="E1157" s="724"/>
      <c r="F1157" s="724"/>
      <c r="G1157" s="307"/>
      <c r="H1157" s="684"/>
    </row>
    <row r="1158" spans="1:8" x14ac:dyDescent="0.25">
      <c r="A1158" s="673" t="s">
        <v>1593</v>
      </c>
      <c r="B1158" s="316">
        <v>1156</v>
      </c>
      <c r="C1158" s="691"/>
      <c r="D1158" s="220"/>
      <c r="E1158" s="724"/>
      <c r="F1158" s="724"/>
      <c r="G1158" s="724"/>
      <c r="H1158" s="683"/>
    </row>
    <row r="1159" spans="1:8" x14ac:dyDescent="0.25">
      <c r="A1159" s="673" t="s">
        <v>1594</v>
      </c>
      <c r="B1159" s="316">
        <v>1157</v>
      </c>
      <c r="C1159" s="692"/>
      <c r="D1159" s="220"/>
      <c r="E1159" s="724"/>
      <c r="F1159" s="724"/>
      <c r="G1159" s="724"/>
      <c r="H1159" s="683"/>
    </row>
    <row r="1160" spans="1:8" x14ac:dyDescent="0.25">
      <c r="A1160" s="673" t="s">
        <v>1595</v>
      </c>
      <c r="B1160" s="316">
        <v>1158</v>
      </c>
      <c r="C1160" s="692"/>
      <c r="D1160" s="220"/>
      <c r="E1160" s="724"/>
      <c r="F1160" s="724"/>
      <c r="G1160" s="724"/>
      <c r="H1160" s="683"/>
    </row>
    <row r="1161" spans="1:8" x14ac:dyDescent="0.25">
      <c r="A1161" s="673" t="s">
        <v>1596</v>
      </c>
      <c r="B1161" s="316">
        <v>1159</v>
      </c>
      <c r="C1161" s="692"/>
      <c r="D1161" s="220"/>
      <c r="E1161" s="724"/>
      <c r="F1161" s="724"/>
      <c r="G1161" s="724"/>
      <c r="H1161" s="683"/>
    </row>
    <row r="1162" spans="1:8" x14ac:dyDescent="0.25">
      <c r="A1162" s="673" t="s">
        <v>1597</v>
      </c>
      <c r="B1162" s="316">
        <v>1160</v>
      </c>
      <c r="C1162" s="692"/>
      <c r="D1162" s="220"/>
      <c r="E1162" s="724"/>
      <c r="F1162" s="724"/>
      <c r="G1162" s="724"/>
      <c r="H1162" s="683"/>
    </row>
    <row r="1163" spans="1:8" x14ac:dyDescent="0.25">
      <c r="A1163" s="673" t="s">
        <v>1598</v>
      </c>
      <c r="B1163" s="316">
        <v>1161</v>
      </c>
      <c r="C1163" s="692"/>
      <c r="D1163" s="220"/>
      <c r="E1163" s="724"/>
      <c r="F1163" s="724"/>
      <c r="G1163" s="724"/>
      <c r="H1163" s="683"/>
    </row>
    <row r="1164" spans="1:8" x14ac:dyDescent="0.25">
      <c r="A1164" s="673" t="s">
        <v>1599</v>
      </c>
      <c r="B1164" s="316">
        <v>1162</v>
      </c>
      <c r="C1164" s="680"/>
      <c r="D1164" s="220"/>
      <c r="E1164" s="724"/>
      <c r="F1164" s="724"/>
      <c r="G1164" s="139"/>
      <c r="H1164" s="683"/>
    </row>
    <row r="1165" spans="1:8" x14ac:dyDescent="0.25">
      <c r="A1165" s="673" t="s">
        <v>1600</v>
      </c>
      <c r="B1165" s="316">
        <v>1163</v>
      </c>
      <c r="C1165" s="692"/>
      <c r="D1165" s="220"/>
      <c r="E1165" s="724"/>
      <c r="F1165" s="724"/>
      <c r="G1165" s="724"/>
      <c r="H1165" s="683"/>
    </row>
    <row r="1166" spans="1:8" x14ac:dyDescent="0.25">
      <c r="A1166" s="673" t="s">
        <v>1601</v>
      </c>
      <c r="B1166" s="316">
        <v>1164</v>
      </c>
      <c r="C1166" s="692"/>
      <c r="D1166" s="220"/>
      <c r="E1166" s="724"/>
      <c r="F1166" s="724"/>
      <c r="G1166" s="724"/>
      <c r="H1166" s="683"/>
    </row>
    <row r="1167" spans="1:8" x14ac:dyDescent="0.25">
      <c r="A1167" s="673" t="s">
        <v>1602</v>
      </c>
      <c r="B1167" s="316">
        <v>1165</v>
      </c>
      <c r="C1167" s="692"/>
      <c r="D1167" s="220"/>
      <c r="E1167" s="724"/>
      <c r="F1167" s="724"/>
      <c r="G1167" s="724"/>
      <c r="H1167" s="683"/>
    </row>
    <row r="1168" spans="1:8" x14ac:dyDescent="0.25">
      <c r="A1168" s="673" t="s">
        <v>1603</v>
      </c>
      <c r="B1168" s="316">
        <v>1166</v>
      </c>
      <c r="C1168" s="692"/>
      <c r="D1168" s="220"/>
      <c r="E1168" s="724"/>
      <c r="F1168" s="724"/>
      <c r="G1168" s="724"/>
      <c r="H1168" s="683"/>
    </row>
    <row r="1169" spans="1:8" x14ac:dyDescent="0.25">
      <c r="A1169" s="673" t="s">
        <v>1604</v>
      </c>
      <c r="B1169" s="316">
        <v>1167</v>
      </c>
      <c r="C1169" s="680"/>
      <c r="D1169" s="220"/>
      <c r="E1169" s="724"/>
      <c r="F1169" s="724"/>
      <c r="G1169" s="724"/>
      <c r="H1169" s="683"/>
    </row>
    <row r="1170" spans="1:8" x14ac:dyDescent="0.25">
      <c r="A1170" s="673" t="s">
        <v>1605</v>
      </c>
      <c r="B1170" s="316">
        <v>1168</v>
      </c>
      <c r="C1170" s="680"/>
      <c r="D1170" s="220"/>
      <c r="E1170" s="724"/>
      <c r="F1170" s="724"/>
      <c r="G1170" s="724"/>
      <c r="H1170" s="683"/>
    </row>
    <row r="1171" spans="1:8" x14ac:dyDescent="0.25">
      <c r="A1171" s="673" t="s">
        <v>1606</v>
      </c>
      <c r="B1171" s="316">
        <v>1169</v>
      </c>
      <c r="C1171" s="692"/>
      <c r="D1171" s="220"/>
      <c r="E1171" s="724"/>
      <c r="F1171" s="724"/>
      <c r="G1171" s="724"/>
      <c r="H1171" s="683"/>
    </row>
    <row r="1172" spans="1:8" x14ac:dyDescent="0.25">
      <c r="A1172" s="673" t="s">
        <v>1607</v>
      </c>
      <c r="B1172" s="316">
        <v>1170</v>
      </c>
      <c r="C1172" s="692"/>
      <c r="D1172" s="220"/>
      <c r="E1172" s="724"/>
      <c r="F1172" s="724"/>
      <c r="G1172" s="724"/>
      <c r="H1172" s="683"/>
    </row>
    <row r="1173" spans="1:8" x14ac:dyDescent="0.25">
      <c r="A1173" s="673" t="s">
        <v>1608</v>
      </c>
      <c r="B1173" s="316">
        <v>1171</v>
      </c>
      <c r="C1173" s="680"/>
      <c r="D1173" s="220"/>
      <c r="E1173" s="724"/>
      <c r="F1173" s="724"/>
      <c r="G1173" s="724"/>
      <c r="H1173" s="683"/>
    </row>
    <row r="1174" spans="1:8" x14ac:dyDescent="0.25">
      <c r="A1174" s="673" t="s">
        <v>1609</v>
      </c>
      <c r="B1174" s="316">
        <v>1172</v>
      </c>
      <c r="C1174" s="680"/>
      <c r="D1174" s="220"/>
      <c r="E1174" s="724"/>
      <c r="F1174" s="724"/>
      <c r="G1174" s="724"/>
      <c r="H1174" s="683"/>
    </row>
    <row r="1175" spans="1:8" x14ac:dyDescent="0.25">
      <c r="A1175" s="673" t="s">
        <v>1610</v>
      </c>
      <c r="B1175" s="316">
        <v>1173</v>
      </c>
      <c r="C1175" s="681"/>
      <c r="D1175" s="220"/>
      <c r="E1175" s="724"/>
      <c r="F1175" s="724"/>
      <c r="G1175" s="307"/>
      <c r="H1175" s="684"/>
    </row>
    <row r="1176" spans="1:8" x14ac:dyDescent="0.25">
      <c r="A1176" s="673" t="s">
        <v>1611</v>
      </c>
      <c r="B1176" s="316">
        <v>1174</v>
      </c>
      <c r="C1176" s="691"/>
      <c r="D1176" s="220"/>
      <c r="E1176" s="724"/>
      <c r="F1176" s="724"/>
      <c r="G1176" s="724"/>
      <c r="H1176" s="683"/>
    </row>
    <row r="1177" spans="1:8" x14ac:dyDescent="0.25">
      <c r="A1177" s="673" t="s">
        <v>1612</v>
      </c>
      <c r="B1177" s="316">
        <v>1175</v>
      </c>
      <c r="C1177" s="692"/>
      <c r="D1177" s="220"/>
      <c r="E1177" s="724"/>
      <c r="F1177" s="724"/>
      <c r="G1177" s="724"/>
      <c r="H1177" s="683"/>
    </row>
    <row r="1178" spans="1:8" x14ac:dyDescent="0.25">
      <c r="A1178" s="673" t="s">
        <v>1613</v>
      </c>
      <c r="B1178" s="316">
        <v>1176</v>
      </c>
      <c r="C1178" s="692"/>
      <c r="D1178" s="220"/>
      <c r="E1178" s="724"/>
      <c r="F1178" s="724"/>
      <c r="G1178" s="724"/>
      <c r="H1178" s="683"/>
    </row>
    <row r="1179" spans="1:8" x14ac:dyDescent="0.25">
      <c r="A1179" s="673" t="s">
        <v>1614</v>
      </c>
      <c r="B1179" s="316">
        <v>1177</v>
      </c>
      <c r="C1179" s="692"/>
      <c r="D1179" s="220"/>
      <c r="E1179" s="724"/>
      <c r="F1179" s="724"/>
      <c r="G1179" s="724"/>
      <c r="H1179" s="683"/>
    </row>
    <row r="1180" spans="1:8" x14ac:dyDescent="0.25">
      <c r="A1180" s="673" t="s">
        <v>1615</v>
      </c>
      <c r="B1180" s="316">
        <v>1178</v>
      </c>
      <c r="C1180" s="692"/>
      <c r="D1180" s="220"/>
      <c r="E1180" s="724"/>
      <c r="F1180" s="724"/>
      <c r="G1180" s="724"/>
      <c r="H1180" s="683"/>
    </row>
    <row r="1181" spans="1:8" x14ac:dyDescent="0.25">
      <c r="A1181" s="673" t="s">
        <v>1616</v>
      </c>
      <c r="B1181" s="316">
        <v>1179</v>
      </c>
      <c r="C1181" s="692"/>
      <c r="D1181" s="220"/>
      <c r="E1181" s="724"/>
      <c r="F1181" s="724"/>
      <c r="G1181" s="724"/>
      <c r="H1181" s="683"/>
    </row>
    <row r="1182" spans="1:8" x14ac:dyDescent="0.25">
      <c r="A1182" s="673" t="s">
        <v>1617</v>
      </c>
      <c r="B1182" s="316">
        <v>1180</v>
      </c>
      <c r="C1182" s="680"/>
      <c r="D1182" s="220"/>
      <c r="E1182" s="724"/>
      <c r="F1182" s="724"/>
      <c r="G1182" s="139"/>
      <c r="H1182" s="683"/>
    </row>
    <row r="1183" spans="1:8" x14ac:dyDescent="0.25">
      <c r="A1183" s="673" t="s">
        <v>1618</v>
      </c>
      <c r="B1183" s="316">
        <v>1181</v>
      </c>
      <c r="C1183" s="692"/>
      <c r="D1183" s="220"/>
      <c r="E1183" s="724"/>
      <c r="F1183" s="724"/>
      <c r="G1183" s="724"/>
      <c r="H1183" s="683"/>
    </row>
    <row r="1184" spans="1:8" x14ac:dyDescent="0.25">
      <c r="A1184" s="673" t="s">
        <v>1619</v>
      </c>
      <c r="B1184" s="316">
        <v>1182</v>
      </c>
      <c r="C1184" s="692"/>
      <c r="D1184" s="220"/>
      <c r="E1184" s="724"/>
      <c r="F1184" s="724"/>
      <c r="G1184" s="724"/>
      <c r="H1184" s="683"/>
    </row>
    <row r="1185" spans="1:8" x14ac:dyDescent="0.25">
      <c r="A1185" s="673" t="s">
        <v>1620</v>
      </c>
      <c r="B1185" s="316">
        <v>1183</v>
      </c>
      <c r="C1185" s="692"/>
      <c r="D1185" s="220"/>
      <c r="E1185" s="724"/>
      <c r="F1185" s="724"/>
      <c r="G1185" s="724"/>
      <c r="H1185" s="683"/>
    </row>
    <row r="1186" spans="1:8" x14ac:dyDescent="0.25">
      <c r="A1186" s="673" t="s">
        <v>1621</v>
      </c>
      <c r="B1186" s="316">
        <v>1184</v>
      </c>
      <c r="C1186" s="692"/>
      <c r="D1186" s="220"/>
      <c r="E1186" s="724"/>
      <c r="F1186" s="724"/>
      <c r="G1186" s="724"/>
      <c r="H1186" s="683"/>
    </row>
    <row r="1187" spans="1:8" x14ac:dyDescent="0.25">
      <c r="A1187" s="673" t="s">
        <v>1622</v>
      </c>
      <c r="B1187" s="316">
        <v>1185</v>
      </c>
      <c r="C1187" s="680"/>
      <c r="D1187" s="220"/>
      <c r="E1187" s="724"/>
      <c r="F1187" s="724"/>
      <c r="G1187" s="724"/>
      <c r="H1187" s="683"/>
    </row>
    <row r="1188" spans="1:8" x14ac:dyDescent="0.25">
      <c r="A1188" s="673" t="s">
        <v>1623</v>
      </c>
      <c r="B1188" s="316">
        <v>1186</v>
      </c>
      <c r="C1188" s="680"/>
      <c r="D1188" s="220"/>
      <c r="E1188" s="724"/>
      <c r="F1188" s="724"/>
      <c r="G1188" s="724"/>
      <c r="H1188" s="683"/>
    </row>
    <row r="1189" spans="1:8" x14ac:dyDescent="0.25">
      <c r="A1189" s="673" t="s">
        <v>1624</v>
      </c>
      <c r="B1189" s="316">
        <v>1187</v>
      </c>
      <c r="C1189" s="692"/>
      <c r="D1189" s="220"/>
      <c r="E1189" s="724"/>
      <c r="F1189" s="724"/>
      <c r="G1189" s="724"/>
      <c r="H1189" s="683"/>
    </row>
    <row r="1190" spans="1:8" x14ac:dyDescent="0.25">
      <c r="A1190" s="673" t="s">
        <v>1625</v>
      </c>
      <c r="B1190" s="316">
        <v>1188</v>
      </c>
      <c r="C1190" s="692"/>
      <c r="D1190" s="220"/>
      <c r="E1190" s="724"/>
      <c r="F1190" s="724"/>
      <c r="G1190" s="724"/>
      <c r="H1190" s="683"/>
    </row>
    <row r="1191" spans="1:8" x14ac:dyDescent="0.25">
      <c r="A1191" s="673" t="s">
        <v>1626</v>
      </c>
      <c r="B1191" s="316">
        <v>1189</v>
      </c>
      <c r="C1191" s="680"/>
      <c r="D1191" s="220"/>
      <c r="E1191" s="724"/>
      <c r="F1191" s="724"/>
      <c r="G1191" s="724"/>
      <c r="H1191" s="683"/>
    </row>
    <row r="1192" spans="1:8" x14ac:dyDescent="0.25">
      <c r="A1192" s="673" t="s">
        <v>1627</v>
      </c>
      <c r="B1192" s="316">
        <v>1190</v>
      </c>
      <c r="C1192" s="680"/>
      <c r="D1192" s="220"/>
      <c r="E1192" s="724"/>
      <c r="F1192" s="724"/>
      <c r="G1192" s="724"/>
      <c r="H1192" s="683"/>
    </row>
    <row r="1193" spans="1:8" x14ac:dyDescent="0.25">
      <c r="A1193" s="673" t="s">
        <v>1628</v>
      </c>
      <c r="B1193" s="316">
        <v>1191</v>
      </c>
      <c r="C1193" s="681"/>
      <c r="D1193" s="220"/>
      <c r="E1193" s="724"/>
      <c r="F1193" s="724"/>
      <c r="G1193" s="307"/>
      <c r="H1193" s="684"/>
    </row>
    <row r="1194" spans="1:8" x14ac:dyDescent="0.25">
      <c r="A1194" s="673" t="s">
        <v>1629</v>
      </c>
      <c r="B1194" s="316">
        <v>1192</v>
      </c>
      <c r="C1194" s="691"/>
      <c r="D1194" s="220"/>
      <c r="E1194" s="724"/>
      <c r="F1194" s="724"/>
      <c r="G1194" s="724"/>
      <c r="H1194" s="683"/>
    </row>
    <row r="1195" spans="1:8" x14ac:dyDescent="0.25">
      <c r="A1195" s="673" t="s">
        <v>1630</v>
      </c>
      <c r="B1195" s="316">
        <v>1193</v>
      </c>
      <c r="C1195" s="692"/>
      <c r="D1195" s="220"/>
      <c r="E1195" s="724"/>
      <c r="F1195" s="724"/>
      <c r="G1195" s="724"/>
      <c r="H1195" s="683"/>
    </row>
    <row r="1196" spans="1:8" x14ac:dyDescent="0.25">
      <c r="A1196" s="673" t="s">
        <v>1631</v>
      </c>
      <c r="B1196" s="316">
        <v>1194</v>
      </c>
      <c r="C1196" s="692"/>
      <c r="D1196" s="220"/>
      <c r="E1196" s="724"/>
      <c r="F1196" s="724"/>
      <c r="G1196" s="724"/>
      <c r="H1196" s="683"/>
    </row>
    <row r="1197" spans="1:8" x14ac:dyDescent="0.25">
      <c r="A1197" s="673" t="s">
        <v>1632</v>
      </c>
      <c r="B1197" s="316">
        <v>1195</v>
      </c>
      <c r="C1197" s="692"/>
      <c r="D1197" s="220"/>
      <c r="E1197" s="724"/>
      <c r="F1197" s="724"/>
      <c r="G1197" s="724"/>
      <c r="H1197" s="683"/>
    </row>
    <row r="1198" spans="1:8" x14ac:dyDescent="0.25">
      <c r="A1198" s="673" t="s">
        <v>1633</v>
      </c>
      <c r="B1198" s="316">
        <v>1196</v>
      </c>
      <c r="C1198" s="692"/>
      <c r="D1198" s="220"/>
      <c r="E1198" s="724"/>
      <c r="F1198" s="724"/>
      <c r="G1198" s="724"/>
      <c r="H1198" s="683"/>
    </row>
    <row r="1199" spans="1:8" x14ac:dyDescent="0.25">
      <c r="A1199" s="673" t="s">
        <v>1634</v>
      </c>
      <c r="B1199" s="316">
        <v>1197</v>
      </c>
      <c r="C1199" s="692"/>
      <c r="D1199" s="220"/>
      <c r="E1199" s="724"/>
      <c r="F1199" s="724"/>
      <c r="G1199" s="724"/>
      <c r="H1199" s="683"/>
    </row>
    <row r="1200" spans="1:8" x14ac:dyDescent="0.25">
      <c r="A1200" s="673" t="s">
        <v>1635</v>
      </c>
      <c r="B1200" s="316">
        <v>1198</v>
      </c>
      <c r="C1200" s="680"/>
      <c r="D1200" s="220"/>
      <c r="E1200" s="724"/>
      <c r="F1200" s="724"/>
      <c r="G1200" s="139"/>
      <c r="H1200" s="683"/>
    </row>
    <row r="1201" spans="1:8" x14ac:dyDescent="0.25">
      <c r="A1201" s="673" t="s">
        <v>1636</v>
      </c>
      <c r="B1201" s="316">
        <v>1199</v>
      </c>
      <c r="C1201" s="692"/>
      <c r="D1201" s="220"/>
      <c r="E1201" s="724"/>
      <c r="F1201" s="724"/>
      <c r="G1201" s="724"/>
      <c r="H1201" s="683"/>
    </row>
    <row r="1202" spans="1:8" x14ac:dyDescent="0.25">
      <c r="A1202" s="673" t="s">
        <v>1637</v>
      </c>
      <c r="B1202" s="316">
        <v>1200</v>
      </c>
      <c r="C1202" s="692"/>
      <c r="D1202" s="220"/>
      <c r="E1202" s="724"/>
      <c r="F1202" s="724"/>
      <c r="G1202" s="724"/>
      <c r="H1202" s="683"/>
    </row>
    <row r="1203" spans="1:8" x14ac:dyDescent="0.25">
      <c r="A1203" s="673" t="s">
        <v>1638</v>
      </c>
      <c r="B1203" s="316">
        <v>1201</v>
      </c>
      <c r="C1203" s="692"/>
      <c r="D1203" s="220"/>
      <c r="E1203" s="724"/>
      <c r="F1203" s="724"/>
      <c r="G1203" s="724"/>
      <c r="H1203" s="683"/>
    </row>
    <row r="1204" spans="1:8" x14ac:dyDescent="0.25">
      <c r="A1204" s="673" t="s">
        <v>1639</v>
      </c>
      <c r="B1204" s="316">
        <v>1202</v>
      </c>
      <c r="C1204" s="692"/>
      <c r="D1204" s="220"/>
      <c r="E1204" s="724"/>
      <c r="F1204" s="724"/>
      <c r="G1204" s="724"/>
      <c r="H1204" s="683"/>
    </row>
    <row r="1205" spans="1:8" x14ac:dyDescent="0.25">
      <c r="A1205" s="673" t="s">
        <v>1640</v>
      </c>
      <c r="B1205" s="316">
        <v>1203</v>
      </c>
      <c r="C1205" s="680"/>
      <c r="D1205" s="220"/>
      <c r="E1205" s="724"/>
      <c r="F1205" s="724"/>
      <c r="G1205" s="724"/>
      <c r="H1205" s="683"/>
    </row>
    <row r="1206" spans="1:8" x14ac:dyDescent="0.25">
      <c r="A1206" s="673" t="s">
        <v>1641</v>
      </c>
      <c r="B1206" s="316">
        <v>1204</v>
      </c>
      <c r="C1206" s="680"/>
      <c r="D1206" s="220"/>
      <c r="E1206" s="724"/>
      <c r="F1206" s="724"/>
      <c r="G1206" s="724"/>
      <c r="H1206" s="683"/>
    </row>
    <row r="1207" spans="1:8" x14ac:dyDescent="0.25">
      <c r="A1207" s="673" t="s">
        <v>1642</v>
      </c>
      <c r="B1207" s="316">
        <v>1205</v>
      </c>
      <c r="C1207" s="692"/>
      <c r="D1207" s="220"/>
      <c r="E1207" s="724"/>
      <c r="F1207" s="724"/>
      <c r="G1207" s="724"/>
      <c r="H1207" s="683"/>
    </row>
    <row r="1208" spans="1:8" x14ac:dyDescent="0.25">
      <c r="A1208" s="673" t="s">
        <v>1643</v>
      </c>
      <c r="B1208" s="316">
        <v>1206</v>
      </c>
      <c r="C1208" s="692"/>
      <c r="D1208" s="220"/>
      <c r="E1208" s="724"/>
      <c r="F1208" s="724"/>
      <c r="G1208" s="724"/>
      <c r="H1208" s="683"/>
    </row>
    <row r="1209" spans="1:8" x14ac:dyDescent="0.25">
      <c r="A1209" s="673" t="s">
        <v>1644</v>
      </c>
      <c r="B1209" s="316">
        <v>1207</v>
      </c>
      <c r="C1209" s="680"/>
      <c r="D1209" s="220"/>
      <c r="E1209" s="724"/>
      <c r="F1209" s="724"/>
      <c r="G1209" s="724"/>
      <c r="H1209" s="683"/>
    </row>
    <row r="1210" spans="1:8" x14ac:dyDescent="0.25">
      <c r="A1210" s="673" t="s">
        <v>1645</v>
      </c>
      <c r="B1210" s="316">
        <v>1208</v>
      </c>
      <c r="C1210" s="680"/>
      <c r="D1210" s="220"/>
      <c r="E1210" s="724"/>
      <c r="F1210" s="724"/>
      <c r="G1210" s="724"/>
      <c r="H1210" s="683"/>
    </row>
    <row r="1211" spans="1:8" x14ac:dyDescent="0.25">
      <c r="A1211" s="673" t="s">
        <v>1646</v>
      </c>
      <c r="B1211" s="316">
        <v>1209</v>
      </c>
      <c r="C1211" s="681"/>
      <c r="D1211" s="220"/>
      <c r="E1211" s="724"/>
      <c r="F1211" s="724"/>
      <c r="G1211" s="307"/>
      <c r="H1211" s="684"/>
    </row>
    <row r="1212" spans="1:8" x14ac:dyDescent="0.25">
      <c r="A1212" s="673" t="s">
        <v>1647</v>
      </c>
      <c r="B1212" s="316">
        <v>1210</v>
      </c>
      <c r="C1212" s="691"/>
      <c r="D1212" s="220"/>
      <c r="E1212" s="724"/>
      <c r="F1212" s="724"/>
      <c r="G1212" s="724"/>
      <c r="H1212" s="683"/>
    </row>
    <row r="1213" spans="1:8" x14ac:dyDescent="0.25">
      <c r="A1213" s="673" t="s">
        <v>1648</v>
      </c>
      <c r="B1213" s="316">
        <v>1211</v>
      </c>
      <c r="C1213" s="692"/>
      <c r="D1213" s="220"/>
      <c r="E1213" s="724"/>
      <c r="F1213" s="724"/>
      <c r="G1213" s="724"/>
      <c r="H1213" s="683"/>
    </row>
    <row r="1214" spans="1:8" x14ac:dyDescent="0.25">
      <c r="A1214" s="673" t="s">
        <v>1649</v>
      </c>
      <c r="B1214" s="316">
        <v>1212</v>
      </c>
      <c r="C1214" s="692"/>
      <c r="D1214" s="220"/>
      <c r="E1214" s="724"/>
      <c r="F1214" s="724"/>
      <c r="G1214" s="724"/>
      <c r="H1214" s="683"/>
    </row>
    <row r="1215" spans="1:8" x14ac:dyDescent="0.25">
      <c r="A1215" s="673" t="s">
        <v>1650</v>
      </c>
      <c r="B1215" s="316">
        <v>1213</v>
      </c>
      <c r="C1215" s="692"/>
      <c r="D1215" s="220"/>
      <c r="E1215" s="724"/>
      <c r="F1215" s="724"/>
      <c r="G1215" s="724"/>
      <c r="H1215" s="683"/>
    </row>
    <row r="1216" spans="1:8" x14ac:dyDescent="0.25">
      <c r="A1216" s="673" t="s">
        <v>1651</v>
      </c>
      <c r="B1216" s="316">
        <v>1214</v>
      </c>
      <c r="C1216" s="692"/>
      <c r="D1216" s="220"/>
      <c r="E1216" s="724"/>
      <c r="F1216" s="724"/>
      <c r="G1216" s="724"/>
      <c r="H1216" s="683"/>
    </row>
    <row r="1217" spans="1:8" x14ac:dyDescent="0.25">
      <c r="A1217" s="673" t="s">
        <v>1652</v>
      </c>
      <c r="B1217" s="316">
        <v>1215</v>
      </c>
      <c r="C1217" s="692"/>
      <c r="D1217" s="220"/>
      <c r="E1217" s="724"/>
      <c r="F1217" s="724"/>
      <c r="G1217" s="724"/>
      <c r="H1217" s="683"/>
    </row>
    <row r="1218" spans="1:8" x14ac:dyDescent="0.25">
      <c r="A1218" s="673" t="s">
        <v>1653</v>
      </c>
      <c r="B1218" s="316">
        <v>1216</v>
      </c>
      <c r="C1218" s="680"/>
      <c r="D1218" s="220"/>
      <c r="E1218" s="724"/>
      <c r="F1218" s="724"/>
      <c r="G1218" s="139"/>
      <c r="H1218" s="683"/>
    </row>
    <row r="1219" spans="1:8" x14ac:dyDescent="0.25">
      <c r="A1219" s="673" t="s">
        <v>1654</v>
      </c>
      <c r="B1219" s="316">
        <v>1217</v>
      </c>
      <c r="C1219" s="692"/>
      <c r="D1219" s="220"/>
      <c r="E1219" s="724"/>
      <c r="F1219" s="724"/>
      <c r="G1219" s="724"/>
      <c r="H1219" s="683"/>
    </row>
    <row r="1220" spans="1:8" x14ac:dyDescent="0.25">
      <c r="A1220" s="673" t="s">
        <v>1655</v>
      </c>
      <c r="B1220" s="316">
        <v>1218</v>
      </c>
      <c r="C1220" s="692"/>
      <c r="D1220" s="220"/>
      <c r="E1220" s="724"/>
      <c r="F1220" s="724"/>
      <c r="G1220" s="724"/>
      <c r="H1220" s="683"/>
    </row>
    <row r="1221" spans="1:8" x14ac:dyDescent="0.25">
      <c r="A1221" s="673" t="s">
        <v>1656</v>
      </c>
      <c r="B1221" s="316">
        <v>1219</v>
      </c>
      <c r="C1221" s="692"/>
      <c r="D1221" s="220"/>
      <c r="E1221" s="724"/>
      <c r="F1221" s="724"/>
      <c r="G1221" s="724"/>
      <c r="H1221" s="683"/>
    </row>
    <row r="1222" spans="1:8" x14ac:dyDescent="0.25">
      <c r="A1222" s="673" t="s">
        <v>1657</v>
      </c>
      <c r="B1222" s="316">
        <v>1220</v>
      </c>
      <c r="C1222" s="692"/>
      <c r="D1222" s="220"/>
      <c r="E1222" s="724"/>
      <c r="F1222" s="724"/>
      <c r="G1222" s="724"/>
      <c r="H1222" s="683"/>
    </row>
    <row r="1223" spans="1:8" x14ac:dyDescent="0.25">
      <c r="A1223" s="673" t="s">
        <v>1658</v>
      </c>
      <c r="B1223" s="316">
        <v>1221</v>
      </c>
      <c r="C1223" s="680"/>
      <c r="D1223" s="220"/>
      <c r="E1223" s="724"/>
      <c r="F1223" s="724"/>
      <c r="G1223" s="724"/>
      <c r="H1223" s="683"/>
    </row>
    <row r="1224" spans="1:8" x14ac:dyDescent="0.25">
      <c r="A1224" s="673" t="s">
        <v>1659</v>
      </c>
      <c r="B1224" s="316">
        <v>1222</v>
      </c>
      <c r="C1224" s="680"/>
      <c r="D1224" s="220"/>
      <c r="E1224" s="724"/>
      <c r="F1224" s="724"/>
      <c r="G1224" s="724"/>
      <c r="H1224" s="683"/>
    </row>
    <row r="1225" spans="1:8" x14ac:dyDescent="0.25">
      <c r="A1225" s="673" t="s">
        <v>1660</v>
      </c>
      <c r="B1225" s="316">
        <v>1223</v>
      </c>
      <c r="C1225" s="692"/>
      <c r="D1225" s="220"/>
      <c r="E1225" s="724"/>
      <c r="F1225" s="724"/>
      <c r="G1225" s="724"/>
      <c r="H1225" s="683"/>
    </row>
    <row r="1226" spans="1:8" x14ac:dyDescent="0.25">
      <c r="A1226" s="673" t="s">
        <v>1661</v>
      </c>
      <c r="B1226" s="316">
        <v>1224</v>
      </c>
      <c r="C1226" s="692"/>
      <c r="D1226" s="220"/>
      <c r="E1226" s="724"/>
      <c r="F1226" s="724"/>
      <c r="G1226" s="724"/>
      <c r="H1226" s="683"/>
    </row>
    <row r="1227" spans="1:8" x14ac:dyDescent="0.25">
      <c r="A1227" s="673" t="s">
        <v>1662</v>
      </c>
      <c r="B1227" s="316">
        <v>1225</v>
      </c>
      <c r="C1227" s="680"/>
      <c r="D1227" s="220"/>
      <c r="E1227" s="724"/>
      <c r="F1227" s="724"/>
      <c r="G1227" s="724"/>
      <c r="H1227" s="683"/>
    </row>
    <row r="1228" spans="1:8" x14ac:dyDescent="0.25">
      <c r="A1228" s="673" t="s">
        <v>1663</v>
      </c>
      <c r="B1228" s="316">
        <v>1226</v>
      </c>
      <c r="C1228" s="680"/>
      <c r="D1228" s="220"/>
      <c r="E1228" s="724"/>
      <c r="F1228" s="724"/>
      <c r="G1228" s="724"/>
      <c r="H1228" s="683"/>
    </row>
    <row r="1229" spans="1:8" x14ac:dyDescent="0.25">
      <c r="A1229" s="673" t="s">
        <v>1664</v>
      </c>
      <c r="B1229" s="316">
        <v>1227</v>
      </c>
      <c r="C1229" s="681"/>
      <c r="D1229" s="220"/>
      <c r="E1229" s="724"/>
      <c r="F1229" s="724"/>
      <c r="G1229" s="307"/>
      <c r="H1229" s="684"/>
    </row>
    <row r="1230" spans="1:8" x14ac:dyDescent="0.25">
      <c r="A1230" s="673" t="s">
        <v>1665</v>
      </c>
      <c r="B1230" s="316">
        <v>1228</v>
      </c>
      <c r="C1230" s="691"/>
      <c r="D1230" s="220"/>
      <c r="E1230" s="724"/>
      <c r="F1230" s="724"/>
      <c r="G1230" s="724"/>
      <c r="H1230" s="683"/>
    </row>
    <row r="1231" spans="1:8" x14ac:dyDescent="0.25">
      <c r="A1231" s="673" t="s">
        <v>1666</v>
      </c>
      <c r="B1231" s="316">
        <v>1229</v>
      </c>
      <c r="C1231" s="692"/>
      <c r="D1231" s="220"/>
      <c r="E1231" s="724"/>
      <c r="F1231" s="724"/>
      <c r="G1231" s="724"/>
      <c r="H1231" s="683"/>
    </row>
    <row r="1232" spans="1:8" x14ac:dyDescent="0.25">
      <c r="A1232" s="673" t="s">
        <v>1667</v>
      </c>
      <c r="B1232" s="316">
        <v>1230</v>
      </c>
      <c r="C1232" s="692"/>
      <c r="D1232" s="220"/>
      <c r="E1232" s="724"/>
      <c r="F1232" s="724"/>
      <c r="G1232" s="724"/>
      <c r="H1232" s="683"/>
    </row>
    <row r="1233" spans="1:8" x14ac:dyDescent="0.25">
      <c r="A1233" s="673" t="s">
        <v>1668</v>
      </c>
      <c r="B1233" s="316">
        <v>1231</v>
      </c>
      <c r="C1233" s="692"/>
      <c r="D1233" s="220"/>
      <c r="E1233" s="724"/>
      <c r="F1233" s="724"/>
      <c r="G1233" s="724"/>
      <c r="H1233" s="683"/>
    </row>
    <row r="1234" spans="1:8" x14ac:dyDescent="0.25">
      <c r="A1234" s="673" t="s">
        <v>1669</v>
      </c>
      <c r="B1234" s="316">
        <v>1232</v>
      </c>
      <c r="C1234" s="692"/>
      <c r="D1234" s="220"/>
      <c r="E1234" s="724"/>
      <c r="F1234" s="724"/>
      <c r="G1234" s="724"/>
      <c r="H1234" s="683"/>
    </row>
    <row r="1235" spans="1:8" x14ac:dyDescent="0.25">
      <c r="A1235" s="673" t="s">
        <v>1670</v>
      </c>
      <c r="B1235" s="316">
        <v>1233</v>
      </c>
      <c r="C1235" s="692"/>
      <c r="D1235" s="220"/>
      <c r="E1235" s="724"/>
      <c r="F1235" s="724"/>
      <c r="G1235" s="724"/>
      <c r="H1235" s="683"/>
    </row>
    <row r="1236" spans="1:8" x14ac:dyDescent="0.25">
      <c r="A1236" s="673" t="s">
        <v>1671</v>
      </c>
      <c r="B1236" s="316">
        <v>1234</v>
      </c>
      <c r="C1236" s="680"/>
      <c r="D1236" s="220"/>
      <c r="E1236" s="724"/>
      <c r="F1236" s="724"/>
      <c r="G1236" s="139"/>
      <c r="H1236" s="683"/>
    </row>
    <row r="1237" spans="1:8" x14ac:dyDescent="0.25">
      <c r="A1237" s="673" t="s">
        <v>1672</v>
      </c>
      <c r="B1237" s="316">
        <v>1235</v>
      </c>
      <c r="C1237" s="692"/>
      <c r="D1237" s="220"/>
      <c r="E1237" s="724"/>
      <c r="F1237" s="724"/>
      <c r="G1237" s="724"/>
      <c r="H1237" s="683"/>
    </row>
    <row r="1238" spans="1:8" x14ac:dyDescent="0.25">
      <c r="A1238" s="673" t="s">
        <v>1673</v>
      </c>
      <c r="B1238" s="316">
        <v>1236</v>
      </c>
      <c r="C1238" s="692"/>
      <c r="D1238" s="220"/>
      <c r="E1238" s="724"/>
      <c r="F1238" s="724"/>
      <c r="G1238" s="724"/>
      <c r="H1238" s="683"/>
    </row>
    <row r="1239" spans="1:8" x14ac:dyDescent="0.25">
      <c r="A1239" s="673" t="s">
        <v>1674</v>
      </c>
      <c r="B1239" s="316">
        <v>1237</v>
      </c>
      <c r="C1239" s="692"/>
      <c r="D1239" s="220"/>
      <c r="E1239" s="724"/>
      <c r="F1239" s="724"/>
      <c r="G1239" s="724"/>
      <c r="H1239" s="683"/>
    </row>
    <row r="1240" spans="1:8" x14ac:dyDescent="0.25">
      <c r="A1240" s="673" t="s">
        <v>1675</v>
      </c>
      <c r="B1240" s="316">
        <v>1238</v>
      </c>
      <c r="C1240" s="692"/>
      <c r="D1240" s="220"/>
      <c r="E1240" s="724"/>
      <c r="F1240" s="724"/>
      <c r="G1240" s="724"/>
      <c r="H1240" s="683"/>
    </row>
    <row r="1241" spans="1:8" x14ac:dyDescent="0.25">
      <c r="A1241" s="673" t="s">
        <v>1676</v>
      </c>
      <c r="B1241" s="316">
        <v>1239</v>
      </c>
      <c r="C1241" s="680"/>
      <c r="D1241" s="220"/>
      <c r="E1241" s="724"/>
      <c r="F1241" s="724"/>
      <c r="G1241" s="724"/>
      <c r="H1241" s="683"/>
    </row>
    <row r="1242" spans="1:8" x14ac:dyDescent="0.25">
      <c r="A1242" s="673" t="s">
        <v>1677</v>
      </c>
      <c r="B1242" s="316">
        <v>1240</v>
      </c>
      <c r="C1242" s="680"/>
      <c r="D1242" s="220"/>
      <c r="E1242" s="724"/>
      <c r="F1242" s="724"/>
      <c r="G1242" s="724"/>
      <c r="H1242" s="683"/>
    </row>
    <row r="1243" spans="1:8" x14ac:dyDescent="0.25">
      <c r="A1243" s="673" t="s">
        <v>1678</v>
      </c>
      <c r="B1243" s="316">
        <v>1241</v>
      </c>
      <c r="C1243" s="692"/>
      <c r="D1243" s="220"/>
      <c r="E1243" s="724"/>
      <c r="F1243" s="724"/>
      <c r="G1243" s="724"/>
      <c r="H1243" s="683"/>
    </row>
    <row r="1244" spans="1:8" x14ac:dyDescent="0.25">
      <c r="A1244" s="673" t="s">
        <v>1679</v>
      </c>
      <c r="B1244" s="316">
        <v>1242</v>
      </c>
      <c r="C1244" s="692"/>
      <c r="D1244" s="220"/>
      <c r="E1244" s="724"/>
      <c r="F1244" s="724"/>
      <c r="G1244" s="724"/>
      <c r="H1244" s="683"/>
    </row>
    <row r="1245" spans="1:8" x14ac:dyDescent="0.25">
      <c r="A1245" s="673" t="s">
        <v>1680</v>
      </c>
      <c r="B1245" s="316">
        <v>1243</v>
      </c>
      <c r="C1245" s="680"/>
      <c r="D1245" s="220"/>
      <c r="E1245" s="724"/>
      <c r="F1245" s="724"/>
      <c r="G1245" s="724"/>
      <c r="H1245" s="683"/>
    </row>
    <row r="1246" spans="1:8" x14ac:dyDescent="0.25">
      <c r="A1246" s="673" t="s">
        <v>1681</v>
      </c>
      <c r="B1246" s="316">
        <v>1244</v>
      </c>
      <c r="C1246" s="680"/>
      <c r="D1246" s="220"/>
      <c r="E1246" s="724"/>
      <c r="F1246" s="724"/>
      <c r="G1246" s="724"/>
      <c r="H1246" s="683"/>
    </row>
    <row r="1247" spans="1:8" x14ac:dyDescent="0.25">
      <c r="A1247" s="673" t="s">
        <v>1682</v>
      </c>
      <c r="B1247" s="316">
        <v>1245</v>
      </c>
      <c r="C1247" s="681"/>
      <c r="D1247" s="220"/>
      <c r="E1247" s="724"/>
      <c r="F1247" s="724"/>
      <c r="G1247" s="307"/>
      <c r="H1247" s="684"/>
    </row>
    <row r="1248" spans="1:8" x14ac:dyDescent="0.25">
      <c r="A1248" s="673" t="s">
        <v>1683</v>
      </c>
      <c r="B1248" s="316">
        <v>1246</v>
      </c>
      <c r="C1248" s="691"/>
      <c r="D1248" s="220"/>
      <c r="E1248" s="724"/>
      <c r="F1248" s="724"/>
      <c r="G1248" s="724"/>
      <c r="H1248" s="683"/>
    </row>
    <row r="1249" spans="1:8" x14ac:dyDescent="0.25">
      <c r="A1249" s="673" t="s">
        <v>1684</v>
      </c>
      <c r="B1249" s="316">
        <v>1247</v>
      </c>
      <c r="C1249" s="692"/>
      <c r="D1249" s="220"/>
      <c r="E1249" s="724"/>
      <c r="F1249" s="724"/>
      <c r="G1249" s="724"/>
      <c r="H1249" s="683"/>
    </row>
    <row r="1250" spans="1:8" x14ac:dyDescent="0.25">
      <c r="A1250" s="673" t="s">
        <v>1685</v>
      </c>
      <c r="B1250" s="316">
        <v>1248</v>
      </c>
      <c r="C1250" s="692"/>
      <c r="D1250" s="220"/>
      <c r="E1250" s="724"/>
      <c r="F1250" s="724"/>
      <c r="G1250" s="724"/>
      <c r="H1250" s="683"/>
    </row>
    <row r="1251" spans="1:8" x14ac:dyDescent="0.25">
      <c r="A1251" s="673" t="s">
        <v>1686</v>
      </c>
      <c r="B1251" s="316">
        <v>1249</v>
      </c>
      <c r="C1251" s="692"/>
      <c r="D1251" s="220"/>
      <c r="E1251" s="724"/>
      <c r="F1251" s="724"/>
      <c r="G1251" s="724"/>
      <c r="H1251" s="683"/>
    </row>
    <row r="1252" spans="1:8" x14ac:dyDescent="0.25">
      <c r="A1252" s="673" t="s">
        <v>1687</v>
      </c>
      <c r="B1252" s="316">
        <v>1250</v>
      </c>
      <c r="C1252" s="692"/>
      <c r="D1252" s="220"/>
      <c r="E1252" s="724"/>
      <c r="F1252" s="724"/>
      <c r="G1252" s="724"/>
      <c r="H1252" s="683"/>
    </row>
    <row r="1253" spans="1:8" x14ac:dyDescent="0.25">
      <c r="A1253" s="673" t="s">
        <v>1688</v>
      </c>
      <c r="B1253" s="316">
        <v>1251</v>
      </c>
      <c r="C1253" s="692"/>
      <c r="D1253" s="220"/>
      <c r="E1253" s="724"/>
      <c r="F1253" s="724"/>
      <c r="G1253" s="724"/>
      <c r="H1253" s="683"/>
    </row>
    <row r="1254" spans="1:8" x14ac:dyDescent="0.25">
      <c r="A1254" s="673" t="s">
        <v>1689</v>
      </c>
      <c r="B1254" s="316">
        <v>1252</v>
      </c>
      <c r="C1254" s="680"/>
      <c r="D1254" s="220"/>
      <c r="E1254" s="724"/>
      <c r="F1254" s="724"/>
      <c r="G1254" s="139"/>
      <c r="H1254" s="683"/>
    </row>
    <row r="1255" spans="1:8" x14ac:dyDescent="0.25">
      <c r="A1255" s="673" t="s">
        <v>1690</v>
      </c>
      <c r="B1255" s="316">
        <v>1253</v>
      </c>
      <c r="C1255" s="692"/>
      <c r="D1255" s="220"/>
      <c r="E1255" s="724"/>
      <c r="F1255" s="724"/>
      <c r="G1255" s="724"/>
      <c r="H1255" s="683"/>
    </row>
    <row r="1256" spans="1:8" x14ac:dyDescent="0.25">
      <c r="A1256" s="673" t="s">
        <v>1691</v>
      </c>
      <c r="B1256" s="316">
        <v>1254</v>
      </c>
      <c r="C1256" s="692"/>
      <c r="D1256" s="220"/>
      <c r="E1256" s="724"/>
      <c r="F1256" s="724"/>
      <c r="G1256" s="724"/>
      <c r="H1256" s="683"/>
    </row>
    <row r="1257" spans="1:8" x14ac:dyDescent="0.25">
      <c r="A1257" s="673" t="s">
        <v>1692</v>
      </c>
      <c r="B1257" s="316">
        <v>1255</v>
      </c>
      <c r="C1257" s="692"/>
      <c r="D1257" s="220"/>
      <c r="E1257" s="724"/>
      <c r="F1257" s="724"/>
      <c r="G1257" s="724"/>
      <c r="H1257" s="683"/>
    </row>
    <row r="1258" spans="1:8" x14ac:dyDescent="0.25">
      <c r="A1258" s="673" t="s">
        <v>1693</v>
      </c>
      <c r="B1258" s="316">
        <v>1256</v>
      </c>
      <c r="C1258" s="692"/>
      <c r="D1258" s="220"/>
      <c r="E1258" s="724"/>
      <c r="F1258" s="724"/>
      <c r="G1258" s="724"/>
      <c r="H1258" s="683"/>
    </row>
    <row r="1259" spans="1:8" x14ac:dyDescent="0.25">
      <c r="A1259" s="673" t="s">
        <v>1694</v>
      </c>
      <c r="B1259" s="316">
        <v>1257</v>
      </c>
      <c r="C1259" s="680"/>
      <c r="D1259" s="220"/>
      <c r="E1259" s="724"/>
      <c r="F1259" s="724"/>
      <c r="G1259" s="724"/>
      <c r="H1259" s="683"/>
    </row>
    <row r="1260" spans="1:8" x14ac:dyDescent="0.25">
      <c r="A1260" s="673" t="s">
        <v>1695</v>
      </c>
      <c r="B1260" s="316">
        <v>1258</v>
      </c>
      <c r="C1260" s="680"/>
      <c r="D1260" s="220"/>
      <c r="E1260" s="724"/>
      <c r="F1260" s="724"/>
      <c r="G1260" s="724"/>
      <c r="H1260" s="683"/>
    </row>
    <row r="1261" spans="1:8" x14ac:dyDescent="0.25">
      <c r="A1261" s="673" t="s">
        <v>1696</v>
      </c>
      <c r="B1261" s="316">
        <v>1259</v>
      </c>
      <c r="C1261" s="692"/>
      <c r="D1261" s="220"/>
      <c r="E1261" s="724"/>
      <c r="F1261" s="724"/>
      <c r="G1261" s="724"/>
      <c r="H1261" s="683"/>
    </row>
    <row r="1262" spans="1:8" x14ac:dyDescent="0.25">
      <c r="A1262" s="673" t="s">
        <v>1697</v>
      </c>
      <c r="B1262" s="316">
        <v>1260</v>
      </c>
      <c r="C1262" s="692"/>
      <c r="D1262" s="220"/>
      <c r="E1262" s="724"/>
      <c r="F1262" s="724"/>
      <c r="G1262" s="724"/>
      <c r="H1262" s="683"/>
    </row>
    <row r="1263" spans="1:8" x14ac:dyDescent="0.25">
      <c r="A1263" s="673" t="s">
        <v>1698</v>
      </c>
      <c r="B1263" s="316">
        <v>1261</v>
      </c>
      <c r="C1263" s="680"/>
      <c r="D1263" s="220"/>
      <c r="E1263" s="724"/>
      <c r="F1263" s="724"/>
      <c r="G1263" s="724"/>
      <c r="H1263" s="683"/>
    </row>
    <row r="1264" spans="1:8" x14ac:dyDescent="0.25">
      <c r="A1264" s="673" t="s">
        <v>1699</v>
      </c>
      <c r="B1264" s="316">
        <v>1262</v>
      </c>
      <c r="C1264" s="680"/>
      <c r="D1264" s="220"/>
      <c r="E1264" s="724"/>
      <c r="F1264" s="724"/>
      <c r="G1264" s="724"/>
      <c r="H1264" s="683"/>
    </row>
    <row r="1265" spans="1:8" x14ac:dyDescent="0.25">
      <c r="A1265" s="673" t="s">
        <v>1700</v>
      </c>
      <c r="B1265" s="316">
        <v>1263</v>
      </c>
      <c r="C1265" s="681"/>
      <c r="D1265" s="220"/>
      <c r="E1265" s="724"/>
      <c r="F1265" s="724"/>
      <c r="G1265" s="307"/>
      <c r="H1265" s="684"/>
    </row>
    <row r="1266" spans="1:8" x14ac:dyDescent="0.25">
      <c r="A1266" s="673" t="s">
        <v>1701</v>
      </c>
      <c r="B1266" s="316">
        <v>1264</v>
      </c>
      <c r="C1266" s="691"/>
      <c r="D1266" s="220"/>
      <c r="E1266" s="724"/>
      <c r="F1266" s="724"/>
      <c r="G1266" s="724"/>
      <c r="H1266" s="683"/>
    </row>
    <row r="1267" spans="1:8" x14ac:dyDescent="0.25">
      <c r="A1267" s="673" t="s">
        <v>1702</v>
      </c>
      <c r="B1267" s="316">
        <v>1265</v>
      </c>
      <c r="C1267" s="692"/>
      <c r="D1267" s="220"/>
      <c r="E1267" s="724"/>
      <c r="F1267" s="724"/>
      <c r="G1267" s="724"/>
      <c r="H1267" s="683"/>
    </row>
    <row r="1268" spans="1:8" x14ac:dyDescent="0.25">
      <c r="A1268" s="673" t="s">
        <v>1703</v>
      </c>
      <c r="B1268" s="316">
        <v>1266</v>
      </c>
      <c r="C1268" s="692"/>
      <c r="D1268" s="220"/>
      <c r="E1268" s="724"/>
      <c r="F1268" s="724"/>
      <c r="G1268" s="724"/>
      <c r="H1268" s="683"/>
    </row>
    <row r="1269" spans="1:8" x14ac:dyDescent="0.25">
      <c r="A1269" s="673" t="s">
        <v>1704</v>
      </c>
      <c r="B1269" s="316">
        <v>1267</v>
      </c>
      <c r="C1269" s="692"/>
      <c r="D1269" s="220"/>
      <c r="E1269" s="724"/>
      <c r="F1269" s="724"/>
      <c r="G1269" s="724"/>
      <c r="H1269" s="683"/>
    </row>
    <row r="1270" spans="1:8" x14ac:dyDescent="0.25">
      <c r="A1270" s="673" t="s">
        <v>1705</v>
      </c>
      <c r="B1270" s="316">
        <v>1268</v>
      </c>
      <c r="C1270" s="692"/>
      <c r="D1270" s="220"/>
      <c r="E1270" s="724"/>
      <c r="F1270" s="724"/>
      <c r="G1270" s="724"/>
      <c r="H1270" s="683"/>
    </row>
    <row r="1271" spans="1:8" x14ac:dyDescent="0.25">
      <c r="A1271" s="673" t="s">
        <v>1706</v>
      </c>
      <c r="B1271" s="316">
        <v>1269</v>
      </c>
      <c r="C1271" s="692"/>
      <c r="D1271" s="220"/>
      <c r="E1271" s="724"/>
      <c r="F1271" s="724"/>
      <c r="G1271" s="724"/>
      <c r="H1271" s="683"/>
    </row>
    <row r="1272" spans="1:8" x14ac:dyDescent="0.25">
      <c r="A1272" s="673" t="s">
        <v>1707</v>
      </c>
      <c r="B1272" s="316">
        <v>1270</v>
      </c>
      <c r="C1272" s="680"/>
      <c r="D1272" s="220"/>
      <c r="E1272" s="724"/>
      <c r="F1272" s="724"/>
      <c r="G1272" s="139"/>
      <c r="H1272" s="683"/>
    </row>
    <row r="1273" spans="1:8" x14ac:dyDescent="0.25">
      <c r="A1273" s="673" t="s">
        <v>1708</v>
      </c>
      <c r="B1273" s="316">
        <v>1271</v>
      </c>
      <c r="C1273" s="692"/>
      <c r="D1273" s="220"/>
      <c r="E1273" s="724"/>
      <c r="F1273" s="724"/>
      <c r="G1273" s="724"/>
      <c r="H1273" s="683"/>
    </row>
    <row r="1274" spans="1:8" x14ac:dyDescent="0.25">
      <c r="A1274" s="673" t="s">
        <v>1709</v>
      </c>
      <c r="B1274" s="316">
        <v>1272</v>
      </c>
      <c r="C1274" s="692"/>
      <c r="D1274" s="220"/>
      <c r="E1274" s="724"/>
      <c r="F1274" s="724"/>
      <c r="G1274" s="724"/>
      <c r="H1274" s="683"/>
    </row>
    <row r="1275" spans="1:8" x14ac:dyDescent="0.25">
      <c r="A1275" s="673" t="s">
        <v>1710</v>
      </c>
      <c r="B1275" s="316">
        <v>1273</v>
      </c>
      <c r="C1275" s="692"/>
      <c r="D1275" s="220"/>
      <c r="E1275" s="724"/>
      <c r="F1275" s="724"/>
      <c r="G1275" s="724"/>
      <c r="H1275" s="683"/>
    </row>
    <row r="1276" spans="1:8" x14ac:dyDescent="0.25">
      <c r="A1276" s="673" t="s">
        <v>1711</v>
      </c>
      <c r="B1276" s="316">
        <v>1274</v>
      </c>
      <c r="C1276" s="692"/>
      <c r="D1276" s="319"/>
      <c r="E1276" s="724"/>
      <c r="F1276" s="724"/>
      <c r="G1276" s="724"/>
      <c r="H1276" s="683"/>
    </row>
    <row r="1277" spans="1:8" x14ac:dyDescent="0.25">
      <c r="A1277" s="673" t="s">
        <v>1712</v>
      </c>
      <c r="B1277" s="316">
        <v>1275</v>
      </c>
      <c r="C1277" s="680"/>
      <c r="D1277" s="319"/>
      <c r="E1277" s="724"/>
      <c r="F1277" s="724"/>
      <c r="G1277" s="724"/>
      <c r="H1277" s="683"/>
    </row>
    <row r="1278" spans="1:8" x14ac:dyDescent="0.25">
      <c r="A1278" s="673" t="s">
        <v>1713</v>
      </c>
      <c r="B1278" s="316">
        <v>1276</v>
      </c>
      <c r="C1278" s="680"/>
      <c r="D1278" s="319"/>
      <c r="E1278" s="724"/>
      <c r="F1278" s="724"/>
      <c r="G1278" s="724"/>
      <c r="H1278" s="683"/>
    </row>
    <row r="1279" spans="1:8" x14ac:dyDescent="0.25">
      <c r="A1279" s="673" t="s">
        <v>1714</v>
      </c>
      <c r="B1279" s="316">
        <v>1277</v>
      </c>
      <c r="C1279" s="692"/>
      <c r="D1279" s="319"/>
      <c r="E1279" s="724"/>
      <c r="F1279" s="724"/>
      <c r="G1279" s="724"/>
      <c r="H1279" s="683"/>
    </row>
    <row r="1280" spans="1:8" x14ac:dyDescent="0.25">
      <c r="A1280" s="673" t="s">
        <v>1715</v>
      </c>
      <c r="B1280" s="316">
        <v>1278</v>
      </c>
      <c r="C1280" s="692"/>
      <c r="D1280" s="319"/>
      <c r="E1280" s="724"/>
      <c r="F1280" s="724"/>
      <c r="G1280" s="724"/>
      <c r="H1280" s="683"/>
    </row>
    <row r="1281" spans="1:8" x14ac:dyDescent="0.25">
      <c r="A1281" s="673" t="s">
        <v>1716</v>
      </c>
      <c r="B1281" s="316">
        <v>1279</v>
      </c>
      <c r="C1281" s="680"/>
      <c r="D1281" s="319"/>
      <c r="E1281" s="724"/>
      <c r="F1281" s="724"/>
      <c r="G1281" s="724"/>
      <c r="H1281" s="683"/>
    </row>
    <row r="1282" spans="1:8" x14ac:dyDescent="0.25">
      <c r="A1282" s="673" t="s">
        <v>1717</v>
      </c>
      <c r="B1282" s="316">
        <v>1280</v>
      </c>
      <c r="C1282" s="680"/>
      <c r="D1282" s="319"/>
      <c r="E1282" s="724"/>
      <c r="F1282" s="724"/>
      <c r="G1282" s="724"/>
      <c r="H1282" s="683"/>
    </row>
    <row r="1283" spans="1:8" x14ac:dyDescent="0.25">
      <c r="A1283" s="673" t="s">
        <v>1718</v>
      </c>
      <c r="B1283" s="316">
        <v>1281</v>
      </c>
      <c r="C1283" s="681"/>
      <c r="D1283" s="319"/>
      <c r="E1283" s="724"/>
      <c r="F1283" s="724"/>
      <c r="G1283" s="307"/>
      <c r="H1283" s="684"/>
    </row>
    <row r="1284" spans="1:8" x14ac:dyDescent="0.25">
      <c r="A1284" s="673" t="s">
        <v>1719</v>
      </c>
      <c r="B1284" s="316">
        <v>1282</v>
      </c>
      <c r="C1284" s="691"/>
      <c r="D1284" s="319"/>
      <c r="E1284" s="724"/>
      <c r="F1284" s="724"/>
      <c r="G1284" s="724"/>
      <c r="H1284" s="683"/>
    </row>
    <row r="1285" spans="1:8" x14ac:dyDescent="0.25">
      <c r="A1285" s="673" t="s">
        <v>1720</v>
      </c>
      <c r="B1285" s="316">
        <v>1283</v>
      </c>
      <c r="C1285" s="692"/>
      <c r="D1285" s="319"/>
      <c r="E1285" s="724"/>
      <c r="F1285" s="724"/>
      <c r="G1285" s="724"/>
      <c r="H1285" s="683"/>
    </row>
    <row r="1286" spans="1:8" x14ac:dyDescent="0.25">
      <c r="A1286" s="673" t="s">
        <v>1721</v>
      </c>
      <c r="B1286" s="316">
        <v>1284</v>
      </c>
      <c r="C1286" s="692"/>
      <c r="D1286" s="319"/>
      <c r="E1286" s="724"/>
      <c r="F1286" s="724"/>
      <c r="G1286" s="724"/>
      <c r="H1286" s="683"/>
    </row>
    <row r="1287" spans="1:8" x14ac:dyDescent="0.25">
      <c r="A1287" s="673" t="s">
        <v>1722</v>
      </c>
      <c r="B1287" s="316">
        <v>1285</v>
      </c>
      <c r="C1287" s="692"/>
      <c r="D1287" s="319"/>
      <c r="E1287" s="724"/>
      <c r="F1287" s="724"/>
      <c r="G1287" s="724"/>
      <c r="H1287" s="683"/>
    </row>
    <row r="1288" spans="1:8" x14ac:dyDescent="0.25">
      <c r="A1288" s="673" t="s">
        <v>1723</v>
      </c>
      <c r="B1288" s="316">
        <v>1286</v>
      </c>
      <c r="C1288" s="692"/>
      <c r="D1288" s="319"/>
      <c r="E1288" s="724"/>
      <c r="F1288" s="724"/>
      <c r="G1288" s="724"/>
      <c r="H1288" s="683"/>
    </row>
    <row r="1289" spans="1:8" x14ac:dyDescent="0.25">
      <c r="A1289" s="673" t="s">
        <v>1724</v>
      </c>
      <c r="B1289" s="316">
        <v>1287</v>
      </c>
      <c r="C1289" s="692"/>
      <c r="D1289" s="319"/>
      <c r="E1289" s="724"/>
      <c r="F1289" s="724"/>
      <c r="G1289" s="724"/>
      <c r="H1289" s="683"/>
    </row>
    <row r="1290" spans="1:8" x14ac:dyDescent="0.25">
      <c r="A1290" s="673" t="s">
        <v>1725</v>
      </c>
      <c r="B1290" s="316">
        <v>1288</v>
      </c>
      <c r="C1290" s="680"/>
      <c r="D1290" s="319"/>
      <c r="E1290" s="724"/>
      <c r="F1290" s="724"/>
      <c r="G1290" s="139"/>
      <c r="H1290" s="683"/>
    </row>
    <row r="1291" spans="1:8" x14ac:dyDescent="0.25">
      <c r="A1291" s="673" t="s">
        <v>1726</v>
      </c>
      <c r="B1291" s="316">
        <v>1289</v>
      </c>
      <c r="C1291" s="692"/>
      <c r="D1291" s="319"/>
      <c r="E1291" s="724"/>
      <c r="F1291" s="724"/>
      <c r="G1291" s="724"/>
      <c r="H1291" s="683"/>
    </row>
    <row r="1292" spans="1:8" x14ac:dyDescent="0.25">
      <c r="A1292" s="673" t="s">
        <v>1727</v>
      </c>
      <c r="B1292" s="316">
        <v>1290</v>
      </c>
      <c r="C1292" s="692"/>
      <c r="D1292" s="319"/>
      <c r="E1292" s="724"/>
      <c r="F1292" s="724"/>
      <c r="G1292" s="724"/>
      <c r="H1292" s="683"/>
    </row>
    <row r="1293" spans="1:8" x14ac:dyDescent="0.25">
      <c r="A1293" s="673" t="s">
        <v>1728</v>
      </c>
      <c r="B1293" s="316">
        <v>1291</v>
      </c>
      <c r="C1293" s="692"/>
      <c r="D1293" s="319"/>
      <c r="E1293" s="724"/>
      <c r="F1293" s="724"/>
      <c r="G1293" s="724"/>
      <c r="H1293" s="683"/>
    </row>
    <row r="1294" spans="1:8" x14ac:dyDescent="0.25">
      <c r="A1294" s="673" t="s">
        <v>1729</v>
      </c>
      <c r="B1294" s="316">
        <v>1292</v>
      </c>
      <c r="C1294" s="692"/>
      <c r="D1294" s="319"/>
      <c r="E1294" s="724"/>
      <c r="F1294" s="724"/>
      <c r="G1294" s="724"/>
      <c r="H1294" s="683"/>
    </row>
    <row r="1295" spans="1:8" x14ac:dyDescent="0.25">
      <c r="A1295" s="673" t="s">
        <v>1730</v>
      </c>
      <c r="B1295" s="316">
        <v>1293</v>
      </c>
      <c r="C1295" s="680"/>
      <c r="D1295" s="319"/>
      <c r="E1295" s="724"/>
      <c r="F1295" s="724"/>
      <c r="G1295" s="724"/>
      <c r="H1295" s="683"/>
    </row>
    <row r="1296" spans="1:8" x14ac:dyDescent="0.25">
      <c r="A1296" s="673" t="s">
        <v>1731</v>
      </c>
      <c r="B1296" s="316">
        <v>1294</v>
      </c>
      <c r="C1296" s="680"/>
      <c r="D1296" s="319"/>
      <c r="E1296" s="724"/>
      <c r="F1296" s="724"/>
      <c r="G1296" s="724"/>
      <c r="H1296" s="683"/>
    </row>
    <row r="1297" spans="1:8" x14ac:dyDescent="0.25">
      <c r="A1297" s="673" t="s">
        <v>1732</v>
      </c>
      <c r="B1297" s="316">
        <v>1295</v>
      </c>
      <c r="C1297" s="692"/>
      <c r="D1297" s="319"/>
      <c r="E1297" s="724"/>
      <c r="F1297" s="724"/>
      <c r="G1297" s="724"/>
      <c r="H1297" s="683"/>
    </row>
    <row r="1298" spans="1:8" x14ac:dyDescent="0.25">
      <c r="A1298" s="673" t="s">
        <v>1733</v>
      </c>
      <c r="B1298" s="316">
        <v>1296</v>
      </c>
      <c r="C1298" s="692"/>
      <c r="D1298" s="319"/>
      <c r="E1298" s="724"/>
      <c r="F1298" s="724"/>
      <c r="G1298" s="724"/>
      <c r="H1298" s="683"/>
    </row>
    <row r="1299" spans="1:8" x14ac:dyDescent="0.25">
      <c r="A1299" s="673" t="s">
        <v>1734</v>
      </c>
      <c r="B1299" s="316">
        <v>1297</v>
      </c>
      <c r="C1299" s="680"/>
      <c r="D1299" s="319"/>
      <c r="E1299" s="724"/>
      <c r="F1299" s="724"/>
      <c r="G1299" s="724"/>
      <c r="H1299" s="683"/>
    </row>
    <row r="1300" spans="1:8" x14ac:dyDescent="0.25">
      <c r="A1300" s="673" t="s">
        <v>1735</v>
      </c>
      <c r="B1300" s="316">
        <v>1298</v>
      </c>
      <c r="C1300" s="680"/>
      <c r="D1300" s="319"/>
      <c r="E1300" s="724"/>
      <c r="F1300" s="724"/>
      <c r="G1300" s="724"/>
      <c r="H1300" s="683"/>
    </row>
    <row r="1301" spans="1:8" x14ac:dyDescent="0.25">
      <c r="A1301" s="673" t="s">
        <v>1736</v>
      </c>
      <c r="B1301" s="316">
        <v>1299</v>
      </c>
      <c r="C1301" s="681"/>
      <c r="D1301" s="319"/>
      <c r="E1301" s="724"/>
      <c r="F1301" s="724"/>
      <c r="G1301" s="307"/>
      <c r="H1301" s="684"/>
    </row>
    <row r="1302" spans="1:8" x14ac:dyDescent="0.25">
      <c r="A1302" s="673" t="s">
        <v>1737</v>
      </c>
      <c r="B1302" s="316">
        <v>1300</v>
      </c>
      <c r="C1302" s="691"/>
      <c r="D1302" s="319"/>
      <c r="E1302" s="724"/>
      <c r="F1302" s="724"/>
      <c r="G1302" s="724"/>
      <c r="H1302" s="683"/>
    </row>
    <row r="1303" spans="1:8" x14ac:dyDescent="0.25">
      <c r="A1303" s="673" t="s">
        <v>1738</v>
      </c>
      <c r="B1303" s="316">
        <v>1301</v>
      </c>
      <c r="C1303" s="692"/>
      <c r="D1303" s="319"/>
      <c r="E1303" s="724"/>
      <c r="F1303" s="724"/>
      <c r="G1303" s="724"/>
      <c r="H1303" s="683"/>
    </row>
    <row r="1304" spans="1:8" x14ac:dyDescent="0.25">
      <c r="A1304" s="673" t="s">
        <v>1739</v>
      </c>
      <c r="B1304" s="316">
        <v>1302</v>
      </c>
      <c r="C1304" s="692"/>
      <c r="D1304" s="319"/>
      <c r="E1304" s="724"/>
      <c r="F1304" s="724"/>
      <c r="G1304" s="724"/>
      <c r="H1304" s="683"/>
    </row>
    <row r="1305" spans="1:8" x14ac:dyDescent="0.25">
      <c r="A1305" s="673" t="s">
        <v>1740</v>
      </c>
      <c r="B1305" s="316">
        <v>1303</v>
      </c>
      <c r="C1305" s="692"/>
      <c r="D1305" s="319"/>
      <c r="E1305" s="724"/>
      <c r="F1305" s="724"/>
      <c r="G1305" s="724"/>
      <c r="H1305" s="683"/>
    </row>
    <row r="1306" spans="1:8" x14ac:dyDescent="0.25">
      <c r="A1306" s="673" t="s">
        <v>1741</v>
      </c>
      <c r="B1306" s="316">
        <v>1304</v>
      </c>
      <c r="C1306" s="692"/>
      <c r="D1306" s="319"/>
      <c r="E1306" s="724"/>
      <c r="F1306" s="724"/>
      <c r="G1306" s="724"/>
      <c r="H1306" s="683"/>
    </row>
    <row r="1307" spans="1:8" x14ac:dyDescent="0.25">
      <c r="A1307" s="673" t="s">
        <v>1742</v>
      </c>
      <c r="B1307" s="316">
        <v>1305</v>
      </c>
      <c r="C1307" s="692"/>
      <c r="D1307" s="319"/>
      <c r="E1307" s="724"/>
      <c r="F1307" s="724"/>
      <c r="G1307" s="724"/>
      <c r="H1307" s="683"/>
    </row>
    <row r="1308" spans="1:8" x14ac:dyDescent="0.25">
      <c r="A1308" s="673" t="s">
        <v>1743</v>
      </c>
      <c r="B1308" s="316">
        <v>1306</v>
      </c>
      <c r="C1308" s="680"/>
      <c r="D1308" s="319"/>
      <c r="E1308" s="724"/>
      <c r="F1308" s="724"/>
      <c r="G1308" s="139"/>
      <c r="H1308" s="683"/>
    </row>
    <row r="1309" spans="1:8" x14ac:dyDescent="0.25">
      <c r="A1309" s="673" t="s">
        <v>1744</v>
      </c>
      <c r="B1309" s="316">
        <v>1307</v>
      </c>
      <c r="C1309" s="692"/>
      <c r="D1309" s="319"/>
      <c r="E1309" s="724"/>
      <c r="F1309" s="724"/>
      <c r="G1309" s="724"/>
      <c r="H1309" s="683"/>
    </row>
    <row r="1310" spans="1:8" x14ac:dyDescent="0.25">
      <c r="A1310" s="673" t="s">
        <v>1745</v>
      </c>
      <c r="B1310" s="316">
        <v>1308</v>
      </c>
      <c r="C1310" s="692"/>
      <c r="D1310" s="319"/>
      <c r="E1310" s="724"/>
      <c r="F1310" s="724"/>
      <c r="G1310" s="724"/>
      <c r="H1310" s="683"/>
    </row>
    <row r="1311" spans="1:8" x14ac:dyDescent="0.25">
      <c r="A1311" s="673" t="s">
        <v>1746</v>
      </c>
      <c r="B1311" s="316">
        <v>1309</v>
      </c>
      <c r="C1311" s="692"/>
      <c r="D1311" s="319"/>
      <c r="E1311" s="724"/>
      <c r="F1311" s="724"/>
      <c r="G1311" s="724"/>
      <c r="H1311" s="683"/>
    </row>
    <row r="1312" spans="1:8" x14ac:dyDescent="0.25">
      <c r="A1312" s="673" t="s">
        <v>1747</v>
      </c>
      <c r="B1312" s="316">
        <v>1310</v>
      </c>
      <c r="C1312" s="692"/>
      <c r="D1312" s="319"/>
      <c r="E1312" s="724"/>
      <c r="F1312" s="724"/>
      <c r="G1312" s="724"/>
      <c r="H1312" s="683"/>
    </row>
    <row r="1313" spans="1:8" x14ac:dyDescent="0.25">
      <c r="A1313" s="673" t="s">
        <v>1748</v>
      </c>
      <c r="B1313" s="316">
        <v>1311</v>
      </c>
      <c r="C1313" s="680"/>
      <c r="D1313" s="319"/>
      <c r="E1313" s="724"/>
      <c r="F1313" s="724"/>
      <c r="G1313" s="724"/>
      <c r="H1313" s="683"/>
    </row>
    <row r="1314" spans="1:8" x14ac:dyDescent="0.25">
      <c r="A1314" s="673" t="s">
        <v>1749</v>
      </c>
      <c r="B1314" s="316">
        <v>1312</v>
      </c>
      <c r="C1314" s="680"/>
      <c r="D1314" s="319"/>
      <c r="E1314" s="724"/>
      <c r="F1314" s="724"/>
      <c r="G1314" s="724"/>
      <c r="H1314" s="683"/>
    </row>
    <row r="1315" spans="1:8" x14ac:dyDescent="0.25">
      <c r="A1315" s="673" t="s">
        <v>1750</v>
      </c>
      <c r="B1315" s="316">
        <v>1313</v>
      </c>
      <c r="C1315" s="692"/>
      <c r="D1315" s="319"/>
      <c r="E1315" s="724"/>
      <c r="F1315" s="724"/>
      <c r="G1315" s="724"/>
      <c r="H1315" s="683"/>
    </row>
    <row r="1316" spans="1:8" x14ac:dyDescent="0.25">
      <c r="A1316" s="673" t="s">
        <v>1751</v>
      </c>
      <c r="B1316" s="316">
        <v>1314</v>
      </c>
      <c r="C1316" s="692"/>
      <c r="D1316" s="319"/>
      <c r="E1316" s="724"/>
      <c r="F1316" s="724"/>
      <c r="G1316" s="724"/>
      <c r="H1316" s="683"/>
    </row>
    <row r="1317" spans="1:8" x14ac:dyDescent="0.25">
      <c r="A1317" s="673" t="s">
        <v>1752</v>
      </c>
      <c r="B1317" s="316">
        <v>1315</v>
      </c>
      <c r="C1317" s="680"/>
      <c r="D1317" s="319"/>
      <c r="E1317" s="724"/>
      <c r="F1317" s="724"/>
      <c r="G1317" s="724"/>
      <c r="H1317" s="683"/>
    </row>
    <row r="1318" spans="1:8" x14ac:dyDescent="0.25">
      <c r="A1318" s="673" t="s">
        <v>1753</v>
      </c>
      <c r="B1318" s="316">
        <v>1316</v>
      </c>
      <c r="C1318" s="680"/>
      <c r="D1318" s="319"/>
      <c r="E1318" s="724"/>
      <c r="F1318" s="724"/>
      <c r="G1318" s="724"/>
      <c r="H1318" s="683"/>
    </row>
    <row r="1319" spans="1:8" x14ac:dyDescent="0.25">
      <c r="A1319" s="673" t="s">
        <v>1754</v>
      </c>
      <c r="B1319" s="316">
        <v>1317</v>
      </c>
      <c r="C1319" s="681"/>
      <c r="D1319" s="319"/>
      <c r="E1319" s="724"/>
      <c r="F1319" s="724"/>
      <c r="G1319" s="307"/>
      <c r="H1319" s="684"/>
    </row>
    <row r="1320" spans="1:8" x14ac:dyDescent="0.25">
      <c r="A1320" s="673" t="s">
        <v>1755</v>
      </c>
      <c r="B1320" s="305">
        <v>1318</v>
      </c>
      <c r="C1320" s="677"/>
      <c r="D1320" s="319"/>
      <c r="E1320" s="312"/>
      <c r="F1320" s="312"/>
      <c r="G1320" s="312"/>
      <c r="H1320" s="312"/>
    </row>
    <row r="1321" spans="1:8" x14ac:dyDescent="0.25">
      <c r="A1321" s="673" t="s">
        <v>1756</v>
      </c>
      <c r="B1321" s="305">
        <v>1319</v>
      </c>
      <c r="C1321" s="677"/>
      <c r="D1321" s="319"/>
      <c r="E1321" s="312"/>
      <c r="F1321" s="312"/>
      <c r="G1321" s="312"/>
      <c r="H1321" s="312"/>
    </row>
    <row r="1322" spans="1:8" x14ac:dyDescent="0.25">
      <c r="A1322" s="673" t="s">
        <v>1757</v>
      </c>
      <c r="B1322" s="305">
        <v>1320</v>
      </c>
      <c r="C1322" s="677"/>
      <c r="D1322" s="319"/>
      <c r="E1322" s="312"/>
      <c r="F1322" s="312"/>
      <c r="G1322" s="312"/>
      <c r="H1322" s="312"/>
    </row>
    <row r="1323" spans="1:8" x14ac:dyDescent="0.25">
      <c r="A1323" s="673" t="s">
        <v>1758</v>
      </c>
      <c r="B1323" s="305">
        <v>1321</v>
      </c>
      <c r="C1323" s="677"/>
      <c r="D1323" s="319"/>
      <c r="E1323" s="312"/>
      <c r="F1323" s="312"/>
      <c r="G1323" s="312"/>
      <c r="H1323" s="312"/>
    </row>
    <row r="1324" spans="1:8" x14ac:dyDescent="0.25">
      <c r="A1324" s="673" t="s">
        <v>1759</v>
      </c>
      <c r="B1324" s="305">
        <v>1322</v>
      </c>
      <c r="C1324" s="677"/>
      <c r="D1324" s="319"/>
      <c r="E1324" s="312"/>
      <c r="F1324" s="312"/>
      <c r="G1324" s="312"/>
      <c r="H1324" s="312"/>
    </row>
    <row r="1325" spans="1:8" x14ac:dyDescent="0.25">
      <c r="A1325" s="673" t="s">
        <v>1760</v>
      </c>
      <c r="B1325" s="305">
        <v>1323</v>
      </c>
      <c r="C1325" s="677"/>
      <c r="D1325" s="319"/>
      <c r="E1325" s="312"/>
      <c r="F1325" s="312"/>
      <c r="G1325" s="312"/>
      <c r="H1325" s="312"/>
    </row>
    <row r="1326" spans="1:8" x14ac:dyDescent="0.25">
      <c r="A1326" s="673" t="s">
        <v>1761</v>
      </c>
      <c r="B1326" s="305">
        <v>1324</v>
      </c>
      <c r="C1326" s="677"/>
      <c r="D1326" s="319"/>
      <c r="E1326" s="312"/>
      <c r="F1326" s="312"/>
      <c r="G1326" s="312"/>
      <c r="H1326" s="312"/>
    </row>
    <row r="1327" spans="1:8" x14ac:dyDescent="0.25">
      <c r="A1327" s="673" t="s">
        <v>1762</v>
      </c>
      <c r="B1327" s="305">
        <v>1325</v>
      </c>
      <c r="C1327" s="677"/>
      <c r="D1327" s="319"/>
      <c r="E1327" s="312"/>
      <c r="F1327" s="312"/>
      <c r="G1327" s="312"/>
      <c r="H1327" s="312"/>
    </row>
    <row r="1328" spans="1:8" x14ac:dyDescent="0.25">
      <c r="A1328" s="673" t="s">
        <v>1763</v>
      </c>
      <c r="B1328" s="305">
        <v>1326</v>
      </c>
      <c r="C1328" s="677"/>
      <c r="D1328" s="319"/>
      <c r="E1328" s="312"/>
      <c r="F1328" s="312"/>
      <c r="G1328" s="312"/>
      <c r="H1328" s="312"/>
    </row>
    <row r="1329" spans="1:8" x14ac:dyDescent="0.25">
      <c r="A1329" s="673" t="s">
        <v>1764</v>
      </c>
      <c r="B1329" s="305">
        <v>1327</v>
      </c>
      <c r="C1329" s="677"/>
      <c r="D1329" s="319"/>
      <c r="E1329" s="312"/>
      <c r="F1329" s="312"/>
      <c r="G1329" s="312"/>
      <c r="H1329" s="312"/>
    </row>
    <row r="1330" spans="1:8" x14ac:dyDescent="0.25">
      <c r="A1330" s="673" t="s">
        <v>1765</v>
      </c>
      <c r="B1330" s="305">
        <v>1328</v>
      </c>
      <c r="C1330" s="677"/>
      <c r="D1330" s="319"/>
      <c r="E1330" s="312"/>
      <c r="F1330" s="312"/>
      <c r="G1330" s="312"/>
      <c r="H1330" s="312"/>
    </row>
    <row r="1331" spans="1:8" x14ac:dyDescent="0.25">
      <c r="A1331" s="673" t="s">
        <v>1766</v>
      </c>
      <c r="B1331" s="305">
        <v>1329</v>
      </c>
      <c r="C1331" s="677"/>
      <c r="D1331" s="319"/>
      <c r="E1331" s="312"/>
      <c r="F1331" s="312"/>
      <c r="G1331" s="312"/>
      <c r="H1331" s="312"/>
    </row>
    <row r="1332" spans="1:8" x14ac:dyDescent="0.25">
      <c r="A1332" s="673" t="s">
        <v>1767</v>
      </c>
      <c r="B1332" s="305">
        <v>1330</v>
      </c>
      <c r="C1332" s="677"/>
      <c r="D1332" s="319"/>
      <c r="E1332" s="312"/>
      <c r="F1332" s="312"/>
      <c r="G1332" s="312"/>
      <c r="H1332" s="312"/>
    </row>
    <row r="1333" spans="1:8" x14ac:dyDescent="0.25">
      <c r="A1333" s="673" t="s">
        <v>1768</v>
      </c>
      <c r="B1333" s="305">
        <v>1331</v>
      </c>
      <c r="C1333" s="677"/>
      <c r="D1333" s="319"/>
      <c r="E1333" s="312"/>
      <c r="F1333" s="312"/>
      <c r="G1333" s="312"/>
      <c r="H1333" s="312"/>
    </row>
    <row r="1334" spans="1:8" x14ac:dyDescent="0.25">
      <c r="A1334" s="673" t="s">
        <v>1769</v>
      </c>
      <c r="B1334" s="305">
        <v>1332</v>
      </c>
      <c r="C1334" s="677"/>
      <c r="D1334" s="319"/>
      <c r="E1334" s="312"/>
      <c r="F1334" s="312"/>
      <c r="G1334" s="312"/>
      <c r="H1334" s="312"/>
    </row>
    <row r="1335" spans="1:8" x14ac:dyDescent="0.25">
      <c r="A1335" s="673" t="s">
        <v>1770</v>
      </c>
      <c r="B1335" s="305">
        <v>1333</v>
      </c>
      <c r="C1335" s="677"/>
      <c r="D1335" s="319"/>
      <c r="E1335" s="312"/>
      <c r="F1335" s="312"/>
      <c r="G1335" s="312"/>
      <c r="H1335" s="312"/>
    </row>
    <row r="1336" spans="1:8" x14ac:dyDescent="0.25">
      <c r="A1336" s="673" t="s">
        <v>1771</v>
      </c>
      <c r="B1336" s="305">
        <v>1334</v>
      </c>
      <c r="C1336" s="677"/>
      <c r="D1336" s="319"/>
      <c r="E1336" s="312"/>
      <c r="F1336" s="312"/>
      <c r="G1336" s="312"/>
      <c r="H1336" s="312"/>
    </row>
    <row r="1337" spans="1:8" x14ac:dyDescent="0.25">
      <c r="A1337" s="673" t="s">
        <v>1772</v>
      </c>
      <c r="B1337" s="305">
        <v>1335</v>
      </c>
      <c r="C1337" s="677"/>
      <c r="D1337" s="319"/>
      <c r="E1337" s="312"/>
      <c r="F1337" s="312"/>
      <c r="G1337" s="312"/>
      <c r="H1337" s="312"/>
    </row>
    <row r="1338" spans="1:8" x14ac:dyDescent="0.25">
      <c r="A1338" s="673" t="s">
        <v>1773</v>
      </c>
      <c r="B1338" s="305">
        <v>1336</v>
      </c>
      <c r="C1338" s="677"/>
      <c r="D1338" s="319"/>
      <c r="E1338" s="312"/>
      <c r="F1338" s="312"/>
      <c r="G1338" s="312"/>
      <c r="H1338" s="312"/>
    </row>
    <row r="1339" spans="1:8" x14ac:dyDescent="0.25">
      <c r="A1339" s="673" t="s">
        <v>1774</v>
      </c>
      <c r="B1339" s="305">
        <v>1337</v>
      </c>
      <c r="C1339" s="677"/>
      <c r="D1339" s="319"/>
      <c r="E1339" s="312"/>
      <c r="F1339" s="312"/>
      <c r="G1339" s="312"/>
      <c r="H1339" s="312"/>
    </row>
    <row r="1340" spans="1:8" x14ac:dyDescent="0.25">
      <c r="A1340" s="673" t="s">
        <v>1775</v>
      </c>
      <c r="B1340" s="305">
        <v>1338</v>
      </c>
      <c r="C1340" s="677"/>
      <c r="D1340" s="319"/>
      <c r="E1340" s="312"/>
      <c r="F1340" s="312"/>
      <c r="G1340" s="312"/>
      <c r="H1340" s="312"/>
    </row>
    <row r="1341" spans="1:8" x14ac:dyDescent="0.25">
      <c r="A1341" s="673" t="s">
        <v>1776</v>
      </c>
      <c r="B1341" s="305">
        <v>1339</v>
      </c>
      <c r="C1341" s="677"/>
      <c r="D1341" s="319"/>
      <c r="E1341" s="312"/>
      <c r="F1341" s="312"/>
      <c r="G1341" s="312"/>
      <c r="H1341" s="312"/>
    </row>
    <row r="1342" spans="1:8" x14ac:dyDescent="0.25">
      <c r="A1342" s="673" t="s">
        <v>1777</v>
      </c>
      <c r="B1342" s="316">
        <v>1340</v>
      </c>
      <c r="C1342" s="677"/>
      <c r="D1342" s="319"/>
      <c r="E1342" s="312"/>
      <c r="F1342" s="312"/>
      <c r="G1342" s="312"/>
      <c r="H1342" s="312"/>
    </row>
    <row r="1343" spans="1:8" x14ac:dyDescent="0.25">
      <c r="A1343" s="673" t="s">
        <v>1778</v>
      </c>
      <c r="B1343" s="316">
        <v>1341</v>
      </c>
      <c r="C1343" s="677"/>
      <c r="D1343" s="319"/>
      <c r="E1343" s="312"/>
      <c r="F1343" s="312"/>
      <c r="G1343" s="312"/>
      <c r="H1343" s="312"/>
    </row>
    <row r="1344" spans="1:8" x14ac:dyDescent="0.25">
      <c r="A1344" s="673" t="s">
        <v>1779</v>
      </c>
      <c r="B1344" s="316">
        <v>1342</v>
      </c>
      <c r="C1344" s="677"/>
      <c r="D1344" s="319"/>
      <c r="E1344" s="312"/>
      <c r="F1344" s="312"/>
      <c r="G1344" s="312"/>
      <c r="H1344" s="312"/>
    </row>
    <row r="1345" spans="1:8" x14ac:dyDescent="0.25">
      <c r="A1345" s="673" t="s">
        <v>1780</v>
      </c>
      <c r="B1345" s="316">
        <v>1343</v>
      </c>
      <c r="C1345" s="677"/>
      <c r="D1345" s="319"/>
      <c r="E1345" s="312"/>
      <c r="F1345" s="312"/>
      <c r="G1345" s="312"/>
      <c r="H1345" s="312"/>
    </row>
    <row r="1346" spans="1:8" x14ac:dyDescent="0.25">
      <c r="A1346" s="673" t="s">
        <v>1781</v>
      </c>
      <c r="B1346" s="316">
        <v>1344</v>
      </c>
      <c r="C1346" s="677"/>
      <c r="D1346" s="319"/>
      <c r="E1346" s="312"/>
      <c r="F1346" s="312"/>
      <c r="G1346" s="312"/>
      <c r="H1346" s="312"/>
    </row>
    <row r="1347" spans="1:8" x14ac:dyDescent="0.25">
      <c r="A1347" s="673" t="s">
        <v>1782</v>
      </c>
      <c r="B1347" s="316">
        <v>1345</v>
      </c>
      <c r="C1347" s="677"/>
      <c r="D1347" s="319"/>
      <c r="E1347" s="312"/>
      <c r="F1347" s="312"/>
      <c r="G1347" s="312"/>
      <c r="H1347" s="312"/>
    </row>
    <row r="1348" spans="1:8" x14ac:dyDescent="0.25">
      <c r="A1348" s="673" t="s">
        <v>1783</v>
      </c>
      <c r="B1348" s="316">
        <v>1346</v>
      </c>
      <c r="C1348" s="677"/>
      <c r="D1348" s="319"/>
      <c r="E1348" s="312"/>
      <c r="F1348" s="312"/>
      <c r="G1348" s="312"/>
      <c r="H1348" s="312"/>
    </row>
    <row r="1349" spans="1:8" x14ac:dyDescent="0.25">
      <c r="A1349" s="673" t="s">
        <v>1784</v>
      </c>
      <c r="B1349" s="316">
        <v>1347</v>
      </c>
      <c r="C1349" s="677"/>
      <c r="D1349" s="319"/>
      <c r="E1349" s="312"/>
      <c r="F1349" s="312"/>
      <c r="G1349" s="312"/>
      <c r="H1349" s="312"/>
    </row>
    <row r="1350" spans="1:8" x14ac:dyDescent="0.25">
      <c r="A1350" s="673" t="s">
        <v>1785</v>
      </c>
      <c r="B1350" s="316">
        <v>1348</v>
      </c>
      <c r="C1350" s="677"/>
      <c r="D1350" s="319"/>
      <c r="E1350" s="312"/>
      <c r="F1350" s="312"/>
      <c r="G1350" s="312"/>
      <c r="H1350" s="312"/>
    </row>
    <row r="1351" spans="1:8" x14ac:dyDescent="0.25">
      <c r="A1351" s="673" t="s">
        <v>1786</v>
      </c>
      <c r="B1351" s="316">
        <v>1349</v>
      </c>
      <c r="C1351" s="677"/>
      <c r="D1351" s="319"/>
      <c r="E1351" s="312"/>
      <c r="F1351" s="312"/>
      <c r="G1351" s="312"/>
      <c r="H1351" s="312"/>
    </row>
    <row r="1352" spans="1:8" x14ac:dyDescent="0.25">
      <c r="A1352" s="673" t="s">
        <v>1787</v>
      </c>
      <c r="B1352" s="316">
        <v>1350</v>
      </c>
      <c r="C1352" s="677"/>
      <c r="D1352" s="319"/>
      <c r="E1352" s="312"/>
      <c r="F1352" s="312"/>
      <c r="G1352" s="312"/>
      <c r="H1352" s="312"/>
    </row>
    <row r="1353" spans="1:8" x14ac:dyDescent="0.25">
      <c r="A1353" s="673" t="s">
        <v>1788</v>
      </c>
      <c r="B1353" s="316">
        <v>1351</v>
      </c>
      <c r="C1353" s="677"/>
      <c r="D1353" s="319"/>
      <c r="E1353" s="312"/>
      <c r="F1353" s="312"/>
      <c r="G1353" s="312"/>
      <c r="H1353" s="312"/>
    </row>
    <row r="1354" spans="1:8" x14ac:dyDescent="0.25">
      <c r="A1354" s="673" t="s">
        <v>1789</v>
      </c>
      <c r="B1354" s="316">
        <v>1352</v>
      </c>
      <c r="C1354" s="677"/>
      <c r="D1354" s="319"/>
      <c r="E1354" s="312"/>
      <c r="F1354" s="312"/>
      <c r="G1354" s="312"/>
      <c r="H1354" s="312"/>
    </row>
    <row r="1355" spans="1:8" x14ac:dyDescent="0.25">
      <c r="A1355" s="673" t="s">
        <v>1790</v>
      </c>
      <c r="B1355" s="316">
        <v>1353</v>
      </c>
      <c r="C1355" s="677"/>
      <c r="D1355" s="319"/>
      <c r="E1355" s="312"/>
      <c r="F1355" s="312"/>
      <c r="G1355" s="312"/>
      <c r="H1355" s="312"/>
    </row>
    <row r="1356" spans="1:8" x14ac:dyDescent="0.25">
      <c r="A1356" s="673" t="s">
        <v>1791</v>
      </c>
      <c r="B1356" s="316">
        <v>1354</v>
      </c>
      <c r="C1356" s="677"/>
      <c r="D1356" s="319"/>
      <c r="E1356" s="312"/>
      <c r="F1356" s="312"/>
      <c r="G1356" s="312"/>
      <c r="H1356" s="312"/>
    </row>
    <row r="1357" spans="1:8" x14ac:dyDescent="0.25">
      <c r="A1357" s="673" t="s">
        <v>1792</v>
      </c>
      <c r="B1357" s="316">
        <v>1355</v>
      </c>
      <c r="C1357" s="677"/>
      <c r="D1357" s="319"/>
      <c r="E1357" s="312"/>
      <c r="F1357" s="312"/>
      <c r="G1357" s="312"/>
      <c r="H1357" s="312"/>
    </row>
    <row r="1358" spans="1:8" x14ac:dyDescent="0.25">
      <c r="A1358" s="673" t="s">
        <v>1793</v>
      </c>
      <c r="B1358" s="316">
        <v>1356</v>
      </c>
      <c r="C1358" s="677"/>
      <c r="D1358" s="319"/>
      <c r="E1358" s="312"/>
      <c r="F1358" s="312"/>
      <c r="G1358" s="312"/>
      <c r="H1358" s="312"/>
    </row>
    <row r="1359" spans="1:8" x14ac:dyDescent="0.25">
      <c r="A1359" s="673" t="s">
        <v>1794</v>
      </c>
      <c r="B1359" s="316">
        <v>1357</v>
      </c>
      <c r="C1359" s="677"/>
      <c r="D1359" s="319"/>
      <c r="E1359" s="312"/>
      <c r="F1359" s="312"/>
      <c r="G1359" s="312"/>
      <c r="H1359" s="312"/>
    </row>
    <row r="1360" spans="1:8" x14ac:dyDescent="0.25">
      <c r="A1360" s="673" t="s">
        <v>1795</v>
      </c>
      <c r="B1360" s="316">
        <v>1358</v>
      </c>
      <c r="C1360" s="677"/>
      <c r="D1360" s="319"/>
      <c r="E1360" s="312"/>
      <c r="F1360" s="312"/>
      <c r="G1360" s="312"/>
      <c r="H1360" s="312"/>
    </row>
    <row r="1361" spans="1:8" x14ac:dyDescent="0.25">
      <c r="A1361" s="673" t="s">
        <v>1796</v>
      </c>
      <c r="B1361" s="316">
        <v>1359</v>
      </c>
      <c r="C1361" s="677"/>
      <c r="D1361" s="319"/>
      <c r="E1361" s="312"/>
      <c r="F1361" s="312"/>
      <c r="G1361" s="312"/>
      <c r="H1361" s="312"/>
    </row>
    <row r="1362" spans="1:8" x14ac:dyDescent="0.25">
      <c r="A1362" s="673" t="s">
        <v>1797</v>
      </c>
      <c r="B1362" s="316">
        <v>1360</v>
      </c>
      <c r="C1362" s="677"/>
      <c r="D1362" s="319"/>
      <c r="E1362" s="312"/>
      <c r="F1362" s="312"/>
      <c r="G1362" s="312"/>
      <c r="H1362" s="312"/>
    </row>
    <row r="1363" spans="1:8" x14ac:dyDescent="0.25">
      <c r="A1363" s="673" t="s">
        <v>1798</v>
      </c>
      <c r="B1363" s="316">
        <v>1361</v>
      </c>
      <c r="C1363" s="677"/>
      <c r="D1363" s="319"/>
      <c r="E1363" s="312"/>
      <c r="F1363" s="312"/>
      <c r="G1363" s="312"/>
      <c r="H1363" s="312"/>
    </row>
    <row r="1364" spans="1:8" x14ac:dyDescent="0.25">
      <c r="A1364" s="673" t="s">
        <v>1799</v>
      </c>
      <c r="B1364" s="316">
        <v>1362</v>
      </c>
      <c r="C1364" s="677"/>
      <c r="D1364" s="319"/>
      <c r="E1364" s="312"/>
      <c r="F1364" s="312"/>
      <c r="G1364" s="312"/>
      <c r="H1364" s="312"/>
    </row>
    <row r="1365" spans="1:8" x14ac:dyDescent="0.25">
      <c r="A1365" s="673" t="s">
        <v>1800</v>
      </c>
      <c r="B1365" s="316">
        <v>1363</v>
      </c>
      <c r="C1365" s="677"/>
      <c r="D1365" s="319"/>
      <c r="E1365" s="312"/>
      <c r="F1365" s="312"/>
      <c r="G1365" s="312"/>
      <c r="H1365" s="312"/>
    </row>
    <row r="1366" spans="1:8" x14ac:dyDescent="0.25">
      <c r="A1366" s="673" t="s">
        <v>1801</v>
      </c>
      <c r="B1366" s="316">
        <v>1364</v>
      </c>
      <c r="C1366" s="677"/>
      <c r="D1366" s="319"/>
      <c r="E1366" s="312"/>
      <c r="F1366" s="312"/>
      <c r="G1366" s="312"/>
      <c r="H1366" s="312"/>
    </row>
    <row r="1367" spans="1:8" x14ac:dyDescent="0.25">
      <c r="A1367" s="673" t="s">
        <v>1802</v>
      </c>
      <c r="B1367" s="316">
        <v>1365</v>
      </c>
      <c r="C1367" s="677"/>
      <c r="D1367" s="319"/>
      <c r="E1367" s="312"/>
      <c r="F1367" s="312"/>
      <c r="G1367" s="312"/>
      <c r="H1367" s="312"/>
    </row>
    <row r="1368" spans="1:8" x14ac:dyDescent="0.25">
      <c r="A1368" s="673" t="s">
        <v>1803</v>
      </c>
      <c r="B1368" s="316">
        <v>1366</v>
      </c>
      <c r="C1368" s="677"/>
      <c r="D1368" s="319"/>
      <c r="E1368" s="312"/>
      <c r="F1368" s="312"/>
      <c r="G1368" s="312"/>
      <c r="H1368" s="312"/>
    </row>
    <row r="1369" spans="1:8" x14ac:dyDescent="0.25">
      <c r="A1369" s="673" t="s">
        <v>1804</v>
      </c>
      <c r="B1369" s="316">
        <v>1367</v>
      </c>
      <c r="C1369" s="677"/>
      <c r="D1369" s="319"/>
      <c r="E1369" s="312"/>
      <c r="F1369" s="312"/>
      <c r="G1369" s="312"/>
      <c r="H1369" s="312"/>
    </row>
    <row r="1370" spans="1:8" x14ac:dyDescent="0.25">
      <c r="A1370" s="673" t="s">
        <v>1805</v>
      </c>
      <c r="B1370" s="316">
        <v>1368</v>
      </c>
      <c r="C1370" s="677"/>
      <c r="D1370" s="319"/>
      <c r="E1370" s="312"/>
      <c r="F1370" s="312"/>
      <c r="G1370" s="312"/>
      <c r="H1370" s="312"/>
    </row>
    <row r="1371" spans="1:8" x14ac:dyDescent="0.25">
      <c r="A1371" s="673" t="s">
        <v>1806</v>
      </c>
      <c r="B1371" s="316">
        <v>1369</v>
      </c>
      <c r="C1371" s="677"/>
      <c r="D1371" s="319"/>
      <c r="E1371" s="312"/>
      <c r="F1371" s="312"/>
      <c r="G1371" s="312"/>
      <c r="H1371" s="312"/>
    </row>
    <row r="1372" spans="1:8" x14ac:dyDescent="0.25">
      <c r="A1372" s="673" t="s">
        <v>1807</v>
      </c>
      <c r="B1372" s="316">
        <v>1370</v>
      </c>
      <c r="C1372" s="677"/>
      <c r="D1372" s="319"/>
      <c r="E1372" s="312"/>
      <c r="F1372" s="312"/>
      <c r="G1372" s="312"/>
      <c r="H1372" s="312"/>
    </row>
    <row r="1373" spans="1:8" x14ac:dyDescent="0.25">
      <c r="A1373" s="673" t="s">
        <v>1808</v>
      </c>
      <c r="B1373" s="316">
        <v>1371</v>
      </c>
      <c r="C1373" s="677"/>
      <c r="D1373" s="319"/>
      <c r="E1373" s="312"/>
      <c r="F1373" s="312"/>
      <c r="G1373" s="312"/>
      <c r="H1373" s="312"/>
    </row>
    <row r="1374" spans="1:8" x14ac:dyDescent="0.25">
      <c r="A1374" s="673" t="s">
        <v>1809</v>
      </c>
      <c r="B1374" s="316">
        <v>1372</v>
      </c>
      <c r="C1374" s="677"/>
      <c r="D1374" s="319"/>
      <c r="E1374" s="312"/>
      <c r="F1374" s="312"/>
      <c r="G1374" s="312"/>
      <c r="H1374" s="312"/>
    </row>
    <row r="1375" spans="1:8" x14ac:dyDescent="0.25">
      <c r="A1375" s="673" t="s">
        <v>1810</v>
      </c>
      <c r="B1375" s="316">
        <v>1373</v>
      </c>
      <c r="C1375" s="677"/>
      <c r="D1375" s="319"/>
      <c r="E1375" s="312"/>
      <c r="F1375" s="312"/>
      <c r="G1375" s="312"/>
      <c r="H1375" s="312"/>
    </row>
    <row r="1376" spans="1:8" x14ac:dyDescent="0.25">
      <c r="A1376" s="673" t="s">
        <v>1811</v>
      </c>
      <c r="B1376" s="316">
        <v>1374</v>
      </c>
      <c r="C1376" s="677"/>
      <c r="D1376" s="319"/>
      <c r="E1376" s="312"/>
      <c r="F1376" s="312"/>
      <c r="G1376" s="312"/>
      <c r="H1376" s="312"/>
    </row>
    <row r="1377" spans="1:8" x14ac:dyDescent="0.25">
      <c r="A1377" s="673" t="s">
        <v>1812</v>
      </c>
      <c r="B1377" s="316">
        <v>1375</v>
      </c>
      <c r="C1377" s="677"/>
      <c r="D1377" s="319"/>
      <c r="E1377" s="312"/>
      <c r="F1377" s="312"/>
      <c r="G1377" s="312"/>
      <c r="H1377" s="312"/>
    </row>
    <row r="1378" spans="1:8" x14ac:dyDescent="0.25">
      <c r="A1378" s="673" t="s">
        <v>1813</v>
      </c>
      <c r="B1378" s="316">
        <v>1376</v>
      </c>
      <c r="C1378" s="677"/>
      <c r="D1378" s="319"/>
      <c r="E1378" s="312"/>
      <c r="F1378" s="312"/>
      <c r="G1378" s="312"/>
      <c r="H1378" s="312"/>
    </row>
    <row r="1379" spans="1:8" x14ac:dyDescent="0.25">
      <c r="A1379" s="673" t="s">
        <v>1814</v>
      </c>
      <c r="B1379" s="316">
        <v>1377</v>
      </c>
      <c r="C1379" s="677"/>
      <c r="D1379" s="319"/>
      <c r="E1379" s="312"/>
      <c r="F1379" s="312"/>
      <c r="G1379" s="312"/>
      <c r="H1379" s="312"/>
    </row>
    <row r="1380" spans="1:8" x14ac:dyDescent="0.25">
      <c r="A1380" s="673" t="s">
        <v>1815</v>
      </c>
      <c r="B1380" s="316">
        <v>1378</v>
      </c>
      <c r="C1380" s="677"/>
      <c r="D1380" s="319"/>
      <c r="E1380" s="312"/>
      <c r="F1380" s="312"/>
      <c r="G1380" s="312"/>
      <c r="H1380" s="312"/>
    </row>
    <row r="1381" spans="1:8" x14ac:dyDescent="0.25">
      <c r="A1381" s="673" t="s">
        <v>1816</v>
      </c>
      <c r="B1381" s="316">
        <v>1379</v>
      </c>
      <c r="C1381" s="677"/>
      <c r="D1381" s="319"/>
      <c r="E1381" s="312"/>
      <c r="F1381" s="312"/>
      <c r="G1381" s="312"/>
      <c r="H1381" s="312"/>
    </row>
    <row r="1382" spans="1:8" x14ac:dyDescent="0.25">
      <c r="A1382" s="673" t="s">
        <v>1817</v>
      </c>
      <c r="B1382" s="316">
        <v>1380</v>
      </c>
      <c r="C1382" s="677"/>
      <c r="D1382" s="319"/>
      <c r="E1382" s="312"/>
      <c r="F1382" s="312"/>
      <c r="G1382" s="312"/>
      <c r="H1382" s="312"/>
    </row>
    <row r="1383" spans="1:8" x14ac:dyDescent="0.25">
      <c r="A1383" s="673" t="s">
        <v>1818</v>
      </c>
      <c r="B1383" s="316">
        <v>1381</v>
      </c>
      <c r="C1383" s="677"/>
      <c r="D1383" s="319"/>
      <c r="E1383" s="312"/>
      <c r="F1383" s="312"/>
      <c r="G1383" s="312"/>
      <c r="H1383" s="312"/>
    </row>
    <row r="1384" spans="1:8" x14ac:dyDescent="0.25">
      <c r="A1384" s="673" t="s">
        <v>1819</v>
      </c>
      <c r="B1384" s="316">
        <v>1382</v>
      </c>
      <c r="C1384" s="677"/>
      <c r="D1384" s="319"/>
      <c r="E1384" s="312"/>
      <c r="F1384" s="312"/>
      <c r="G1384" s="312"/>
      <c r="H1384" s="312"/>
    </row>
    <row r="1385" spans="1:8" x14ac:dyDescent="0.25">
      <c r="A1385" s="673" t="s">
        <v>1820</v>
      </c>
      <c r="B1385" s="316">
        <v>1383</v>
      </c>
      <c r="C1385" s="677"/>
      <c r="D1385" s="319"/>
      <c r="E1385" s="312"/>
      <c r="F1385" s="312"/>
      <c r="G1385" s="312"/>
      <c r="H1385" s="312"/>
    </row>
    <row r="1386" spans="1:8" x14ac:dyDescent="0.25">
      <c r="A1386" s="673" t="s">
        <v>1821</v>
      </c>
      <c r="B1386" s="316">
        <v>1384</v>
      </c>
      <c r="C1386" s="677"/>
      <c r="D1386" s="319"/>
      <c r="E1386" s="312"/>
      <c r="F1386" s="312"/>
      <c r="G1386" s="312"/>
      <c r="H1386" s="312"/>
    </row>
    <row r="1387" spans="1:8" x14ac:dyDescent="0.25">
      <c r="A1387" s="673" t="s">
        <v>1822</v>
      </c>
      <c r="B1387" s="316">
        <v>1385</v>
      </c>
      <c r="C1387" s="677"/>
      <c r="D1387" s="319"/>
      <c r="E1387" s="312"/>
      <c r="F1387" s="312"/>
      <c r="G1387" s="312"/>
      <c r="H1387" s="312"/>
    </row>
    <row r="1388" spans="1:8" x14ac:dyDescent="0.25">
      <c r="A1388" s="673" t="s">
        <v>1823</v>
      </c>
      <c r="B1388" s="316">
        <v>1386</v>
      </c>
      <c r="C1388" s="677"/>
      <c r="D1388" s="319"/>
      <c r="E1388" s="312"/>
      <c r="F1388" s="312"/>
      <c r="G1388" s="312"/>
      <c r="H1388" s="312"/>
    </row>
    <row r="1389" spans="1:8" x14ac:dyDescent="0.25">
      <c r="A1389" s="673" t="s">
        <v>1824</v>
      </c>
      <c r="B1389" s="316">
        <v>1387</v>
      </c>
      <c r="C1389" s="677"/>
      <c r="D1389" s="319"/>
      <c r="E1389" s="312"/>
      <c r="F1389" s="312"/>
      <c r="G1389" s="312"/>
      <c r="H1389" s="312"/>
    </row>
    <row r="1390" spans="1:8" x14ac:dyDescent="0.25">
      <c r="A1390" s="673" t="s">
        <v>1825</v>
      </c>
      <c r="B1390" s="316">
        <v>1388</v>
      </c>
      <c r="C1390" s="677"/>
      <c r="D1390" s="319"/>
      <c r="E1390" s="312"/>
      <c r="F1390" s="312"/>
      <c r="G1390" s="312"/>
      <c r="H1390" s="312"/>
    </row>
    <row r="1391" spans="1:8" x14ac:dyDescent="0.25">
      <c r="A1391" s="673" t="s">
        <v>1826</v>
      </c>
      <c r="B1391" s="316">
        <v>1389</v>
      </c>
      <c r="C1391" s="677"/>
      <c r="D1391" s="319"/>
      <c r="E1391" s="312"/>
      <c r="F1391" s="312"/>
      <c r="G1391" s="312"/>
      <c r="H1391" s="312"/>
    </row>
    <row r="1392" spans="1:8" x14ac:dyDescent="0.25">
      <c r="A1392" s="673" t="s">
        <v>1827</v>
      </c>
      <c r="B1392" s="316">
        <v>1390</v>
      </c>
      <c r="C1392" s="677"/>
      <c r="D1392" s="319"/>
      <c r="E1392" s="312"/>
      <c r="F1392" s="312"/>
      <c r="G1392" s="312"/>
      <c r="H1392" s="312"/>
    </row>
    <row r="1393" spans="1:8" x14ac:dyDescent="0.25">
      <c r="A1393" s="673" t="s">
        <v>1828</v>
      </c>
      <c r="B1393" s="316">
        <v>1391</v>
      </c>
      <c r="C1393" s="677"/>
      <c r="D1393" s="319"/>
      <c r="E1393" s="312"/>
      <c r="F1393" s="312"/>
      <c r="G1393" s="312"/>
      <c r="H1393" s="312"/>
    </row>
    <row r="1394" spans="1:8" x14ac:dyDescent="0.25">
      <c r="A1394" s="673" t="s">
        <v>1829</v>
      </c>
      <c r="B1394" s="316">
        <v>1392</v>
      </c>
      <c r="C1394" s="677"/>
      <c r="D1394" s="319"/>
      <c r="E1394" s="312"/>
      <c r="F1394" s="312"/>
      <c r="G1394" s="312"/>
      <c r="H1394" s="312"/>
    </row>
    <row r="1395" spans="1:8" x14ac:dyDescent="0.25">
      <c r="A1395" s="673" t="s">
        <v>1830</v>
      </c>
      <c r="B1395" s="316">
        <v>1393</v>
      </c>
      <c r="C1395" s="677"/>
      <c r="D1395" s="319"/>
      <c r="E1395" s="312"/>
      <c r="F1395" s="312"/>
      <c r="G1395" s="312"/>
      <c r="H1395" s="312"/>
    </row>
    <row r="1396" spans="1:8" x14ac:dyDescent="0.25">
      <c r="A1396" s="673" t="s">
        <v>1831</v>
      </c>
      <c r="B1396" s="316">
        <v>1394</v>
      </c>
      <c r="C1396" s="677"/>
      <c r="D1396" s="319"/>
      <c r="E1396" s="312"/>
      <c r="F1396" s="312"/>
      <c r="G1396" s="312"/>
      <c r="H1396" s="312"/>
    </row>
    <row r="1397" spans="1:8" x14ac:dyDescent="0.25">
      <c r="A1397" s="673" t="s">
        <v>1832</v>
      </c>
      <c r="B1397" s="316">
        <v>1395</v>
      </c>
      <c r="C1397" s="677"/>
      <c r="D1397" s="319"/>
      <c r="E1397" s="312"/>
      <c r="F1397" s="312"/>
      <c r="G1397" s="312"/>
      <c r="H1397" s="312"/>
    </row>
    <row r="1398" spans="1:8" x14ac:dyDescent="0.25">
      <c r="A1398" s="673" t="s">
        <v>1833</v>
      </c>
      <c r="B1398" s="316">
        <v>1396</v>
      </c>
      <c r="C1398" s="677"/>
      <c r="D1398" s="319"/>
      <c r="E1398" s="312"/>
      <c r="F1398" s="312"/>
      <c r="G1398" s="312"/>
      <c r="H1398" s="312"/>
    </row>
    <row r="1399" spans="1:8" x14ac:dyDescent="0.25">
      <c r="A1399" s="673" t="s">
        <v>1834</v>
      </c>
      <c r="B1399" s="316">
        <v>1397</v>
      </c>
      <c r="C1399" s="677"/>
      <c r="D1399" s="319"/>
      <c r="E1399" s="312"/>
      <c r="F1399" s="312"/>
      <c r="G1399" s="312"/>
      <c r="H1399" s="312"/>
    </row>
    <row r="1400" spans="1:8" x14ac:dyDescent="0.25">
      <c r="A1400" s="673" t="s">
        <v>1835</v>
      </c>
      <c r="B1400" s="316">
        <v>1398</v>
      </c>
      <c r="C1400" s="677"/>
      <c r="D1400" s="319"/>
      <c r="E1400" s="312"/>
      <c r="F1400" s="312"/>
      <c r="G1400" s="312"/>
      <c r="H1400" s="312"/>
    </row>
    <row r="1401" spans="1:8" x14ac:dyDescent="0.25">
      <c r="A1401" s="673" t="s">
        <v>1836</v>
      </c>
      <c r="B1401" s="316">
        <v>1399</v>
      </c>
      <c r="C1401" s="677"/>
      <c r="D1401" s="319"/>
      <c r="E1401" s="312"/>
      <c r="F1401" s="312"/>
      <c r="G1401" s="312"/>
      <c r="H1401" s="312"/>
    </row>
    <row r="1402" spans="1:8" x14ac:dyDescent="0.25">
      <c r="A1402" s="673" t="s">
        <v>1837</v>
      </c>
      <c r="B1402" s="316">
        <v>1400</v>
      </c>
      <c r="C1402" s="677"/>
      <c r="D1402" s="319"/>
      <c r="E1402" s="312"/>
      <c r="F1402" s="312"/>
      <c r="G1402" s="312"/>
      <c r="H1402" s="312"/>
    </row>
    <row r="1403" spans="1:8" x14ac:dyDescent="0.25">
      <c r="A1403" s="673" t="s">
        <v>1838</v>
      </c>
      <c r="B1403" s="316">
        <v>1401</v>
      </c>
      <c r="C1403" s="677"/>
      <c r="D1403" s="319"/>
      <c r="E1403" s="312"/>
      <c r="F1403" s="312"/>
      <c r="G1403" s="312"/>
      <c r="H1403" s="312"/>
    </row>
    <row r="1404" spans="1:8" x14ac:dyDescent="0.25">
      <c r="A1404" s="673" t="s">
        <v>1839</v>
      </c>
      <c r="B1404" s="316">
        <v>1402</v>
      </c>
      <c r="C1404" s="677"/>
      <c r="D1404" s="319"/>
      <c r="E1404" s="312"/>
      <c r="F1404" s="312"/>
      <c r="G1404" s="312"/>
      <c r="H1404" s="312"/>
    </row>
    <row r="1405" spans="1:8" x14ac:dyDescent="0.25">
      <c r="A1405" s="673" t="s">
        <v>1840</v>
      </c>
      <c r="B1405" s="316">
        <v>1403</v>
      </c>
      <c r="C1405" s="677"/>
      <c r="D1405" s="319"/>
      <c r="E1405" s="312"/>
      <c r="F1405" s="312"/>
      <c r="G1405" s="312"/>
      <c r="H1405" s="312"/>
    </row>
    <row r="1406" spans="1:8" x14ac:dyDescent="0.25">
      <c r="A1406" s="673" t="s">
        <v>1841</v>
      </c>
      <c r="B1406" s="316">
        <v>1404</v>
      </c>
      <c r="C1406" s="677"/>
      <c r="D1406" s="319"/>
      <c r="E1406" s="312"/>
      <c r="F1406" s="312"/>
      <c r="G1406" s="312"/>
      <c r="H1406" s="312"/>
    </row>
    <row r="1407" spans="1:8" x14ac:dyDescent="0.25">
      <c r="A1407" s="673" t="s">
        <v>1842</v>
      </c>
      <c r="B1407" s="316">
        <v>1405</v>
      </c>
      <c r="C1407" s="677"/>
      <c r="D1407" s="319"/>
      <c r="E1407" s="312"/>
      <c r="F1407" s="312"/>
      <c r="G1407" s="312"/>
      <c r="H1407" s="312"/>
    </row>
    <row r="1408" spans="1:8" x14ac:dyDescent="0.25">
      <c r="A1408" s="673" t="s">
        <v>1843</v>
      </c>
      <c r="B1408" s="316">
        <v>1406</v>
      </c>
      <c r="C1408" s="677"/>
      <c r="D1408" s="319"/>
      <c r="E1408" s="312"/>
      <c r="F1408" s="312"/>
      <c r="G1408" s="312"/>
      <c r="H1408" s="312"/>
    </row>
    <row r="1409" spans="1:8" x14ac:dyDescent="0.25">
      <c r="A1409" s="673" t="s">
        <v>1844</v>
      </c>
      <c r="B1409" s="316">
        <v>1407</v>
      </c>
      <c r="C1409" s="677"/>
      <c r="D1409" s="319"/>
      <c r="E1409" s="312"/>
      <c r="F1409" s="312"/>
      <c r="G1409" s="312"/>
      <c r="H1409" s="312"/>
    </row>
    <row r="1410" spans="1:8" x14ac:dyDescent="0.25">
      <c r="A1410" s="673" t="s">
        <v>1845</v>
      </c>
      <c r="B1410" s="316">
        <v>1408</v>
      </c>
      <c r="C1410" s="677"/>
      <c r="D1410" s="319"/>
      <c r="E1410" s="312"/>
      <c r="F1410" s="312"/>
      <c r="G1410" s="312"/>
      <c r="H1410" s="312"/>
    </row>
    <row r="1411" spans="1:8" x14ac:dyDescent="0.25">
      <c r="A1411" s="673" t="s">
        <v>1846</v>
      </c>
      <c r="B1411" s="316">
        <v>1409</v>
      </c>
      <c r="C1411" s="677"/>
      <c r="D1411" s="319"/>
      <c r="E1411" s="312"/>
      <c r="F1411" s="312"/>
      <c r="G1411" s="312"/>
      <c r="H1411" s="312"/>
    </row>
    <row r="1412" spans="1:8" x14ac:dyDescent="0.25">
      <c r="A1412" s="673" t="s">
        <v>1847</v>
      </c>
      <c r="B1412" s="316">
        <v>1410</v>
      </c>
      <c r="C1412" s="677"/>
      <c r="D1412" s="319"/>
      <c r="E1412" s="312"/>
      <c r="F1412" s="312"/>
      <c r="G1412" s="312"/>
      <c r="H1412" s="312"/>
    </row>
    <row r="1413" spans="1:8" x14ac:dyDescent="0.25">
      <c r="A1413" s="673" t="s">
        <v>1848</v>
      </c>
      <c r="B1413" s="316">
        <v>1411</v>
      </c>
      <c r="C1413" s="677"/>
      <c r="D1413" s="319"/>
      <c r="E1413" s="312"/>
      <c r="F1413" s="312"/>
      <c r="G1413" s="312"/>
      <c r="H1413" s="312"/>
    </row>
    <row r="1414" spans="1:8" x14ac:dyDescent="0.25">
      <c r="A1414" s="673" t="s">
        <v>1849</v>
      </c>
      <c r="B1414" s="316">
        <v>1412</v>
      </c>
      <c r="C1414" s="677"/>
      <c r="D1414" s="319"/>
      <c r="E1414" s="312"/>
      <c r="F1414" s="312"/>
      <c r="G1414" s="312"/>
      <c r="H1414" s="312"/>
    </row>
    <row r="1415" spans="1:8" x14ac:dyDescent="0.25">
      <c r="A1415" s="673" t="s">
        <v>1850</v>
      </c>
      <c r="B1415" s="316">
        <v>1413</v>
      </c>
      <c r="C1415" s="677"/>
      <c r="D1415" s="319"/>
      <c r="E1415" s="312"/>
      <c r="F1415" s="312"/>
      <c r="G1415" s="312"/>
      <c r="H1415" s="312"/>
    </row>
    <row r="1416" spans="1:8" x14ac:dyDescent="0.25">
      <c r="A1416" s="673" t="s">
        <v>1851</v>
      </c>
      <c r="B1416" s="316">
        <v>1414</v>
      </c>
      <c r="C1416" s="677"/>
      <c r="D1416" s="319"/>
      <c r="E1416" s="312"/>
      <c r="F1416" s="312"/>
      <c r="G1416" s="312"/>
      <c r="H1416" s="312"/>
    </row>
    <row r="1417" spans="1:8" x14ac:dyDescent="0.25">
      <c r="A1417" s="673" t="s">
        <v>1852</v>
      </c>
      <c r="B1417" s="316">
        <v>1415</v>
      </c>
      <c r="C1417" s="677"/>
      <c r="D1417" s="319"/>
      <c r="E1417" s="312"/>
      <c r="F1417" s="312"/>
      <c r="G1417" s="312"/>
      <c r="H1417" s="312"/>
    </row>
    <row r="1418" spans="1:8" x14ac:dyDescent="0.25">
      <c r="A1418" s="673" t="s">
        <v>1853</v>
      </c>
      <c r="B1418" s="316">
        <v>1416</v>
      </c>
      <c r="C1418" s="677"/>
      <c r="D1418" s="319"/>
      <c r="E1418" s="312"/>
      <c r="F1418" s="312"/>
      <c r="G1418" s="312"/>
      <c r="H1418" s="312"/>
    </row>
    <row r="1419" spans="1:8" x14ac:dyDescent="0.25">
      <c r="A1419" s="673" t="s">
        <v>1854</v>
      </c>
      <c r="B1419" s="316">
        <v>1417</v>
      </c>
      <c r="C1419" s="677"/>
      <c r="D1419" s="319"/>
      <c r="E1419" s="312"/>
      <c r="F1419" s="312"/>
      <c r="G1419" s="312"/>
      <c r="H1419" s="312"/>
    </row>
    <row r="1420" spans="1:8" x14ac:dyDescent="0.25">
      <c r="A1420" s="673" t="s">
        <v>1855</v>
      </c>
      <c r="B1420" s="316">
        <v>1418</v>
      </c>
      <c r="C1420" s="677"/>
      <c r="D1420" s="319"/>
      <c r="E1420" s="312"/>
      <c r="F1420" s="312"/>
      <c r="G1420" s="312"/>
      <c r="H1420" s="312"/>
    </row>
    <row r="1421" spans="1:8" x14ac:dyDescent="0.25">
      <c r="A1421" s="673" t="s">
        <v>1856</v>
      </c>
      <c r="B1421" s="316">
        <v>1419</v>
      </c>
      <c r="C1421" s="677"/>
      <c r="D1421" s="319"/>
      <c r="E1421" s="312"/>
      <c r="F1421" s="312"/>
      <c r="G1421" s="312"/>
      <c r="H1421" s="312"/>
    </row>
    <row r="1422" spans="1:8" x14ac:dyDescent="0.25">
      <c r="A1422" s="673" t="s">
        <v>1857</v>
      </c>
      <c r="B1422" s="316">
        <v>1420</v>
      </c>
      <c r="C1422" s="677"/>
      <c r="D1422" s="319"/>
      <c r="E1422" s="312"/>
      <c r="F1422" s="312"/>
      <c r="G1422" s="312"/>
      <c r="H1422" s="312"/>
    </row>
    <row r="1423" spans="1:8" x14ac:dyDescent="0.25">
      <c r="A1423" s="673" t="s">
        <v>1858</v>
      </c>
      <c r="B1423" s="316">
        <v>1421</v>
      </c>
      <c r="C1423" s="677"/>
      <c r="D1423" s="319"/>
      <c r="E1423" s="312"/>
      <c r="F1423" s="312"/>
      <c r="G1423" s="312"/>
      <c r="H1423" s="312"/>
    </row>
    <row r="1424" spans="1:8" x14ac:dyDescent="0.25">
      <c r="A1424" s="673" t="s">
        <v>1859</v>
      </c>
      <c r="B1424" s="316">
        <v>1422</v>
      </c>
      <c r="C1424" s="677"/>
      <c r="D1424" s="319"/>
      <c r="E1424" s="312"/>
      <c r="F1424" s="312"/>
      <c r="G1424" s="312"/>
      <c r="H1424" s="312"/>
    </row>
    <row r="1425" spans="1:8" x14ac:dyDescent="0.25">
      <c r="A1425" s="673" t="s">
        <v>1860</v>
      </c>
      <c r="B1425" s="316">
        <v>1423</v>
      </c>
      <c r="C1425" s="677"/>
      <c r="D1425" s="319"/>
      <c r="E1425" s="312"/>
      <c r="F1425" s="312"/>
      <c r="G1425" s="312"/>
      <c r="H1425" s="312"/>
    </row>
    <row r="1426" spans="1:8" x14ac:dyDescent="0.25">
      <c r="A1426" s="673" t="s">
        <v>1861</v>
      </c>
      <c r="B1426" s="316">
        <v>1424</v>
      </c>
      <c r="C1426" s="677"/>
      <c r="D1426" s="319"/>
      <c r="E1426" s="312"/>
      <c r="F1426" s="312"/>
      <c r="G1426" s="312"/>
      <c r="H1426" s="312"/>
    </row>
    <row r="1427" spans="1:8" x14ac:dyDescent="0.25">
      <c r="A1427" s="673" t="s">
        <v>1862</v>
      </c>
      <c r="B1427" s="316">
        <v>1425</v>
      </c>
      <c r="C1427" s="677"/>
      <c r="D1427" s="319"/>
      <c r="E1427" s="312"/>
      <c r="F1427" s="312"/>
      <c r="G1427" s="312"/>
      <c r="H1427" s="312"/>
    </row>
    <row r="1428" spans="1:8" x14ac:dyDescent="0.25">
      <c r="A1428" s="673" t="s">
        <v>1863</v>
      </c>
      <c r="B1428" s="316">
        <v>1426</v>
      </c>
      <c r="C1428" s="677"/>
      <c r="D1428" s="319"/>
      <c r="E1428" s="312"/>
      <c r="F1428" s="312"/>
      <c r="G1428" s="312"/>
      <c r="H1428" s="312"/>
    </row>
    <row r="1429" spans="1:8" x14ac:dyDescent="0.25">
      <c r="A1429" s="673" t="s">
        <v>1864</v>
      </c>
      <c r="B1429" s="316">
        <v>1427</v>
      </c>
      <c r="C1429" s="677"/>
      <c r="D1429" s="319"/>
      <c r="E1429" s="312"/>
      <c r="F1429" s="312"/>
      <c r="G1429" s="312"/>
      <c r="H1429" s="312"/>
    </row>
    <row r="1430" spans="1:8" x14ac:dyDescent="0.25">
      <c r="A1430" s="673" t="s">
        <v>1865</v>
      </c>
      <c r="B1430" s="316">
        <v>1428</v>
      </c>
      <c r="C1430" s="677"/>
      <c r="D1430" s="319"/>
      <c r="E1430" s="312"/>
      <c r="F1430" s="312"/>
      <c r="G1430" s="312"/>
      <c r="H1430" s="312"/>
    </row>
    <row r="1431" spans="1:8" x14ac:dyDescent="0.25">
      <c r="A1431" s="673" t="s">
        <v>1866</v>
      </c>
      <c r="B1431" s="316">
        <v>1429</v>
      </c>
      <c r="C1431" s="677"/>
      <c r="D1431" s="319"/>
      <c r="E1431" s="312"/>
      <c r="F1431" s="312"/>
      <c r="G1431" s="312"/>
      <c r="H1431" s="312"/>
    </row>
    <row r="1432" spans="1:8" x14ac:dyDescent="0.25">
      <c r="A1432" s="673" t="s">
        <v>1867</v>
      </c>
      <c r="B1432" s="316">
        <v>1430</v>
      </c>
      <c r="C1432" s="677"/>
      <c r="D1432" s="319"/>
      <c r="E1432" s="312"/>
      <c r="F1432" s="312"/>
      <c r="G1432" s="312"/>
      <c r="H1432" s="312"/>
    </row>
    <row r="1433" spans="1:8" x14ac:dyDescent="0.25">
      <c r="A1433" s="673" t="s">
        <v>1868</v>
      </c>
      <c r="B1433" s="316">
        <v>1431</v>
      </c>
      <c r="C1433" s="677"/>
      <c r="D1433" s="319"/>
      <c r="E1433" s="312"/>
      <c r="F1433" s="312"/>
      <c r="G1433" s="312"/>
      <c r="H1433" s="312"/>
    </row>
    <row r="1434" spans="1:8" x14ac:dyDescent="0.25">
      <c r="A1434" s="673" t="s">
        <v>1869</v>
      </c>
      <c r="B1434" s="316">
        <v>1432</v>
      </c>
      <c r="C1434" s="677"/>
      <c r="D1434" s="319"/>
      <c r="E1434" s="312"/>
      <c r="F1434" s="312"/>
      <c r="G1434" s="312"/>
      <c r="H1434" s="312"/>
    </row>
    <row r="1435" spans="1:8" x14ac:dyDescent="0.25">
      <c r="A1435" s="673" t="s">
        <v>1870</v>
      </c>
      <c r="B1435" s="316">
        <v>1433</v>
      </c>
      <c r="C1435" s="677"/>
      <c r="D1435" s="319"/>
      <c r="E1435" s="312"/>
      <c r="F1435" s="312"/>
      <c r="G1435" s="312"/>
      <c r="H1435" s="312"/>
    </row>
    <row r="1436" spans="1:8" x14ac:dyDescent="0.25">
      <c r="A1436" s="673" t="s">
        <v>1871</v>
      </c>
      <c r="B1436" s="316">
        <v>1434</v>
      </c>
      <c r="C1436" s="677"/>
      <c r="D1436" s="319"/>
      <c r="E1436" s="312"/>
      <c r="F1436" s="312"/>
      <c r="G1436" s="312"/>
      <c r="H1436" s="312"/>
    </row>
    <row r="1437" spans="1:8" x14ac:dyDescent="0.25">
      <c r="A1437" s="673" t="s">
        <v>1872</v>
      </c>
      <c r="B1437" s="316">
        <v>1435</v>
      </c>
      <c r="C1437" s="677"/>
      <c r="D1437" s="319"/>
      <c r="E1437" s="312"/>
      <c r="F1437" s="312"/>
      <c r="G1437" s="312"/>
      <c r="H1437" s="312"/>
    </row>
    <row r="1438" spans="1:8" x14ac:dyDescent="0.25">
      <c r="A1438" s="673" t="s">
        <v>1873</v>
      </c>
      <c r="B1438" s="316">
        <v>1436</v>
      </c>
      <c r="C1438" s="677"/>
      <c r="D1438" s="319"/>
      <c r="E1438" s="312"/>
      <c r="F1438" s="312"/>
      <c r="G1438" s="312"/>
      <c r="H1438" s="312"/>
    </row>
    <row r="1439" spans="1:8" x14ac:dyDescent="0.25">
      <c r="A1439" s="673" t="s">
        <v>1874</v>
      </c>
      <c r="B1439" s="316">
        <v>1437</v>
      </c>
      <c r="C1439" s="677"/>
      <c r="D1439" s="319"/>
      <c r="E1439" s="312"/>
      <c r="F1439" s="312"/>
      <c r="G1439" s="312"/>
      <c r="H1439" s="312"/>
    </row>
    <row r="1440" spans="1:8" x14ac:dyDescent="0.25">
      <c r="A1440" s="673" t="s">
        <v>1875</v>
      </c>
      <c r="B1440" s="316">
        <v>1438</v>
      </c>
      <c r="C1440" s="677"/>
      <c r="D1440" s="319"/>
      <c r="E1440" s="312"/>
      <c r="F1440" s="312"/>
      <c r="G1440" s="312"/>
      <c r="H1440" s="312"/>
    </row>
    <row r="1441" spans="1:8" x14ac:dyDescent="0.25">
      <c r="A1441" s="673" t="s">
        <v>1876</v>
      </c>
      <c r="B1441" s="316">
        <v>1439</v>
      </c>
      <c r="C1441" s="677"/>
      <c r="D1441" s="319"/>
      <c r="E1441" s="312"/>
      <c r="F1441" s="312"/>
      <c r="G1441" s="312"/>
      <c r="H1441" s="312"/>
    </row>
    <row r="1442" spans="1:8" x14ac:dyDescent="0.25">
      <c r="A1442" s="673" t="s">
        <v>1877</v>
      </c>
      <c r="B1442" s="316">
        <v>1440</v>
      </c>
      <c r="C1442" s="677"/>
      <c r="D1442" s="319"/>
      <c r="E1442" s="312"/>
      <c r="F1442" s="312"/>
      <c r="G1442" s="312"/>
      <c r="H1442" s="312"/>
    </row>
    <row r="1443" spans="1:8" x14ac:dyDescent="0.25">
      <c r="A1443" s="673" t="s">
        <v>1878</v>
      </c>
      <c r="B1443" s="316">
        <v>1441</v>
      </c>
      <c r="C1443" s="677"/>
      <c r="D1443" s="319"/>
      <c r="E1443" s="312"/>
      <c r="F1443" s="312"/>
      <c r="G1443" s="312"/>
      <c r="H1443" s="312"/>
    </row>
    <row r="1444" spans="1:8" x14ac:dyDescent="0.25">
      <c r="A1444" s="673" t="s">
        <v>1879</v>
      </c>
      <c r="B1444" s="316">
        <v>1442</v>
      </c>
      <c r="C1444" s="677"/>
      <c r="D1444" s="319"/>
      <c r="E1444" s="312"/>
      <c r="F1444" s="312"/>
      <c r="G1444" s="312"/>
      <c r="H1444" s="312"/>
    </row>
    <row r="1445" spans="1:8" x14ac:dyDescent="0.25">
      <c r="A1445" s="673" t="s">
        <v>1880</v>
      </c>
      <c r="B1445" s="316">
        <v>1443</v>
      </c>
      <c r="C1445" s="677"/>
      <c r="D1445" s="319"/>
      <c r="E1445" s="312"/>
      <c r="F1445" s="312"/>
      <c r="G1445" s="312"/>
      <c r="H1445" s="312"/>
    </row>
    <row r="1446" spans="1:8" x14ac:dyDescent="0.25">
      <c r="A1446" s="673" t="s">
        <v>1881</v>
      </c>
      <c r="B1446" s="316">
        <v>1444</v>
      </c>
      <c r="C1446" s="677"/>
      <c r="D1446" s="319"/>
      <c r="E1446" s="312"/>
      <c r="F1446" s="312"/>
      <c r="G1446" s="312"/>
      <c r="H1446" s="312"/>
    </row>
    <row r="1447" spans="1:8" x14ac:dyDescent="0.25">
      <c r="A1447" s="673" t="s">
        <v>1882</v>
      </c>
      <c r="B1447" s="316">
        <v>1445</v>
      </c>
      <c r="C1447" s="677"/>
      <c r="D1447" s="319"/>
      <c r="E1447" s="312"/>
      <c r="F1447" s="312"/>
      <c r="G1447" s="312"/>
      <c r="H1447" s="312"/>
    </row>
    <row r="1448" spans="1:8" x14ac:dyDescent="0.25">
      <c r="A1448" s="673" t="s">
        <v>1883</v>
      </c>
      <c r="B1448" s="316">
        <v>1446</v>
      </c>
      <c r="C1448" s="677"/>
      <c r="D1448" s="319"/>
      <c r="E1448" s="312"/>
      <c r="F1448" s="312"/>
      <c r="G1448" s="312"/>
      <c r="H1448" s="312"/>
    </row>
    <row r="1449" spans="1:8" x14ac:dyDescent="0.25">
      <c r="A1449" s="673" t="s">
        <v>1884</v>
      </c>
      <c r="B1449" s="316">
        <v>1447</v>
      </c>
      <c r="C1449" s="677"/>
      <c r="D1449" s="319"/>
      <c r="E1449" s="312"/>
      <c r="F1449" s="312"/>
      <c r="G1449" s="312"/>
      <c r="H1449" s="312"/>
    </row>
    <row r="1450" spans="1:8" x14ac:dyDescent="0.25">
      <c r="A1450" s="673" t="s">
        <v>1885</v>
      </c>
      <c r="B1450" s="316">
        <v>1448</v>
      </c>
      <c r="C1450" s="677"/>
      <c r="D1450" s="319"/>
      <c r="E1450" s="312"/>
      <c r="F1450" s="312"/>
      <c r="G1450" s="312"/>
      <c r="H1450" s="312"/>
    </row>
    <row r="1451" spans="1:8" x14ac:dyDescent="0.25">
      <c r="A1451" s="673" t="s">
        <v>1886</v>
      </c>
      <c r="B1451" s="316">
        <v>1449</v>
      </c>
      <c r="C1451" s="677"/>
      <c r="D1451" s="319"/>
      <c r="E1451" s="312"/>
      <c r="F1451" s="312"/>
      <c r="G1451" s="312"/>
      <c r="H1451" s="312"/>
    </row>
    <row r="1452" spans="1:8" x14ac:dyDescent="0.25">
      <c r="A1452" s="673" t="s">
        <v>1887</v>
      </c>
      <c r="B1452" s="316">
        <v>1450</v>
      </c>
      <c r="C1452" s="677"/>
      <c r="D1452" s="319"/>
      <c r="E1452" s="312"/>
      <c r="F1452" s="312"/>
      <c r="G1452" s="312"/>
      <c r="H1452" s="312"/>
    </row>
    <row r="1453" spans="1:8" x14ac:dyDescent="0.25">
      <c r="A1453" s="673" t="s">
        <v>1888</v>
      </c>
      <c r="B1453" s="316">
        <v>1451</v>
      </c>
      <c r="C1453" s="677"/>
      <c r="D1453" s="319"/>
      <c r="E1453" s="312"/>
      <c r="F1453" s="312"/>
      <c r="G1453" s="312"/>
      <c r="H1453" s="312"/>
    </row>
    <row r="1454" spans="1:8" x14ac:dyDescent="0.25">
      <c r="A1454" s="673" t="s">
        <v>1889</v>
      </c>
      <c r="B1454" s="316">
        <v>1452</v>
      </c>
      <c r="C1454" s="677"/>
      <c r="D1454" s="319"/>
      <c r="E1454" s="312"/>
      <c r="F1454" s="312"/>
      <c r="G1454" s="312"/>
      <c r="H1454" s="312"/>
    </row>
    <row r="1455" spans="1:8" x14ac:dyDescent="0.25">
      <c r="A1455" s="673" t="s">
        <v>1890</v>
      </c>
      <c r="B1455" s="316">
        <v>1453</v>
      </c>
      <c r="C1455" s="677"/>
      <c r="D1455" s="319"/>
      <c r="E1455" s="312"/>
      <c r="F1455" s="312"/>
      <c r="G1455" s="312"/>
      <c r="H1455" s="312"/>
    </row>
    <row r="1456" spans="1:8" x14ac:dyDescent="0.25">
      <c r="A1456" s="673" t="s">
        <v>1891</v>
      </c>
      <c r="B1456" s="316">
        <v>1454</v>
      </c>
      <c r="C1456" s="677"/>
      <c r="D1456" s="319"/>
      <c r="E1456" s="312"/>
      <c r="F1456" s="312"/>
      <c r="G1456" s="312"/>
      <c r="H1456" s="312"/>
    </row>
    <row r="1457" spans="1:8" x14ac:dyDescent="0.25">
      <c r="A1457" s="673" t="s">
        <v>1892</v>
      </c>
      <c r="B1457" s="316">
        <v>1455</v>
      </c>
      <c r="C1457" s="677"/>
      <c r="D1457" s="319"/>
      <c r="E1457" s="312"/>
      <c r="F1457" s="312"/>
      <c r="G1457" s="312"/>
      <c r="H1457" s="312"/>
    </row>
    <row r="1458" spans="1:8" x14ac:dyDescent="0.25">
      <c r="A1458" s="673" t="s">
        <v>1893</v>
      </c>
      <c r="B1458" s="316">
        <v>1456</v>
      </c>
      <c r="C1458" s="677"/>
      <c r="D1458" s="319"/>
      <c r="E1458" s="312"/>
      <c r="F1458" s="312"/>
      <c r="G1458" s="312"/>
      <c r="H1458" s="312"/>
    </row>
    <row r="1459" spans="1:8" x14ac:dyDescent="0.25">
      <c r="A1459" s="673" t="s">
        <v>1894</v>
      </c>
      <c r="B1459" s="316">
        <v>1457</v>
      </c>
      <c r="C1459" s="677"/>
      <c r="D1459" s="319"/>
      <c r="E1459" s="312"/>
      <c r="F1459" s="312"/>
      <c r="G1459" s="312"/>
      <c r="H1459" s="312"/>
    </row>
    <row r="1460" spans="1:8" x14ac:dyDescent="0.25">
      <c r="A1460" s="673" t="s">
        <v>1895</v>
      </c>
      <c r="B1460" s="316">
        <v>1458</v>
      </c>
      <c r="C1460" s="677"/>
      <c r="D1460" s="319"/>
      <c r="E1460" s="312"/>
      <c r="F1460" s="312"/>
      <c r="G1460" s="312"/>
      <c r="H1460" s="312"/>
    </row>
    <row r="1461" spans="1:8" x14ac:dyDescent="0.25">
      <c r="A1461" s="673" t="s">
        <v>1896</v>
      </c>
      <c r="B1461" s="316">
        <v>1459</v>
      </c>
      <c r="C1461" s="677"/>
      <c r="D1461" s="319"/>
      <c r="E1461" s="312"/>
      <c r="F1461" s="312"/>
      <c r="G1461" s="312"/>
      <c r="H1461" s="312"/>
    </row>
    <row r="1462" spans="1:8" x14ac:dyDescent="0.25">
      <c r="A1462" s="673" t="s">
        <v>1897</v>
      </c>
      <c r="B1462" s="316">
        <v>1460</v>
      </c>
      <c r="C1462" s="677"/>
      <c r="D1462" s="319"/>
      <c r="E1462" s="312"/>
      <c r="F1462" s="312"/>
      <c r="G1462" s="312"/>
      <c r="H1462" s="312"/>
    </row>
    <row r="1463" spans="1:8" x14ac:dyDescent="0.25">
      <c r="A1463" s="673" t="s">
        <v>1898</v>
      </c>
      <c r="B1463" s="316">
        <v>1461</v>
      </c>
      <c r="C1463" s="677"/>
      <c r="D1463" s="319"/>
      <c r="E1463" s="312"/>
      <c r="F1463" s="312"/>
      <c r="G1463" s="312"/>
      <c r="H1463" s="312"/>
    </row>
    <row r="1464" spans="1:8" x14ac:dyDescent="0.25">
      <c r="A1464" s="673" t="s">
        <v>1899</v>
      </c>
      <c r="B1464" s="316">
        <v>1462</v>
      </c>
      <c r="C1464" s="677"/>
      <c r="D1464" s="319"/>
      <c r="E1464" s="312"/>
      <c r="F1464" s="312"/>
      <c r="G1464" s="312"/>
      <c r="H1464" s="312"/>
    </row>
    <row r="1465" spans="1:8" x14ac:dyDescent="0.25">
      <c r="A1465" s="673" t="s">
        <v>1900</v>
      </c>
      <c r="B1465" s="316">
        <v>1463</v>
      </c>
      <c r="C1465" s="677"/>
      <c r="D1465" s="319"/>
      <c r="E1465" s="312"/>
      <c r="F1465" s="312"/>
      <c r="G1465" s="312"/>
      <c r="H1465" s="312"/>
    </row>
    <row r="1466" spans="1:8" x14ac:dyDescent="0.25">
      <c r="A1466" s="673" t="s">
        <v>1901</v>
      </c>
      <c r="B1466" s="316">
        <v>1464</v>
      </c>
      <c r="C1466" s="677"/>
      <c r="D1466" s="319"/>
      <c r="E1466" s="312"/>
      <c r="F1466" s="312"/>
      <c r="G1466" s="312"/>
      <c r="H1466" s="312"/>
    </row>
    <row r="1467" spans="1:8" x14ac:dyDescent="0.25">
      <c r="A1467" s="673" t="s">
        <v>1902</v>
      </c>
      <c r="B1467" s="316">
        <v>1465</v>
      </c>
      <c r="C1467" s="677"/>
      <c r="D1467" s="319"/>
      <c r="E1467" s="312"/>
      <c r="F1467" s="312"/>
      <c r="G1467" s="312"/>
      <c r="H1467" s="312"/>
    </row>
    <row r="1468" spans="1:8" x14ac:dyDescent="0.25">
      <c r="A1468" s="673" t="s">
        <v>1903</v>
      </c>
      <c r="B1468" s="316">
        <v>1466</v>
      </c>
      <c r="C1468" s="677"/>
      <c r="D1468" s="319"/>
      <c r="E1468" s="312"/>
      <c r="F1468" s="312"/>
      <c r="G1468" s="312"/>
      <c r="H1468" s="312"/>
    </row>
    <row r="1469" spans="1:8" x14ac:dyDescent="0.25">
      <c r="A1469" s="673" t="s">
        <v>1904</v>
      </c>
      <c r="B1469" s="316">
        <v>1467</v>
      </c>
      <c r="C1469" s="677"/>
      <c r="D1469" s="319"/>
      <c r="E1469" s="312"/>
      <c r="F1469" s="312"/>
      <c r="G1469" s="312"/>
      <c r="H1469" s="312"/>
    </row>
    <row r="1470" spans="1:8" x14ac:dyDescent="0.25">
      <c r="A1470" s="673" t="s">
        <v>1905</v>
      </c>
      <c r="B1470" s="316">
        <v>1468</v>
      </c>
      <c r="C1470" s="677"/>
      <c r="D1470" s="319"/>
      <c r="E1470" s="312"/>
      <c r="F1470" s="312"/>
      <c r="G1470" s="312"/>
      <c r="H1470" s="312"/>
    </row>
    <row r="1471" spans="1:8" x14ac:dyDescent="0.25">
      <c r="A1471" s="673" t="s">
        <v>1906</v>
      </c>
      <c r="B1471" s="316">
        <v>1469</v>
      </c>
      <c r="C1471" s="677"/>
      <c r="D1471" s="319"/>
      <c r="E1471" s="312"/>
      <c r="F1471" s="312"/>
      <c r="G1471" s="312"/>
      <c r="H1471" s="312"/>
    </row>
    <row r="1472" spans="1:8" x14ac:dyDescent="0.25">
      <c r="A1472" s="673" t="s">
        <v>1907</v>
      </c>
      <c r="B1472" s="316">
        <v>1470</v>
      </c>
      <c r="C1472" s="677"/>
      <c r="D1472" s="319"/>
      <c r="E1472" s="312"/>
      <c r="F1472" s="312"/>
      <c r="G1472" s="312"/>
      <c r="H1472" s="312"/>
    </row>
    <row r="1473" spans="1:8" x14ac:dyDescent="0.25">
      <c r="A1473" s="673" t="s">
        <v>1908</v>
      </c>
      <c r="B1473" s="316">
        <v>1471</v>
      </c>
      <c r="C1473" s="677"/>
      <c r="D1473" s="319"/>
      <c r="E1473" s="312"/>
      <c r="F1473" s="312"/>
      <c r="G1473" s="312"/>
      <c r="H1473" s="312"/>
    </row>
    <row r="1474" spans="1:8" x14ac:dyDescent="0.25">
      <c r="A1474" s="673" t="s">
        <v>1909</v>
      </c>
      <c r="B1474" s="316">
        <v>1472</v>
      </c>
      <c r="C1474" s="677"/>
      <c r="D1474" s="319"/>
      <c r="E1474" s="312"/>
      <c r="F1474" s="312"/>
      <c r="G1474" s="312"/>
      <c r="H1474" s="312"/>
    </row>
    <row r="1475" spans="1:8" x14ac:dyDescent="0.25">
      <c r="A1475" s="673" t="s">
        <v>1910</v>
      </c>
      <c r="B1475" s="316">
        <v>1473</v>
      </c>
      <c r="C1475" s="677"/>
      <c r="D1475" s="319"/>
      <c r="E1475" s="312"/>
      <c r="F1475" s="312"/>
      <c r="G1475" s="312"/>
      <c r="H1475" s="312"/>
    </row>
    <row r="1476" spans="1:8" x14ac:dyDescent="0.25">
      <c r="A1476" s="673" t="s">
        <v>1911</v>
      </c>
      <c r="B1476" s="316">
        <v>1474</v>
      </c>
      <c r="C1476" s="677"/>
      <c r="D1476" s="319"/>
      <c r="E1476" s="312"/>
      <c r="F1476" s="312"/>
      <c r="G1476" s="312"/>
      <c r="H1476" s="312"/>
    </row>
    <row r="1477" spans="1:8" x14ac:dyDescent="0.25">
      <c r="A1477" s="673" t="s">
        <v>1912</v>
      </c>
      <c r="B1477" s="316">
        <v>1475</v>
      </c>
      <c r="C1477" s="677"/>
      <c r="D1477" s="319"/>
      <c r="E1477" s="312"/>
      <c r="F1477" s="312"/>
      <c r="G1477" s="312"/>
      <c r="H1477" s="312"/>
    </row>
    <row r="1478" spans="1:8" x14ac:dyDescent="0.25">
      <c r="A1478" s="673" t="s">
        <v>1913</v>
      </c>
      <c r="B1478" s="316">
        <v>1476</v>
      </c>
      <c r="C1478" s="677"/>
      <c r="D1478" s="319"/>
      <c r="E1478" s="312"/>
      <c r="F1478" s="312"/>
      <c r="G1478" s="312"/>
      <c r="H1478" s="312"/>
    </row>
    <row r="1479" spans="1:8" x14ac:dyDescent="0.25">
      <c r="A1479" s="673" t="s">
        <v>1914</v>
      </c>
      <c r="B1479" s="316">
        <v>1477</v>
      </c>
      <c r="C1479" s="677"/>
      <c r="D1479" s="319"/>
      <c r="E1479" s="312"/>
      <c r="F1479" s="312"/>
      <c r="G1479" s="312"/>
      <c r="H1479" s="312"/>
    </row>
    <row r="1480" spans="1:8" x14ac:dyDescent="0.25">
      <c r="A1480" s="673" t="s">
        <v>1915</v>
      </c>
      <c r="B1480" s="316">
        <v>1478</v>
      </c>
      <c r="C1480" s="677"/>
      <c r="D1480" s="319"/>
      <c r="E1480" s="312"/>
      <c r="F1480" s="312"/>
      <c r="G1480" s="312"/>
      <c r="H1480" s="312"/>
    </row>
    <row r="1481" spans="1:8" x14ac:dyDescent="0.25">
      <c r="A1481" s="673" t="s">
        <v>1916</v>
      </c>
      <c r="B1481" s="316">
        <v>1479</v>
      </c>
      <c r="C1481" s="677"/>
      <c r="D1481" s="319"/>
      <c r="E1481" s="312"/>
      <c r="F1481" s="312"/>
      <c r="G1481" s="312"/>
      <c r="H1481" s="312"/>
    </row>
    <row r="1482" spans="1:8" x14ac:dyDescent="0.25">
      <c r="A1482" s="673" t="s">
        <v>1917</v>
      </c>
      <c r="B1482" s="316">
        <v>1480</v>
      </c>
      <c r="C1482" s="677"/>
      <c r="D1482" s="319"/>
      <c r="E1482" s="312"/>
      <c r="F1482" s="312"/>
      <c r="G1482" s="312"/>
      <c r="H1482" s="312"/>
    </row>
    <row r="1483" spans="1:8" x14ac:dyDescent="0.25">
      <c r="A1483" s="673" t="s">
        <v>1918</v>
      </c>
      <c r="B1483" s="316">
        <v>1481</v>
      </c>
      <c r="C1483" s="677"/>
      <c r="D1483" s="319"/>
      <c r="E1483" s="312"/>
      <c r="F1483" s="312"/>
      <c r="G1483" s="312"/>
      <c r="H1483" s="312"/>
    </row>
    <row r="1484" spans="1:8" x14ac:dyDescent="0.25">
      <c r="A1484" s="673" t="s">
        <v>1919</v>
      </c>
      <c r="B1484" s="316">
        <v>1482</v>
      </c>
      <c r="C1484" s="677"/>
      <c r="D1484" s="319"/>
      <c r="E1484" s="312"/>
      <c r="F1484" s="312"/>
      <c r="G1484" s="312"/>
      <c r="H1484" s="312"/>
    </row>
    <row r="1485" spans="1:8" x14ac:dyDescent="0.25">
      <c r="A1485" s="673" t="s">
        <v>1920</v>
      </c>
      <c r="B1485" s="316">
        <v>1483</v>
      </c>
      <c r="C1485" s="677"/>
      <c r="D1485" s="319"/>
      <c r="E1485" s="312"/>
      <c r="F1485" s="312"/>
      <c r="G1485" s="312"/>
      <c r="H1485" s="312"/>
    </row>
    <row r="1486" spans="1:8" x14ac:dyDescent="0.25">
      <c r="A1486" s="673" t="s">
        <v>1921</v>
      </c>
      <c r="B1486" s="316">
        <v>1484</v>
      </c>
      <c r="C1486" s="677"/>
      <c r="D1486" s="319"/>
      <c r="E1486" s="312"/>
      <c r="F1486" s="312"/>
      <c r="G1486" s="312"/>
      <c r="H1486" s="312"/>
    </row>
    <row r="1487" spans="1:8" x14ac:dyDescent="0.25">
      <c r="A1487" s="673" t="s">
        <v>1922</v>
      </c>
      <c r="B1487" s="316">
        <v>1485</v>
      </c>
      <c r="C1487" s="677"/>
      <c r="D1487" s="319"/>
      <c r="E1487" s="312"/>
      <c r="F1487" s="312"/>
      <c r="G1487" s="312"/>
      <c r="H1487" s="312"/>
    </row>
    <row r="1488" spans="1:8" x14ac:dyDescent="0.25">
      <c r="A1488" s="673" t="s">
        <v>1923</v>
      </c>
      <c r="B1488" s="316">
        <v>1486</v>
      </c>
      <c r="C1488" s="677"/>
      <c r="D1488" s="319"/>
      <c r="E1488" s="312"/>
      <c r="F1488" s="312"/>
      <c r="G1488" s="312"/>
      <c r="H1488" s="312"/>
    </row>
    <row r="1489" spans="1:8" x14ac:dyDescent="0.25">
      <c r="A1489" s="673" t="s">
        <v>1924</v>
      </c>
      <c r="B1489" s="316">
        <v>1487</v>
      </c>
      <c r="C1489" s="677"/>
      <c r="D1489" s="319"/>
      <c r="E1489" s="312"/>
      <c r="F1489" s="312"/>
      <c r="G1489" s="312"/>
      <c r="H1489" s="312"/>
    </row>
    <row r="1490" spans="1:8" x14ac:dyDescent="0.25">
      <c r="A1490" s="673" t="s">
        <v>1925</v>
      </c>
      <c r="B1490" s="316">
        <v>1488</v>
      </c>
      <c r="C1490" s="56"/>
      <c r="D1490" s="221"/>
      <c r="E1490" s="56"/>
      <c r="F1490" s="56"/>
      <c r="G1490" s="56"/>
      <c r="H1490" s="56"/>
    </row>
    <row r="1491" spans="1:8" x14ac:dyDescent="0.25">
      <c r="A1491" s="673" t="s">
        <v>1926</v>
      </c>
      <c r="B1491" s="316">
        <v>1489</v>
      </c>
      <c r="C1491" s="56"/>
      <c r="D1491" s="221"/>
      <c r="E1491" s="56"/>
      <c r="F1491" s="56"/>
      <c r="G1491" s="56"/>
      <c r="H1491" s="56"/>
    </row>
    <row r="1492" spans="1:8" x14ac:dyDescent="0.25">
      <c r="A1492" s="673" t="s">
        <v>1927</v>
      </c>
      <c r="B1492" s="316">
        <v>1490</v>
      </c>
      <c r="C1492" s="56"/>
      <c r="D1492" s="221"/>
      <c r="E1492" s="56"/>
      <c r="F1492" s="56"/>
      <c r="G1492" s="56"/>
      <c r="H1492" s="56"/>
    </row>
    <row r="1493" spans="1:8" x14ac:dyDescent="0.25">
      <c r="A1493" s="673" t="s">
        <v>1928</v>
      </c>
      <c r="B1493" s="316">
        <v>1491</v>
      </c>
      <c r="C1493" s="56"/>
      <c r="D1493" s="221"/>
      <c r="E1493" s="56"/>
      <c r="F1493" s="56"/>
      <c r="G1493" s="56"/>
      <c r="H1493" s="56"/>
    </row>
    <row r="1494" spans="1:8" x14ac:dyDescent="0.25">
      <c r="A1494" s="673" t="s">
        <v>1929</v>
      </c>
      <c r="B1494" s="316">
        <v>1492</v>
      </c>
      <c r="C1494" s="56"/>
      <c r="D1494" s="221"/>
      <c r="E1494" s="56"/>
      <c r="F1494" s="56"/>
      <c r="G1494" s="56"/>
      <c r="H1494" s="56"/>
    </row>
    <row r="1495" spans="1:8" x14ac:dyDescent="0.25">
      <c r="A1495" s="673" t="s">
        <v>1930</v>
      </c>
      <c r="B1495" s="316">
        <v>1493</v>
      </c>
      <c r="C1495" s="56"/>
      <c r="D1495" s="221"/>
      <c r="E1495" s="56"/>
      <c r="F1495" s="56"/>
      <c r="G1495" s="56"/>
      <c r="H1495" s="56"/>
    </row>
    <row r="1496" spans="1:8" x14ac:dyDescent="0.25">
      <c r="A1496" s="673" t="s">
        <v>1931</v>
      </c>
      <c r="B1496" s="316">
        <v>1494</v>
      </c>
      <c r="C1496" s="56"/>
      <c r="D1496" s="221"/>
      <c r="E1496" s="56"/>
      <c r="F1496" s="56"/>
      <c r="G1496" s="56"/>
      <c r="H1496" s="56"/>
    </row>
    <row r="1497" spans="1:8" x14ac:dyDescent="0.25">
      <c r="A1497" s="673" t="s">
        <v>1932</v>
      </c>
      <c r="B1497" s="316">
        <v>1495</v>
      </c>
      <c r="C1497" s="56"/>
      <c r="D1497" s="221"/>
      <c r="E1497" s="56"/>
      <c r="F1497" s="56"/>
      <c r="G1497" s="56"/>
      <c r="H1497" s="56"/>
    </row>
    <row r="1498" spans="1:8" x14ac:dyDescent="0.25">
      <c r="A1498" s="673" t="s">
        <v>1933</v>
      </c>
      <c r="B1498" s="316">
        <v>1496</v>
      </c>
      <c r="C1498" s="56"/>
      <c r="D1498" s="221"/>
      <c r="E1498" s="56"/>
      <c r="F1498" s="56"/>
      <c r="G1498" s="56"/>
      <c r="H1498" s="56"/>
    </row>
    <row r="1499" spans="1:8" x14ac:dyDescent="0.25">
      <c r="A1499" s="673" t="s">
        <v>1934</v>
      </c>
      <c r="B1499" s="316">
        <v>1497</v>
      </c>
      <c r="C1499" s="56"/>
      <c r="D1499" s="221"/>
      <c r="E1499" s="56"/>
      <c r="F1499" s="56"/>
      <c r="G1499" s="56"/>
      <c r="H1499" s="56"/>
    </row>
    <row r="1500" spans="1:8" x14ac:dyDescent="0.25">
      <c r="A1500" s="673" t="s">
        <v>1935</v>
      </c>
      <c r="B1500" s="316">
        <v>1498</v>
      </c>
      <c r="C1500" s="56"/>
      <c r="D1500" s="221"/>
      <c r="E1500" s="56"/>
      <c r="F1500" s="56"/>
      <c r="G1500" s="56"/>
      <c r="H1500" s="56"/>
    </row>
    <row r="1501" spans="1:8" x14ac:dyDescent="0.25">
      <c r="A1501" s="673" t="s">
        <v>1936</v>
      </c>
      <c r="B1501" s="316">
        <v>1499</v>
      </c>
      <c r="C1501" s="56"/>
      <c r="D1501" s="221"/>
      <c r="E1501" s="56"/>
      <c r="F1501" s="56"/>
      <c r="G1501" s="56"/>
      <c r="H1501" s="56"/>
    </row>
    <row r="1502" spans="1:8" x14ac:dyDescent="0.25">
      <c r="A1502" s="673" t="s">
        <v>1937</v>
      </c>
      <c r="B1502" s="316">
        <v>1500</v>
      </c>
      <c r="C1502" s="56"/>
      <c r="D1502" s="221"/>
      <c r="E1502" s="56"/>
      <c r="F1502" s="56"/>
      <c r="G1502" s="56"/>
      <c r="H1502" s="56"/>
    </row>
    <row r="1503" spans="1:8" x14ac:dyDescent="0.25">
      <c r="A1503" s="673" t="s">
        <v>1938</v>
      </c>
      <c r="B1503" s="316">
        <v>1501</v>
      </c>
      <c r="C1503" s="56"/>
      <c r="D1503" s="221"/>
      <c r="E1503" s="56"/>
      <c r="F1503" s="56"/>
      <c r="G1503" s="56"/>
      <c r="H1503" s="56"/>
    </row>
    <row r="1504" spans="1:8" x14ac:dyDescent="0.25">
      <c r="A1504" s="673" t="s">
        <v>1939</v>
      </c>
      <c r="B1504" s="316">
        <v>1502</v>
      </c>
      <c r="C1504" s="56"/>
      <c r="D1504" s="221"/>
      <c r="E1504" s="56"/>
      <c r="F1504" s="56"/>
      <c r="G1504" s="56"/>
      <c r="H1504" s="56"/>
    </row>
    <row r="1505" spans="1:8" x14ac:dyDescent="0.25">
      <c r="A1505" s="673" t="s">
        <v>1940</v>
      </c>
      <c r="B1505" s="316">
        <v>1503</v>
      </c>
      <c r="C1505" s="56"/>
      <c r="D1505" s="221"/>
      <c r="E1505" s="56"/>
      <c r="F1505" s="56"/>
      <c r="G1505" s="56"/>
      <c r="H1505" s="56"/>
    </row>
    <row r="1506" spans="1:8" x14ac:dyDescent="0.25">
      <c r="A1506" s="673" t="s">
        <v>1941</v>
      </c>
      <c r="B1506" s="316">
        <v>1504</v>
      </c>
      <c r="C1506" s="56"/>
      <c r="D1506" s="221"/>
      <c r="E1506" s="56"/>
      <c r="F1506" s="56"/>
      <c r="G1506" s="56"/>
      <c r="H1506" s="56"/>
    </row>
    <row r="1507" spans="1:8" x14ac:dyDescent="0.25">
      <c r="A1507" s="673" t="s">
        <v>1942</v>
      </c>
      <c r="B1507" s="316">
        <v>1505</v>
      </c>
      <c r="C1507" s="56"/>
      <c r="D1507" s="221"/>
      <c r="E1507" s="56"/>
      <c r="F1507" s="56"/>
      <c r="G1507" s="56"/>
      <c r="H1507" s="56"/>
    </row>
    <row r="1508" spans="1:8" x14ac:dyDescent="0.25">
      <c r="A1508" s="673" t="s">
        <v>1943</v>
      </c>
      <c r="B1508" s="316">
        <v>1506</v>
      </c>
      <c r="C1508" s="56"/>
      <c r="D1508" s="221"/>
      <c r="E1508" s="56"/>
      <c r="F1508" s="56"/>
      <c r="G1508" s="56"/>
      <c r="H1508" s="56"/>
    </row>
    <row r="1509" spans="1:8" x14ac:dyDescent="0.25">
      <c r="A1509" s="673" t="s">
        <v>1944</v>
      </c>
      <c r="B1509" s="316">
        <v>1507</v>
      </c>
      <c r="C1509" s="56"/>
      <c r="D1509" s="221"/>
      <c r="E1509" s="56"/>
      <c r="F1509" s="56"/>
      <c r="G1509" s="56"/>
      <c r="H1509" s="56"/>
    </row>
    <row r="1510" spans="1:8" x14ac:dyDescent="0.25">
      <c r="A1510" s="673" t="s">
        <v>1945</v>
      </c>
      <c r="B1510" s="316">
        <v>1508</v>
      </c>
      <c r="C1510" s="56"/>
      <c r="D1510" s="221"/>
      <c r="E1510" s="56"/>
      <c r="F1510" s="56"/>
      <c r="G1510" s="56"/>
      <c r="H1510" s="56"/>
    </row>
    <row r="1511" spans="1:8" x14ac:dyDescent="0.25">
      <c r="A1511" s="673" t="s">
        <v>1946</v>
      </c>
      <c r="B1511" s="316">
        <v>1509</v>
      </c>
      <c r="C1511" s="56"/>
      <c r="D1511" s="221"/>
      <c r="E1511" s="56"/>
      <c r="F1511" s="56"/>
      <c r="G1511" s="56"/>
      <c r="H1511" s="56"/>
    </row>
    <row r="1512" spans="1:8" x14ac:dyDescent="0.25">
      <c r="A1512" s="673" t="s">
        <v>1947</v>
      </c>
      <c r="B1512" s="316">
        <v>1510</v>
      </c>
      <c r="C1512" s="56"/>
      <c r="D1512" s="221"/>
      <c r="E1512" s="56"/>
      <c r="F1512" s="56"/>
      <c r="G1512" s="56"/>
      <c r="H1512" s="56"/>
    </row>
    <row r="1513" spans="1:8" x14ac:dyDescent="0.25">
      <c r="A1513" s="673" t="s">
        <v>1948</v>
      </c>
      <c r="B1513" s="316">
        <v>1511</v>
      </c>
      <c r="C1513" s="56"/>
      <c r="D1513" s="221"/>
      <c r="E1513" s="56"/>
      <c r="F1513" s="56"/>
      <c r="G1513" s="56"/>
      <c r="H1513" s="56"/>
    </row>
    <row r="1514" spans="1:8" x14ac:dyDescent="0.25">
      <c r="A1514" s="673" t="s">
        <v>1949</v>
      </c>
      <c r="B1514" s="316">
        <v>1512</v>
      </c>
      <c r="C1514" s="56"/>
      <c r="D1514" s="221"/>
      <c r="E1514" s="56"/>
      <c r="F1514" s="56"/>
      <c r="G1514" s="56"/>
      <c r="H1514" s="56"/>
    </row>
    <row r="1515" spans="1:8" x14ac:dyDescent="0.25">
      <c r="A1515" s="673" t="s">
        <v>1950</v>
      </c>
      <c r="B1515" s="316">
        <v>1513</v>
      </c>
      <c r="C1515" s="56"/>
      <c r="D1515" s="221"/>
      <c r="E1515" s="56"/>
      <c r="F1515" s="56"/>
      <c r="G1515" s="56"/>
      <c r="H1515" s="56"/>
    </row>
    <row r="1516" spans="1:8" x14ac:dyDescent="0.25">
      <c r="A1516" s="673" t="s">
        <v>1951</v>
      </c>
      <c r="B1516" s="316">
        <v>1514</v>
      </c>
      <c r="C1516" s="56"/>
      <c r="D1516" s="221"/>
      <c r="E1516" s="56"/>
      <c r="F1516" s="56"/>
      <c r="G1516" s="56"/>
      <c r="H1516" s="56"/>
    </row>
    <row r="1517" spans="1:8" x14ac:dyDescent="0.25">
      <c r="A1517" s="673" t="s">
        <v>1952</v>
      </c>
      <c r="B1517" s="316">
        <v>1515</v>
      </c>
      <c r="C1517" s="56"/>
      <c r="D1517" s="221"/>
      <c r="E1517" s="56"/>
      <c r="F1517" s="56"/>
      <c r="G1517" s="56"/>
      <c r="H1517" s="56"/>
    </row>
    <row r="1518" spans="1:8" x14ac:dyDescent="0.25">
      <c r="A1518" s="673" t="s">
        <v>1953</v>
      </c>
      <c r="B1518" s="316">
        <v>1516</v>
      </c>
      <c r="C1518" s="56"/>
      <c r="D1518" s="221"/>
      <c r="E1518" s="56"/>
      <c r="F1518" s="56"/>
      <c r="G1518" s="56"/>
      <c r="H1518" s="56"/>
    </row>
    <row r="1519" spans="1:8" x14ac:dyDescent="0.25">
      <c r="A1519" s="673" t="s">
        <v>1954</v>
      </c>
      <c r="B1519" s="316">
        <v>1517</v>
      </c>
      <c r="C1519" s="56"/>
      <c r="D1519" s="221"/>
      <c r="E1519" s="56"/>
      <c r="F1519" s="56"/>
      <c r="G1519" s="56"/>
      <c r="H1519" s="56"/>
    </row>
    <row r="1520" spans="1:8" x14ac:dyDescent="0.25">
      <c r="A1520" s="673" t="s">
        <v>1955</v>
      </c>
      <c r="B1520" s="316">
        <v>1518</v>
      </c>
      <c r="D1520" s="222"/>
    </row>
    <row r="1521" spans="1:4" x14ac:dyDescent="0.25">
      <c r="A1521" s="673" t="s">
        <v>1956</v>
      </c>
      <c r="B1521" s="316">
        <v>1519</v>
      </c>
      <c r="D1521" s="222"/>
    </row>
    <row r="1522" spans="1:4" x14ac:dyDescent="0.25">
      <c r="A1522" s="673" t="s">
        <v>1957</v>
      </c>
      <c r="B1522" s="316">
        <v>1520</v>
      </c>
      <c r="D1522" s="222"/>
    </row>
    <row r="1523" spans="1:4" x14ac:dyDescent="0.25">
      <c r="A1523" s="673" t="s">
        <v>1958</v>
      </c>
      <c r="B1523" s="316">
        <v>1521</v>
      </c>
      <c r="D1523" s="222"/>
    </row>
    <row r="1524" spans="1:4" x14ac:dyDescent="0.25">
      <c r="A1524" s="673" t="s">
        <v>1959</v>
      </c>
      <c r="B1524" s="316">
        <v>1522</v>
      </c>
      <c r="D1524" s="222"/>
    </row>
    <row r="1525" spans="1:4" x14ac:dyDescent="0.25">
      <c r="A1525" s="673" t="s">
        <v>1960</v>
      </c>
      <c r="B1525" s="316">
        <v>1523</v>
      </c>
      <c r="D1525" s="222"/>
    </row>
    <row r="1526" spans="1:4" x14ac:dyDescent="0.25">
      <c r="A1526" s="673" t="s">
        <v>1961</v>
      </c>
      <c r="B1526" s="316">
        <v>1524</v>
      </c>
      <c r="D1526" s="222"/>
    </row>
    <row r="1527" spans="1:4" x14ac:dyDescent="0.25">
      <c r="A1527" s="673" t="s">
        <v>1962</v>
      </c>
      <c r="B1527" s="316">
        <v>1525</v>
      </c>
      <c r="D1527" s="222"/>
    </row>
    <row r="1528" spans="1:4" x14ac:dyDescent="0.25">
      <c r="A1528" s="673" t="s">
        <v>1963</v>
      </c>
      <c r="B1528" s="316">
        <v>1526</v>
      </c>
      <c r="D1528" s="222"/>
    </row>
    <row r="1529" spans="1:4" x14ac:dyDescent="0.25">
      <c r="A1529" s="673" t="s">
        <v>1964</v>
      </c>
      <c r="B1529" s="316">
        <v>1527</v>
      </c>
      <c r="D1529" s="222"/>
    </row>
    <row r="1530" spans="1:4" x14ac:dyDescent="0.25">
      <c r="A1530" s="673" t="s">
        <v>1965</v>
      </c>
      <c r="B1530" s="316">
        <v>1528</v>
      </c>
      <c r="D1530" s="222"/>
    </row>
    <row r="1531" spans="1:4" x14ac:dyDescent="0.25">
      <c r="A1531" s="673" t="s">
        <v>1966</v>
      </c>
      <c r="B1531" s="316">
        <v>1529</v>
      </c>
      <c r="D1531" s="222"/>
    </row>
    <row r="1532" spans="1:4" x14ac:dyDescent="0.25">
      <c r="A1532" s="673" t="s">
        <v>1967</v>
      </c>
      <c r="B1532" s="316">
        <v>1530</v>
      </c>
      <c r="D1532" s="222"/>
    </row>
    <row r="1533" spans="1:4" x14ac:dyDescent="0.25">
      <c r="A1533" s="673" t="s">
        <v>1968</v>
      </c>
      <c r="B1533" s="316">
        <v>1531</v>
      </c>
      <c r="D1533" s="222"/>
    </row>
    <row r="1534" spans="1:4" x14ac:dyDescent="0.25">
      <c r="A1534" s="673" t="s">
        <v>1969</v>
      </c>
      <c r="B1534" s="316">
        <v>1532</v>
      </c>
      <c r="D1534" s="222"/>
    </row>
    <row r="1535" spans="1:4" x14ac:dyDescent="0.25">
      <c r="A1535" s="673" t="s">
        <v>1970</v>
      </c>
      <c r="B1535" s="316">
        <v>1533</v>
      </c>
      <c r="D1535" s="222"/>
    </row>
    <row r="1536" spans="1:4" x14ac:dyDescent="0.25">
      <c r="A1536" s="673" t="s">
        <v>1971</v>
      </c>
      <c r="B1536" s="316">
        <v>1534</v>
      </c>
      <c r="D1536" s="222"/>
    </row>
    <row r="1537" spans="1:4" x14ac:dyDescent="0.25">
      <c r="A1537" s="673" t="s">
        <v>1972</v>
      </c>
      <c r="B1537" s="316">
        <v>1535</v>
      </c>
      <c r="D1537" s="222"/>
    </row>
    <row r="1538" spans="1:4" x14ac:dyDescent="0.25">
      <c r="A1538" s="673" t="s">
        <v>1973</v>
      </c>
      <c r="B1538" s="316">
        <v>1536</v>
      </c>
      <c r="D1538" s="222"/>
    </row>
    <row r="1539" spans="1:4" x14ac:dyDescent="0.25">
      <c r="A1539" s="673" t="s">
        <v>1974</v>
      </c>
      <c r="B1539" s="316">
        <v>1537</v>
      </c>
      <c r="D1539" s="222"/>
    </row>
    <row r="1540" spans="1:4" x14ac:dyDescent="0.25">
      <c r="A1540" s="673" t="s">
        <v>1975</v>
      </c>
      <c r="B1540" s="316">
        <v>1538</v>
      </c>
      <c r="D1540" s="222"/>
    </row>
    <row r="1541" spans="1:4" x14ac:dyDescent="0.25">
      <c r="A1541" s="673" t="s">
        <v>1976</v>
      </c>
      <c r="B1541" s="316">
        <v>1539</v>
      </c>
      <c r="D1541" s="222"/>
    </row>
    <row r="1542" spans="1:4" x14ac:dyDescent="0.25">
      <c r="A1542" s="673" t="s">
        <v>1977</v>
      </c>
      <c r="B1542" s="316">
        <v>1540</v>
      </c>
      <c r="D1542" s="222"/>
    </row>
    <row r="1543" spans="1:4" x14ac:dyDescent="0.25">
      <c r="A1543" s="673" t="s">
        <v>1978</v>
      </c>
      <c r="B1543" s="316">
        <v>1541</v>
      </c>
      <c r="D1543" s="222"/>
    </row>
    <row r="1544" spans="1:4" x14ac:dyDescent="0.25">
      <c r="A1544" s="673" t="s">
        <v>1979</v>
      </c>
      <c r="B1544" s="316">
        <v>1542</v>
      </c>
      <c r="D1544" s="222"/>
    </row>
    <row r="1545" spans="1:4" x14ac:dyDescent="0.25">
      <c r="A1545" s="673" t="s">
        <v>1980</v>
      </c>
      <c r="B1545" s="316">
        <v>1543</v>
      </c>
      <c r="D1545" s="222"/>
    </row>
    <row r="1546" spans="1:4" x14ac:dyDescent="0.25">
      <c r="A1546" s="673" t="s">
        <v>1981</v>
      </c>
      <c r="B1546" s="316">
        <v>1544</v>
      </c>
      <c r="D1546" s="222"/>
    </row>
    <row r="1547" spans="1:4" x14ac:dyDescent="0.25">
      <c r="A1547" s="673" t="s">
        <v>1982</v>
      </c>
      <c r="B1547" s="316">
        <v>1545</v>
      </c>
      <c r="D1547" s="222"/>
    </row>
    <row r="1548" spans="1:4" x14ac:dyDescent="0.25">
      <c r="A1548" s="673" t="s">
        <v>1983</v>
      </c>
      <c r="B1548" s="316">
        <v>1546</v>
      </c>
      <c r="D1548" s="222"/>
    </row>
    <row r="1549" spans="1:4" x14ac:dyDescent="0.25">
      <c r="A1549" s="673" t="s">
        <v>1984</v>
      </c>
      <c r="B1549" s="316">
        <v>1547</v>
      </c>
      <c r="D1549" s="222"/>
    </row>
    <row r="1550" spans="1:4" x14ac:dyDescent="0.25">
      <c r="A1550" s="673" t="s">
        <v>1985</v>
      </c>
      <c r="B1550" s="316">
        <v>1548</v>
      </c>
      <c r="D1550" s="222"/>
    </row>
    <row r="1551" spans="1:4" x14ac:dyDescent="0.25">
      <c r="A1551" s="673" t="s">
        <v>1986</v>
      </c>
      <c r="B1551" s="316">
        <v>1549</v>
      </c>
      <c r="D1551" s="222"/>
    </row>
    <row r="1552" spans="1:4" x14ac:dyDescent="0.25">
      <c r="A1552" s="673" t="s">
        <v>1987</v>
      </c>
      <c r="B1552" s="316">
        <v>1550</v>
      </c>
      <c r="D1552" s="222"/>
    </row>
    <row r="1553" spans="1:4" x14ac:dyDescent="0.25">
      <c r="A1553" s="673" t="s">
        <v>1988</v>
      </c>
      <c r="B1553" s="316">
        <v>1551</v>
      </c>
      <c r="D1553" s="222"/>
    </row>
    <row r="1554" spans="1:4" x14ac:dyDescent="0.25">
      <c r="A1554" s="673" t="s">
        <v>1989</v>
      </c>
      <c r="B1554" s="316">
        <v>1552</v>
      </c>
      <c r="D1554" s="222"/>
    </row>
    <row r="1555" spans="1:4" x14ac:dyDescent="0.25">
      <c r="A1555" s="673" t="s">
        <v>1990</v>
      </c>
      <c r="B1555" s="316">
        <v>1553</v>
      </c>
      <c r="D1555" s="222"/>
    </row>
    <row r="1556" spans="1:4" x14ac:dyDescent="0.25">
      <c r="A1556" s="673" t="s">
        <v>1991</v>
      </c>
      <c r="B1556" s="316">
        <v>1554</v>
      </c>
      <c r="D1556" s="222"/>
    </row>
    <row r="1557" spans="1:4" x14ac:dyDescent="0.25">
      <c r="A1557" s="673" t="s">
        <v>1992</v>
      </c>
      <c r="B1557" s="316">
        <v>1555</v>
      </c>
      <c r="D1557" s="222"/>
    </row>
    <row r="1558" spans="1:4" x14ac:dyDescent="0.25">
      <c r="A1558" s="673" t="s">
        <v>1993</v>
      </c>
      <c r="B1558" s="316">
        <v>1556</v>
      </c>
      <c r="D1558" s="222"/>
    </row>
    <row r="1559" spans="1:4" x14ac:dyDescent="0.25">
      <c r="A1559" s="673" t="s">
        <v>1994</v>
      </c>
      <c r="B1559" s="316">
        <v>1557</v>
      </c>
      <c r="D1559" s="222"/>
    </row>
    <row r="1560" spans="1:4" x14ac:dyDescent="0.25">
      <c r="A1560" s="673" t="s">
        <v>1995</v>
      </c>
      <c r="B1560" s="316">
        <v>1558</v>
      </c>
      <c r="D1560" s="222"/>
    </row>
    <row r="1561" spans="1:4" x14ac:dyDescent="0.25">
      <c r="A1561" s="673" t="s">
        <v>1996</v>
      </c>
      <c r="B1561" s="316">
        <v>1559</v>
      </c>
      <c r="D1561" s="222"/>
    </row>
    <row r="1562" spans="1:4" x14ac:dyDescent="0.25">
      <c r="A1562" s="673" t="s">
        <v>1997</v>
      </c>
      <c r="B1562" s="316">
        <v>1560</v>
      </c>
      <c r="D1562" s="222"/>
    </row>
    <row r="1563" spans="1:4" x14ac:dyDescent="0.25">
      <c r="A1563" s="673" t="s">
        <v>1998</v>
      </c>
      <c r="B1563" s="316">
        <v>1561</v>
      </c>
      <c r="D1563" s="222"/>
    </row>
    <row r="1564" spans="1:4" x14ac:dyDescent="0.25">
      <c r="A1564" s="673" t="s">
        <v>1999</v>
      </c>
      <c r="B1564" s="316">
        <v>1562</v>
      </c>
      <c r="D1564" s="222"/>
    </row>
    <row r="1565" spans="1:4" x14ac:dyDescent="0.25">
      <c r="A1565" s="673" t="s">
        <v>2000</v>
      </c>
      <c r="B1565" s="316">
        <v>1563</v>
      </c>
      <c r="D1565" s="222"/>
    </row>
    <row r="1566" spans="1:4" x14ac:dyDescent="0.25">
      <c r="A1566" s="673" t="s">
        <v>2001</v>
      </c>
      <c r="B1566" s="316">
        <v>1564</v>
      </c>
      <c r="D1566" s="222"/>
    </row>
    <row r="1567" spans="1:4" x14ac:dyDescent="0.25">
      <c r="A1567" s="673" t="s">
        <v>2002</v>
      </c>
      <c r="B1567" s="316">
        <v>1565</v>
      </c>
      <c r="D1567" s="222"/>
    </row>
    <row r="1568" spans="1:4" x14ac:dyDescent="0.25">
      <c r="A1568" s="673" t="s">
        <v>2003</v>
      </c>
      <c r="B1568" s="316">
        <v>1566</v>
      </c>
      <c r="D1568" s="222"/>
    </row>
    <row r="1569" spans="1:4" x14ac:dyDescent="0.25">
      <c r="A1569" s="673" t="s">
        <v>2004</v>
      </c>
      <c r="B1569" s="316">
        <v>1567</v>
      </c>
      <c r="D1569" s="222"/>
    </row>
    <row r="1570" spans="1:4" x14ac:dyDescent="0.25">
      <c r="A1570" s="673" t="s">
        <v>2005</v>
      </c>
      <c r="B1570" s="316">
        <v>1568</v>
      </c>
      <c r="D1570" s="222"/>
    </row>
    <row r="1571" spans="1:4" x14ac:dyDescent="0.25">
      <c r="A1571" s="673" t="s">
        <v>2006</v>
      </c>
      <c r="B1571" s="316">
        <v>1569</v>
      </c>
      <c r="D1571" s="222"/>
    </row>
    <row r="1572" spans="1:4" x14ac:dyDescent="0.25">
      <c r="A1572" s="673" t="s">
        <v>2007</v>
      </c>
      <c r="B1572" s="316">
        <v>1570</v>
      </c>
      <c r="D1572" s="222"/>
    </row>
    <row r="1573" spans="1:4" x14ac:dyDescent="0.25">
      <c r="A1573" s="673" t="s">
        <v>2008</v>
      </c>
      <c r="B1573" s="316">
        <v>1571</v>
      </c>
      <c r="D1573" s="222"/>
    </row>
    <row r="1574" spans="1:4" x14ac:dyDescent="0.25">
      <c r="A1574" s="673" t="s">
        <v>2009</v>
      </c>
      <c r="B1574" s="316">
        <v>1572</v>
      </c>
      <c r="D1574" s="222"/>
    </row>
    <row r="1575" spans="1:4" x14ac:dyDescent="0.25">
      <c r="A1575" s="673" t="s">
        <v>2010</v>
      </c>
      <c r="B1575" s="316">
        <v>1573</v>
      </c>
      <c r="D1575" s="222"/>
    </row>
    <row r="1576" spans="1:4" x14ac:dyDescent="0.25">
      <c r="A1576" s="673" t="s">
        <v>2011</v>
      </c>
      <c r="B1576" s="316">
        <v>1574</v>
      </c>
      <c r="D1576" s="222"/>
    </row>
    <row r="1577" spans="1:4" x14ac:dyDescent="0.25">
      <c r="A1577" s="673" t="s">
        <v>2012</v>
      </c>
      <c r="B1577" s="316">
        <v>1575</v>
      </c>
      <c r="D1577" s="222"/>
    </row>
    <row r="1578" spans="1:4" x14ac:dyDescent="0.25">
      <c r="A1578" s="673" t="s">
        <v>2013</v>
      </c>
      <c r="B1578" s="316">
        <v>1576</v>
      </c>
      <c r="D1578" s="222"/>
    </row>
    <row r="1579" spans="1:4" x14ac:dyDescent="0.25">
      <c r="A1579" s="673" t="s">
        <v>2014</v>
      </c>
      <c r="B1579" s="316">
        <v>1577</v>
      </c>
      <c r="D1579" s="222"/>
    </row>
    <row r="1580" spans="1:4" x14ac:dyDescent="0.25">
      <c r="A1580" s="673" t="s">
        <v>2015</v>
      </c>
      <c r="B1580" s="316">
        <v>1578</v>
      </c>
      <c r="D1580" s="222"/>
    </row>
    <row r="1581" spans="1:4" x14ac:dyDescent="0.25">
      <c r="A1581" s="673" t="s">
        <v>2016</v>
      </c>
      <c r="B1581" s="316">
        <v>1579</v>
      </c>
      <c r="D1581" s="222"/>
    </row>
    <row r="1582" spans="1:4" x14ac:dyDescent="0.25">
      <c r="A1582" s="673" t="s">
        <v>2017</v>
      </c>
      <c r="B1582" s="316">
        <v>1580</v>
      </c>
      <c r="D1582" s="222"/>
    </row>
    <row r="1583" spans="1:4" x14ac:dyDescent="0.25">
      <c r="A1583" s="673" t="s">
        <v>2018</v>
      </c>
      <c r="B1583" s="316">
        <v>1581</v>
      </c>
      <c r="D1583" s="222"/>
    </row>
    <row r="1584" spans="1:4" x14ac:dyDescent="0.25">
      <c r="A1584" s="673" t="s">
        <v>2019</v>
      </c>
      <c r="B1584" s="316">
        <v>1582</v>
      </c>
      <c r="D1584" s="222"/>
    </row>
    <row r="1585" spans="1:4" x14ac:dyDescent="0.25">
      <c r="A1585" s="673" t="s">
        <v>2020</v>
      </c>
      <c r="B1585" s="316">
        <v>1583</v>
      </c>
      <c r="D1585" s="222"/>
    </row>
    <row r="1586" spans="1:4" x14ac:dyDescent="0.25">
      <c r="A1586" s="673" t="s">
        <v>2021</v>
      </c>
      <c r="B1586" s="316">
        <v>1584</v>
      </c>
      <c r="D1586" s="222"/>
    </row>
    <row r="1587" spans="1:4" x14ac:dyDescent="0.25">
      <c r="A1587" s="673" t="s">
        <v>2022</v>
      </c>
      <c r="B1587" s="316">
        <v>1585</v>
      </c>
      <c r="D1587" s="222"/>
    </row>
    <row r="1588" spans="1:4" x14ac:dyDescent="0.25">
      <c r="A1588" s="673" t="s">
        <v>2023</v>
      </c>
      <c r="B1588" s="316">
        <v>1586</v>
      </c>
      <c r="D1588" s="222"/>
    </row>
    <row r="1589" spans="1:4" x14ac:dyDescent="0.25">
      <c r="A1589" s="673" t="s">
        <v>2024</v>
      </c>
      <c r="B1589" s="316">
        <v>1587</v>
      </c>
      <c r="D1589" s="222"/>
    </row>
    <row r="1590" spans="1:4" x14ac:dyDescent="0.25">
      <c r="A1590" s="673" t="s">
        <v>2025</v>
      </c>
      <c r="B1590" s="316">
        <v>1588</v>
      </c>
      <c r="D1590" s="222"/>
    </row>
    <row r="1591" spans="1:4" x14ac:dyDescent="0.25">
      <c r="A1591" s="673" t="s">
        <v>2026</v>
      </c>
      <c r="B1591" s="316">
        <v>1589</v>
      </c>
      <c r="D1591" s="222"/>
    </row>
    <row r="1592" spans="1:4" x14ac:dyDescent="0.25">
      <c r="A1592" s="673" t="s">
        <v>2027</v>
      </c>
      <c r="B1592" s="316">
        <v>1590</v>
      </c>
      <c r="D1592" s="222"/>
    </row>
    <row r="1593" spans="1:4" x14ac:dyDescent="0.25">
      <c r="A1593" s="673" t="s">
        <v>2028</v>
      </c>
      <c r="B1593" s="316">
        <v>1591</v>
      </c>
      <c r="D1593" s="222"/>
    </row>
    <row r="1594" spans="1:4" x14ac:dyDescent="0.25">
      <c r="A1594" s="673" t="s">
        <v>2029</v>
      </c>
      <c r="B1594" s="316">
        <v>1592</v>
      </c>
      <c r="D1594" s="222"/>
    </row>
    <row r="1595" spans="1:4" x14ac:dyDescent="0.25">
      <c r="A1595" s="673" t="s">
        <v>2030</v>
      </c>
      <c r="B1595" s="316">
        <v>1593</v>
      </c>
      <c r="D1595" s="222"/>
    </row>
    <row r="1596" spans="1:4" x14ac:dyDescent="0.25">
      <c r="A1596" s="673" t="s">
        <v>2031</v>
      </c>
      <c r="B1596" s="316">
        <v>1594</v>
      </c>
      <c r="D1596" s="222"/>
    </row>
    <row r="1597" spans="1:4" x14ac:dyDescent="0.25">
      <c r="A1597" s="673" t="s">
        <v>2032</v>
      </c>
      <c r="B1597" s="316">
        <v>1595</v>
      </c>
      <c r="D1597" s="222"/>
    </row>
    <row r="1598" spans="1:4" x14ac:dyDescent="0.25">
      <c r="A1598" s="673" t="s">
        <v>2033</v>
      </c>
      <c r="B1598" s="316">
        <v>1596</v>
      </c>
      <c r="D1598" s="222"/>
    </row>
    <row r="1599" spans="1:4" x14ac:dyDescent="0.25">
      <c r="A1599" s="673" t="s">
        <v>2034</v>
      </c>
      <c r="B1599" s="316">
        <v>1597</v>
      </c>
      <c r="D1599" s="222"/>
    </row>
    <row r="1600" spans="1:4" x14ac:dyDescent="0.25">
      <c r="A1600" s="673" t="s">
        <v>2035</v>
      </c>
      <c r="B1600" s="316">
        <v>1598</v>
      </c>
      <c r="D1600" s="222"/>
    </row>
    <row r="1601" spans="1:4" x14ac:dyDescent="0.25">
      <c r="A1601" s="673" t="s">
        <v>2036</v>
      </c>
      <c r="B1601" s="316">
        <v>1599</v>
      </c>
      <c r="D1601" s="222"/>
    </row>
    <row r="1602" spans="1:4" x14ac:dyDescent="0.25">
      <c r="A1602" s="673" t="s">
        <v>2037</v>
      </c>
      <c r="B1602" s="316">
        <v>1600</v>
      </c>
      <c r="D1602" s="222"/>
    </row>
    <row r="1603" spans="1:4" x14ac:dyDescent="0.25">
      <c r="A1603" s="673" t="s">
        <v>2038</v>
      </c>
      <c r="B1603" s="316">
        <v>1601</v>
      </c>
      <c r="D1603" s="222"/>
    </row>
    <row r="1604" spans="1:4" x14ac:dyDescent="0.25">
      <c r="A1604" s="673" t="s">
        <v>2039</v>
      </c>
      <c r="B1604" s="316">
        <v>1602</v>
      </c>
      <c r="D1604" s="222"/>
    </row>
    <row r="1605" spans="1:4" x14ac:dyDescent="0.25">
      <c r="A1605" s="673" t="s">
        <v>2040</v>
      </c>
      <c r="B1605" s="316">
        <v>1603</v>
      </c>
      <c r="D1605" s="222"/>
    </row>
    <row r="1606" spans="1:4" x14ac:dyDescent="0.25">
      <c r="A1606" s="673" t="s">
        <v>2041</v>
      </c>
      <c r="B1606" s="316">
        <v>1604</v>
      </c>
      <c r="D1606" s="222"/>
    </row>
    <row r="1607" spans="1:4" x14ac:dyDescent="0.25">
      <c r="A1607" s="673" t="s">
        <v>2042</v>
      </c>
      <c r="B1607" s="316">
        <v>1605</v>
      </c>
      <c r="D1607" s="222"/>
    </row>
    <row r="1608" spans="1:4" x14ac:dyDescent="0.25">
      <c r="A1608" s="673" t="s">
        <v>2043</v>
      </c>
      <c r="B1608" s="316">
        <v>1606</v>
      </c>
      <c r="D1608" s="222"/>
    </row>
    <row r="1609" spans="1:4" x14ac:dyDescent="0.25">
      <c r="A1609" s="673" t="s">
        <v>2044</v>
      </c>
      <c r="B1609" s="316">
        <v>1607</v>
      </c>
      <c r="D1609" s="222"/>
    </row>
    <row r="1610" spans="1:4" x14ac:dyDescent="0.25">
      <c r="A1610" s="673" t="s">
        <v>2045</v>
      </c>
      <c r="B1610" s="316">
        <v>1608</v>
      </c>
      <c r="D1610" s="222"/>
    </row>
    <row r="1611" spans="1:4" x14ac:dyDescent="0.25">
      <c r="A1611" s="673" t="s">
        <v>2046</v>
      </c>
      <c r="B1611" s="316">
        <v>1609</v>
      </c>
      <c r="D1611" s="222"/>
    </row>
    <row r="1612" spans="1:4" x14ac:dyDescent="0.25">
      <c r="A1612" s="673" t="s">
        <v>2047</v>
      </c>
      <c r="B1612" s="316">
        <v>1610</v>
      </c>
      <c r="D1612" s="222"/>
    </row>
    <row r="1613" spans="1:4" x14ac:dyDescent="0.25">
      <c r="A1613" s="673" t="s">
        <v>2048</v>
      </c>
      <c r="B1613" s="316">
        <v>1611</v>
      </c>
      <c r="D1613" s="222"/>
    </row>
    <row r="1614" spans="1:4" x14ac:dyDescent="0.25">
      <c r="A1614" s="673" t="s">
        <v>2049</v>
      </c>
      <c r="B1614" s="316">
        <v>1612</v>
      </c>
      <c r="D1614" s="222"/>
    </row>
    <row r="1615" spans="1:4" x14ac:dyDescent="0.25">
      <c r="A1615" s="673" t="s">
        <v>2050</v>
      </c>
      <c r="B1615" s="316">
        <v>1613</v>
      </c>
      <c r="D1615" s="222"/>
    </row>
    <row r="1616" spans="1:4" x14ac:dyDescent="0.25">
      <c r="A1616" s="673" t="s">
        <v>2051</v>
      </c>
      <c r="B1616" s="316">
        <v>1614</v>
      </c>
      <c r="D1616" s="222"/>
    </row>
    <row r="1617" spans="1:4" x14ac:dyDescent="0.25">
      <c r="A1617" s="673" t="s">
        <v>2052</v>
      </c>
      <c r="B1617" s="316">
        <v>1615</v>
      </c>
      <c r="D1617" s="222"/>
    </row>
    <row r="1618" spans="1:4" x14ac:dyDescent="0.25">
      <c r="A1618" s="673" t="s">
        <v>2053</v>
      </c>
      <c r="B1618" s="316">
        <v>1616</v>
      </c>
      <c r="D1618" s="222"/>
    </row>
    <row r="1619" spans="1:4" x14ac:dyDescent="0.25">
      <c r="A1619" s="673" t="s">
        <v>2054</v>
      </c>
      <c r="B1619" s="316">
        <v>1617</v>
      </c>
      <c r="D1619" s="222"/>
    </row>
    <row r="1620" spans="1:4" x14ac:dyDescent="0.25">
      <c r="A1620" s="673" t="s">
        <v>2055</v>
      </c>
      <c r="B1620" s="316">
        <v>1618</v>
      </c>
      <c r="D1620" s="222"/>
    </row>
    <row r="1621" spans="1:4" x14ac:dyDescent="0.25">
      <c r="A1621" s="673" t="s">
        <v>2056</v>
      </c>
      <c r="B1621" s="316">
        <v>1619</v>
      </c>
      <c r="D1621" s="222"/>
    </row>
    <row r="1622" spans="1:4" x14ac:dyDescent="0.25">
      <c r="A1622" s="673" t="s">
        <v>2057</v>
      </c>
      <c r="B1622" s="316">
        <v>1620</v>
      </c>
      <c r="D1622" s="222"/>
    </row>
    <row r="1623" spans="1:4" x14ac:dyDescent="0.25">
      <c r="A1623" s="673" t="s">
        <v>2058</v>
      </c>
      <c r="B1623" s="316">
        <v>1621</v>
      </c>
      <c r="D1623" s="222"/>
    </row>
    <row r="1624" spans="1:4" x14ac:dyDescent="0.25">
      <c r="A1624" s="673" t="s">
        <v>2059</v>
      </c>
      <c r="B1624" s="316">
        <v>1622</v>
      </c>
      <c r="D1624" s="222"/>
    </row>
    <row r="1625" spans="1:4" x14ac:dyDescent="0.25">
      <c r="A1625" s="673" t="s">
        <v>2060</v>
      </c>
      <c r="B1625" s="316">
        <v>1623</v>
      </c>
      <c r="D1625" s="222"/>
    </row>
    <row r="1626" spans="1:4" x14ac:dyDescent="0.25">
      <c r="A1626" s="673" t="s">
        <v>2061</v>
      </c>
      <c r="B1626" s="316">
        <v>1624</v>
      </c>
      <c r="D1626" s="222"/>
    </row>
    <row r="1627" spans="1:4" x14ac:dyDescent="0.25">
      <c r="A1627" s="673" t="s">
        <v>2062</v>
      </c>
      <c r="B1627" s="316">
        <v>1625</v>
      </c>
      <c r="D1627" s="222"/>
    </row>
    <row r="1628" spans="1:4" x14ac:dyDescent="0.25">
      <c r="A1628" s="673" t="s">
        <v>2063</v>
      </c>
      <c r="B1628" s="316">
        <v>1626</v>
      </c>
      <c r="D1628" s="222"/>
    </row>
    <row r="1629" spans="1:4" x14ac:dyDescent="0.25">
      <c r="A1629" s="673" t="s">
        <v>2064</v>
      </c>
      <c r="B1629" s="316">
        <v>1627</v>
      </c>
      <c r="D1629" s="222"/>
    </row>
    <row r="1630" spans="1:4" x14ac:dyDescent="0.25">
      <c r="A1630" s="673" t="s">
        <v>2065</v>
      </c>
      <c r="B1630" s="316">
        <v>1628</v>
      </c>
      <c r="D1630" s="222"/>
    </row>
    <row r="1631" spans="1:4" x14ac:dyDescent="0.25">
      <c r="A1631" s="673" t="s">
        <v>2066</v>
      </c>
      <c r="B1631" s="316">
        <v>1629</v>
      </c>
      <c r="D1631" s="222"/>
    </row>
    <row r="1632" spans="1:4" x14ac:dyDescent="0.25">
      <c r="A1632" s="673" t="s">
        <v>2067</v>
      </c>
      <c r="B1632" s="316">
        <v>1630</v>
      </c>
      <c r="D1632" s="222"/>
    </row>
    <row r="1633" spans="1:4" x14ac:dyDescent="0.25">
      <c r="A1633" s="673" t="s">
        <v>2068</v>
      </c>
      <c r="B1633" s="316">
        <v>1631</v>
      </c>
      <c r="D1633" s="222"/>
    </row>
    <row r="1634" spans="1:4" x14ac:dyDescent="0.25">
      <c r="A1634" s="673" t="s">
        <v>2069</v>
      </c>
      <c r="B1634" s="316">
        <v>1632</v>
      </c>
      <c r="D1634" s="222"/>
    </row>
    <row r="1635" spans="1:4" x14ac:dyDescent="0.25">
      <c r="A1635" s="673" t="s">
        <v>2070</v>
      </c>
      <c r="B1635" s="316">
        <v>1633</v>
      </c>
      <c r="D1635" s="222"/>
    </row>
    <row r="1636" spans="1:4" x14ac:dyDescent="0.25">
      <c r="A1636" s="673" t="s">
        <v>2071</v>
      </c>
      <c r="B1636" s="316">
        <v>1634</v>
      </c>
      <c r="D1636" s="222"/>
    </row>
    <row r="1637" spans="1:4" x14ac:dyDescent="0.25">
      <c r="A1637" s="673" t="s">
        <v>2072</v>
      </c>
      <c r="B1637" s="316">
        <v>1635</v>
      </c>
      <c r="D1637" s="222"/>
    </row>
    <row r="1638" spans="1:4" x14ac:dyDescent="0.25">
      <c r="A1638" s="673" t="s">
        <v>2073</v>
      </c>
      <c r="B1638" s="316">
        <v>1636</v>
      </c>
      <c r="D1638" s="222"/>
    </row>
    <row r="1639" spans="1:4" x14ac:dyDescent="0.25">
      <c r="A1639" s="673" t="s">
        <v>2074</v>
      </c>
      <c r="B1639" s="316">
        <v>1637</v>
      </c>
      <c r="D1639" s="222"/>
    </row>
    <row r="1640" spans="1:4" x14ac:dyDescent="0.25">
      <c r="A1640" s="673" t="s">
        <v>2075</v>
      </c>
      <c r="B1640" s="316">
        <v>1638</v>
      </c>
      <c r="D1640" s="222"/>
    </row>
    <row r="1641" spans="1:4" x14ac:dyDescent="0.25">
      <c r="A1641" s="673" t="s">
        <v>2076</v>
      </c>
      <c r="B1641" s="316">
        <v>1639</v>
      </c>
      <c r="D1641" s="222"/>
    </row>
    <row r="1642" spans="1:4" x14ac:dyDescent="0.25">
      <c r="A1642" s="673" t="s">
        <v>2077</v>
      </c>
      <c r="B1642" s="316">
        <v>1640</v>
      </c>
      <c r="D1642" s="222"/>
    </row>
    <row r="1643" spans="1:4" x14ac:dyDescent="0.25">
      <c r="A1643" s="673" t="s">
        <v>2078</v>
      </c>
      <c r="B1643" s="316">
        <v>1641</v>
      </c>
      <c r="D1643" s="222"/>
    </row>
    <row r="1644" spans="1:4" x14ac:dyDescent="0.25">
      <c r="A1644" s="673" t="s">
        <v>2079</v>
      </c>
      <c r="B1644" s="316">
        <v>1642</v>
      </c>
      <c r="D1644" s="222"/>
    </row>
    <row r="1645" spans="1:4" x14ac:dyDescent="0.25">
      <c r="A1645" s="673" t="s">
        <v>2080</v>
      </c>
      <c r="B1645" s="316">
        <v>1643</v>
      </c>
      <c r="D1645" s="222"/>
    </row>
    <row r="1646" spans="1:4" x14ac:dyDescent="0.25">
      <c r="A1646" s="673" t="s">
        <v>2081</v>
      </c>
      <c r="B1646" s="316">
        <v>1644</v>
      </c>
      <c r="D1646" s="222"/>
    </row>
    <row r="1647" spans="1:4" x14ac:dyDescent="0.25">
      <c r="A1647" s="673" t="s">
        <v>2082</v>
      </c>
      <c r="B1647" s="316">
        <v>1645</v>
      </c>
      <c r="D1647" s="222"/>
    </row>
    <row r="1648" spans="1:4" x14ac:dyDescent="0.25">
      <c r="A1648" s="673" t="s">
        <v>2083</v>
      </c>
      <c r="B1648" s="316">
        <v>1646</v>
      </c>
      <c r="D1648" s="222"/>
    </row>
    <row r="1649" spans="1:4" x14ac:dyDescent="0.25">
      <c r="A1649" s="673" t="s">
        <v>2084</v>
      </c>
      <c r="B1649" s="316">
        <v>1647</v>
      </c>
      <c r="D1649" s="222"/>
    </row>
    <row r="1650" spans="1:4" x14ac:dyDescent="0.25">
      <c r="A1650" s="673" t="s">
        <v>2085</v>
      </c>
      <c r="B1650" s="316">
        <v>1648</v>
      </c>
      <c r="D1650" s="222"/>
    </row>
    <row r="1651" spans="1:4" x14ac:dyDescent="0.25">
      <c r="A1651" s="673" t="s">
        <v>2086</v>
      </c>
      <c r="B1651" s="316">
        <v>1649</v>
      </c>
      <c r="D1651" s="222"/>
    </row>
    <row r="1652" spans="1:4" x14ac:dyDescent="0.25">
      <c r="A1652" s="673" t="s">
        <v>2087</v>
      </c>
      <c r="B1652" s="316">
        <v>1650</v>
      </c>
      <c r="D1652" s="222"/>
    </row>
    <row r="1653" spans="1:4" x14ac:dyDescent="0.25">
      <c r="A1653" s="673" t="s">
        <v>2088</v>
      </c>
      <c r="B1653" s="316">
        <v>1651</v>
      </c>
      <c r="D1653" s="222"/>
    </row>
    <row r="1654" spans="1:4" x14ac:dyDescent="0.25">
      <c r="A1654" s="673" t="s">
        <v>2089</v>
      </c>
      <c r="B1654" s="316">
        <v>1652</v>
      </c>
      <c r="D1654" s="222"/>
    </row>
    <row r="1655" spans="1:4" x14ac:dyDescent="0.25">
      <c r="A1655" s="673" t="s">
        <v>2090</v>
      </c>
      <c r="B1655" s="316">
        <v>1653</v>
      </c>
      <c r="D1655" s="222"/>
    </row>
    <row r="1656" spans="1:4" x14ac:dyDescent="0.25">
      <c r="A1656" s="673" t="s">
        <v>2091</v>
      </c>
      <c r="B1656" s="316">
        <v>1654</v>
      </c>
      <c r="D1656" s="222"/>
    </row>
    <row r="1657" spans="1:4" x14ac:dyDescent="0.25">
      <c r="A1657" s="673" t="s">
        <v>2092</v>
      </c>
      <c r="B1657" s="316">
        <v>1655</v>
      </c>
      <c r="D1657" s="222"/>
    </row>
    <row r="1658" spans="1:4" x14ac:dyDescent="0.25">
      <c r="A1658" s="673" t="s">
        <v>2093</v>
      </c>
      <c r="B1658" s="316">
        <v>1656</v>
      </c>
      <c r="D1658" s="222"/>
    </row>
    <row r="1659" spans="1:4" x14ac:dyDescent="0.25">
      <c r="A1659" s="673" t="s">
        <v>2094</v>
      </c>
      <c r="B1659" s="316">
        <v>1657</v>
      </c>
      <c r="D1659" s="222"/>
    </row>
    <row r="1660" spans="1:4" x14ac:dyDescent="0.25">
      <c r="A1660" s="673" t="s">
        <v>2095</v>
      </c>
      <c r="B1660" s="316">
        <v>1658</v>
      </c>
      <c r="D1660" s="222"/>
    </row>
    <row r="1661" spans="1:4" x14ac:dyDescent="0.25">
      <c r="A1661" s="673" t="s">
        <v>2096</v>
      </c>
      <c r="B1661" s="316">
        <v>1659</v>
      </c>
      <c r="D1661" s="222"/>
    </row>
    <row r="1662" spans="1:4" x14ac:dyDescent="0.25">
      <c r="A1662" s="673" t="s">
        <v>2097</v>
      </c>
      <c r="B1662" s="316">
        <v>1660</v>
      </c>
      <c r="D1662" s="222"/>
    </row>
    <row r="1663" spans="1:4" x14ac:dyDescent="0.25">
      <c r="A1663" s="673" t="s">
        <v>2098</v>
      </c>
      <c r="B1663" s="316">
        <v>1661</v>
      </c>
      <c r="D1663" s="222"/>
    </row>
    <row r="1664" spans="1:4" x14ac:dyDescent="0.25">
      <c r="A1664" s="673" t="s">
        <v>2099</v>
      </c>
      <c r="B1664" s="316">
        <v>1662</v>
      </c>
      <c r="D1664" s="222"/>
    </row>
    <row r="1665" spans="1:4" x14ac:dyDescent="0.25">
      <c r="A1665" s="673" t="s">
        <v>2100</v>
      </c>
      <c r="B1665" s="316">
        <v>1663</v>
      </c>
      <c r="D1665" s="222"/>
    </row>
    <row r="1666" spans="1:4" x14ac:dyDescent="0.25">
      <c r="A1666" s="673" t="s">
        <v>2101</v>
      </c>
      <c r="B1666" s="316">
        <v>1664</v>
      </c>
      <c r="D1666" s="222"/>
    </row>
    <row r="1667" spans="1:4" x14ac:dyDescent="0.25">
      <c r="A1667" s="673" t="s">
        <v>2102</v>
      </c>
      <c r="B1667" s="316">
        <v>1665</v>
      </c>
      <c r="D1667" s="222"/>
    </row>
    <row r="1668" spans="1:4" x14ac:dyDescent="0.25">
      <c r="A1668" s="673" t="s">
        <v>2103</v>
      </c>
      <c r="B1668" s="316">
        <v>1666</v>
      </c>
      <c r="D1668" s="222"/>
    </row>
    <row r="1669" spans="1:4" x14ac:dyDescent="0.25">
      <c r="A1669" s="673" t="s">
        <v>2104</v>
      </c>
      <c r="B1669" s="316">
        <v>1667</v>
      </c>
      <c r="D1669" s="222"/>
    </row>
    <row r="1670" spans="1:4" x14ac:dyDescent="0.25">
      <c r="A1670" s="673" t="s">
        <v>2105</v>
      </c>
      <c r="B1670" s="316">
        <v>1668</v>
      </c>
      <c r="D1670" s="222"/>
    </row>
    <row r="1671" spans="1:4" x14ac:dyDescent="0.25">
      <c r="A1671" s="673" t="s">
        <v>2106</v>
      </c>
      <c r="B1671" s="316">
        <v>1669</v>
      </c>
      <c r="D1671" s="222"/>
    </row>
    <row r="1672" spans="1:4" x14ac:dyDescent="0.25">
      <c r="A1672" s="673" t="s">
        <v>2107</v>
      </c>
      <c r="B1672" s="316">
        <v>1670</v>
      </c>
      <c r="D1672" s="222"/>
    </row>
    <row r="1673" spans="1:4" x14ac:dyDescent="0.25">
      <c r="A1673" s="673" t="s">
        <v>2108</v>
      </c>
      <c r="B1673" s="316">
        <v>1671</v>
      </c>
      <c r="D1673" s="222"/>
    </row>
    <row r="1674" spans="1:4" x14ac:dyDescent="0.25">
      <c r="A1674" s="673" t="s">
        <v>2109</v>
      </c>
      <c r="B1674" s="316">
        <v>1672</v>
      </c>
      <c r="D1674" s="222"/>
    </row>
    <row r="1675" spans="1:4" x14ac:dyDescent="0.25">
      <c r="A1675" s="673" t="s">
        <v>2110</v>
      </c>
      <c r="B1675" s="316">
        <v>1673</v>
      </c>
      <c r="D1675" s="222"/>
    </row>
    <row r="1676" spans="1:4" x14ac:dyDescent="0.25">
      <c r="A1676" s="673" t="s">
        <v>2111</v>
      </c>
      <c r="B1676" s="316">
        <v>1674</v>
      </c>
      <c r="D1676" s="222"/>
    </row>
    <row r="1677" spans="1:4" x14ac:dyDescent="0.25">
      <c r="A1677" s="673" t="s">
        <v>2112</v>
      </c>
      <c r="B1677" s="316">
        <v>1675</v>
      </c>
      <c r="D1677" s="222"/>
    </row>
    <row r="1678" spans="1:4" x14ac:dyDescent="0.25">
      <c r="A1678" s="673" t="s">
        <v>2113</v>
      </c>
      <c r="B1678" s="316">
        <v>1676</v>
      </c>
      <c r="D1678" s="222"/>
    </row>
    <row r="1679" spans="1:4" x14ac:dyDescent="0.25">
      <c r="A1679" s="673" t="s">
        <v>2114</v>
      </c>
      <c r="B1679" s="316">
        <v>1677</v>
      </c>
      <c r="D1679" s="222"/>
    </row>
    <row r="1680" spans="1:4" x14ac:dyDescent="0.25">
      <c r="A1680" s="673" t="s">
        <v>2115</v>
      </c>
      <c r="B1680" s="316">
        <v>1678</v>
      </c>
      <c r="D1680" s="222"/>
    </row>
    <row r="1681" spans="1:4" x14ac:dyDescent="0.25">
      <c r="A1681" s="673" t="s">
        <v>2116</v>
      </c>
      <c r="B1681" s="316">
        <v>1679</v>
      </c>
      <c r="D1681" s="222"/>
    </row>
    <row r="1682" spans="1:4" x14ac:dyDescent="0.25">
      <c r="A1682" s="673" t="s">
        <v>2117</v>
      </c>
      <c r="B1682" s="316">
        <v>1680</v>
      </c>
      <c r="D1682" s="222"/>
    </row>
    <row r="1683" spans="1:4" x14ac:dyDescent="0.25">
      <c r="A1683" s="673" t="s">
        <v>2118</v>
      </c>
      <c r="B1683" s="316">
        <v>1681</v>
      </c>
      <c r="D1683" s="222"/>
    </row>
    <row r="1684" spans="1:4" x14ac:dyDescent="0.25">
      <c r="A1684" s="673" t="s">
        <v>2119</v>
      </c>
      <c r="B1684" s="316">
        <v>1682</v>
      </c>
      <c r="D1684" s="222"/>
    </row>
    <row r="1685" spans="1:4" x14ac:dyDescent="0.25">
      <c r="A1685" s="673" t="s">
        <v>2120</v>
      </c>
      <c r="B1685" s="316">
        <v>1683</v>
      </c>
      <c r="D1685" s="222"/>
    </row>
    <row r="1686" spans="1:4" x14ac:dyDescent="0.25">
      <c r="A1686" s="673" t="s">
        <v>2121</v>
      </c>
      <c r="B1686" s="316">
        <v>1684</v>
      </c>
      <c r="D1686" s="222"/>
    </row>
    <row r="1687" spans="1:4" x14ac:dyDescent="0.25">
      <c r="A1687" s="673" t="s">
        <v>2122</v>
      </c>
      <c r="B1687" s="316">
        <v>1685</v>
      </c>
      <c r="D1687" s="222"/>
    </row>
    <row r="1688" spans="1:4" x14ac:dyDescent="0.25">
      <c r="A1688" s="673" t="s">
        <v>2123</v>
      </c>
      <c r="B1688" s="316">
        <v>1686</v>
      </c>
      <c r="D1688" s="222"/>
    </row>
    <row r="1689" spans="1:4" x14ac:dyDescent="0.25">
      <c r="A1689" s="673" t="s">
        <v>2124</v>
      </c>
      <c r="B1689" s="316">
        <v>1687</v>
      </c>
      <c r="D1689" s="222"/>
    </row>
    <row r="1690" spans="1:4" x14ac:dyDescent="0.25">
      <c r="A1690" s="673" t="s">
        <v>2125</v>
      </c>
      <c r="B1690" s="316">
        <v>1688</v>
      </c>
      <c r="D1690" s="222"/>
    </row>
    <row r="1691" spans="1:4" x14ac:dyDescent="0.25">
      <c r="A1691" s="673" t="s">
        <v>2126</v>
      </c>
      <c r="B1691" s="316">
        <v>1689</v>
      </c>
      <c r="D1691" s="222"/>
    </row>
    <row r="1692" spans="1:4" x14ac:dyDescent="0.25">
      <c r="A1692" s="673" t="s">
        <v>2127</v>
      </c>
      <c r="B1692" s="316">
        <v>1690</v>
      </c>
      <c r="D1692" s="222"/>
    </row>
    <row r="1693" spans="1:4" x14ac:dyDescent="0.25">
      <c r="A1693" s="673" t="s">
        <v>2128</v>
      </c>
      <c r="B1693" s="316">
        <v>1691</v>
      </c>
      <c r="D1693" s="222"/>
    </row>
    <row r="1694" spans="1:4" x14ac:dyDescent="0.25">
      <c r="A1694" s="673" t="s">
        <v>2129</v>
      </c>
      <c r="B1694" s="316">
        <v>1692</v>
      </c>
      <c r="D1694" s="222"/>
    </row>
    <row r="1695" spans="1:4" x14ac:dyDescent="0.25">
      <c r="A1695" s="673" t="s">
        <v>2130</v>
      </c>
      <c r="B1695" s="316">
        <v>1693</v>
      </c>
      <c r="D1695" s="222"/>
    </row>
    <row r="1696" spans="1:4" x14ac:dyDescent="0.25">
      <c r="A1696" s="673" t="s">
        <v>2131</v>
      </c>
      <c r="B1696" s="316">
        <v>1694</v>
      </c>
      <c r="D1696" s="222"/>
    </row>
    <row r="1697" spans="1:4" x14ac:dyDescent="0.25">
      <c r="A1697" s="673" t="s">
        <v>2132</v>
      </c>
      <c r="B1697" s="316">
        <v>1695</v>
      </c>
      <c r="D1697" s="222"/>
    </row>
    <row r="1698" spans="1:4" x14ac:dyDescent="0.25">
      <c r="A1698" s="673" t="s">
        <v>2133</v>
      </c>
      <c r="B1698" s="316">
        <v>1696</v>
      </c>
      <c r="D1698" s="222"/>
    </row>
    <row r="1699" spans="1:4" x14ac:dyDescent="0.25">
      <c r="A1699" s="673" t="s">
        <v>2134</v>
      </c>
      <c r="B1699" s="316">
        <v>1697</v>
      </c>
      <c r="D1699" s="222"/>
    </row>
    <row r="1700" spans="1:4" x14ac:dyDescent="0.25">
      <c r="A1700" s="673" t="s">
        <v>2135</v>
      </c>
      <c r="B1700" s="316">
        <v>1698</v>
      </c>
      <c r="D1700" s="222"/>
    </row>
    <row r="1701" spans="1:4" x14ac:dyDescent="0.25">
      <c r="A1701" s="673" t="s">
        <v>2136</v>
      </c>
      <c r="B1701" s="316">
        <v>1699</v>
      </c>
      <c r="D1701" s="222"/>
    </row>
    <row r="1702" spans="1:4" x14ac:dyDescent="0.25">
      <c r="A1702" s="673" t="s">
        <v>2137</v>
      </c>
      <c r="B1702" s="316">
        <v>1700</v>
      </c>
      <c r="D1702" s="222"/>
    </row>
    <row r="1703" spans="1:4" x14ac:dyDescent="0.25">
      <c r="A1703" s="673" t="s">
        <v>2138</v>
      </c>
      <c r="B1703" s="316">
        <v>1701</v>
      </c>
      <c r="D1703" s="222"/>
    </row>
    <row r="1704" spans="1:4" x14ac:dyDescent="0.25">
      <c r="A1704" s="673" t="s">
        <v>2139</v>
      </c>
      <c r="B1704" s="316">
        <v>1702</v>
      </c>
      <c r="D1704" s="222"/>
    </row>
    <row r="1705" spans="1:4" x14ac:dyDescent="0.25">
      <c r="A1705" s="673" t="s">
        <v>2140</v>
      </c>
      <c r="B1705" s="316">
        <v>1703</v>
      </c>
      <c r="D1705" s="222"/>
    </row>
    <row r="1706" spans="1:4" x14ac:dyDescent="0.25">
      <c r="A1706" s="673" t="s">
        <v>2141</v>
      </c>
      <c r="B1706" s="316">
        <v>1704</v>
      </c>
      <c r="D1706" s="222"/>
    </row>
    <row r="1707" spans="1:4" x14ac:dyDescent="0.25">
      <c r="A1707" s="673" t="s">
        <v>2142</v>
      </c>
      <c r="B1707" s="316">
        <v>1705</v>
      </c>
      <c r="D1707" s="222"/>
    </row>
    <row r="1708" spans="1:4" x14ac:dyDescent="0.25">
      <c r="A1708" s="673" t="s">
        <v>2143</v>
      </c>
      <c r="B1708" s="316">
        <v>1706</v>
      </c>
      <c r="D1708" s="222"/>
    </row>
    <row r="1709" spans="1:4" x14ac:dyDescent="0.25">
      <c r="A1709" s="673" t="s">
        <v>2144</v>
      </c>
      <c r="B1709" s="316">
        <v>1707</v>
      </c>
      <c r="D1709" s="222"/>
    </row>
    <row r="1710" spans="1:4" x14ac:dyDescent="0.25">
      <c r="A1710" s="673" t="s">
        <v>2145</v>
      </c>
      <c r="B1710" s="316">
        <v>1708</v>
      </c>
      <c r="D1710" s="222"/>
    </row>
    <row r="1711" spans="1:4" x14ac:dyDescent="0.25">
      <c r="A1711" s="673" t="s">
        <v>2146</v>
      </c>
      <c r="B1711" s="316">
        <v>1709</v>
      </c>
      <c r="D1711" s="222"/>
    </row>
    <row r="1712" spans="1:4" x14ac:dyDescent="0.25">
      <c r="A1712" s="673" t="s">
        <v>2147</v>
      </c>
      <c r="B1712" s="316">
        <v>1710</v>
      </c>
      <c r="D1712" s="222"/>
    </row>
    <row r="1713" spans="1:4" x14ac:dyDescent="0.25">
      <c r="A1713" s="673" t="s">
        <v>2148</v>
      </c>
      <c r="B1713" s="316">
        <v>1711</v>
      </c>
      <c r="D1713" s="222"/>
    </row>
    <row r="1714" spans="1:4" x14ac:dyDescent="0.25">
      <c r="A1714" s="673" t="s">
        <v>2149</v>
      </c>
      <c r="B1714" s="316">
        <v>1712</v>
      </c>
      <c r="D1714" s="222"/>
    </row>
    <row r="1715" spans="1:4" x14ac:dyDescent="0.25">
      <c r="A1715" s="673" t="s">
        <v>2150</v>
      </c>
      <c r="B1715" s="316">
        <v>1713</v>
      </c>
      <c r="D1715" s="222"/>
    </row>
    <row r="1716" spans="1:4" x14ac:dyDescent="0.25">
      <c r="A1716" s="673" t="s">
        <v>2151</v>
      </c>
      <c r="B1716" s="316">
        <v>1714</v>
      </c>
      <c r="D1716" s="222"/>
    </row>
    <row r="1717" spans="1:4" x14ac:dyDescent="0.25">
      <c r="A1717" s="673" t="s">
        <v>2152</v>
      </c>
      <c r="B1717" s="316">
        <v>1715</v>
      </c>
      <c r="D1717" s="222"/>
    </row>
    <row r="1718" spans="1:4" x14ac:dyDescent="0.25">
      <c r="A1718" s="673" t="s">
        <v>2153</v>
      </c>
      <c r="B1718" s="316">
        <v>1716</v>
      </c>
      <c r="D1718" s="222"/>
    </row>
    <row r="1719" spans="1:4" x14ac:dyDescent="0.25">
      <c r="A1719" s="673" t="s">
        <v>2154</v>
      </c>
      <c r="B1719" s="316">
        <v>1717</v>
      </c>
      <c r="D1719" s="222"/>
    </row>
    <row r="1720" spans="1:4" x14ac:dyDescent="0.25">
      <c r="A1720" s="673" t="s">
        <v>2155</v>
      </c>
      <c r="B1720" s="316">
        <v>1718</v>
      </c>
      <c r="D1720" s="222"/>
    </row>
    <row r="1721" spans="1:4" x14ac:dyDescent="0.25">
      <c r="A1721" s="673" t="s">
        <v>2156</v>
      </c>
      <c r="B1721" s="316">
        <v>1719</v>
      </c>
      <c r="D1721" s="222"/>
    </row>
    <row r="1722" spans="1:4" x14ac:dyDescent="0.25">
      <c r="A1722" s="673" t="s">
        <v>2157</v>
      </c>
      <c r="B1722" s="316">
        <v>1720</v>
      </c>
      <c r="D1722" s="222"/>
    </row>
    <row r="1723" spans="1:4" x14ac:dyDescent="0.25">
      <c r="A1723" s="673" t="s">
        <v>2158</v>
      </c>
      <c r="B1723" s="316">
        <v>1721</v>
      </c>
      <c r="D1723" s="222"/>
    </row>
    <row r="1724" spans="1:4" x14ac:dyDescent="0.25">
      <c r="A1724" s="673" t="s">
        <v>2159</v>
      </c>
      <c r="B1724" s="316">
        <v>1722</v>
      </c>
      <c r="D1724" s="222"/>
    </row>
    <row r="1725" spans="1:4" x14ac:dyDescent="0.25">
      <c r="A1725" s="673" t="s">
        <v>2160</v>
      </c>
      <c r="B1725" s="316">
        <v>1723</v>
      </c>
      <c r="D1725" s="222"/>
    </row>
    <row r="1726" spans="1:4" x14ac:dyDescent="0.25">
      <c r="A1726" s="673" t="s">
        <v>2161</v>
      </c>
      <c r="B1726" s="316">
        <v>1724</v>
      </c>
      <c r="D1726" s="222"/>
    </row>
    <row r="1727" spans="1:4" x14ac:dyDescent="0.25">
      <c r="A1727" s="673" t="s">
        <v>2162</v>
      </c>
      <c r="B1727" s="316">
        <v>1725</v>
      </c>
      <c r="D1727" s="222"/>
    </row>
    <row r="1728" spans="1:4" x14ac:dyDescent="0.25">
      <c r="A1728" s="673" t="s">
        <v>2163</v>
      </c>
      <c r="B1728" s="316">
        <v>1726</v>
      </c>
      <c r="D1728" s="222"/>
    </row>
    <row r="1729" spans="1:4" x14ac:dyDescent="0.25">
      <c r="A1729" s="673" t="s">
        <v>2164</v>
      </c>
      <c r="B1729" s="316">
        <v>1727</v>
      </c>
      <c r="D1729" s="222"/>
    </row>
    <row r="1730" spans="1:4" x14ac:dyDescent="0.25">
      <c r="A1730" s="673" t="s">
        <v>2165</v>
      </c>
      <c r="B1730" s="316">
        <v>1728</v>
      </c>
      <c r="D1730" s="222"/>
    </row>
    <row r="1731" spans="1:4" x14ac:dyDescent="0.25">
      <c r="A1731" s="673" t="s">
        <v>2166</v>
      </c>
      <c r="B1731" s="316">
        <v>1729</v>
      </c>
      <c r="D1731" s="222"/>
    </row>
    <row r="1732" spans="1:4" x14ac:dyDescent="0.25">
      <c r="A1732" s="673" t="s">
        <v>2167</v>
      </c>
      <c r="B1732" s="316">
        <v>1730</v>
      </c>
      <c r="D1732" s="222"/>
    </row>
    <row r="1733" spans="1:4" x14ac:dyDescent="0.25">
      <c r="A1733" s="673" t="s">
        <v>2168</v>
      </c>
      <c r="B1733" s="316">
        <v>1731</v>
      </c>
      <c r="D1733" s="222"/>
    </row>
    <row r="1734" spans="1:4" x14ac:dyDescent="0.25">
      <c r="A1734" s="673" t="s">
        <v>2169</v>
      </c>
      <c r="B1734" s="316">
        <v>1732</v>
      </c>
      <c r="D1734" s="222"/>
    </row>
    <row r="1735" spans="1:4" x14ac:dyDescent="0.25">
      <c r="A1735" s="673" t="s">
        <v>2170</v>
      </c>
      <c r="B1735" s="316">
        <v>1733</v>
      </c>
      <c r="D1735" s="222"/>
    </row>
    <row r="1736" spans="1:4" x14ac:dyDescent="0.25">
      <c r="A1736" s="673" t="s">
        <v>2171</v>
      </c>
      <c r="B1736" s="316">
        <v>1734</v>
      </c>
      <c r="D1736" s="222"/>
    </row>
    <row r="1737" spans="1:4" x14ac:dyDescent="0.25">
      <c r="A1737" s="673" t="s">
        <v>2172</v>
      </c>
      <c r="B1737" s="316">
        <v>1735</v>
      </c>
      <c r="D1737" s="222"/>
    </row>
    <row r="1738" spans="1:4" x14ac:dyDescent="0.25">
      <c r="A1738" s="673" t="s">
        <v>2173</v>
      </c>
      <c r="B1738" s="316">
        <v>1736</v>
      </c>
      <c r="D1738" s="222"/>
    </row>
    <row r="1739" spans="1:4" x14ac:dyDescent="0.25">
      <c r="A1739" s="673" t="s">
        <v>2174</v>
      </c>
      <c r="B1739" s="316">
        <v>1737</v>
      </c>
      <c r="D1739" s="222"/>
    </row>
    <row r="1740" spans="1:4" x14ac:dyDescent="0.25">
      <c r="A1740" s="673" t="s">
        <v>2175</v>
      </c>
      <c r="B1740" s="316">
        <v>1738</v>
      </c>
      <c r="D1740" s="222"/>
    </row>
    <row r="1741" spans="1:4" x14ac:dyDescent="0.25">
      <c r="A1741" s="673" t="s">
        <v>2176</v>
      </c>
      <c r="B1741" s="316">
        <v>1739</v>
      </c>
      <c r="D1741" s="222"/>
    </row>
    <row r="1742" spans="1:4" x14ac:dyDescent="0.25">
      <c r="A1742" s="673" t="s">
        <v>2177</v>
      </c>
      <c r="B1742" s="316">
        <v>1740</v>
      </c>
      <c r="D1742" s="222"/>
    </row>
    <row r="1743" spans="1:4" x14ac:dyDescent="0.25">
      <c r="A1743" s="673" t="s">
        <v>2178</v>
      </c>
      <c r="B1743" s="316">
        <v>1741</v>
      </c>
      <c r="D1743" s="222"/>
    </row>
    <row r="1744" spans="1:4" x14ac:dyDescent="0.25">
      <c r="A1744" s="673" t="s">
        <v>2179</v>
      </c>
      <c r="B1744" s="316">
        <v>1742</v>
      </c>
      <c r="D1744" s="222"/>
    </row>
    <row r="1745" spans="1:4" x14ac:dyDescent="0.25">
      <c r="A1745" s="673" t="s">
        <v>2180</v>
      </c>
      <c r="B1745" s="316">
        <v>1743</v>
      </c>
      <c r="D1745" s="222"/>
    </row>
    <row r="1746" spans="1:4" x14ac:dyDescent="0.25">
      <c r="A1746" s="673" t="s">
        <v>2181</v>
      </c>
      <c r="B1746" s="316">
        <v>1744</v>
      </c>
      <c r="D1746" s="222"/>
    </row>
    <row r="1747" spans="1:4" x14ac:dyDescent="0.25">
      <c r="A1747" s="673" t="s">
        <v>2182</v>
      </c>
      <c r="B1747" s="316">
        <v>1745</v>
      </c>
      <c r="D1747" s="222"/>
    </row>
    <row r="1748" spans="1:4" x14ac:dyDescent="0.25">
      <c r="A1748" s="673" t="s">
        <v>2183</v>
      </c>
      <c r="B1748" s="316">
        <v>1746</v>
      </c>
      <c r="D1748" s="222"/>
    </row>
    <row r="1749" spans="1:4" x14ac:dyDescent="0.25">
      <c r="A1749" s="673" t="s">
        <v>2184</v>
      </c>
      <c r="B1749" s="316">
        <v>1747</v>
      </c>
      <c r="D1749" s="222"/>
    </row>
    <row r="1750" spans="1:4" x14ac:dyDescent="0.25">
      <c r="A1750" s="673" t="s">
        <v>2185</v>
      </c>
      <c r="B1750" s="316">
        <v>1748</v>
      </c>
      <c r="D1750" s="222"/>
    </row>
    <row r="1751" spans="1:4" x14ac:dyDescent="0.25">
      <c r="A1751" s="673" t="s">
        <v>2186</v>
      </c>
      <c r="B1751" s="316">
        <v>1749</v>
      </c>
      <c r="D1751" s="222"/>
    </row>
    <row r="1752" spans="1:4" x14ac:dyDescent="0.25">
      <c r="A1752" s="673" t="s">
        <v>2187</v>
      </c>
      <c r="B1752" s="316">
        <v>1750</v>
      </c>
      <c r="D1752" s="222"/>
    </row>
    <row r="1753" spans="1:4" x14ac:dyDescent="0.25">
      <c r="A1753" s="673" t="s">
        <v>2188</v>
      </c>
      <c r="B1753" s="316">
        <v>1751</v>
      </c>
      <c r="D1753" s="222"/>
    </row>
    <row r="1754" spans="1:4" x14ac:dyDescent="0.25">
      <c r="A1754" s="673" t="s">
        <v>2189</v>
      </c>
      <c r="B1754" s="316">
        <v>1752</v>
      </c>
      <c r="D1754" s="222"/>
    </row>
    <row r="1755" spans="1:4" x14ac:dyDescent="0.25">
      <c r="A1755" s="673" t="s">
        <v>2190</v>
      </c>
      <c r="B1755" s="316">
        <v>1753</v>
      </c>
      <c r="D1755" s="222"/>
    </row>
    <row r="1756" spans="1:4" x14ac:dyDescent="0.25">
      <c r="A1756" s="673" t="s">
        <v>2191</v>
      </c>
      <c r="B1756" s="316">
        <v>1754</v>
      </c>
      <c r="D1756" s="222"/>
    </row>
    <row r="1757" spans="1:4" x14ac:dyDescent="0.25">
      <c r="A1757" s="673" t="s">
        <v>2192</v>
      </c>
      <c r="B1757" s="316">
        <v>1755</v>
      </c>
      <c r="D1757" s="222"/>
    </row>
    <row r="1758" spans="1:4" x14ac:dyDescent="0.25">
      <c r="A1758" s="673" t="s">
        <v>2193</v>
      </c>
      <c r="B1758" s="316">
        <v>1756</v>
      </c>
      <c r="D1758" s="222"/>
    </row>
    <row r="1759" spans="1:4" x14ac:dyDescent="0.25">
      <c r="A1759" s="673" t="s">
        <v>2194</v>
      </c>
      <c r="B1759" s="316">
        <v>1757</v>
      </c>
      <c r="D1759" s="222"/>
    </row>
    <row r="1760" spans="1:4" x14ac:dyDescent="0.25">
      <c r="A1760" s="673" t="s">
        <v>2195</v>
      </c>
      <c r="B1760" s="316">
        <v>1758</v>
      </c>
      <c r="D1760" s="222"/>
    </row>
    <row r="1761" spans="1:4" x14ac:dyDescent="0.25">
      <c r="A1761" s="673" t="s">
        <v>2196</v>
      </c>
      <c r="B1761" s="316">
        <v>1759</v>
      </c>
      <c r="D1761" s="222"/>
    </row>
    <row r="1762" spans="1:4" x14ac:dyDescent="0.25">
      <c r="A1762" s="675" t="s">
        <v>2197</v>
      </c>
      <c r="B1762" s="316">
        <v>1760</v>
      </c>
      <c r="D1762" s="222"/>
    </row>
    <row r="1763" spans="1:4" x14ac:dyDescent="0.25">
      <c r="A1763" s="673" t="s">
        <v>2198</v>
      </c>
      <c r="B1763" s="316">
        <v>1761</v>
      </c>
      <c r="D1763" s="222"/>
    </row>
    <row r="1764" spans="1:4" x14ac:dyDescent="0.25">
      <c r="A1764" s="673" t="s">
        <v>2199</v>
      </c>
      <c r="B1764" s="316">
        <v>1762</v>
      </c>
      <c r="D1764" s="222"/>
    </row>
    <row r="1765" spans="1:4" x14ac:dyDescent="0.25">
      <c r="A1765" s="673" t="s">
        <v>2200</v>
      </c>
      <c r="B1765" s="316">
        <v>1763</v>
      </c>
      <c r="D1765" s="222"/>
    </row>
    <row r="1766" spans="1:4" x14ac:dyDescent="0.25">
      <c r="A1766" s="673" t="s">
        <v>2201</v>
      </c>
      <c r="B1766" s="316">
        <v>1764</v>
      </c>
      <c r="D1766" s="222"/>
    </row>
    <row r="1767" spans="1:4" x14ac:dyDescent="0.25">
      <c r="A1767" s="673" t="s">
        <v>2202</v>
      </c>
      <c r="B1767" s="316">
        <v>1765</v>
      </c>
      <c r="D1767" s="222"/>
    </row>
    <row r="1768" spans="1:4" x14ac:dyDescent="0.25">
      <c r="A1768" s="673" t="s">
        <v>2203</v>
      </c>
      <c r="B1768" s="316">
        <v>1766</v>
      </c>
      <c r="D1768" s="222"/>
    </row>
    <row r="1769" spans="1:4" x14ac:dyDescent="0.25">
      <c r="A1769" s="673" t="s">
        <v>2204</v>
      </c>
      <c r="B1769" s="316">
        <v>1767</v>
      </c>
      <c r="D1769" s="222"/>
    </row>
    <row r="1770" spans="1:4" x14ac:dyDescent="0.25">
      <c r="A1770" s="673" t="s">
        <v>2205</v>
      </c>
      <c r="B1770" s="316">
        <v>1768</v>
      </c>
      <c r="D1770" s="222"/>
    </row>
    <row r="1771" spans="1:4" x14ac:dyDescent="0.25">
      <c r="A1771" s="673" t="s">
        <v>2206</v>
      </c>
      <c r="B1771" s="316">
        <v>1769</v>
      </c>
      <c r="D1771" s="222"/>
    </row>
    <row r="1772" spans="1:4" x14ac:dyDescent="0.25">
      <c r="A1772" s="673" t="s">
        <v>2207</v>
      </c>
      <c r="B1772" s="316">
        <v>1770</v>
      </c>
      <c r="D1772" s="222"/>
    </row>
    <row r="1773" spans="1:4" x14ac:dyDescent="0.25">
      <c r="A1773" s="673" t="s">
        <v>2208</v>
      </c>
      <c r="B1773" s="316">
        <v>1771</v>
      </c>
      <c r="D1773" s="222"/>
    </row>
    <row r="1774" spans="1:4" x14ac:dyDescent="0.25">
      <c r="A1774" s="673" t="s">
        <v>2209</v>
      </c>
      <c r="B1774" s="316">
        <v>1772</v>
      </c>
      <c r="D1774" s="222"/>
    </row>
    <row r="1775" spans="1:4" x14ac:dyDescent="0.25">
      <c r="A1775" s="673" t="s">
        <v>2210</v>
      </c>
      <c r="B1775" s="316">
        <v>1773</v>
      </c>
      <c r="D1775" s="222"/>
    </row>
    <row r="1776" spans="1:4" x14ac:dyDescent="0.25">
      <c r="A1776" s="673" t="s">
        <v>2211</v>
      </c>
      <c r="B1776" s="316">
        <v>1774</v>
      </c>
      <c r="D1776" s="222"/>
    </row>
    <row r="1777" spans="1:4" x14ac:dyDescent="0.25">
      <c r="A1777" s="673" t="s">
        <v>2212</v>
      </c>
      <c r="B1777" s="316">
        <v>1775</v>
      </c>
      <c r="D1777" s="222"/>
    </row>
    <row r="1778" spans="1:4" x14ac:dyDescent="0.25">
      <c r="A1778" s="673" t="s">
        <v>2213</v>
      </c>
      <c r="B1778" s="316">
        <v>1776</v>
      </c>
      <c r="D1778" s="222"/>
    </row>
    <row r="1779" spans="1:4" x14ac:dyDescent="0.25">
      <c r="A1779" s="673" t="s">
        <v>2214</v>
      </c>
      <c r="B1779" s="316">
        <v>1777</v>
      </c>
      <c r="D1779" s="222"/>
    </row>
    <row r="1780" spans="1:4" x14ac:dyDescent="0.25">
      <c r="A1780" s="673" t="s">
        <v>2215</v>
      </c>
      <c r="B1780" s="316">
        <v>1778</v>
      </c>
      <c r="D1780" s="222"/>
    </row>
    <row r="1781" spans="1:4" x14ac:dyDescent="0.25">
      <c r="A1781" s="673" t="s">
        <v>2216</v>
      </c>
      <c r="B1781" s="316">
        <v>1779</v>
      </c>
      <c r="D1781" s="222"/>
    </row>
    <row r="1782" spans="1:4" x14ac:dyDescent="0.25">
      <c r="A1782" s="673" t="s">
        <v>2217</v>
      </c>
      <c r="B1782" s="316">
        <v>1780</v>
      </c>
      <c r="D1782" s="222"/>
    </row>
    <row r="1783" spans="1:4" x14ac:dyDescent="0.25">
      <c r="A1783" s="673" t="s">
        <v>2218</v>
      </c>
      <c r="B1783" s="316">
        <v>1781</v>
      </c>
      <c r="D1783" s="222"/>
    </row>
    <row r="1784" spans="1:4" x14ac:dyDescent="0.25">
      <c r="A1784" s="673" t="s">
        <v>2219</v>
      </c>
      <c r="B1784" s="316">
        <v>1782</v>
      </c>
      <c r="D1784" s="222"/>
    </row>
    <row r="1785" spans="1:4" x14ac:dyDescent="0.25">
      <c r="A1785" s="673" t="s">
        <v>2220</v>
      </c>
      <c r="B1785" s="316">
        <v>1783</v>
      </c>
      <c r="D1785" s="222"/>
    </row>
    <row r="1786" spans="1:4" x14ac:dyDescent="0.25">
      <c r="A1786" s="673" t="s">
        <v>2221</v>
      </c>
      <c r="B1786" s="316">
        <v>1784</v>
      </c>
      <c r="D1786" s="222"/>
    </row>
    <row r="1787" spans="1:4" x14ac:dyDescent="0.25">
      <c r="A1787" s="673" t="s">
        <v>2222</v>
      </c>
      <c r="B1787" s="316">
        <v>1785</v>
      </c>
      <c r="D1787" s="222"/>
    </row>
    <row r="1788" spans="1:4" x14ac:dyDescent="0.25">
      <c r="A1788" s="673" t="s">
        <v>2223</v>
      </c>
      <c r="B1788" s="316">
        <v>1786</v>
      </c>
      <c r="D1788" s="222"/>
    </row>
    <row r="1789" spans="1:4" x14ac:dyDescent="0.25">
      <c r="A1789" s="673" t="s">
        <v>3235</v>
      </c>
      <c r="B1789" s="316">
        <v>1787</v>
      </c>
      <c r="D1789" s="222"/>
    </row>
    <row r="1790" spans="1:4" x14ac:dyDescent="0.25">
      <c r="A1790" s="673" t="s">
        <v>3236</v>
      </c>
      <c r="B1790" s="316">
        <v>1788</v>
      </c>
      <c r="D1790" s="222"/>
    </row>
    <row r="1791" spans="1:4" x14ac:dyDescent="0.25">
      <c r="A1791" s="673" t="s">
        <v>3237</v>
      </c>
      <c r="B1791" s="316">
        <v>1789</v>
      </c>
      <c r="D1791" s="222"/>
    </row>
    <row r="1792" spans="1:4" x14ac:dyDescent="0.25">
      <c r="A1792" s="673" t="s">
        <v>3238</v>
      </c>
      <c r="B1792" s="316">
        <v>1790</v>
      </c>
      <c r="D1792" s="222"/>
    </row>
    <row r="1793" spans="1:4" x14ac:dyDescent="0.25">
      <c r="A1793" s="673" t="s">
        <v>3239</v>
      </c>
      <c r="B1793" s="316">
        <v>1791</v>
      </c>
      <c r="D1793" s="222"/>
    </row>
    <row r="1794" spans="1:4" x14ac:dyDescent="0.25">
      <c r="A1794" s="673" t="s">
        <v>3240</v>
      </c>
      <c r="B1794" s="316">
        <v>1792</v>
      </c>
      <c r="D1794" s="222"/>
    </row>
    <row r="1795" spans="1:4" x14ac:dyDescent="0.25">
      <c r="A1795" s="673" t="s">
        <v>3241</v>
      </c>
      <c r="B1795" s="316">
        <v>1793</v>
      </c>
      <c r="D1795" s="222"/>
    </row>
    <row r="1796" spans="1:4" x14ac:dyDescent="0.25">
      <c r="A1796" s="673" t="s">
        <v>3242</v>
      </c>
      <c r="B1796" s="316">
        <v>1794</v>
      </c>
      <c r="D1796" s="222"/>
    </row>
    <row r="1797" spans="1:4" x14ac:dyDescent="0.25">
      <c r="A1797" s="673" t="s">
        <v>3243</v>
      </c>
      <c r="B1797" s="316">
        <v>1795</v>
      </c>
      <c r="D1797" s="222"/>
    </row>
    <row r="1798" spans="1:4" x14ac:dyDescent="0.25">
      <c r="A1798" s="673" t="s">
        <v>3244</v>
      </c>
      <c r="B1798" s="316">
        <v>1796</v>
      </c>
      <c r="D1798" s="222"/>
    </row>
    <row r="1799" spans="1:4" x14ac:dyDescent="0.25">
      <c r="A1799" s="673" t="s">
        <v>3245</v>
      </c>
      <c r="B1799" s="316">
        <v>1797</v>
      </c>
      <c r="D1799" s="222"/>
    </row>
    <row r="1800" spans="1:4" x14ac:dyDescent="0.25">
      <c r="A1800" s="673" t="s">
        <v>3246</v>
      </c>
      <c r="B1800" s="316">
        <v>1798</v>
      </c>
      <c r="D1800" s="222"/>
    </row>
    <row r="1801" spans="1:4" x14ac:dyDescent="0.25">
      <c r="A1801" s="673" t="s">
        <v>3247</v>
      </c>
      <c r="B1801" s="316">
        <v>1799</v>
      </c>
      <c r="D1801" s="222"/>
    </row>
    <row r="1802" spans="1:4" x14ac:dyDescent="0.25">
      <c r="A1802" s="673" t="s">
        <v>3248</v>
      </c>
      <c r="B1802" s="316">
        <v>1800</v>
      </c>
      <c r="D1802" s="222"/>
    </row>
    <row r="1803" spans="1:4" x14ac:dyDescent="0.25">
      <c r="A1803" s="673" t="s">
        <v>3249</v>
      </c>
      <c r="B1803" s="316">
        <v>1801</v>
      </c>
      <c r="D1803" s="222"/>
    </row>
    <row r="1804" spans="1:4" x14ac:dyDescent="0.25">
      <c r="A1804" s="673" t="s">
        <v>3250</v>
      </c>
      <c r="B1804" s="316">
        <v>1802</v>
      </c>
      <c r="D1804" s="222"/>
    </row>
    <row r="1805" spans="1:4" x14ac:dyDescent="0.25">
      <c r="A1805" s="673" t="s">
        <v>3251</v>
      </c>
      <c r="B1805" s="316">
        <v>1803</v>
      </c>
      <c r="D1805" s="222"/>
    </row>
    <row r="1806" spans="1:4" x14ac:dyDescent="0.25">
      <c r="A1806" s="673" t="s">
        <v>3252</v>
      </c>
      <c r="B1806" s="316">
        <v>1804</v>
      </c>
      <c r="D1806" s="222"/>
    </row>
    <row r="1807" spans="1:4" x14ac:dyDescent="0.25">
      <c r="A1807" s="673" t="s">
        <v>3253</v>
      </c>
      <c r="B1807" s="316">
        <v>1805</v>
      </c>
      <c r="D1807" s="222"/>
    </row>
    <row r="1808" spans="1:4" x14ac:dyDescent="0.25">
      <c r="A1808" s="673" t="s">
        <v>3254</v>
      </c>
      <c r="B1808" s="316">
        <v>1806</v>
      </c>
      <c r="D1808" s="222"/>
    </row>
    <row r="1809" spans="1:4" x14ac:dyDescent="0.25">
      <c r="A1809" s="673" t="s">
        <v>3255</v>
      </c>
      <c r="B1809" s="316">
        <v>1807</v>
      </c>
      <c r="D1809" s="222"/>
    </row>
    <row r="1810" spans="1:4" x14ac:dyDescent="0.25">
      <c r="A1810" s="673" t="s">
        <v>3256</v>
      </c>
      <c r="B1810" s="316">
        <v>1808</v>
      </c>
      <c r="D1810" s="222"/>
    </row>
    <row r="1811" spans="1:4" x14ac:dyDescent="0.25">
      <c r="A1811" s="673" t="s">
        <v>3257</v>
      </c>
      <c r="B1811" s="316">
        <v>1809</v>
      </c>
      <c r="D1811" s="222"/>
    </row>
    <row r="1812" spans="1:4" x14ac:dyDescent="0.25">
      <c r="A1812" s="673" t="s">
        <v>3258</v>
      </c>
      <c r="B1812" s="316">
        <v>1810</v>
      </c>
      <c r="D1812" s="222"/>
    </row>
    <row r="1813" spans="1:4" x14ac:dyDescent="0.25">
      <c r="A1813" s="673" t="s">
        <v>3259</v>
      </c>
      <c r="B1813" s="316">
        <v>1811</v>
      </c>
      <c r="D1813" s="222"/>
    </row>
    <row r="1814" spans="1:4" x14ac:dyDescent="0.25">
      <c r="A1814" s="673" t="s">
        <v>3260</v>
      </c>
      <c r="B1814" s="316">
        <v>1812</v>
      </c>
      <c r="D1814" s="222"/>
    </row>
    <row r="1815" spans="1:4" x14ac:dyDescent="0.25">
      <c r="A1815" s="673" t="s">
        <v>3261</v>
      </c>
      <c r="B1815" s="316">
        <v>1813</v>
      </c>
      <c r="D1815" s="222"/>
    </row>
    <row r="1816" spans="1:4" x14ac:dyDescent="0.25">
      <c r="A1816" s="673" t="s">
        <v>3262</v>
      </c>
      <c r="B1816" s="316">
        <v>1814</v>
      </c>
      <c r="D1816" s="222"/>
    </row>
    <row r="1817" spans="1:4" x14ac:dyDescent="0.25">
      <c r="A1817" s="673" t="s">
        <v>3263</v>
      </c>
      <c r="B1817" s="316">
        <v>1815</v>
      </c>
      <c r="D1817" s="222"/>
    </row>
    <row r="1818" spans="1:4" x14ac:dyDescent="0.25">
      <c r="A1818" s="673" t="s">
        <v>3264</v>
      </c>
      <c r="B1818" s="316">
        <v>1816</v>
      </c>
      <c r="D1818" s="222"/>
    </row>
    <row r="1819" spans="1:4" x14ac:dyDescent="0.25">
      <c r="A1819" s="673" t="s">
        <v>3265</v>
      </c>
      <c r="B1819" s="316">
        <v>1817</v>
      </c>
      <c r="D1819" s="222"/>
    </row>
    <row r="1820" spans="1:4" x14ac:dyDescent="0.25">
      <c r="A1820" s="673" t="s">
        <v>3266</v>
      </c>
      <c r="B1820" s="316">
        <v>1818</v>
      </c>
      <c r="D1820" s="222"/>
    </row>
    <row r="1821" spans="1:4" x14ac:dyDescent="0.25">
      <c r="A1821" s="673" t="s">
        <v>3267</v>
      </c>
      <c r="B1821" s="316">
        <v>1819</v>
      </c>
      <c r="D1821" s="222"/>
    </row>
    <row r="1822" spans="1:4" x14ac:dyDescent="0.25">
      <c r="A1822" s="673" t="s">
        <v>3268</v>
      </c>
      <c r="B1822" s="316">
        <v>1820</v>
      </c>
      <c r="D1822" s="222"/>
    </row>
    <row r="1823" spans="1:4" x14ac:dyDescent="0.25">
      <c r="A1823" s="673" t="s">
        <v>3269</v>
      </c>
      <c r="B1823" s="316">
        <v>1821</v>
      </c>
      <c r="D1823" s="222"/>
    </row>
    <row r="1824" spans="1:4" x14ac:dyDescent="0.25">
      <c r="A1824" s="673" t="s">
        <v>3270</v>
      </c>
      <c r="B1824" s="316">
        <v>1822</v>
      </c>
      <c r="D1824" s="222"/>
    </row>
    <row r="1825" spans="1:4" x14ac:dyDescent="0.25">
      <c r="A1825" s="673" t="s">
        <v>3271</v>
      </c>
      <c r="B1825" s="316">
        <v>1823</v>
      </c>
      <c r="D1825" s="222"/>
    </row>
    <row r="1826" spans="1:4" x14ac:dyDescent="0.25">
      <c r="A1826" s="673" t="s">
        <v>3272</v>
      </c>
      <c r="B1826" s="316">
        <v>1824</v>
      </c>
      <c r="D1826" s="222"/>
    </row>
    <row r="1827" spans="1:4" x14ac:dyDescent="0.25">
      <c r="A1827" s="673" t="s">
        <v>3273</v>
      </c>
      <c r="B1827" s="316">
        <v>1825</v>
      </c>
      <c r="D1827" s="222"/>
    </row>
    <row r="1828" spans="1:4" x14ac:dyDescent="0.25">
      <c r="A1828" s="673" t="s">
        <v>3274</v>
      </c>
      <c r="B1828" s="316">
        <v>1826</v>
      </c>
      <c r="D1828" s="222"/>
    </row>
    <row r="1829" spans="1:4" x14ac:dyDescent="0.25">
      <c r="A1829" s="673" t="s">
        <v>3275</v>
      </c>
      <c r="B1829" s="316">
        <v>1827</v>
      </c>
      <c r="D1829" s="222"/>
    </row>
    <row r="1830" spans="1:4" x14ac:dyDescent="0.25">
      <c r="A1830" s="673" t="s">
        <v>3276</v>
      </c>
      <c r="B1830" s="316">
        <v>1828</v>
      </c>
      <c r="D1830" s="222"/>
    </row>
    <row r="1831" spans="1:4" x14ac:dyDescent="0.25">
      <c r="A1831" s="673" t="s">
        <v>3277</v>
      </c>
      <c r="B1831" s="316">
        <v>1829</v>
      </c>
      <c r="D1831" s="222"/>
    </row>
    <row r="1832" spans="1:4" x14ac:dyDescent="0.25">
      <c r="A1832" s="673" t="s">
        <v>3278</v>
      </c>
      <c r="B1832" s="316">
        <v>1830</v>
      </c>
      <c r="D1832" s="222"/>
    </row>
    <row r="1833" spans="1:4" x14ac:dyDescent="0.25">
      <c r="A1833" s="673" t="s">
        <v>3279</v>
      </c>
      <c r="B1833" s="316">
        <v>1831</v>
      </c>
      <c r="D1833" s="222"/>
    </row>
    <row r="1834" spans="1:4" x14ac:dyDescent="0.25">
      <c r="A1834" s="673" t="s">
        <v>3280</v>
      </c>
      <c r="B1834" s="316">
        <v>1832</v>
      </c>
      <c r="D1834" s="222"/>
    </row>
    <row r="1835" spans="1:4" x14ac:dyDescent="0.25">
      <c r="A1835" s="673" t="s">
        <v>3281</v>
      </c>
      <c r="B1835" s="316">
        <v>1833</v>
      </c>
      <c r="D1835" s="222"/>
    </row>
    <row r="1836" spans="1:4" x14ac:dyDescent="0.25">
      <c r="A1836" s="673" t="s">
        <v>3282</v>
      </c>
      <c r="B1836" s="316">
        <v>1834</v>
      </c>
      <c r="D1836" s="222"/>
    </row>
    <row r="1837" spans="1:4" x14ac:dyDescent="0.25">
      <c r="A1837" s="673" t="s">
        <v>3283</v>
      </c>
      <c r="B1837" s="316">
        <v>1835</v>
      </c>
      <c r="D1837" s="222"/>
    </row>
    <row r="1838" spans="1:4" x14ac:dyDescent="0.25">
      <c r="A1838" s="673" t="s">
        <v>3284</v>
      </c>
      <c r="B1838" s="316">
        <v>1836</v>
      </c>
      <c r="D1838" s="222"/>
    </row>
    <row r="1839" spans="1:4" x14ac:dyDescent="0.25">
      <c r="A1839" s="673" t="s">
        <v>3285</v>
      </c>
      <c r="B1839" s="316">
        <v>1837</v>
      </c>
      <c r="D1839" s="222"/>
    </row>
    <row r="1840" spans="1:4" x14ac:dyDescent="0.25">
      <c r="A1840" s="673" t="s">
        <v>3286</v>
      </c>
      <c r="B1840" s="316">
        <v>1838</v>
      </c>
      <c r="D1840" s="222"/>
    </row>
    <row r="1841" spans="1:4" x14ac:dyDescent="0.25">
      <c r="A1841" s="673" t="s">
        <v>3287</v>
      </c>
      <c r="B1841" s="316">
        <v>1839</v>
      </c>
      <c r="D1841" s="222"/>
    </row>
    <row r="1842" spans="1:4" x14ac:dyDescent="0.25">
      <c r="A1842" s="673" t="s">
        <v>3288</v>
      </c>
      <c r="B1842" s="316">
        <v>1840</v>
      </c>
      <c r="D1842" s="222"/>
    </row>
    <row r="1843" spans="1:4" x14ac:dyDescent="0.25">
      <c r="A1843" s="673" t="s">
        <v>3289</v>
      </c>
      <c r="B1843" s="316">
        <v>1841</v>
      </c>
      <c r="D1843" s="222"/>
    </row>
    <row r="1844" spans="1:4" x14ac:dyDescent="0.25">
      <c r="A1844" s="673" t="s">
        <v>3290</v>
      </c>
      <c r="B1844" s="316">
        <v>1842</v>
      </c>
      <c r="D1844" s="222"/>
    </row>
    <row r="1845" spans="1:4" x14ac:dyDescent="0.25">
      <c r="A1845" s="673" t="s">
        <v>3291</v>
      </c>
      <c r="B1845" s="316">
        <v>1843</v>
      </c>
      <c r="D1845" s="222"/>
    </row>
    <row r="1846" spans="1:4" x14ac:dyDescent="0.25">
      <c r="A1846" s="673" t="s">
        <v>3292</v>
      </c>
      <c r="B1846" s="316">
        <v>1844</v>
      </c>
      <c r="D1846" s="222"/>
    </row>
    <row r="1847" spans="1:4" x14ac:dyDescent="0.25">
      <c r="A1847" s="673" t="s">
        <v>3293</v>
      </c>
      <c r="B1847" s="316">
        <v>1845</v>
      </c>
      <c r="D1847" s="222"/>
    </row>
    <row r="1848" spans="1:4" x14ac:dyDescent="0.25">
      <c r="A1848" s="673" t="s">
        <v>3294</v>
      </c>
      <c r="B1848" s="316">
        <v>1846</v>
      </c>
      <c r="D1848" s="222"/>
    </row>
    <row r="1849" spans="1:4" x14ac:dyDescent="0.25">
      <c r="A1849" s="673" t="s">
        <v>3295</v>
      </c>
      <c r="B1849" s="316">
        <v>1847</v>
      </c>
      <c r="D1849" s="222"/>
    </row>
    <row r="1850" spans="1:4" x14ac:dyDescent="0.25">
      <c r="A1850" s="673" t="s">
        <v>3296</v>
      </c>
      <c r="B1850" s="316">
        <v>1848</v>
      </c>
      <c r="D1850" s="222"/>
    </row>
    <row r="1851" spans="1:4" x14ac:dyDescent="0.25">
      <c r="A1851" s="673" t="s">
        <v>3297</v>
      </c>
      <c r="B1851" s="316">
        <v>1849</v>
      </c>
      <c r="D1851" s="222"/>
    </row>
    <row r="1852" spans="1:4" x14ac:dyDescent="0.25">
      <c r="A1852" s="673" t="s">
        <v>3298</v>
      </c>
      <c r="B1852" s="316">
        <v>1850</v>
      </c>
      <c r="D1852" s="222"/>
    </row>
    <row r="1853" spans="1:4" x14ac:dyDescent="0.25">
      <c r="A1853" s="673" t="s">
        <v>3299</v>
      </c>
      <c r="B1853" s="316">
        <v>1851</v>
      </c>
      <c r="D1853" s="222"/>
    </row>
    <row r="1854" spans="1:4" x14ac:dyDescent="0.25">
      <c r="A1854" s="673" t="s">
        <v>3300</v>
      </c>
      <c r="B1854" s="316">
        <v>1852</v>
      </c>
      <c r="D1854" s="222"/>
    </row>
    <row r="1855" spans="1:4" x14ac:dyDescent="0.25">
      <c r="A1855" s="673" t="s">
        <v>3301</v>
      </c>
      <c r="B1855" s="316">
        <v>1853</v>
      </c>
      <c r="D1855" s="222"/>
    </row>
    <row r="1856" spans="1:4" x14ac:dyDescent="0.25">
      <c r="A1856" s="673" t="s">
        <v>3302</v>
      </c>
      <c r="B1856" s="316">
        <v>1854</v>
      </c>
      <c r="D1856" s="222"/>
    </row>
    <row r="1857" spans="1:4" x14ac:dyDescent="0.25">
      <c r="A1857" s="673" t="s">
        <v>3303</v>
      </c>
      <c r="B1857" s="316">
        <v>1855</v>
      </c>
      <c r="D1857" s="222"/>
    </row>
    <row r="1858" spans="1:4" x14ac:dyDescent="0.25">
      <c r="A1858" s="673" t="s">
        <v>3304</v>
      </c>
      <c r="B1858" s="316">
        <v>1856</v>
      </c>
      <c r="D1858" s="222"/>
    </row>
    <row r="1859" spans="1:4" x14ac:dyDescent="0.25">
      <c r="A1859" s="673" t="s">
        <v>3305</v>
      </c>
      <c r="B1859" s="316">
        <v>1857</v>
      </c>
      <c r="D1859" s="222"/>
    </row>
    <row r="1860" spans="1:4" x14ac:dyDescent="0.25">
      <c r="A1860" s="673" t="s">
        <v>3306</v>
      </c>
      <c r="B1860" s="316">
        <v>1858</v>
      </c>
      <c r="D1860" s="222"/>
    </row>
    <row r="1861" spans="1:4" x14ac:dyDescent="0.25">
      <c r="A1861" s="673" t="s">
        <v>3307</v>
      </c>
      <c r="B1861" s="316">
        <v>1859</v>
      </c>
      <c r="D1861" s="222"/>
    </row>
    <row r="1862" spans="1:4" x14ac:dyDescent="0.25">
      <c r="A1862" s="673" t="s">
        <v>3308</v>
      </c>
      <c r="B1862" s="316">
        <v>1860</v>
      </c>
      <c r="D1862" s="222"/>
    </row>
    <row r="1863" spans="1:4" x14ac:dyDescent="0.25">
      <c r="A1863" s="673" t="s">
        <v>3309</v>
      </c>
      <c r="B1863" s="316">
        <v>1861</v>
      </c>
      <c r="D1863" s="222"/>
    </row>
    <row r="1864" spans="1:4" x14ac:dyDescent="0.25">
      <c r="A1864" s="673" t="s">
        <v>3310</v>
      </c>
      <c r="B1864" s="316">
        <v>1862</v>
      </c>
      <c r="D1864" s="222"/>
    </row>
    <row r="1865" spans="1:4" x14ac:dyDescent="0.25">
      <c r="A1865" s="673" t="s">
        <v>3311</v>
      </c>
      <c r="B1865" s="316">
        <v>1863</v>
      </c>
      <c r="D1865" s="222"/>
    </row>
    <row r="1866" spans="1:4" x14ac:dyDescent="0.25">
      <c r="A1866" s="673" t="s">
        <v>3312</v>
      </c>
      <c r="B1866" s="316">
        <v>1864</v>
      </c>
      <c r="D1866" s="222"/>
    </row>
    <row r="1867" spans="1:4" x14ac:dyDescent="0.25">
      <c r="A1867" s="673" t="s">
        <v>3313</v>
      </c>
      <c r="B1867" s="316">
        <v>1865</v>
      </c>
      <c r="D1867" s="222"/>
    </row>
    <row r="1868" spans="1:4" x14ac:dyDescent="0.25">
      <c r="A1868" s="673" t="s">
        <v>3314</v>
      </c>
      <c r="B1868" s="316">
        <v>1866</v>
      </c>
      <c r="D1868" s="222"/>
    </row>
    <row r="1869" spans="1:4" x14ac:dyDescent="0.25">
      <c r="A1869" s="673" t="s">
        <v>3315</v>
      </c>
      <c r="B1869" s="316">
        <v>1867</v>
      </c>
      <c r="D1869" s="222"/>
    </row>
    <row r="1870" spans="1:4" x14ac:dyDescent="0.25">
      <c r="A1870" s="673" t="s">
        <v>3316</v>
      </c>
      <c r="B1870" s="316">
        <v>1868</v>
      </c>
      <c r="D1870" s="222"/>
    </row>
    <row r="1871" spans="1:4" x14ac:dyDescent="0.25">
      <c r="A1871" s="673" t="s">
        <v>3317</v>
      </c>
      <c r="B1871" s="316">
        <v>1869</v>
      </c>
      <c r="D1871" s="222"/>
    </row>
    <row r="1872" spans="1:4" x14ac:dyDescent="0.25">
      <c r="A1872" s="673" t="s">
        <v>3318</v>
      </c>
      <c r="B1872" s="316">
        <v>1870</v>
      </c>
      <c r="D1872" s="222"/>
    </row>
    <row r="1873" spans="1:4" x14ac:dyDescent="0.25">
      <c r="A1873" s="673" t="s">
        <v>3319</v>
      </c>
      <c r="B1873" s="316">
        <v>1871</v>
      </c>
      <c r="D1873" s="222"/>
    </row>
    <row r="1874" spans="1:4" x14ac:dyDescent="0.25">
      <c r="A1874" s="673" t="s">
        <v>3320</v>
      </c>
      <c r="B1874" s="316">
        <v>1872</v>
      </c>
      <c r="D1874" s="222"/>
    </row>
    <row r="1875" spans="1:4" x14ac:dyDescent="0.25">
      <c r="A1875" s="673" t="s">
        <v>3321</v>
      </c>
      <c r="B1875" s="316">
        <v>1873</v>
      </c>
      <c r="D1875" s="222"/>
    </row>
    <row r="1876" spans="1:4" x14ac:dyDescent="0.25">
      <c r="A1876" s="673" t="s">
        <v>3322</v>
      </c>
      <c r="B1876" s="316">
        <v>1874</v>
      </c>
      <c r="D1876" s="222"/>
    </row>
    <row r="1877" spans="1:4" x14ac:dyDescent="0.25">
      <c r="A1877" s="673" t="s">
        <v>3323</v>
      </c>
      <c r="B1877" s="316">
        <v>1875</v>
      </c>
      <c r="D1877" s="222"/>
    </row>
    <row r="1878" spans="1:4" x14ac:dyDescent="0.25">
      <c r="A1878" s="673" t="s">
        <v>3324</v>
      </c>
      <c r="B1878" s="316">
        <v>1876</v>
      </c>
      <c r="D1878" s="222"/>
    </row>
    <row r="1879" spans="1:4" x14ac:dyDescent="0.25">
      <c r="A1879" s="673" t="s">
        <v>3325</v>
      </c>
      <c r="B1879" s="316">
        <v>1877</v>
      </c>
      <c r="D1879" s="222"/>
    </row>
    <row r="1880" spans="1:4" x14ac:dyDescent="0.25">
      <c r="A1880" s="673" t="s">
        <v>3326</v>
      </c>
      <c r="B1880" s="316">
        <v>1878</v>
      </c>
      <c r="D1880" s="222"/>
    </row>
    <row r="1881" spans="1:4" x14ac:dyDescent="0.25">
      <c r="A1881" s="673" t="s">
        <v>3327</v>
      </c>
      <c r="B1881" s="316">
        <v>1879</v>
      </c>
      <c r="D1881" s="222"/>
    </row>
    <row r="1882" spans="1:4" x14ac:dyDescent="0.25">
      <c r="A1882" s="673" t="s">
        <v>3328</v>
      </c>
      <c r="B1882" s="316">
        <v>1880</v>
      </c>
      <c r="D1882" s="222"/>
    </row>
    <row r="1883" spans="1:4" x14ac:dyDescent="0.25">
      <c r="A1883" s="673" t="s">
        <v>3329</v>
      </c>
      <c r="B1883" s="316">
        <v>1881</v>
      </c>
      <c r="D1883" s="222"/>
    </row>
    <row r="1884" spans="1:4" x14ac:dyDescent="0.25">
      <c r="A1884" s="673" t="s">
        <v>3330</v>
      </c>
      <c r="B1884" s="316">
        <v>1882</v>
      </c>
      <c r="D1884" s="222"/>
    </row>
    <row r="1885" spans="1:4" x14ac:dyDescent="0.25">
      <c r="A1885" s="673" t="s">
        <v>3331</v>
      </c>
      <c r="B1885" s="316">
        <v>1883</v>
      </c>
      <c r="D1885" s="222"/>
    </row>
    <row r="1886" spans="1:4" x14ac:dyDescent="0.25">
      <c r="A1886" s="673" t="s">
        <v>3332</v>
      </c>
      <c r="B1886" s="316">
        <v>1884</v>
      </c>
      <c r="D1886" s="222"/>
    </row>
    <row r="1887" spans="1:4" x14ac:dyDescent="0.25">
      <c r="A1887" s="673" t="s">
        <v>3333</v>
      </c>
      <c r="B1887" s="316">
        <v>1885</v>
      </c>
      <c r="D1887" s="222"/>
    </row>
    <row r="1888" spans="1:4" x14ac:dyDescent="0.25">
      <c r="A1888" s="673" t="s">
        <v>3334</v>
      </c>
      <c r="B1888" s="316">
        <v>1886</v>
      </c>
      <c r="D1888" s="222"/>
    </row>
    <row r="1889" spans="1:4" x14ac:dyDescent="0.25">
      <c r="A1889" s="673" t="s">
        <v>3335</v>
      </c>
      <c r="B1889" s="316">
        <v>1887</v>
      </c>
      <c r="D1889" s="222"/>
    </row>
    <row r="1890" spans="1:4" x14ac:dyDescent="0.25">
      <c r="A1890" s="673" t="s">
        <v>3336</v>
      </c>
      <c r="B1890" s="316">
        <v>1888</v>
      </c>
      <c r="D1890" s="222"/>
    </row>
    <row r="1891" spans="1:4" x14ac:dyDescent="0.25">
      <c r="A1891" s="673" t="s">
        <v>3337</v>
      </c>
      <c r="B1891" s="316">
        <v>1889</v>
      </c>
      <c r="D1891" s="222"/>
    </row>
    <row r="1892" spans="1:4" x14ac:dyDescent="0.25">
      <c r="A1892" s="673" t="s">
        <v>3338</v>
      </c>
      <c r="B1892" s="316">
        <v>1890</v>
      </c>
      <c r="D1892" s="222"/>
    </row>
    <row r="1893" spans="1:4" x14ac:dyDescent="0.25">
      <c r="A1893" s="673" t="s">
        <v>3339</v>
      </c>
      <c r="B1893" s="316">
        <v>1891</v>
      </c>
      <c r="D1893" s="222"/>
    </row>
    <row r="1894" spans="1:4" x14ac:dyDescent="0.25">
      <c r="A1894" s="673" t="s">
        <v>3340</v>
      </c>
      <c r="B1894" s="316">
        <v>1892</v>
      </c>
      <c r="D1894" s="222"/>
    </row>
    <row r="1895" spans="1:4" x14ac:dyDescent="0.25">
      <c r="A1895" s="673" t="s">
        <v>3341</v>
      </c>
      <c r="B1895" s="316">
        <v>1893</v>
      </c>
      <c r="D1895" s="222"/>
    </row>
    <row r="1896" spans="1:4" x14ac:dyDescent="0.25">
      <c r="A1896" s="673" t="s">
        <v>3342</v>
      </c>
      <c r="B1896" s="316">
        <v>1894</v>
      </c>
      <c r="D1896" s="222"/>
    </row>
    <row r="1897" spans="1:4" x14ac:dyDescent="0.25">
      <c r="A1897" s="673" t="s">
        <v>3343</v>
      </c>
      <c r="B1897" s="316">
        <v>1895</v>
      </c>
      <c r="D1897" s="222"/>
    </row>
    <row r="1898" spans="1:4" x14ac:dyDescent="0.25">
      <c r="A1898" s="673" t="s">
        <v>3344</v>
      </c>
      <c r="B1898" s="316">
        <v>1896</v>
      </c>
      <c r="D1898" s="222"/>
    </row>
    <row r="1899" spans="1:4" x14ac:dyDescent="0.25">
      <c r="A1899" s="673" t="s">
        <v>3345</v>
      </c>
      <c r="B1899" s="316">
        <v>1897</v>
      </c>
      <c r="D1899" s="222"/>
    </row>
    <row r="1900" spans="1:4" x14ac:dyDescent="0.25">
      <c r="A1900" s="673" t="s">
        <v>3346</v>
      </c>
      <c r="B1900" s="316">
        <v>1898</v>
      </c>
      <c r="D1900" s="222"/>
    </row>
    <row r="1901" spans="1:4" x14ac:dyDescent="0.25">
      <c r="A1901" s="673" t="s">
        <v>3347</v>
      </c>
      <c r="B1901" s="316">
        <v>1899</v>
      </c>
      <c r="D1901" s="222"/>
    </row>
    <row r="1902" spans="1:4" x14ac:dyDescent="0.25">
      <c r="A1902" s="673" t="s">
        <v>3348</v>
      </c>
      <c r="B1902" s="316">
        <v>1900</v>
      </c>
      <c r="D1902" s="222"/>
    </row>
    <row r="1903" spans="1:4" x14ac:dyDescent="0.25">
      <c r="A1903" s="673" t="s">
        <v>3349</v>
      </c>
      <c r="B1903" s="316">
        <v>1901</v>
      </c>
      <c r="D1903" s="222"/>
    </row>
    <row r="1904" spans="1:4" x14ac:dyDescent="0.25">
      <c r="A1904" s="673" t="s">
        <v>3350</v>
      </c>
      <c r="B1904" s="316">
        <v>1902</v>
      </c>
      <c r="D1904" s="222"/>
    </row>
    <row r="1905" spans="1:4" x14ac:dyDescent="0.25">
      <c r="A1905" s="673" t="s">
        <v>3351</v>
      </c>
      <c r="B1905" s="316">
        <v>1903</v>
      </c>
      <c r="D1905" s="222"/>
    </row>
    <row r="1906" spans="1:4" x14ac:dyDescent="0.25">
      <c r="A1906" s="673" t="s">
        <v>3352</v>
      </c>
      <c r="B1906" s="316">
        <v>1904</v>
      </c>
      <c r="D1906" s="222"/>
    </row>
    <row r="1907" spans="1:4" x14ac:dyDescent="0.25">
      <c r="A1907" s="673" t="s">
        <v>3353</v>
      </c>
      <c r="B1907" s="316">
        <v>1905</v>
      </c>
      <c r="D1907" s="222"/>
    </row>
    <row r="1908" spans="1:4" x14ac:dyDescent="0.25">
      <c r="A1908" s="673" t="s">
        <v>3354</v>
      </c>
      <c r="B1908" s="316">
        <v>1906</v>
      </c>
      <c r="D1908" s="222"/>
    </row>
    <row r="1909" spans="1:4" x14ac:dyDescent="0.25">
      <c r="A1909" s="673" t="s">
        <v>3355</v>
      </c>
      <c r="B1909" s="316">
        <v>1907</v>
      </c>
      <c r="D1909" s="222"/>
    </row>
    <row r="1910" spans="1:4" x14ac:dyDescent="0.25">
      <c r="A1910" s="673" t="s">
        <v>3356</v>
      </c>
      <c r="B1910" s="316">
        <v>1908</v>
      </c>
      <c r="D1910" s="222"/>
    </row>
    <row r="1911" spans="1:4" x14ac:dyDescent="0.25">
      <c r="A1911" s="673" t="s">
        <v>3357</v>
      </c>
      <c r="B1911" s="316">
        <v>1909</v>
      </c>
      <c r="D1911" s="222"/>
    </row>
    <row r="1912" spans="1:4" x14ac:dyDescent="0.25">
      <c r="A1912" s="673" t="s">
        <v>3358</v>
      </c>
      <c r="B1912" s="316">
        <v>1910</v>
      </c>
      <c r="D1912" s="222"/>
    </row>
    <row r="1913" spans="1:4" x14ac:dyDescent="0.25">
      <c r="A1913" s="673" t="s">
        <v>3359</v>
      </c>
      <c r="B1913" s="316">
        <v>1911</v>
      </c>
      <c r="D1913" s="222"/>
    </row>
    <row r="1914" spans="1:4" x14ac:dyDescent="0.25">
      <c r="A1914" s="673" t="s">
        <v>3360</v>
      </c>
      <c r="B1914" s="316">
        <v>1912</v>
      </c>
      <c r="D1914" s="222"/>
    </row>
    <row r="1915" spans="1:4" x14ac:dyDescent="0.25">
      <c r="A1915" s="673" t="s">
        <v>3361</v>
      </c>
      <c r="B1915" s="316">
        <v>1913</v>
      </c>
      <c r="D1915" s="222"/>
    </row>
    <row r="1916" spans="1:4" x14ac:dyDescent="0.25">
      <c r="A1916" s="673" t="s">
        <v>3362</v>
      </c>
      <c r="B1916" s="316">
        <v>1914</v>
      </c>
      <c r="D1916" s="222"/>
    </row>
    <row r="1917" spans="1:4" x14ac:dyDescent="0.25">
      <c r="A1917" s="673" t="s">
        <v>3363</v>
      </c>
      <c r="B1917" s="316">
        <v>1915</v>
      </c>
      <c r="D1917" s="222"/>
    </row>
    <row r="1918" spans="1:4" x14ac:dyDescent="0.25">
      <c r="A1918" s="673" t="s">
        <v>3364</v>
      </c>
      <c r="B1918" s="316">
        <v>1916</v>
      </c>
      <c r="D1918" s="222"/>
    </row>
    <row r="1919" spans="1:4" x14ac:dyDescent="0.25">
      <c r="A1919" s="673" t="s">
        <v>3365</v>
      </c>
      <c r="B1919" s="316">
        <v>1917</v>
      </c>
      <c r="D1919" s="222"/>
    </row>
    <row r="1920" spans="1:4" x14ac:dyDescent="0.25">
      <c r="A1920" s="673" t="s">
        <v>3366</v>
      </c>
      <c r="B1920" s="316">
        <v>1918</v>
      </c>
      <c r="D1920" s="222"/>
    </row>
    <row r="1921" spans="1:4" x14ac:dyDescent="0.25">
      <c r="A1921" s="673" t="s">
        <v>3367</v>
      </c>
      <c r="B1921" s="316">
        <v>1919</v>
      </c>
      <c r="D1921" s="222"/>
    </row>
    <row r="1922" spans="1:4" x14ac:dyDescent="0.25">
      <c r="A1922" s="673" t="s">
        <v>3368</v>
      </c>
      <c r="B1922" s="316">
        <v>1920</v>
      </c>
      <c r="D1922" s="222"/>
    </row>
    <row r="1923" spans="1:4" x14ac:dyDescent="0.25">
      <c r="A1923" s="673" t="s">
        <v>3369</v>
      </c>
      <c r="B1923" s="316">
        <v>1921</v>
      </c>
      <c r="D1923" s="222"/>
    </row>
    <row r="1924" spans="1:4" x14ac:dyDescent="0.25">
      <c r="A1924" s="673" t="s">
        <v>3370</v>
      </c>
      <c r="B1924" s="316">
        <v>1922</v>
      </c>
      <c r="D1924" s="222"/>
    </row>
    <row r="1925" spans="1:4" x14ac:dyDescent="0.25">
      <c r="A1925" s="673" t="s">
        <v>3371</v>
      </c>
      <c r="B1925" s="316">
        <v>1923</v>
      </c>
      <c r="D1925" s="222"/>
    </row>
    <row r="1926" spans="1:4" x14ac:dyDescent="0.25">
      <c r="A1926" s="673" t="s">
        <v>3372</v>
      </c>
      <c r="B1926" s="316">
        <v>1924</v>
      </c>
      <c r="D1926" s="222"/>
    </row>
    <row r="1927" spans="1:4" x14ac:dyDescent="0.25">
      <c r="A1927" s="673" t="s">
        <v>3373</v>
      </c>
      <c r="B1927" s="316">
        <v>1925</v>
      </c>
      <c r="D1927" s="222"/>
    </row>
    <row r="1928" spans="1:4" x14ac:dyDescent="0.25">
      <c r="A1928" s="673" t="s">
        <v>3374</v>
      </c>
      <c r="B1928" s="316">
        <v>1926</v>
      </c>
      <c r="D1928" s="222"/>
    </row>
    <row r="1929" spans="1:4" x14ac:dyDescent="0.25">
      <c r="A1929" s="673" t="s">
        <v>3375</v>
      </c>
      <c r="B1929" s="316">
        <v>1927</v>
      </c>
      <c r="D1929" s="222"/>
    </row>
    <row r="1930" spans="1:4" x14ac:dyDescent="0.25">
      <c r="A1930" s="673" t="s">
        <v>3376</v>
      </c>
      <c r="B1930" s="316">
        <v>1928</v>
      </c>
      <c r="D1930" s="222"/>
    </row>
    <row r="1931" spans="1:4" x14ac:dyDescent="0.25">
      <c r="A1931" s="673" t="s">
        <v>3377</v>
      </c>
      <c r="B1931" s="316">
        <v>1929</v>
      </c>
      <c r="D1931" s="222"/>
    </row>
    <row r="1932" spans="1:4" x14ac:dyDescent="0.25">
      <c r="A1932" s="673" t="s">
        <v>3378</v>
      </c>
      <c r="B1932" s="316">
        <v>1930</v>
      </c>
      <c r="D1932" s="222"/>
    </row>
    <row r="1933" spans="1:4" x14ac:dyDescent="0.25">
      <c r="A1933" s="673" t="s">
        <v>3379</v>
      </c>
      <c r="B1933" s="316">
        <v>1931</v>
      </c>
      <c r="D1933" s="222"/>
    </row>
    <row r="1934" spans="1:4" x14ac:dyDescent="0.25">
      <c r="A1934" s="673" t="s">
        <v>3380</v>
      </c>
      <c r="B1934" s="316">
        <v>1932</v>
      </c>
      <c r="D1934" s="222"/>
    </row>
    <row r="1935" spans="1:4" x14ac:dyDescent="0.25">
      <c r="A1935" s="673" t="s">
        <v>3381</v>
      </c>
      <c r="B1935" s="316">
        <v>1933</v>
      </c>
      <c r="D1935" s="222"/>
    </row>
    <row r="1936" spans="1:4" x14ac:dyDescent="0.25">
      <c r="A1936" s="673" t="s">
        <v>3382</v>
      </c>
      <c r="B1936" s="316">
        <v>1934</v>
      </c>
      <c r="D1936" s="222"/>
    </row>
    <row r="1937" spans="1:4" x14ac:dyDescent="0.25">
      <c r="A1937" s="673" t="s">
        <v>3383</v>
      </c>
      <c r="B1937" s="316">
        <v>1935</v>
      </c>
      <c r="D1937" s="222"/>
    </row>
    <row r="1938" spans="1:4" x14ac:dyDescent="0.25">
      <c r="A1938" s="673" t="s">
        <v>3384</v>
      </c>
      <c r="B1938" s="316">
        <v>1936</v>
      </c>
      <c r="D1938" s="222"/>
    </row>
    <row r="1939" spans="1:4" x14ac:dyDescent="0.25">
      <c r="A1939" s="673" t="s">
        <v>3385</v>
      </c>
      <c r="B1939" s="316">
        <v>1937</v>
      </c>
      <c r="D1939" s="222"/>
    </row>
    <row r="1940" spans="1:4" x14ac:dyDescent="0.25">
      <c r="A1940" s="673" t="s">
        <v>3386</v>
      </c>
      <c r="B1940" s="316">
        <v>1938</v>
      </c>
      <c r="D1940" s="222"/>
    </row>
    <row r="1941" spans="1:4" x14ac:dyDescent="0.25">
      <c r="A1941" s="673" t="s">
        <v>3387</v>
      </c>
      <c r="B1941" s="316">
        <v>1939</v>
      </c>
      <c r="D1941" s="222"/>
    </row>
    <row r="1942" spans="1:4" x14ac:dyDescent="0.25">
      <c r="A1942" s="673" t="s">
        <v>3388</v>
      </c>
      <c r="B1942" s="316">
        <v>1940</v>
      </c>
      <c r="D1942" s="222"/>
    </row>
    <row r="1943" spans="1:4" x14ac:dyDescent="0.25">
      <c r="A1943" s="673" t="s">
        <v>3389</v>
      </c>
      <c r="B1943" s="316">
        <v>1941</v>
      </c>
      <c r="D1943" s="222"/>
    </row>
    <row r="1944" spans="1:4" x14ac:dyDescent="0.25">
      <c r="A1944" s="673" t="s">
        <v>3390</v>
      </c>
      <c r="B1944" s="316">
        <v>1942</v>
      </c>
      <c r="D1944" s="222"/>
    </row>
    <row r="1945" spans="1:4" x14ac:dyDescent="0.25">
      <c r="A1945" s="673" t="s">
        <v>3391</v>
      </c>
      <c r="B1945" s="316">
        <v>1943</v>
      </c>
      <c r="D1945" s="222"/>
    </row>
    <row r="1946" spans="1:4" x14ac:dyDescent="0.25">
      <c r="A1946" s="673" t="s">
        <v>3392</v>
      </c>
      <c r="B1946" s="316">
        <v>1944</v>
      </c>
      <c r="D1946" s="222"/>
    </row>
    <row r="1947" spans="1:4" x14ac:dyDescent="0.25">
      <c r="A1947" s="673" t="s">
        <v>3393</v>
      </c>
      <c r="B1947" s="316">
        <v>1945</v>
      </c>
      <c r="D1947" s="222"/>
    </row>
    <row r="1948" spans="1:4" x14ac:dyDescent="0.25">
      <c r="A1948" s="673" t="s">
        <v>3394</v>
      </c>
      <c r="B1948" s="316">
        <v>1946</v>
      </c>
      <c r="D1948" s="222"/>
    </row>
    <row r="1949" spans="1:4" x14ac:dyDescent="0.25">
      <c r="A1949" s="673" t="s">
        <v>3395</v>
      </c>
      <c r="B1949" s="316">
        <v>1947</v>
      </c>
      <c r="D1949" s="222"/>
    </row>
    <row r="1950" spans="1:4" x14ac:dyDescent="0.25">
      <c r="A1950" s="673" t="s">
        <v>3396</v>
      </c>
      <c r="B1950" s="316">
        <v>1948</v>
      </c>
      <c r="D1950" s="222"/>
    </row>
    <row r="1951" spans="1:4" x14ac:dyDescent="0.25">
      <c r="A1951" s="673" t="s">
        <v>3397</v>
      </c>
      <c r="B1951" s="316">
        <v>1949</v>
      </c>
      <c r="D1951" s="222"/>
    </row>
    <row r="1952" spans="1:4" x14ac:dyDescent="0.25">
      <c r="A1952" s="673" t="s">
        <v>3398</v>
      </c>
      <c r="B1952" s="316">
        <v>1950</v>
      </c>
      <c r="D1952" s="222"/>
    </row>
    <row r="1953" spans="1:4" x14ac:dyDescent="0.25">
      <c r="A1953" s="673" t="s">
        <v>3399</v>
      </c>
      <c r="B1953" s="316">
        <v>1951</v>
      </c>
      <c r="D1953" s="222"/>
    </row>
    <row r="1954" spans="1:4" x14ac:dyDescent="0.25">
      <c r="A1954" s="673" t="s">
        <v>3400</v>
      </c>
      <c r="B1954" s="316">
        <v>1952</v>
      </c>
      <c r="D1954" s="222"/>
    </row>
    <row r="1955" spans="1:4" x14ac:dyDescent="0.25">
      <c r="A1955" s="673" t="s">
        <v>3401</v>
      </c>
      <c r="B1955" s="316">
        <v>1953</v>
      </c>
      <c r="D1955" s="222"/>
    </row>
    <row r="1956" spans="1:4" x14ac:dyDescent="0.25">
      <c r="A1956" s="673" t="s">
        <v>3402</v>
      </c>
      <c r="B1956" s="316">
        <v>1954</v>
      </c>
      <c r="D1956" s="222"/>
    </row>
    <row r="1957" spans="1:4" x14ac:dyDescent="0.25">
      <c r="A1957" s="673" t="s">
        <v>3403</v>
      </c>
      <c r="B1957" s="316">
        <v>1955</v>
      </c>
      <c r="D1957" s="222"/>
    </row>
    <row r="1958" spans="1:4" x14ac:dyDescent="0.25">
      <c r="A1958" s="673" t="s">
        <v>3404</v>
      </c>
      <c r="B1958" s="316">
        <v>1956</v>
      </c>
      <c r="D1958" s="222"/>
    </row>
    <row r="1959" spans="1:4" x14ac:dyDescent="0.25">
      <c r="A1959" s="673" t="s">
        <v>3405</v>
      </c>
      <c r="B1959" s="316">
        <v>1957</v>
      </c>
      <c r="D1959" s="222"/>
    </row>
    <row r="1960" spans="1:4" x14ac:dyDescent="0.25">
      <c r="A1960" s="673" t="s">
        <v>3406</v>
      </c>
      <c r="B1960" s="316">
        <v>1958</v>
      </c>
      <c r="D1960" s="222"/>
    </row>
    <row r="1961" spans="1:4" x14ac:dyDescent="0.25">
      <c r="A1961" s="673" t="s">
        <v>3407</v>
      </c>
      <c r="B1961" s="316">
        <v>1959</v>
      </c>
      <c r="D1961" s="222"/>
    </row>
    <row r="1962" spans="1:4" x14ac:dyDescent="0.25">
      <c r="A1962" s="673" t="s">
        <v>3408</v>
      </c>
      <c r="B1962" s="316">
        <v>1960</v>
      </c>
      <c r="D1962" s="222"/>
    </row>
    <row r="1963" spans="1:4" x14ac:dyDescent="0.25">
      <c r="A1963" s="673" t="s">
        <v>3409</v>
      </c>
      <c r="B1963" s="316">
        <v>1961</v>
      </c>
      <c r="D1963" s="222"/>
    </row>
    <row r="1964" spans="1:4" x14ac:dyDescent="0.25">
      <c r="A1964" s="673" t="s">
        <v>3410</v>
      </c>
      <c r="B1964" s="316">
        <v>1962</v>
      </c>
      <c r="D1964" s="222"/>
    </row>
    <row r="1965" spans="1:4" x14ac:dyDescent="0.25">
      <c r="A1965" s="673" t="s">
        <v>3411</v>
      </c>
      <c r="B1965" s="316">
        <v>1963</v>
      </c>
      <c r="D1965" s="222"/>
    </row>
    <row r="1966" spans="1:4" x14ac:dyDescent="0.25">
      <c r="A1966" s="673" t="s">
        <v>3412</v>
      </c>
      <c r="B1966" s="316">
        <v>1964</v>
      </c>
      <c r="D1966" s="222"/>
    </row>
    <row r="1967" spans="1:4" x14ac:dyDescent="0.25">
      <c r="A1967" s="673" t="s">
        <v>3413</v>
      </c>
      <c r="B1967" s="316">
        <v>1965</v>
      </c>
      <c r="D1967" s="222"/>
    </row>
    <row r="1968" spans="1:4" x14ac:dyDescent="0.25">
      <c r="A1968" s="673" t="s">
        <v>3414</v>
      </c>
      <c r="B1968" s="316">
        <v>1966</v>
      </c>
      <c r="D1968" s="222"/>
    </row>
    <row r="1969" spans="1:4" x14ac:dyDescent="0.25">
      <c r="A1969" s="673" t="s">
        <v>3415</v>
      </c>
      <c r="B1969" s="316">
        <v>1967</v>
      </c>
      <c r="D1969" s="222"/>
    </row>
    <row r="1970" spans="1:4" x14ac:dyDescent="0.25">
      <c r="A1970" s="673" t="s">
        <v>3416</v>
      </c>
      <c r="B1970" s="316">
        <v>1968</v>
      </c>
      <c r="D1970" s="222"/>
    </row>
    <row r="1971" spans="1:4" x14ac:dyDescent="0.25">
      <c r="A1971" s="673" t="s">
        <v>3417</v>
      </c>
      <c r="B1971" s="316">
        <v>1969</v>
      </c>
      <c r="D1971" s="222"/>
    </row>
    <row r="1972" spans="1:4" x14ac:dyDescent="0.25">
      <c r="A1972" s="673" t="s">
        <v>3418</v>
      </c>
      <c r="B1972" s="316">
        <v>1970</v>
      </c>
      <c r="D1972" s="222"/>
    </row>
    <row r="1973" spans="1:4" x14ac:dyDescent="0.25">
      <c r="A1973" s="673" t="s">
        <v>3419</v>
      </c>
      <c r="B1973" s="316">
        <v>1971</v>
      </c>
      <c r="D1973" s="222"/>
    </row>
    <row r="1974" spans="1:4" x14ac:dyDescent="0.25">
      <c r="A1974" s="673" t="s">
        <v>3420</v>
      </c>
      <c r="B1974" s="316">
        <v>1972</v>
      </c>
      <c r="D1974" s="222"/>
    </row>
    <row r="1975" spans="1:4" x14ac:dyDescent="0.25">
      <c r="A1975" s="673" t="s">
        <v>3421</v>
      </c>
      <c r="B1975" s="316">
        <v>1973</v>
      </c>
      <c r="D1975" s="222"/>
    </row>
    <row r="1976" spans="1:4" x14ac:dyDescent="0.25">
      <c r="A1976" s="673" t="s">
        <v>3422</v>
      </c>
      <c r="B1976" s="316">
        <v>1974</v>
      </c>
      <c r="D1976" s="222"/>
    </row>
    <row r="1977" spans="1:4" x14ac:dyDescent="0.25">
      <c r="A1977" s="673" t="s">
        <v>3423</v>
      </c>
      <c r="B1977" s="316">
        <v>1975</v>
      </c>
      <c r="D1977" s="222"/>
    </row>
    <row r="1978" spans="1:4" x14ac:dyDescent="0.25">
      <c r="A1978" s="673" t="s">
        <v>3424</v>
      </c>
      <c r="B1978" s="316">
        <v>1976</v>
      </c>
      <c r="D1978" s="222"/>
    </row>
    <row r="1979" spans="1:4" x14ac:dyDescent="0.25">
      <c r="A1979" s="673" t="s">
        <v>3425</v>
      </c>
      <c r="B1979" s="316">
        <v>1977</v>
      </c>
      <c r="D1979" s="222"/>
    </row>
    <row r="1980" spans="1:4" x14ac:dyDescent="0.25">
      <c r="A1980" s="673" t="s">
        <v>3426</v>
      </c>
      <c r="B1980" s="316">
        <v>1978</v>
      </c>
      <c r="D1980" s="222"/>
    </row>
    <row r="1981" spans="1:4" x14ac:dyDescent="0.25">
      <c r="A1981" s="673" t="s">
        <v>3427</v>
      </c>
      <c r="B1981" s="316">
        <v>1979</v>
      </c>
      <c r="D1981" s="222"/>
    </row>
    <row r="1982" spans="1:4" x14ac:dyDescent="0.25">
      <c r="A1982" s="673" t="s">
        <v>3428</v>
      </c>
      <c r="B1982" s="316">
        <v>1980</v>
      </c>
      <c r="D1982" s="222"/>
    </row>
    <row r="1983" spans="1:4" x14ac:dyDescent="0.25">
      <c r="A1983" s="673" t="s">
        <v>3429</v>
      </c>
      <c r="B1983" s="316">
        <v>1981</v>
      </c>
      <c r="D1983" s="222"/>
    </row>
    <row r="1984" spans="1:4" x14ac:dyDescent="0.25">
      <c r="A1984" s="673" t="s">
        <v>3430</v>
      </c>
      <c r="B1984" s="316">
        <v>1982</v>
      </c>
      <c r="D1984" s="222"/>
    </row>
    <row r="1985" spans="1:4" x14ac:dyDescent="0.25">
      <c r="A1985" s="673" t="s">
        <v>3431</v>
      </c>
      <c r="B1985" s="316">
        <v>1983</v>
      </c>
      <c r="D1985" s="222"/>
    </row>
    <row r="1986" spans="1:4" x14ac:dyDescent="0.25">
      <c r="A1986" s="673" t="s">
        <v>3432</v>
      </c>
      <c r="B1986" s="316">
        <v>1984</v>
      </c>
      <c r="D1986" s="222"/>
    </row>
    <row r="1987" spans="1:4" x14ac:dyDescent="0.25">
      <c r="A1987" s="673" t="s">
        <v>3433</v>
      </c>
      <c r="B1987" s="316">
        <v>1985</v>
      </c>
      <c r="D1987" s="222"/>
    </row>
    <row r="1988" spans="1:4" x14ac:dyDescent="0.25">
      <c r="A1988" s="673" t="s">
        <v>3434</v>
      </c>
      <c r="B1988" s="316">
        <v>1986</v>
      </c>
      <c r="D1988" s="222"/>
    </row>
    <row r="1989" spans="1:4" x14ac:dyDescent="0.25">
      <c r="A1989" s="673" t="s">
        <v>3435</v>
      </c>
      <c r="B1989" s="316">
        <v>1987</v>
      </c>
      <c r="D1989" s="222"/>
    </row>
    <row r="1990" spans="1:4" x14ac:dyDescent="0.25">
      <c r="A1990" s="673" t="s">
        <v>3436</v>
      </c>
      <c r="B1990" s="316">
        <v>1988</v>
      </c>
      <c r="D1990" s="222"/>
    </row>
    <row r="1991" spans="1:4" x14ac:dyDescent="0.25">
      <c r="A1991" s="673" t="s">
        <v>3437</v>
      </c>
      <c r="B1991" s="316">
        <v>1989</v>
      </c>
      <c r="D1991" s="222"/>
    </row>
    <row r="1992" spans="1:4" x14ac:dyDescent="0.25">
      <c r="A1992" s="673" t="s">
        <v>3438</v>
      </c>
      <c r="B1992" s="316">
        <v>1990</v>
      </c>
      <c r="D1992" s="222"/>
    </row>
    <row r="1993" spans="1:4" x14ac:dyDescent="0.25">
      <c r="A1993" s="673" t="s">
        <v>3439</v>
      </c>
      <c r="B1993" s="316">
        <v>1991</v>
      </c>
      <c r="D1993" s="222"/>
    </row>
    <row r="1994" spans="1:4" x14ac:dyDescent="0.25">
      <c r="A1994" s="673" t="s">
        <v>3440</v>
      </c>
      <c r="B1994" s="316">
        <v>1992</v>
      </c>
      <c r="D1994" s="222"/>
    </row>
    <row r="1995" spans="1:4" x14ac:dyDescent="0.25">
      <c r="A1995" s="673" t="s">
        <v>3441</v>
      </c>
      <c r="B1995" s="316">
        <v>1993</v>
      </c>
      <c r="D1995" s="222"/>
    </row>
    <row r="1996" spans="1:4" x14ac:dyDescent="0.25">
      <c r="A1996" s="673" t="s">
        <v>3442</v>
      </c>
      <c r="B1996" s="316">
        <v>1994</v>
      </c>
      <c r="D1996" s="222"/>
    </row>
    <row r="1997" spans="1:4" x14ac:dyDescent="0.25">
      <c r="A1997" s="673" t="s">
        <v>3443</v>
      </c>
      <c r="B1997" s="316">
        <v>1995</v>
      </c>
      <c r="D1997" s="222"/>
    </row>
    <row r="1998" spans="1:4" x14ac:dyDescent="0.25">
      <c r="A1998" s="673" t="s">
        <v>3444</v>
      </c>
      <c r="B1998" s="316">
        <v>1996</v>
      </c>
      <c r="D1998" s="222"/>
    </row>
    <row r="1999" spans="1:4" x14ac:dyDescent="0.25">
      <c r="A1999" s="673" t="s">
        <v>3445</v>
      </c>
      <c r="B1999" s="316">
        <v>1997</v>
      </c>
      <c r="D1999" s="222"/>
    </row>
    <row r="2000" spans="1:4" x14ac:dyDescent="0.25">
      <c r="A2000" s="673" t="s">
        <v>3446</v>
      </c>
      <c r="B2000" s="316">
        <v>1998</v>
      </c>
      <c r="D2000" s="222"/>
    </row>
    <row r="2001" spans="1:4" x14ac:dyDescent="0.25">
      <c r="A2001" s="673" t="s">
        <v>3447</v>
      </c>
      <c r="B2001" s="316">
        <v>1999</v>
      </c>
      <c r="D2001" s="222"/>
    </row>
    <row r="2002" spans="1:4" x14ac:dyDescent="0.25">
      <c r="A2002" s="673" t="s">
        <v>3448</v>
      </c>
      <c r="B2002" s="316">
        <v>2000</v>
      </c>
      <c r="D2002" s="222"/>
    </row>
    <row r="2003" spans="1:4" x14ac:dyDescent="0.25">
      <c r="A2003" s="673" t="s">
        <v>3449</v>
      </c>
      <c r="D2003" s="222"/>
    </row>
    <row r="2004" spans="1:4" x14ac:dyDescent="0.25">
      <c r="A2004" s="673" t="s">
        <v>3450</v>
      </c>
      <c r="D2004" s="222"/>
    </row>
    <row r="2005" spans="1:4" x14ac:dyDescent="0.25">
      <c r="A2005" s="673" t="s">
        <v>3451</v>
      </c>
      <c r="D2005" s="222"/>
    </row>
    <row r="2006" spans="1:4" x14ac:dyDescent="0.25">
      <c r="A2006" s="673" t="s">
        <v>3452</v>
      </c>
      <c r="D2006" s="222"/>
    </row>
    <row r="2007" spans="1:4" x14ac:dyDescent="0.25">
      <c r="A2007" s="673" t="s">
        <v>3453</v>
      </c>
      <c r="D2007" s="222"/>
    </row>
    <row r="2008" spans="1:4" x14ac:dyDescent="0.25">
      <c r="A2008" s="673" t="s">
        <v>3454</v>
      </c>
      <c r="D2008" s="222"/>
    </row>
    <row r="2009" spans="1:4" x14ac:dyDescent="0.25">
      <c r="A2009" s="673" t="s">
        <v>3455</v>
      </c>
      <c r="D2009" s="222"/>
    </row>
    <row r="2010" spans="1:4" x14ac:dyDescent="0.25">
      <c r="A2010" s="673" t="s">
        <v>3456</v>
      </c>
      <c r="D2010" s="222"/>
    </row>
    <row r="2011" spans="1:4" x14ac:dyDescent="0.25">
      <c r="A2011" s="673" t="s">
        <v>3457</v>
      </c>
      <c r="D2011" s="222"/>
    </row>
    <row r="2012" spans="1:4" x14ac:dyDescent="0.25">
      <c r="A2012" s="673" t="s">
        <v>3458</v>
      </c>
      <c r="D2012" s="222"/>
    </row>
    <row r="2013" spans="1:4" x14ac:dyDescent="0.25">
      <c r="A2013" s="673" t="s">
        <v>3459</v>
      </c>
      <c r="D2013" s="222"/>
    </row>
    <row r="2014" spans="1:4" x14ac:dyDescent="0.25">
      <c r="A2014" s="673" t="s">
        <v>3460</v>
      </c>
      <c r="D2014" s="222"/>
    </row>
    <row r="2015" spans="1:4" x14ac:dyDescent="0.25">
      <c r="A2015" s="673" t="s">
        <v>3461</v>
      </c>
      <c r="D2015" s="222"/>
    </row>
    <row r="2016" spans="1:4" x14ac:dyDescent="0.25">
      <c r="A2016" s="673" t="s">
        <v>3462</v>
      </c>
      <c r="D2016" s="222"/>
    </row>
    <row r="2017" spans="1:4" x14ac:dyDescent="0.25">
      <c r="A2017" s="673" t="s">
        <v>3463</v>
      </c>
      <c r="D2017" s="222"/>
    </row>
    <row r="2018" spans="1:4" x14ac:dyDescent="0.25">
      <c r="A2018" s="673" t="s">
        <v>3464</v>
      </c>
      <c r="D2018" s="222"/>
    </row>
    <row r="2019" spans="1:4" x14ac:dyDescent="0.25">
      <c r="D2019" s="222"/>
    </row>
    <row r="2020" spans="1:4" x14ac:dyDescent="0.25">
      <c r="D2020" s="222"/>
    </row>
    <row r="2021" spans="1:4" x14ac:dyDescent="0.25">
      <c r="D2021" s="222"/>
    </row>
    <row r="2022" spans="1:4" x14ac:dyDescent="0.25">
      <c r="D2022" s="222"/>
    </row>
    <row r="2023" spans="1:4" x14ac:dyDescent="0.25">
      <c r="D2023" s="222"/>
    </row>
    <row r="2024" spans="1:4" x14ac:dyDescent="0.25">
      <c r="D2024" s="222"/>
    </row>
    <row r="2025" spans="1:4" x14ac:dyDescent="0.25">
      <c r="D2025" s="222"/>
    </row>
    <row r="2026" spans="1:4" x14ac:dyDescent="0.25">
      <c r="D2026" s="222"/>
    </row>
    <row r="2027" spans="1:4" x14ac:dyDescent="0.25">
      <c r="D2027" s="222"/>
    </row>
    <row r="2028" spans="1:4" x14ac:dyDescent="0.25">
      <c r="D2028" s="222"/>
    </row>
    <row r="2029" spans="1:4" x14ac:dyDescent="0.25">
      <c r="D2029" s="222"/>
    </row>
    <row r="2030" spans="1:4" x14ac:dyDescent="0.25">
      <c r="D2030" s="222"/>
    </row>
    <row r="2031" spans="1:4" x14ac:dyDescent="0.25">
      <c r="D2031" s="222"/>
    </row>
    <row r="2032" spans="1:4" x14ac:dyDescent="0.25">
      <c r="D2032" s="222"/>
    </row>
    <row r="2033" spans="4:4" x14ac:dyDescent="0.25">
      <c r="D2033" s="222"/>
    </row>
    <row r="2034" spans="4:4" x14ac:dyDescent="0.25">
      <c r="D2034" s="222"/>
    </row>
    <row r="2035" spans="4:4" x14ac:dyDescent="0.25">
      <c r="D2035" s="222"/>
    </row>
    <row r="2036" spans="4:4" x14ac:dyDescent="0.25">
      <c r="D2036" s="222"/>
    </row>
    <row r="2037" spans="4:4" x14ac:dyDescent="0.25">
      <c r="D2037" s="222"/>
    </row>
    <row r="2038" spans="4:4" x14ac:dyDescent="0.25">
      <c r="D2038" s="222"/>
    </row>
    <row r="2039" spans="4:4" x14ac:dyDescent="0.25">
      <c r="D2039" s="222"/>
    </row>
    <row r="2040" spans="4:4" x14ac:dyDescent="0.25">
      <c r="D2040" s="222"/>
    </row>
    <row r="2041" spans="4:4" x14ac:dyDescent="0.25">
      <c r="D2041" s="222"/>
    </row>
    <row r="2042" spans="4:4" x14ac:dyDescent="0.25">
      <c r="D2042" s="222"/>
    </row>
    <row r="2043" spans="4:4" x14ac:dyDescent="0.25">
      <c r="D2043" s="222"/>
    </row>
    <row r="2044" spans="4:4" x14ac:dyDescent="0.25">
      <c r="D2044" s="222"/>
    </row>
    <row r="2045" spans="4:4" x14ac:dyDescent="0.25">
      <c r="D2045" s="222"/>
    </row>
    <row r="2046" spans="4:4" x14ac:dyDescent="0.25">
      <c r="D2046" s="222"/>
    </row>
    <row r="2047" spans="4:4" x14ac:dyDescent="0.25">
      <c r="D2047" s="222"/>
    </row>
    <row r="2048" spans="4:4" x14ac:dyDescent="0.25">
      <c r="D2048" s="222"/>
    </row>
    <row r="2049" spans="4:4" x14ac:dyDescent="0.25">
      <c r="D2049" s="222"/>
    </row>
    <row r="2050" spans="4:4" x14ac:dyDescent="0.25">
      <c r="D2050" s="222"/>
    </row>
    <row r="2051" spans="4:4" x14ac:dyDescent="0.25">
      <c r="D2051" s="222"/>
    </row>
    <row r="2052" spans="4:4" x14ac:dyDescent="0.25">
      <c r="D2052" s="222"/>
    </row>
    <row r="2053" spans="4:4" x14ac:dyDescent="0.25">
      <c r="D2053" s="222"/>
    </row>
    <row r="2054" spans="4:4" x14ac:dyDescent="0.25">
      <c r="D2054" s="222"/>
    </row>
    <row r="2055" spans="4:4" x14ac:dyDescent="0.25">
      <c r="D2055" s="222"/>
    </row>
    <row r="2056" spans="4:4" x14ac:dyDescent="0.25">
      <c r="D2056" s="222"/>
    </row>
    <row r="2057" spans="4:4" x14ac:dyDescent="0.25">
      <c r="D2057" s="222"/>
    </row>
    <row r="2058" spans="4:4" x14ac:dyDescent="0.25">
      <c r="D2058" s="222"/>
    </row>
    <row r="2059" spans="4:4" x14ac:dyDescent="0.25">
      <c r="D2059" s="222"/>
    </row>
    <row r="2060" spans="4:4" x14ac:dyDescent="0.25">
      <c r="D2060" s="222"/>
    </row>
    <row r="2061" spans="4:4" x14ac:dyDescent="0.25">
      <c r="D2061" s="222"/>
    </row>
    <row r="2062" spans="4:4" x14ac:dyDescent="0.25">
      <c r="D2062" s="222"/>
    </row>
    <row r="2063" spans="4:4" x14ac:dyDescent="0.25">
      <c r="D2063" s="222"/>
    </row>
    <row r="2064" spans="4:4" x14ac:dyDescent="0.25">
      <c r="D2064" s="222"/>
    </row>
    <row r="2065" spans="4:4" x14ac:dyDescent="0.25">
      <c r="D2065" s="222"/>
    </row>
    <row r="2066" spans="4:4" x14ac:dyDescent="0.25">
      <c r="D2066" s="222"/>
    </row>
    <row r="2067" spans="4:4" x14ac:dyDescent="0.25">
      <c r="D2067" s="222"/>
    </row>
    <row r="2068" spans="4:4" x14ac:dyDescent="0.25">
      <c r="D2068" s="222"/>
    </row>
    <row r="2069" spans="4:4" x14ac:dyDescent="0.25">
      <c r="D2069" s="222"/>
    </row>
    <row r="2070" spans="4:4" x14ac:dyDescent="0.25">
      <c r="D2070" s="222"/>
    </row>
    <row r="2071" spans="4:4" x14ac:dyDescent="0.25">
      <c r="D2071" s="222"/>
    </row>
    <row r="2072" spans="4:4" x14ac:dyDescent="0.25">
      <c r="D2072" s="222"/>
    </row>
    <row r="2073" spans="4:4" x14ac:dyDescent="0.25">
      <c r="D2073" s="222"/>
    </row>
    <row r="2074" spans="4:4" x14ac:dyDescent="0.25">
      <c r="D2074" s="222"/>
    </row>
    <row r="2075" spans="4:4" x14ac:dyDescent="0.25">
      <c r="D2075" s="222"/>
    </row>
    <row r="2076" spans="4:4" x14ac:dyDescent="0.25">
      <c r="D2076" s="222"/>
    </row>
    <row r="2077" spans="4:4" x14ac:dyDescent="0.25">
      <c r="D2077" s="222"/>
    </row>
    <row r="2078" spans="4:4" x14ac:dyDescent="0.25">
      <c r="D2078" s="222"/>
    </row>
    <row r="2079" spans="4:4" x14ac:dyDescent="0.25">
      <c r="D2079" s="222"/>
    </row>
    <row r="2080" spans="4:4" x14ac:dyDescent="0.25">
      <c r="D2080" s="222"/>
    </row>
    <row r="2081" spans="4:4" x14ac:dyDescent="0.25">
      <c r="D2081" s="222"/>
    </row>
    <row r="2082" spans="4:4" x14ac:dyDescent="0.25">
      <c r="D2082" s="222"/>
    </row>
    <row r="2083" spans="4:4" x14ac:dyDescent="0.25">
      <c r="D2083" s="222"/>
    </row>
    <row r="2084" spans="4:4" x14ac:dyDescent="0.25">
      <c r="D2084" s="222"/>
    </row>
    <row r="2085" spans="4:4" x14ac:dyDescent="0.25">
      <c r="D2085" s="222"/>
    </row>
    <row r="2086" spans="4:4" x14ac:dyDescent="0.25">
      <c r="D2086" s="222"/>
    </row>
    <row r="2087" spans="4:4" x14ac:dyDescent="0.25">
      <c r="D2087" s="222"/>
    </row>
    <row r="2088" spans="4:4" x14ac:dyDescent="0.25">
      <c r="D2088" s="222"/>
    </row>
    <row r="2089" spans="4:4" x14ac:dyDescent="0.25">
      <c r="D2089" s="222"/>
    </row>
    <row r="2090" spans="4:4" x14ac:dyDescent="0.25">
      <c r="D2090" s="222"/>
    </row>
    <row r="2091" spans="4:4" x14ac:dyDescent="0.25">
      <c r="D2091" s="222"/>
    </row>
    <row r="2092" spans="4:4" x14ac:dyDescent="0.25">
      <c r="D2092" s="222"/>
    </row>
    <row r="2093" spans="4:4" x14ac:dyDescent="0.25">
      <c r="D2093" s="222"/>
    </row>
    <row r="2094" spans="4:4" x14ac:dyDescent="0.25">
      <c r="D2094" s="222"/>
    </row>
    <row r="2095" spans="4:4" x14ac:dyDescent="0.25">
      <c r="D2095" s="222"/>
    </row>
    <row r="2096" spans="4:4" x14ac:dyDescent="0.25">
      <c r="D2096" s="222"/>
    </row>
    <row r="2097" spans="4:4" x14ac:dyDescent="0.25">
      <c r="D2097" s="222"/>
    </row>
    <row r="2098" spans="4:4" x14ac:dyDescent="0.25">
      <c r="D2098" s="222"/>
    </row>
    <row r="2099" spans="4:4" x14ac:dyDescent="0.25">
      <c r="D2099" s="222"/>
    </row>
    <row r="2100" spans="4:4" x14ac:dyDescent="0.25">
      <c r="D2100" s="222"/>
    </row>
    <row r="2101" spans="4:4" x14ac:dyDescent="0.25">
      <c r="D2101" s="222"/>
    </row>
    <row r="2102" spans="4:4" x14ac:dyDescent="0.25">
      <c r="D2102" s="222"/>
    </row>
    <row r="2103" spans="4:4" x14ac:dyDescent="0.25">
      <c r="D2103" s="222"/>
    </row>
    <row r="2104" spans="4:4" x14ac:dyDescent="0.25">
      <c r="D2104" s="222"/>
    </row>
    <row r="2105" spans="4:4" x14ac:dyDescent="0.25">
      <c r="D2105" s="222"/>
    </row>
    <row r="2106" spans="4:4" x14ac:dyDescent="0.25">
      <c r="D2106" s="222"/>
    </row>
    <row r="2107" spans="4:4" x14ac:dyDescent="0.25">
      <c r="D2107" s="222"/>
    </row>
    <row r="2108" spans="4:4" x14ac:dyDescent="0.25">
      <c r="D2108" s="222"/>
    </row>
    <row r="2109" spans="4:4" x14ac:dyDescent="0.25">
      <c r="D2109" s="222"/>
    </row>
    <row r="2110" spans="4:4" x14ac:dyDescent="0.25">
      <c r="D2110" s="222"/>
    </row>
    <row r="2111" spans="4:4" x14ac:dyDescent="0.25">
      <c r="D2111" s="222"/>
    </row>
    <row r="2112" spans="4:4" x14ac:dyDescent="0.25">
      <c r="D2112" s="222"/>
    </row>
    <row r="2113" spans="4:4" x14ac:dyDescent="0.25">
      <c r="D2113" s="222"/>
    </row>
    <row r="2114" spans="4:4" x14ac:dyDescent="0.25">
      <c r="D2114" s="222"/>
    </row>
    <row r="2115" spans="4:4" x14ac:dyDescent="0.25">
      <c r="D2115" s="222"/>
    </row>
    <row r="2116" spans="4:4" x14ac:dyDescent="0.25">
      <c r="D2116" s="222"/>
    </row>
    <row r="2117" spans="4:4" x14ac:dyDescent="0.25">
      <c r="D2117" s="222"/>
    </row>
    <row r="2118" spans="4:4" x14ac:dyDescent="0.25">
      <c r="D2118" s="222"/>
    </row>
    <row r="2119" spans="4:4" x14ac:dyDescent="0.25">
      <c r="D2119" s="222"/>
    </row>
    <row r="2120" spans="4:4" x14ac:dyDescent="0.25">
      <c r="D2120" s="222"/>
    </row>
    <row r="2121" spans="4:4" x14ac:dyDescent="0.25">
      <c r="D2121" s="222"/>
    </row>
    <row r="2122" spans="4:4" x14ac:dyDescent="0.25">
      <c r="D2122" s="222"/>
    </row>
    <row r="2123" spans="4:4" x14ac:dyDescent="0.25">
      <c r="D2123" s="222"/>
    </row>
    <row r="2124" spans="4:4" x14ac:dyDescent="0.25">
      <c r="D2124" s="222"/>
    </row>
    <row r="2125" spans="4:4" x14ac:dyDescent="0.25">
      <c r="D2125" s="222"/>
    </row>
    <row r="2126" spans="4:4" x14ac:dyDescent="0.25">
      <c r="D2126" s="222"/>
    </row>
    <row r="2127" spans="4:4" x14ac:dyDescent="0.25">
      <c r="D2127" s="222"/>
    </row>
    <row r="2128" spans="4:4" x14ac:dyDescent="0.25">
      <c r="D2128" s="222"/>
    </row>
    <row r="2129" spans="4:4" x14ac:dyDescent="0.25">
      <c r="D2129" s="222"/>
    </row>
    <row r="2130" spans="4:4" x14ac:dyDescent="0.25">
      <c r="D2130" s="222"/>
    </row>
    <row r="2131" spans="4:4" x14ac:dyDescent="0.25">
      <c r="D2131" s="222"/>
    </row>
    <row r="2132" spans="4:4" x14ac:dyDescent="0.25">
      <c r="D2132" s="222"/>
    </row>
    <row r="2133" spans="4:4" x14ac:dyDescent="0.25">
      <c r="D2133" s="222"/>
    </row>
    <row r="2134" spans="4:4" x14ac:dyDescent="0.25">
      <c r="D2134" s="222"/>
    </row>
    <row r="2135" spans="4:4" x14ac:dyDescent="0.25">
      <c r="D2135" s="222"/>
    </row>
    <row r="2136" spans="4:4" x14ac:dyDescent="0.25">
      <c r="D2136" s="222"/>
    </row>
    <row r="2137" spans="4:4" x14ac:dyDescent="0.25">
      <c r="D2137" s="222"/>
    </row>
    <row r="2138" spans="4:4" x14ac:dyDescent="0.25">
      <c r="D2138" s="222"/>
    </row>
    <row r="2139" spans="4:4" x14ac:dyDescent="0.25">
      <c r="D2139" s="222"/>
    </row>
    <row r="2140" spans="4:4" x14ac:dyDescent="0.25">
      <c r="D2140" s="222"/>
    </row>
    <row r="2141" spans="4:4" x14ac:dyDescent="0.25">
      <c r="D2141" s="222"/>
    </row>
    <row r="2142" spans="4:4" x14ac:dyDescent="0.25">
      <c r="D2142" s="222"/>
    </row>
    <row r="2143" spans="4:4" x14ac:dyDescent="0.25">
      <c r="D2143" s="222"/>
    </row>
    <row r="2144" spans="4:4" x14ac:dyDescent="0.25">
      <c r="D2144" s="222"/>
    </row>
    <row r="2145" spans="4:4" x14ac:dyDescent="0.25">
      <c r="D2145" s="222"/>
    </row>
    <row r="2146" spans="4:4" x14ac:dyDescent="0.25">
      <c r="D2146" s="222"/>
    </row>
    <row r="2147" spans="4:4" x14ac:dyDescent="0.25">
      <c r="D2147" s="222"/>
    </row>
    <row r="2148" spans="4:4" x14ac:dyDescent="0.25">
      <c r="D2148" s="222"/>
    </row>
    <row r="2149" spans="4:4" x14ac:dyDescent="0.25">
      <c r="D2149" s="222"/>
    </row>
    <row r="2150" spans="4:4" x14ac:dyDescent="0.25">
      <c r="D2150" s="222"/>
    </row>
    <row r="2151" spans="4:4" x14ac:dyDescent="0.25">
      <c r="D2151" s="222"/>
    </row>
    <row r="2152" spans="4:4" x14ac:dyDescent="0.25">
      <c r="D2152" s="222"/>
    </row>
    <row r="2153" spans="4:4" x14ac:dyDescent="0.25">
      <c r="D2153" s="222"/>
    </row>
    <row r="2154" spans="4:4" x14ac:dyDescent="0.25">
      <c r="D2154" s="222"/>
    </row>
    <row r="2155" spans="4:4" x14ac:dyDescent="0.25">
      <c r="D2155" s="222"/>
    </row>
    <row r="2156" spans="4:4" x14ac:dyDescent="0.25">
      <c r="D2156" s="222"/>
    </row>
    <row r="2157" spans="4:4" x14ac:dyDescent="0.25">
      <c r="D2157" s="222"/>
    </row>
    <row r="2158" spans="4:4" x14ac:dyDescent="0.25">
      <c r="D2158" s="222"/>
    </row>
    <row r="2159" spans="4:4" x14ac:dyDescent="0.25">
      <c r="D2159" s="222"/>
    </row>
    <row r="2160" spans="4:4" x14ac:dyDescent="0.25">
      <c r="D2160" s="222"/>
    </row>
    <row r="2161" spans="4:4" x14ac:dyDescent="0.25">
      <c r="D2161" s="222"/>
    </row>
    <row r="2162" spans="4:4" x14ac:dyDescent="0.25">
      <c r="D2162" s="222"/>
    </row>
    <row r="2163" spans="4:4" x14ac:dyDescent="0.25">
      <c r="D2163" s="222"/>
    </row>
    <row r="2164" spans="4:4" x14ac:dyDescent="0.25">
      <c r="D2164" s="222"/>
    </row>
    <row r="2165" spans="4:4" x14ac:dyDescent="0.25">
      <c r="D2165" s="222"/>
    </row>
    <row r="2166" spans="4:4" x14ac:dyDescent="0.25">
      <c r="D2166" s="222"/>
    </row>
    <row r="2167" spans="4:4" x14ac:dyDescent="0.25">
      <c r="D2167" s="222"/>
    </row>
    <row r="2168" spans="4:4" x14ac:dyDescent="0.25">
      <c r="D2168" s="222"/>
    </row>
    <row r="2169" spans="4:4" x14ac:dyDescent="0.25">
      <c r="D2169" s="222"/>
    </row>
    <row r="2170" spans="4:4" x14ac:dyDescent="0.25">
      <c r="D2170" s="222"/>
    </row>
    <row r="2171" spans="4:4" x14ac:dyDescent="0.25">
      <c r="D2171" s="222"/>
    </row>
    <row r="2172" spans="4:4" x14ac:dyDescent="0.25">
      <c r="D2172" s="222"/>
    </row>
    <row r="2173" spans="4:4" x14ac:dyDescent="0.25">
      <c r="D2173" s="222"/>
    </row>
    <row r="2174" spans="4:4" x14ac:dyDescent="0.25">
      <c r="D2174" s="222"/>
    </row>
    <row r="2175" spans="4:4" x14ac:dyDescent="0.25">
      <c r="D2175" s="222"/>
    </row>
    <row r="2176" spans="4:4" x14ac:dyDescent="0.25">
      <c r="D2176" s="222"/>
    </row>
    <row r="2177" spans="4:4" x14ac:dyDescent="0.25">
      <c r="D2177" s="222"/>
    </row>
    <row r="2178" spans="4:4" x14ac:dyDescent="0.25">
      <c r="D2178" s="222"/>
    </row>
    <row r="2179" spans="4:4" x14ac:dyDescent="0.25">
      <c r="D2179" s="222"/>
    </row>
    <row r="2180" spans="4:4" x14ac:dyDescent="0.25">
      <c r="D2180" s="222"/>
    </row>
    <row r="2181" spans="4:4" x14ac:dyDescent="0.25">
      <c r="D2181" s="222"/>
    </row>
    <row r="2182" spans="4:4" x14ac:dyDescent="0.25">
      <c r="D2182" s="222"/>
    </row>
    <row r="2183" spans="4:4" x14ac:dyDescent="0.25">
      <c r="D2183" s="222"/>
    </row>
    <row r="2184" spans="4:4" x14ac:dyDescent="0.25">
      <c r="D2184" s="222"/>
    </row>
    <row r="2185" spans="4:4" x14ac:dyDescent="0.25">
      <c r="D2185" s="222"/>
    </row>
    <row r="2186" spans="4:4" x14ac:dyDescent="0.25">
      <c r="D2186" s="222"/>
    </row>
    <row r="2187" spans="4:4" x14ac:dyDescent="0.25">
      <c r="D2187" s="222"/>
    </row>
    <row r="2188" spans="4:4" x14ac:dyDescent="0.25">
      <c r="D2188" s="222"/>
    </row>
    <row r="2189" spans="4:4" x14ac:dyDescent="0.25">
      <c r="D2189" s="222"/>
    </row>
    <row r="2190" spans="4:4" x14ac:dyDescent="0.25">
      <c r="D2190" s="222"/>
    </row>
    <row r="2191" spans="4:4" x14ac:dyDescent="0.25">
      <c r="D2191" s="222"/>
    </row>
    <row r="2192" spans="4:4" x14ac:dyDescent="0.25">
      <c r="D2192" s="222"/>
    </row>
    <row r="2193" spans="4:4" x14ac:dyDescent="0.25">
      <c r="D2193" s="222"/>
    </row>
    <row r="2194" spans="4:4" x14ac:dyDescent="0.25">
      <c r="D2194" s="222"/>
    </row>
    <row r="2195" spans="4:4" x14ac:dyDescent="0.25">
      <c r="D2195" s="222"/>
    </row>
    <row r="2196" spans="4:4" x14ac:dyDescent="0.25">
      <c r="D2196" s="222"/>
    </row>
    <row r="2197" spans="4:4" x14ac:dyDescent="0.25">
      <c r="D2197" s="222"/>
    </row>
    <row r="2198" spans="4:4" x14ac:dyDescent="0.25">
      <c r="D2198" s="222"/>
    </row>
    <row r="2199" spans="4:4" x14ac:dyDescent="0.25">
      <c r="D2199" s="222"/>
    </row>
    <row r="2200" spans="4:4" x14ac:dyDescent="0.25">
      <c r="D2200" s="222"/>
    </row>
    <row r="2201" spans="4:4" x14ac:dyDescent="0.25">
      <c r="D2201" s="222"/>
    </row>
    <row r="2202" spans="4:4" x14ac:dyDescent="0.25">
      <c r="D2202" s="222"/>
    </row>
    <row r="2203" spans="4:4" x14ac:dyDescent="0.25">
      <c r="D2203" s="222"/>
    </row>
    <row r="2204" spans="4:4" x14ac:dyDescent="0.25">
      <c r="D2204" s="222"/>
    </row>
    <row r="2205" spans="4:4" x14ac:dyDescent="0.25">
      <c r="D2205" s="222"/>
    </row>
    <row r="2206" spans="4:4" x14ac:dyDescent="0.25">
      <c r="D2206" s="222"/>
    </row>
    <row r="2207" spans="4:4" x14ac:dyDescent="0.25">
      <c r="D2207" s="222"/>
    </row>
    <row r="2208" spans="4:4" x14ac:dyDescent="0.25">
      <c r="D2208" s="222"/>
    </row>
    <row r="2209" spans="4:4" x14ac:dyDescent="0.25">
      <c r="D2209" s="222"/>
    </row>
    <row r="2210" spans="4:4" x14ac:dyDescent="0.25">
      <c r="D2210" s="222"/>
    </row>
    <row r="2211" spans="4:4" x14ac:dyDescent="0.25">
      <c r="D2211" s="222"/>
    </row>
    <row r="2212" spans="4:4" x14ac:dyDescent="0.25">
      <c r="D2212" s="222"/>
    </row>
    <row r="2213" spans="4:4" x14ac:dyDescent="0.25">
      <c r="D2213" s="222"/>
    </row>
    <row r="2214" spans="4:4" x14ac:dyDescent="0.25">
      <c r="D2214" s="222"/>
    </row>
    <row r="2215" spans="4:4" x14ac:dyDescent="0.25">
      <c r="D2215" s="222"/>
    </row>
    <row r="2216" spans="4:4" x14ac:dyDescent="0.25">
      <c r="D2216" s="222"/>
    </row>
    <row r="2217" spans="4:4" x14ac:dyDescent="0.25">
      <c r="D2217" s="222"/>
    </row>
    <row r="2218" spans="4:4" x14ac:dyDescent="0.25">
      <c r="D2218" s="222"/>
    </row>
    <row r="2219" spans="4:4" x14ac:dyDescent="0.25">
      <c r="D2219" s="222"/>
    </row>
    <row r="2220" spans="4:4" x14ac:dyDescent="0.25">
      <c r="D2220" s="222"/>
    </row>
    <row r="2221" spans="4:4" x14ac:dyDescent="0.25">
      <c r="D2221" s="222"/>
    </row>
    <row r="2222" spans="4:4" x14ac:dyDescent="0.25">
      <c r="D2222" s="222"/>
    </row>
    <row r="2223" spans="4:4" x14ac:dyDescent="0.25">
      <c r="D2223" s="222"/>
    </row>
    <row r="2224" spans="4:4" x14ac:dyDescent="0.25">
      <c r="D2224" s="222"/>
    </row>
    <row r="2225" spans="4:4" x14ac:dyDescent="0.25">
      <c r="D2225" s="222"/>
    </row>
    <row r="2226" spans="4:4" x14ac:dyDescent="0.25">
      <c r="D2226" s="222"/>
    </row>
    <row r="2227" spans="4:4" x14ac:dyDescent="0.25">
      <c r="D2227" s="222"/>
    </row>
    <row r="2228" spans="4:4" x14ac:dyDescent="0.25">
      <c r="D2228" s="222"/>
    </row>
    <row r="2229" spans="4:4" x14ac:dyDescent="0.25">
      <c r="D2229" s="222"/>
    </row>
    <row r="2230" spans="4:4" x14ac:dyDescent="0.25">
      <c r="D2230" s="222"/>
    </row>
    <row r="2231" spans="4:4" x14ac:dyDescent="0.25">
      <c r="D2231" s="222"/>
    </row>
    <row r="2232" spans="4:4" x14ac:dyDescent="0.25">
      <c r="D2232" s="222"/>
    </row>
    <row r="2233" spans="4:4" x14ac:dyDescent="0.25">
      <c r="D2233" s="222"/>
    </row>
    <row r="2234" spans="4:4" x14ac:dyDescent="0.25">
      <c r="D2234" s="222"/>
    </row>
    <row r="2235" spans="4:4" x14ac:dyDescent="0.25">
      <c r="D2235" s="222"/>
    </row>
    <row r="2236" spans="4:4" x14ac:dyDescent="0.25">
      <c r="D2236" s="222"/>
    </row>
    <row r="2237" spans="4:4" x14ac:dyDescent="0.25">
      <c r="D2237" s="222"/>
    </row>
    <row r="2238" spans="4:4" x14ac:dyDescent="0.25">
      <c r="D2238" s="222"/>
    </row>
    <row r="2239" spans="4:4" x14ac:dyDescent="0.25">
      <c r="D2239" s="222"/>
    </row>
    <row r="2240" spans="4:4" x14ac:dyDescent="0.25">
      <c r="D2240" s="222"/>
    </row>
    <row r="2241" spans="4:4" x14ac:dyDescent="0.25">
      <c r="D2241" s="222"/>
    </row>
    <row r="2242" spans="4:4" x14ac:dyDescent="0.25">
      <c r="D2242" s="222"/>
    </row>
    <row r="2243" spans="4:4" x14ac:dyDescent="0.25">
      <c r="D2243" s="222"/>
    </row>
    <row r="2244" spans="4:4" x14ac:dyDescent="0.25">
      <c r="D2244" s="222"/>
    </row>
    <row r="2245" spans="4:4" x14ac:dyDescent="0.25">
      <c r="D2245" s="222"/>
    </row>
    <row r="2246" spans="4:4" x14ac:dyDescent="0.25">
      <c r="D2246" s="222"/>
    </row>
    <row r="2247" spans="4:4" x14ac:dyDescent="0.25">
      <c r="D2247" s="222"/>
    </row>
    <row r="2248" spans="4:4" x14ac:dyDescent="0.25">
      <c r="D2248" s="222"/>
    </row>
    <row r="2249" spans="4:4" x14ac:dyDescent="0.25">
      <c r="D2249" s="222"/>
    </row>
    <row r="2250" spans="4:4" x14ac:dyDescent="0.25">
      <c r="D2250" s="222"/>
    </row>
    <row r="2251" spans="4:4" x14ac:dyDescent="0.25">
      <c r="D2251" s="222"/>
    </row>
    <row r="2252" spans="4:4" x14ac:dyDescent="0.25">
      <c r="D2252" s="222"/>
    </row>
    <row r="2253" spans="4:4" x14ac:dyDescent="0.25">
      <c r="D2253" s="222"/>
    </row>
    <row r="2254" spans="4:4" x14ac:dyDescent="0.25">
      <c r="D2254" s="222"/>
    </row>
    <row r="2255" spans="4:4" x14ac:dyDescent="0.25">
      <c r="D2255" s="222"/>
    </row>
    <row r="2256" spans="4:4" x14ac:dyDescent="0.25">
      <c r="D2256" s="222"/>
    </row>
    <row r="2257" spans="4:4" x14ac:dyDescent="0.25">
      <c r="D2257" s="222"/>
    </row>
    <row r="2258" spans="4:4" x14ac:dyDescent="0.25">
      <c r="D2258" s="222"/>
    </row>
    <row r="2259" spans="4:4" x14ac:dyDescent="0.25">
      <c r="D2259" s="222"/>
    </row>
    <row r="2260" spans="4:4" x14ac:dyDescent="0.25">
      <c r="D2260" s="222"/>
    </row>
    <row r="2261" spans="4:4" x14ac:dyDescent="0.25">
      <c r="D2261" s="222"/>
    </row>
    <row r="2262" spans="4:4" x14ac:dyDescent="0.25">
      <c r="D2262" s="222"/>
    </row>
    <row r="2263" spans="4:4" x14ac:dyDescent="0.25">
      <c r="D2263" s="222"/>
    </row>
    <row r="2264" spans="4:4" x14ac:dyDescent="0.25">
      <c r="D2264" s="222"/>
    </row>
    <row r="2265" spans="4:4" x14ac:dyDescent="0.25">
      <c r="D2265" s="222"/>
    </row>
    <row r="2266" spans="4:4" x14ac:dyDescent="0.25">
      <c r="D2266" s="222"/>
    </row>
    <row r="2267" spans="4:4" x14ac:dyDescent="0.25">
      <c r="D2267" s="222"/>
    </row>
    <row r="2268" spans="4:4" x14ac:dyDescent="0.25">
      <c r="D2268" s="222"/>
    </row>
    <row r="2269" spans="4:4" x14ac:dyDescent="0.25">
      <c r="D2269" s="222"/>
    </row>
    <row r="2270" spans="4:4" x14ac:dyDescent="0.25">
      <c r="D2270" s="222"/>
    </row>
    <row r="2271" spans="4:4" x14ac:dyDescent="0.25">
      <c r="D2271" s="222"/>
    </row>
    <row r="2272" spans="4:4" x14ac:dyDescent="0.25">
      <c r="D2272" s="222"/>
    </row>
    <row r="2273" spans="4:4" x14ac:dyDescent="0.25">
      <c r="D2273" s="222"/>
    </row>
    <row r="2274" spans="4:4" x14ac:dyDescent="0.25">
      <c r="D2274" s="222"/>
    </row>
    <row r="2275" spans="4:4" x14ac:dyDescent="0.25">
      <c r="D2275" s="222"/>
    </row>
    <row r="2276" spans="4:4" x14ac:dyDescent="0.25">
      <c r="D2276" s="222"/>
    </row>
    <row r="2277" spans="4:4" x14ac:dyDescent="0.25">
      <c r="D2277" s="222"/>
    </row>
    <row r="2278" spans="4:4" x14ac:dyDescent="0.25">
      <c r="D2278" s="222"/>
    </row>
    <row r="2279" spans="4:4" x14ac:dyDescent="0.25">
      <c r="D2279" s="222"/>
    </row>
    <row r="2280" spans="4:4" x14ac:dyDescent="0.25">
      <c r="D2280" s="222"/>
    </row>
    <row r="2281" spans="4:4" x14ac:dyDescent="0.25">
      <c r="D2281" s="222"/>
    </row>
    <row r="2282" spans="4:4" x14ac:dyDescent="0.25">
      <c r="D2282" s="222"/>
    </row>
    <row r="2283" spans="4:4" x14ac:dyDescent="0.25">
      <c r="D2283" s="222"/>
    </row>
    <row r="2284" spans="4:4" x14ac:dyDescent="0.25">
      <c r="D2284" s="222"/>
    </row>
    <row r="2285" spans="4:4" x14ac:dyDescent="0.25">
      <c r="D2285" s="222"/>
    </row>
    <row r="2286" spans="4:4" x14ac:dyDescent="0.25">
      <c r="D2286" s="222"/>
    </row>
    <row r="2287" spans="4:4" x14ac:dyDescent="0.25">
      <c r="D2287" s="222"/>
    </row>
    <row r="2288" spans="4:4" x14ac:dyDescent="0.25">
      <c r="D2288" s="222"/>
    </row>
    <row r="2289" spans="4:4" x14ac:dyDescent="0.25">
      <c r="D2289" s="222"/>
    </row>
    <row r="2290" spans="4:4" x14ac:dyDescent="0.25">
      <c r="D2290" s="222"/>
    </row>
    <row r="2291" spans="4:4" x14ac:dyDescent="0.25">
      <c r="D2291" s="222"/>
    </row>
    <row r="2292" spans="4:4" x14ac:dyDescent="0.25">
      <c r="D2292" s="222"/>
    </row>
    <row r="2293" spans="4:4" x14ac:dyDescent="0.25">
      <c r="D2293" s="222"/>
    </row>
    <row r="2294" spans="4:4" x14ac:dyDescent="0.25">
      <c r="D2294" s="222"/>
    </row>
    <row r="2295" spans="4:4" x14ac:dyDescent="0.25">
      <c r="D2295" s="222"/>
    </row>
    <row r="2296" spans="4:4" x14ac:dyDescent="0.25">
      <c r="D2296" s="222"/>
    </row>
    <row r="2297" spans="4:4" x14ac:dyDescent="0.25">
      <c r="D2297" s="222"/>
    </row>
    <row r="2298" spans="4:4" x14ac:dyDescent="0.25">
      <c r="D2298" s="222"/>
    </row>
    <row r="2299" spans="4:4" x14ac:dyDescent="0.25">
      <c r="D2299" s="222"/>
    </row>
    <row r="2300" spans="4:4" x14ac:dyDescent="0.25">
      <c r="D2300" s="222"/>
    </row>
    <row r="2301" spans="4:4" x14ac:dyDescent="0.25">
      <c r="D2301" s="222"/>
    </row>
    <row r="2302" spans="4:4" x14ac:dyDescent="0.25">
      <c r="D2302" s="222"/>
    </row>
    <row r="2303" spans="4:4" x14ac:dyDescent="0.25">
      <c r="D2303" s="222"/>
    </row>
    <row r="2304" spans="4:4" x14ac:dyDescent="0.25">
      <c r="D2304" s="222"/>
    </row>
    <row r="2305" spans="4:4" x14ac:dyDescent="0.25">
      <c r="D2305" s="222"/>
    </row>
    <row r="2306" spans="4:4" x14ac:dyDescent="0.25">
      <c r="D2306" s="222"/>
    </row>
    <row r="2307" spans="4:4" x14ac:dyDescent="0.25">
      <c r="D2307" s="222"/>
    </row>
    <row r="2308" spans="4:4" x14ac:dyDescent="0.25">
      <c r="D2308" s="222"/>
    </row>
    <row r="2309" spans="4:4" x14ac:dyDescent="0.25">
      <c r="D2309" s="222"/>
    </row>
    <row r="2310" spans="4:4" x14ac:dyDescent="0.25">
      <c r="D2310" s="222"/>
    </row>
    <row r="2311" spans="4:4" x14ac:dyDescent="0.25">
      <c r="D2311" s="222"/>
    </row>
    <row r="2312" spans="4:4" x14ac:dyDescent="0.25">
      <c r="D2312" s="222"/>
    </row>
    <row r="2313" spans="4:4" x14ac:dyDescent="0.25">
      <c r="D2313" s="222"/>
    </row>
    <row r="2314" spans="4:4" x14ac:dyDescent="0.25">
      <c r="D2314" s="222"/>
    </row>
    <row r="2315" spans="4:4" x14ac:dyDescent="0.25">
      <c r="D2315" s="222"/>
    </row>
    <row r="2316" spans="4:4" x14ac:dyDescent="0.25">
      <c r="D2316" s="222"/>
    </row>
    <row r="2317" spans="4:4" x14ac:dyDescent="0.25">
      <c r="D2317" s="222"/>
    </row>
    <row r="2318" spans="4:4" x14ac:dyDescent="0.25">
      <c r="D2318" s="222"/>
    </row>
    <row r="2319" spans="4:4" x14ac:dyDescent="0.25">
      <c r="D2319" s="222"/>
    </row>
    <row r="2320" spans="4:4" x14ac:dyDescent="0.25">
      <c r="D2320" s="222"/>
    </row>
    <row r="2321" spans="4:4" x14ac:dyDescent="0.25">
      <c r="D2321" s="222"/>
    </row>
    <row r="2322" spans="4:4" x14ac:dyDescent="0.25">
      <c r="D2322" s="222"/>
    </row>
    <row r="2323" spans="4:4" x14ac:dyDescent="0.25">
      <c r="D2323" s="222"/>
    </row>
    <row r="2324" spans="4:4" x14ac:dyDescent="0.25">
      <c r="D2324" s="222"/>
    </row>
    <row r="2325" spans="4:4" x14ac:dyDescent="0.25">
      <c r="D2325" s="222"/>
    </row>
    <row r="2326" spans="4:4" x14ac:dyDescent="0.25">
      <c r="D2326" s="222"/>
    </row>
    <row r="2327" spans="4:4" x14ac:dyDescent="0.25">
      <c r="D2327" s="222"/>
    </row>
    <row r="2328" spans="4:4" x14ac:dyDescent="0.25">
      <c r="D2328" s="222"/>
    </row>
    <row r="2329" spans="4:4" x14ac:dyDescent="0.25">
      <c r="D2329" s="222"/>
    </row>
    <row r="2330" spans="4:4" x14ac:dyDescent="0.25">
      <c r="D2330" s="222"/>
    </row>
    <row r="2331" spans="4:4" x14ac:dyDescent="0.25">
      <c r="D2331" s="222"/>
    </row>
    <row r="2332" spans="4:4" x14ac:dyDescent="0.25">
      <c r="D2332" s="222"/>
    </row>
    <row r="2333" spans="4:4" x14ac:dyDescent="0.25">
      <c r="D2333" s="222"/>
    </row>
    <row r="2334" spans="4:4" x14ac:dyDescent="0.25">
      <c r="D2334" s="222"/>
    </row>
    <row r="2335" spans="4:4" x14ac:dyDescent="0.25">
      <c r="D2335" s="222"/>
    </row>
    <row r="2336" spans="4:4" x14ac:dyDescent="0.25">
      <c r="D2336" s="222"/>
    </row>
    <row r="2337" spans="4:4" x14ac:dyDescent="0.25">
      <c r="D2337" s="222"/>
    </row>
    <row r="2338" spans="4:4" x14ac:dyDescent="0.25">
      <c r="D2338" s="222"/>
    </row>
    <row r="2339" spans="4:4" x14ac:dyDescent="0.25">
      <c r="D2339" s="222"/>
    </row>
    <row r="2340" spans="4:4" x14ac:dyDescent="0.25">
      <c r="D2340" s="222"/>
    </row>
    <row r="2341" spans="4:4" x14ac:dyDescent="0.25">
      <c r="D2341" s="222"/>
    </row>
    <row r="2342" spans="4:4" x14ac:dyDescent="0.25">
      <c r="D2342" s="222"/>
    </row>
    <row r="2343" spans="4:4" x14ac:dyDescent="0.25">
      <c r="D2343" s="222"/>
    </row>
    <row r="2344" spans="4:4" x14ac:dyDescent="0.25">
      <c r="D2344" s="222"/>
    </row>
    <row r="2345" spans="4:4" x14ac:dyDescent="0.25">
      <c r="D2345" s="222"/>
    </row>
    <row r="2346" spans="4:4" x14ac:dyDescent="0.25">
      <c r="D2346" s="222"/>
    </row>
    <row r="2347" spans="4:4" x14ac:dyDescent="0.25">
      <c r="D2347" s="222"/>
    </row>
    <row r="2348" spans="4:4" x14ac:dyDescent="0.25">
      <c r="D2348" s="222"/>
    </row>
    <row r="2349" spans="4:4" x14ac:dyDescent="0.25">
      <c r="D2349" s="222"/>
    </row>
    <row r="2350" spans="4:4" x14ac:dyDescent="0.25">
      <c r="D2350" s="222"/>
    </row>
    <row r="2351" spans="4:4" x14ac:dyDescent="0.25">
      <c r="D2351" s="222"/>
    </row>
    <row r="2352" spans="4:4" x14ac:dyDescent="0.25">
      <c r="D2352" s="222"/>
    </row>
    <row r="2353" spans="4:4" x14ac:dyDescent="0.25">
      <c r="D2353" s="222"/>
    </row>
    <row r="2354" spans="4:4" x14ac:dyDescent="0.25">
      <c r="D2354" s="222"/>
    </row>
    <row r="2355" spans="4:4" x14ac:dyDescent="0.25">
      <c r="D2355" s="222"/>
    </row>
    <row r="2356" spans="4:4" x14ac:dyDescent="0.25">
      <c r="D2356" s="222"/>
    </row>
    <row r="2357" spans="4:4" x14ac:dyDescent="0.25">
      <c r="D2357" s="222"/>
    </row>
    <row r="2358" spans="4:4" x14ac:dyDescent="0.25">
      <c r="D2358" s="222"/>
    </row>
    <row r="2359" spans="4:4" x14ac:dyDescent="0.25">
      <c r="D2359" s="222"/>
    </row>
    <row r="2360" spans="4:4" x14ac:dyDescent="0.25">
      <c r="D2360" s="222"/>
    </row>
    <row r="2361" spans="4:4" x14ac:dyDescent="0.25">
      <c r="D2361" s="222"/>
    </row>
    <row r="2362" spans="4:4" x14ac:dyDescent="0.25">
      <c r="D2362" s="222"/>
    </row>
    <row r="2363" spans="4:4" x14ac:dyDescent="0.25">
      <c r="D2363" s="222"/>
    </row>
    <row r="2364" spans="4:4" x14ac:dyDescent="0.25">
      <c r="D2364" s="222"/>
    </row>
    <row r="2365" spans="4:4" x14ac:dyDescent="0.25">
      <c r="D2365" s="222"/>
    </row>
    <row r="2366" spans="4:4" x14ac:dyDescent="0.25">
      <c r="D2366" s="222"/>
    </row>
    <row r="2367" spans="4:4" x14ac:dyDescent="0.25">
      <c r="D2367" s="222"/>
    </row>
    <row r="2368" spans="4:4" x14ac:dyDescent="0.25">
      <c r="D2368" s="222"/>
    </row>
    <row r="2369" spans="4:4" x14ac:dyDescent="0.25">
      <c r="D2369" s="222"/>
    </row>
    <row r="2370" spans="4:4" x14ac:dyDescent="0.25">
      <c r="D2370" s="222"/>
    </row>
    <row r="2371" spans="4:4" x14ac:dyDescent="0.25">
      <c r="D2371" s="222"/>
    </row>
    <row r="2372" spans="4:4" x14ac:dyDescent="0.25">
      <c r="D2372" s="222"/>
    </row>
    <row r="2373" spans="4:4" x14ac:dyDescent="0.25">
      <c r="D2373" s="222"/>
    </row>
    <row r="2374" spans="4:4" x14ac:dyDescent="0.25">
      <c r="D2374" s="222"/>
    </row>
    <row r="2375" spans="4:4" x14ac:dyDescent="0.25">
      <c r="D2375" s="222"/>
    </row>
    <row r="2376" spans="4:4" x14ac:dyDescent="0.25">
      <c r="D2376" s="222"/>
    </row>
    <row r="2377" spans="4:4" x14ac:dyDescent="0.25">
      <c r="D2377" s="222"/>
    </row>
    <row r="2378" spans="4:4" x14ac:dyDescent="0.25">
      <c r="D2378" s="222"/>
    </row>
    <row r="2379" spans="4:4" x14ac:dyDescent="0.25">
      <c r="D2379" s="222"/>
    </row>
    <row r="2380" spans="4:4" x14ac:dyDescent="0.25">
      <c r="D2380" s="222"/>
    </row>
    <row r="2381" spans="4:4" x14ac:dyDescent="0.25">
      <c r="D2381" s="222"/>
    </row>
    <row r="2382" spans="4:4" x14ac:dyDescent="0.25">
      <c r="D2382" s="222"/>
    </row>
    <row r="2383" spans="4:4" x14ac:dyDescent="0.25">
      <c r="D2383" s="222"/>
    </row>
    <row r="2384" spans="4:4" x14ac:dyDescent="0.25">
      <c r="D2384" s="222"/>
    </row>
    <row r="2385" spans="4:4" x14ac:dyDescent="0.25">
      <c r="D2385" s="222"/>
    </row>
    <row r="2386" spans="4:4" x14ac:dyDescent="0.25">
      <c r="D2386" s="222"/>
    </row>
    <row r="2387" spans="4:4" x14ac:dyDescent="0.25">
      <c r="D2387" s="222"/>
    </row>
    <row r="2388" spans="4:4" x14ac:dyDescent="0.25">
      <c r="D2388" s="222"/>
    </row>
    <row r="2389" spans="4:4" x14ac:dyDescent="0.25">
      <c r="D2389" s="222"/>
    </row>
    <row r="2390" spans="4:4" x14ac:dyDescent="0.25">
      <c r="D2390" s="222"/>
    </row>
    <row r="2391" spans="4:4" x14ac:dyDescent="0.25">
      <c r="D2391" s="222"/>
    </row>
    <row r="2392" spans="4:4" x14ac:dyDescent="0.25">
      <c r="D2392" s="222"/>
    </row>
    <row r="2393" spans="4:4" x14ac:dyDescent="0.25">
      <c r="D2393" s="222"/>
    </row>
    <row r="2394" spans="4:4" x14ac:dyDescent="0.25">
      <c r="D2394" s="222"/>
    </row>
    <row r="2395" spans="4:4" x14ac:dyDescent="0.25">
      <c r="D2395" s="222"/>
    </row>
    <row r="2396" spans="4:4" x14ac:dyDescent="0.25">
      <c r="D2396" s="222"/>
    </row>
    <row r="2397" spans="4:4" x14ac:dyDescent="0.25">
      <c r="D2397" s="222"/>
    </row>
    <row r="2398" spans="4:4" x14ac:dyDescent="0.25">
      <c r="D2398" s="222"/>
    </row>
    <row r="2399" spans="4:4" x14ac:dyDescent="0.25">
      <c r="D2399" s="222"/>
    </row>
    <row r="2400" spans="4:4" x14ac:dyDescent="0.25">
      <c r="D2400" s="222"/>
    </row>
    <row r="2401" spans="4:4" x14ac:dyDescent="0.25">
      <c r="D2401" s="222"/>
    </row>
    <row r="2402" spans="4:4" x14ac:dyDescent="0.25">
      <c r="D2402" s="222"/>
    </row>
    <row r="2403" spans="4:4" x14ac:dyDescent="0.25">
      <c r="D2403" s="222"/>
    </row>
    <row r="2404" spans="4:4" x14ac:dyDescent="0.25">
      <c r="D2404" s="222"/>
    </row>
    <row r="2405" spans="4:4" x14ac:dyDescent="0.25">
      <c r="D2405" s="222"/>
    </row>
    <row r="2406" spans="4:4" x14ac:dyDescent="0.25">
      <c r="D2406" s="222"/>
    </row>
    <row r="2407" spans="4:4" x14ac:dyDescent="0.25">
      <c r="D2407" s="222"/>
    </row>
    <row r="2408" spans="4:4" x14ac:dyDescent="0.25">
      <c r="D2408" s="222"/>
    </row>
    <row r="2409" spans="4:4" x14ac:dyDescent="0.25">
      <c r="D2409" s="222"/>
    </row>
    <row r="2410" spans="4:4" x14ac:dyDescent="0.25">
      <c r="D2410" s="222"/>
    </row>
    <row r="2411" spans="4:4" x14ac:dyDescent="0.25">
      <c r="D2411" s="222"/>
    </row>
    <row r="2412" spans="4:4" x14ac:dyDescent="0.25">
      <c r="D2412" s="222"/>
    </row>
    <row r="2413" spans="4:4" x14ac:dyDescent="0.25">
      <c r="D2413" s="222"/>
    </row>
    <row r="2414" spans="4:4" x14ac:dyDescent="0.25">
      <c r="D2414" s="222"/>
    </row>
    <row r="2415" spans="4:4" x14ac:dyDescent="0.25">
      <c r="D2415" s="222"/>
    </row>
    <row r="2416" spans="4:4" x14ac:dyDescent="0.25">
      <c r="D2416" s="222"/>
    </row>
    <row r="2417" spans="4:4" x14ac:dyDescent="0.25">
      <c r="D2417" s="222"/>
    </row>
    <row r="2418" spans="4:4" x14ac:dyDescent="0.25">
      <c r="D2418" s="222"/>
    </row>
    <row r="2419" spans="4:4" x14ac:dyDescent="0.25">
      <c r="D2419" s="222"/>
    </row>
    <row r="2420" spans="4:4" x14ac:dyDescent="0.25">
      <c r="D2420" s="222"/>
    </row>
    <row r="2421" spans="4:4" x14ac:dyDescent="0.25">
      <c r="D2421" s="222"/>
    </row>
    <row r="2422" spans="4:4" x14ac:dyDescent="0.25">
      <c r="D2422" s="222"/>
    </row>
    <row r="2423" spans="4:4" x14ac:dyDescent="0.25">
      <c r="D2423" s="222"/>
    </row>
    <row r="2424" spans="4:4" x14ac:dyDescent="0.25">
      <c r="D2424" s="222"/>
    </row>
    <row r="2425" spans="4:4" x14ac:dyDescent="0.25">
      <c r="D2425" s="222"/>
    </row>
    <row r="2426" spans="4:4" x14ac:dyDescent="0.25">
      <c r="D2426" s="222"/>
    </row>
    <row r="2427" spans="4:4" x14ac:dyDescent="0.25">
      <c r="D2427" s="222"/>
    </row>
    <row r="2428" spans="4:4" x14ac:dyDescent="0.25">
      <c r="D2428" s="222"/>
    </row>
    <row r="2429" spans="4:4" x14ac:dyDescent="0.25">
      <c r="D2429" s="222"/>
    </row>
    <row r="2430" spans="4:4" x14ac:dyDescent="0.25">
      <c r="D2430" s="222"/>
    </row>
    <row r="2431" spans="4:4" x14ac:dyDescent="0.25">
      <c r="D2431" s="222"/>
    </row>
    <row r="2432" spans="4:4" x14ac:dyDescent="0.25">
      <c r="D2432" s="222"/>
    </row>
    <row r="2433" spans="4:4" x14ac:dyDescent="0.25">
      <c r="D2433" s="222"/>
    </row>
    <row r="2434" spans="4:4" x14ac:dyDescent="0.25">
      <c r="D2434" s="222"/>
    </row>
    <row r="2435" spans="4:4" x14ac:dyDescent="0.25">
      <c r="D2435" s="222"/>
    </row>
    <row r="2436" spans="4:4" x14ac:dyDescent="0.25">
      <c r="D2436" s="222"/>
    </row>
    <row r="2437" spans="4:4" x14ac:dyDescent="0.25">
      <c r="D2437" s="222"/>
    </row>
    <row r="2438" spans="4:4" x14ac:dyDescent="0.25">
      <c r="D2438" s="222"/>
    </row>
    <row r="2439" spans="4:4" x14ac:dyDescent="0.25">
      <c r="D2439" s="222"/>
    </row>
    <row r="2440" spans="4:4" x14ac:dyDescent="0.25">
      <c r="D2440" s="222"/>
    </row>
    <row r="2441" spans="4:4" x14ac:dyDescent="0.25">
      <c r="D2441" s="222"/>
    </row>
    <row r="2442" spans="4:4" x14ac:dyDescent="0.25">
      <c r="D2442" s="222"/>
    </row>
    <row r="2443" spans="4:4" x14ac:dyDescent="0.25">
      <c r="D2443" s="222"/>
    </row>
    <row r="2444" spans="4:4" x14ac:dyDescent="0.25">
      <c r="D2444" s="222"/>
    </row>
    <row r="2445" spans="4:4" x14ac:dyDescent="0.25">
      <c r="D2445" s="222"/>
    </row>
    <row r="2446" spans="4:4" x14ac:dyDescent="0.25">
      <c r="D2446" s="222"/>
    </row>
    <row r="2447" spans="4:4" x14ac:dyDescent="0.25">
      <c r="D2447" s="222"/>
    </row>
    <row r="2448" spans="4:4" x14ac:dyDescent="0.25">
      <c r="D2448" s="222"/>
    </row>
    <row r="2449" spans="4:4" x14ac:dyDescent="0.25">
      <c r="D2449" s="222"/>
    </row>
    <row r="2450" spans="4:4" x14ac:dyDescent="0.25">
      <c r="D2450" s="222"/>
    </row>
    <row r="2451" spans="4:4" x14ac:dyDescent="0.25">
      <c r="D2451" s="222"/>
    </row>
    <row r="2452" spans="4:4" x14ac:dyDescent="0.25">
      <c r="D2452" s="222"/>
    </row>
    <row r="2453" spans="4:4" x14ac:dyDescent="0.25">
      <c r="D2453" s="222"/>
    </row>
    <row r="2454" spans="4:4" x14ac:dyDescent="0.25">
      <c r="D2454" s="222"/>
    </row>
    <row r="2455" spans="4:4" x14ac:dyDescent="0.25">
      <c r="D2455" s="222"/>
    </row>
    <row r="2456" spans="4:4" x14ac:dyDescent="0.25">
      <c r="D2456" s="222"/>
    </row>
    <row r="2457" spans="4:4" x14ac:dyDescent="0.25">
      <c r="D2457" s="222"/>
    </row>
    <row r="2458" spans="4:4" x14ac:dyDescent="0.25">
      <c r="D2458" s="222"/>
    </row>
    <row r="2459" spans="4:4" x14ac:dyDescent="0.25">
      <c r="D2459" s="222"/>
    </row>
    <row r="2460" spans="4:4" x14ac:dyDescent="0.25">
      <c r="D2460" s="222"/>
    </row>
    <row r="2461" spans="4:4" x14ac:dyDescent="0.25">
      <c r="D2461" s="222"/>
    </row>
    <row r="2462" spans="4:4" x14ac:dyDescent="0.25">
      <c r="D2462" s="222"/>
    </row>
    <row r="2463" spans="4:4" x14ac:dyDescent="0.25">
      <c r="D2463" s="222"/>
    </row>
    <row r="2464" spans="4:4" x14ac:dyDescent="0.25">
      <c r="D2464" s="222"/>
    </row>
    <row r="2465" spans="4:4" x14ac:dyDescent="0.25">
      <c r="D2465" s="222"/>
    </row>
    <row r="2466" spans="4:4" x14ac:dyDescent="0.25">
      <c r="D2466" s="222"/>
    </row>
    <row r="2467" spans="4:4" x14ac:dyDescent="0.25">
      <c r="D2467" s="222"/>
    </row>
    <row r="2468" spans="4:4" x14ac:dyDescent="0.25">
      <c r="D2468" s="222"/>
    </row>
    <row r="2469" spans="4:4" x14ac:dyDescent="0.25">
      <c r="D2469" s="222"/>
    </row>
    <row r="2470" spans="4:4" x14ac:dyDescent="0.25">
      <c r="D2470" s="222"/>
    </row>
    <row r="2471" spans="4:4" x14ac:dyDescent="0.25">
      <c r="D2471" s="222"/>
    </row>
    <row r="2472" spans="4:4" x14ac:dyDescent="0.25">
      <c r="D2472" s="222"/>
    </row>
    <row r="2473" spans="4:4" x14ac:dyDescent="0.25">
      <c r="D2473" s="222"/>
    </row>
    <row r="2474" spans="4:4" x14ac:dyDescent="0.25">
      <c r="D2474" s="222"/>
    </row>
    <row r="2475" spans="4:4" x14ac:dyDescent="0.25">
      <c r="D2475" s="222"/>
    </row>
    <row r="2476" spans="4:4" x14ac:dyDescent="0.25">
      <c r="D2476" s="222"/>
    </row>
    <row r="2477" spans="4:4" x14ac:dyDescent="0.25">
      <c r="D2477" s="222"/>
    </row>
    <row r="2478" spans="4:4" x14ac:dyDescent="0.25">
      <c r="D2478" s="222"/>
    </row>
    <row r="2479" spans="4:4" x14ac:dyDescent="0.25">
      <c r="D2479" s="222"/>
    </row>
    <row r="2480" spans="4:4" x14ac:dyDescent="0.25">
      <c r="D2480" s="222"/>
    </row>
    <row r="2481" spans="4:4" x14ac:dyDescent="0.25">
      <c r="D2481" s="222"/>
    </row>
    <row r="2482" spans="4:4" x14ac:dyDescent="0.25">
      <c r="D2482" s="222"/>
    </row>
    <row r="2483" spans="4:4" x14ac:dyDescent="0.25">
      <c r="D2483" s="222"/>
    </row>
    <row r="2484" spans="4:4" x14ac:dyDescent="0.25">
      <c r="D2484" s="222"/>
    </row>
    <row r="2485" spans="4:4" x14ac:dyDescent="0.25">
      <c r="D2485" s="222"/>
    </row>
    <row r="2486" spans="4:4" x14ac:dyDescent="0.25">
      <c r="D2486" s="222"/>
    </row>
    <row r="2487" spans="4:4" x14ac:dyDescent="0.25">
      <c r="D2487" s="222"/>
    </row>
    <row r="2488" spans="4:4" x14ac:dyDescent="0.25">
      <c r="D2488" s="222"/>
    </row>
    <row r="2489" spans="4:4" x14ac:dyDescent="0.25">
      <c r="D2489" s="222"/>
    </row>
    <row r="2490" spans="4:4" x14ac:dyDescent="0.25">
      <c r="D2490" s="222"/>
    </row>
    <row r="2491" spans="4:4" x14ac:dyDescent="0.25">
      <c r="D2491" s="222"/>
    </row>
    <row r="2492" spans="4:4" x14ac:dyDescent="0.25">
      <c r="D2492" s="222"/>
    </row>
    <row r="2493" spans="4:4" x14ac:dyDescent="0.25">
      <c r="D2493" s="222"/>
    </row>
    <row r="2494" spans="4:4" x14ac:dyDescent="0.25">
      <c r="D2494" s="222"/>
    </row>
    <row r="2495" spans="4:4" x14ac:dyDescent="0.25">
      <c r="D2495" s="222"/>
    </row>
    <row r="2496" spans="4:4" x14ac:dyDescent="0.25">
      <c r="D2496" s="222"/>
    </row>
    <row r="2497" spans="4:4" x14ac:dyDescent="0.25">
      <c r="D2497" s="222"/>
    </row>
    <row r="2498" spans="4:4" x14ac:dyDescent="0.25">
      <c r="D2498" s="222"/>
    </row>
    <row r="2499" spans="4:4" x14ac:dyDescent="0.25">
      <c r="D2499" s="222"/>
    </row>
    <row r="2500" spans="4:4" x14ac:dyDescent="0.25">
      <c r="D2500" s="222"/>
    </row>
    <row r="2501" spans="4:4" x14ac:dyDescent="0.25">
      <c r="D2501" s="222"/>
    </row>
    <row r="2502" spans="4:4" x14ac:dyDescent="0.25">
      <c r="D2502" s="222"/>
    </row>
    <row r="2503" spans="4:4" x14ac:dyDescent="0.25">
      <c r="D2503" s="222"/>
    </row>
    <row r="2504" spans="4:4" x14ac:dyDescent="0.25">
      <c r="D2504" s="222"/>
    </row>
    <row r="2505" spans="4:4" x14ac:dyDescent="0.25">
      <c r="D2505" s="222"/>
    </row>
    <row r="2506" spans="4:4" x14ac:dyDescent="0.25">
      <c r="D2506" s="222"/>
    </row>
    <row r="2507" spans="4:4" x14ac:dyDescent="0.25">
      <c r="D2507" s="222"/>
    </row>
    <row r="2508" spans="4:4" x14ac:dyDescent="0.25">
      <c r="D2508" s="222"/>
    </row>
    <row r="2509" spans="4:4" x14ac:dyDescent="0.25">
      <c r="D2509" s="222"/>
    </row>
    <row r="2510" spans="4:4" x14ac:dyDescent="0.25">
      <c r="D2510" s="222"/>
    </row>
    <row r="2511" spans="4:4" x14ac:dyDescent="0.25">
      <c r="D2511" s="222"/>
    </row>
    <row r="2512" spans="4:4" x14ac:dyDescent="0.25">
      <c r="D2512" s="222"/>
    </row>
    <row r="2513" spans="4:4" x14ac:dyDescent="0.25">
      <c r="D2513" s="222"/>
    </row>
    <row r="2514" spans="4:4" x14ac:dyDescent="0.25">
      <c r="D2514" s="222"/>
    </row>
    <row r="2515" spans="4:4" x14ac:dyDescent="0.25">
      <c r="D2515" s="222"/>
    </row>
    <row r="2516" spans="4:4" x14ac:dyDescent="0.25">
      <c r="D2516" s="222"/>
    </row>
    <row r="2517" spans="4:4" x14ac:dyDescent="0.25">
      <c r="D2517" s="222"/>
    </row>
    <row r="2518" spans="4:4" x14ac:dyDescent="0.25">
      <c r="D2518" s="222"/>
    </row>
    <row r="2519" spans="4:4" x14ac:dyDescent="0.25">
      <c r="D2519" s="222"/>
    </row>
    <row r="2520" spans="4:4" x14ac:dyDescent="0.25">
      <c r="D2520" s="222"/>
    </row>
    <row r="2521" spans="4:4" x14ac:dyDescent="0.25">
      <c r="D2521" s="222"/>
    </row>
    <row r="2522" spans="4:4" x14ac:dyDescent="0.25">
      <c r="D2522" s="222"/>
    </row>
    <row r="2523" spans="4:4" x14ac:dyDescent="0.25">
      <c r="D2523" s="222"/>
    </row>
    <row r="2524" spans="4:4" x14ac:dyDescent="0.25">
      <c r="D2524" s="222"/>
    </row>
    <row r="2525" spans="4:4" x14ac:dyDescent="0.25">
      <c r="D2525" s="222"/>
    </row>
    <row r="2526" spans="4:4" x14ac:dyDescent="0.25">
      <c r="D2526" s="222"/>
    </row>
    <row r="2527" spans="4:4" x14ac:dyDescent="0.25">
      <c r="D2527" s="222"/>
    </row>
    <row r="2528" spans="4:4" x14ac:dyDescent="0.25">
      <c r="D2528" s="222"/>
    </row>
    <row r="2529" spans="4:4" x14ac:dyDescent="0.25">
      <c r="D2529" s="222"/>
    </row>
    <row r="2530" spans="4:4" x14ac:dyDescent="0.25">
      <c r="D2530" s="222"/>
    </row>
    <row r="2531" spans="4:4" x14ac:dyDescent="0.25">
      <c r="D2531" s="222"/>
    </row>
    <row r="2532" spans="4:4" x14ac:dyDescent="0.25">
      <c r="D2532" s="222"/>
    </row>
    <row r="2533" spans="4:4" x14ac:dyDescent="0.25">
      <c r="D2533" s="222"/>
    </row>
    <row r="2534" spans="4:4" x14ac:dyDescent="0.25">
      <c r="D2534" s="222"/>
    </row>
    <row r="2535" spans="4:4" x14ac:dyDescent="0.25">
      <c r="D2535" s="222"/>
    </row>
    <row r="2536" spans="4:4" x14ac:dyDescent="0.25">
      <c r="D2536" s="222"/>
    </row>
    <row r="2537" spans="4:4" x14ac:dyDescent="0.25">
      <c r="D2537" s="222"/>
    </row>
    <row r="2538" spans="4:4" x14ac:dyDescent="0.25">
      <c r="D2538" s="222"/>
    </row>
    <row r="2539" spans="4:4" x14ac:dyDescent="0.25">
      <c r="D2539" s="222"/>
    </row>
    <row r="2540" spans="4:4" x14ac:dyDescent="0.25">
      <c r="D2540" s="222"/>
    </row>
    <row r="2541" spans="4:4" x14ac:dyDescent="0.25">
      <c r="D2541" s="222"/>
    </row>
    <row r="2542" spans="4:4" x14ac:dyDescent="0.25">
      <c r="D2542" s="222"/>
    </row>
    <row r="2543" spans="4:4" x14ac:dyDescent="0.25">
      <c r="D2543" s="222"/>
    </row>
    <row r="2544" spans="4:4" x14ac:dyDescent="0.25">
      <c r="D2544" s="222"/>
    </row>
    <row r="2545" spans="4:4" x14ac:dyDescent="0.25">
      <c r="D2545" s="222"/>
    </row>
    <row r="2546" spans="4:4" x14ac:dyDescent="0.25">
      <c r="D2546" s="222"/>
    </row>
    <row r="2547" spans="4:4" x14ac:dyDescent="0.25">
      <c r="D2547" s="222"/>
    </row>
    <row r="2548" spans="4:4" x14ac:dyDescent="0.25">
      <c r="D2548" s="222"/>
    </row>
    <row r="2549" spans="4:4" x14ac:dyDescent="0.25">
      <c r="D2549" s="222"/>
    </row>
    <row r="2550" spans="4:4" x14ac:dyDescent="0.25">
      <c r="D2550" s="222"/>
    </row>
    <row r="2551" spans="4:4" x14ac:dyDescent="0.25">
      <c r="D2551" s="222"/>
    </row>
    <row r="2552" spans="4:4" x14ac:dyDescent="0.25">
      <c r="D2552" s="222"/>
    </row>
    <row r="2553" spans="4:4" x14ac:dyDescent="0.25">
      <c r="D2553" s="222"/>
    </row>
    <row r="2554" spans="4:4" x14ac:dyDescent="0.25">
      <c r="D2554" s="222"/>
    </row>
    <row r="2555" spans="4:4" x14ac:dyDescent="0.25">
      <c r="D2555" s="222"/>
    </row>
    <row r="2556" spans="4:4" x14ac:dyDescent="0.25">
      <c r="D2556" s="222"/>
    </row>
    <row r="2557" spans="4:4" x14ac:dyDescent="0.25">
      <c r="D2557" s="222"/>
    </row>
    <row r="2558" spans="4:4" x14ac:dyDescent="0.25">
      <c r="D2558" s="222"/>
    </row>
    <row r="2559" spans="4:4" x14ac:dyDescent="0.25">
      <c r="D2559" s="222"/>
    </row>
    <row r="2560" spans="4:4" x14ac:dyDescent="0.25">
      <c r="D2560" s="222"/>
    </row>
    <row r="2561" spans="4:4" x14ac:dyDescent="0.25">
      <c r="D2561" s="222"/>
    </row>
    <row r="2562" spans="4:4" x14ac:dyDescent="0.25">
      <c r="D2562" s="222"/>
    </row>
    <row r="2563" spans="4:4" x14ac:dyDescent="0.25">
      <c r="D2563" s="222"/>
    </row>
    <row r="2564" spans="4:4" x14ac:dyDescent="0.25">
      <c r="D2564" s="222"/>
    </row>
    <row r="2565" spans="4:4" x14ac:dyDescent="0.25">
      <c r="D2565" s="222"/>
    </row>
    <row r="2566" spans="4:4" x14ac:dyDescent="0.25">
      <c r="D2566" s="222"/>
    </row>
    <row r="2567" spans="4:4" x14ac:dyDescent="0.25">
      <c r="D2567" s="222"/>
    </row>
    <row r="2568" spans="4:4" x14ac:dyDescent="0.25">
      <c r="D2568" s="222"/>
    </row>
    <row r="2569" spans="4:4" x14ac:dyDescent="0.25">
      <c r="D2569" s="222"/>
    </row>
    <row r="2570" spans="4:4" x14ac:dyDescent="0.25">
      <c r="D2570" s="222"/>
    </row>
    <row r="2571" spans="4:4" x14ac:dyDescent="0.25">
      <c r="D2571" s="222"/>
    </row>
    <row r="2572" spans="4:4" x14ac:dyDescent="0.25">
      <c r="D2572" s="222"/>
    </row>
    <row r="2573" spans="4:4" x14ac:dyDescent="0.25">
      <c r="D2573" s="222"/>
    </row>
    <row r="2574" spans="4:4" x14ac:dyDescent="0.25">
      <c r="D2574" s="222"/>
    </row>
    <row r="2575" spans="4:4" x14ac:dyDescent="0.25">
      <c r="D2575" s="222"/>
    </row>
    <row r="2576" spans="4:4" x14ac:dyDescent="0.25">
      <c r="D2576" s="222"/>
    </row>
    <row r="2577" spans="4:4" x14ac:dyDescent="0.25">
      <c r="D2577" s="222"/>
    </row>
    <row r="2578" spans="4:4" x14ac:dyDescent="0.25">
      <c r="D2578" s="222"/>
    </row>
    <row r="2579" spans="4:4" x14ac:dyDescent="0.25">
      <c r="D2579" s="222"/>
    </row>
    <row r="2580" spans="4:4" x14ac:dyDescent="0.25">
      <c r="D2580" s="222"/>
    </row>
    <row r="2581" spans="4:4" x14ac:dyDescent="0.25">
      <c r="D2581" s="222"/>
    </row>
    <row r="2582" spans="4:4" x14ac:dyDescent="0.25">
      <c r="D2582" s="222"/>
    </row>
    <row r="2583" spans="4:4" x14ac:dyDescent="0.25">
      <c r="D2583" s="222"/>
    </row>
    <row r="2584" spans="4:4" x14ac:dyDescent="0.25">
      <c r="D2584" s="222"/>
    </row>
    <row r="2585" spans="4:4" x14ac:dyDescent="0.25">
      <c r="D2585" s="222"/>
    </row>
    <row r="2586" spans="4:4" x14ac:dyDescent="0.25">
      <c r="D2586" s="222"/>
    </row>
    <row r="2587" spans="4:4" x14ac:dyDescent="0.25">
      <c r="D2587" s="222"/>
    </row>
    <row r="2588" spans="4:4" x14ac:dyDescent="0.25">
      <c r="D2588" s="222"/>
    </row>
    <row r="2589" spans="4:4" x14ac:dyDescent="0.25">
      <c r="D2589" s="222"/>
    </row>
    <row r="2590" spans="4:4" x14ac:dyDescent="0.25">
      <c r="D2590" s="222"/>
    </row>
    <row r="2591" spans="4:4" x14ac:dyDescent="0.25">
      <c r="D2591" s="222"/>
    </row>
    <row r="2592" spans="4:4" x14ac:dyDescent="0.25">
      <c r="D2592" s="222"/>
    </row>
    <row r="2593" spans="4:4" x14ac:dyDescent="0.25">
      <c r="D2593" s="222"/>
    </row>
    <row r="2594" spans="4:4" x14ac:dyDescent="0.25">
      <c r="D2594" s="222"/>
    </row>
    <row r="2595" spans="4:4" x14ac:dyDescent="0.25">
      <c r="D2595" s="222"/>
    </row>
    <row r="2596" spans="4:4" x14ac:dyDescent="0.25">
      <c r="D2596" s="222"/>
    </row>
    <row r="2597" spans="4:4" x14ac:dyDescent="0.25">
      <c r="D2597" s="222"/>
    </row>
    <row r="2598" spans="4:4" x14ac:dyDescent="0.25">
      <c r="D2598" s="222"/>
    </row>
    <row r="2599" spans="4:4" x14ac:dyDescent="0.25">
      <c r="D2599" s="222"/>
    </row>
    <row r="2600" spans="4:4" x14ac:dyDescent="0.25">
      <c r="D2600" s="222"/>
    </row>
    <row r="2601" spans="4:4" x14ac:dyDescent="0.25">
      <c r="D2601" s="222"/>
    </row>
    <row r="2602" spans="4:4" x14ac:dyDescent="0.25">
      <c r="D2602" s="222"/>
    </row>
    <row r="2603" spans="4:4" x14ac:dyDescent="0.25">
      <c r="D2603" s="222"/>
    </row>
    <row r="2604" spans="4:4" x14ac:dyDescent="0.25">
      <c r="D2604" s="222"/>
    </row>
    <row r="2605" spans="4:4" x14ac:dyDescent="0.25">
      <c r="D2605" s="222"/>
    </row>
    <row r="2606" spans="4:4" x14ac:dyDescent="0.25">
      <c r="D2606" s="222"/>
    </row>
    <row r="2607" spans="4:4" x14ac:dyDescent="0.25">
      <c r="D2607" s="222"/>
    </row>
    <row r="2608" spans="4:4" x14ac:dyDescent="0.25">
      <c r="D2608" s="222"/>
    </row>
    <row r="2609" spans="4:4" x14ac:dyDescent="0.25">
      <c r="D2609" s="222"/>
    </row>
    <row r="2610" spans="4:4" x14ac:dyDescent="0.25">
      <c r="D2610" s="222"/>
    </row>
    <row r="2611" spans="4:4" x14ac:dyDescent="0.25">
      <c r="D2611" s="222"/>
    </row>
    <row r="2612" spans="4:4" x14ac:dyDescent="0.25">
      <c r="D2612" s="222"/>
    </row>
    <row r="2613" spans="4:4" x14ac:dyDescent="0.25">
      <c r="D2613" s="222"/>
    </row>
    <row r="2614" spans="4:4" x14ac:dyDescent="0.25">
      <c r="D2614" s="222"/>
    </row>
    <row r="2615" spans="4:4" x14ac:dyDescent="0.25">
      <c r="D2615" s="222"/>
    </row>
    <row r="2616" spans="4:4" x14ac:dyDescent="0.25">
      <c r="D2616" s="222"/>
    </row>
    <row r="2617" spans="4:4" x14ac:dyDescent="0.25">
      <c r="D2617" s="222"/>
    </row>
    <row r="2618" spans="4:4" x14ac:dyDescent="0.25">
      <c r="D2618" s="222"/>
    </row>
    <row r="2619" spans="4:4" x14ac:dyDescent="0.25">
      <c r="D2619" s="222"/>
    </row>
    <row r="2620" spans="4:4" x14ac:dyDescent="0.25">
      <c r="D2620" s="222"/>
    </row>
    <row r="2621" spans="4:4" x14ac:dyDescent="0.25">
      <c r="D2621" s="222"/>
    </row>
    <row r="2622" spans="4:4" x14ac:dyDescent="0.25">
      <c r="D2622" s="222"/>
    </row>
    <row r="2623" spans="4:4" x14ac:dyDescent="0.25">
      <c r="D2623" s="222"/>
    </row>
    <row r="2624" spans="4:4" x14ac:dyDescent="0.25">
      <c r="D2624" s="222"/>
    </row>
    <row r="2625" spans="4:4" x14ac:dyDescent="0.25">
      <c r="D2625" s="222"/>
    </row>
    <row r="2626" spans="4:4" x14ac:dyDescent="0.25">
      <c r="D2626" s="222"/>
    </row>
    <row r="2627" spans="4:4" x14ac:dyDescent="0.25">
      <c r="D2627" s="222"/>
    </row>
    <row r="2628" spans="4:4" x14ac:dyDescent="0.25">
      <c r="D2628" s="222"/>
    </row>
    <row r="2629" spans="4:4" x14ac:dyDescent="0.25">
      <c r="D2629" s="222"/>
    </row>
    <row r="2630" spans="4:4" x14ac:dyDescent="0.25">
      <c r="D2630" s="222"/>
    </row>
    <row r="2631" spans="4:4" x14ac:dyDescent="0.25">
      <c r="D2631" s="222"/>
    </row>
    <row r="2632" spans="4:4" x14ac:dyDescent="0.25">
      <c r="D2632" s="222"/>
    </row>
    <row r="2633" spans="4:4" x14ac:dyDescent="0.25">
      <c r="D2633" s="222"/>
    </row>
    <row r="2634" spans="4:4" x14ac:dyDescent="0.25">
      <c r="D2634" s="222"/>
    </row>
    <row r="2635" spans="4:4" x14ac:dyDescent="0.25">
      <c r="D2635" s="222"/>
    </row>
    <row r="2636" spans="4:4" x14ac:dyDescent="0.25">
      <c r="D2636" s="222"/>
    </row>
    <row r="2637" spans="4:4" x14ac:dyDescent="0.25">
      <c r="D2637" s="222"/>
    </row>
    <row r="2638" spans="4:4" x14ac:dyDescent="0.25">
      <c r="D2638" s="222"/>
    </row>
    <row r="2639" spans="4:4" x14ac:dyDescent="0.25">
      <c r="D2639" s="222"/>
    </row>
    <row r="2640" spans="4:4" x14ac:dyDescent="0.25">
      <c r="D2640" s="222"/>
    </row>
    <row r="2641" spans="4:4" x14ac:dyDescent="0.25">
      <c r="D2641" s="222"/>
    </row>
    <row r="2642" spans="4:4" x14ac:dyDescent="0.25">
      <c r="D2642" s="222"/>
    </row>
    <row r="2643" spans="4:4" x14ac:dyDescent="0.25">
      <c r="D2643" s="222"/>
    </row>
    <row r="2644" spans="4:4" x14ac:dyDescent="0.25">
      <c r="D2644" s="222"/>
    </row>
    <row r="2645" spans="4:4" x14ac:dyDescent="0.25">
      <c r="D2645" s="222"/>
    </row>
    <row r="2646" spans="4:4" x14ac:dyDescent="0.25">
      <c r="D2646" s="222"/>
    </row>
    <row r="2647" spans="4:4" x14ac:dyDescent="0.25">
      <c r="D2647" s="222"/>
    </row>
    <row r="2648" spans="4:4" x14ac:dyDescent="0.25">
      <c r="D2648" s="222"/>
    </row>
    <row r="2649" spans="4:4" x14ac:dyDescent="0.25">
      <c r="D2649" s="222"/>
    </row>
    <row r="2650" spans="4:4" x14ac:dyDescent="0.25">
      <c r="D2650" s="222"/>
    </row>
    <row r="2651" spans="4:4" x14ac:dyDescent="0.25">
      <c r="D2651" s="222"/>
    </row>
    <row r="2652" spans="4:4" x14ac:dyDescent="0.25">
      <c r="D2652" s="222"/>
    </row>
    <row r="2653" spans="4:4" x14ac:dyDescent="0.25">
      <c r="D2653" s="222"/>
    </row>
    <row r="2654" spans="4:4" x14ac:dyDescent="0.25">
      <c r="D2654" s="222"/>
    </row>
    <row r="2655" spans="4:4" x14ac:dyDescent="0.25">
      <c r="D2655" s="222"/>
    </row>
    <row r="2656" spans="4:4" x14ac:dyDescent="0.25">
      <c r="D2656" s="222"/>
    </row>
    <row r="2657" spans="4:4" x14ac:dyDescent="0.25">
      <c r="D2657" s="222"/>
    </row>
    <row r="2658" spans="4:4" x14ac:dyDescent="0.25">
      <c r="D2658" s="222"/>
    </row>
    <row r="2659" spans="4:4" x14ac:dyDescent="0.25">
      <c r="D2659" s="222"/>
    </row>
    <row r="2660" spans="4:4" x14ac:dyDescent="0.25">
      <c r="D2660" s="222"/>
    </row>
    <row r="2661" spans="4:4" x14ac:dyDescent="0.25">
      <c r="D2661" s="222"/>
    </row>
    <row r="2662" spans="4:4" x14ac:dyDescent="0.25">
      <c r="D2662" s="222"/>
    </row>
    <row r="2663" spans="4:4" x14ac:dyDescent="0.25">
      <c r="D2663" s="222"/>
    </row>
    <row r="2664" spans="4:4" x14ac:dyDescent="0.25">
      <c r="D2664" s="222"/>
    </row>
    <row r="2665" spans="4:4" x14ac:dyDescent="0.25">
      <c r="D2665" s="222"/>
    </row>
    <row r="2666" spans="4:4" x14ac:dyDescent="0.25">
      <c r="D2666" s="222"/>
    </row>
    <row r="2667" spans="4:4" x14ac:dyDescent="0.25">
      <c r="D2667" s="222"/>
    </row>
    <row r="2668" spans="4:4" x14ac:dyDescent="0.25">
      <c r="D2668" s="222"/>
    </row>
    <row r="2669" spans="4:4" x14ac:dyDescent="0.25">
      <c r="D2669" s="222"/>
    </row>
    <row r="2670" spans="4:4" x14ac:dyDescent="0.25">
      <c r="D2670" s="222"/>
    </row>
    <row r="2671" spans="4:4" x14ac:dyDescent="0.25">
      <c r="D2671" s="222"/>
    </row>
    <row r="2672" spans="4:4" x14ac:dyDescent="0.25">
      <c r="D2672" s="222"/>
    </row>
    <row r="2673" spans="4:4" x14ac:dyDescent="0.25">
      <c r="D2673" s="222"/>
    </row>
    <row r="2674" spans="4:4" x14ac:dyDescent="0.25">
      <c r="D2674" s="222"/>
    </row>
    <row r="2675" spans="4:4" x14ac:dyDescent="0.25">
      <c r="D2675" s="222"/>
    </row>
    <row r="2676" spans="4:4" x14ac:dyDescent="0.25">
      <c r="D2676" s="222"/>
    </row>
    <row r="2677" spans="4:4" x14ac:dyDescent="0.25">
      <c r="D2677" s="222"/>
    </row>
    <row r="2678" spans="4:4" x14ac:dyDescent="0.25">
      <c r="D2678" s="222"/>
    </row>
    <row r="2679" spans="4:4" x14ac:dyDescent="0.25">
      <c r="D2679" s="222"/>
    </row>
    <row r="2680" spans="4:4" x14ac:dyDescent="0.25">
      <c r="D2680" s="222"/>
    </row>
    <row r="2681" spans="4:4" x14ac:dyDescent="0.25">
      <c r="D2681" s="222"/>
    </row>
    <row r="2682" spans="4:4" x14ac:dyDescent="0.25">
      <c r="D2682" s="222"/>
    </row>
    <row r="2683" spans="4:4" x14ac:dyDescent="0.25">
      <c r="D2683" s="222"/>
    </row>
    <row r="2684" spans="4:4" x14ac:dyDescent="0.25">
      <c r="D2684" s="222"/>
    </row>
    <row r="2685" spans="4:4" x14ac:dyDescent="0.25">
      <c r="D2685" s="222"/>
    </row>
    <row r="2686" spans="4:4" x14ac:dyDescent="0.25">
      <c r="D2686" s="222"/>
    </row>
    <row r="2687" spans="4:4" x14ac:dyDescent="0.25">
      <c r="D2687" s="222"/>
    </row>
    <row r="2688" spans="4:4" x14ac:dyDescent="0.25">
      <c r="D2688" s="222"/>
    </row>
    <row r="2689" spans="4:4" x14ac:dyDescent="0.25">
      <c r="D2689" s="222"/>
    </row>
    <row r="2690" spans="4:4" x14ac:dyDescent="0.25">
      <c r="D2690" s="222"/>
    </row>
    <row r="2691" spans="4:4" x14ac:dyDescent="0.25">
      <c r="D2691" s="222"/>
    </row>
    <row r="2692" spans="4:4" x14ac:dyDescent="0.25">
      <c r="D2692" s="222"/>
    </row>
    <row r="2693" spans="4:4" x14ac:dyDescent="0.25">
      <c r="D2693" s="222"/>
    </row>
    <row r="2694" spans="4:4" x14ac:dyDescent="0.25">
      <c r="D2694" s="222"/>
    </row>
    <row r="2695" spans="4:4" x14ac:dyDescent="0.25">
      <c r="D2695" s="222"/>
    </row>
    <row r="2696" spans="4:4" x14ac:dyDescent="0.25">
      <c r="D2696" s="222"/>
    </row>
    <row r="2697" spans="4:4" x14ac:dyDescent="0.25">
      <c r="D2697" s="222"/>
    </row>
    <row r="2698" spans="4:4" x14ac:dyDescent="0.25">
      <c r="D2698" s="222"/>
    </row>
    <row r="2699" spans="4:4" x14ac:dyDescent="0.25">
      <c r="D2699" s="222"/>
    </row>
    <row r="2700" spans="4:4" x14ac:dyDescent="0.25">
      <c r="D2700" s="222"/>
    </row>
    <row r="2701" spans="4:4" x14ac:dyDescent="0.25">
      <c r="D2701" s="222"/>
    </row>
    <row r="2702" spans="4:4" x14ac:dyDescent="0.25">
      <c r="D2702" s="222"/>
    </row>
    <row r="2703" spans="4:4" x14ac:dyDescent="0.25">
      <c r="D2703" s="222"/>
    </row>
    <row r="2704" spans="4:4" x14ac:dyDescent="0.25">
      <c r="D2704" s="222"/>
    </row>
    <row r="2705" spans="4:4" x14ac:dyDescent="0.25">
      <c r="D2705" s="222"/>
    </row>
    <row r="2706" spans="4:4" x14ac:dyDescent="0.25">
      <c r="D2706" s="222"/>
    </row>
    <row r="2707" spans="4:4" x14ac:dyDescent="0.25">
      <c r="D2707" s="222"/>
    </row>
    <row r="2708" spans="4:4" x14ac:dyDescent="0.25">
      <c r="D2708" s="222"/>
    </row>
    <row r="2709" spans="4:4" x14ac:dyDescent="0.25">
      <c r="D2709" s="222"/>
    </row>
    <row r="2710" spans="4:4" x14ac:dyDescent="0.25">
      <c r="D2710" s="222"/>
    </row>
    <row r="2711" spans="4:4" x14ac:dyDescent="0.25">
      <c r="D2711" s="222"/>
    </row>
    <row r="2712" spans="4:4" x14ac:dyDescent="0.25">
      <c r="D2712" s="222"/>
    </row>
    <row r="2713" spans="4:4" x14ac:dyDescent="0.25">
      <c r="D2713" s="222"/>
    </row>
    <row r="2714" spans="4:4" x14ac:dyDescent="0.25">
      <c r="D2714" s="222"/>
    </row>
    <row r="2715" spans="4:4" x14ac:dyDescent="0.25">
      <c r="D2715" s="222"/>
    </row>
    <row r="2716" spans="4:4" x14ac:dyDescent="0.25">
      <c r="D2716" s="222"/>
    </row>
    <row r="2717" spans="4:4" x14ac:dyDescent="0.25">
      <c r="D2717" s="222"/>
    </row>
    <row r="2718" spans="4:4" x14ac:dyDescent="0.25">
      <c r="D2718" s="222"/>
    </row>
    <row r="2719" spans="4:4" x14ac:dyDescent="0.25">
      <c r="D2719" s="222"/>
    </row>
    <row r="2720" spans="4:4" x14ac:dyDescent="0.25">
      <c r="D2720" s="222"/>
    </row>
    <row r="2721" spans="4:4" x14ac:dyDescent="0.25">
      <c r="D2721" s="222"/>
    </row>
    <row r="2722" spans="4:4" x14ac:dyDescent="0.25">
      <c r="D2722" s="222"/>
    </row>
    <row r="2723" spans="4:4" x14ac:dyDescent="0.25">
      <c r="D2723" s="222"/>
    </row>
    <row r="2724" spans="4:4" x14ac:dyDescent="0.25">
      <c r="D2724" s="222"/>
    </row>
    <row r="2725" spans="4:4" x14ac:dyDescent="0.25">
      <c r="D2725" s="222"/>
    </row>
    <row r="2726" spans="4:4" x14ac:dyDescent="0.25">
      <c r="D2726" s="222"/>
    </row>
    <row r="2727" spans="4:4" x14ac:dyDescent="0.25">
      <c r="D2727" s="222"/>
    </row>
    <row r="2728" spans="4:4" x14ac:dyDescent="0.25">
      <c r="D2728" s="222"/>
    </row>
    <row r="2729" spans="4:4" x14ac:dyDescent="0.25">
      <c r="D2729" s="222"/>
    </row>
    <row r="2730" spans="4:4" x14ac:dyDescent="0.25">
      <c r="D2730" s="222"/>
    </row>
    <row r="2731" spans="4:4" x14ac:dyDescent="0.25">
      <c r="D2731" s="222"/>
    </row>
    <row r="2732" spans="4:4" x14ac:dyDescent="0.25">
      <c r="D2732" s="222"/>
    </row>
    <row r="2733" spans="4:4" x14ac:dyDescent="0.25">
      <c r="D2733" s="222"/>
    </row>
    <row r="2734" spans="4:4" x14ac:dyDescent="0.25">
      <c r="D2734" s="222"/>
    </row>
    <row r="2735" spans="4:4" x14ac:dyDescent="0.25">
      <c r="D2735" s="222"/>
    </row>
    <row r="2736" spans="4:4" x14ac:dyDescent="0.25">
      <c r="D2736" s="222"/>
    </row>
    <row r="2737" spans="4:4" x14ac:dyDescent="0.25">
      <c r="D2737" s="222"/>
    </row>
    <row r="2738" spans="4:4" x14ac:dyDescent="0.25">
      <c r="D2738" s="222"/>
    </row>
    <row r="2739" spans="4:4" x14ac:dyDescent="0.25">
      <c r="D2739" s="222"/>
    </row>
    <row r="2740" spans="4:4" x14ac:dyDescent="0.25">
      <c r="D2740" s="222"/>
    </row>
    <row r="2741" spans="4:4" x14ac:dyDescent="0.25">
      <c r="D2741" s="222"/>
    </row>
    <row r="2742" spans="4:4" x14ac:dyDescent="0.25">
      <c r="D2742" s="222"/>
    </row>
    <row r="2743" spans="4:4" x14ac:dyDescent="0.25">
      <c r="D2743" s="222"/>
    </row>
    <row r="2744" spans="4:4" x14ac:dyDescent="0.25">
      <c r="D2744" s="222"/>
    </row>
    <row r="2745" spans="4:4" x14ac:dyDescent="0.25">
      <c r="D2745" s="222"/>
    </row>
    <row r="2746" spans="4:4" x14ac:dyDescent="0.25">
      <c r="D2746" s="222"/>
    </row>
    <row r="2747" spans="4:4" x14ac:dyDescent="0.25">
      <c r="D2747" s="222"/>
    </row>
    <row r="2748" spans="4:4" x14ac:dyDescent="0.25">
      <c r="D2748" s="222"/>
    </row>
    <row r="2749" spans="4:4" x14ac:dyDescent="0.25">
      <c r="D2749" s="222"/>
    </row>
    <row r="2750" spans="4:4" x14ac:dyDescent="0.25">
      <c r="D2750" s="222"/>
    </row>
    <row r="2751" spans="4:4" x14ac:dyDescent="0.25">
      <c r="D2751" s="222"/>
    </row>
    <row r="2752" spans="4:4" x14ac:dyDescent="0.25">
      <c r="D2752" s="222"/>
    </row>
    <row r="2753" spans="4:4" x14ac:dyDescent="0.25">
      <c r="D2753" s="222"/>
    </row>
    <row r="2754" spans="4:4" x14ac:dyDescent="0.25">
      <c r="D2754" s="222"/>
    </row>
    <row r="2755" spans="4:4" x14ac:dyDescent="0.25">
      <c r="D2755" s="222"/>
    </row>
    <row r="2756" spans="4:4" x14ac:dyDescent="0.25">
      <c r="D2756" s="222"/>
    </row>
    <row r="2757" spans="4:4" x14ac:dyDescent="0.25">
      <c r="D2757" s="222"/>
    </row>
    <row r="2758" spans="4:4" x14ac:dyDescent="0.25">
      <c r="D2758" s="222"/>
    </row>
    <row r="2759" spans="4:4" x14ac:dyDescent="0.25">
      <c r="D2759" s="222"/>
    </row>
    <row r="2760" spans="4:4" x14ac:dyDescent="0.25">
      <c r="D2760" s="222"/>
    </row>
    <row r="2761" spans="4:4" x14ac:dyDescent="0.25">
      <c r="D2761" s="222"/>
    </row>
    <row r="2762" spans="4:4" x14ac:dyDescent="0.25">
      <c r="D2762" s="222"/>
    </row>
    <row r="2763" spans="4:4" x14ac:dyDescent="0.25">
      <c r="D2763" s="222"/>
    </row>
    <row r="2764" spans="4:4" x14ac:dyDescent="0.25">
      <c r="D2764" s="222"/>
    </row>
    <row r="2765" spans="4:4" x14ac:dyDescent="0.25">
      <c r="D2765" s="222"/>
    </row>
    <row r="2766" spans="4:4" x14ac:dyDescent="0.25">
      <c r="D2766" s="222"/>
    </row>
    <row r="2767" spans="4:4" x14ac:dyDescent="0.25">
      <c r="D2767" s="222"/>
    </row>
    <row r="2768" spans="4:4" x14ac:dyDescent="0.25">
      <c r="D2768" s="222"/>
    </row>
    <row r="2769" spans="4:4" x14ac:dyDescent="0.25">
      <c r="D2769" s="222"/>
    </row>
    <row r="2770" spans="4:4" x14ac:dyDescent="0.25">
      <c r="D2770" s="222"/>
    </row>
    <row r="2771" spans="4:4" x14ac:dyDescent="0.25">
      <c r="D2771" s="222"/>
    </row>
    <row r="2772" spans="4:4" x14ac:dyDescent="0.25">
      <c r="D2772" s="222"/>
    </row>
    <row r="2773" spans="4:4" x14ac:dyDescent="0.25">
      <c r="D2773" s="222"/>
    </row>
    <row r="2774" spans="4:4" x14ac:dyDescent="0.25">
      <c r="D2774" s="222"/>
    </row>
    <row r="2775" spans="4:4" x14ac:dyDescent="0.25">
      <c r="D2775" s="222"/>
    </row>
    <row r="2776" spans="4:4" x14ac:dyDescent="0.25">
      <c r="D2776" s="222"/>
    </row>
    <row r="2777" spans="4:4" x14ac:dyDescent="0.25">
      <c r="D2777" s="222"/>
    </row>
    <row r="2778" spans="4:4" x14ac:dyDescent="0.25">
      <c r="D2778" s="222"/>
    </row>
    <row r="2779" spans="4:4" x14ac:dyDescent="0.25">
      <c r="D2779" s="222"/>
    </row>
    <row r="2780" spans="4:4" x14ac:dyDescent="0.25">
      <c r="D2780" s="222"/>
    </row>
    <row r="2781" spans="4:4" x14ac:dyDescent="0.25">
      <c r="D2781" s="222"/>
    </row>
    <row r="2782" spans="4:4" x14ac:dyDescent="0.25">
      <c r="D2782" s="222"/>
    </row>
    <row r="2783" spans="4:4" x14ac:dyDescent="0.25">
      <c r="D2783" s="222"/>
    </row>
    <row r="2784" spans="4:4" x14ac:dyDescent="0.25">
      <c r="D2784" s="222"/>
    </row>
    <row r="2785" spans="4:4" x14ac:dyDescent="0.25">
      <c r="D2785" s="222"/>
    </row>
    <row r="2786" spans="4:4" x14ac:dyDescent="0.25">
      <c r="D2786" s="222"/>
    </row>
    <row r="2787" spans="4:4" x14ac:dyDescent="0.25">
      <c r="D2787" s="222"/>
    </row>
    <row r="2788" spans="4:4" x14ac:dyDescent="0.25">
      <c r="D2788" s="222"/>
    </row>
    <row r="2789" spans="4:4" x14ac:dyDescent="0.25">
      <c r="D2789" s="222"/>
    </row>
    <row r="2790" spans="4:4" x14ac:dyDescent="0.25">
      <c r="D2790" s="222"/>
    </row>
    <row r="2791" spans="4:4" x14ac:dyDescent="0.25">
      <c r="D2791" s="222"/>
    </row>
    <row r="2792" spans="4:4" x14ac:dyDescent="0.25">
      <c r="D2792" s="222"/>
    </row>
    <row r="2793" spans="4:4" x14ac:dyDescent="0.25">
      <c r="D2793" s="222"/>
    </row>
    <row r="2794" spans="4:4" x14ac:dyDescent="0.25">
      <c r="D2794" s="222"/>
    </row>
    <row r="2795" spans="4:4" x14ac:dyDescent="0.25">
      <c r="D2795" s="222"/>
    </row>
    <row r="2796" spans="4:4" x14ac:dyDescent="0.25">
      <c r="D2796" s="222"/>
    </row>
    <row r="2797" spans="4:4" x14ac:dyDescent="0.25">
      <c r="D2797" s="222"/>
    </row>
    <row r="2798" spans="4:4" x14ac:dyDescent="0.25">
      <c r="D2798" s="222"/>
    </row>
    <row r="2799" spans="4:4" x14ac:dyDescent="0.25">
      <c r="D2799" s="222"/>
    </row>
    <row r="2800" spans="4:4" x14ac:dyDescent="0.25">
      <c r="D2800" s="222"/>
    </row>
    <row r="2801" spans="4:4" x14ac:dyDescent="0.25">
      <c r="D2801" s="222"/>
    </row>
    <row r="2802" spans="4:4" x14ac:dyDescent="0.25">
      <c r="D2802" s="222"/>
    </row>
    <row r="2803" spans="4:4" x14ac:dyDescent="0.25">
      <c r="D2803" s="222"/>
    </row>
    <row r="2804" spans="4:4" x14ac:dyDescent="0.25">
      <c r="D2804" s="222"/>
    </row>
    <row r="2805" spans="4:4" x14ac:dyDescent="0.25">
      <c r="D2805" s="222"/>
    </row>
    <row r="2806" spans="4:4" x14ac:dyDescent="0.25">
      <c r="D2806" s="222"/>
    </row>
    <row r="2807" spans="4:4" x14ac:dyDescent="0.25">
      <c r="D2807" s="222"/>
    </row>
    <row r="2808" spans="4:4" x14ac:dyDescent="0.25">
      <c r="D2808" s="222"/>
    </row>
    <row r="2809" spans="4:4" x14ac:dyDescent="0.25">
      <c r="D2809" s="222"/>
    </row>
    <row r="2810" spans="4:4" x14ac:dyDescent="0.25">
      <c r="D2810" s="222"/>
    </row>
    <row r="2811" spans="4:4" x14ac:dyDescent="0.25">
      <c r="D2811" s="222"/>
    </row>
    <row r="2812" spans="4:4" x14ac:dyDescent="0.25">
      <c r="D2812" s="222"/>
    </row>
    <row r="2813" spans="4:4" x14ac:dyDescent="0.25">
      <c r="D2813" s="222"/>
    </row>
    <row r="2814" spans="4:4" x14ac:dyDescent="0.25">
      <c r="D2814" s="222"/>
    </row>
    <row r="2815" spans="4:4" x14ac:dyDescent="0.25">
      <c r="D2815" s="222"/>
    </row>
    <row r="2816" spans="4:4" x14ac:dyDescent="0.25">
      <c r="D2816" s="222"/>
    </row>
    <row r="2817" spans="4:4" x14ac:dyDescent="0.25">
      <c r="D2817" s="222"/>
    </row>
    <row r="2818" spans="4:4" x14ac:dyDescent="0.25">
      <c r="D2818" s="222"/>
    </row>
    <row r="2819" spans="4:4" x14ac:dyDescent="0.25">
      <c r="D2819" s="222"/>
    </row>
    <row r="2820" spans="4:4" x14ac:dyDescent="0.25">
      <c r="D2820" s="222"/>
    </row>
    <row r="2821" spans="4:4" x14ac:dyDescent="0.25">
      <c r="D2821" s="222"/>
    </row>
    <row r="2822" spans="4:4" x14ac:dyDescent="0.25">
      <c r="D2822" s="222"/>
    </row>
    <row r="2823" spans="4:4" x14ac:dyDescent="0.25">
      <c r="D2823" s="222"/>
    </row>
    <row r="2824" spans="4:4" x14ac:dyDescent="0.25">
      <c r="D2824" s="222"/>
    </row>
    <row r="2825" spans="4:4" x14ac:dyDescent="0.25">
      <c r="D2825" s="222"/>
    </row>
    <row r="2826" spans="4:4" x14ac:dyDescent="0.25">
      <c r="D2826" s="222"/>
    </row>
    <row r="2827" spans="4:4" x14ac:dyDescent="0.25">
      <c r="D2827" s="222"/>
    </row>
    <row r="2828" spans="4:4" x14ac:dyDescent="0.25">
      <c r="D2828" s="222"/>
    </row>
    <row r="2829" spans="4:4" x14ac:dyDescent="0.25">
      <c r="D2829" s="222"/>
    </row>
    <row r="2830" spans="4:4" x14ac:dyDescent="0.25">
      <c r="D2830" s="222"/>
    </row>
    <row r="2831" spans="4:4" x14ac:dyDescent="0.25">
      <c r="D2831" s="222"/>
    </row>
    <row r="2832" spans="4:4" x14ac:dyDescent="0.25">
      <c r="D2832" s="222"/>
    </row>
    <row r="2833" spans="4:4" x14ac:dyDescent="0.25">
      <c r="D2833" s="222"/>
    </row>
    <row r="2834" spans="4:4" x14ac:dyDescent="0.25">
      <c r="D2834" s="222"/>
    </row>
    <row r="2835" spans="4:4" x14ac:dyDescent="0.25">
      <c r="D2835" s="222"/>
    </row>
    <row r="2836" spans="4:4" x14ac:dyDescent="0.25">
      <c r="D2836" s="222"/>
    </row>
    <row r="2837" spans="4:4" x14ac:dyDescent="0.25">
      <c r="D2837" s="222"/>
    </row>
    <row r="2838" spans="4:4" x14ac:dyDescent="0.25">
      <c r="D2838" s="222"/>
    </row>
    <row r="2839" spans="4:4" x14ac:dyDescent="0.25">
      <c r="D2839" s="222"/>
    </row>
    <row r="2840" spans="4:4" x14ac:dyDescent="0.25">
      <c r="D2840" s="222"/>
    </row>
    <row r="2841" spans="4:4" x14ac:dyDescent="0.25">
      <c r="D2841" s="222"/>
    </row>
    <row r="2842" spans="4:4" x14ac:dyDescent="0.25">
      <c r="D2842" s="222"/>
    </row>
    <row r="2843" spans="4:4" x14ac:dyDescent="0.25">
      <c r="D2843" s="222"/>
    </row>
    <row r="2844" spans="4:4" x14ac:dyDescent="0.25">
      <c r="D2844" s="222"/>
    </row>
    <row r="2845" spans="4:4" x14ac:dyDescent="0.25">
      <c r="D2845" s="222"/>
    </row>
    <row r="2846" spans="4:4" x14ac:dyDescent="0.25">
      <c r="D2846" s="222"/>
    </row>
    <row r="2847" spans="4:4" x14ac:dyDescent="0.25">
      <c r="D2847" s="222"/>
    </row>
    <row r="2848" spans="4:4" x14ac:dyDescent="0.25">
      <c r="D2848" s="222"/>
    </row>
    <row r="2849" spans="4:4" x14ac:dyDescent="0.25">
      <c r="D2849" s="222"/>
    </row>
    <row r="2850" spans="4:4" x14ac:dyDescent="0.25">
      <c r="D2850" s="222"/>
    </row>
    <row r="2851" spans="4:4" x14ac:dyDescent="0.25">
      <c r="D2851" s="222"/>
    </row>
    <row r="2852" spans="4:4" x14ac:dyDescent="0.25">
      <c r="D2852" s="222"/>
    </row>
    <row r="2853" spans="4:4" x14ac:dyDescent="0.25">
      <c r="D2853" s="222"/>
    </row>
    <row r="2854" spans="4:4" x14ac:dyDescent="0.25">
      <c r="D2854" s="222"/>
    </row>
    <row r="2855" spans="4:4" x14ac:dyDescent="0.25">
      <c r="D2855" s="222"/>
    </row>
    <row r="2856" spans="4:4" x14ac:dyDescent="0.25">
      <c r="D2856" s="222"/>
    </row>
    <row r="2857" spans="4:4" x14ac:dyDescent="0.25">
      <c r="D2857" s="222"/>
    </row>
    <row r="2858" spans="4:4" x14ac:dyDescent="0.25">
      <c r="D2858" s="222"/>
    </row>
    <row r="2859" spans="4:4" x14ac:dyDescent="0.25">
      <c r="D2859" s="222"/>
    </row>
    <row r="2860" spans="4:4" x14ac:dyDescent="0.25">
      <c r="D2860" s="222"/>
    </row>
    <row r="2861" spans="4:4" x14ac:dyDescent="0.25">
      <c r="D2861" s="222"/>
    </row>
    <row r="2862" spans="4:4" x14ac:dyDescent="0.25">
      <c r="D2862" s="222"/>
    </row>
    <row r="2863" spans="4:4" x14ac:dyDescent="0.25">
      <c r="D2863" s="222"/>
    </row>
    <row r="2864" spans="4:4" x14ac:dyDescent="0.25">
      <c r="D2864" s="222"/>
    </row>
    <row r="2865" spans="4:4" x14ac:dyDescent="0.25">
      <c r="D2865" s="222"/>
    </row>
    <row r="2866" spans="4:4" x14ac:dyDescent="0.25">
      <c r="D2866" s="222"/>
    </row>
    <row r="2867" spans="4:4" x14ac:dyDescent="0.25">
      <c r="D2867" s="222"/>
    </row>
    <row r="2868" spans="4:4" x14ac:dyDescent="0.25">
      <c r="D2868" s="222"/>
    </row>
    <row r="2869" spans="4:4" x14ac:dyDescent="0.25">
      <c r="D2869" s="222"/>
    </row>
    <row r="2870" spans="4:4" x14ac:dyDescent="0.25">
      <c r="D2870" s="222"/>
    </row>
    <row r="2871" spans="4:4" x14ac:dyDescent="0.25">
      <c r="D2871" s="222"/>
    </row>
    <row r="2872" spans="4:4" x14ac:dyDescent="0.25">
      <c r="D2872" s="222"/>
    </row>
    <row r="2873" spans="4:4" x14ac:dyDescent="0.25">
      <c r="D2873" s="222"/>
    </row>
    <row r="2874" spans="4:4" x14ac:dyDescent="0.25">
      <c r="D2874" s="222"/>
    </row>
    <row r="2875" spans="4:4" x14ac:dyDescent="0.25">
      <c r="D2875" s="222"/>
    </row>
    <row r="2876" spans="4:4" x14ac:dyDescent="0.25">
      <c r="D2876" s="222"/>
    </row>
    <row r="2877" spans="4:4" x14ac:dyDescent="0.25">
      <c r="D2877" s="222"/>
    </row>
    <row r="2878" spans="4:4" x14ac:dyDescent="0.25">
      <c r="D2878" s="222"/>
    </row>
    <row r="2879" spans="4:4" x14ac:dyDescent="0.25">
      <c r="D2879" s="222"/>
    </row>
    <row r="2880" spans="4:4" x14ac:dyDescent="0.25">
      <c r="D2880" s="222"/>
    </row>
    <row r="2881" spans="4:4" x14ac:dyDescent="0.25">
      <c r="D2881" s="222"/>
    </row>
    <row r="2882" spans="4:4" x14ac:dyDescent="0.25">
      <c r="D2882" s="222"/>
    </row>
    <row r="2883" spans="4:4" x14ac:dyDescent="0.25">
      <c r="D2883" s="222"/>
    </row>
    <row r="2884" spans="4:4" x14ac:dyDescent="0.25">
      <c r="D2884" s="222"/>
    </row>
    <row r="2885" spans="4:4" x14ac:dyDescent="0.25">
      <c r="D2885" s="222"/>
    </row>
    <row r="2886" spans="4:4" x14ac:dyDescent="0.25">
      <c r="D2886" s="222"/>
    </row>
    <row r="2887" spans="4:4" x14ac:dyDescent="0.25">
      <c r="D2887" s="222"/>
    </row>
    <row r="2888" spans="4:4" x14ac:dyDescent="0.25">
      <c r="D2888" s="222"/>
    </row>
    <row r="2889" spans="4:4" x14ac:dyDescent="0.25">
      <c r="D2889" s="222"/>
    </row>
    <row r="2890" spans="4:4" x14ac:dyDescent="0.25">
      <c r="D2890" s="222"/>
    </row>
    <row r="2891" spans="4:4" x14ac:dyDescent="0.25">
      <c r="D2891" s="222"/>
    </row>
    <row r="2892" spans="4:4" x14ac:dyDescent="0.25">
      <c r="D2892" s="222"/>
    </row>
    <row r="2893" spans="4:4" x14ac:dyDescent="0.25">
      <c r="D2893" s="222"/>
    </row>
    <row r="2894" spans="4:4" x14ac:dyDescent="0.25">
      <c r="D2894" s="222"/>
    </row>
    <row r="2895" spans="4:4" x14ac:dyDescent="0.25">
      <c r="D2895" s="222"/>
    </row>
    <row r="2896" spans="4:4" x14ac:dyDescent="0.25">
      <c r="D2896" s="222"/>
    </row>
    <row r="2897" spans="4:4" x14ac:dyDescent="0.25">
      <c r="D2897" s="222"/>
    </row>
    <row r="2898" spans="4:4" x14ac:dyDescent="0.25">
      <c r="D2898" s="222"/>
    </row>
    <row r="2899" spans="4:4" x14ac:dyDescent="0.25">
      <c r="D2899" s="222"/>
    </row>
    <row r="2900" spans="4:4" x14ac:dyDescent="0.25">
      <c r="D2900" s="222"/>
    </row>
    <row r="2901" spans="4:4" x14ac:dyDescent="0.25">
      <c r="D2901" s="222"/>
    </row>
    <row r="2902" spans="4:4" x14ac:dyDescent="0.25">
      <c r="D2902" s="222"/>
    </row>
    <row r="2903" spans="4:4" x14ac:dyDescent="0.25">
      <c r="D2903" s="222"/>
    </row>
    <row r="2904" spans="4:4" x14ac:dyDescent="0.25">
      <c r="D2904" s="222"/>
    </row>
    <row r="2905" spans="4:4" x14ac:dyDescent="0.25">
      <c r="D2905" s="222"/>
    </row>
    <row r="2906" spans="4:4" x14ac:dyDescent="0.25">
      <c r="D2906" s="222"/>
    </row>
    <row r="2907" spans="4:4" x14ac:dyDescent="0.25">
      <c r="D2907" s="222"/>
    </row>
    <row r="2908" spans="4:4" x14ac:dyDescent="0.25">
      <c r="D2908" s="222"/>
    </row>
    <row r="2909" spans="4:4" x14ac:dyDescent="0.25">
      <c r="D2909" s="222"/>
    </row>
    <row r="2910" spans="4:4" x14ac:dyDescent="0.25">
      <c r="D2910" s="222"/>
    </row>
    <row r="2911" spans="4:4" x14ac:dyDescent="0.25">
      <c r="D2911" s="222"/>
    </row>
    <row r="2912" spans="4:4" x14ac:dyDescent="0.25">
      <c r="D2912" s="222"/>
    </row>
    <row r="2913" spans="4:4" x14ac:dyDescent="0.25">
      <c r="D2913" s="222"/>
    </row>
    <row r="2914" spans="4:4" x14ac:dyDescent="0.25">
      <c r="D2914" s="222"/>
    </row>
    <row r="2915" spans="4:4" x14ac:dyDescent="0.25">
      <c r="D2915" s="222"/>
    </row>
    <row r="2916" spans="4:4" x14ac:dyDescent="0.25">
      <c r="D2916" s="222"/>
    </row>
    <row r="2917" spans="4:4" x14ac:dyDescent="0.25">
      <c r="D2917" s="222"/>
    </row>
    <row r="2918" spans="4:4" x14ac:dyDescent="0.25">
      <c r="D2918" s="222"/>
    </row>
    <row r="2919" spans="4:4" x14ac:dyDescent="0.25">
      <c r="D2919" s="222"/>
    </row>
    <row r="2920" spans="4:4" x14ac:dyDescent="0.25">
      <c r="D2920" s="222"/>
    </row>
    <row r="2921" spans="4:4" x14ac:dyDescent="0.25">
      <c r="D2921" s="222"/>
    </row>
    <row r="2922" spans="4:4" x14ac:dyDescent="0.25">
      <c r="D2922" s="222"/>
    </row>
    <row r="2923" spans="4:4" x14ac:dyDescent="0.25">
      <c r="D2923" s="222"/>
    </row>
    <row r="2924" spans="4:4" x14ac:dyDescent="0.25">
      <c r="D2924" s="222"/>
    </row>
    <row r="2925" spans="4:4" x14ac:dyDescent="0.25">
      <c r="D2925" s="222"/>
    </row>
    <row r="2926" spans="4:4" x14ac:dyDescent="0.25">
      <c r="D2926" s="222"/>
    </row>
    <row r="2927" spans="4:4" x14ac:dyDescent="0.25">
      <c r="D2927" s="222"/>
    </row>
    <row r="2928" spans="4:4" x14ac:dyDescent="0.25">
      <c r="D2928" s="222"/>
    </row>
    <row r="2929" spans="4:4" x14ac:dyDescent="0.25">
      <c r="D2929" s="222"/>
    </row>
    <row r="2930" spans="4:4" x14ac:dyDescent="0.25">
      <c r="D2930" s="222"/>
    </row>
    <row r="2931" spans="4:4" x14ac:dyDescent="0.25">
      <c r="D2931" s="222"/>
    </row>
    <row r="2932" spans="4:4" x14ac:dyDescent="0.25">
      <c r="D2932" s="222"/>
    </row>
    <row r="2933" spans="4:4" x14ac:dyDescent="0.25">
      <c r="D2933" s="222"/>
    </row>
    <row r="2934" spans="4:4" x14ac:dyDescent="0.25">
      <c r="D2934" s="222"/>
    </row>
    <row r="2935" spans="4:4" x14ac:dyDescent="0.25">
      <c r="D2935" s="222"/>
    </row>
    <row r="2936" spans="4:4" x14ac:dyDescent="0.25">
      <c r="D2936" s="222"/>
    </row>
    <row r="2937" spans="4:4" x14ac:dyDescent="0.25">
      <c r="D2937" s="222"/>
    </row>
    <row r="2938" spans="4:4" x14ac:dyDescent="0.25">
      <c r="D2938" s="222"/>
    </row>
    <row r="2939" spans="4:4" x14ac:dyDescent="0.25">
      <c r="D2939" s="222"/>
    </row>
    <row r="2940" spans="4:4" x14ac:dyDescent="0.25">
      <c r="D2940" s="222"/>
    </row>
    <row r="2941" spans="4:4" x14ac:dyDescent="0.25">
      <c r="D2941" s="222"/>
    </row>
    <row r="2942" spans="4:4" x14ac:dyDescent="0.25">
      <c r="D2942" s="222"/>
    </row>
    <row r="2943" spans="4:4" x14ac:dyDescent="0.25">
      <c r="D2943" s="222"/>
    </row>
    <row r="2944" spans="4:4" x14ac:dyDescent="0.25">
      <c r="D2944" s="222"/>
    </row>
    <row r="2945" spans="4:4" x14ac:dyDescent="0.25">
      <c r="D2945" s="222"/>
    </row>
    <row r="2946" spans="4:4" x14ac:dyDescent="0.25">
      <c r="D2946" s="222"/>
    </row>
    <row r="2947" spans="4:4" x14ac:dyDescent="0.25">
      <c r="D2947" s="222"/>
    </row>
    <row r="2948" spans="4:4" x14ac:dyDescent="0.25">
      <c r="D2948" s="222"/>
    </row>
    <row r="2949" spans="4:4" x14ac:dyDescent="0.25">
      <c r="D2949" s="222"/>
    </row>
    <row r="2950" spans="4:4" x14ac:dyDescent="0.25">
      <c r="D2950" s="222"/>
    </row>
    <row r="2951" spans="4:4" x14ac:dyDescent="0.25">
      <c r="D2951" s="222"/>
    </row>
    <row r="2952" spans="4:4" x14ac:dyDescent="0.25">
      <c r="D2952" s="222"/>
    </row>
    <row r="2953" spans="4:4" x14ac:dyDescent="0.25">
      <c r="D2953" s="222"/>
    </row>
    <row r="2954" spans="4:4" x14ac:dyDescent="0.25">
      <c r="D2954" s="222"/>
    </row>
    <row r="2955" spans="4:4" x14ac:dyDescent="0.25">
      <c r="D2955" s="222"/>
    </row>
    <row r="2956" spans="4:4" x14ac:dyDescent="0.25">
      <c r="D2956" s="222"/>
    </row>
    <row r="2957" spans="4:4" x14ac:dyDescent="0.25">
      <c r="D2957" s="222"/>
    </row>
    <row r="2958" spans="4:4" x14ac:dyDescent="0.25">
      <c r="D2958" s="222"/>
    </row>
    <row r="2959" spans="4:4" x14ac:dyDescent="0.25">
      <c r="D2959" s="222"/>
    </row>
    <row r="2960" spans="4:4" x14ac:dyDescent="0.25">
      <c r="D2960" s="222"/>
    </row>
    <row r="2961" spans="4:4" x14ac:dyDescent="0.25">
      <c r="D2961" s="222"/>
    </row>
    <row r="2962" spans="4:4" x14ac:dyDescent="0.25">
      <c r="D2962" s="222"/>
    </row>
    <row r="2963" spans="4:4" x14ac:dyDescent="0.25">
      <c r="D2963" s="222"/>
    </row>
    <row r="2964" spans="4:4" x14ac:dyDescent="0.25">
      <c r="D2964" s="222"/>
    </row>
    <row r="2965" spans="4:4" x14ac:dyDescent="0.25">
      <c r="D2965" s="222"/>
    </row>
    <row r="2966" spans="4:4" x14ac:dyDescent="0.25">
      <c r="D2966" s="222"/>
    </row>
    <row r="2967" spans="4:4" x14ac:dyDescent="0.25">
      <c r="D2967" s="222"/>
    </row>
    <row r="2968" spans="4:4" x14ac:dyDescent="0.25">
      <c r="D2968" s="222"/>
    </row>
    <row r="2969" spans="4:4" x14ac:dyDescent="0.25">
      <c r="D2969" s="222"/>
    </row>
    <row r="2970" spans="4:4" x14ac:dyDescent="0.25">
      <c r="D2970" s="222"/>
    </row>
    <row r="2971" spans="4:4" x14ac:dyDescent="0.25">
      <c r="D2971" s="222"/>
    </row>
    <row r="2972" spans="4:4" x14ac:dyDescent="0.25">
      <c r="D2972" s="222"/>
    </row>
    <row r="2973" spans="4:4" x14ac:dyDescent="0.25">
      <c r="D2973" s="222"/>
    </row>
    <row r="2974" spans="4:4" x14ac:dyDescent="0.25">
      <c r="D2974" s="222"/>
    </row>
    <row r="2975" spans="4:4" x14ac:dyDescent="0.25">
      <c r="D2975" s="222"/>
    </row>
    <row r="2976" spans="4:4" x14ac:dyDescent="0.25">
      <c r="D2976" s="222"/>
    </row>
    <row r="2977" spans="4:4" x14ac:dyDescent="0.25">
      <c r="D2977" s="222"/>
    </row>
    <row r="2978" spans="4:4" x14ac:dyDescent="0.25">
      <c r="D2978" s="222"/>
    </row>
    <row r="2979" spans="4:4" x14ac:dyDescent="0.25">
      <c r="D2979" s="222"/>
    </row>
    <row r="2980" spans="4:4" x14ac:dyDescent="0.25">
      <c r="D2980" s="222"/>
    </row>
    <row r="2981" spans="4:4" x14ac:dyDescent="0.25">
      <c r="D2981" s="222"/>
    </row>
    <row r="2982" spans="4:4" x14ac:dyDescent="0.25">
      <c r="D2982" s="222"/>
    </row>
    <row r="2983" spans="4:4" x14ac:dyDescent="0.25">
      <c r="D2983" s="222"/>
    </row>
    <row r="2984" spans="4:4" x14ac:dyDescent="0.25">
      <c r="D2984" s="222"/>
    </row>
    <row r="2985" spans="4:4" x14ac:dyDescent="0.25">
      <c r="D2985" s="222"/>
    </row>
    <row r="2986" spans="4:4" x14ac:dyDescent="0.25">
      <c r="D2986" s="222"/>
    </row>
    <row r="2987" spans="4:4" x14ac:dyDescent="0.25">
      <c r="D2987" s="222"/>
    </row>
    <row r="2988" spans="4:4" x14ac:dyDescent="0.25">
      <c r="D2988" s="222"/>
    </row>
    <row r="2989" spans="4:4" x14ac:dyDescent="0.25">
      <c r="D2989" s="222"/>
    </row>
    <row r="2990" spans="4:4" x14ac:dyDescent="0.25">
      <c r="D2990" s="222"/>
    </row>
    <row r="2991" spans="4:4" x14ac:dyDescent="0.25">
      <c r="D2991" s="222"/>
    </row>
    <row r="2992" spans="4:4" x14ac:dyDescent="0.25">
      <c r="D2992" s="222"/>
    </row>
    <row r="2993" spans="4:4" x14ac:dyDescent="0.25">
      <c r="D2993" s="222"/>
    </row>
    <row r="2994" spans="4:4" x14ac:dyDescent="0.25">
      <c r="D2994" s="222"/>
    </row>
    <row r="2995" spans="4:4" x14ac:dyDescent="0.25">
      <c r="D2995" s="222"/>
    </row>
    <row r="2996" spans="4:4" x14ac:dyDescent="0.25">
      <c r="D2996" s="222"/>
    </row>
    <row r="2997" spans="4:4" x14ac:dyDescent="0.25">
      <c r="D2997" s="222"/>
    </row>
    <row r="2998" spans="4:4" x14ac:dyDescent="0.25">
      <c r="D2998" s="222"/>
    </row>
    <row r="2999" spans="4:4" x14ac:dyDescent="0.25">
      <c r="D2999" s="222"/>
    </row>
    <row r="3000" spans="4:4" x14ac:dyDescent="0.25">
      <c r="D3000" s="222"/>
    </row>
    <row r="3001" spans="4:4" x14ac:dyDescent="0.25">
      <c r="D3001" s="222"/>
    </row>
    <row r="3002" spans="4:4" x14ac:dyDescent="0.25">
      <c r="D3002" s="222"/>
    </row>
  </sheetData>
  <autoFilter ref="A2:J2018"/>
  <dataConsolidate/>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4">
    <dataValidation type="list" allowBlank="1" showInputMessage="1" showErrorMessage="1" sqref="F3:F20 F23:F1489">
      <formula1>Type</formula1>
    </dataValidation>
    <dataValidation type="whole" operator="greaterThan" allowBlank="1" showInputMessage="1" showErrorMessage="1" sqref="H3:H12">
      <formula1>1</formula1>
    </dataValidation>
    <dataValidation type="list" allowBlank="1" showInputMessage="1" showErrorMessage="1" sqref="E30 E20">
      <formula1>INV</formula1>
    </dataValidation>
    <dataValidation type="list" allowBlank="1" showInputMessage="1" showErrorMessage="1" sqref="G496:G516">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4">
        <x14:dataValidation type="list" allowBlank="1" showInputMessage="1" showErrorMessage="1">
          <x14:formula1>
            <xm:f>Системный!#REF!</xm:f>
          </x14:formula1>
          <xm:sqref>G359 G551:G552 G279 G537:G540 G439</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G20</xm:sqref>
        </x14:dataValidation>
        <x14:dataValidation type="list" allowBlank="1" showInputMessage="1" showErrorMessage="1">
          <x14:formula1>
            <xm:f>'C:\Users\User\AppData\Roaming\Microsoft\Excel\[starolikeevolpds_mns2 (version 1).xlsb]Системный'!#REF!</xm:f>
          </x14:formula1>
          <xm:sqref>G564:G569 G571:G587 G589:G605 G607:G623 G625:G641 G643:G659 G661:G677 G679:G695 G697:G713 G715:G731 G733:G749 G751:G767 G769:G785 G787:G803 G805:G821 G823:G839 G841:G857 G859:G875 G877:G893 G895:G911 G913:G929 G931:G947 G1309:G1319 G287:G358 G271:G278 G447:G495 G117:G118 G79:G94 G39:G54 G59:G74 G99:G114 G949:G965 G967:G983 G985:G1001 G1003:G1019 G1021:G1037 G1039:G1055 G1057:G1073 G1075:G1091 G1093:G1109 G1111:G1127 G1129:G1145 G1147:G1163 G1165:G1181 G1183:G1199 G1201:G1217 G1219:G1235 G1237:G1253 G1255:G1271 G1273:G1289 G1291:G1307 G207:G269 G367:G438</xm:sqref>
        </x14:dataValidation>
        <x14:dataValidation type="list" allowBlank="1" showInputMessage="1" showErrorMessage="1">
          <x14:formula1>
            <xm:f>Системный!Y72:Y88</xm:f>
          </x14:formula1>
          <xm:sqref>G553</xm:sqref>
        </x14:dataValidation>
        <x14:dataValidation type="list" allowBlank="1" showInputMessage="1" showErrorMessage="1">
          <x14:formula1>
            <xm:f>Системный!Y72:Y88</xm:f>
          </x14:formula1>
          <xm:sqref>G554</xm:sqref>
        </x14:dataValidation>
        <x14:dataValidation type="list" allowBlank="1" showInputMessage="1" showErrorMessage="1">
          <x14:formula1>
            <xm:f>Системный!Y72:Y88</xm:f>
          </x14:formula1>
          <xm:sqref>G555</xm:sqref>
        </x14:dataValidation>
        <x14:dataValidation type="list" allowBlank="1" showInputMessage="1" showErrorMessage="1">
          <x14:formula1>
            <xm:f>Системный!Y72:Y88</xm:f>
          </x14:formula1>
          <xm:sqref>G556</xm:sqref>
        </x14:dataValidation>
        <x14:dataValidation type="list" allowBlank="1" showInputMessage="1" showErrorMessage="1">
          <x14:formula1>
            <xm:f>Системный!Y72:Y88</xm:f>
          </x14:formula1>
          <xm:sqref>G557</xm:sqref>
        </x14:dataValidation>
        <x14:dataValidation type="list" allowBlank="1" showInputMessage="1" showErrorMessage="1">
          <x14:formula1>
            <xm:f>Системный!Y72:Y88</xm:f>
          </x14:formula1>
          <xm:sqref>G558</xm:sqref>
        </x14:dataValidation>
        <x14:dataValidation type="list" allowBlank="1" showInputMessage="1" showErrorMessage="1">
          <x14:formula1>
            <xm:f>Системный!Y73:Y89</xm:f>
          </x14:formula1>
          <xm:sqref>G560</xm:sqref>
        </x14:dataValidation>
        <x14:dataValidation type="list" allowBlank="1" showInputMessage="1" showErrorMessage="1">
          <x14:formula1>
            <xm:f>Системный!Y73:Y89</xm:f>
          </x14:formula1>
          <xm:sqref>G561</xm:sqref>
        </x14:dataValidation>
        <x14:dataValidation type="list" allowBlank="1" showInputMessage="1" showErrorMessage="1">
          <x14:formula1>
            <xm:f>Системный!Y73:Y89</xm:f>
          </x14:formula1>
          <xm:sqref>G562</xm:sqref>
        </x14:dataValidation>
        <x14:dataValidation type="list" allowBlank="1" showInputMessage="1" showErrorMessage="1">
          <x14:formula1>
            <xm:f>Системный!Y73:Y89</xm:f>
          </x14:formula1>
          <xm:sqref>G563</xm:sqref>
        </x14:dataValidation>
        <x14:dataValidation type="list" allowBlank="1" showInputMessage="1" showErrorMessage="1">
          <x14:formula1>
            <xm:f>Системный!Y3:Y19</xm:f>
          </x14:formula1>
          <xm:sqref>G550</xm:sqref>
        </x14:dataValidation>
        <x14:dataValidation type="list" allowBlank="1" showInputMessage="1" showErrorMessage="1">
          <x14:formula1>
            <xm:f>Системный!Y71:Y71</xm:f>
          </x14:formula1>
          <xm:sqref>G542</xm:sqref>
        </x14:dataValidation>
        <x14:dataValidation type="list" allowBlank="1" showInputMessage="1" showErrorMessage="1">
          <x14:formula1>
            <xm:f>Системный!Y71:Y71</xm:f>
          </x14:formula1>
          <xm:sqref>G543</xm:sqref>
        </x14:dataValidation>
        <x14:dataValidation type="list" allowBlank="1" showInputMessage="1" showErrorMessage="1">
          <x14:formula1>
            <xm:f>Системный!Y71:Y71</xm:f>
          </x14:formula1>
          <xm:sqref>G544</xm:sqref>
        </x14:dataValidation>
        <x14:dataValidation type="list" allowBlank="1" showInputMessage="1" showErrorMessage="1">
          <x14:formula1>
            <xm:f>Системный!Y71:Y71</xm:f>
          </x14:formula1>
          <xm:sqref>G545</xm:sqref>
        </x14:dataValidation>
        <x14:dataValidation type="list" allowBlank="1" showInputMessage="1" showErrorMessage="1">
          <x14:formula1>
            <xm:f>Системный!Y71:Y73</xm:f>
          </x14:formula1>
          <xm:sqref>G546:G547</xm:sqref>
        </x14:dataValidation>
        <x14:dataValidation type="list" allowBlank="1" showInputMessage="1" showErrorMessage="1">
          <x14:formula1>
            <xm:f>Системный!K21:K23</xm:f>
          </x14:formula1>
          <xm:sqref>G517:G522</xm:sqref>
        </x14:dataValidation>
        <x14:dataValidation type="list" allowBlank="1" showInputMessage="1" showErrorMessage="1">
          <x14:formula1>
            <xm:f>Системный!S28:S43</xm:f>
          </x14:formula1>
          <xm:sqref>G280:G286</xm:sqref>
        </x14:dataValidation>
        <x14:dataValidation type="list" allowBlank="1" showInputMessage="1" showErrorMessage="1">
          <x14:formula1>
            <xm:f>Системный!S108:S123</xm:f>
          </x14:formula1>
          <xm:sqref>G360:G366</xm:sqref>
        </x14:dataValidation>
        <x14:dataValidation type="list" allowBlank="1" showInputMessage="1" showErrorMessage="1">
          <x14:formula1>
            <xm:f>Системный!S188:S203</xm:f>
          </x14:formula1>
          <xm:sqref>G440:G446</xm:sqref>
        </x14:dataValidation>
        <x14:dataValidation type="list" allowBlank="1" showInputMessage="1" showErrorMessage="1">
          <x14:formula1>
            <xm:f>Системный!Z3:Z13</xm:f>
          </x14:formula1>
          <xm:sqref>G523</xm:sqref>
        </x14:dataValidation>
        <x14:dataValidation type="list" allowBlank="1" showInputMessage="1" showErrorMessage="1">
          <x14:formula1>
            <xm:f>Системный!Y3:Y24</xm:f>
          </x14:formula1>
          <xm:sqref>G548</xm:sqref>
        </x14:dataValidation>
        <x14:dataValidation type="list" allowBlank="1" showInputMessage="1" showErrorMessage="1">
          <x14:formula1>
            <xm:f>Системный!Y3:Y24</xm:f>
          </x14:formula1>
          <xm:sqref>G549</xm:sqref>
        </x14:dataValidation>
        <x14:dataValidation type="list" allowBlank="1" showInputMessage="1" showErrorMessage="1">
          <x14:formula1>
            <xm:f>Системный!W3:W67</xm:f>
          </x14:formula1>
          <xm:sqref>G37:G38</xm:sqref>
        </x14:dataValidation>
        <x14:dataValidation type="list" allowBlank="1" showInputMessage="1" showErrorMessage="1">
          <x14:formula1>
            <xm:f>Системный!W43:W107</xm:f>
          </x14:formula1>
          <xm:sqref>G77:G78</xm:sqref>
        </x14:dataValidation>
        <x14:dataValidation type="list" allowBlank="1" showInputMessage="1" showErrorMessage="1">
          <x14:formula1>
            <xm:f>Системный!W23:W87</xm:f>
          </x14:formula1>
          <xm:sqref>G57:G58</xm:sqref>
        </x14:dataValidation>
        <x14:dataValidation type="list" allowBlank="1" showInputMessage="1" showErrorMessage="1">
          <x14:formula1>
            <xm:f>Системный!W63:W127</xm:f>
          </x14:formula1>
          <xm:sqref>G97:G98</xm:sqref>
        </x14:dataValidation>
        <x14:dataValidation type="list" allowBlank="1" showInputMessage="1" showErrorMessage="1">
          <x14:formula1>
            <xm:f>Системный!Z3:Z13</xm:f>
          </x14:formula1>
          <xm:sqref>G524:G525</xm:sqref>
        </x14:dataValidation>
        <x14:dataValidation type="list" allowBlank="1" showInputMessage="1" showErrorMessage="1">
          <x14:formula1>
            <xm:f>Системный!K3:K5</xm:f>
          </x14:formula1>
          <xm:sqref>G21</xm:sqref>
        </x14:dataValidation>
        <x14:dataValidation type="list" allowBlank="1" showInputMessage="1" showErrorMessage="1">
          <x14:formula1>
            <xm:f>Системный!K3:K5</xm:f>
          </x14:formula1>
          <xm:sqref>G22</xm:sqref>
        </x14:dataValidation>
        <x14:dataValidation type="list" allowBlank="1" showInputMessage="1" showErrorMessage="1">
          <x14:formula1>
            <xm:f>Системный!K3:K5</xm:f>
          </x14:formula1>
          <xm:sqref>G23</xm:sqref>
        </x14:dataValidation>
        <x14:dataValidation type="list" allowBlank="1" showInputMessage="1" showErrorMessage="1">
          <x14:formula1>
            <xm:f>Системный!K3:K5</xm:f>
          </x14:formula1>
          <xm:sqref>G24</xm:sqref>
        </x14:dataValidation>
        <x14:dataValidation type="list" allowBlank="1" showInputMessage="1" showErrorMessage="1">
          <x14:formula1>
            <xm:f>Системный!K3:K5</xm:f>
          </x14:formula1>
          <xm:sqref>G25</xm:sqref>
        </x14:dataValidation>
        <x14:dataValidation type="list" allowBlank="1" showInputMessage="1" showErrorMessage="1">
          <x14:formula1>
            <xm:f>Системный!K3:K5</xm:f>
          </x14:formula1>
          <xm:sqref>G26</xm:sqref>
        </x14:dataValidation>
        <x14:dataValidation type="list" allowBlank="1" showInputMessage="1" showErrorMessage="1">
          <x14:formula1>
            <xm:f>Системный!K3:K5</xm:f>
          </x14:formula1>
          <xm:sqref>G27</xm:sqref>
        </x14:dataValidation>
        <x14:dataValidation type="list" allowBlank="1" showInputMessage="1" showErrorMessage="1">
          <x14:formula1>
            <xm:f>Системный!K3:K5</xm:f>
          </x14:formula1>
          <xm:sqref>G28</xm:sqref>
        </x14:dataValidation>
        <x14:dataValidation type="list" allowBlank="1" showInputMessage="1" showErrorMessage="1">
          <x14:formula1>
            <xm:f>Системный!K3:K5</xm:f>
          </x14:formula1>
          <xm:sqref>G29</xm:sqref>
        </x14:dataValidation>
        <x14:dataValidation type="list" allowBlank="1" showInputMessage="1" showErrorMessage="1">
          <x14:formula1>
            <xm:f>Системный!K3:K5</xm:f>
          </x14:formula1>
          <xm:sqref>G30</xm:sqref>
        </x14:dataValidation>
        <x14:dataValidation type="list" allowBlank="1" showInputMessage="1" showErrorMessage="1">
          <x14:formula1>
            <xm:f>Системный!K3:K5</xm:f>
          </x14:formula1>
          <xm:sqref>G31</xm:sqref>
        </x14:dataValidation>
        <x14:dataValidation type="list" allowBlank="1" showInputMessage="1" showErrorMessage="1">
          <x14:formula1>
            <xm:f>Системный!K3:K5</xm:f>
          </x14:formula1>
          <xm:sqref>G32:G34</xm:sqref>
        </x14:dataValidation>
        <x14:dataValidation type="list" allowBlank="1" showInputMessage="1" showErrorMessage="1">
          <x14:formula1>
            <xm:f>Системный!K4:K6</xm:f>
          </x14:formula1>
          <xm:sqref>G527:G536</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00B050"/>
  </sheetPr>
  <dimension ref="A1:I252"/>
  <sheetViews>
    <sheetView zoomScaleNormal="100" workbookViewId="0">
      <pane xSplit="3" ySplit="2" topLeftCell="G3" activePane="bottomRight" state="frozen"/>
      <selection activeCell="N35" sqref="N35"/>
      <selection pane="topRight" activeCell="N35" sqref="N35"/>
      <selection pane="bottomLeft" activeCell="N35" sqref="N35"/>
      <selection pane="bottomRight" activeCell="C1" sqref="C1"/>
    </sheetView>
  </sheetViews>
  <sheetFormatPr defaultRowHeight="15" x14ac:dyDescent="0.25"/>
  <cols>
    <col min="1" max="1" width="16.5703125" customWidth="1"/>
    <col min="3" max="3" width="102.42578125" bestFit="1" customWidth="1"/>
    <col min="4" max="4" width="15.5703125" style="1" bestFit="1" customWidth="1"/>
    <col min="6" max="6" width="33.28515625" customWidth="1"/>
    <col min="7" max="7" width="64.28515625" customWidth="1"/>
    <col min="9" max="9" width="15.42578125" customWidth="1"/>
  </cols>
  <sheetData>
    <row r="1" spans="1:9" x14ac:dyDescent="0.25">
      <c r="A1" s="151"/>
      <c r="B1" s="151"/>
      <c r="C1" s="151"/>
      <c r="D1" s="195"/>
      <c r="E1" s="312" t="s">
        <v>75</v>
      </c>
      <c r="F1" s="312"/>
      <c r="G1" s="312"/>
      <c r="H1" s="312"/>
    </row>
    <row r="2" spans="1:9" x14ac:dyDescent="0.25">
      <c r="A2" s="313" t="s">
        <v>78</v>
      </c>
      <c r="B2" s="313" t="s">
        <v>0</v>
      </c>
      <c r="C2" s="314" t="s">
        <v>4006</v>
      </c>
      <c r="D2" s="314" t="s">
        <v>2</v>
      </c>
      <c r="E2" s="315" t="s">
        <v>49</v>
      </c>
      <c r="F2" s="315" t="s">
        <v>50</v>
      </c>
      <c r="G2" s="315" t="s">
        <v>74</v>
      </c>
      <c r="H2" s="315" t="s">
        <v>0</v>
      </c>
      <c r="I2" s="399" t="s">
        <v>3985</v>
      </c>
    </row>
    <row r="3" spans="1:9" x14ac:dyDescent="0.25">
      <c r="A3" s="195" t="s">
        <v>2224</v>
      </c>
      <c r="B3" s="305">
        <v>1</v>
      </c>
      <c r="C3" s="955" t="s">
        <v>7427</v>
      </c>
      <c r="D3" s="569"/>
      <c r="E3" s="307"/>
      <c r="F3" s="307"/>
      <c r="G3" s="672"/>
      <c r="H3" s="307"/>
      <c r="I3" s="151"/>
    </row>
    <row r="4" spans="1:9" x14ac:dyDescent="0.25">
      <c r="A4" s="195" t="s">
        <v>2225</v>
      </c>
      <c r="B4" s="305">
        <v>2</v>
      </c>
      <c r="C4" s="955" t="s">
        <v>7428</v>
      </c>
      <c r="D4" s="569"/>
      <c r="E4" s="307"/>
      <c r="F4" s="307"/>
      <c r="G4" s="672"/>
      <c r="H4" s="307"/>
      <c r="I4" s="151"/>
    </row>
    <row r="5" spans="1:9" x14ac:dyDescent="0.25">
      <c r="A5" s="140" t="s">
        <v>2226</v>
      </c>
      <c r="B5" s="305">
        <v>3</v>
      </c>
      <c r="C5" s="955" t="s">
        <v>7429</v>
      </c>
      <c r="D5" s="569"/>
      <c r="E5" s="307"/>
      <c r="F5" s="307"/>
      <c r="G5" s="672"/>
      <c r="H5" s="307"/>
      <c r="I5" s="151"/>
    </row>
    <row r="6" spans="1:9" x14ac:dyDescent="0.25">
      <c r="A6" s="140" t="s">
        <v>2227</v>
      </c>
      <c r="B6" s="305">
        <v>4</v>
      </c>
      <c r="C6" s="955" t="s">
        <v>7430</v>
      </c>
      <c r="D6" s="569"/>
      <c r="E6" s="307"/>
      <c r="F6" s="307"/>
      <c r="G6" s="672"/>
      <c r="H6" s="307"/>
      <c r="I6" s="151"/>
    </row>
    <row r="7" spans="1:9" x14ac:dyDescent="0.25">
      <c r="A7" s="140" t="s">
        <v>2228</v>
      </c>
      <c r="B7" s="305">
        <v>5</v>
      </c>
      <c r="C7" s="955" t="s">
        <v>7431</v>
      </c>
      <c r="D7" s="569"/>
      <c r="E7" s="307"/>
      <c r="F7" s="307"/>
      <c r="G7" s="672"/>
      <c r="H7" s="307"/>
      <c r="I7" s="151"/>
    </row>
    <row r="8" spans="1:9" x14ac:dyDescent="0.25">
      <c r="A8" s="140" t="s">
        <v>2229</v>
      </c>
      <c r="B8" s="305">
        <v>6</v>
      </c>
      <c r="C8" s="955" t="s">
        <v>7432</v>
      </c>
      <c r="D8" s="569"/>
      <c r="E8" s="307"/>
      <c r="F8" s="307"/>
      <c r="G8" s="672"/>
      <c r="H8" s="307"/>
      <c r="I8" s="151"/>
    </row>
    <row r="9" spans="1:9" x14ac:dyDescent="0.25">
      <c r="A9" s="195" t="s">
        <v>2230</v>
      </c>
      <c r="B9" s="357">
        <v>7</v>
      </c>
      <c r="C9" s="955" t="s">
        <v>7433</v>
      </c>
      <c r="D9" s="569"/>
      <c r="E9" s="420"/>
      <c r="F9" s="307"/>
      <c r="G9" s="672"/>
      <c r="H9" s="307"/>
      <c r="I9" s="151"/>
    </row>
    <row r="10" spans="1:9" x14ac:dyDescent="0.25">
      <c r="A10" s="195" t="s">
        <v>2231</v>
      </c>
      <c r="B10" s="357">
        <v>8</v>
      </c>
      <c r="C10" s="955" t="s">
        <v>7434</v>
      </c>
      <c r="D10" s="569"/>
      <c r="E10" s="420"/>
      <c r="F10" s="307"/>
      <c r="G10" s="672"/>
      <c r="H10" s="307"/>
      <c r="I10" s="151"/>
    </row>
    <row r="11" spans="1:9" x14ac:dyDescent="0.25">
      <c r="A11" s="195" t="s">
        <v>2232</v>
      </c>
      <c r="B11" s="357">
        <v>9</v>
      </c>
      <c r="C11" s="955" t="s">
        <v>7435</v>
      </c>
      <c r="D11" s="569"/>
      <c r="E11" s="420"/>
      <c r="F11" s="307"/>
      <c r="G11" s="672"/>
      <c r="H11" s="307"/>
      <c r="I11" s="151"/>
    </row>
    <row r="12" spans="1:9" x14ac:dyDescent="0.25">
      <c r="A12" s="195" t="s">
        <v>2233</v>
      </c>
      <c r="B12" s="305">
        <v>10</v>
      </c>
      <c r="C12" s="955" t="s">
        <v>7436</v>
      </c>
      <c r="D12" s="569"/>
      <c r="E12" s="420"/>
      <c r="F12" s="307"/>
      <c r="G12" s="672"/>
      <c r="H12" s="307"/>
      <c r="I12" s="151"/>
    </row>
    <row r="13" spans="1:9" x14ac:dyDescent="0.25">
      <c r="A13" s="195" t="s">
        <v>2234</v>
      </c>
      <c r="B13" s="305">
        <v>11</v>
      </c>
      <c r="C13" s="955" t="s">
        <v>7437</v>
      </c>
      <c r="D13" s="569"/>
      <c r="E13" s="420"/>
      <c r="F13" s="307"/>
      <c r="G13" s="672"/>
      <c r="H13" s="307"/>
      <c r="I13" s="151"/>
    </row>
    <row r="14" spans="1:9" x14ac:dyDescent="0.25">
      <c r="A14" s="195" t="s">
        <v>2235</v>
      </c>
      <c r="B14" s="305">
        <v>12</v>
      </c>
      <c r="C14" s="955" t="s">
        <v>7438</v>
      </c>
      <c r="D14" s="569"/>
      <c r="E14" s="307"/>
      <c r="F14" s="307"/>
      <c r="G14" s="307"/>
      <c r="H14" s="307"/>
      <c r="I14" s="151"/>
    </row>
    <row r="15" spans="1:9" x14ac:dyDescent="0.25">
      <c r="A15" s="195" t="s">
        <v>2236</v>
      </c>
      <c r="B15" s="305">
        <v>13</v>
      </c>
      <c r="C15" s="955" t="s">
        <v>7439</v>
      </c>
      <c r="D15" s="569"/>
      <c r="E15" s="307"/>
      <c r="F15" s="307"/>
      <c r="G15" s="307"/>
      <c r="H15" s="307"/>
      <c r="I15" s="151"/>
    </row>
    <row r="16" spans="1:9" x14ac:dyDescent="0.25">
      <c r="A16" s="195" t="s">
        <v>2237</v>
      </c>
      <c r="B16" s="305">
        <v>14</v>
      </c>
      <c r="C16" s="955" t="s">
        <v>7440</v>
      </c>
      <c r="D16" s="569"/>
      <c r="E16" s="307"/>
      <c r="F16" s="307"/>
      <c r="G16" s="307"/>
      <c r="H16" s="307"/>
      <c r="I16" s="421"/>
    </row>
    <row r="17" spans="1:9" x14ac:dyDescent="0.25">
      <c r="A17" s="195" t="s">
        <v>2238</v>
      </c>
      <c r="B17" s="305">
        <v>15</v>
      </c>
      <c r="C17" s="955" t="s">
        <v>7441</v>
      </c>
      <c r="D17" s="569"/>
      <c r="E17" s="307"/>
      <c r="F17" s="307"/>
      <c r="G17" s="307"/>
      <c r="H17" s="307"/>
      <c r="I17" s="421"/>
    </row>
    <row r="18" spans="1:9" x14ac:dyDescent="0.25">
      <c r="A18" s="195" t="s">
        <v>2239</v>
      </c>
      <c r="B18" s="305">
        <v>16</v>
      </c>
      <c r="C18" s="955" t="s">
        <v>7442</v>
      </c>
      <c r="D18" s="569"/>
      <c r="E18" s="307"/>
      <c r="F18" s="307"/>
      <c r="G18" s="307"/>
      <c r="H18" s="307"/>
      <c r="I18" s="421"/>
    </row>
    <row r="19" spans="1:9" x14ac:dyDescent="0.25">
      <c r="A19" s="195" t="s">
        <v>2240</v>
      </c>
      <c r="B19" s="305">
        <v>17</v>
      </c>
      <c r="C19" s="955" t="s">
        <v>7443</v>
      </c>
      <c r="D19" s="569"/>
      <c r="E19" s="307"/>
      <c r="F19" s="307"/>
      <c r="G19" s="307"/>
      <c r="H19" s="307"/>
      <c r="I19" s="421"/>
    </row>
    <row r="20" spans="1:9" x14ac:dyDescent="0.25">
      <c r="A20" s="195" t="s">
        <v>2241</v>
      </c>
      <c r="B20" s="305">
        <v>18</v>
      </c>
      <c r="C20" s="955" t="s">
        <v>7444</v>
      </c>
      <c r="D20" s="569"/>
      <c r="E20" s="307"/>
      <c r="F20" s="307"/>
      <c r="G20" s="307"/>
      <c r="H20" s="307"/>
      <c r="I20" s="151"/>
    </row>
    <row r="21" spans="1:9" x14ac:dyDescent="0.25">
      <c r="A21" s="195" t="s">
        <v>2242</v>
      </c>
      <c r="B21" s="305">
        <v>19</v>
      </c>
      <c r="C21" s="955" t="s">
        <v>7445</v>
      </c>
      <c r="D21" s="569"/>
      <c r="E21" s="307"/>
      <c r="F21" s="307"/>
      <c r="G21" s="307"/>
      <c r="H21" s="307"/>
      <c r="I21" s="151"/>
    </row>
    <row r="22" spans="1:9" x14ac:dyDescent="0.25">
      <c r="A22" s="195" t="s">
        <v>2243</v>
      </c>
      <c r="B22" s="305">
        <v>20</v>
      </c>
      <c r="C22" s="955" t="s">
        <v>7446</v>
      </c>
      <c r="D22" s="569"/>
      <c r="E22" s="307"/>
      <c r="F22" s="307"/>
      <c r="G22" s="307"/>
      <c r="H22" s="307"/>
      <c r="I22" s="151"/>
    </row>
    <row r="23" spans="1:9" x14ac:dyDescent="0.25">
      <c r="A23" s="195" t="s">
        <v>2244</v>
      </c>
      <c r="B23" s="305">
        <v>21</v>
      </c>
      <c r="C23" s="955" t="s">
        <v>7447</v>
      </c>
      <c r="D23" s="569"/>
      <c r="E23" s="307"/>
      <c r="F23" s="307"/>
      <c r="G23" s="307"/>
      <c r="H23" s="307"/>
      <c r="I23" s="151"/>
    </row>
    <row r="24" spans="1:9" x14ac:dyDescent="0.25">
      <c r="A24" s="195" t="s">
        <v>2245</v>
      </c>
      <c r="B24" s="305">
        <v>22</v>
      </c>
      <c r="C24" s="955" t="s">
        <v>7448</v>
      </c>
      <c r="D24" s="569"/>
      <c r="E24" s="307"/>
      <c r="F24" s="307"/>
      <c r="G24" s="307"/>
      <c r="H24" s="307"/>
      <c r="I24" s="151"/>
    </row>
    <row r="25" spans="1:9" x14ac:dyDescent="0.25">
      <c r="A25" s="195" t="s">
        <v>2246</v>
      </c>
      <c r="B25" s="305">
        <v>23</v>
      </c>
      <c r="C25" s="955" t="s">
        <v>7449</v>
      </c>
      <c r="D25" s="569"/>
      <c r="E25" s="307"/>
      <c r="F25" s="307"/>
      <c r="G25" s="307"/>
      <c r="H25" s="306"/>
      <c r="I25" s="151"/>
    </row>
    <row r="26" spans="1:9" x14ac:dyDescent="0.25">
      <c r="A26" s="195" t="s">
        <v>2247</v>
      </c>
      <c r="B26" s="305">
        <v>24</v>
      </c>
      <c r="C26" s="955" t="s">
        <v>7450</v>
      </c>
      <c r="D26" s="569"/>
      <c r="E26" s="307"/>
      <c r="F26" s="307"/>
      <c r="G26" s="307"/>
      <c r="H26" s="306"/>
      <c r="I26" s="151"/>
    </row>
    <row r="27" spans="1:9" x14ac:dyDescent="0.25">
      <c r="A27" s="195" t="s">
        <v>2248</v>
      </c>
      <c r="B27" s="305">
        <v>25</v>
      </c>
      <c r="C27" s="955" t="s">
        <v>7451</v>
      </c>
      <c r="D27" s="569"/>
      <c r="E27" s="307"/>
      <c r="F27" s="307"/>
      <c r="G27" s="307"/>
      <c r="H27" s="195"/>
      <c r="I27" s="151"/>
    </row>
    <row r="28" spans="1:9" x14ac:dyDescent="0.25">
      <c r="A28" s="195" t="s">
        <v>2249</v>
      </c>
      <c r="B28" s="305">
        <v>26</v>
      </c>
      <c r="C28" s="955" t="s">
        <v>7452</v>
      </c>
      <c r="D28" s="569"/>
      <c r="E28" s="307"/>
      <c r="F28" s="307"/>
      <c r="G28" s="307"/>
      <c r="H28" s="307"/>
      <c r="I28" s="151"/>
    </row>
    <row r="29" spans="1:9" x14ac:dyDescent="0.25">
      <c r="A29" s="195" t="s">
        <v>2250</v>
      </c>
      <c r="B29" s="305">
        <v>27</v>
      </c>
      <c r="C29" s="955" t="s">
        <v>7453</v>
      </c>
      <c r="D29" s="569"/>
      <c r="E29" s="307"/>
      <c r="F29" s="307"/>
      <c r="G29" s="307"/>
      <c r="H29" s="307"/>
      <c r="I29" s="151"/>
    </row>
    <row r="30" spans="1:9" x14ac:dyDescent="0.25">
      <c r="A30" s="195" t="s">
        <v>2251</v>
      </c>
      <c r="B30" s="305">
        <v>28</v>
      </c>
      <c r="C30" s="955" t="s">
        <v>7454</v>
      </c>
      <c r="D30" s="569"/>
      <c r="E30" s="307"/>
      <c r="F30" s="307"/>
      <c r="G30" s="307"/>
      <c r="H30" s="307"/>
      <c r="I30" s="151"/>
    </row>
    <row r="31" spans="1:9" x14ac:dyDescent="0.25">
      <c r="A31" s="195" t="s">
        <v>2252</v>
      </c>
      <c r="B31" s="305">
        <v>29</v>
      </c>
      <c r="C31" s="955" t="s">
        <v>7455</v>
      </c>
      <c r="D31" s="569"/>
      <c r="E31" s="307"/>
      <c r="F31" s="307"/>
      <c r="G31" s="307"/>
      <c r="H31" s="307"/>
      <c r="I31" s="151"/>
    </row>
    <row r="32" spans="1:9" x14ac:dyDescent="0.25">
      <c r="A32" s="195" t="s">
        <v>2253</v>
      </c>
      <c r="B32" s="305">
        <v>30</v>
      </c>
      <c r="C32" s="955" t="s">
        <v>7456</v>
      </c>
      <c r="D32" s="569"/>
      <c r="E32" s="307"/>
      <c r="F32" s="307"/>
      <c r="G32" s="672"/>
      <c r="H32" s="307"/>
      <c r="I32" s="151"/>
    </row>
    <row r="33" spans="1:9" x14ac:dyDescent="0.25">
      <c r="A33" s="195" t="s">
        <v>2254</v>
      </c>
      <c r="B33" s="305">
        <v>31</v>
      </c>
      <c r="C33" s="955" t="s">
        <v>7457</v>
      </c>
      <c r="D33" s="569"/>
      <c r="E33" s="307"/>
      <c r="F33" s="307"/>
      <c r="G33" s="672"/>
      <c r="H33" s="307"/>
      <c r="I33" s="151"/>
    </row>
    <row r="34" spans="1:9" x14ac:dyDescent="0.25">
      <c r="A34" s="195" t="s">
        <v>2255</v>
      </c>
      <c r="B34" s="305">
        <v>32</v>
      </c>
      <c r="C34" s="955" t="s">
        <v>7458</v>
      </c>
      <c r="D34" s="569"/>
      <c r="E34" s="307"/>
      <c r="F34" s="307"/>
      <c r="G34" s="672"/>
      <c r="H34" s="306"/>
      <c r="I34" s="151"/>
    </row>
    <row r="35" spans="1:9" x14ac:dyDescent="0.25">
      <c r="A35" s="195" t="s">
        <v>2256</v>
      </c>
      <c r="B35" s="305">
        <v>33</v>
      </c>
      <c r="C35" s="955" t="s">
        <v>7459</v>
      </c>
      <c r="D35" s="569"/>
      <c r="E35" s="307"/>
      <c r="F35" s="307"/>
      <c r="G35" s="307"/>
      <c r="H35" s="307"/>
      <c r="I35" s="151"/>
    </row>
    <row r="36" spans="1:9" x14ac:dyDescent="0.25">
      <c r="A36" s="195" t="s">
        <v>2257</v>
      </c>
      <c r="B36" s="305">
        <v>34</v>
      </c>
      <c r="C36" s="955" t="s">
        <v>7460</v>
      </c>
      <c r="D36" s="569"/>
      <c r="E36" s="307"/>
      <c r="F36" s="307"/>
      <c r="G36" s="307"/>
      <c r="H36" s="307"/>
      <c r="I36" s="151"/>
    </row>
    <row r="37" spans="1:9" x14ac:dyDescent="0.25">
      <c r="A37" s="195" t="s">
        <v>2258</v>
      </c>
      <c r="B37" s="305">
        <v>35</v>
      </c>
      <c r="C37" s="955" t="s">
        <v>7461</v>
      </c>
      <c r="D37" s="569"/>
      <c r="E37" s="307"/>
      <c r="F37" s="307"/>
      <c r="G37" s="307"/>
      <c r="H37" s="307"/>
      <c r="I37" s="151"/>
    </row>
    <row r="38" spans="1:9" x14ac:dyDescent="0.25">
      <c r="A38" s="195" t="s">
        <v>2259</v>
      </c>
      <c r="B38" s="305">
        <v>36</v>
      </c>
      <c r="C38" s="955" t="s">
        <v>7462</v>
      </c>
      <c r="D38" s="569"/>
      <c r="E38" s="307"/>
      <c r="F38" s="307"/>
      <c r="G38" s="307"/>
      <c r="H38" s="307"/>
      <c r="I38" s="151"/>
    </row>
    <row r="39" spans="1:9" x14ac:dyDescent="0.25">
      <c r="A39" s="195" t="s">
        <v>2260</v>
      </c>
      <c r="B39" s="305">
        <v>37</v>
      </c>
      <c r="C39" s="955" t="s">
        <v>7463</v>
      </c>
      <c r="D39" s="569"/>
      <c r="E39" s="307"/>
      <c r="F39" s="307"/>
      <c r="G39" s="307"/>
      <c r="H39" s="307"/>
      <c r="I39" s="151"/>
    </row>
    <row r="40" spans="1:9" x14ac:dyDescent="0.25">
      <c r="A40" s="195" t="s">
        <v>2261</v>
      </c>
      <c r="B40" s="305">
        <v>38</v>
      </c>
      <c r="C40" s="955" t="s">
        <v>7464</v>
      </c>
      <c r="D40" s="569"/>
      <c r="E40" s="307"/>
      <c r="F40" s="307"/>
      <c r="G40" s="672"/>
      <c r="H40" s="307"/>
      <c r="I40" s="151"/>
    </row>
    <row r="41" spans="1:9" x14ac:dyDescent="0.25">
      <c r="A41" s="195" t="s">
        <v>2262</v>
      </c>
      <c r="B41" s="305">
        <v>39</v>
      </c>
      <c r="C41" s="955" t="s">
        <v>7465</v>
      </c>
      <c r="D41" s="569"/>
      <c r="E41" s="307"/>
      <c r="F41" s="307"/>
      <c r="G41" s="672"/>
      <c r="H41" s="307"/>
      <c r="I41" s="151"/>
    </row>
    <row r="42" spans="1:9" x14ac:dyDescent="0.25">
      <c r="A42" s="195" t="s">
        <v>2263</v>
      </c>
      <c r="B42" s="305">
        <v>40</v>
      </c>
      <c r="C42" s="955" t="s">
        <v>7466</v>
      </c>
      <c r="D42" s="569"/>
      <c r="E42" s="307"/>
      <c r="F42" s="307"/>
      <c r="G42" s="672"/>
      <c r="H42" s="306"/>
      <c r="I42" s="151"/>
    </row>
    <row r="43" spans="1:9" x14ac:dyDescent="0.25">
      <c r="A43" s="195" t="s">
        <v>2264</v>
      </c>
      <c r="B43" s="305">
        <v>41</v>
      </c>
      <c r="C43" s="955" t="s">
        <v>7467</v>
      </c>
      <c r="D43" s="569"/>
      <c r="E43" s="307"/>
      <c r="F43" s="307"/>
      <c r="G43" s="307"/>
      <c r="H43" s="307"/>
      <c r="I43" s="151"/>
    </row>
    <row r="44" spans="1:9" x14ac:dyDescent="0.25">
      <c r="A44" s="195" t="s">
        <v>2265</v>
      </c>
      <c r="B44" s="305">
        <v>42</v>
      </c>
      <c r="C44" s="955" t="s">
        <v>7468</v>
      </c>
      <c r="D44" s="569"/>
      <c r="E44" s="307"/>
      <c r="F44" s="307"/>
      <c r="G44" s="307"/>
      <c r="H44" s="307"/>
      <c r="I44" s="151"/>
    </row>
    <row r="45" spans="1:9" x14ac:dyDescent="0.25">
      <c r="A45" s="195" t="s">
        <v>2266</v>
      </c>
      <c r="B45" s="305">
        <v>43</v>
      </c>
      <c r="C45" s="954"/>
      <c r="D45" s="569"/>
      <c r="E45" s="307"/>
      <c r="F45" s="307"/>
      <c r="G45" s="307"/>
      <c r="H45" s="307"/>
      <c r="I45" s="151"/>
    </row>
    <row r="46" spans="1:9" x14ac:dyDescent="0.25">
      <c r="A46" s="195" t="s">
        <v>2267</v>
      </c>
      <c r="B46" s="305">
        <v>44</v>
      </c>
      <c r="C46" s="954"/>
      <c r="D46" s="569"/>
      <c r="E46" s="307"/>
      <c r="F46" s="307"/>
      <c r="G46" s="307"/>
      <c r="H46" s="307"/>
      <c r="I46" s="151"/>
    </row>
    <row r="47" spans="1:9" x14ac:dyDescent="0.25">
      <c r="A47" s="195" t="s">
        <v>2268</v>
      </c>
      <c r="B47" s="305">
        <v>45</v>
      </c>
      <c r="C47" s="954"/>
      <c r="D47" s="569"/>
      <c r="E47" s="307"/>
      <c r="F47" s="307"/>
      <c r="G47" s="307"/>
      <c r="H47" s="307"/>
      <c r="I47" s="151"/>
    </row>
    <row r="48" spans="1:9" x14ac:dyDescent="0.25">
      <c r="A48" s="195" t="s">
        <v>2269</v>
      </c>
      <c r="B48" s="305">
        <v>46</v>
      </c>
      <c r="C48" s="691"/>
      <c r="D48" s="569"/>
      <c r="E48" s="307"/>
      <c r="F48" s="307"/>
      <c r="G48" s="672"/>
      <c r="H48" s="307"/>
      <c r="I48" s="151"/>
    </row>
    <row r="49" spans="1:9" x14ac:dyDescent="0.25">
      <c r="A49" s="195" t="s">
        <v>2270</v>
      </c>
      <c r="B49" s="305">
        <v>47</v>
      </c>
      <c r="C49" s="692"/>
      <c r="D49" s="569"/>
      <c r="E49" s="307"/>
      <c r="F49" s="307"/>
      <c r="G49" s="672"/>
      <c r="H49" s="307"/>
      <c r="I49" s="151"/>
    </row>
    <row r="50" spans="1:9" x14ac:dyDescent="0.25">
      <c r="A50" s="195" t="s">
        <v>2271</v>
      </c>
      <c r="B50" s="305">
        <v>48</v>
      </c>
      <c r="C50" s="692"/>
      <c r="D50" s="569"/>
      <c r="E50" s="307"/>
      <c r="F50" s="307"/>
      <c r="G50" s="672"/>
      <c r="H50" s="306"/>
      <c r="I50" s="151"/>
    </row>
    <row r="51" spans="1:9" x14ac:dyDescent="0.25">
      <c r="A51" s="195" t="s">
        <v>2272</v>
      </c>
      <c r="B51" s="305">
        <v>49</v>
      </c>
      <c r="C51" s="692"/>
      <c r="D51" s="569"/>
      <c r="E51" s="307"/>
      <c r="F51" s="307"/>
      <c r="G51" s="307"/>
      <c r="H51" s="307"/>
      <c r="I51" s="151"/>
    </row>
    <row r="52" spans="1:9" x14ac:dyDescent="0.25">
      <c r="A52" s="195" t="s">
        <v>2273</v>
      </c>
      <c r="B52" s="305">
        <v>50</v>
      </c>
      <c r="C52" s="692"/>
      <c r="D52" s="569"/>
      <c r="E52" s="307"/>
      <c r="F52" s="307"/>
      <c r="G52" s="307"/>
      <c r="H52" s="307"/>
      <c r="I52" s="151"/>
    </row>
    <row r="53" spans="1:9" x14ac:dyDescent="0.25">
      <c r="A53" s="195" t="s">
        <v>2274</v>
      </c>
      <c r="B53" s="305">
        <v>51</v>
      </c>
      <c r="C53" s="692"/>
      <c r="D53" s="569"/>
      <c r="E53" s="307"/>
      <c r="F53" s="307"/>
      <c r="G53" s="307"/>
      <c r="H53" s="307"/>
      <c r="I53" s="151"/>
    </row>
    <row r="54" spans="1:9" x14ac:dyDescent="0.25">
      <c r="A54" s="195" t="s">
        <v>2275</v>
      </c>
      <c r="B54" s="305">
        <v>52</v>
      </c>
      <c r="C54" s="680"/>
      <c r="D54" s="569"/>
      <c r="E54" s="307"/>
      <c r="F54" s="307"/>
      <c r="G54" s="307"/>
      <c r="H54" s="307"/>
      <c r="I54" s="151"/>
    </row>
    <row r="55" spans="1:9" x14ac:dyDescent="0.25">
      <c r="A55" s="195" t="s">
        <v>2276</v>
      </c>
      <c r="B55" s="305">
        <v>53</v>
      </c>
      <c r="C55" s="681"/>
      <c r="D55" s="569"/>
      <c r="E55" s="307"/>
      <c r="F55" s="307"/>
      <c r="G55" s="307"/>
      <c r="H55" s="307"/>
      <c r="I55" s="151"/>
    </row>
    <row r="56" spans="1:9" x14ac:dyDescent="0.25">
      <c r="A56" s="195" t="s">
        <v>2277</v>
      </c>
      <c r="B56" s="305">
        <v>54</v>
      </c>
      <c r="C56" s="691"/>
      <c r="D56" s="569"/>
      <c r="E56" s="307"/>
      <c r="F56" s="307"/>
      <c r="G56" s="672"/>
      <c r="H56" s="307"/>
      <c r="I56" s="151"/>
    </row>
    <row r="57" spans="1:9" x14ac:dyDescent="0.25">
      <c r="A57" s="195" t="s">
        <v>2278</v>
      </c>
      <c r="B57" s="305">
        <v>55</v>
      </c>
      <c r="C57" s="692"/>
      <c r="D57" s="569"/>
      <c r="E57" s="307"/>
      <c r="F57" s="307"/>
      <c r="G57" s="672"/>
      <c r="H57" s="307"/>
      <c r="I57" s="151"/>
    </row>
    <row r="58" spans="1:9" x14ac:dyDescent="0.25">
      <c r="A58" s="195" t="s">
        <v>2279</v>
      </c>
      <c r="B58" s="305">
        <v>56</v>
      </c>
      <c r="C58" s="692"/>
      <c r="D58" s="569"/>
      <c r="E58" s="307"/>
      <c r="F58" s="307"/>
      <c r="G58" s="672"/>
      <c r="H58" s="306"/>
      <c r="I58" s="151"/>
    </row>
    <row r="59" spans="1:9" ht="16.899999999999999" customHeight="1" x14ac:dyDescent="0.25">
      <c r="A59" s="195" t="s">
        <v>2280</v>
      </c>
      <c r="B59" s="305">
        <v>57</v>
      </c>
      <c r="C59" s="692"/>
      <c r="D59" s="569"/>
      <c r="E59" s="307"/>
      <c r="F59" s="307"/>
      <c r="G59" s="307"/>
      <c r="H59" s="307"/>
      <c r="I59" s="151"/>
    </row>
    <row r="60" spans="1:9" x14ac:dyDescent="0.25">
      <c r="A60" s="195" t="s">
        <v>2281</v>
      </c>
      <c r="B60" s="305">
        <v>58</v>
      </c>
      <c r="C60" s="692"/>
      <c r="D60" s="569"/>
      <c r="E60" s="307"/>
      <c r="F60" s="307"/>
      <c r="G60" s="307"/>
      <c r="H60" s="307"/>
      <c r="I60" s="151"/>
    </row>
    <row r="61" spans="1:9" x14ac:dyDescent="0.25">
      <c r="A61" s="195" t="s">
        <v>2282</v>
      </c>
      <c r="B61" s="305">
        <v>59</v>
      </c>
      <c r="C61" s="692"/>
      <c r="D61" s="569"/>
      <c r="E61" s="307"/>
      <c r="F61" s="307"/>
      <c r="G61" s="307"/>
      <c r="H61" s="307"/>
      <c r="I61" s="151"/>
    </row>
    <row r="62" spans="1:9" x14ac:dyDescent="0.25">
      <c r="A62" s="195" t="s">
        <v>2283</v>
      </c>
      <c r="B62" s="305">
        <v>60</v>
      </c>
      <c r="C62" s="680"/>
      <c r="D62" s="569"/>
      <c r="E62" s="307"/>
      <c r="F62" s="307"/>
      <c r="G62" s="307"/>
      <c r="H62" s="307"/>
      <c r="I62" s="151"/>
    </row>
    <row r="63" spans="1:9" x14ac:dyDescent="0.25">
      <c r="A63" s="195" t="s">
        <v>2284</v>
      </c>
      <c r="B63" s="305">
        <v>61</v>
      </c>
      <c r="C63" s="681"/>
      <c r="D63" s="569"/>
      <c r="E63" s="307"/>
      <c r="F63" s="307"/>
      <c r="G63" s="307"/>
      <c r="H63" s="307"/>
      <c r="I63" s="151"/>
    </row>
    <row r="64" spans="1:9" x14ac:dyDescent="0.25">
      <c r="A64" s="195" t="s">
        <v>2285</v>
      </c>
      <c r="B64" s="305">
        <v>62</v>
      </c>
      <c r="C64" s="692"/>
      <c r="D64" s="569"/>
      <c r="E64" s="307"/>
      <c r="F64" s="307"/>
      <c r="G64" s="672"/>
      <c r="H64" s="139"/>
      <c r="I64" s="151"/>
    </row>
    <row r="65" spans="1:9" x14ac:dyDescent="0.25">
      <c r="A65" s="195" t="s">
        <v>2286</v>
      </c>
      <c r="B65" s="305">
        <v>63</v>
      </c>
      <c r="C65" s="680"/>
      <c r="D65" s="569"/>
      <c r="E65" s="307"/>
      <c r="F65" s="139"/>
      <c r="G65" s="307"/>
      <c r="H65" s="139"/>
      <c r="I65" s="151"/>
    </row>
    <row r="66" spans="1:9" x14ac:dyDescent="0.25">
      <c r="A66" s="195" t="s">
        <v>2287</v>
      </c>
      <c r="B66" s="305">
        <v>64</v>
      </c>
      <c r="C66" s="680"/>
      <c r="D66" s="569"/>
      <c r="E66" s="307"/>
      <c r="F66" s="139"/>
      <c r="G66" s="307"/>
      <c r="H66" s="139"/>
      <c r="I66" s="151"/>
    </row>
    <row r="67" spans="1:9" x14ac:dyDescent="0.25">
      <c r="A67" s="195" t="s">
        <v>2288</v>
      </c>
      <c r="B67" s="305">
        <v>65</v>
      </c>
      <c r="C67" s="680"/>
      <c r="D67" s="569"/>
      <c r="E67" s="307"/>
      <c r="F67" s="307"/>
      <c r="G67" s="307"/>
      <c r="H67" s="307"/>
      <c r="I67" s="151"/>
    </row>
    <row r="68" spans="1:9" x14ac:dyDescent="0.25">
      <c r="A68" s="195" t="s">
        <v>2289</v>
      </c>
      <c r="B68" s="357">
        <v>66</v>
      </c>
      <c r="C68" s="680"/>
      <c r="D68" s="569"/>
      <c r="E68" s="307"/>
      <c r="F68" s="307"/>
      <c r="G68" s="307"/>
      <c r="H68" s="307"/>
      <c r="I68" s="421"/>
    </row>
    <row r="69" spans="1:9" x14ac:dyDescent="0.25">
      <c r="A69" s="195" t="s">
        <v>2290</v>
      </c>
      <c r="B69" s="357">
        <v>67</v>
      </c>
      <c r="C69" s="680"/>
      <c r="D69" s="569"/>
      <c r="E69" s="307"/>
      <c r="F69" s="307"/>
      <c r="G69" s="307"/>
      <c r="H69" s="307"/>
      <c r="I69" s="421"/>
    </row>
    <row r="70" spans="1:9" x14ac:dyDescent="0.25">
      <c r="A70" s="195" t="s">
        <v>2291</v>
      </c>
      <c r="B70" s="357">
        <v>68</v>
      </c>
      <c r="C70" s="680"/>
      <c r="D70" s="569"/>
      <c r="E70" s="307"/>
      <c r="F70" s="307"/>
      <c r="G70" s="307"/>
      <c r="H70" s="307"/>
      <c r="I70" s="421"/>
    </row>
    <row r="71" spans="1:9" x14ac:dyDescent="0.25">
      <c r="A71" s="195" t="s">
        <v>2292</v>
      </c>
      <c r="B71" s="357">
        <v>69</v>
      </c>
      <c r="C71" s="680"/>
      <c r="D71" s="569"/>
      <c r="E71" s="307"/>
      <c r="F71" s="307"/>
      <c r="G71" s="307"/>
      <c r="H71" s="307"/>
      <c r="I71" s="421"/>
    </row>
    <row r="72" spans="1:9" x14ac:dyDescent="0.25">
      <c r="A72" s="195" t="s">
        <v>2293</v>
      </c>
      <c r="B72" s="357">
        <v>70</v>
      </c>
      <c r="C72" s="680"/>
      <c r="D72" s="569"/>
      <c r="E72" s="307"/>
      <c r="F72" s="307"/>
      <c r="G72" s="307"/>
      <c r="H72" s="307"/>
      <c r="I72" s="421"/>
    </row>
    <row r="73" spans="1:9" x14ac:dyDescent="0.25">
      <c r="A73" s="195" t="s">
        <v>2294</v>
      </c>
      <c r="B73" s="357">
        <v>71</v>
      </c>
      <c r="C73" s="680"/>
      <c r="D73" s="569"/>
      <c r="E73" s="307"/>
      <c r="F73" s="307"/>
      <c r="G73" s="307"/>
      <c r="H73" s="307"/>
      <c r="I73" s="421"/>
    </row>
    <row r="74" spans="1:9" x14ac:dyDescent="0.25">
      <c r="A74" s="195" t="s">
        <v>2295</v>
      </c>
      <c r="B74" s="305">
        <v>72</v>
      </c>
      <c r="C74" s="680"/>
      <c r="D74" s="569"/>
      <c r="E74" s="307"/>
      <c r="F74" s="307"/>
      <c r="G74" s="307"/>
      <c r="H74" s="307"/>
      <c r="I74" s="151"/>
    </row>
    <row r="75" spans="1:9" x14ac:dyDescent="0.25">
      <c r="A75" s="195" t="s">
        <v>2296</v>
      </c>
      <c r="B75" s="305">
        <v>73</v>
      </c>
      <c r="C75" s="680"/>
      <c r="D75" s="569"/>
      <c r="E75" s="307"/>
      <c r="F75" s="307"/>
      <c r="G75" s="307"/>
      <c r="H75" s="307"/>
      <c r="I75" s="151"/>
    </row>
    <row r="76" spans="1:9" x14ac:dyDescent="0.25">
      <c r="A76" s="195" t="s">
        <v>2297</v>
      </c>
      <c r="B76" s="305">
        <v>74</v>
      </c>
      <c r="C76" s="680"/>
      <c r="D76" s="569"/>
      <c r="E76" s="307"/>
      <c r="F76" s="307"/>
      <c r="G76" s="307"/>
      <c r="H76" s="307"/>
      <c r="I76" s="151"/>
    </row>
    <row r="77" spans="1:9" x14ac:dyDescent="0.25">
      <c r="A77" s="195" t="s">
        <v>2298</v>
      </c>
      <c r="B77" s="305">
        <v>75</v>
      </c>
      <c r="C77" s="680"/>
      <c r="D77" s="569"/>
      <c r="E77" s="307"/>
      <c r="F77" s="307"/>
      <c r="G77" s="307"/>
      <c r="H77" s="307"/>
      <c r="I77" s="151"/>
    </row>
    <row r="78" spans="1:9" x14ac:dyDescent="0.25">
      <c r="A78" s="195" t="s">
        <v>2299</v>
      </c>
      <c r="B78" s="305">
        <v>76</v>
      </c>
      <c r="C78" s="320"/>
      <c r="D78" s="569"/>
      <c r="E78" s="307"/>
      <c r="F78" s="307"/>
      <c r="G78" s="307"/>
      <c r="H78" s="307"/>
      <c r="I78" s="151"/>
    </row>
    <row r="79" spans="1:9" x14ac:dyDescent="0.25">
      <c r="A79" s="195" t="s">
        <v>2300</v>
      </c>
      <c r="B79" s="305">
        <v>77</v>
      </c>
      <c r="C79" s="320"/>
      <c r="D79" s="569"/>
      <c r="E79" s="307"/>
      <c r="F79" s="307"/>
      <c r="G79" s="307"/>
      <c r="H79" s="307"/>
      <c r="I79" s="151"/>
    </row>
    <row r="80" spans="1:9" x14ac:dyDescent="0.25">
      <c r="A80" s="195" t="s">
        <v>2301</v>
      </c>
      <c r="B80" s="305">
        <v>78</v>
      </c>
      <c r="C80" s="320"/>
      <c r="D80" s="569"/>
      <c r="E80" s="307"/>
      <c r="F80" s="307"/>
      <c r="G80" s="307"/>
      <c r="H80" s="307"/>
      <c r="I80" s="421"/>
    </row>
    <row r="81" spans="1:9" x14ac:dyDescent="0.25">
      <c r="A81" s="195" t="s">
        <v>2302</v>
      </c>
      <c r="B81" s="305">
        <v>79</v>
      </c>
      <c r="C81" s="320"/>
      <c r="D81" s="569"/>
      <c r="E81" s="307"/>
      <c r="F81" s="307"/>
      <c r="G81" s="307"/>
      <c r="H81" s="307"/>
      <c r="I81" s="421"/>
    </row>
    <row r="82" spans="1:9" x14ac:dyDescent="0.25">
      <c r="A82" s="195" t="s">
        <v>2303</v>
      </c>
      <c r="B82" s="305">
        <v>80</v>
      </c>
      <c r="C82" s="320"/>
      <c r="D82" s="569"/>
      <c r="E82" s="307"/>
      <c r="F82" s="307"/>
      <c r="G82" s="307"/>
      <c r="H82" s="307"/>
      <c r="I82" s="151"/>
    </row>
    <row r="83" spans="1:9" x14ac:dyDescent="0.25">
      <c r="A83" s="195" t="s">
        <v>2304</v>
      </c>
      <c r="B83" s="305">
        <v>81</v>
      </c>
      <c r="C83" s="320"/>
      <c r="D83" s="569"/>
      <c r="E83" s="164"/>
      <c r="F83" s="307"/>
      <c r="G83" s="307"/>
      <c r="H83" s="306"/>
      <c r="I83" s="151"/>
    </row>
    <row r="84" spans="1:9" x14ac:dyDescent="0.25">
      <c r="A84" s="195" t="s">
        <v>3139</v>
      </c>
      <c r="B84" s="305">
        <v>82</v>
      </c>
      <c r="C84" s="320"/>
      <c r="D84" s="569"/>
      <c r="E84" s="164"/>
      <c r="F84" s="307"/>
      <c r="G84" s="307"/>
      <c r="H84" s="306"/>
      <c r="I84" s="151"/>
    </row>
    <row r="85" spans="1:9" x14ac:dyDescent="0.25">
      <c r="A85" s="195" t="s">
        <v>3140</v>
      </c>
      <c r="B85" s="305">
        <v>83</v>
      </c>
      <c r="C85" s="308"/>
      <c r="D85" s="569"/>
      <c r="E85" s="307"/>
      <c r="F85" s="307"/>
      <c r="G85" s="307"/>
      <c r="H85" s="306"/>
      <c r="I85" s="151"/>
    </row>
    <row r="86" spans="1:9" x14ac:dyDescent="0.25">
      <c r="A86" s="195" t="s">
        <v>3141</v>
      </c>
      <c r="B86" s="305">
        <v>84</v>
      </c>
      <c r="C86" s="308"/>
      <c r="D86" s="569"/>
      <c r="E86" s="307"/>
      <c r="F86" s="307"/>
      <c r="G86" s="307"/>
      <c r="H86" s="306"/>
      <c r="I86" s="151"/>
    </row>
    <row r="87" spans="1:9" x14ac:dyDescent="0.25">
      <c r="A87" s="195" t="s">
        <v>3142</v>
      </c>
      <c r="B87" s="305">
        <v>85</v>
      </c>
      <c r="C87" s="308"/>
      <c r="D87" s="569"/>
      <c r="E87" s="307"/>
      <c r="F87" s="307"/>
      <c r="G87" s="307"/>
      <c r="H87" s="306"/>
      <c r="I87" s="151"/>
    </row>
    <row r="88" spans="1:9" x14ac:dyDescent="0.25">
      <c r="A88" s="195" t="s">
        <v>3143</v>
      </c>
      <c r="B88" s="305">
        <v>86</v>
      </c>
      <c r="C88" s="308"/>
      <c r="D88" s="569"/>
      <c r="E88" s="307"/>
      <c r="F88" s="307"/>
      <c r="G88" s="307"/>
      <c r="H88" s="306"/>
      <c r="I88" s="151"/>
    </row>
    <row r="89" spans="1:9" x14ac:dyDescent="0.25">
      <c r="A89" s="195" t="s">
        <v>3144</v>
      </c>
      <c r="B89" s="305">
        <v>87</v>
      </c>
      <c r="C89" s="308"/>
      <c r="D89" s="569"/>
      <c r="E89" s="307"/>
      <c r="F89" s="307"/>
      <c r="G89" s="307"/>
      <c r="H89" s="306"/>
      <c r="I89" s="151"/>
    </row>
    <row r="90" spans="1:9" x14ac:dyDescent="0.25">
      <c r="A90" s="195" t="s">
        <v>3145</v>
      </c>
      <c r="B90" s="305">
        <v>88</v>
      </c>
      <c r="C90" s="308"/>
      <c r="D90" s="569"/>
      <c r="E90" s="307"/>
      <c r="F90" s="307"/>
      <c r="G90" s="307"/>
      <c r="H90" s="306"/>
      <c r="I90" s="151"/>
    </row>
    <row r="91" spans="1:9" x14ac:dyDescent="0.25">
      <c r="A91" s="195" t="s">
        <v>3146</v>
      </c>
      <c r="B91" s="305">
        <v>89</v>
      </c>
      <c r="C91" s="308"/>
      <c r="D91" s="569"/>
      <c r="E91" s="307"/>
      <c r="F91" s="307"/>
      <c r="G91" s="307"/>
      <c r="H91" s="306"/>
      <c r="I91" s="151"/>
    </row>
    <row r="92" spans="1:9" x14ac:dyDescent="0.25">
      <c r="A92" s="195" t="s">
        <v>3147</v>
      </c>
      <c r="B92" s="305">
        <v>90</v>
      </c>
      <c r="C92" s="308"/>
      <c r="D92" s="569"/>
      <c r="E92" s="307"/>
      <c r="F92" s="307"/>
      <c r="G92" s="307"/>
      <c r="H92" s="306"/>
      <c r="I92" s="151"/>
    </row>
    <row r="93" spans="1:9" x14ac:dyDescent="0.25">
      <c r="A93" s="195" t="s">
        <v>3148</v>
      </c>
      <c r="B93" s="305">
        <v>91</v>
      </c>
      <c r="C93" s="308"/>
      <c r="D93" s="569"/>
      <c r="E93" s="307"/>
      <c r="F93" s="307"/>
      <c r="G93" s="307"/>
      <c r="H93" s="306"/>
      <c r="I93" s="151"/>
    </row>
    <row r="94" spans="1:9" x14ac:dyDescent="0.25">
      <c r="A94" s="195" t="s">
        <v>3149</v>
      </c>
      <c r="B94" s="305">
        <v>92</v>
      </c>
      <c r="C94" s="309"/>
      <c r="D94" s="569"/>
      <c r="E94" s="307"/>
      <c r="F94" s="307"/>
      <c r="G94" s="307"/>
      <c r="H94" s="306"/>
      <c r="I94" s="151"/>
    </row>
    <row r="95" spans="1:9" x14ac:dyDescent="0.25">
      <c r="A95" s="195" t="s">
        <v>3150</v>
      </c>
      <c r="B95" s="305">
        <v>93</v>
      </c>
      <c r="C95" s="309"/>
      <c r="D95" s="569"/>
      <c r="E95" s="164"/>
      <c r="F95" s="307"/>
      <c r="G95" s="307"/>
      <c r="H95" s="306"/>
      <c r="I95" s="151"/>
    </row>
    <row r="96" spans="1:9" x14ac:dyDescent="0.25">
      <c r="A96" s="195" t="s">
        <v>3151</v>
      </c>
      <c r="B96" s="305">
        <v>94</v>
      </c>
      <c r="C96" s="309"/>
      <c r="D96" s="569"/>
      <c r="E96" s="164"/>
      <c r="F96" s="307"/>
      <c r="G96" s="307"/>
      <c r="H96" s="306"/>
      <c r="I96" s="151"/>
    </row>
    <row r="97" spans="1:9" x14ac:dyDescent="0.25">
      <c r="A97" s="195" t="s">
        <v>3152</v>
      </c>
      <c r="B97" s="305">
        <v>95</v>
      </c>
      <c r="C97" s="309"/>
      <c r="D97" s="569"/>
      <c r="E97" s="164"/>
      <c r="F97" s="307"/>
      <c r="G97" s="307"/>
      <c r="H97" s="306"/>
      <c r="I97" s="151"/>
    </row>
    <row r="98" spans="1:9" x14ac:dyDescent="0.25">
      <c r="A98" s="195" t="s">
        <v>3153</v>
      </c>
      <c r="B98" s="305">
        <v>96</v>
      </c>
      <c r="C98" s="151"/>
      <c r="D98" s="569"/>
      <c r="E98" s="164"/>
      <c r="F98" s="164"/>
      <c r="G98" s="307"/>
      <c r="H98" s="164"/>
      <c r="I98" s="151"/>
    </row>
    <row r="99" spans="1:9" x14ac:dyDescent="0.25">
      <c r="A99" s="195" t="s">
        <v>3154</v>
      </c>
      <c r="B99" s="305">
        <v>97</v>
      </c>
      <c r="C99" s="151"/>
      <c r="D99" s="569"/>
      <c r="E99" s="164"/>
      <c r="F99" s="164"/>
      <c r="G99" s="307"/>
      <c r="H99" s="164"/>
      <c r="I99" s="151"/>
    </row>
    <row r="100" spans="1:9" x14ac:dyDescent="0.25">
      <c r="A100" s="195" t="s">
        <v>3155</v>
      </c>
      <c r="B100" s="305">
        <v>98</v>
      </c>
      <c r="C100" s="151"/>
      <c r="D100" s="569"/>
      <c r="E100" s="307"/>
      <c r="F100" s="164"/>
      <c r="G100" s="307"/>
      <c r="H100" s="164"/>
      <c r="I100" s="151"/>
    </row>
    <row r="101" spans="1:9" x14ac:dyDescent="0.25">
      <c r="A101" s="195" t="s">
        <v>3156</v>
      </c>
      <c r="B101" s="305">
        <v>99</v>
      </c>
      <c r="C101" s="151"/>
      <c r="D101" s="569"/>
      <c r="E101" s="307"/>
      <c r="F101" s="164"/>
      <c r="G101" s="307"/>
      <c r="H101" s="164"/>
      <c r="I101" s="151"/>
    </row>
    <row r="102" spans="1:9" x14ac:dyDescent="0.25">
      <c r="A102" s="195" t="s">
        <v>3157</v>
      </c>
      <c r="B102" s="305">
        <v>100</v>
      </c>
      <c r="C102" s="151"/>
      <c r="D102" s="569"/>
      <c r="E102" s="307"/>
      <c r="F102" s="164"/>
      <c r="G102" s="307"/>
      <c r="H102" s="164"/>
      <c r="I102" s="151"/>
    </row>
    <row r="103" spans="1:9" x14ac:dyDescent="0.25">
      <c r="A103" s="195" t="s">
        <v>3158</v>
      </c>
      <c r="B103" s="305">
        <v>101</v>
      </c>
      <c r="C103" s="151"/>
      <c r="D103" s="569"/>
      <c r="E103" s="307"/>
      <c r="F103" s="164"/>
      <c r="G103" s="307"/>
      <c r="H103" s="164"/>
      <c r="I103" s="151"/>
    </row>
    <row r="104" spans="1:9" x14ac:dyDescent="0.25">
      <c r="A104" s="195" t="s">
        <v>3159</v>
      </c>
      <c r="B104" s="305">
        <v>102</v>
      </c>
      <c r="C104" s="151"/>
      <c r="D104" s="569"/>
      <c r="E104" s="307"/>
      <c r="F104" s="164"/>
      <c r="G104" s="307"/>
      <c r="H104" s="164"/>
      <c r="I104" s="151"/>
    </row>
    <row r="105" spans="1:9" x14ac:dyDescent="0.25">
      <c r="A105" s="195" t="s">
        <v>3160</v>
      </c>
      <c r="B105" s="305">
        <v>103</v>
      </c>
      <c r="C105" s="151"/>
      <c r="D105" s="569"/>
      <c r="E105" s="307"/>
      <c r="F105" s="164"/>
      <c r="G105" s="307"/>
      <c r="H105" s="164"/>
      <c r="I105" s="151"/>
    </row>
    <row r="106" spans="1:9" x14ac:dyDescent="0.25">
      <c r="A106" s="195" t="s">
        <v>3161</v>
      </c>
      <c r="B106" s="305">
        <v>104</v>
      </c>
      <c r="C106" s="151"/>
      <c r="D106" s="569"/>
      <c r="E106" s="307"/>
      <c r="F106" s="164"/>
      <c r="G106" s="307"/>
      <c r="H106" s="164"/>
      <c r="I106" s="151"/>
    </row>
    <row r="107" spans="1:9" x14ac:dyDescent="0.25">
      <c r="A107" s="195" t="s">
        <v>3162</v>
      </c>
      <c r="B107" s="305">
        <v>105</v>
      </c>
      <c r="C107" s="308"/>
      <c r="D107" s="569"/>
      <c r="E107" s="307"/>
      <c r="F107" s="307"/>
      <c r="G107" s="307"/>
      <c r="H107" s="164"/>
      <c r="I107" s="151"/>
    </row>
    <row r="108" spans="1:9" x14ac:dyDescent="0.25">
      <c r="A108" s="195" t="s">
        <v>3163</v>
      </c>
      <c r="B108" s="305">
        <v>106</v>
      </c>
      <c r="C108" s="151"/>
      <c r="D108" s="569"/>
      <c r="E108" s="307"/>
      <c r="F108" s="164"/>
      <c r="G108" s="307"/>
      <c r="H108" s="164"/>
      <c r="I108" s="151"/>
    </row>
    <row r="109" spans="1:9" x14ac:dyDescent="0.25">
      <c r="A109" s="195" t="s">
        <v>3164</v>
      </c>
      <c r="B109" s="305">
        <v>107</v>
      </c>
      <c r="C109" s="151"/>
      <c r="D109" s="306"/>
      <c r="E109" s="307"/>
      <c r="F109" s="164"/>
      <c r="G109" s="307"/>
      <c r="H109" s="164"/>
      <c r="I109" s="151"/>
    </row>
    <row r="110" spans="1:9" x14ac:dyDescent="0.25">
      <c r="A110" s="195" t="s">
        <v>3165</v>
      </c>
      <c r="B110" s="305">
        <v>108</v>
      </c>
      <c r="C110" s="151"/>
      <c r="D110" s="306"/>
      <c r="E110" s="307"/>
      <c r="F110" s="164"/>
      <c r="G110" s="307"/>
      <c r="H110" s="164"/>
      <c r="I110" s="151"/>
    </row>
    <row r="111" spans="1:9" x14ac:dyDescent="0.25">
      <c r="A111" s="195" t="s">
        <v>3166</v>
      </c>
      <c r="B111" s="305">
        <v>109</v>
      </c>
      <c r="C111" s="151"/>
      <c r="D111" s="306"/>
      <c r="E111" s="307"/>
      <c r="F111" s="164"/>
      <c r="G111" s="307"/>
      <c r="H111" s="164"/>
      <c r="I111" s="151"/>
    </row>
    <row r="112" spans="1:9" x14ac:dyDescent="0.25">
      <c r="A112" s="195" t="s">
        <v>3167</v>
      </c>
      <c r="B112" s="305">
        <v>110</v>
      </c>
      <c r="C112" s="151"/>
      <c r="D112" s="306"/>
      <c r="E112" s="307"/>
      <c r="F112" s="164"/>
      <c r="G112" s="307"/>
      <c r="H112" s="164"/>
      <c r="I112" s="151"/>
    </row>
    <row r="113" spans="1:9" x14ac:dyDescent="0.25">
      <c r="A113" s="195" t="s">
        <v>3168</v>
      </c>
      <c r="B113" s="305">
        <v>111</v>
      </c>
      <c r="C113" s="151"/>
      <c r="D113" s="306"/>
      <c r="E113" s="307"/>
      <c r="F113" s="164"/>
      <c r="G113" s="307"/>
      <c r="H113" s="164"/>
      <c r="I113" s="151"/>
    </row>
    <row r="114" spans="1:9" x14ac:dyDescent="0.25">
      <c r="A114" s="195" t="s">
        <v>3169</v>
      </c>
      <c r="B114" s="305">
        <v>112</v>
      </c>
      <c r="C114" s="151"/>
      <c r="D114" s="306"/>
      <c r="E114" s="307"/>
      <c r="F114" s="164"/>
      <c r="G114" s="307"/>
      <c r="H114" s="164"/>
      <c r="I114" s="151"/>
    </row>
    <row r="115" spans="1:9" x14ac:dyDescent="0.25">
      <c r="A115" s="195" t="s">
        <v>3170</v>
      </c>
      <c r="B115" s="305">
        <v>113</v>
      </c>
      <c r="C115" s="151"/>
      <c r="D115" s="306"/>
      <c r="E115" s="307"/>
      <c r="F115" s="164"/>
      <c r="G115" s="307"/>
      <c r="H115" s="164"/>
      <c r="I115" s="151"/>
    </row>
    <row r="116" spans="1:9" x14ac:dyDescent="0.25">
      <c r="A116" s="195" t="s">
        <v>3171</v>
      </c>
      <c r="B116" s="305">
        <v>114</v>
      </c>
      <c r="C116" s="151"/>
      <c r="D116" s="306"/>
      <c r="E116" s="307"/>
      <c r="F116" s="164"/>
      <c r="G116" s="307"/>
      <c r="H116" s="164"/>
      <c r="I116" s="151"/>
    </row>
    <row r="117" spans="1:9" x14ac:dyDescent="0.25">
      <c r="A117" s="195" t="s">
        <v>3172</v>
      </c>
      <c r="B117" s="305">
        <v>115</v>
      </c>
      <c r="C117" s="308"/>
      <c r="D117" s="306"/>
      <c r="E117" s="307"/>
      <c r="F117" s="307"/>
      <c r="G117" s="307"/>
      <c r="H117" s="306"/>
      <c r="I117" s="151"/>
    </row>
    <row r="118" spans="1:9" x14ac:dyDescent="0.25">
      <c r="A118" s="195" t="s">
        <v>3173</v>
      </c>
      <c r="B118" s="305">
        <v>116</v>
      </c>
      <c r="C118" s="308"/>
      <c r="D118" s="306"/>
      <c r="E118" s="307"/>
      <c r="F118" s="307"/>
      <c r="G118" s="307"/>
      <c r="H118" s="306"/>
      <c r="I118" s="151"/>
    </row>
    <row r="119" spans="1:9" x14ac:dyDescent="0.25">
      <c r="A119" s="195" t="s">
        <v>3174</v>
      </c>
      <c r="B119" s="305">
        <v>117</v>
      </c>
      <c r="C119" s="308"/>
      <c r="D119" s="306"/>
      <c r="E119" s="307"/>
      <c r="F119" s="307"/>
      <c r="G119" s="307"/>
      <c r="H119" s="306"/>
      <c r="I119" s="151"/>
    </row>
    <row r="120" spans="1:9" x14ac:dyDescent="0.25">
      <c r="A120" s="195" t="s">
        <v>3175</v>
      </c>
      <c r="B120" s="305">
        <v>118</v>
      </c>
      <c r="C120" s="308"/>
      <c r="D120" s="306"/>
      <c r="E120" s="307"/>
      <c r="F120" s="307"/>
      <c r="G120" s="307"/>
      <c r="H120" s="306"/>
      <c r="I120" s="151"/>
    </row>
    <row r="121" spans="1:9" x14ac:dyDescent="0.25">
      <c r="A121" s="195" t="s">
        <v>3176</v>
      </c>
      <c r="B121" s="305">
        <v>119</v>
      </c>
      <c r="C121" s="308"/>
      <c r="D121" s="306"/>
      <c r="E121" s="307"/>
      <c r="F121" s="307"/>
      <c r="G121" s="307"/>
      <c r="H121" s="306"/>
      <c r="I121" s="151"/>
    </row>
    <row r="122" spans="1:9" x14ac:dyDescent="0.25">
      <c r="A122" s="195" t="s">
        <v>3177</v>
      </c>
      <c r="B122" s="305">
        <v>120</v>
      </c>
      <c r="C122" s="308"/>
      <c r="D122" s="306"/>
      <c r="E122" s="307"/>
      <c r="F122" s="307"/>
      <c r="G122" s="307"/>
      <c r="H122" s="306"/>
      <c r="I122" s="151"/>
    </row>
    <row r="123" spans="1:9" x14ac:dyDescent="0.25">
      <c r="A123" s="195" t="s">
        <v>3178</v>
      </c>
      <c r="B123" s="305">
        <v>121</v>
      </c>
      <c r="C123" s="308"/>
      <c r="D123" s="306"/>
      <c r="E123" s="307"/>
      <c r="F123" s="307"/>
      <c r="G123" s="307"/>
      <c r="H123" s="306"/>
      <c r="I123" s="151"/>
    </row>
    <row r="124" spans="1:9" x14ac:dyDescent="0.25">
      <c r="A124" s="195" t="s">
        <v>3179</v>
      </c>
      <c r="B124" s="305">
        <v>122</v>
      </c>
      <c r="C124" s="308"/>
      <c r="D124" s="306"/>
      <c r="E124" s="307"/>
      <c r="F124" s="307"/>
      <c r="G124" s="307"/>
      <c r="H124" s="306"/>
      <c r="I124" s="151"/>
    </row>
    <row r="125" spans="1:9" x14ac:dyDescent="0.25">
      <c r="A125" s="195" t="s">
        <v>3180</v>
      </c>
      <c r="B125" s="305">
        <v>123</v>
      </c>
      <c r="C125" s="308"/>
      <c r="D125" s="306"/>
      <c r="E125" s="307"/>
      <c r="F125" s="307"/>
      <c r="G125" s="307"/>
      <c r="H125" s="306"/>
      <c r="I125" s="151"/>
    </row>
    <row r="126" spans="1:9" x14ac:dyDescent="0.25">
      <c r="A126" s="195" t="s">
        <v>3181</v>
      </c>
      <c r="B126" s="305">
        <v>124</v>
      </c>
      <c r="C126" s="308"/>
      <c r="D126" s="306"/>
      <c r="E126" s="307"/>
      <c r="F126" s="307"/>
      <c r="G126" s="307"/>
      <c r="H126" s="306"/>
      <c r="I126" s="151"/>
    </row>
    <row r="127" spans="1:9" x14ac:dyDescent="0.25">
      <c r="A127" s="195" t="s">
        <v>3182</v>
      </c>
      <c r="B127" s="305">
        <v>125</v>
      </c>
      <c r="C127" s="308"/>
      <c r="D127" s="306"/>
      <c r="E127" s="307"/>
      <c r="F127" s="307"/>
      <c r="G127" s="307"/>
      <c r="H127" s="306"/>
      <c r="I127" s="151"/>
    </row>
    <row r="128" spans="1:9" x14ac:dyDescent="0.25">
      <c r="A128" s="195" t="s">
        <v>3183</v>
      </c>
      <c r="B128" s="305">
        <v>126</v>
      </c>
      <c r="C128" s="308"/>
      <c r="D128" s="306"/>
      <c r="E128" s="307"/>
      <c r="F128" s="307"/>
      <c r="G128" s="307"/>
      <c r="H128" s="306"/>
      <c r="I128" s="151"/>
    </row>
    <row r="129" spans="1:9" x14ac:dyDescent="0.25">
      <c r="A129" s="195" t="s">
        <v>3184</v>
      </c>
      <c r="B129" s="305">
        <v>127</v>
      </c>
      <c r="C129" s="308"/>
      <c r="D129" s="306"/>
      <c r="E129" s="307"/>
      <c r="F129" s="307"/>
      <c r="G129" s="307"/>
      <c r="H129" s="306"/>
      <c r="I129" s="151"/>
    </row>
    <row r="130" spans="1:9" x14ac:dyDescent="0.25">
      <c r="A130" s="195" t="s">
        <v>3185</v>
      </c>
      <c r="B130" s="305">
        <v>128</v>
      </c>
      <c r="C130" s="308"/>
      <c r="D130" s="306"/>
      <c r="E130" s="307"/>
      <c r="F130" s="307"/>
      <c r="G130" s="307"/>
      <c r="H130" s="306"/>
      <c r="I130" s="151"/>
    </row>
    <row r="131" spans="1:9" x14ac:dyDescent="0.25">
      <c r="A131" s="195" t="s">
        <v>3186</v>
      </c>
      <c r="B131" s="305">
        <v>129</v>
      </c>
      <c r="C131" s="309"/>
      <c r="D131" s="310"/>
      <c r="E131" s="307"/>
      <c r="F131" s="307"/>
      <c r="G131" s="307"/>
      <c r="H131" s="306"/>
      <c r="I131" s="151"/>
    </row>
    <row r="132" spans="1:9" x14ac:dyDescent="0.25">
      <c r="A132" s="195" t="s">
        <v>3187</v>
      </c>
      <c r="B132" s="305">
        <v>130</v>
      </c>
      <c r="C132" s="309"/>
      <c r="D132" s="310"/>
      <c r="E132" s="307"/>
      <c r="F132" s="307"/>
      <c r="G132" s="307"/>
      <c r="H132" s="306"/>
      <c r="I132" s="151"/>
    </row>
    <row r="133" spans="1:9" x14ac:dyDescent="0.25">
      <c r="A133" s="195" t="s">
        <v>3188</v>
      </c>
      <c r="B133" s="305">
        <v>131</v>
      </c>
      <c r="C133" s="309"/>
      <c r="D133" s="310"/>
      <c r="E133" s="307"/>
      <c r="F133" s="307"/>
      <c r="G133" s="307"/>
      <c r="H133" s="306"/>
      <c r="I133" s="151"/>
    </row>
    <row r="134" spans="1:9" x14ac:dyDescent="0.25">
      <c r="A134" s="195" t="s">
        <v>3189</v>
      </c>
      <c r="B134" s="305">
        <v>132</v>
      </c>
      <c r="C134" s="309"/>
      <c r="D134" s="310"/>
      <c r="E134" s="307"/>
      <c r="F134" s="307"/>
      <c r="G134" s="307"/>
      <c r="H134" s="306"/>
      <c r="I134" s="151"/>
    </row>
    <row r="135" spans="1:9" x14ac:dyDescent="0.25">
      <c r="A135" s="195" t="s">
        <v>3190</v>
      </c>
      <c r="B135" s="305">
        <v>133</v>
      </c>
      <c r="C135" s="309"/>
      <c r="D135" s="139"/>
      <c r="E135" s="164"/>
      <c r="F135" s="164"/>
      <c r="G135" s="164"/>
      <c r="H135" s="164"/>
      <c r="I135" s="151"/>
    </row>
    <row r="136" spans="1:9" x14ac:dyDescent="0.25">
      <c r="A136" s="195" t="s">
        <v>3191</v>
      </c>
      <c r="B136" s="305">
        <v>134</v>
      </c>
      <c r="C136" s="309"/>
      <c r="D136" s="139"/>
      <c r="E136" s="164"/>
      <c r="F136" s="164"/>
      <c r="G136" s="164"/>
      <c r="H136" s="164"/>
      <c r="I136" s="151"/>
    </row>
    <row r="137" spans="1:9" x14ac:dyDescent="0.25">
      <c r="A137" s="195" t="s">
        <v>3192</v>
      </c>
      <c r="B137" s="305">
        <v>135</v>
      </c>
      <c r="C137" s="154"/>
      <c r="D137" s="139"/>
      <c r="E137" s="307"/>
      <c r="F137" s="307"/>
      <c r="G137" s="307"/>
      <c r="H137" s="306"/>
      <c r="I137" s="151"/>
    </row>
    <row r="138" spans="1:9" x14ac:dyDescent="0.25">
      <c r="A138" s="195" t="s">
        <v>3193</v>
      </c>
      <c r="B138" s="305">
        <v>136</v>
      </c>
      <c r="C138" s="154"/>
      <c r="D138" s="139"/>
      <c r="E138" s="307"/>
      <c r="F138" s="307"/>
      <c r="G138" s="307"/>
      <c r="H138" s="306"/>
      <c r="I138" s="151"/>
    </row>
    <row r="139" spans="1:9" x14ac:dyDescent="0.25">
      <c r="A139" s="195" t="s">
        <v>3194</v>
      </c>
      <c r="B139" s="305">
        <v>137</v>
      </c>
      <c r="C139" s="154"/>
      <c r="D139" s="139"/>
      <c r="E139" s="307"/>
      <c r="F139" s="307"/>
      <c r="G139" s="307"/>
      <c r="H139" s="307"/>
      <c r="I139" s="151"/>
    </row>
    <row r="140" spans="1:9" x14ac:dyDescent="0.25">
      <c r="A140" s="195" t="s">
        <v>3195</v>
      </c>
      <c r="B140" s="305">
        <v>138</v>
      </c>
      <c r="C140" s="154"/>
      <c r="D140" s="139"/>
      <c r="E140" s="307"/>
      <c r="F140" s="307"/>
      <c r="G140" s="307"/>
      <c r="H140" s="307"/>
      <c r="I140" s="151"/>
    </row>
    <row r="141" spans="1:9" x14ac:dyDescent="0.25">
      <c r="A141" s="195" t="s">
        <v>3196</v>
      </c>
      <c r="B141" s="305">
        <v>139</v>
      </c>
      <c r="C141" s="154"/>
      <c r="D141" s="139"/>
      <c r="E141" s="307"/>
      <c r="F141" s="307"/>
      <c r="G141" s="307"/>
      <c r="H141" s="307"/>
      <c r="I141" s="151"/>
    </row>
    <row r="142" spans="1:9" x14ac:dyDescent="0.25">
      <c r="A142" s="195" t="s">
        <v>3197</v>
      </c>
      <c r="B142" s="305">
        <v>140</v>
      </c>
      <c r="C142" s="308"/>
      <c r="D142" s="307"/>
      <c r="E142" s="164"/>
      <c r="F142" s="307"/>
      <c r="G142" s="307"/>
      <c r="H142" s="306"/>
      <c r="I142" s="151"/>
    </row>
    <row r="143" spans="1:9" x14ac:dyDescent="0.25">
      <c r="A143" s="195" t="s">
        <v>3198</v>
      </c>
      <c r="B143" s="305">
        <v>141</v>
      </c>
      <c r="C143" s="308"/>
      <c r="D143" s="307"/>
      <c r="E143" s="307"/>
      <c r="F143" s="307"/>
      <c r="G143" s="307"/>
      <c r="H143" s="306"/>
      <c r="I143" s="151"/>
    </row>
    <row r="144" spans="1:9" x14ac:dyDescent="0.25">
      <c r="A144" s="195" t="s">
        <v>3199</v>
      </c>
      <c r="B144" s="305">
        <v>142</v>
      </c>
      <c r="C144" s="308"/>
      <c r="D144" s="307"/>
      <c r="E144" s="307"/>
      <c r="F144" s="307"/>
      <c r="G144" s="307"/>
      <c r="H144" s="306"/>
      <c r="I144" s="151"/>
    </row>
    <row r="145" spans="1:9" x14ac:dyDescent="0.25">
      <c r="A145" s="195" t="s">
        <v>3200</v>
      </c>
      <c r="B145" s="305">
        <v>143</v>
      </c>
      <c r="C145" s="308"/>
      <c r="D145" s="307"/>
      <c r="E145" s="307"/>
      <c r="F145" s="307"/>
      <c r="G145" s="307"/>
      <c r="H145" s="306"/>
      <c r="I145" s="151"/>
    </row>
    <row r="146" spans="1:9" x14ac:dyDescent="0.25">
      <c r="A146" s="195" t="s">
        <v>3201</v>
      </c>
      <c r="B146" s="305">
        <v>144</v>
      </c>
      <c r="C146" s="308"/>
      <c r="D146" s="307"/>
      <c r="E146" s="307"/>
      <c r="F146" s="307"/>
      <c r="G146" s="307"/>
      <c r="H146" s="306"/>
      <c r="I146" s="151"/>
    </row>
    <row r="147" spans="1:9" x14ac:dyDescent="0.25">
      <c r="A147" s="195" t="s">
        <v>3202</v>
      </c>
      <c r="B147" s="305">
        <v>145</v>
      </c>
      <c r="C147" s="308"/>
      <c r="D147" s="307"/>
      <c r="E147" s="307"/>
      <c r="F147" s="307"/>
      <c r="G147" s="307"/>
      <c r="H147" s="306"/>
      <c r="I147" s="151"/>
    </row>
    <row r="148" spans="1:9" x14ac:dyDescent="0.25">
      <c r="A148" s="195" t="s">
        <v>3203</v>
      </c>
      <c r="B148" s="305">
        <v>146</v>
      </c>
      <c r="C148" s="308"/>
      <c r="D148" s="307"/>
      <c r="E148" s="307"/>
      <c r="F148" s="307"/>
      <c r="G148" s="307"/>
      <c r="H148" s="306"/>
      <c r="I148" s="151"/>
    </row>
    <row r="149" spans="1:9" x14ac:dyDescent="0.25">
      <c r="A149" s="195" t="s">
        <v>3204</v>
      </c>
      <c r="B149" s="305">
        <v>147</v>
      </c>
      <c r="C149" s="308"/>
      <c r="D149" s="307"/>
      <c r="E149" s="307"/>
      <c r="F149" s="307"/>
      <c r="G149" s="307"/>
      <c r="H149" s="306"/>
      <c r="I149" s="151"/>
    </row>
    <row r="150" spans="1:9" x14ac:dyDescent="0.25">
      <c r="A150" s="195" t="s">
        <v>3205</v>
      </c>
      <c r="B150" s="305">
        <v>148</v>
      </c>
      <c r="C150" s="308"/>
      <c r="D150" s="307"/>
      <c r="E150" s="307"/>
      <c r="F150" s="307"/>
      <c r="G150" s="307"/>
      <c r="H150" s="306"/>
      <c r="I150" s="151"/>
    </row>
    <row r="151" spans="1:9" x14ac:dyDescent="0.25">
      <c r="A151" s="195" t="s">
        <v>3206</v>
      </c>
      <c r="B151" s="305">
        <v>149</v>
      </c>
      <c r="C151" s="308"/>
      <c r="D151" s="307"/>
      <c r="E151" s="307"/>
      <c r="F151" s="307"/>
      <c r="G151" s="307"/>
      <c r="H151" s="306"/>
      <c r="I151" s="151"/>
    </row>
    <row r="152" spans="1:9" x14ac:dyDescent="0.25">
      <c r="A152" s="195" t="s">
        <v>3207</v>
      </c>
      <c r="B152" s="305">
        <v>150</v>
      </c>
      <c r="C152" s="308"/>
      <c r="D152" s="307"/>
      <c r="E152" s="307"/>
      <c r="F152" s="307"/>
      <c r="G152" s="307"/>
      <c r="H152" s="306"/>
      <c r="I152" s="151"/>
    </row>
    <row r="153" spans="1:9" x14ac:dyDescent="0.25">
      <c r="A153" s="195" t="s">
        <v>3466</v>
      </c>
      <c r="B153" s="305">
        <v>151</v>
      </c>
      <c r="C153" s="308"/>
      <c r="D153" s="307"/>
      <c r="E153" s="307"/>
      <c r="F153" s="307"/>
      <c r="G153" s="307"/>
      <c r="H153" s="306"/>
      <c r="I153" s="151"/>
    </row>
    <row r="154" spans="1:9" x14ac:dyDescent="0.25">
      <c r="A154" s="195" t="s">
        <v>3467</v>
      </c>
      <c r="B154" s="305">
        <v>152</v>
      </c>
      <c r="C154" s="308"/>
      <c r="D154" s="307"/>
      <c r="E154" s="307"/>
      <c r="F154" s="307"/>
      <c r="G154" s="307"/>
      <c r="H154" s="306"/>
      <c r="I154" s="151"/>
    </row>
    <row r="155" spans="1:9" x14ac:dyDescent="0.25">
      <c r="A155" s="195" t="s">
        <v>3468</v>
      </c>
      <c r="B155" s="305">
        <v>153</v>
      </c>
      <c r="C155" s="308"/>
      <c r="D155" s="307"/>
      <c r="E155" s="307"/>
      <c r="F155" s="307"/>
      <c r="G155" s="307"/>
      <c r="H155" s="306"/>
      <c r="I155" s="151"/>
    </row>
    <row r="156" spans="1:9" x14ac:dyDescent="0.25">
      <c r="A156" s="195" t="s">
        <v>3469</v>
      </c>
      <c r="B156" s="305">
        <v>154</v>
      </c>
      <c r="C156" s="308"/>
      <c r="D156" s="307"/>
      <c r="E156" s="307"/>
      <c r="F156" s="307"/>
      <c r="G156" s="307"/>
      <c r="H156" s="306"/>
      <c r="I156" s="151"/>
    </row>
    <row r="157" spans="1:9" x14ac:dyDescent="0.25">
      <c r="A157" s="195" t="s">
        <v>3470</v>
      </c>
      <c r="B157" s="305">
        <v>155</v>
      </c>
      <c r="C157" s="308"/>
      <c r="D157" s="307"/>
      <c r="E157" s="307"/>
      <c r="F157" s="307"/>
      <c r="G157" s="307"/>
      <c r="H157" s="306"/>
      <c r="I157" s="151"/>
    </row>
    <row r="158" spans="1:9" x14ac:dyDescent="0.25">
      <c r="A158" s="195" t="s">
        <v>3471</v>
      </c>
      <c r="B158" s="305">
        <v>156</v>
      </c>
      <c r="C158" s="308"/>
      <c r="D158" s="307"/>
      <c r="E158" s="307"/>
      <c r="F158" s="307"/>
      <c r="G158" s="307"/>
      <c r="H158" s="306"/>
      <c r="I158" s="151"/>
    </row>
    <row r="159" spans="1:9" x14ac:dyDescent="0.25">
      <c r="A159" s="195" t="s">
        <v>3472</v>
      </c>
      <c r="B159" s="305">
        <v>157</v>
      </c>
      <c r="C159" s="308"/>
      <c r="D159" s="307"/>
      <c r="E159" s="307"/>
      <c r="F159" s="307"/>
      <c r="G159" s="307"/>
      <c r="H159" s="306"/>
      <c r="I159" s="151"/>
    </row>
    <row r="160" spans="1:9" x14ac:dyDescent="0.25">
      <c r="A160" s="195" t="s">
        <v>3473</v>
      </c>
      <c r="B160" s="305">
        <v>158</v>
      </c>
      <c r="C160" s="308"/>
      <c r="D160" s="307"/>
      <c r="E160" s="307"/>
      <c r="F160" s="307"/>
      <c r="G160" s="307"/>
      <c r="H160" s="306"/>
      <c r="I160" s="151"/>
    </row>
    <row r="161" spans="1:9" x14ac:dyDescent="0.25">
      <c r="A161" s="195" t="s">
        <v>3474</v>
      </c>
      <c r="B161" s="305">
        <v>159</v>
      </c>
      <c r="C161" s="308"/>
      <c r="D161" s="307"/>
      <c r="E161" s="307"/>
      <c r="F161" s="307"/>
      <c r="G161" s="307"/>
      <c r="H161" s="306"/>
      <c r="I161" s="151"/>
    </row>
    <row r="162" spans="1:9" x14ac:dyDescent="0.25">
      <c r="A162" s="195" t="s">
        <v>3475</v>
      </c>
      <c r="B162" s="305">
        <v>160</v>
      </c>
      <c r="C162" s="308"/>
      <c r="D162" s="307"/>
      <c r="E162" s="307"/>
      <c r="F162" s="307"/>
      <c r="G162" s="307"/>
      <c r="H162" s="306"/>
      <c r="I162" s="151"/>
    </row>
    <row r="163" spans="1:9" x14ac:dyDescent="0.25">
      <c r="A163" s="195" t="s">
        <v>3476</v>
      </c>
      <c r="B163" s="305">
        <v>161</v>
      </c>
      <c r="C163" s="308"/>
      <c r="D163" s="307"/>
      <c r="E163" s="307"/>
      <c r="F163" s="307"/>
      <c r="G163" s="307"/>
      <c r="H163" s="306"/>
      <c r="I163" s="151"/>
    </row>
    <row r="164" spans="1:9" x14ac:dyDescent="0.25">
      <c r="A164" s="195" t="s">
        <v>3477</v>
      </c>
      <c r="B164" s="305">
        <v>162</v>
      </c>
      <c r="C164" s="308"/>
      <c r="D164" s="307"/>
      <c r="E164" s="164"/>
      <c r="F164" s="307"/>
      <c r="G164" s="307"/>
      <c r="H164" s="306"/>
      <c r="I164" s="151"/>
    </row>
    <row r="165" spans="1:9" x14ac:dyDescent="0.25">
      <c r="A165" s="195" t="s">
        <v>3478</v>
      </c>
      <c r="B165" s="305">
        <v>163</v>
      </c>
      <c r="C165" s="308"/>
      <c r="D165" s="307"/>
      <c r="E165" s="164"/>
      <c r="F165" s="307"/>
      <c r="G165" s="307"/>
      <c r="H165" s="306"/>
      <c r="I165" s="151"/>
    </row>
    <row r="166" spans="1:9" x14ac:dyDescent="0.25">
      <c r="A166" s="195" t="s">
        <v>3479</v>
      </c>
      <c r="B166" s="305">
        <v>164</v>
      </c>
      <c r="C166" s="308"/>
      <c r="D166" s="307"/>
      <c r="E166" s="164"/>
      <c r="F166" s="307"/>
      <c r="G166" s="307"/>
      <c r="H166" s="306"/>
      <c r="I166" s="151"/>
    </row>
    <row r="167" spans="1:9" x14ac:dyDescent="0.25">
      <c r="A167" s="195" t="s">
        <v>3480</v>
      </c>
      <c r="B167" s="305">
        <v>165</v>
      </c>
      <c r="C167" s="308"/>
      <c r="D167" s="307"/>
      <c r="E167" s="164"/>
      <c r="F167" s="307"/>
      <c r="G167" s="307"/>
      <c r="H167" s="306"/>
      <c r="I167" s="151"/>
    </row>
    <row r="168" spans="1:9" x14ac:dyDescent="0.25">
      <c r="A168" s="195" t="s">
        <v>3481</v>
      </c>
      <c r="B168" s="305">
        <v>166</v>
      </c>
      <c r="C168" s="309"/>
      <c r="D168" s="310"/>
      <c r="E168" s="164"/>
      <c r="F168" s="307"/>
      <c r="G168" s="307"/>
      <c r="H168" s="306"/>
      <c r="I168" s="151"/>
    </row>
    <row r="169" spans="1:9" x14ac:dyDescent="0.25">
      <c r="A169" s="195" t="s">
        <v>3482</v>
      </c>
      <c r="B169" s="305">
        <v>167</v>
      </c>
      <c r="C169" s="309"/>
      <c r="D169" s="310"/>
      <c r="E169" s="164"/>
      <c r="F169" s="307"/>
      <c r="G169" s="307"/>
      <c r="H169" s="306"/>
      <c r="I169" s="151"/>
    </row>
    <row r="170" spans="1:9" x14ac:dyDescent="0.25">
      <c r="A170" s="195" t="s">
        <v>3483</v>
      </c>
      <c r="B170" s="305">
        <v>168</v>
      </c>
      <c r="C170" s="309"/>
      <c r="D170" s="310"/>
      <c r="E170" s="164"/>
      <c r="F170" s="307"/>
      <c r="G170" s="307"/>
      <c r="H170" s="306"/>
      <c r="I170" s="151"/>
    </row>
    <row r="171" spans="1:9" x14ac:dyDescent="0.25">
      <c r="A171" s="195" t="s">
        <v>3484</v>
      </c>
      <c r="B171" s="305">
        <v>169</v>
      </c>
      <c r="C171" s="309"/>
      <c r="D171" s="310"/>
      <c r="E171" s="164"/>
      <c r="F171" s="307"/>
      <c r="G171" s="307"/>
      <c r="H171" s="306"/>
      <c r="I171" s="151"/>
    </row>
    <row r="172" spans="1:9" x14ac:dyDescent="0.25">
      <c r="A172" s="139" t="s">
        <v>3485</v>
      </c>
      <c r="B172" s="305">
        <v>170</v>
      </c>
      <c r="C172" s="309"/>
      <c r="D172" s="139"/>
      <c r="E172" s="164"/>
      <c r="F172" s="164"/>
      <c r="G172" s="164"/>
      <c r="H172" s="164"/>
      <c r="I172" s="151"/>
    </row>
    <row r="173" spans="1:9" x14ac:dyDescent="0.25">
      <c r="A173" s="139" t="s">
        <v>3486</v>
      </c>
      <c r="B173" s="305">
        <v>171</v>
      </c>
      <c r="C173" s="309"/>
      <c r="D173" s="139"/>
      <c r="E173" s="164"/>
      <c r="F173" s="164"/>
      <c r="G173" s="164"/>
      <c r="H173" s="164"/>
      <c r="I173" s="151"/>
    </row>
    <row r="174" spans="1:9" x14ac:dyDescent="0.25">
      <c r="A174" s="139" t="s">
        <v>3487</v>
      </c>
      <c r="B174" s="305">
        <v>172</v>
      </c>
      <c r="C174" s="154"/>
      <c r="D174" s="306"/>
      <c r="E174" s="307"/>
      <c r="F174" s="307"/>
      <c r="G174" s="307"/>
      <c r="H174" s="307"/>
      <c r="I174" s="151"/>
    </row>
    <row r="175" spans="1:9" x14ac:dyDescent="0.25">
      <c r="A175" s="139" t="s">
        <v>3488</v>
      </c>
      <c r="B175" s="305">
        <v>173</v>
      </c>
      <c r="C175" s="154"/>
      <c r="D175" s="306"/>
      <c r="E175" s="307"/>
      <c r="F175" s="307"/>
      <c r="G175" s="307"/>
      <c r="H175" s="307"/>
      <c r="I175" s="151"/>
    </row>
    <row r="176" spans="1:9" x14ac:dyDescent="0.25">
      <c r="A176" s="139" t="s">
        <v>3489</v>
      </c>
      <c r="B176" s="305">
        <v>174</v>
      </c>
      <c r="C176" s="154"/>
      <c r="D176" s="306"/>
      <c r="E176" s="307"/>
      <c r="F176" s="307"/>
      <c r="G176" s="307"/>
      <c r="H176" s="307"/>
      <c r="I176" s="151"/>
    </row>
    <row r="177" spans="1:9" x14ac:dyDescent="0.25">
      <c r="A177" s="139" t="s">
        <v>3490</v>
      </c>
      <c r="B177" s="305">
        <v>175</v>
      </c>
      <c r="C177" s="154"/>
      <c r="D177" s="306"/>
      <c r="E177" s="307"/>
      <c r="F177" s="307"/>
      <c r="G177" s="307"/>
      <c r="H177" s="307"/>
      <c r="I177" s="151"/>
    </row>
    <row r="178" spans="1:9" x14ac:dyDescent="0.25">
      <c r="A178" s="139" t="s">
        <v>3491</v>
      </c>
      <c r="B178" s="305">
        <v>176</v>
      </c>
      <c r="C178" s="308"/>
      <c r="D178" s="306"/>
      <c r="E178" s="307"/>
      <c r="F178" s="307"/>
      <c r="G178" s="307"/>
      <c r="H178" s="306"/>
      <c r="I178" s="151"/>
    </row>
    <row r="179" spans="1:9" x14ac:dyDescent="0.25">
      <c r="A179" s="139" t="s">
        <v>3492</v>
      </c>
      <c r="B179" s="305">
        <v>177</v>
      </c>
      <c r="C179" s="308"/>
      <c r="D179" s="306"/>
      <c r="E179" s="307"/>
      <c r="F179" s="307"/>
      <c r="G179" s="307"/>
      <c r="H179" s="306"/>
      <c r="I179" s="151"/>
    </row>
    <row r="180" spans="1:9" x14ac:dyDescent="0.25">
      <c r="A180" s="139" t="s">
        <v>3493</v>
      </c>
      <c r="B180" s="305">
        <v>178</v>
      </c>
      <c r="C180" s="308"/>
      <c r="D180" s="306"/>
      <c r="E180" s="307"/>
      <c r="F180" s="307"/>
      <c r="G180" s="307"/>
      <c r="H180" s="306"/>
      <c r="I180" s="151"/>
    </row>
    <row r="181" spans="1:9" x14ac:dyDescent="0.25">
      <c r="A181" s="139" t="s">
        <v>3494</v>
      </c>
      <c r="B181" s="305">
        <v>179</v>
      </c>
      <c r="C181" s="308"/>
      <c r="D181" s="306"/>
      <c r="E181" s="307"/>
      <c r="F181" s="307"/>
      <c r="G181" s="307"/>
      <c r="H181" s="306"/>
      <c r="I181" s="151"/>
    </row>
    <row r="182" spans="1:9" x14ac:dyDescent="0.25">
      <c r="A182" s="139" t="s">
        <v>3495</v>
      </c>
      <c r="B182" s="305">
        <v>180</v>
      </c>
      <c r="C182" s="308"/>
      <c r="D182" s="306"/>
      <c r="E182" s="307"/>
      <c r="F182" s="307"/>
      <c r="G182" s="307"/>
      <c r="H182" s="306"/>
      <c r="I182" s="151"/>
    </row>
    <row r="183" spans="1:9" x14ac:dyDescent="0.25">
      <c r="A183" s="139" t="s">
        <v>3496</v>
      </c>
      <c r="B183" s="305">
        <v>181</v>
      </c>
      <c r="C183" s="308"/>
      <c r="D183" s="306"/>
      <c r="E183" s="307"/>
      <c r="F183" s="307"/>
      <c r="G183" s="307"/>
      <c r="H183" s="306"/>
      <c r="I183" s="151"/>
    </row>
    <row r="184" spans="1:9" x14ac:dyDescent="0.25">
      <c r="A184" s="139" t="s">
        <v>3497</v>
      </c>
      <c r="B184" s="305">
        <v>182</v>
      </c>
      <c r="C184" s="308"/>
      <c r="D184" s="306"/>
      <c r="E184" s="307"/>
      <c r="F184" s="307"/>
      <c r="G184" s="307"/>
      <c r="H184" s="306"/>
      <c r="I184" s="151"/>
    </row>
    <row r="185" spans="1:9" x14ac:dyDescent="0.25">
      <c r="A185" s="139" t="s">
        <v>3498</v>
      </c>
      <c r="B185" s="305">
        <v>183</v>
      </c>
      <c r="C185" s="308"/>
      <c r="D185" s="306"/>
      <c r="E185" s="307"/>
      <c r="F185" s="307"/>
      <c r="G185" s="307"/>
      <c r="H185" s="306"/>
      <c r="I185" s="151"/>
    </row>
    <row r="186" spans="1:9" x14ac:dyDescent="0.25">
      <c r="A186" s="139" t="s">
        <v>3499</v>
      </c>
      <c r="B186" s="305">
        <v>184</v>
      </c>
      <c r="C186" s="311"/>
      <c r="D186" s="306"/>
      <c r="E186" s="307"/>
      <c r="F186" s="307"/>
      <c r="G186" s="307"/>
      <c r="H186" s="306"/>
      <c r="I186" s="151"/>
    </row>
    <row r="187" spans="1:9" x14ac:dyDescent="0.25">
      <c r="A187" s="139" t="s">
        <v>3500</v>
      </c>
      <c r="B187" s="305">
        <v>185</v>
      </c>
      <c r="C187" s="311"/>
      <c r="D187" s="306"/>
      <c r="E187" s="307"/>
      <c r="F187" s="307"/>
      <c r="G187" s="307"/>
      <c r="H187" s="306"/>
      <c r="I187" s="151"/>
    </row>
    <row r="188" spans="1:9" x14ac:dyDescent="0.25">
      <c r="A188" s="139" t="s">
        <v>3501</v>
      </c>
      <c r="B188" s="305">
        <v>186</v>
      </c>
      <c r="C188" s="311"/>
      <c r="D188" s="306"/>
      <c r="E188" s="307"/>
      <c r="F188" s="307"/>
      <c r="G188" s="307"/>
      <c r="H188" s="306"/>
      <c r="I188" s="151"/>
    </row>
    <row r="189" spans="1:9" x14ac:dyDescent="0.25">
      <c r="A189" s="139" t="s">
        <v>3502</v>
      </c>
      <c r="B189" s="305">
        <v>187</v>
      </c>
      <c r="C189" s="311"/>
      <c r="D189" s="306"/>
      <c r="E189" s="307"/>
      <c r="F189" s="307"/>
      <c r="G189" s="307"/>
      <c r="H189" s="306"/>
      <c r="I189" s="151"/>
    </row>
    <row r="190" spans="1:9" x14ac:dyDescent="0.25">
      <c r="A190" s="139" t="s">
        <v>3503</v>
      </c>
      <c r="B190" s="305">
        <v>188</v>
      </c>
      <c r="C190" s="311"/>
      <c r="D190" s="306"/>
      <c r="E190" s="307"/>
      <c r="F190" s="307"/>
      <c r="G190" s="307"/>
      <c r="H190" s="306"/>
      <c r="I190" s="151"/>
    </row>
    <row r="191" spans="1:9" x14ac:dyDescent="0.25">
      <c r="A191" s="139" t="s">
        <v>3504</v>
      </c>
      <c r="B191" s="305">
        <v>189</v>
      </c>
      <c r="C191" s="308"/>
      <c r="D191" s="306"/>
      <c r="E191" s="307"/>
      <c r="F191" s="307"/>
      <c r="G191" s="307"/>
      <c r="H191" s="306"/>
      <c r="I191" s="151"/>
    </row>
    <row r="192" spans="1:9" x14ac:dyDescent="0.25">
      <c r="A192" s="139" t="s">
        <v>3505</v>
      </c>
      <c r="B192" s="305">
        <v>190</v>
      </c>
      <c r="C192" s="308"/>
      <c r="D192" s="306"/>
      <c r="E192" s="307"/>
      <c r="F192" s="307"/>
      <c r="G192" s="307"/>
      <c r="H192" s="306"/>
      <c r="I192" s="151"/>
    </row>
    <row r="193" spans="1:9" x14ac:dyDescent="0.25">
      <c r="A193" s="139" t="s">
        <v>3506</v>
      </c>
      <c r="B193" s="305">
        <v>191</v>
      </c>
      <c r="C193" s="308"/>
      <c r="D193" s="306"/>
      <c r="E193" s="307"/>
      <c r="F193" s="307"/>
      <c r="G193" s="307"/>
      <c r="H193" s="306"/>
      <c r="I193" s="151"/>
    </row>
    <row r="194" spans="1:9" x14ac:dyDescent="0.25">
      <c r="A194" s="139" t="s">
        <v>3507</v>
      </c>
      <c r="B194" s="305">
        <v>192</v>
      </c>
      <c r="C194" s="308"/>
      <c r="D194" s="306"/>
      <c r="E194" s="307"/>
      <c r="F194" s="307"/>
      <c r="G194" s="307"/>
      <c r="H194" s="306"/>
      <c r="I194" s="151"/>
    </row>
    <row r="195" spans="1:9" x14ac:dyDescent="0.25">
      <c r="A195" s="139" t="s">
        <v>3508</v>
      </c>
      <c r="B195" s="305">
        <v>193</v>
      </c>
      <c r="C195" s="308"/>
      <c r="D195" s="306"/>
      <c r="E195" s="307"/>
      <c r="F195" s="307"/>
      <c r="G195" s="307"/>
      <c r="H195" s="306"/>
      <c r="I195" s="151"/>
    </row>
    <row r="196" spans="1:9" x14ac:dyDescent="0.25">
      <c r="A196" s="139" t="s">
        <v>3509</v>
      </c>
      <c r="B196" s="305">
        <v>194</v>
      </c>
      <c r="C196" s="308"/>
      <c r="D196" s="306"/>
      <c r="E196" s="307"/>
      <c r="F196" s="307"/>
      <c r="G196" s="307"/>
      <c r="H196" s="306"/>
      <c r="I196" s="151"/>
    </row>
    <row r="197" spans="1:9" x14ac:dyDescent="0.25">
      <c r="A197" s="139" t="s">
        <v>3510</v>
      </c>
      <c r="B197" s="305">
        <v>195</v>
      </c>
      <c r="C197" s="308"/>
      <c r="D197" s="306"/>
      <c r="E197" s="307"/>
      <c r="F197" s="307"/>
      <c r="G197" s="307"/>
      <c r="H197" s="306"/>
      <c r="I197" s="151"/>
    </row>
    <row r="198" spans="1:9" x14ac:dyDescent="0.25">
      <c r="A198" s="139" t="s">
        <v>3511</v>
      </c>
      <c r="B198" s="305">
        <v>196</v>
      </c>
      <c r="C198" s="308"/>
      <c r="D198" s="306"/>
      <c r="E198" s="307"/>
      <c r="F198" s="307"/>
      <c r="G198" s="307"/>
      <c r="H198" s="306"/>
      <c r="I198" s="151"/>
    </row>
    <row r="199" spans="1:9" x14ac:dyDescent="0.25">
      <c r="A199" s="139" t="s">
        <v>3512</v>
      </c>
      <c r="B199" s="305">
        <v>197</v>
      </c>
      <c r="C199" s="308"/>
      <c r="D199" s="306"/>
      <c r="E199" s="307"/>
      <c r="F199" s="307"/>
      <c r="G199" s="307"/>
      <c r="H199" s="306"/>
      <c r="I199" s="151"/>
    </row>
    <row r="200" spans="1:9" x14ac:dyDescent="0.25">
      <c r="A200" s="139" t="s">
        <v>3513</v>
      </c>
      <c r="B200" s="305">
        <v>198</v>
      </c>
      <c r="C200" s="308"/>
      <c r="D200" s="306"/>
      <c r="E200" s="307"/>
      <c r="F200" s="307"/>
      <c r="G200" s="307"/>
      <c r="H200" s="306"/>
      <c r="I200" s="151"/>
    </row>
    <row r="201" spans="1:9" x14ac:dyDescent="0.25">
      <c r="A201" s="139" t="s">
        <v>3514</v>
      </c>
      <c r="B201" s="305">
        <v>199</v>
      </c>
      <c r="C201" s="308"/>
      <c r="D201" s="306"/>
      <c r="E201" s="307"/>
      <c r="F201" s="307"/>
      <c r="G201" s="307"/>
      <c r="H201" s="306"/>
      <c r="I201" s="151"/>
    </row>
    <row r="202" spans="1:9" x14ac:dyDescent="0.25">
      <c r="A202" s="139" t="s">
        <v>3515</v>
      </c>
      <c r="B202" s="305">
        <v>200</v>
      </c>
      <c r="C202" s="308"/>
      <c r="D202" s="306"/>
      <c r="E202" s="307"/>
      <c r="F202" s="307"/>
      <c r="G202" s="307"/>
      <c r="H202" s="306"/>
      <c r="I202" s="151"/>
    </row>
    <row r="203" spans="1:9" x14ac:dyDescent="0.25">
      <c r="A203" s="195" t="s">
        <v>3516</v>
      </c>
      <c r="B203" s="305">
        <v>201</v>
      </c>
      <c r="C203" s="308"/>
      <c r="D203" s="306"/>
      <c r="E203" s="307"/>
      <c r="F203" s="307"/>
      <c r="G203" s="307"/>
      <c r="H203" s="306"/>
      <c r="I203" s="151"/>
    </row>
    <row r="204" spans="1:9" x14ac:dyDescent="0.25">
      <c r="A204" s="195" t="s">
        <v>3517</v>
      </c>
      <c r="B204" s="305">
        <v>202</v>
      </c>
      <c r="C204" s="308"/>
      <c r="D204" s="306"/>
      <c r="E204" s="307"/>
      <c r="F204" s="307"/>
      <c r="G204" s="307"/>
      <c r="H204" s="306"/>
      <c r="I204" s="151"/>
    </row>
    <row r="205" spans="1:9" x14ac:dyDescent="0.25">
      <c r="A205" s="195" t="s">
        <v>3518</v>
      </c>
      <c r="B205" s="305">
        <v>203</v>
      </c>
      <c r="C205" s="164"/>
      <c r="D205" s="139"/>
      <c r="E205" s="164"/>
      <c r="F205" s="164"/>
      <c r="G205" s="164"/>
      <c r="H205" s="164"/>
      <c r="I205" s="151"/>
    </row>
    <row r="206" spans="1:9" x14ac:dyDescent="0.25">
      <c r="A206" s="195" t="s">
        <v>3519</v>
      </c>
      <c r="B206" s="305">
        <v>204</v>
      </c>
      <c r="C206" s="164"/>
      <c r="D206" s="139"/>
      <c r="E206" s="164"/>
      <c r="F206" s="164"/>
      <c r="G206" s="164"/>
      <c r="H206" s="164"/>
      <c r="I206" s="151"/>
    </row>
    <row r="207" spans="1:9" x14ac:dyDescent="0.25">
      <c r="A207" s="195" t="s">
        <v>3520</v>
      </c>
      <c r="B207" s="305">
        <v>205</v>
      </c>
      <c r="C207" s="164"/>
      <c r="D207" s="139"/>
      <c r="E207" s="164"/>
      <c r="F207" s="164"/>
      <c r="G207" s="164"/>
      <c r="H207" s="164"/>
      <c r="I207" s="151"/>
    </row>
    <row r="208" spans="1:9" x14ac:dyDescent="0.25">
      <c r="A208" s="195" t="s">
        <v>3521</v>
      </c>
      <c r="B208" s="305">
        <v>206</v>
      </c>
      <c r="C208" s="308"/>
      <c r="D208" s="306"/>
      <c r="E208" s="307"/>
      <c r="F208" s="307"/>
      <c r="G208" s="307"/>
      <c r="H208" s="306"/>
      <c r="I208" s="151"/>
    </row>
    <row r="209" spans="1:9" x14ac:dyDescent="0.25">
      <c r="A209" s="195" t="s">
        <v>3522</v>
      </c>
      <c r="B209" s="305">
        <v>207</v>
      </c>
      <c r="C209" s="164"/>
      <c r="D209" s="139"/>
      <c r="E209" s="164"/>
      <c r="F209" s="164"/>
      <c r="G209" s="164"/>
      <c r="H209" s="164"/>
      <c r="I209" s="151"/>
    </row>
    <row r="210" spans="1:9" x14ac:dyDescent="0.25">
      <c r="A210" s="195" t="s">
        <v>3523</v>
      </c>
      <c r="B210" s="305">
        <v>208</v>
      </c>
      <c r="C210" s="164"/>
      <c r="D210" s="139"/>
      <c r="E210" s="164"/>
      <c r="F210" s="164"/>
      <c r="G210" s="164"/>
      <c r="H210" s="164"/>
      <c r="I210" s="151"/>
    </row>
    <row r="211" spans="1:9" x14ac:dyDescent="0.25">
      <c r="A211" s="195" t="s">
        <v>3524</v>
      </c>
      <c r="B211" s="305">
        <v>209</v>
      </c>
      <c r="C211" s="164"/>
      <c r="D211" s="139"/>
      <c r="E211" s="164"/>
      <c r="F211" s="164"/>
      <c r="G211" s="164"/>
      <c r="H211" s="164"/>
      <c r="I211" s="151"/>
    </row>
    <row r="212" spans="1:9" x14ac:dyDescent="0.25">
      <c r="A212" s="195" t="s">
        <v>3525</v>
      </c>
      <c r="B212" s="305">
        <v>210</v>
      </c>
      <c r="C212" s="164"/>
      <c r="D212" s="139"/>
      <c r="E212" s="164"/>
      <c r="F212" s="164"/>
      <c r="G212" s="164"/>
      <c r="H212" s="164"/>
      <c r="I212" s="151"/>
    </row>
    <row r="213" spans="1:9" x14ac:dyDescent="0.25">
      <c r="A213" s="195" t="s">
        <v>3526</v>
      </c>
      <c r="B213" s="305">
        <v>211</v>
      </c>
      <c r="C213" s="164"/>
      <c r="D213" s="139"/>
      <c r="E213" s="164"/>
      <c r="F213" s="164"/>
      <c r="G213" s="164"/>
      <c r="H213" s="164"/>
      <c r="I213" s="151"/>
    </row>
    <row r="214" spans="1:9" x14ac:dyDescent="0.25">
      <c r="A214" s="195" t="s">
        <v>3527</v>
      </c>
      <c r="B214" s="305">
        <v>212</v>
      </c>
      <c r="C214" s="164"/>
      <c r="D214" s="139"/>
      <c r="E214" s="164"/>
      <c r="F214" s="164"/>
      <c r="G214" s="164"/>
      <c r="H214" s="164"/>
      <c r="I214" s="151"/>
    </row>
    <row r="215" spans="1:9" x14ac:dyDescent="0.25">
      <c r="A215" s="195" t="s">
        <v>3528</v>
      </c>
      <c r="B215" s="305">
        <v>213</v>
      </c>
      <c r="C215" s="164"/>
      <c r="D215" s="139"/>
      <c r="E215" s="164"/>
      <c r="F215" s="164"/>
      <c r="G215" s="164"/>
      <c r="H215" s="164"/>
      <c r="I215" s="151"/>
    </row>
    <row r="216" spans="1:9" x14ac:dyDescent="0.25">
      <c r="A216" s="195" t="s">
        <v>3529</v>
      </c>
      <c r="B216" s="305">
        <v>214</v>
      </c>
      <c r="C216" s="164"/>
      <c r="D216" s="139"/>
      <c r="E216" s="164"/>
      <c r="F216" s="164"/>
      <c r="G216" s="164"/>
      <c r="H216" s="164"/>
      <c r="I216" s="151"/>
    </row>
    <row r="217" spans="1:9" x14ac:dyDescent="0.25">
      <c r="A217" s="195" t="s">
        <v>3530</v>
      </c>
      <c r="B217" s="305">
        <v>215</v>
      </c>
      <c r="C217" s="164"/>
      <c r="D217" s="139"/>
      <c r="E217" s="164"/>
      <c r="F217" s="164"/>
      <c r="G217" s="164"/>
      <c r="H217" s="164"/>
      <c r="I217" s="151"/>
    </row>
    <row r="218" spans="1:9" x14ac:dyDescent="0.25">
      <c r="A218" s="195" t="s">
        <v>3531</v>
      </c>
      <c r="B218" s="305">
        <v>216</v>
      </c>
      <c r="C218" s="164"/>
      <c r="D218" s="139"/>
      <c r="E218" s="164"/>
      <c r="F218" s="164"/>
      <c r="G218" s="164"/>
      <c r="H218" s="164"/>
      <c r="I218" s="151"/>
    </row>
    <row r="219" spans="1:9" x14ac:dyDescent="0.25">
      <c r="A219" s="195" t="s">
        <v>3532</v>
      </c>
      <c r="B219" s="305">
        <v>217</v>
      </c>
      <c r="C219" s="164"/>
      <c r="D219" s="139"/>
      <c r="E219" s="164"/>
      <c r="F219" s="164"/>
      <c r="G219" s="164"/>
      <c r="H219" s="164"/>
      <c r="I219" s="151"/>
    </row>
    <row r="220" spans="1:9" x14ac:dyDescent="0.25">
      <c r="A220" s="195" t="s">
        <v>3533</v>
      </c>
      <c r="B220" s="305">
        <v>218</v>
      </c>
      <c r="C220" s="164"/>
      <c r="D220" s="139"/>
      <c r="E220" s="164"/>
      <c r="F220" s="164"/>
      <c r="G220" s="164"/>
      <c r="H220" s="164"/>
      <c r="I220" s="151"/>
    </row>
    <row r="221" spans="1:9" x14ac:dyDescent="0.25">
      <c r="A221" s="195" t="s">
        <v>3534</v>
      </c>
      <c r="B221" s="316">
        <v>219</v>
      </c>
      <c r="C221" s="151"/>
      <c r="D221" s="195"/>
      <c r="E221" s="151"/>
      <c r="F221" s="151"/>
      <c r="G221" s="151"/>
      <c r="H221" s="151"/>
      <c r="I221" s="151"/>
    </row>
    <row r="222" spans="1:9" x14ac:dyDescent="0.25">
      <c r="A222" s="195" t="s">
        <v>3535</v>
      </c>
      <c r="B222" s="316">
        <v>220</v>
      </c>
      <c r="C222" s="151"/>
      <c r="D222" s="195"/>
      <c r="E222" s="151"/>
      <c r="F222" s="151"/>
      <c r="G222" s="151"/>
      <c r="H222" s="151"/>
      <c r="I222" s="151"/>
    </row>
    <row r="223" spans="1:9" x14ac:dyDescent="0.25">
      <c r="A223" s="195" t="s">
        <v>3536</v>
      </c>
      <c r="B223" s="316">
        <v>221</v>
      </c>
      <c r="C223" s="151"/>
      <c r="D223" s="195"/>
      <c r="E223" s="151"/>
      <c r="F223" s="151"/>
      <c r="G223" s="151"/>
      <c r="H223" s="151"/>
      <c r="I223" s="151"/>
    </row>
    <row r="224" spans="1:9" x14ac:dyDescent="0.25">
      <c r="A224" s="195" t="s">
        <v>3537</v>
      </c>
      <c r="B224" s="316">
        <v>222</v>
      </c>
      <c r="C224" s="151"/>
      <c r="D224" s="195"/>
      <c r="E224" s="151"/>
      <c r="F224" s="151"/>
      <c r="G224" s="151"/>
      <c r="H224" s="151"/>
      <c r="I224" s="151"/>
    </row>
    <row r="225" spans="1:9" x14ac:dyDescent="0.25">
      <c r="A225" s="195" t="s">
        <v>3538</v>
      </c>
      <c r="B225" s="316">
        <v>223</v>
      </c>
      <c r="C225" s="151"/>
      <c r="D225" s="195"/>
      <c r="E225" s="151"/>
      <c r="F225" s="151"/>
      <c r="G225" s="151"/>
      <c r="H225" s="151"/>
      <c r="I225" s="151"/>
    </row>
    <row r="226" spans="1:9" x14ac:dyDescent="0.25">
      <c r="A226" s="195" t="s">
        <v>3539</v>
      </c>
      <c r="B226" s="316">
        <v>224</v>
      </c>
      <c r="C226" s="151"/>
      <c r="D226" s="195"/>
      <c r="E226" s="151"/>
      <c r="F226" s="151"/>
      <c r="G226" s="151"/>
      <c r="H226" s="151"/>
      <c r="I226" s="151"/>
    </row>
    <row r="227" spans="1:9" x14ac:dyDescent="0.25">
      <c r="A227" s="195" t="s">
        <v>3540</v>
      </c>
      <c r="B227" s="316">
        <v>225</v>
      </c>
      <c r="C227" s="151"/>
      <c r="D227" s="195"/>
      <c r="E227" s="151"/>
      <c r="F227" s="151"/>
      <c r="G227" s="151"/>
      <c r="H227" s="151"/>
      <c r="I227" s="151"/>
    </row>
    <row r="228" spans="1:9" x14ac:dyDescent="0.25">
      <c r="A228" s="195" t="s">
        <v>3541</v>
      </c>
      <c r="B228" s="316">
        <v>226</v>
      </c>
      <c r="C228" s="151"/>
      <c r="D228" s="195"/>
      <c r="E228" s="151"/>
      <c r="F228" s="151"/>
      <c r="G228" s="151"/>
      <c r="H228" s="151"/>
      <c r="I228" s="151"/>
    </row>
    <row r="229" spans="1:9" x14ac:dyDescent="0.25">
      <c r="A229" s="195" t="s">
        <v>3542</v>
      </c>
      <c r="B229" s="316">
        <v>227</v>
      </c>
      <c r="C229" s="151"/>
      <c r="D229" s="195"/>
      <c r="E229" s="151"/>
      <c r="F229" s="151"/>
      <c r="G229" s="151"/>
      <c r="H229" s="151"/>
      <c r="I229" s="151"/>
    </row>
    <row r="230" spans="1:9" x14ac:dyDescent="0.25">
      <c r="A230" s="195" t="s">
        <v>3543</v>
      </c>
      <c r="B230" s="316">
        <v>228</v>
      </c>
      <c r="C230" s="151"/>
      <c r="D230" s="195"/>
      <c r="E230" s="151"/>
      <c r="F230" s="151"/>
      <c r="G230" s="151"/>
      <c r="H230" s="151"/>
      <c r="I230" s="151"/>
    </row>
    <row r="231" spans="1:9" x14ac:dyDescent="0.25">
      <c r="A231" s="195" t="s">
        <v>3544</v>
      </c>
      <c r="B231" s="316">
        <v>229</v>
      </c>
      <c r="C231" s="151"/>
      <c r="D231" s="195"/>
      <c r="E231" s="151"/>
      <c r="F231" s="151"/>
      <c r="G231" s="151"/>
      <c r="H231" s="151"/>
      <c r="I231" s="151"/>
    </row>
    <row r="232" spans="1:9" x14ac:dyDescent="0.25">
      <c r="A232" s="195" t="s">
        <v>3545</v>
      </c>
      <c r="B232" s="316">
        <v>230</v>
      </c>
      <c r="C232" s="151"/>
      <c r="D232" s="195"/>
      <c r="E232" s="151"/>
      <c r="F232" s="151"/>
      <c r="G232" s="151"/>
      <c r="H232" s="151"/>
      <c r="I232" s="151"/>
    </row>
    <row r="233" spans="1:9" x14ac:dyDescent="0.25">
      <c r="A233" s="195" t="s">
        <v>3546</v>
      </c>
      <c r="B233" s="316">
        <v>231</v>
      </c>
      <c r="C233" s="151"/>
      <c r="D233" s="195"/>
      <c r="E233" s="151"/>
      <c r="F233" s="151"/>
      <c r="G233" s="151"/>
      <c r="H233" s="151"/>
      <c r="I233" s="151"/>
    </row>
    <row r="234" spans="1:9" x14ac:dyDescent="0.25">
      <c r="A234" s="195" t="s">
        <v>3547</v>
      </c>
      <c r="B234" s="316">
        <v>232</v>
      </c>
      <c r="C234" s="151"/>
      <c r="D234" s="195"/>
      <c r="E234" s="151"/>
      <c r="F234" s="151"/>
      <c r="G234" s="151"/>
      <c r="H234" s="151"/>
      <c r="I234" s="151"/>
    </row>
    <row r="235" spans="1:9" x14ac:dyDescent="0.25">
      <c r="A235" s="195" t="s">
        <v>3548</v>
      </c>
      <c r="B235" s="316">
        <v>233</v>
      </c>
      <c r="C235" s="151"/>
      <c r="D235" s="195"/>
      <c r="E235" s="151"/>
      <c r="F235" s="151"/>
      <c r="G235" s="151"/>
      <c r="H235" s="151"/>
      <c r="I235" s="151"/>
    </row>
    <row r="236" spans="1:9" x14ac:dyDescent="0.25">
      <c r="A236" s="195" t="s">
        <v>3549</v>
      </c>
      <c r="B236" s="316">
        <v>234</v>
      </c>
      <c r="C236" s="151"/>
      <c r="D236" s="195"/>
      <c r="E236" s="151"/>
      <c r="F236" s="151"/>
      <c r="G236" s="151"/>
      <c r="H236" s="151"/>
      <c r="I236" s="151"/>
    </row>
    <row r="237" spans="1:9" x14ac:dyDescent="0.25">
      <c r="A237" s="195" t="s">
        <v>3550</v>
      </c>
      <c r="B237" s="316">
        <v>235</v>
      </c>
      <c r="C237" s="151"/>
      <c r="D237" s="195"/>
      <c r="E237" s="151"/>
      <c r="F237" s="151"/>
      <c r="G237" s="151"/>
      <c r="H237" s="151"/>
      <c r="I237" s="151"/>
    </row>
    <row r="238" spans="1:9" x14ac:dyDescent="0.25">
      <c r="A238" s="195" t="s">
        <v>3551</v>
      </c>
      <c r="B238" s="316">
        <v>236</v>
      </c>
      <c r="C238" s="151"/>
      <c r="D238" s="195"/>
      <c r="E238" s="151"/>
      <c r="F238" s="151"/>
      <c r="G238" s="151"/>
      <c r="H238" s="151"/>
      <c r="I238" s="151"/>
    </row>
    <row r="239" spans="1:9" x14ac:dyDescent="0.25">
      <c r="A239" s="195" t="s">
        <v>3552</v>
      </c>
      <c r="B239" s="316">
        <v>237</v>
      </c>
      <c r="C239" s="151"/>
      <c r="D239" s="195"/>
      <c r="E239" s="151"/>
      <c r="F239" s="151"/>
      <c r="G239" s="151"/>
      <c r="H239" s="151"/>
      <c r="I239" s="151"/>
    </row>
    <row r="240" spans="1:9" x14ac:dyDescent="0.25">
      <c r="A240" s="195" t="s">
        <v>3553</v>
      </c>
      <c r="B240" s="316">
        <v>238</v>
      </c>
      <c r="C240" s="151"/>
      <c r="D240" s="195"/>
      <c r="E240" s="151"/>
      <c r="F240" s="151"/>
      <c r="G240" s="151"/>
      <c r="H240" s="151"/>
      <c r="I240" s="151"/>
    </row>
    <row r="241" spans="1:9" x14ac:dyDescent="0.25">
      <c r="A241" s="195" t="s">
        <v>3554</v>
      </c>
      <c r="B241" s="316">
        <v>239</v>
      </c>
      <c r="C241" s="151"/>
      <c r="D241" s="195"/>
      <c r="E241" s="151"/>
      <c r="F241" s="151"/>
      <c r="G241" s="151"/>
      <c r="H241" s="151"/>
      <c r="I241" s="151"/>
    </row>
    <row r="242" spans="1:9" x14ac:dyDescent="0.25">
      <c r="A242" s="195" t="s">
        <v>3555</v>
      </c>
      <c r="B242" s="316">
        <v>240</v>
      </c>
      <c r="C242" s="151"/>
      <c r="D242" s="195"/>
      <c r="E242" s="151"/>
      <c r="F242" s="151"/>
      <c r="G242" s="151"/>
      <c r="H242" s="151"/>
      <c r="I242" s="151"/>
    </row>
    <row r="243" spans="1:9" x14ac:dyDescent="0.25">
      <c r="A243" s="304"/>
      <c r="B243" s="304"/>
    </row>
    <row r="244" spans="1:9" x14ac:dyDescent="0.25">
      <c r="A244" s="304"/>
      <c r="B244" s="304"/>
    </row>
    <row r="245" spans="1:9" x14ac:dyDescent="0.25">
      <c r="A245" s="304"/>
      <c r="B245" s="304"/>
    </row>
    <row r="246" spans="1:9" x14ac:dyDescent="0.25">
      <c r="A246" s="304"/>
      <c r="B246" s="304"/>
    </row>
    <row r="247" spans="1:9" x14ac:dyDescent="0.25">
      <c r="A247" s="304"/>
      <c r="B247" s="304"/>
    </row>
    <row r="248" spans="1:9" x14ac:dyDescent="0.25">
      <c r="A248" s="304"/>
      <c r="B248" s="304"/>
    </row>
    <row r="249" spans="1:9" x14ac:dyDescent="0.25">
      <c r="A249" s="304"/>
      <c r="B249" s="304"/>
    </row>
    <row r="250" spans="1:9" x14ac:dyDescent="0.25">
      <c r="A250" s="304"/>
      <c r="B250" s="304"/>
    </row>
    <row r="251" spans="1:9" x14ac:dyDescent="0.25">
      <c r="A251" s="304"/>
      <c r="B251" s="304"/>
    </row>
    <row r="252" spans="1:9" x14ac:dyDescent="0.25">
      <c r="A252" s="304"/>
      <c r="B252" s="304"/>
    </row>
  </sheetData>
  <dataValidations count="1">
    <dataValidation type="list" allowBlank="1" showInputMessage="1" showErrorMessage="1" sqref="F3:F242">
      <formula1>Type</formula1>
    </dataValidation>
  </dataValidations>
  <pageMargins left="0.7" right="0.7" top="0.75" bottom="0.75" header="0.3" footer="0.3"/>
  <pageSetup orientation="portrait" horizontalDpi="200" verticalDpi="0" r:id="rId1"/>
  <extLst>
    <ext xmlns:x14="http://schemas.microsoft.com/office/spreadsheetml/2009/9/main" uri="{CCE6A557-97BC-4b89-ADB6-D9C93CAAB3DF}">
      <x14:dataValidations xmlns:xm="http://schemas.microsoft.com/office/excel/2006/main" count="35">
        <x14:dataValidation type="list" allowBlank="1" showInputMessage="1" showErrorMessage="1">
          <x14:formula1>
            <xm:f>Системный!L3:L30</xm:f>
          </x14:formula1>
          <xm:sqref>G14</xm:sqref>
        </x14:dataValidation>
        <x14:dataValidation type="list" allowBlank="1" showInputMessage="1" showErrorMessage="1">
          <x14:formula1>
            <xm:f>Системный!L3:L30</xm:f>
          </x14:formula1>
          <xm:sqref>G15</xm:sqref>
        </x14:dataValidation>
        <x14:dataValidation type="list" allowBlank="1" showInputMessage="1" showErrorMessage="1">
          <x14:formula1>
            <xm:f>Системный!L6:L33</xm:f>
          </x14:formula1>
          <xm:sqref>G18:G19</xm:sqref>
        </x14:dataValidation>
        <x14:dataValidation type="list" allowBlank="1" showInputMessage="1" showErrorMessage="1">
          <x14:formula1>
            <xm:f>Системный!L3:L30</xm:f>
          </x14:formula1>
          <xm:sqref>G64</xm:sqref>
        </x14:dataValidation>
        <x14:dataValidation type="list" allowBlank="1" showInputMessage="1" showErrorMessage="1">
          <x14:formula1>
            <xm:f>Системный!L3:L30</xm:f>
          </x14:formula1>
          <xm:sqref>G3</xm:sqref>
        </x14:dataValidation>
        <x14:dataValidation type="list" allowBlank="1" showInputMessage="1" showErrorMessage="1">
          <x14:formula1>
            <xm:f>Системный!L3:L30</xm:f>
          </x14:formula1>
          <xm:sqref>G4</xm:sqref>
        </x14:dataValidation>
        <x14:dataValidation type="list" allowBlank="1" showInputMessage="1" showErrorMessage="1">
          <x14:formula1>
            <xm:f>Системный!L3:L30</xm:f>
          </x14:formula1>
          <xm:sqref>G5</xm:sqref>
        </x14:dataValidation>
        <x14:dataValidation type="list" allowBlank="1" showInputMessage="1" showErrorMessage="1">
          <x14:formula1>
            <xm:f>Системный!L3:L30</xm:f>
          </x14:formula1>
          <xm:sqref>G6</xm:sqref>
        </x14:dataValidation>
        <x14:dataValidation type="list" allowBlank="1" showInputMessage="1" showErrorMessage="1">
          <x14:formula1>
            <xm:f>Системный!L3:L30</xm:f>
          </x14:formula1>
          <xm:sqref>G7</xm:sqref>
        </x14:dataValidation>
        <x14:dataValidation type="list" allowBlank="1" showInputMessage="1" showErrorMessage="1">
          <x14:formula1>
            <xm:f>Системный!L3:L30</xm:f>
          </x14:formula1>
          <xm:sqref>G8</xm:sqref>
        </x14:dataValidation>
        <x14:dataValidation type="list" allowBlank="1" showInputMessage="1" showErrorMessage="1">
          <x14:formula1>
            <xm:f>Системный!L3:L30</xm:f>
          </x14:formula1>
          <xm:sqref>G9</xm:sqref>
        </x14:dataValidation>
        <x14:dataValidation type="list" allowBlank="1" showInputMessage="1" showErrorMessage="1">
          <x14:formula1>
            <xm:f>Системный!L3:L30</xm:f>
          </x14:formula1>
          <xm:sqref>G10</xm:sqref>
        </x14:dataValidation>
        <x14:dataValidation type="list" allowBlank="1" showInputMessage="1" showErrorMessage="1">
          <x14:formula1>
            <xm:f>Системный!L3:L30</xm:f>
          </x14:formula1>
          <xm:sqref>G33</xm:sqref>
        </x14:dataValidation>
        <x14:dataValidation type="list" allowBlank="1" showInputMessage="1" showErrorMessage="1">
          <x14:formula1>
            <xm:f>Системный!L3:L30</xm:f>
          </x14:formula1>
          <xm:sqref>G34</xm:sqref>
        </x14:dataValidation>
        <x14:dataValidation type="list" allowBlank="1" showInputMessage="1" showErrorMessage="1">
          <x14:formula1>
            <xm:f>Системный!L3:L30</xm:f>
          </x14:formula1>
          <xm:sqref>G41</xm:sqref>
        </x14:dataValidation>
        <x14:dataValidation type="list" allowBlank="1" showInputMessage="1" showErrorMessage="1">
          <x14:formula1>
            <xm:f>Системный!L3:L30</xm:f>
          </x14:formula1>
          <xm:sqref>G42</xm:sqref>
        </x14:dataValidation>
        <x14:dataValidation type="list" allowBlank="1" showInputMessage="1" showErrorMessage="1">
          <x14:formula1>
            <xm:f>Системный!L3:L30</xm:f>
          </x14:formula1>
          <xm:sqref>G49</xm:sqref>
        </x14:dataValidation>
        <x14:dataValidation type="list" allowBlank="1" showInputMessage="1" showErrorMessage="1">
          <x14:formula1>
            <xm:f>Системный!L3:L30</xm:f>
          </x14:formula1>
          <xm:sqref>G50</xm:sqref>
        </x14:dataValidation>
        <x14:dataValidation type="list" allowBlank="1" showInputMessage="1" showErrorMessage="1">
          <x14:formula1>
            <xm:f>Системный!L3:L30</xm:f>
          </x14:formula1>
          <xm:sqref>G57</xm:sqref>
        </x14:dataValidation>
        <x14:dataValidation type="list" allowBlank="1" showInputMessage="1" showErrorMessage="1">
          <x14:formula1>
            <xm:f>Системный!L3:L30</xm:f>
          </x14:formula1>
          <xm:sqref>G58</xm:sqref>
        </x14:dataValidation>
        <x14:dataValidation type="list" allowBlank="1" showInputMessage="1" showErrorMessage="1">
          <x14:formula1>
            <xm:f>Системный!Y17:Y38</xm:f>
          </x14:formula1>
          <xm:sqref>G67</xm:sqref>
        </x14:dataValidation>
        <x14:dataValidation type="list" allowBlank="1" showInputMessage="1" showErrorMessage="1">
          <x14:formula1>
            <xm:f>Системный!Y24:Y45</xm:f>
          </x14:formula1>
          <xm:sqref>G74:G79</xm:sqref>
        </x14:dataValidation>
        <x14:dataValidation type="list" allowBlank="1" showInputMessage="1" showErrorMessage="1">
          <x14:formula1>
            <xm:f>Системный!Y32:Y53</xm:f>
          </x14:formula1>
          <xm:sqref>G82</xm:sqref>
        </x14:dataValidation>
        <x14:dataValidation type="list" allowBlank="1" showInputMessage="1" showErrorMessage="1">
          <x14:formula1>
            <xm:f>Системный!W3:W67</xm:f>
          </x14:formula1>
          <xm:sqref>G35</xm:sqref>
        </x14:dataValidation>
        <x14:dataValidation type="list" allowBlank="1" showInputMessage="1" showErrorMessage="1">
          <x14:formula1>
            <xm:f>Системный!W27:W91</xm:f>
          </x14:formula1>
          <xm:sqref>G59</xm:sqref>
        </x14:dataValidation>
        <x14:dataValidation type="list" allowBlank="1" showInputMessage="1" showErrorMessage="1">
          <x14:formula1>
            <xm:f>Системный!W19:W83</xm:f>
          </x14:formula1>
          <xm:sqref>G51</xm:sqref>
        </x14:dataValidation>
        <x14:dataValidation type="list" allowBlank="1" showInputMessage="1" showErrorMessage="1">
          <x14:formula1>
            <xm:f>Системный!W11:W75</xm:f>
          </x14:formula1>
          <xm:sqref>G43</xm:sqref>
        </x14:dataValidation>
        <x14:dataValidation type="list" allowBlank="1" showInputMessage="1" showErrorMessage="1">
          <x14:formula1>
            <xm:f>Системный!L3:L30</xm:f>
          </x14:formula1>
          <xm:sqref>G11</xm:sqref>
        </x14:dataValidation>
        <x14:dataValidation type="list" allowBlank="1" showInputMessage="1" showErrorMessage="1">
          <x14:formula1>
            <xm:f>Системный!L3:L30</xm:f>
          </x14:formula1>
          <xm:sqref>G12</xm:sqref>
        </x14:dataValidation>
        <x14:dataValidation type="list" allowBlank="1" showInputMessage="1" showErrorMessage="1">
          <x14:formula1>
            <xm:f>Системный!L3:L30</xm:f>
          </x14:formula1>
          <xm:sqref>G13</xm:sqref>
        </x14:dataValidation>
        <x14:dataValidation type="list" allowBlank="1" showInputMessage="1" showErrorMessage="1">
          <x14:formula1>
            <xm:f>Системный!L3:L30</xm:f>
          </x14:formula1>
          <xm:sqref>G32</xm:sqref>
        </x14:dataValidation>
        <x14:dataValidation type="list" allowBlank="1" showInputMessage="1" showErrorMessage="1">
          <x14:formula1>
            <xm:f>Системный!L3:L30</xm:f>
          </x14:formula1>
          <xm:sqref>G40</xm:sqref>
        </x14:dataValidation>
        <x14:dataValidation type="list" allowBlank="1" showInputMessage="1" showErrorMessage="1">
          <x14:formula1>
            <xm:f>Системный!L3:L30</xm:f>
          </x14:formula1>
          <xm:sqref>G48</xm:sqref>
        </x14:dataValidation>
        <x14:dataValidation type="list" allowBlank="1" showInputMessage="1" showErrorMessage="1">
          <x14:formula1>
            <xm:f>Системный!L3:L30</xm:f>
          </x14:formula1>
          <xm:sqref>G56</xm:sqref>
        </x14:dataValidation>
        <x14:dataValidation type="list" allowBlank="1" showInputMessage="1" showErrorMessage="1">
          <x14:formula1>
            <xm:f>Системный!AF3:AF3</xm:f>
          </x14:formula1>
          <xm:sqref>G16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00B050"/>
  </sheetPr>
  <dimension ref="A1:L1032"/>
  <sheetViews>
    <sheetView zoomScale="85" zoomScaleNormal="85" workbookViewId="0">
      <pane xSplit="3" ySplit="2" topLeftCell="D3" activePane="bottomRight" state="frozen"/>
      <selection activeCell="N35" sqref="N35"/>
      <selection pane="topRight" activeCell="N35" sqref="N35"/>
      <selection pane="bottomLeft" activeCell="N35" sqref="N35"/>
      <selection pane="bottomRight" activeCell="C3" sqref="C3:H63"/>
    </sheetView>
  </sheetViews>
  <sheetFormatPr defaultColWidth="9.140625" defaultRowHeight="15" x14ac:dyDescent="0.25"/>
  <cols>
    <col min="1" max="1" width="13.42578125" style="1" customWidth="1"/>
    <col min="2" max="2" width="12.28515625" style="3" customWidth="1"/>
    <col min="3" max="3" width="34.85546875" style="41" customWidth="1"/>
    <col min="4" max="4" width="19.42578125" style="41" customWidth="1"/>
    <col min="5" max="5" width="14.7109375" style="41" customWidth="1"/>
    <col min="6" max="6" width="16.7109375" style="41" customWidth="1"/>
    <col min="7" max="7" width="17.28515625" style="41" customWidth="1"/>
    <col min="8" max="8" width="17.5703125" style="1" customWidth="1"/>
    <col min="9" max="16384" width="9.140625" style="196"/>
  </cols>
  <sheetData>
    <row r="1" spans="1:8" ht="15.75" thickBot="1" x14ac:dyDescent="0.3"/>
    <row r="2" spans="1:8" ht="45.75" thickBot="1" x14ac:dyDescent="0.3">
      <c r="A2" s="18" t="s">
        <v>78</v>
      </c>
      <c r="B2" s="18" t="s">
        <v>0</v>
      </c>
      <c r="C2" s="393" t="s">
        <v>2543</v>
      </c>
      <c r="D2" s="393" t="s">
        <v>2544</v>
      </c>
      <c r="E2" s="390" t="s">
        <v>3624</v>
      </c>
      <c r="F2" s="390" t="s">
        <v>3625</v>
      </c>
      <c r="G2" s="390" t="s">
        <v>2545</v>
      </c>
      <c r="H2" s="390" t="s">
        <v>3951</v>
      </c>
    </row>
    <row r="3" spans="1:8" x14ac:dyDescent="0.25">
      <c r="A3" s="140" t="s">
        <v>2546</v>
      </c>
      <c r="B3" s="38">
        <v>1</v>
      </c>
      <c r="C3" s="692"/>
      <c r="D3" s="695"/>
      <c r="E3" s="695"/>
      <c r="F3" s="695"/>
      <c r="G3" s="695"/>
      <c r="H3" s="695"/>
    </row>
    <row r="4" spans="1:8" x14ac:dyDescent="0.25">
      <c r="A4" s="140" t="s">
        <v>2547</v>
      </c>
      <c r="B4" s="39">
        <v>2</v>
      </c>
      <c r="C4" s="692"/>
      <c r="D4" s="695"/>
      <c r="E4" s="695"/>
      <c r="F4" s="695"/>
      <c r="G4" s="695"/>
      <c r="H4" s="695"/>
    </row>
    <row r="5" spans="1:8" x14ac:dyDescent="0.25">
      <c r="A5" s="140" t="s">
        <v>2548</v>
      </c>
      <c r="B5" s="39">
        <v>3</v>
      </c>
      <c r="C5" s="692"/>
      <c r="D5" s="695"/>
      <c r="E5" s="695"/>
      <c r="F5" s="695"/>
      <c r="G5" s="695"/>
      <c r="H5" s="695"/>
    </row>
    <row r="6" spans="1:8" x14ac:dyDescent="0.25">
      <c r="A6" s="140" t="s">
        <v>2549</v>
      </c>
      <c r="B6" s="39">
        <v>4</v>
      </c>
      <c r="C6" s="692"/>
      <c r="D6" s="695"/>
      <c r="E6" s="695"/>
      <c r="F6" s="695"/>
      <c r="G6" s="695"/>
      <c r="H6" s="695"/>
    </row>
    <row r="7" spans="1:8" x14ac:dyDescent="0.25">
      <c r="A7" s="140" t="s">
        <v>2550</v>
      </c>
      <c r="B7" s="39">
        <v>5</v>
      </c>
      <c r="C7" s="680"/>
      <c r="D7" s="683"/>
      <c r="E7" s="683"/>
      <c r="F7" s="683"/>
      <c r="G7" s="683"/>
      <c r="H7" s="683"/>
    </row>
    <row r="8" spans="1:8" x14ac:dyDescent="0.25">
      <c r="A8" s="140" t="s">
        <v>2551</v>
      </c>
      <c r="B8" s="39">
        <v>6</v>
      </c>
      <c r="C8" s="681"/>
      <c r="D8" s="684"/>
      <c r="E8" s="684"/>
      <c r="F8" s="684"/>
      <c r="G8" s="684"/>
      <c r="H8" s="684"/>
    </row>
    <row r="9" spans="1:8" x14ac:dyDescent="0.25">
      <c r="A9" s="140" t="s">
        <v>2552</v>
      </c>
      <c r="B9" s="39">
        <v>7</v>
      </c>
      <c r="C9" s="691"/>
      <c r="D9" s="695"/>
      <c r="E9" s="695"/>
      <c r="F9" s="695"/>
      <c r="G9" s="695"/>
      <c r="H9" s="695"/>
    </row>
    <row r="10" spans="1:8" x14ac:dyDescent="0.25">
      <c r="A10" s="217" t="s">
        <v>2553</v>
      </c>
      <c r="B10" s="39">
        <v>8</v>
      </c>
      <c r="C10" s="692"/>
      <c r="D10" s="695"/>
      <c r="E10" s="695"/>
      <c r="F10" s="695"/>
      <c r="G10" s="695"/>
      <c r="H10" s="695"/>
    </row>
    <row r="11" spans="1:8" x14ac:dyDescent="0.25">
      <c r="A11" s="140" t="s">
        <v>2554</v>
      </c>
      <c r="B11" s="39">
        <v>9</v>
      </c>
      <c r="C11" s="692"/>
      <c r="D11" s="695"/>
      <c r="E11" s="695"/>
      <c r="F11" s="695"/>
      <c r="G11" s="695"/>
      <c r="H11" s="695"/>
    </row>
    <row r="12" spans="1:8" x14ac:dyDescent="0.25">
      <c r="A12" s="140" t="s">
        <v>2555</v>
      </c>
      <c r="B12" s="39">
        <v>10</v>
      </c>
      <c r="C12" s="692"/>
      <c r="D12" s="695"/>
      <c r="E12" s="695"/>
      <c r="F12" s="695"/>
      <c r="G12" s="695"/>
      <c r="H12" s="695"/>
    </row>
    <row r="13" spans="1:8" x14ac:dyDescent="0.25">
      <c r="A13" s="140" t="s">
        <v>2556</v>
      </c>
      <c r="B13" s="39">
        <v>11</v>
      </c>
      <c r="C13" s="680"/>
      <c r="D13" s="683"/>
      <c r="E13" s="683"/>
      <c r="F13" s="683"/>
      <c r="G13" s="683"/>
      <c r="H13" s="683"/>
    </row>
    <row r="14" spans="1:8" x14ac:dyDescent="0.25">
      <c r="A14" s="140" t="s">
        <v>2557</v>
      </c>
      <c r="B14" s="39">
        <v>12</v>
      </c>
      <c r="C14" s="681"/>
      <c r="D14" s="684"/>
      <c r="E14" s="684"/>
      <c r="F14" s="684"/>
      <c r="G14" s="684"/>
      <c r="H14" s="684"/>
    </row>
    <row r="15" spans="1:8" x14ac:dyDescent="0.25">
      <c r="A15" s="140" t="s">
        <v>2558</v>
      </c>
      <c r="B15" s="39">
        <v>13</v>
      </c>
      <c r="C15" s="691"/>
      <c r="D15" s="695"/>
      <c r="E15" s="695"/>
      <c r="F15" s="695"/>
      <c r="G15" s="695"/>
      <c r="H15" s="695"/>
    </row>
    <row r="16" spans="1:8" x14ac:dyDescent="0.25">
      <c r="A16" s="140" t="s">
        <v>2559</v>
      </c>
      <c r="B16" s="39">
        <v>14</v>
      </c>
      <c r="C16" s="692"/>
      <c r="D16" s="695"/>
      <c r="E16" s="695"/>
      <c r="F16" s="695"/>
      <c r="G16" s="695"/>
      <c r="H16" s="695"/>
    </row>
    <row r="17" spans="1:8" x14ac:dyDescent="0.25">
      <c r="A17" s="140" t="s">
        <v>2560</v>
      </c>
      <c r="B17" s="39">
        <v>15</v>
      </c>
      <c r="C17" s="692"/>
      <c r="D17" s="695"/>
      <c r="E17" s="695"/>
      <c r="F17" s="695"/>
      <c r="G17" s="695"/>
      <c r="H17" s="695"/>
    </row>
    <row r="18" spans="1:8" x14ac:dyDescent="0.25">
      <c r="A18" s="217" t="s">
        <v>2561</v>
      </c>
      <c r="B18" s="39">
        <v>16</v>
      </c>
      <c r="C18" s="692"/>
      <c r="D18" s="695"/>
      <c r="E18" s="695"/>
      <c r="F18" s="695"/>
      <c r="G18" s="695"/>
      <c r="H18" s="695"/>
    </row>
    <row r="19" spans="1:8" x14ac:dyDescent="0.25">
      <c r="A19" s="140" t="s">
        <v>2562</v>
      </c>
      <c r="B19" s="39">
        <v>17</v>
      </c>
      <c r="C19" s="680"/>
      <c r="D19" s="683"/>
      <c r="E19" s="683"/>
      <c r="F19" s="683"/>
      <c r="G19" s="683"/>
      <c r="H19" s="683"/>
    </row>
    <row r="20" spans="1:8" x14ac:dyDescent="0.25">
      <c r="A20" s="140" t="s">
        <v>2563</v>
      </c>
      <c r="B20" s="39">
        <v>18</v>
      </c>
      <c r="C20" s="681"/>
      <c r="D20" s="684"/>
      <c r="E20" s="684"/>
      <c r="F20" s="684"/>
      <c r="G20" s="684"/>
      <c r="H20" s="684"/>
    </row>
    <row r="21" spans="1:8" x14ac:dyDescent="0.25">
      <c r="A21" s="140" t="s">
        <v>2564</v>
      </c>
      <c r="B21" s="39">
        <v>19</v>
      </c>
      <c r="C21" s="691"/>
      <c r="D21" s="695"/>
      <c r="E21" s="695"/>
      <c r="F21" s="695"/>
      <c r="G21" s="695"/>
      <c r="H21" s="695"/>
    </row>
    <row r="22" spans="1:8" x14ac:dyDescent="0.25">
      <c r="A22" s="140" t="s">
        <v>2565</v>
      </c>
      <c r="B22" s="39">
        <v>20</v>
      </c>
      <c r="C22" s="692"/>
      <c r="D22" s="695"/>
      <c r="E22" s="695"/>
      <c r="F22" s="695"/>
      <c r="G22" s="695"/>
      <c r="H22" s="695"/>
    </row>
    <row r="23" spans="1:8" x14ac:dyDescent="0.25">
      <c r="A23" s="140" t="s">
        <v>2566</v>
      </c>
      <c r="B23" s="39">
        <v>21</v>
      </c>
      <c r="C23" s="692"/>
      <c r="D23" s="695"/>
      <c r="E23" s="695"/>
      <c r="F23" s="695"/>
      <c r="G23" s="695"/>
      <c r="H23" s="695"/>
    </row>
    <row r="24" spans="1:8" x14ac:dyDescent="0.25">
      <c r="A24" s="140" t="s">
        <v>2567</v>
      </c>
      <c r="B24" s="39">
        <v>22</v>
      </c>
      <c r="C24" s="692"/>
      <c r="D24" s="695"/>
      <c r="E24" s="695"/>
      <c r="F24" s="695"/>
      <c r="G24" s="695"/>
      <c r="H24" s="695"/>
    </row>
    <row r="25" spans="1:8" x14ac:dyDescent="0.25">
      <c r="A25" s="140" t="s">
        <v>2568</v>
      </c>
      <c r="B25" s="39">
        <v>23</v>
      </c>
      <c r="C25" s="680"/>
      <c r="D25" s="683"/>
      <c r="E25" s="683"/>
      <c r="F25" s="683"/>
      <c r="G25" s="683"/>
      <c r="H25" s="683"/>
    </row>
    <row r="26" spans="1:8" x14ac:dyDescent="0.25">
      <c r="A26" s="217" t="s">
        <v>2569</v>
      </c>
      <c r="B26" s="39">
        <v>24</v>
      </c>
      <c r="C26" s="680"/>
      <c r="D26" s="683"/>
      <c r="E26" s="683"/>
      <c r="F26" s="683"/>
      <c r="G26" s="683"/>
      <c r="H26" s="683"/>
    </row>
    <row r="27" spans="1:8" x14ac:dyDescent="0.25">
      <c r="A27" s="140" t="s">
        <v>2570</v>
      </c>
      <c r="B27" s="39">
        <v>25</v>
      </c>
      <c r="C27" s="680"/>
      <c r="D27" s="683"/>
      <c r="E27" s="683"/>
      <c r="F27" s="683"/>
      <c r="G27" s="683"/>
      <c r="H27" s="683"/>
    </row>
    <row r="28" spans="1:8" x14ac:dyDescent="0.25">
      <c r="A28" s="140" t="s">
        <v>2571</v>
      </c>
      <c r="B28" s="39">
        <v>26</v>
      </c>
      <c r="C28" s="691"/>
      <c r="D28" s="696"/>
      <c r="E28" s="696"/>
      <c r="F28" s="696"/>
      <c r="G28" s="696"/>
      <c r="H28" s="696"/>
    </row>
    <row r="29" spans="1:8" x14ac:dyDescent="0.25">
      <c r="A29" s="140" t="s">
        <v>2572</v>
      </c>
      <c r="B29" s="39">
        <v>27</v>
      </c>
      <c r="C29" s="692"/>
      <c r="D29" s="695"/>
      <c r="E29" s="695"/>
      <c r="F29" s="695"/>
      <c r="G29" s="695"/>
      <c r="H29" s="695"/>
    </row>
    <row r="30" spans="1:8" x14ac:dyDescent="0.25">
      <c r="A30" s="140" t="s">
        <v>2573</v>
      </c>
      <c r="B30" s="39">
        <v>28</v>
      </c>
      <c r="C30" s="692"/>
      <c r="D30" s="695"/>
      <c r="E30" s="695"/>
      <c r="F30" s="695"/>
      <c r="G30" s="695"/>
      <c r="H30" s="695"/>
    </row>
    <row r="31" spans="1:8" x14ac:dyDescent="0.25">
      <c r="A31" s="140" t="s">
        <v>2574</v>
      </c>
      <c r="B31" s="39">
        <v>29</v>
      </c>
      <c r="C31" s="692"/>
      <c r="D31" s="695"/>
      <c r="E31" s="695"/>
      <c r="F31" s="695"/>
      <c r="G31" s="695"/>
      <c r="H31" s="695"/>
    </row>
    <row r="32" spans="1:8" x14ac:dyDescent="0.25">
      <c r="A32" s="140" t="s">
        <v>2575</v>
      </c>
      <c r="B32" s="39">
        <v>30</v>
      </c>
      <c r="C32" s="680"/>
      <c r="D32" s="683"/>
      <c r="E32" s="683"/>
      <c r="F32" s="683"/>
      <c r="G32" s="683"/>
      <c r="H32" s="683"/>
    </row>
    <row r="33" spans="1:12" x14ac:dyDescent="0.25">
      <c r="A33" s="140" t="s">
        <v>2576</v>
      </c>
      <c r="B33" s="519">
        <v>31</v>
      </c>
      <c r="C33" s="692"/>
      <c r="D33" s="695"/>
      <c r="E33" s="695"/>
      <c r="F33" s="695"/>
      <c r="G33" s="695"/>
      <c r="H33" s="695"/>
    </row>
    <row r="34" spans="1:12" x14ac:dyDescent="0.25">
      <c r="A34" s="217" t="s">
        <v>2577</v>
      </c>
      <c r="B34" s="519">
        <v>32</v>
      </c>
      <c r="C34" s="680"/>
      <c r="D34" s="683"/>
      <c r="E34" s="683"/>
      <c r="F34" s="683"/>
      <c r="G34" s="683"/>
      <c r="H34" s="683"/>
    </row>
    <row r="35" spans="1:12" x14ac:dyDescent="0.25">
      <c r="A35" s="140" t="s">
        <v>2578</v>
      </c>
      <c r="B35" s="519">
        <v>33</v>
      </c>
      <c r="C35" s="680"/>
      <c r="D35" s="683"/>
      <c r="E35" s="683"/>
      <c r="F35" s="683"/>
      <c r="G35" s="683"/>
      <c r="H35" s="683"/>
    </row>
    <row r="36" spans="1:12" x14ac:dyDescent="0.25">
      <c r="A36" s="140" t="s">
        <v>2579</v>
      </c>
      <c r="B36" s="519">
        <v>34</v>
      </c>
      <c r="C36" s="680"/>
      <c r="D36" s="683"/>
      <c r="E36" s="683"/>
      <c r="F36" s="683"/>
      <c r="G36" s="683"/>
      <c r="H36" s="683"/>
    </row>
    <row r="37" spans="1:12" x14ac:dyDescent="0.25">
      <c r="A37" s="140" t="s">
        <v>2580</v>
      </c>
      <c r="B37" s="519">
        <v>35</v>
      </c>
      <c r="C37" s="680"/>
      <c r="D37" s="683"/>
      <c r="E37" s="683"/>
      <c r="F37" s="683"/>
      <c r="G37" s="683"/>
      <c r="H37" s="683"/>
    </row>
    <row r="38" spans="1:12" x14ac:dyDescent="0.25">
      <c r="A38" s="140" t="s">
        <v>2581</v>
      </c>
      <c r="B38" s="519">
        <v>36</v>
      </c>
      <c r="C38" s="681"/>
      <c r="D38" s="684"/>
      <c r="E38" s="684"/>
      <c r="F38" s="684"/>
      <c r="G38" s="684"/>
      <c r="H38" s="684"/>
    </row>
    <row r="39" spans="1:12" x14ac:dyDescent="0.25">
      <c r="A39" s="140" t="s">
        <v>2582</v>
      </c>
      <c r="B39" s="519">
        <v>37</v>
      </c>
      <c r="C39" s="691"/>
      <c r="D39" s="696"/>
      <c r="E39" s="696"/>
      <c r="F39" s="696"/>
      <c r="G39" s="696"/>
      <c r="H39" s="696"/>
    </row>
    <row r="40" spans="1:12" x14ac:dyDescent="0.25">
      <c r="A40" s="140" t="s">
        <v>2583</v>
      </c>
      <c r="B40" s="519">
        <v>38</v>
      </c>
      <c r="C40" s="680"/>
      <c r="D40" s="680"/>
      <c r="E40" s="680"/>
      <c r="F40" s="680"/>
      <c r="G40" s="680"/>
      <c r="H40" s="680"/>
    </row>
    <row r="41" spans="1:12" x14ac:dyDescent="0.25">
      <c r="A41" s="140" t="s">
        <v>2584</v>
      </c>
      <c r="B41" s="519">
        <v>39</v>
      </c>
      <c r="C41" s="692"/>
      <c r="D41" s="695"/>
      <c r="E41" s="695"/>
      <c r="F41" s="695"/>
      <c r="G41" s="695"/>
      <c r="H41" s="695"/>
    </row>
    <row r="42" spans="1:12" x14ac:dyDescent="0.25">
      <c r="A42" s="217" t="s">
        <v>2585</v>
      </c>
      <c r="B42" s="519">
        <v>40</v>
      </c>
      <c r="C42" s="681"/>
      <c r="D42" s="681"/>
      <c r="E42" s="681"/>
      <c r="F42" s="681"/>
      <c r="G42" s="681"/>
      <c r="H42" s="681"/>
      <c r="J42" s="214"/>
      <c r="K42" s="236"/>
      <c r="L42" s="214"/>
    </row>
    <row r="43" spans="1:12" x14ac:dyDescent="0.25">
      <c r="A43" s="140" t="s">
        <v>2586</v>
      </c>
      <c r="B43" s="519">
        <v>41</v>
      </c>
      <c r="C43" s="691"/>
      <c r="D43" s="696"/>
      <c r="E43" s="696"/>
      <c r="F43" s="696"/>
      <c r="G43" s="696"/>
      <c r="H43" s="696"/>
      <c r="J43" s="214"/>
      <c r="K43" s="236"/>
      <c r="L43" s="214"/>
    </row>
    <row r="44" spans="1:12" x14ac:dyDescent="0.25">
      <c r="A44" s="140" t="s">
        <v>2587</v>
      </c>
      <c r="B44" s="519">
        <v>42</v>
      </c>
      <c r="C44" s="680"/>
      <c r="D44" s="680"/>
      <c r="E44" s="680"/>
      <c r="F44" s="680"/>
      <c r="G44" s="680"/>
      <c r="H44" s="680"/>
    </row>
    <row r="45" spans="1:12" x14ac:dyDescent="0.25">
      <c r="A45" s="140" t="s">
        <v>2588</v>
      </c>
      <c r="B45" s="519">
        <v>43</v>
      </c>
      <c r="C45" s="692"/>
      <c r="D45" s="695"/>
      <c r="E45" s="695"/>
      <c r="F45" s="695"/>
      <c r="G45" s="695"/>
      <c r="H45" s="695"/>
    </row>
    <row r="46" spans="1:12" x14ac:dyDescent="0.25">
      <c r="A46" s="140" t="s">
        <v>2589</v>
      </c>
      <c r="B46" s="519">
        <v>44</v>
      </c>
      <c r="C46" s="681"/>
      <c r="D46" s="681"/>
      <c r="E46" s="681"/>
      <c r="F46" s="681"/>
      <c r="G46" s="681"/>
      <c r="H46" s="681"/>
    </row>
    <row r="47" spans="1:12" x14ac:dyDescent="0.25">
      <c r="A47" s="140" t="s">
        <v>2590</v>
      </c>
      <c r="B47" s="519">
        <v>45</v>
      </c>
      <c r="C47" s="691"/>
      <c r="D47" s="696"/>
      <c r="E47" s="696"/>
      <c r="F47" s="696"/>
      <c r="G47" s="696"/>
      <c r="H47" s="696"/>
    </row>
    <row r="48" spans="1:12" x14ac:dyDescent="0.25">
      <c r="A48" s="140" t="s">
        <v>2591</v>
      </c>
      <c r="B48" s="519">
        <v>46</v>
      </c>
      <c r="C48" s="680"/>
      <c r="D48" s="680"/>
      <c r="E48" s="680"/>
      <c r="F48" s="680"/>
      <c r="G48" s="680"/>
      <c r="H48" s="680"/>
    </row>
    <row r="49" spans="1:8" x14ac:dyDescent="0.25">
      <c r="A49" s="140" t="s">
        <v>2592</v>
      </c>
      <c r="B49" s="519">
        <v>47</v>
      </c>
      <c r="C49" s="692"/>
      <c r="D49" s="695"/>
      <c r="E49" s="695"/>
      <c r="F49" s="695"/>
      <c r="G49" s="695"/>
      <c r="H49" s="695"/>
    </row>
    <row r="50" spans="1:8" x14ac:dyDescent="0.25">
      <c r="A50" s="217" t="s">
        <v>2593</v>
      </c>
      <c r="B50" s="519">
        <v>48</v>
      </c>
      <c r="C50" s="681"/>
      <c r="D50" s="681"/>
      <c r="E50" s="681"/>
      <c r="F50" s="681"/>
      <c r="G50" s="681"/>
      <c r="H50" s="681"/>
    </row>
    <row r="51" spans="1:8" x14ac:dyDescent="0.25">
      <c r="A51" s="140" t="s">
        <v>2594</v>
      </c>
      <c r="B51" s="519">
        <v>49</v>
      </c>
      <c r="C51" s="691"/>
      <c r="D51" s="696"/>
      <c r="E51" s="696"/>
      <c r="F51" s="696"/>
      <c r="G51" s="696"/>
      <c r="H51" s="696"/>
    </row>
    <row r="52" spans="1:8" x14ac:dyDescent="0.25">
      <c r="A52" s="140" t="s">
        <v>2595</v>
      </c>
      <c r="B52" s="519">
        <v>50</v>
      </c>
      <c r="C52" s="680"/>
      <c r="D52" s="680"/>
      <c r="E52" s="680"/>
      <c r="F52" s="680"/>
      <c r="G52" s="680"/>
      <c r="H52" s="680"/>
    </row>
    <row r="53" spans="1:8" x14ac:dyDescent="0.25">
      <c r="A53" s="140" t="s">
        <v>2596</v>
      </c>
      <c r="B53" s="39">
        <v>51</v>
      </c>
      <c r="C53" s="692"/>
      <c r="D53" s="695"/>
      <c r="E53" s="695"/>
      <c r="F53" s="695"/>
      <c r="G53" s="695"/>
      <c r="H53" s="695"/>
    </row>
    <row r="54" spans="1:8" x14ac:dyDescent="0.25">
      <c r="A54" s="140" t="s">
        <v>2597</v>
      </c>
      <c r="B54" s="39">
        <v>52</v>
      </c>
      <c r="C54" s="681"/>
      <c r="D54" s="681"/>
      <c r="E54" s="681"/>
      <c r="F54" s="681"/>
      <c r="G54" s="681"/>
      <c r="H54" s="681"/>
    </row>
    <row r="55" spans="1:8" x14ac:dyDescent="0.25">
      <c r="A55" s="140" t="s">
        <v>2598</v>
      </c>
      <c r="B55" s="39">
        <v>53</v>
      </c>
      <c r="C55" s="692"/>
      <c r="D55" s="695"/>
      <c r="E55" s="695"/>
      <c r="F55" s="695"/>
      <c r="G55" s="695"/>
      <c r="H55" s="695"/>
    </row>
    <row r="56" spans="1:8" x14ac:dyDescent="0.25">
      <c r="A56" s="140" t="s">
        <v>2599</v>
      </c>
      <c r="B56" s="39">
        <v>54</v>
      </c>
      <c r="C56" s="692"/>
      <c r="D56" s="695"/>
      <c r="E56" s="695"/>
      <c r="F56" s="695"/>
      <c r="G56" s="695"/>
      <c r="H56" s="695"/>
    </row>
    <row r="57" spans="1:8" x14ac:dyDescent="0.25">
      <c r="A57" s="140" t="s">
        <v>2600</v>
      </c>
      <c r="B57" s="39">
        <v>55</v>
      </c>
      <c r="C57" s="680"/>
      <c r="D57" s="680"/>
      <c r="E57" s="680"/>
      <c r="F57" s="680"/>
      <c r="G57" s="680"/>
      <c r="H57" s="680"/>
    </row>
    <row r="58" spans="1:8" x14ac:dyDescent="0.25">
      <c r="A58" s="217" t="s">
        <v>2601</v>
      </c>
      <c r="B58" s="39">
        <v>56</v>
      </c>
      <c r="C58" s="680"/>
      <c r="D58" s="680"/>
      <c r="E58" s="680"/>
      <c r="F58" s="680"/>
      <c r="G58" s="680"/>
      <c r="H58" s="680"/>
    </row>
    <row r="59" spans="1:8" x14ac:dyDescent="0.25">
      <c r="A59" s="140" t="s">
        <v>2602</v>
      </c>
      <c r="B59" s="39">
        <v>57</v>
      </c>
      <c r="C59" s="680"/>
      <c r="D59" s="680"/>
      <c r="E59" s="680"/>
      <c r="F59" s="680"/>
      <c r="G59" s="680"/>
      <c r="H59" s="680"/>
    </row>
    <row r="60" spans="1:8" x14ac:dyDescent="0.25">
      <c r="A60" s="140" t="s">
        <v>2603</v>
      </c>
      <c r="B60" s="39">
        <v>58</v>
      </c>
      <c r="C60" s="680"/>
      <c r="D60" s="680"/>
      <c r="E60" s="680"/>
      <c r="F60" s="680"/>
      <c r="G60" s="680"/>
      <c r="H60" s="680"/>
    </row>
    <row r="61" spans="1:8" x14ac:dyDescent="0.25">
      <c r="A61" s="140" t="s">
        <v>2604</v>
      </c>
      <c r="B61" s="39">
        <v>59</v>
      </c>
      <c r="C61" s="692"/>
      <c r="D61" s="695"/>
      <c r="E61" s="695"/>
      <c r="F61" s="695"/>
      <c r="G61" s="695"/>
      <c r="H61" s="695"/>
    </row>
    <row r="62" spans="1:8" x14ac:dyDescent="0.25">
      <c r="A62" s="140" t="s">
        <v>2605</v>
      </c>
      <c r="B62" s="39">
        <v>60</v>
      </c>
      <c r="C62" s="692"/>
      <c r="D62" s="695"/>
      <c r="E62" s="695"/>
      <c r="F62" s="695"/>
      <c r="G62" s="695"/>
      <c r="H62" s="695"/>
    </row>
    <row r="63" spans="1:8" x14ac:dyDescent="0.25">
      <c r="A63" s="140" t="s">
        <v>2606</v>
      </c>
      <c r="B63" s="39">
        <v>61</v>
      </c>
      <c r="C63" s="680"/>
      <c r="D63" s="680"/>
      <c r="E63" s="680"/>
      <c r="F63" s="680"/>
      <c r="G63" s="680"/>
      <c r="H63" s="680"/>
    </row>
    <row r="64" spans="1:8" x14ac:dyDescent="0.25">
      <c r="A64" s="140" t="s">
        <v>2607</v>
      </c>
      <c r="B64" s="39">
        <v>62</v>
      </c>
      <c r="C64" s="726" t="str">
        <f ca="1">IF(G64="","Резерв",CONCATENATE(INDIRECT(ADDRESS(3+G64,2,1,0,"ЗДВ"),FALSE)," открыть по ТМ"))</f>
        <v>Резерв</v>
      </c>
      <c r="D64" s="731"/>
      <c r="E64" s="731"/>
      <c r="F64" s="731"/>
      <c r="G64" s="731"/>
      <c r="H64" s="728"/>
    </row>
    <row r="65" spans="1:8" x14ac:dyDescent="0.25">
      <c r="A65" s="140" t="s">
        <v>2608</v>
      </c>
      <c r="B65" s="39">
        <v>63</v>
      </c>
      <c r="C65" s="727" t="str">
        <f ca="1">IF(G65="","Резерв",CONCATENATE(INDIRECT(ADDRESS(3+G65,2,1,0,"ЗДВ"),FALSE)," закрыть по ТМ"))</f>
        <v>Резерв</v>
      </c>
      <c r="D65" s="730"/>
      <c r="E65" s="730"/>
      <c r="F65" s="730"/>
      <c r="G65" s="730"/>
      <c r="H65" s="729"/>
    </row>
    <row r="66" spans="1:8" x14ac:dyDescent="0.25">
      <c r="A66" s="217" t="s">
        <v>2609</v>
      </c>
      <c r="B66" s="39">
        <v>64</v>
      </c>
      <c r="C66" s="727" t="str">
        <f ca="1">IF(G66="","Резерв",CONCATENATE(INDIRECT(ADDRESS(3+G66,2,1,0,"ЗДВ"),FALSE)," стоп по ТМ"))</f>
        <v>Резерв</v>
      </c>
      <c r="D66" s="730"/>
      <c r="E66" s="730"/>
      <c r="F66" s="730"/>
      <c r="G66" s="730"/>
      <c r="H66" s="729"/>
    </row>
    <row r="67" spans="1:8" x14ac:dyDescent="0.25">
      <c r="A67" s="140" t="s">
        <v>2610</v>
      </c>
      <c r="B67" s="39">
        <v>65</v>
      </c>
      <c r="C67" s="727" t="str">
        <f ca="1">IF(G67="","Резерв",CONCATENATE(INDIRECT(ADDRESS(3+G67,2,1,0,"ЗДВ"),FALSE)," открыть от ЦСПА"))</f>
        <v>Резерв</v>
      </c>
      <c r="D67" s="730"/>
      <c r="E67" s="730"/>
      <c r="F67" s="730"/>
      <c r="G67" s="730"/>
      <c r="H67" s="729"/>
    </row>
    <row r="68" spans="1:8" x14ac:dyDescent="0.25">
      <c r="A68" s="140" t="s">
        <v>2611</v>
      </c>
      <c r="B68" s="39">
        <v>66</v>
      </c>
      <c r="C68" s="727" t="str">
        <f ca="1">IF(G68="","Резерв",CONCATENATE(INDIRECT(ADDRESS(3+G68,2,1,0,"ЗДВ"),FALSE)," закрыть от ЦСПА"))</f>
        <v>Резерв</v>
      </c>
      <c r="D68" s="730"/>
      <c r="E68" s="730"/>
      <c r="F68" s="730"/>
      <c r="G68" s="730"/>
      <c r="H68" s="729"/>
    </row>
    <row r="69" spans="1:8" x14ac:dyDescent="0.25">
      <c r="A69" s="140" t="s">
        <v>2612</v>
      </c>
      <c r="B69" s="39">
        <v>67</v>
      </c>
      <c r="C69" s="727" t="str">
        <f ca="1">IF(G69="","Резерв",CONCATENATE(INDIRECT(ADDRESS(3+G69,2,1,0,"ЗДВ"),FALSE)," стоп от ЦСПА"))</f>
        <v>Резерв</v>
      </c>
      <c r="D69" s="730"/>
      <c r="E69" s="730"/>
      <c r="F69" s="730"/>
      <c r="G69" s="730"/>
      <c r="H69" s="729"/>
    </row>
    <row r="70" spans="1:8" x14ac:dyDescent="0.25">
      <c r="A70" s="140" t="s">
        <v>2613</v>
      </c>
      <c r="B70" s="39">
        <v>68</v>
      </c>
      <c r="C70" s="680" t="s">
        <v>43</v>
      </c>
      <c r="D70" s="680"/>
      <c r="E70" s="680"/>
      <c r="F70" s="680"/>
      <c r="G70" s="680"/>
      <c r="H70" s="680"/>
    </row>
    <row r="71" spans="1:8" x14ac:dyDescent="0.25">
      <c r="A71" s="140" t="s">
        <v>2614</v>
      </c>
      <c r="B71" s="39">
        <v>69</v>
      </c>
      <c r="C71" s="680" t="s">
        <v>43</v>
      </c>
      <c r="D71" s="680"/>
      <c r="E71" s="680"/>
      <c r="F71" s="680"/>
      <c r="G71" s="680"/>
      <c r="H71" s="680"/>
    </row>
    <row r="72" spans="1:8" x14ac:dyDescent="0.25">
      <c r="A72" s="140" t="s">
        <v>2615</v>
      </c>
      <c r="B72" s="39">
        <v>70</v>
      </c>
      <c r="C72" s="681" t="s">
        <v>43</v>
      </c>
      <c r="D72" s="681"/>
      <c r="E72" s="681"/>
      <c r="F72" s="681"/>
      <c r="G72" s="681"/>
      <c r="H72" s="681"/>
    </row>
    <row r="73" spans="1:8" x14ac:dyDescent="0.25">
      <c r="A73" s="140" t="s">
        <v>2616</v>
      </c>
      <c r="B73" s="39">
        <v>71</v>
      </c>
      <c r="C73" s="726" t="str">
        <f ca="1">IF(G73="","Резерв",CONCATENATE(INDIRECT(ADDRESS(3+G73,2,1,0,"ЗДВ"),FALSE)," открыть по ТМ"))</f>
        <v>Резерв</v>
      </c>
      <c r="D73" s="731"/>
      <c r="E73" s="731"/>
      <c r="F73" s="731"/>
      <c r="G73" s="731"/>
      <c r="H73" s="728"/>
    </row>
    <row r="74" spans="1:8" x14ac:dyDescent="0.25">
      <c r="A74" s="217" t="s">
        <v>2617</v>
      </c>
      <c r="B74" s="39">
        <v>72</v>
      </c>
      <c r="C74" s="727" t="str">
        <f ca="1">IF(G74="","Резерв",CONCATENATE(INDIRECT(ADDRESS(3+G74,2,1,0,"ЗДВ"),FALSE)," закрыть по ТМ"))</f>
        <v>Резерв</v>
      </c>
      <c r="D74" s="730"/>
      <c r="E74" s="730"/>
      <c r="F74" s="730"/>
      <c r="G74" s="730"/>
      <c r="H74" s="729"/>
    </row>
    <row r="75" spans="1:8" x14ac:dyDescent="0.25">
      <c r="A75" s="140" t="s">
        <v>2618</v>
      </c>
      <c r="B75" s="39">
        <v>73</v>
      </c>
      <c r="C75" s="727" t="str">
        <f ca="1">IF(G75="","Резерв",CONCATENATE(INDIRECT(ADDRESS(3+G75,2,1,0,"ЗДВ"),FALSE)," стоп по ТМ"))</f>
        <v>Резерв</v>
      </c>
      <c r="D75" s="730"/>
      <c r="E75" s="730"/>
      <c r="F75" s="730"/>
      <c r="G75" s="730"/>
      <c r="H75" s="729"/>
    </row>
    <row r="76" spans="1:8" x14ac:dyDescent="0.25">
      <c r="A76" s="140" t="s">
        <v>2619</v>
      </c>
      <c r="B76" s="39">
        <v>74</v>
      </c>
      <c r="C76" s="727" t="str">
        <f ca="1">IF(G76="","Резерв",CONCATENATE(INDIRECT(ADDRESS(3+G76,2,1,0,"ЗДВ"),FALSE)," открыть от ЦСПА"))</f>
        <v>Резерв</v>
      </c>
      <c r="D76" s="730"/>
      <c r="E76" s="730"/>
      <c r="F76" s="730"/>
      <c r="G76" s="730"/>
      <c r="H76" s="729"/>
    </row>
    <row r="77" spans="1:8" x14ac:dyDescent="0.25">
      <c r="A77" s="140" t="s">
        <v>2620</v>
      </c>
      <c r="B77" s="39">
        <v>75</v>
      </c>
      <c r="C77" s="727" t="str">
        <f ca="1">IF(G77="","Резерв",CONCATENATE(INDIRECT(ADDRESS(3+G77,2,1,0,"ЗДВ"),FALSE)," закрыть от ЦСПА"))</f>
        <v>Резерв</v>
      </c>
      <c r="D77" s="730"/>
      <c r="E77" s="730"/>
      <c r="F77" s="730"/>
      <c r="G77" s="730"/>
      <c r="H77" s="729"/>
    </row>
    <row r="78" spans="1:8" x14ac:dyDescent="0.25">
      <c r="A78" s="140" t="s">
        <v>2621</v>
      </c>
      <c r="B78" s="39">
        <v>76</v>
      </c>
      <c r="C78" s="727" t="str">
        <f ca="1">IF(G78="","Резерв",CONCATENATE(INDIRECT(ADDRESS(3+G78,2,1,0,"ЗДВ"),FALSE)," стоп от ЦСПА"))</f>
        <v>Резерв</v>
      </c>
      <c r="D78" s="730"/>
      <c r="E78" s="730"/>
      <c r="F78" s="730"/>
      <c r="G78" s="730"/>
      <c r="H78" s="729"/>
    </row>
    <row r="79" spans="1:8" x14ac:dyDescent="0.25">
      <c r="A79" s="140" t="s">
        <v>2622</v>
      </c>
      <c r="B79" s="39">
        <v>77</v>
      </c>
      <c r="C79" s="680" t="s">
        <v>43</v>
      </c>
      <c r="D79" s="680"/>
      <c r="E79" s="680"/>
      <c r="F79" s="680"/>
      <c r="G79" s="680"/>
      <c r="H79" s="680"/>
    </row>
    <row r="80" spans="1:8" x14ac:dyDescent="0.25">
      <c r="A80" s="140" t="s">
        <v>2623</v>
      </c>
      <c r="B80" s="39">
        <v>78</v>
      </c>
      <c r="C80" s="680" t="s">
        <v>43</v>
      </c>
      <c r="D80" s="680"/>
      <c r="E80" s="680"/>
      <c r="F80" s="680"/>
      <c r="G80" s="680"/>
      <c r="H80" s="680"/>
    </row>
    <row r="81" spans="1:8" x14ac:dyDescent="0.25">
      <c r="A81" s="140" t="s">
        <v>2624</v>
      </c>
      <c r="B81" s="39">
        <v>79</v>
      </c>
      <c r="C81" s="681" t="s">
        <v>43</v>
      </c>
      <c r="D81" s="681"/>
      <c r="E81" s="681"/>
      <c r="F81" s="681"/>
      <c r="G81" s="681"/>
      <c r="H81" s="681"/>
    </row>
    <row r="82" spans="1:8" x14ac:dyDescent="0.25">
      <c r="A82" s="217" t="s">
        <v>2625</v>
      </c>
      <c r="B82" s="39">
        <v>80</v>
      </c>
      <c r="C82" s="726" t="str">
        <f ca="1">IF(G82="","Резерв",CONCATENATE(INDIRECT(ADDRESS(3+G82,2,1,0,"ЗДВ"),FALSE)," открыть по ТМ"))</f>
        <v>Резерв</v>
      </c>
      <c r="D82" s="731"/>
      <c r="E82" s="731"/>
      <c r="F82" s="731"/>
      <c r="G82" s="731"/>
      <c r="H82" s="728"/>
    </row>
    <row r="83" spans="1:8" x14ac:dyDescent="0.25">
      <c r="A83" s="140" t="s">
        <v>2626</v>
      </c>
      <c r="B83" s="39">
        <v>81</v>
      </c>
      <c r="C83" s="727" t="str">
        <f ca="1">IF(G83="","Резерв",CONCATENATE(INDIRECT(ADDRESS(3+G83,2,1,0,"ЗДВ"),FALSE)," закрыть по ТМ"))</f>
        <v>Резерв</v>
      </c>
      <c r="D83" s="730"/>
      <c r="E83" s="730"/>
      <c r="F83" s="730"/>
      <c r="G83" s="730"/>
      <c r="H83" s="729"/>
    </row>
    <row r="84" spans="1:8" x14ac:dyDescent="0.25">
      <c r="A84" s="140" t="s">
        <v>2627</v>
      </c>
      <c r="B84" s="39">
        <v>82</v>
      </c>
      <c r="C84" s="727" t="str">
        <f ca="1">IF(G84="","Резерв",CONCATENATE(INDIRECT(ADDRESS(3+G84,2,1,0,"ЗДВ"),FALSE)," стоп по ТМ"))</f>
        <v>Резерв</v>
      </c>
      <c r="D84" s="730"/>
      <c r="E84" s="730"/>
      <c r="F84" s="730"/>
      <c r="G84" s="730"/>
      <c r="H84" s="729"/>
    </row>
    <row r="85" spans="1:8" x14ac:dyDescent="0.25">
      <c r="A85" s="140" t="s">
        <v>2628</v>
      </c>
      <c r="B85" s="39">
        <v>83</v>
      </c>
      <c r="C85" s="727" t="str">
        <f ca="1">IF(G85="","Резерв",CONCATENATE(INDIRECT(ADDRESS(3+G85,2,1,0,"ЗДВ"),FALSE)," открыть от ЦСПА"))</f>
        <v>Резерв</v>
      </c>
      <c r="D85" s="730"/>
      <c r="E85" s="730"/>
      <c r="F85" s="730"/>
      <c r="G85" s="730"/>
      <c r="H85" s="729"/>
    </row>
    <row r="86" spans="1:8" x14ac:dyDescent="0.25">
      <c r="A86" s="140" t="s">
        <v>2629</v>
      </c>
      <c r="B86" s="39">
        <v>84</v>
      </c>
      <c r="C86" s="727" t="str">
        <f ca="1">IF(G86="","Резерв",CONCATENATE(INDIRECT(ADDRESS(3+G86,2,1,0,"ЗДВ"),FALSE)," закрыть от ЦСПА"))</f>
        <v>Резерв</v>
      </c>
      <c r="D86" s="730"/>
      <c r="E86" s="730"/>
      <c r="F86" s="730"/>
      <c r="G86" s="730"/>
      <c r="H86" s="729"/>
    </row>
    <row r="87" spans="1:8" x14ac:dyDescent="0.25">
      <c r="A87" s="140" t="s">
        <v>2630</v>
      </c>
      <c r="B87" s="39">
        <v>85</v>
      </c>
      <c r="C87" s="727" t="str">
        <f ca="1">IF(G87="","Резерв",CONCATENATE(INDIRECT(ADDRESS(3+G87,2,1,0,"ЗДВ"),FALSE)," стоп от ЦСПА"))</f>
        <v>Резерв</v>
      </c>
      <c r="D87" s="730"/>
      <c r="E87" s="730"/>
      <c r="F87" s="730"/>
      <c r="G87" s="730"/>
      <c r="H87" s="729"/>
    </row>
    <row r="88" spans="1:8" x14ac:dyDescent="0.25">
      <c r="A88" s="140" t="s">
        <v>2631</v>
      </c>
      <c r="B88" s="39">
        <v>86</v>
      </c>
      <c r="C88" s="680" t="s">
        <v>43</v>
      </c>
      <c r="D88" s="680"/>
      <c r="E88" s="680"/>
      <c r="F88" s="680"/>
      <c r="G88" s="680"/>
      <c r="H88" s="680"/>
    </row>
    <row r="89" spans="1:8" x14ac:dyDescent="0.25">
      <c r="A89" s="140" t="s">
        <v>2632</v>
      </c>
      <c r="B89" s="39">
        <v>87</v>
      </c>
      <c r="C89" s="680" t="s">
        <v>43</v>
      </c>
      <c r="D89" s="680"/>
      <c r="E89" s="680"/>
      <c r="F89" s="680"/>
      <c r="G89" s="680"/>
      <c r="H89" s="680"/>
    </row>
    <row r="90" spans="1:8" x14ac:dyDescent="0.25">
      <c r="A90" s="217" t="s">
        <v>2633</v>
      </c>
      <c r="B90" s="39">
        <v>88</v>
      </c>
      <c r="C90" s="681" t="s">
        <v>43</v>
      </c>
      <c r="D90" s="681"/>
      <c r="E90" s="681"/>
      <c r="F90" s="681"/>
      <c r="G90" s="681"/>
      <c r="H90" s="681"/>
    </row>
    <row r="91" spans="1:8" x14ac:dyDescent="0.25">
      <c r="A91" s="140" t="s">
        <v>2634</v>
      </c>
      <c r="B91" s="39">
        <v>89</v>
      </c>
      <c r="C91" s="726" t="str">
        <f ca="1">IF(G91="","Резерв",CONCATENATE(INDIRECT(ADDRESS(3+G91,2,1,0,"ЗДВ"),FALSE)," открыть по ТМ"))</f>
        <v>Резерв</v>
      </c>
      <c r="D91" s="731"/>
      <c r="E91" s="731"/>
      <c r="F91" s="731"/>
      <c r="G91" s="731"/>
      <c r="H91" s="728"/>
    </row>
    <row r="92" spans="1:8" x14ac:dyDescent="0.25">
      <c r="A92" s="140" t="s">
        <v>2635</v>
      </c>
      <c r="B92" s="39">
        <v>90</v>
      </c>
      <c r="C92" s="727" t="str">
        <f ca="1">IF(G92="","Резерв",CONCATENATE(INDIRECT(ADDRESS(3+G92,2,1,0,"ЗДВ"),FALSE)," закрыть по ТМ"))</f>
        <v>Резерв</v>
      </c>
      <c r="D92" s="730"/>
      <c r="E92" s="730"/>
      <c r="F92" s="730"/>
      <c r="G92" s="730"/>
      <c r="H92" s="729"/>
    </row>
    <row r="93" spans="1:8" x14ac:dyDescent="0.25">
      <c r="A93" s="140" t="s">
        <v>2636</v>
      </c>
      <c r="B93" s="39">
        <v>91</v>
      </c>
      <c r="C93" s="727" t="str">
        <f ca="1">IF(G93="","Резерв",CONCATENATE(INDIRECT(ADDRESS(3+G93,2,1,0,"ЗДВ"),FALSE)," стоп по ТМ"))</f>
        <v>Резерв</v>
      </c>
      <c r="D93" s="730"/>
      <c r="E93" s="730"/>
      <c r="F93" s="730"/>
      <c r="G93" s="730"/>
      <c r="H93" s="729"/>
    </row>
    <row r="94" spans="1:8" x14ac:dyDescent="0.25">
      <c r="A94" s="140" t="s">
        <v>2637</v>
      </c>
      <c r="B94" s="39">
        <v>92</v>
      </c>
      <c r="C94" s="727" t="str">
        <f ca="1">IF(G94="","Резерв",CONCATENATE(INDIRECT(ADDRESS(3+G94,2,1,0,"ЗДВ"),FALSE)," открыть от ЦСПА"))</f>
        <v>Резерв</v>
      </c>
      <c r="D94" s="730"/>
      <c r="E94" s="730"/>
      <c r="F94" s="730"/>
      <c r="G94" s="730"/>
      <c r="H94" s="729"/>
    </row>
    <row r="95" spans="1:8" x14ac:dyDescent="0.25">
      <c r="A95" s="140" t="s">
        <v>2638</v>
      </c>
      <c r="B95" s="39">
        <v>93</v>
      </c>
      <c r="C95" s="727" t="str">
        <f ca="1">IF(G95="","Резерв",CONCATENATE(INDIRECT(ADDRESS(3+G95,2,1,0,"ЗДВ"),FALSE)," закрыть от ЦСПА"))</f>
        <v>Резерв</v>
      </c>
      <c r="D95" s="730"/>
      <c r="E95" s="730"/>
      <c r="F95" s="730"/>
      <c r="G95" s="730"/>
      <c r="H95" s="729"/>
    </row>
    <row r="96" spans="1:8" x14ac:dyDescent="0.25">
      <c r="A96" s="140" t="s">
        <v>2639</v>
      </c>
      <c r="B96" s="39">
        <v>94</v>
      </c>
      <c r="C96" s="727" t="str">
        <f ca="1">IF(G96="","Резерв",CONCATENATE(INDIRECT(ADDRESS(3+G96,2,1,0,"ЗДВ"),FALSE)," стоп от ЦСПА"))</f>
        <v>Резерв</v>
      </c>
      <c r="D96" s="730"/>
      <c r="E96" s="730"/>
      <c r="F96" s="730"/>
      <c r="G96" s="730"/>
      <c r="H96" s="729"/>
    </row>
    <row r="97" spans="1:8" x14ac:dyDescent="0.25">
      <c r="A97" s="140" t="s">
        <v>2640</v>
      </c>
      <c r="B97" s="39">
        <v>95</v>
      </c>
      <c r="C97" s="680" t="s">
        <v>43</v>
      </c>
      <c r="D97" s="680"/>
      <c r="E97" s="680"/>
      <c r="F97" s="680"/>
      <c r="G97" s="680"/>
      <c r="H97" s="680"/>
    </row>
    <row r="98" spans="1:8" x14ac:dyDescent="0.25">
      <c r="A98" s="217" t="s">
        <v>2641</v>
      </c>
      <c r="B98" s="39">
        <v>96</v>
      </c>
      <c r="C98" s="680" t="s">
        <v>43</v>
      </c>
      <c r="D98" s="680"/>
      <c r="E98" s="680"/>
      <c r="F98" s="680"/>
      <c r="G98" s="680"/>
      <c r="H98" s="680"/>
    </row>
    <row r="99" spans="1:8" x14ac:dyDescent="0.25">
      <c r="A99" s="140" t="s">
        <v>2642</v>
      </c>
      <c r="B99" s="39">
        <v>97</v>
      </c>
      <c r="C99" s="681" t="s">
        <v>43</v>
      </c>
      <c r="D99" s="681"/>
      <c r="E99" s="681"/>
      <c r="F99" s="681"/>
      <c r="G99" s="681"/>
      <c r="H99" s="681"/>
    </row>
    <row r="100" spans="1:8" x14ac:dyDescent="0.25">
      <c r="A100" s="140" t="s">
        <v>2643</v>
      </c>
      <c r="B100" s="39">
        <v>98</v>
      </c>
      <c r="C100" s="726" t="str">
        <f ca="1">IF(G100="","Резерв",CONCATENATE(INDIRECT(ADDRESS(3+G100,2,1,0,"ЗДВ"),FALSE)," открыть по ТМ"))</f>
        <v>Резерв</v>
      </c>
      <c r="D100" s="731"/>
      <c r="E100" s="731"/>
      <c r="F100" s="731"/>
      <c r="G100" s="731"/>
      <c r="H100" s="728"/>
    </row>
    <row r="101" spans="1:8" x14ac:dyDescent="0.25">
      <c r="A101" s="140" t="s">
        <v>2644</v>
      </c>
      <c r="B101" s="39">
        <v>99</v>
      </c>
      <c r="C101" s="727" t="str">
        <f ca="1">IF(G101="","Резерв",CONCATENATE(INDIRECT(ADDRESS(3+G101,2,1,0,"ЗДВ"),FALSE)," закрыть по ТМ"))</f>
        <v>Резерв</v>
      </c>
      <c r="D101" s="730"/>
      <c r="E101" s="730"/>
      <c r="F101" s="730"/>
      <c r="G101" s="730"/>
      <c r="H101" s="729"/>
    </row>
    <row r="102" spans="1:8" x14ac:dyDescent="0.25">
      <c r="A102" s="140" t="s">
        <v>2645</v>
      </c>
      <c r="B102" s="39">
        <v>100</v>
      </c>
      <c r="C102" s="727" t="str">
        <f ca="1">IF(G102="","Резерв",CONCATENATE(INDIRECT(ADDRESS(3+G102,2,1,0,"ЗДВ"),FALSE)," стоп по ТМ"))</f>
        <v>Резерв</v>
      </c>
      <c r="D102" s="730"/>
      <c r="E102" s="730"/>
      <c r="F102" s="730"/>
      <c r="G102" s="730"/>
      <c r="H102" s="729"/>
    </row>
    <row r="103" spans="1:8" x14ac:dyDescent="0.25">
      <c r="A103" s="140" t="s">
        <v>2646</v>
      </c>
      <c r="B103" s="39">
        <v>101</v>
      </c>
      <c r="C103" s="727" t="str">
        <f ca="1">IF(G103="","Резерв",CONCATENATE(INDIRECT(ADDRESS(3+G103,2,1,0,"ЗДВ"),FALSE)," открыть от ЦСПА"))</f>
        <v>Резерв</v>
      </c>
      <c r="D103" s="730"/>
      <c r="E103" s="730"/>
      <c r="F103" s="730"/>
      <c r="G103" s="730"/>
      <c r="H103" s="729"/>
    </row>
    <row r="104" spans="1:8" x14ac:dyDescent="0.25">
      <c r="A104" s="140" t="s">
        <v>2647</v>
      </c>
      <c r="B104" s="39">
        <v>102</v>
      </c>
      <c r="C104" s="727" t="str">
        <f ca="1">IF(G104="","Резерв",CONCATENATE(INDIRECT(ADDRESS(3+G104,2,1,0,"ЗДВ"),FALSE)," закрыть от ЦСПА"))</f>
        <v>Резерв</v>
      </c>
      <c r="D104" s="730"/>
      <c r="E104" s="730"/>
      <c r="F104" s="730"/>
      <c r="G104" s="730"/>
      <c r="H104" s="729"/>
    </row>
    <row r="105" spans="1:8" x14ac:dyDescent="0.25">
      <c r="A105" s="140" t="s">
        <v>2648</v>
      </c>
      <c r="B105" s="39">
        <v>103</v>
      </c>
      <c r="C105" s="727" t="str">
        <f ca="1">IF(G105="","Резерв",CONCATENATE(INDIRECT(ADDRESS(3+G105,2,1,0,"ЗДВ"),FALSE)," стоп от ЦСПА"))</f>
        <v>Резерв</v>
      </c>
      <c r="D105" s="730"/>
      <c r="E105" s="730"/>
      <c r="F105" s="730"/>
      <c r="G105" s="730"/>
      <c r="H105" s="729"/>
    </row>
    <row r="106" spans="1:8" x14ac:dyDescent="0.25">
      <c r="A106" s="217" t="s">
        <v>2649</v>
      </c>
      <c r="B106" s="39">
        <v>104</v>
      </c>
      <c r="C106" s="680" t="s">
        <v>43</v>
      </c>
      <c r="D106" s="680"/>
      <c r="E106" s="680"/>
      <c r="F106" s="680"/>
      <c r="G106" s="680"/>
      <c r="H106" s="680"/>
    </row>
    <row r="107" spans="1:8" x14ac:dyDescent="0.25">
      <c r="A107" s="140" t="s">
        <v>2650</v>
      </c>
      <c r="B107" s="39">
        <v>105</v>
      </c>
      <c r="C107" s="680" t="s">
        <v>43</v>
      </c>
      <c r="D107" s="680"/>
      <c r="E107" s="680"/>
      <c r="F107" s="680"/>
      <c r="G107" s="680"/>
      <c r="H107" s="680"/>
    </row>
    <row r="108" spans="1:8" x14ac:dyDescent="0.25">
      <c r="A108" s="140" t="s">
        <v>2651</v>
      </c>
      <c r="B108" s="39">
        <v>106</v>
      </c>
      <c r="C108" s="681" t="s">
        <v>43</v>
      </c>
      <c r="D108" s="681"/>
      <c r="E108" s="681"/>
      <c r="F108" s="681"/>
      <c r="G108" s="681"/>
      <c r="H108" s="681"/>
    </row>
    <row r="109" spans="1:8" x14ac:dyDescent="0.25">
      <c r="A109" s="140" t="s">
        <v>2652</v>
      </c>
      <c r="B109" s="39">
        <v>107</v>
      </c>
      <c r="C109" s="726" t="str">
        <f ca="1">IF(G109="","Резерв",CONCATENATE(INDIRECT(ADDRESS(3+G109,2,1,0,"ЗДВ"),FALSE)," открыть по ТМ"))</f>
        <v>Резерв</v>
      </c>
      <c r="D109" s="731"/>
      <c r="E109" s="731"/>
      <c r="F109" s="731"/>
      <c r="G109" s="731"/>
      <c r="H109" s="728"/>
    </row>
    <row r="110" spans="1:8" x14ac:dyDescent="0.25">
      <c r="A110" s="140" t="s">
        <v>2653</v>
      </c>
      <c r="B110" s="39">
        <v>108</v>
      </c>
      <c r="C110" s="727" t="str">
        <f ca="1">IF(G110="","Резерв",CONCATENATE(INDIRECT(ADDRESS(3+G110,2,1,0,"ЗДВ"),FALSE)," закрыть по ТМ"))</f>
        <v>Резерв</v>
      </c>
      <c r="D110" s="730"/>
      <c r="E110" s="730"/>
      <c r="F110" s="730"/>
      <c r="G110" s="730"/>
      <c r="H110" s="729"/>
    </row>
    <row r="111" spans="1:8" x14ac:dyDescent="0.25">
      <c r="A111" s="140" t="s">
        <v>2654</v>
      </c>
      <c r="B111" s="39">
        <v>109</v>
      </c>
      <c r="C111" s="727" t="str">
        <f ca="1">IF(G111="","Резерв",CONCATENATE(INDIRECT(ADDRESS(3+G111,2,1,0,"ЗДВ"),FALSE)," стоп по ТМ"))</f>
        <v>Резерв</v>
      </c>
      <c r="D111" s="730"/>
      <c r="E111" s="730"/>
      <c r="F111" s="730"/>
      <c r="G111" s="730"/>
      <c r="H111" s="729"/>
    </row>
    <row r="112" spans="1:8" x14ac:dyDescent="0.25">
      <c r="A112" s="140" t="s">
        <v>2655</v>
      </c>
      <c r="B112" s="39">
        <v>110</v>
      </c>
      <c r="C112" s="727" t="str">
        <f ca="1">IF(G112="","Резерв",CONCATENATE(INDIRECT(ADDRESS(3+G112,2,1,0,"ЗДВ"),FALSE)," открыть от ЦСПА"))</f>
        <v>Резерв</v>
      </c>
      <c r="D112" s="730"/>
      <c r="E112" s="730"/>
      <c r="F112" s="730"/>
      <c r="G112" s="730"/>
      <c r="H112" s="729"/>
    </row>
    <row r="113" spans="1:8" x14ac:dyDescent="0.25">
      <c r="A113" s="140" t="s">
        <v>2656</v>
      </c>
      <c r="B113" s="39">
        <v>111</v>
      </c>
      <c r="C113" s="727" t="str">
        <f ca="1">IF(G113="","Резерв",CONCATENATE(INDIRECT(ADDRESS(3+G113,2,1,0,"ЗДВ"),FALSE)," закрыть от ЦСПА"))</f>
        <v>Резерв</v>
      </c>
      <c r="D113" s="730"/>
      <c r="E113" s="730"/>
      <c r="F113" s="730"/>
      <c r="G113" s="730"/>
      <c r="H113" s="729"/>
    </row>
    <row r="114" spans="1:8" x14ac:dyDescent="0.25">
      <c r="A114" s="217" t="s">
        <v>2657</v>
      </c>
      <c r="B114" s="39">
        <v>112</v>
      </c>
      <c r="C114" s="727" t="str">
        <f ca="1">IF(G114="","Резерв",CONCATENATE(INDIRECT(ADDRESS(3+G114,2,1,0,"ЗДВ"),FALSE)," стоп от ЦСПА"))</f>
        <v>Резерв</v>
      </c>
      <c r="D114" s="730"/>
      <c r="E114" s="730"/>
      <c r="F114" s="730"/>
      <c r="G114" s="730"/>
      <c r="H114" s="729"/>
    </row>
    <row r="115" spans="1:8" x14ac:dyDescent="0.25">
      <c r="A115" s="140" t="s">
        <v>2658</v>
      </c>
      <c r="B115" s="39">
        <v>113</v>
      </c>
      <c r="C115" s="680" t="s">
        <v>43</v>
      </c>
      <c r="D115" s="680"/>
      <c r="E115" s="680"/>
      <c r="F115" s="680"/>
      <c r="G115" s="680"/>
      <c r="H115" s="680"/>
    </row>
    <row r="116" spans="1:8" x14ac:dyDescent="0.25">
      <c r="A116" s="140" t="s">
        <v>2659</v>
      </c>
      <c r="B116" s="39">
        <v>114</v>
      </c>
      <c r="C116" s="680" t="s">
        <v>43</v>
      </c>
      <c r="D116" s="680"/>
      <c r="E116" s="680"/>
      <c r="F116" s="680"/>
      <c r="G116" s="680"/>
      <c r="H116" s="680"/>
    </row>
    <row r="117" spans="1:8" x14ac:dyDescent="0.25">
      <c r="A117" s="140" t="s">
        <v>2660</v>
      </c>
      <c r="B117" s="39">
        <v>115</v>
      </c>
      <c r="C117" s="681" t="s">
        <v>43</v>
      </c>
      <c r="D117" s="681"/>
      <c r="E117" s="681"/>
      <c r="F117" s="681"/>
      <c r="G117" s="681"/>
      <c r="H117" s="681"/>
    </row>
    <row r="118" spans="1:8" x14ac:dyDescent="0.25">
      <c r="A118" s="140" t="s">
        <v>2661</v>
      </c>
      <c r="B118" s="39">
        <v>116</v>
      </c>
      <c r="C118" s="726" t="str">
        <f ca="1">IF(G118="","Резерв",CONCATENATE(INDIRECT(ADDRESS(3+G118,2,1,0,"ЗДВ"),FALSE)," открыть по ТМ"))</f>
        <v>Резерв</v>
      </c>
      <c r="D118" s="731"/>
      <c r="E118" s="731"/>
      <c r="F118" s="731"/>
      <c r="G118" s="731"/>
      <c r="H118" s="728"/>
    </row>
    <row r="119" spans="1:8" x14ac:dyDescent="0.25">
      <c r="A119" s="140" t="s">
        <v>2662</v>
      </c>
      <c r="B119" s="39">
        <v>117</v>
      </c>
      <c r="C119" s="727" t="str">
        <f ca="1">IF(G119="","Резерв",CONCATENATE(INDIRECT(ADDRESS(3+G119,2,1,0,"ЗДВ"),FALSE)," закрыть по ТМ"))</f>
        <v>Резерв</v>
      </c>
      <c r="D119" s="730"/>
      <c r="E119" s="730"/>
      <c r="F119" s="730"/>
      <c r="G119" s="730"/>
      <c r="H119" s="729"/>
    </row>
    <row r="120" spans="1:8" x14ac:dyDescent="0.25">
      <c r="A120" s="140" t="s">
        <v>2663</v>
      </c>
      <c r="B120" s="39">
        <v>118</v>
      </c>
      <c r="C120" s="727" t="str">
        <f ca="1">IF(G120="","Резерв",CONCATENATE(INDIRECT(ADDRESS(3+G120,2,1,0,"ЗДВ"),FALSE)," стоп по ТМ"))</f>
        <v>Резерв</v>
      </c>
      <c r="D120" s="730"/>
      <c r="E120" s="730"/>
      <c r="F120" s="730"/>
      <c r="G120" s="730"/>
      <c r="H120" s="729"/>
    </row>
    <row r="121" spans="1:8" x14ac:dyDescent="0.25">
      <c r="A121" s="140" t="s">
        <v>2664</v>
      </c>
      <c r="B121" s="39">
        <v>119</v>
      </c>
      <c r="C121" s="727" t="str">
        <f ca="1">IF(G121="","Резерв",CONCATENATE(INDIRECT(ADDRESS(3+G121,2,1,0,"ЗДВ"),FALSE)," открыть от ЦСПА"))</f>
        <v>Резерв</v>
      </c>
      <c r="D121" s="730"/>
      <c r="E121" s="730"/>
      <c r="F121" s="730"/>
      <c r="G121" s="730"/>
      <c r="H121" s="729"/>
    </row>
    <row r="122" spans="1:8" x14ac:dyDescent="0.25">
      <c r="A122" s="217" t="s">
        <v>2665</v>
      </c>
      <c r="B122" s="39">
        <v>120</v>
      </c>
      <c r="C122" s="727" t="str">
        <f ca="1">IF(G122="","Резерв",CONCATENATE(INDIRECT(ADDRESS(3+G122,2,1,0,"ЗДВ"),FALSE)," закрыть от ЦСПА"))</f>
        <v>Резерв</v>
      </c>
      <c r="D122" s="730"/>
      <c r="E122" s="730"/>
      <c r="F122" s="730"/>
      <c r="G122" s="730"/>
      <c r="H122" s="729"/>
    </row>
    <row r="123" spans="1:8" x14ac:dyDescent="0.25">
      <c r="A123" s="140" t="s">
        <v>2666</v>
      </c>
      <c r="B123" s="39">
        <v>121</v>
      </c>
      <c r="C123" s="727" t="str">
        <f ca="1">IF(G123="","Резерв",CONCATENATE(INDIRECT(ADDRESS(3+G123,2,1,0,"ЗДВ"),FALSE)," стоп от ЦСПА"))</f>
        <v>Резерв</v>
      </c>
      <c r="D123" s="730"/>
      <c r="E123" s="730"/>
      <c r="F123" s="730"/>
      <c r="G123" s="730"/>
      <c r="H123" s="729"/>
    </row>
    <row r="124" spans="1:8" x14ac:dyDescent="0.25">
      <c r="A124" s="140" t="s">
        <v>2667</v>
      </c>
      <c r="B124" s="39">
        <v>122</v>
      </c>
      <c r="C124" s="680" t="s">
        <v>43</v>
      </c>
      <c r="D124" s="680"/>
      <c r="E124" s="680"/>
      <c r="F124" s="680"/>
      <c r="G124" s="680"/>
      <c r="H124" s="680"/>
    </row>
    <row r="125" spans="1:8" x14ac:dyDescent="0.25">
      <c r="A125" s="140" t="s">
        <v>2668</v>
      </c>
      <c r="B125" s="39">
        <v>123</v>
      </c>
      <c r="C125" s="680" t="s">
        <v>43</v>
      </c>
      <c r="D125" s="680"/>
      <c r="E125" s="680"/>
      <c r="F125" s="680"/>
      <c r="G125" s="680"/>
      <c r="H125" s="680"/>
    </row>
    <row r="126" spans="1:8" x14ac:dyDescent="0.25">
      <c r="A126" s="140" t="s">
        <v>2669</v>
      </c>
      <c r="B126" s="39">
        <v>124</v>
      </c>
      <c r="C126" s="681" t="s">
        <v>43</v>
      </c>
      <c r="D126" s="681"/>
      <c r="E126" s="681"/>
      <c r="F126" s="681"/>
      <c r="G126" s="681"/>
      <c r="H126" s="681"/>
    </row>
    <row r="127" spans="1:8" x14ac:dyDescent="0.25">
      <c r="A127" s="140" t="s">
        <v>2670</v>
      </c>
      <c r="B127" s="39">
        <v>125</v>
      </c>
      <c r="C127" s="726" t="str">
        <f ca="1">IF(G127="","Резерв",CONCATENATE(INDIRECT(ADDRESS(3+G127,2,1,0,"ЗДВ"),FALSE)," открыть по ТМ"))</f>
        <v>Резерв</v>
      </c>
      <c r="D127" s="731"/>
      <c r="E127" s="731"/>
      <c r="F127" s="731"/>
      <c r="G127" s="731"/>
      <c r="H127" s="728"/>
    </row>
    <row r="128" spans="1:8" x14ac:dyDescent="0.25">
      <c r="A128" s="140" t="s">
        <v>2671</v>
      </c>
      <c r="B128" s="39">
        <v>126</v>
      </c>
      <c r="C128" s="727" t="str">
        <f ca="1">IF(G128="","Резерв",CONCATENATE(INDIRECT(ADDRESS(3+G128,2,1,0,"ЗДВ"),FALSE)," закрыть по ТМ"))</f>
        <v>Резерв</v>
      </c>
      <c r="D128" s="730"/>
      <c r="E128" s="730"/>
      <c r="F128" s="730"/>
      <c r="G128" s="730"/>
      <c r="H128" s="729"/>
    </row>
    <row r="129" spans="1:8" x14ac:dyDescent="0.25">
      <c r="A129" s="140" t="s">
        <v>2672</v>
      </c>
      <c r="B129" s="39">
        <v>127</v>
      </c>
      <c r="C129" s="727" t="str">
        <f ca="1">IF(G129="","Резерв",CONCATENATE(INDIRECT(ADDRESS(3+G129,2,1,0,"ЗДВ"),FALSE)," стоп по ТМ"))</f>
        <v>Резерв</v>
      </c>
      <c r="D129" s="730"/>
      <c r="E129" s="730"/>
      <c r="F129" s="730"/>
      <c r="G129" s="730"/>
      <c r="H129" s="729"/>
    </row>
    <row r="130" spans="1:8" x14ac:dyDescent="0.25">
      <c r="A130" s="217" t="s">
        <v>2673</v>
      </c>
      <c r="B130" s="39">
        <v>128</v>
      </c>
      <c r="C130" s="727" t="str">
        <f ca="1">IF(G130="","Резерв",CONCATENATE(INDIRECT(ADDRESS(3+G130,2,1,0,"ЗДВ"),FALSE)," открыть от ЦСПА"))</f>
        <v>Резерв</v>
      </c>
      <c r="D130" s="730"/>
      <c r="E130" s="730"/>
      <c r="F130" s="730"/>
      <c r="G130" s="730"/>
      <c r="H130" s="729"/>
    </row>
    <row r="131" spans="1:8" x14ac:dyDescent="0.25">
      <c r="A131" s="140" t="s">
        <v>2674</v>
      </c>
      <c r="B131" s="39">
        <v>129</v>
      </c>
      <c r="C131" s="727" t="str">
        <f ca="1">IF(G131="","Резерв",CONCATENATE(INDIRECT(ADDRESS(3+G131,2,1,0,"ЗДВ"),FALSE)," закрыть от ЦСПА"))</f>
        <v>Резерв</v>
      </c>
      <c r="D131" s="730"/>
      <c r="E131" s="730"/>
      <c r="F131" s="730"/>
      <c r="G131" s="730"/>
      <c r="H131" s="729"/>
    </row>
    <row r="132" spans="1:8" x14ac:dyDescent="0.25">
      <c r="A132" s="140" t="s">
        <v>2675</v>
      </c>
      <c r="B132" s="39">
        <v>130</v>
      </c>
      <c r="C132" s="727" t="str">
        <f ca="1">IF(G132="","Резерв",CONCATENATE(INDIRECT(ADDRESS(3+G132,2,1,0,"ЗДВ"),FALSE)," стоп от ЦСПА"))</f>
        <v>Резерв</v>
      </c>
      <c r="D132" s="730"/>
      <c r="E132" s="730"/>
      <c r="F132" s="730"/>
      <c r="G132" s="730"/>
      <c r="H132" s="729"/>
    </row>
    <row r="133" spans="1:8" x14ac:dyDescent="0.25">
      <c r="A133" s="140" t="s">
        <v>2676</v>
      </c>
      <c r="B133" s="39">
        <v>131</v>
      </c>
      <c r="C133" s="680" t="s">
        <v>43</v>
      </c>
      <c r="D133" s="680"/>
      <c r="E133" s="680"/>
      <c r="F133" s="680"/>
      <c r="G133" s="680"/>
      <c r="H133" s="680"/>
    </row>
    <row r="134" spans="1:8" x14ac:dyDescent="0.25">
      <c r="A134" s="140" t="s">
        <v>2677</v>
      </c>
      <c r="B134" s="39">
        <v>132</v>
      </c>
      <c r="C134" s="680" t="s">
        <v>43</v>
      </c>
      <c r="D134" s="680"/>
      <c r="E134" s="680"/>
      <c r="F134" s="680"/>
      <c r="G134" s="680"/>
      <c r="H134" s="680"/>
    </row>
    <row r="135" spans="1:8" x14ac:dyDescent="0.25">
      <c r="A135" s="140" t="s">
        <v>2678</v>
      </c>
      <c r="B135" s="39">
        <v>133</v>
      </c>
      <c r="C135" s="681" t="s">
        <v>43</v>
      </c>
      <c r="D135" s="681"/>
      <c r="E135" s="681"/>
      <c r="F135" s="681"/>
      <c r="G135" s="681"/>
      <c r="H135" s="681"/>
    </row>
    <row r="136" spans="1:8" x14ac:dyDescent="0.25">
      <c r="A136" s="140" t="s">
        <v>2679</v>
      </c>
      <c r="B136" s="39">
        <v>134</v>
      </c>
      <c r="C136" s="726" t="str">
        <f ca="1">IF(G136="","Резерв",CONCATENATE(INDIRECT(ADDRESS(3+G136,2,1,0,"ЗДВ"),FALSE)," открыть по ТМ"))</f>
        <v>Резерв</v>
      </c>
      <c r="D136" s="731"/>
      <c r="E136" s="731"/>
      <c r="F136" s="731"/>
      <c r="G136" s="731"/>
      <c r="H136" s="728"/>
    </row>
    <row r="137" spans="1:8" x14ac:dyDescent="0.25">
      <c r="A137" s="140" t="s">
        <v>2680</v>
      </c>
      <c r="B137" s="39">
        <v>135</v>
      </c>
      <c r="C137" s="727" t="str">
        <f ca="1">IF(G137="","Резерв",CONCATENATE(INDIRECT(ADDRESS(3+G137,2,1,0,"ЗДВ"),FALSE)," закрыть по ТМ"))</f>
        <v>Резерв</v>
      </c>
      <c r="D137" s="730"/>
      <c r="E137" s="730"/>
      <c r="F137" s="730"/>
      <c r="G137" s="730"/>
      <c r="H137" s="729"/>
    </row>
    <row r="138" spans="1:8" x14ac:dyDescent="0.25">
      <c r="A138" s="217" t="s">
        <v>2681</v>
      </c>
      <c r="B138" s="39">
        <v>136</v>
      </c>
      <c r="C138" s="727" t="str">
        <f ca="1">IF(G138="","Резерв",CONCATENATE(INDIRECT(ADDRESS(3+G138,2,1,0,"ЗДВ"),FALSE)," стоп по ТМ"))</f>
        <v>Резерв</v>
      </c>
      <c r="D138" s="730"/>
      <c r="E138" s="730"/>
      <c r="F138" s="730"/>
      <c r="G138" s="730"/>
      <c r="H138" s="729"/>
    </row>
    <row r="139" spans="1:8" x14ac:dyDescent="0.25">
      <c r="A139" s="140" t="s">
        <v>2682</v>
      </c>
      <c r="B139" s="39">
        <v>137</v>
      </c>
      <c r="C139" s="727" t="str">
        <f ca="1">IF(G139="","Резерв",CONCATENATE(INDIRECT(ADDRESS(3+G139,2,1,0,"ЗДВ"),FALSE)," открыть от ЦСПА"))</f>
        <v>Резерв</v>
      </c>
      <c r="D139" s="730"/>
      <c r="E139" s="730"/>
      <c r="F139" s="730"/>
      <c r="G139" s="730"/>
      <c r="H139" s="729"/>
    </row>
    <row r="140" spans="1:8" x14ac:dyDescent="0.25">
      <c r="A140" s="140" t="s">
        <v>2683</v>
      </c>
      <c r="B140" s="39">
        <v>138</v>
      </c>
      <c r="C140" s="727" t="str">
        <f ca="1">IF(G140="","Резерв",CONCATENATE(INDIRECT(ADDRESS(3+G140,2,1,0,"ЗДВ"),FALSE)," закрыть от ЦСПА"))</f>
        <v>Резерв</v>
      </c>
      <c r="D140" s="730"/>
      <c r="E140" s="730"/>
      <c r="F140" s="730"/>
      <c r="G140" s="730"/>
      <c r="H140" s="729"/>
    </row>
    <row r="141" spans="1:8" x14ac:dyDescent="0.25">
      <c r="A141" s="140" t="s">
        <v>2684</v>
      </c>
      <c r="B141" s="39">
        <v>139</v>
      </c>
      <c r="C141" s="727" t="str">
        <f ca="1">IF(G141="","Резерв",CONCATENATE(INDIRECT(ADDRESS(3+G141,2,1,0,"ЗДВ"),FALSE)," стоп от ЦСПА"))</f>
        <v>Резерв</v>
      </c>
      <c r="D141" s="730"/>
      <c r="E141" s="730"/>
      <c r="F141" s="730"/>
      <c r="G141" s="730"/>
      <c r="H141" s="729"/>
    </row>
    <row r="142" spans="1:8" x14ac:dyDescent="0.25">
      <c r="A142" s="140" t="s">
        <v>2685</v>
      </c>
      <c r="B142" s="39">
        <v>140</v>
      </c>
      <c r="C142" s="680" t="s">
        <v>43</v>
      </c>
      <c r="D142" s="680"/>
      <c r="E142" s="680"/>
      <c r="F142" s="680"/>
      <c r="G142" s="680"/>
      <c r="H142" s="680"/>
    </row>
    <row r="143" spans="1:8" x14ac:dyDescent="0.25">
      <c r="A143" s="140" t="s">
        <v>2686</v>
      </c>
      <c r="B143" s="39">
        <v>141</v>
      </c>
      <c r="C143" s="680" t="s">
        <v>43</v>
      </c>
      <c r="D143" s="680"/>
      <c r="E143" s="680"/>
      <c r="F143" s="680"/>
      <c r="G143" s="680"/>
      <c r="H143" s="680"/>
    </row>
    <row r="144" spans="1:8" x14ac:dyDescent="0.25">
      <c r="A144" s="140" t="s">
        <v>2687</v>
      </c>
      <c r="B144" s="39">
        <v>142</v>
      </c>
      <c r="C144" s="681" t="s">
        <v>43</v>
      </c>
      <c r="D144" s="681"/>
      <c r="E144" s="681"/>
      <c r="F144" s="681"/>
      <c r="G144" s="681"/>
      <c r="H144" s="681"/>
    </row>
    <row r="145" spans="1:8" x14ac:dyDescent="0.25">
      <c r="A145" s="140" t="s">
        <v>2688</v>
      </c>
      <c r="B145" s="39">
        <v>143</v>
      </c>
      <c r="C145" s="726" t="str">
        <f ca="1">IF(G145="","Резерв",CONCATENATE(INDIRECT(ADDRESS(3+G145,2,1,0,"ЗДВ"),FALSE)," открыть по ТМ"))</f>
        <v>Резерв</v>
      </c>
      <c r="D145" s="731"/>
      <c r="E145" s="731"/>
      <c r="F145" s="731"/>
      <c r="G145" s="731"/>
      <c r="H145" s="728"/>
    </row>
    <row r="146" spans="1:8" x14ac:dyDescent="0.25">
      <c r="A146" s="217" t="s">
        <v>2689</v>
      </c>
      <c r="B146" s="39">
        <v>144</v>
      </c>
      <c r="C146" s="727" t="str">
        <f ca="1">IF(G146="","Резерв",CONCATENATE(INDIRECT(ADDRESS(3+G146,2,1,0,"ЗДВ"),FALSE)," закрыть по ТМ"))</f>
        <v>Резерв</v>
      </c>
      <c r="D146" s="730"/>
      <c r="E146" s="730"/>
      <c r="F146" s="730"/>
      <c r="G146" s="730"/>
      <c r="H146" s="729"/>
    </row>
    <row r="147" spans="1:8" x14ac:dyDescent="0.25">
      <c r="A147" s="140" t="s">
        <v>2690</v>
      </c>
      <c r="B147" s="39">
        <v>145</v>
      </c>
      <c r="C147" s="727" t="str">
        <f ca="1">IF(G147="","Резерв",CONCATENATE(INDIRECT(ADDRESS(3+G147,2,1,0,"ЗДВ"),FALSE)," стоп по ТМ"))</f>
        <v>Резерв</v>
      </c>
      <c r="D147" s="730"/>
      <c r="E147" s="730"/>
      <c r="F147" s="730"/>
      <c r="G147" s="730"/>
      <c r="H147" s="729"/>
    </row>
    <row r="148" spans="1:8" x14ac:dyDescent="0.25">
      <c r="A148" s="140" t="s">
        <v>2691</v>
      </c>
      <c r="B148" s="39">
        <v>146</v>
      </c>
      <c r="C148" s="727" t="str">
        <f ca="1">IF(G148="","Резерв",CONCATENATE(INDIRECT(ADDRESS(3+G148,2,1,0,"ЗДВ"),FALSE)," открыть от ЦСПА"))</f>
        <v>Резерв</v>
      </c>
      <c r="D148" s="730"/>
      <c r="E148" s="730"/>
      <c r="F148" s="730"/>
      <c r="G148" s="730"/>
      <c r="H148" s="729"/>
    </row>
    <row r="149" spans="1:8" x14ac:dyDescent="0.25">
      <c r="A149" s="140" t="s">
        <v>2692</v>
      </c>
      <c r="B149" s="39">
        <v>147</v>
      </c>
      <c r="C149" s="727" t="str">
        <f ca="1">IF(G149="","Резерв",CONCATENATE(INDIRECT(ADDRESS(3+G149,2,1,0,"ЗДВ"),FALSE)," закрыть от ЦСПА"))</f>
        <v>Резерв</v>
      </c>
      <c r="D149" s="730"/>
      <c r="E149" s="730"/>
      <c r="F149" s="730"/>
      <c r="G149" s="730"/>
      <c r="H149" s="729"/>
    </row>
    <row r="150" spans="1:8" x14ac:dyDescent="0.25">
      <c r="A150" s="140" t="s">
        <v>2693</v>
      </c>
      <c r="B150" s="39">
        <v>148</v>
      </c>
      <c r="C150" s="727" t="str">
        <f ca="1">IF(G150="","Резерв",CONCATENATE(INDIRECT(ADDRESS(3+G150,2,1,0,"ЗДВ"),FALSE)," стоп от ЦСПА"))</f>
        <v>Резерв</v>
      </c>
      <c r="D150" s="730"/>
      <c r="E150" s="730"/>
      <c r="F150" s="730"/>
      <c r="G150" s="730"/>
      <c r="H150" s="729"/>
    </row>
    <row r="151" spans="1:8" x14ac:dyDescent="0.25">
      <c r="A151" s="140" t="s">
        <v>2694</v>
      </c>
      <c r="B151" s="39">
        <v>149</v>
      </c>
      <c r="C151" s="680" t="s">
        <v>43</v>
      </c>
      <c r="D151" s="680"/>
      <c r="E151" s="680"/>
      <c r="F151" s="680"/>
      <c r="G151" s="680"/>
      <c r="H151" s="680"/>
    </row>
    <row r="152" spans="1:8" x14ac:dyDescent="0.25">
      <c r="A152" s="140" t="s">
        <v>2695</v>
      </c>
      <c r="B152" s="39">
        <v>150</v>
      </c>
      <c r="C152" s="680" t="s">
        <v>43</v>
      </c>
      <c r="D152" s="680"/>
      <c r="E152" s="680"/>
      <c r="F152" s="680"/>
      <c r="G152" s="680"/>
      <c r="H152" s="680"/>
    </row>
    <row r="153" spans="1:8" x14ac:dyDescent="0.25">
      <c r="A153" s="140" t="s">
        <v>2696</v>
      </c>
      <c r="B153" s="39">
        <v>151</v>
      </c>
      <c r="C153" s="681" t="s">
        <v>43</v>
      </c>
      <c r="D153" s="681"/>
      <c r="E153" s="681"/>
      <c r="F153" s="681"/>
      <c r="G153" s="681"/>
      <c r="H153" s="681"/>
    </row>
    <row r="154" spans="1:8" x14ac:dyDescent="0.25">
      <c r="A154" s="217" t="s">
        <v>2697</v>
      </c>
      <c r="B154" s="39">
        <v>152</v>
      </c>
      <c r="C154" s="726" t="str">
        <f ca="1">IF(G154="","Резерв",CONCATENATE(INDIRECT(ADDRESS(3+G154,2,1,0,"ЗДВ"),FALSE)," открыть по ТМ"))</f>
        <v>Резерв</v>
      </c>
      <c r="D154" s="731"/>
      <c r="E154" s="731"/>
      <c r="F154" s="731"/>
      <c r="G154" s="731"/>
      <c r="H154" s="728"/>
    </row>
    <row r="155" spans="1:8" x14ac:dyDescent="0.25">
      <c r="A155" s="140" t="s">
        <v>2698</v>
      </c>
      <c r="B155" s="39">
        <v>153</v>
      </c>
      <c r="C155" s="727" t="str">
        <f ca="1">IF(G155="","Резерв",CONCATENATE(INDIRECT(ADDRESS(3+G155,2,1,0,"ЗДВ"),FALSE)," закрыть по ТМ"))</f>
        <v>Резерв</v>
      </c>
      <c r="D155" s="730"/>
      <c r="E155" s="730"/>
      <c r="F155" s="730"/>
      <c r="G155" s="730"/>
      <c r="H155" s="729"/>
    </row>
    <row r="156" spans="1:8" x14ac:dyDescent="0.25">
      <c r="A156" s="140" t="s">
        <v>2699</v>
      </c>
      <c r="B156" s="39">
        <v>154</v>
      </c>
      <c r="C156" s="727" t="str">
        <f ca="1">IF(G156="","Резерв",CONCATENATE(INDIRECT(ADDRESS(3+G156,2,1,0,"ЗДВ"),FALSE)," стоп по ТМ"))</f>
        <v>Резерв</v>
      </c>
      <c r="D156" s="730"/>
      <c r="E156" s="730"/>
      <c r="F156" s="730"/>
      <c r="G156" s="730"/>
      <c r="H156" s="729"/>
    </row>
    <row r="157" spans="1:8" x14ac:dyDescent="0.25">
      <c r="A157" s="140" t="s">
        <v>2700</v>
      </c>
      <c r="B157" s="39">
        <v>155</v>
      </c>
      <c r="C157" s="727" t="str">
        <f ca="1">IF(G157="","Резерв",CONCATENATE(INDIRECT(ADDRESS(3+G157,2,1,0,"ЗДВ"),FALSE)," открыть от ЦСПА"))</f>
        <v>Резерв</v>
      </c>
      <c r="D157" s="730"/>
      <c r="E157" s="730"/>
      <c r="F157" s="730"/>
      <c r="G157" s="730"/>
      <c r="H157" s="729"/>
    </row>
    <row r="158" spans="1:8" x14ac:dyDescent="0.25">
      <c r="A158" s="140" t="s">
        <v>2701</v>
      </c>
      <c r="B158" s="39">
        <v>156</v>
      </c>
      <c r="C158" s="727" t="str">
        <f ca="1">IF(G158="","Резерв",CONCATENATE(INDIRECT(ADDRESS(3+G158,2,1,0,"ЗДВ"),FALSE)," закрыть от ЦСПА"))</f>
        <v>Резерв</v>
      </c>
      <c r="D158" s="730"/>
      <c r="E158" s="730"/>
      <c r="F158" s="730"/>
      <c r="G158" s="730"/>
      <c r="H158" s="729"/>
    </row>
    <row r="159" spans="1:8" x14ac:dyDescent="0.25">
      <c r="A159" s="140" t="s">
        <v>2702</v>
      </c>
      <c r="B159" s="39">
        <v>157</v>
      </c>
      <c r="C159" s="727" t="str">
        <f ca="1">IF(G159="","Резерв",CONCATENATE(INDIRECT(ADDRESS(3+G159,2,1,0,"ЗДВ"),FALSE)," стоп от ЦСПА"))</f>
        <v>Резерв</v>
      </c>
      <c r="D159" s="730"/>
      <c r="E159" s="730"/>
      <c r="F159" s="730"/>
      <c r="G159" s="730"/>
      <c r="H159" s="729"/>
    </row>
    <row r="160" spans="1:8" x14ac:dyDescent="0.25">
      <c r="A160" s="140" t="s">
        <v>2703</v>
      </c>
      <c r="B160" s="39">
        <v>158</v>
      </c>
      <c r="C160" s="680" t="s">
        <v>43</v>
      </c>
      <c r="D160" s="680"/>
      <c r="E160" s="680"/>
      <c r="F160" s="680"/>
      <c r="G160" s="680"/>
      <c r="H160" s="680"/>
    </row>
    <row r="161" spans="1:8" x14ac:dyDescent="0.25">
      <c r="A161" s="140" t="s">
        <v>2704</v>
      </c>
      <c r="B161" s="39">
        <v>159</v>
      </c>
      <c r="C161" s="680" t="s">
        <v>43</v>
      </c>
      <c r="D161" s="680"/>
      <c r="E161" s="680"/>
      <c r="F161" s="680"/>
      <c r="G161" s="680"/>
      <c r="H161" s="680"/>
    </row>
    <row r="162" spans="1:8" x14ac:dyDescent="0.25">
      <c r="A162" s="217" t="s">
        <v>2705</v>
      </c>
      <c r="B162" s="39">
        <v>160</v>
      </c>
      <c r="C162" s="681" t="s">
        <v>43</v>
      </c>
      <c r="D162" s="681"/>
      <c r="E162" s="681"/>
      <c r="F162" s="681"/>
      <c r="G162" s="681"/>
      <c r="H162" s="681"/>
    </row>
    <row r="163" spans="1:8" x14ac:dyDescent="0.25">
      <c r="A163" s="140" t="s">
        <v>2706</v>
      </c>
      <c r="B163" s="39">
        <v>161</v>
      </c>
      <c r="C163" s="726" t="str">
        <f ca="1">IF(G163="","Резерв",CONCATENATE(INDIRECT(ADDRESS(3+G163,2,1,0,"ЗДВ"),FALSE)," открыть по ТМ"))</f>
        <v>Резерв</v>
      </c>
      <c r="D163" s="731"/>
      <c r="E163" s="731"/>
      <c r="F163" s="731"/>
      <c r="G163" s="731"/>
      <c r="H163" s="728"/>
    </row>
    <row r="164" spans="1:8" x14ac:dyDescent="0.25">
      <c r="A164" s="140" t="s">
        <v>2707</v>
      </c>
      <c r="B164" s="39">
        <v>162</v>
      </c>
      <c r="C164" s="727" t="str">
        <f ca="1">IF(G164="","Резерв",CONCATENATE(INDIRECT(ADDRESS(3+G164,2,1,0,"ЗДВ"),FALSE)," закрыть по ТМ"))</f>
        <v>Резерв</v>
      </c>
      <c r="D164" s="730"/>
      <c r="E164" s="730"/>
      <c r="F164" s="730"/>
      <c r="G164" s="730"/>
      <c r="H164" s="729"/>
    </row>
    <row r="165" spans="1:8" x14ac:dyDescent="0.25">
      <c r="A165" s="140" t="s">
        <v>2708</v>
      </c>
      <c r="B165" s="39">
        <v>163</v>
      </c>
      <c r="C165" s="727" t="str">
        <f ca="1">IF(G165="","Резерв",CONCATENATE(INDIRECT(ADDRESS(3+G165,2,1,0,"ЗДВ"),FALSE)," стоп по ТМ"))</f>
        <v>Резерв</v>
      </c>
      <c r="D165" s="730"/>
      <c r="E165" s="730"/>
      <c r="F165" s="730"/>
      <c r="G165" s="730"/>
      <c r="H165" s="729"/>
    </row>
    <row r="166" spans="1:8" x14ac:dyDescent="0.25">
      <c r="A166" s="140" t="s">
        <v>2709</v>
      </c>
      <c r="B166" s="39">
        <v>164</v>
      </c>
      <c r="C166" s="727" t="str">
        <f ca="1">IF(G166="","Резерв",CONCATENATE(INDIRECT(ADDRESS(3+G166,2,1,0,"ЗДВ"),FALSE)," открыть от ЦСПА"))</f>
        <v>Резерв</v>
      </c>
      <c r="D166" s="730"/>
      <c r="E166" s="730"/>
      <c r="F166" s="730"/>
      <c r="G166" s="730"/>
      <c r="H166" s="729"/>
    </row>
    <row r="167" spans="1:8" x14ac:dyDescent="0.25">
      <c r="A167" s="140" t="s">
        <v>2710</v>
      </c>
      <c r="B167" s="39">
        <v>165</v>
      </c>
      <c r="C167" s="727" t="str">
        <f ca="1">IF(G167="","Резерв",CONCATENATE(INDIRECT(ADDRESS(3+G167,2,1,0,"ЗДВ"),FALSE)," закрыть от ЦСПА"))</f>
        <v>Резерв</v>
      </c>
      <c r="D167" s="730"/>
      <c r="E167" s="730"/>
      <c r="F167" s="730"/>
      <c r="G167" s="730"/>
      <c r="H167" s="729"/>
    </row>
    <row r="168" spans="1:8" x14ac:dyDescent="0.25">
      <c r="A168" s="140" t="s">
        <v>2711</v>
      </c>
      <c r="B168" s="39">
        <v>166</v>
      </c>
      <c r="C168" s="727" t="str">
        <f ca="1">IF(G168="","Резерв",CONCATENATE(INDIRECT(ADDRESS(3+G168,2,1,0,"ЗДВ"),FALSE)," стоп от ЦСПА"))</f>
        <v>Резерв</v>
      </c>
      <c r="D168" s="730"/>
      <c r="E168" s="730"/>
      <c r="F168" s="730"/>
      <c r="G168" s="730"/>
      <c r="H168" s="729"/>
    </row>
    <row r="169" spans="1:8" x14ac:dyDescent="0.25">
      <c r="A169" s="140" t="s">
        <v>2712</v>
      </c>
      <c r="B169" s="39">
        <v>167</v>
      </c>
      <c r="C169" s="680" t="s">
        <v>43</v>
      </c>
      <c r="D169" s="680"/>
      <c r="E169" s="680"/>
      <c r="F169" s="680"/>
      <c r="G169" s="680"/>
      <c r="H169" s="680"/>
    </row>
    <row r="170" spans="1:8" x14ac:dyDescent="0.25">
      <c r="A170" s="217" t="s">
        <v>2713</v>
      </c>
      <c r="B170" s="39">
        <v>168</v>
      </c>
      <c r="C170" s="680" t="s">
        <v>43</v>
      </c>
      <c r="D170" s="680"/>
      <c r="E170" s="680"/>
      <c r="F170" s="680"/>
      <c r="G170" s="680"/>
      <c r="H170" s="680"/>
    </row>
    <row r="171" spans="1:8" x14ac:dyDescent="0.25">
      <c r="A171" s="140" t="s">
        <v>2714</v>
      </c>
      <c r="B171" s="39">
        <v>169</v>
      </c>
      <c r="C171" s="681" t="s">
        <v>43</v>
      </c>
      <c r="D171" s="681"/>
      <c r="E171" s="681"/>
      <c r="F171" s="681"/>
      <c r="G171" s="681"/>
      <c r="H171" s="681"/>
    </row>
    <row r="172" spans="1:8" x14ac:dyDescent="0.25">
      <c r="A172" s="140" t="s">
        <v>2715</v>
      </c>
      <c r="B172" s="39">
        <v>170</v>
      </c>
      <c r="C172" s="726" t="str">
        <f ca="1">IF(G172="","Резерв",CONCATENATE(INDIRECT(ADDRESS(3+G172,2,1,0,"ЗДВ"),FALSE)," открыть по ТМ"))</f>
        <v>Резерв</v>
      </c>
      <c r="D172" s="731"/>
      <c r="E172" s="731"/>
      <c r="F172" s="731"/>
      <c r="G172" s="731"/>
      <c r="H172" s="728"/>
    </row>
    <row r="173" spans="1:8" x14ac:dyDescent="0.25">
      <c r="A173" s="140" t="s">
        <v>2716</v>
      </c>
      <c r="B173" s="39">
        <v>171</v>
      </c>
      <c r="C173" s="727" t="str">
        <f ca="1">IF(G173="","Резерв",CONCATENATE(INDIRECT(ADDRESS(3+G173,2,1,0,"ЗДВ"),FALSE)," закрыть по ТМ"))</f>
        <v>Резерв</v>
      </c>
      <c r="D173" s="730"/>
      <c r="E173" s="730"/>
      <c r="F173" s="730"/>
      <c r="G173" s="730"/>
      <c r="H173" s="729"/>
    </row>
    <row r="174" spans="1:8" x14ac:dyDescent="0.25">
      <c r="A174" s="140" t="s">
        <v>2717</v>
      </c>
      <c r="B174" s="39">
        <v>172</v>
      </c>
      <c r="C174" s="727" t="str">
        <f ca="1">IF(G174="","Резерв",CONCATENATE(INDIRECT(ADDRESS(3+G174,2,1,0,"ЗДВ"),FALSE)," стоп по ТМ"))</f>
        <v>Резерв</v>
      </c>
      <c r="D174" s="730"/>
      <c r="E174" s="730"/>
      <c r="F174" s="730"/>
      <c r="G174" s="730"/>
      <c r="H174" s="729"/>
    </row>
    <row r="175" spans="1:8" x14ac:dyDescent="0.25">
      <c r="A175" s="140" t="s">
        <v>2718</v>
      </c>
      <c r="B175" s="39">
        <v>173</v>
      </c>
      <c r="C175" s="727" t="str">
        <f ca="1">IF(G175="","Резерв",CONCATENATE(INDIRECT(ADDRESS(3+G175,2,1,0,"ЗДВ"),FALSE)," открыть от ЦСПА"))</f>
        <v>Резерв</v>
      </c>
      <c r="D175" s="730"/>
      <c r="E175" s="730"/>
      <c r="F175" s="730"/>
      <c r="G175" s="730"/>
      <c r="H175" s="729"/>
    </row>
    <row r="176" spans="1:8" x14ac:dyDescent="0.25">
      <c r="A176" s="140" t="s">
        <v>2719</v>
      </c>
      <c r="B176" s="39">
        <v>174</v>
      </c>
      <c r="C176" s="727" t="str">
        <f ca="1">IF(G176="","Резерв",CONCATENATE(INDIRECT(ADDRESS(3+G176,2,1,0,"ЗДВ"),FALSE)," закрыть от ЦСПА"))</f>
        <v>Резерв</v>
      </c>
      <c r="D176" s="730"/>
      <c r="E176" s="730"/>
      <c r="F176" s="730"/>
      <c r="G176" s="730"/>
      <c r="H176" s="729"/>
    </row>
    <row r="177" spans="1:8" x14ac:dyDescent="0.25">
      <c r="A177" s="140" t="s">
        <v>2720</v>
      </c>
      <c r="B177" s="39">
        <v>175</v>
      </c>
      <c r="C177" s="727" t="str">
        <f ca="1">IF(G177="","Резерв",CONCATENATE(INDIRECT(ADDRESS(3+G177,2,1,0,"ЗДВ"),FALSE)," стоп от ЦСПА"))</f>
        <v>Резерв</v>
      </c>
      <c r="D177" s="730"/>
      <c r="E177" s="730"/>
      <c r="F177" s="730"/>
      <c r="G177" s="730"/>
      <c r="H177" s="729"/>
    </row>
    <row r="178" spans="1:8" x14ac:dyDescent="0.25">
      <c r="A178" s="217" t="s">
        <v>2721</v>
      </c>
      <c r="B178" s="39">
        <v>176</v>
      </c>
      <c r="C178" s="680" t="s">
        <v>43</v>
      </c>
      <c r="D178" s="680"/>
      <c r="E178" s="680"/>
      <c r="F178" s="680"/>
      <c r="G178" s="680"/>
      <c r="H178" s="680"/>
    </row>
    <row r="179" spans="1:8" x14ac:dyDescent="0.25">
      <c r="A179" s="140" t="s">
        <v>2722</v>
      </c>
      <c r="B179" s="39">
        <v>177</v>
      </c>
      <c r="C179" s="680" t="s">
        <v>43</v>
      </c>
      <c r="D179" s="680"/>
      <c r="E179" s="680"/>
      <c r="F179" s="680"/>
      <c r="G179" s="680"/>
      <c r="H179" s="680"/>
    </row>
    <row r="180" spans="1:8" x14ac:dyDescent="0.25">
      <c r="A180" s="140" t="s">
        <v>2723</v>
      </c>
      <c r="B180" s="39">
        <v>178</v>
      </c>
      <c r="C180" s="681" t="s">
        <v>43</v>
      </c>
      <c r="D180" s="681"/>
      <c r="E180" s="681"/>
      <c r="F180" s="681"/>
      <c r="G180" s="681"/>
      <c r="H180" s="681"/>
    </row>
    <row r="181" spans="1:8" x14ac:dyDescent="0.25">
      <c r="A181" s="140" t="s">
        <v>2724</v>
      </c>
      <c r="B181" s="39">
        <v>179</v>
      </c>
      <c r="C181" s="726" t="str">
        <f ca="1">IF(G181="","Резерв",CONCATENATE(INDIRECT(ADDRESS(3+G181,2,1,0,"ЗДВ"),FALSE)," открыть по ТМ"))</f>
        <v>Резерв</v>
      </c>
      <c r="D181" s="731"/>
      <c r="E181" s="731"/>
      <c r="F181" s="731"/>
      <c r="G181" s="731"/>
      <c r="H181" s="728"/>
    </row>
    <row r="182" spans="1:8" x14ac:dyDescent="0.25">
      <c r="A182" s="140" t="s">
        <v>2725</v>
      </c>
      <c r="B182" s="39">
        <v>180</v>
      </c>
      <c r="C182" s="727" t="str">
        <f ca="1">IF(G182="","Резерв",CONCATENATE(INDIRECT(ADDRESS(3+G182,2,1,0,"ЗДВ"),FALSE)," закрыть по ТМ"))</f>
        <v>Резерв</v>
      </c>
      <c r="D182" s="730"/>
      <c r="E182" s="730"/>
      <c r="F182" s="730"/>
      <c r="G182" s="730"/>
      <c r="H182" s="729"/>
    </row>
    <row r="183" spans="1:8" x14ac:dyDescent="0.25">
      <c r="A183" s="140" t="s">
        <v>2726</v>
      </c>
      <c r="B183" s="39">
        <v>181</v>
      </c>
      <c r="C183" s="727" t="str">
        <f ca="1">IF(G183="","Резерв",CONCATENATE(INDIRECT(ADDRESS(3+G183,2,1,0,"ЗДВ"),FALSE)," стоп по ТМ"))</f>
        <v>Резерв</v>
      </c>
      <c r="D183" s="730"/>
      <c r="E183" s="730"/>
      <c r="F183" s="730"/>
      <c r="G183" s="730"/>
      <c r="H183" s="729"/>
    </row>
    <row r="184" spans="1:8" x14ac:dyDescent="0.25">
      <c r="A184" s="140" t="s">
        <v>2727</v>
      </c>
      <c r="B184" s="39">
        <v>182</v>
      </c>
      <c r="C184" s="727" t="str">
        <f ca="1">IF(G184="","Резерв",CONCATENATE(INDIRECT(ADDRESS(3+G184,2,1,0,"ЗДВ"),FALSE)," открыть от ЦСПА"))</f>
        <v>Резерв</v>
      </c>
      <c r="D184" s="730"/>
      <c r="E184" s="730"/>
      <c r="F184" s="730"/>
      <c r="G184" s="730"/>
      <c r="H184" s="729"/>
    </row>
    <row r="185" spans="1:8" x14ac:dyDescent="0.25">
      <c r="A185" s="140" t="s">
        <v>2728</v>
      </c>
      <c r="B185" s="39">
        <v>183</v>
      </c>
      <c r="C185" s="727" t="str">
        <f ca="1">IF(G185="","Резерв",CONCATENATE(INDIRECT(ADDRESS(3+G185,2,1,0,"ЗДВ"),FALSE)," закрыть от ЦСПА"))</f>
        <v>Резерв</v>
      </c>
      <c r="D185" s="730"/>
      <c r="E185" s="730"/>
      <c r="F185" s="730"/>
      <c r="G185" s="730"/>
      <c r="H185" s="729"/>
    </row>
    <row r="186" spans="1:8" x14ac:dyDescent="0.25">
      <c r="A186" s="217" t="s">
        <v>2729</v>
      </c>
      <c r="B186" s="39">
        <v>184</v>
      </c>
      <c r="C186" s="727" t="str">
        <f ca="1">IF(G186="","Резерв",CONCATENATE(INDIRECT(ADDRESS(3+G186,2,1,0,"ЗДВ"),FALSE)," стоп от ЦСПА"))</f>
        <v>Резерв</v>
      </c>
      <c r="D186" s="730"/>
      <c r="E186" s="730"/>
      <c r="F186" s="730"/>
      <c r="G186" s="730"/>
      <c r="H186" s="729"/>
    </row>
    <row r="187" spans="1:8" x14ac:dyDescent="0.25">
      <c r="A187" s="140" t="s">
        <v>2730</v>
      </c>
      <c r="B187" s="39">
        <v>185</v>
      </c>
      <c r="C187" s="680" t="s">
        <v>43</v>
      </c>
      <c r="D187" s="680"/>
      <c r="E187" s="680"/>
      <c r="F187" s="680"/>
      <c r="G187" s="680"/>
      <c r="H187" s="680"/>
    </row>
    <row r="188" spans="1:8" x14ac:dyDescent="0.25">
      <c r="A188" s="140" t="s">
        <v>2731</v>
      </c>
      <c r="B188" s="39">
        <v>186</v>
      </c>
      <c r="C188" s="680" t="s">
        <v>43</v>
      </c>
      <c r="D188" s="680"/>
      <c r="E188" s="680"/>
      <c r="F188" s="680"/>
      <c r="G188" s="680"/>
      <c r="H188" s="680"/>
    </row>
    <row r="189" spans="1:8" x14ac:dyDescent="0.25">
      <c r="A189" s="140" t="s">
        <v>2732</v>
      </c>
      <c r="B189" s="39">
        <v>187</v>
      </c>
      <c r="C189" s="681" t="s">
        <v>43</v>
      </c>
      <c r="D189" s="681"/>
      <c r="E189" s="681"/>
      <c r="F189" s="681"/>
      <c r="G189" s="681"/>
      <c r="H189" s="681"/>
    </row>
    <row r="190" spans="1:8" x14ac:dyDescent="0.25">
      <c r="A190" s="140" t="s">
        <v>2733</v>
      </c>
      <c r="B190" s="39">
        <v>188</v>
      </c>
      <c r="C190" s="726" t="str">
        <f ca="1">IF(G190="","Резерв",CONCATENATE(INDIRECT(ADDRESS(3+G190,2,1,0,"ЗДВ"),FALSE)," открыть по ТМ"))</f>
        <v>Резерв</v>
      </c>
      <c r="D190" s="731"/>
      <c r="E190" s="731"/>
      <c r="F190" s="731"/>
      <c r="G190" s="731"/>
      <c r="H190" s="728"/>
    </row>
    <row r="191" spans="1:8" x14ac:dyDescent="0.25">
      <c r="A191" s="140" t="s">
        <v>2734</v>
      </c>
      <c r="B191" s="39">
        <v>189</v>
      </c>
      <c r="C191" s="727" t="str">
        <f ca="1">IF(G191="","Резерв",CONCATENATE(INDIRECT(ADDRESS(3+G191,2,1,0,"ЗДВ"),FALSE)," закрыть по ТМ"))</f>
        <v>Резерв</v>
      </c>
      <c r="D191" s="730"/>
      <c r="E191" s="730"/>
      <c r="F191" s="730"/>
      <c r="G191" s="730"/>
      <c r="H191" s="729"/>
    </row>
    <row r="192" spans="1:8" x14ac:dyDescent="0.25">
      <c r="A192" s="140" t="s">
        <v>2735</v>
      </c>
      <c r="B192" s="39">
        <v>190</v>
      </c>
      <c r="C192" s="727" t="str">
        <f ca="1">IF(G192="","Резерв",CONCATENATE(INDIRECT(ADDRESS(3+G192,2,1,0,"ЗДВ"),FALSE)," стоп по ТМ"))</f>
        <v>Резерв</v>
      </c>
      <c r="D192" s="730"/>
      <c r="E192" s="730"/>
      <c r="F192" s="730"/>
      <c r="G192" s="730"/>
      <c r="H192" s="729"/>
    </row>
    <row r="193" spans="1:8" x14ac:dyDescent="0.25">
      <c r="A193" s="140" t="s">
        <v>2736</v>
      </c>
      <c r="B193" s="39">
        <v>191</v>
      </c>
      <c r="C193" s="727" t="str">
        <f ca="1">IF(G193="","Резерв",CONCATENATE(INDIRECT(ADDRESS(3+G193,2,1,0,"ЗДВ"),FALSE)," открыть от ЦСПА"))</f>
        <v>Резерв</v>
      </c>
      <c r="D193" s="730"/>
      <c r="E193" s="730"/>
      <c r="F193" s="730"/>
      <c r="G193" s="730"/>
      <c r="H193" s="729"/>
    </row>
    <row r="194" spans="1:8" x14ac:dyDescent="0.25">
      <c r="A194" s="217" t="s">
        <v>2737</v>
      </c>
      <c r="B194" s="39">
        <v>192</v>
      </c>
      <c r="C194" s="727" t="str">
        <f ca="1">IF(G194="","Резерв",CONCATENATE(INDIRECT(ADDRESS(3+G194,2,1,0,"ЗДВ"),FALSE)," закрыть от ЦСПА"))</f>
        <v>Резерв</v>
      </c>
      <c r="D194" s="730"/>
      <c r="E194" s="730"/>
      <c r="F194" s="730"/>
      <c r="G194" s="730"/>
      <c r="H194" s="729"/>
    </row>
    <row r="195" spans="1:8" x14ac:dyDescent="0.25">
      <c r="A195" s="140" t="s">
        <v>2738</v>
      </c>
      <c r="B195" s="39">
        <v>193</v>
      </c>
      <c r="C195" s="727" t="str">
        <f ca="1">IF(G195="","Резерв",CONCATENATE(INDIRECT(ADDRESS(3+G195,2,1,0,"ЗДВ"),FALSE)," стоп от ЦСПА"))</f>
        <v>Резерв</v>
      </c>
      <c r="D195" s="730"/>
      <c r="E195" s="730"/>
      <c r="F195" s="730"/>
      <c r="G195" s="730"/>
      <c r="H195" s="729"/>
    </row>
    <row r="196" spans="1:8" x14ac:dyDescent="0.25">
      <c r="A196" s="140" t="s">
        <v>2739</v>
      </c>
      <c r="B196" s="39">
        <v>194</v>
      </c>
      <c r="C196" s="680" t="s">
        <v>43</v>
      </c>
      <c r="D196" s="680"/>
      <c r="E196" s="680"/>
      <c r="F196" s="680"/>
      <c r="G196" s="680"/>
      <c r="H196" s="680"/>
    </row>
    <row r="197" spans="1:8" x14ac:dyDescent="0.25">
      <c r="A197" s="140" t="s">
        <v>2740</v>
      </c>
      <c r="B197" s="39">
        <v>195</v>
      </c>
      <c r="C197" s="680" t="s">
        <v>43</v>
      </c>
      <c r="D197" s="680"/>
      <c r="E197" s="680"/>
      <c r="F197" s="680"/>
      <c r="G197" s="680"/>
      <c r="H197" s="680"/>
    </row>
    <row r="198" spans="1:8" x14ac:dyDescent="0.25">
      <c r="A198" s="140" t="s">
        <v>2741</v>
      </c>
      <c r="B198" s="39">
        <v>196</v>
      </c>
      <c r="C198" s="681" t="s">
        <v>43</v>
      </c>
      <c r="D198" s="681"/>
      <c r="E198" s="681"/>
      <c r="F198" s="681"/>
      <c r="G198" s="681"/>
      <c r="H198" s="681"/>
    </row>
    <row r="199" spans="1:8" x14ac:dyDescent="0.25">
      <c r="A199" s="140" t="s">
        <v>2742</v>
      </c>
      <c r="B199" s="39">
        <v>197</v>
      </c>
      <c r="C199" s="726" t="str">
        <f ca="1">IF(G199="","Резерв",CONCATENATE(INDIRECT(ADDRESS(3+G199,2,1,0,"ЗДВ"),FALSE)," открыть по ТМ"))</f>
        <v>Резерв</v>
      </c>
      <c r="D199" s="731"/>
      <c r="E199" s="731"/>
      <c r="F199" s="731"/>
      <c r="G199" s="731"/>
      <c r="H199" s="728"/>
    </row>
    <row r="200" spans="1:8" x14ac:dyDescent="0.25">
      <c r="A200" s="140" t="s">
        <v>2743</v>
      </c>
      <c r="B200" s="39">
        <v>198</v>
      </c>
      <c r="C200" s="727" t="str">
        <f ca="1">IF(G200="","Резерв",CONCATENATE(INDIRECT(ADDRESS(3+G200,2,1,0,"ЗДВ"),FALSE)," закрыть по ТМ"))</f>
        <v>Резерв</v>
      </c>
      <c r="D200" s="730"/>
      <c r="E200" s="730"/>
      <c r="F200" s="730"/>
      <c r="G200" s="730"/>
      <c r="H200" s="729"/>
    </row>
    <row r="201" spans="1:8" x14ac:dyDescent="0.25">
      <c r="A201" s="140" t="s">
        <v>2744</v>
      </c>
      <c r="B201" s="39">
        <v>199</v>
      </c>
      <c r="C201" s="727" t="str">
        <f ca="1">IF(G201="","Резерв",CONCATENATE(INDIRECT(ADDRESS(3+G201,2,1,0,"ЗДВ"),FALSE)," стоп по ТМ"))</f>
        <v>Резерв</v>
      </c>
      <c r="D201" s="730"/>
      <c r="E201" s="730"/>
      <c r="F201" s="730"/>
      <c r="G201" s="730"/>
      <c r="H201" s="729"/>
    </row>
    <row r="202" spans="1:8" x14ac:dyDescent="0.25">
      <c r="A202" s="217" t="s">
        <v>2745</v>
      </c>
      <c r="B202" s="39">
        <v>200</v>
      </c>
      <c r="C202" s="727" t="str">
        <f ca="1">IF(G202="","Резерв",CONCATENATE(INDIRECT(ADDRESS(3+G202,2,1,0,"ЗДВ"),FALSE)," открыть от ЦСПА"))</f>
        <v>Резерв</v>
      </c>
      <c r="D202" s="730"/>
      <c r="E202" s="730"/>
      <c r="F202" s="730"/>
      <c r="G202" s="730"/>
      <c r="H202" s="729"/>
    </row>
    <row r="203" spans="1:8" x14ac:dyDescent="0.25">
      <c r="A203" s="140" t="s">
        <v>2746</v>
      </c>
      <c r="B203" s="39">
        <v>201</v>
      </c>
      <c r="C203" s="727" t="str">
        <f ca="1">IF(G203="","Резерв",CONCATENATE(INDIRECT(ADDRESS(3+G203,2,1,0,"ЗДВ"),FALSE)," закрыть от ЦСПА"))</f>
        <v>Резерв</v>
      </c>
      <c r="D203" s="730"/>
      <c r="E203" s="730"/>
      <c r="F203" s="730"/>
      <c r="G203" s="730"/>
      <c r="H203" s="729"/>
    </row>
    <row r="204" spans="1:8" x14ac:dyDescent="0.25">
      <c r="A204" s="140" t="s">
        <v>2747</v>
      </c>
      <c r="B204" s="39">
        <v>202</v>
      </c>
      <c r="C204" s="727" t="str">
        <f ca="1">IF(G204="","Резерв",CONCATENATE(INDIRECT(ADDRESS(3+G204,2,1,0,"ЗДВ"),FALSE)," стоп от ЦСПА"))</f>
        <v>Резерв</v>
      </c>
      <c r="D204" s="730"/>
      <c r="E204" s="730"/>
      <c r="F204" s="730"/>
      <c r="G204" s="730"/>
      <c r="H204" s="729"/>
    </row>
    <row r="205" spans="1:8" x14ac:dyDescent="0.25">
      <c r="A205" s="140" t="s">
        <v>2748</v>
      </c>
      <c r="B205" s="39">
        <v>203</v>
      </c>
      <c r="C205" s="680" t="s">
        <v>43</v>
      </c>
      <c r="D205" s="680"/>
      <c r="E205" s="680"/>
      <c r="F205" s="680"/>
      <c r="G205" s="680"/>
      <c r="H205" s="680"/>
    </row>
    <row r="206" spans="1:8" x14ac:dyDescent="0.25">
      <c r="A206" s="140" t="s">
        <v>2749</v>
      </c>
      <c r="B206" s="39">
        <v>204</v>
      </c>
      <c r="C206" s="680" t="s">
        <v>43</v>
      </c>
      <c r="D206" s="680"/>
      <c r="E206" s="680"/>
      <c r="F206" s="680"/>
      <c r="G206" s="680"/>
      <c r="H206" s="680"/>
    </row>
    <row r="207" spans="1:8" x14ac:dyDescent="0.25">
      <c r="A207" s="140" t="s">
        <v>2750</v>
      </c>
      <c r="B207" s="39">
        <v>205</v>
      </c>
      <c r="C207" s="681" t="s">
        <v>43</v>
      </c>
      <c r="D207" s="681"/>
      <c r="E207" s="681"/>
      <c r="F207" s="681"/>
      <c r="G207" s="681"/>
      <c r="H207" s="681"/>
    </row>
    <row r="208" spans="1:8" x14ac:dyDescent="0.25">
      <c r="A208" s="140" t="s">
        <v>2751</v>
      </c>
      <c r="B208" s="39">
        <v>206</v>
      </c>
      <c r="C208" s="726" t="str">
        <f ca="1">IF(G208="","Резерв",CONCATENATE(INDIRECT(ADDRESS(3+G208,2,1,0,"ЗДВ"),FALSE)," открыть по ТМ"))</f>
        <v>Резерв</v>
      </c>
      <c r="D208" s="731"/>
      <c r="E208" s="731"/>
      <c r="F208" s="731"/>
      <c r="G208" s="731"/>
      <c r="H208" s="728"/>
    </row>
    <row r="209" spans="1:8" x14ac:dyDescent="0.25">
      <c r="A209" s="140" t="s">
        <v>2752</v>
      </c>
      <c r="B209" s="39">
        <v>207</v>
      </c>
      <c r="C209" s="727" t="str">
        <f ca="1">IF(G209="","Резерв",CONCATENATE(INDIRECT(ADDRESS(3+G209,2,1,0,"ЗДВ"),FALSE)," закрыть по ТМ"))</f>
        <v>Резерв</v>
      </c>
      <c r="D209" s="730"/>
      <c r="E209" s="730"/>
      <c r="F209" s="730"/>
      <c r="G209" s="730"/>
      <c r="H209" s="729"/>
    </row>
    <row r="210" spans="1:8" x14ac:dyDescent="0.25">
      <c r="A210" s="217" t="s">
        <v>2753</v>
      </c>
      <c r="B210" s="39">
        <v>208</v>
      </c>
      <c r="C210" s="727" t="str">
        <f ca="1">IF(G210="","Резерв",CONCATENATE(INDIRECT(ADDRESS(3+G210,2,1,0,"ЗДВ"),FALSE)," стоп по ТМ"))</f>
        <v>Резерв</v>
      </c>
      <c r="D210" s="730"/>
      <c r="E210" s="730"/>
      <c r="F210" s="730"/>
      <c r="G210" s="730"/>
      <c r="H210" s="729"/>
    </row>
    <row r="211" spans="1:8" x14ac:dyDescent="0.25">
      <c r="A211" s="140" t="s">
        <v>2754</v>
      </c>
      <c r="B211" s="39">
        <v>209</v>
      </c>
      <c r="C211" s="727" t="str">
        <f ca="1">IF(G211="","Резерв",CONCATENATE(INDIRECT(ADDRESS(3+G211,2,1,0,"ЗДВ"),FALSE)," открыть от ЦСПА"))</f>
        <v>Резерв</v>
      </c>
      <c r="D211" s="730"/>
      <c r="E211" s="730"/>
      <c r="F211" s="730"/>
      <c r="G211" s="730"/>
      <c r="H211" s="729"/>
    </row>
    <row r="212" spans="1:8" x14ac:dyDescent="0.25">
      <c r="A212" s="140" t="s">
        <v>2755</v>
      </c>
      <c r="B212" s="39">
        <v>210</v>
      </c>
      <c r="C212" s="727" t="str">
        <f ca="1">IF(G212="","Резерв",CONCATENATE(INDIRECT(ADDRESS(3+G212,2,1,0,"ЗДВ"),FALSE)," закрыть от ЦСПА"))</f>
        <v>Резерв</v>
      </c>
      <c r="D212" s="730"/>
      <c r="E212" s="730"/>
      <c r="F212" s="730"/>
      <c r="G212" s="730"/>
      <c r="H212" s="729"/>
    </row>
    <row r="213" spans="1:8" x14ac:dyDescent="0.25">
      <c r="A213" s="140" t="s">
        <v>2756</v>
      </c>
      <c r="B213" s="39">
        <v>211</v>
      </c>
      <c r="C213" s="727" t="str">
        <f ca="1">IF(G213="","Резерв",CONCATENATE(INDIRECT(ADDRESS(3+G213,2,1,0,"ЗДВ"),FALSE)," стоп от ЦСПА"))</f>
        <v>Резерв</v>
      </c>
      <c r="D213" s="730"/>
      <c r="E213" s="730"/>
      <c r="F213" s="730"/>
      <c r="G213" s="730"/>
      <c r="H213" s="729"/>
    </row>
    <row r="214" spans="1:8" x14ac:dyDescent="0.25">
      <c r="A214" s="140" t="s">
        <v>2757</v>
      </c>
      <c r="B214" s="39">
        <v>212</v>
      </c>
      <c r="C214" s="680" t="s">
        <v>43</v>
      </c>
      <c r="D214" s="680"/>
      <c r="E214" s="680"/>
      <c r="F214" s="680"/>
      <c r="G214" s="680"/>
      <c r="H214" s="680"/>
    </row>
    <row r="215" spans="1:8" x14ac:dyDescent="0.25">
      <c r="A215" s="140" t="s">
        <v>2758</v>
      </c>
      <c r="B215" s="39">
        <v>213</v>
      </c>
      <c r="C215" s="680" t="s">
        <v>43</v>
      </c>
      <c r="D215" s="680"/>
      <c r="E215" s="680"/>
      <c r="F215" s="680"/>
      <c r="G215" s="680"/>
      <c r="H215" s="680"/>
    </row>
    <row r="216" spans="1:8" x14ac:dyDescent="0.25">
      <c r="A216" s="140" t="s">
        <v>2759</v>
      </c>
      <c r="B216" s="39">
        <v>214</v>
      </c>
      <c r="C216" s="681" t="s">
        <v>43</v>
      </c>
      <c r="D216" s="681"/>
      <c r="E216" s="681"/>
      <c r="F216" s="681"/>
      <c r="G216" s="681"/>
      <c r="H216" s="681"/>
    </row>
    <row r="217" spans="1:8" x14ac:dyDescent="0.25">
      <c r="A217" s="140" t="s">
        <v>2760</v>
      </c>
      <c r="B217" s="39">
        <v>215</v>
      </c>
      <c r="C217" s="726" t="str">
        <f ca="1">IF(G217="","Резерв",CONCATENATE(INDIRECT(ADDRESS(3+G217,2,1,0,"ЗДВ"),FALSE)," открыть по ТМ"))</f>
        <v>Резерв</v>
      </c>
      <c r="D217" s="731"/>
      <c r="E217" s="731"/>
      <c r="F217" s="731"/>
      <c r="G217" s="731"/>
      <c r="H217" s="728"/>
    </row>
    <row r="218" spans="1:8" x14ac:dyDescent="0.25">
      <c r="A218" s="217" t="s">
        <v>2761</v>
      </c>
      <c r="B218" s="39">
        <v>216</v>
      </c>
      <c r="C218" s="727" t="str">
        <f ca="1">IF(G218="","Резерв",CONCATENATE(INDIRECT(ADDRESS(3+G218,2,1,0,"ЗДВ"),FALSE)," закрыть по ТМ"))</f>
        <v>Резерв</v>
      </c>
      <c r="D218" s="730"/>
      <c r="E218" s="730"/>
      <c r="F218" s="730"/>
      <c r="G218" s="730"/>
      <c r="H218" s="729"/>
    </row>
    <row r="219" spans="1:8" x14ac:dyDescent="0.25">
      <c r="A219" s="140" t="s">
        <v>2762</v>
      </c>
      <c r="B219" s="39">
        <v>217</v>
      </c>
      <c r="C219" s="727" t="str">
        <f ca="1">IF(G219="","Резерв",CONCATENATE(INDIRECT(ADDRESS(3+G219,2,1,0,"ЗДВ"),FALSE)," стоп по ТМ"))</f>
        <v>Резерв</v>
      </c>
      <c r="D219" s="730"/>
      <c r="E219" s="730"/>
      <c r="F219" s="730"/>
      <c r="G219" s="730"/>
      <c r="H219" s="729"/>
    </row>
    <row r="220" spans="1:8" x14ac:dyDescent="0.25">
      <c r="A220" s="140" t="s">
        <v>2763</v>
      </c>
      <c r="B220" s="39">
        <v>218</v>
      </c>
      <c r="C220" s="727" t="str">
        <f ca="1">IF(G220="","Резерв",CONCATENATE(INDIRECT(ADDRESS(3+G220,2,1,0,"ЗДВ"),FALSE)," открыть от ЦСПА"))</f>
        <v>Резерв</v>
      </c>
      <c r="D220" s="730"/>
      <c r="E220" s="730"/>
      <c r="F220" s="730"/>
      <c r="G220" s="730"/>
      <c r="H220" s="729"/>
    </row>
    <row r="221" spans="1:8" x14ac:dyDescent="0.25">
      <c r="A221" s="140" t="s">
        <v>2764</v>
      </c>
      <c r="B221" s="39">
        <v>219</v>
      </c>
      <c r="C221" s="727" t="str">
        <f ca="1">IF(G221="","Резерв",CONCATENATE(INDIRECT(ADDRESS(3+G221,2,1,0,"ЗДВ"),FALSE)," закрыть от ЦСПА"))</f>
        <v>Резерв</v>
      </c>
      <c r="D221" s="730"/>
      <c r="E221" s="730"/>
      <c r="F221" s="730"/>
      <c r="G221" s="730"/>
      <c r="H221" s="729"/>
    </row>
    <row r="222" spans="1:8" x14ac:dyDescent="0.25">
      <c r="A222" s="140" t="s">
        <v>2765</v>
      </c>
      <c r="B222" s="39">
        <v>220</v>
      </c>
      <c r="C222" s="727" t="str">
        <f ca="1">IF(G222="","Резерв",CONCATENATE(INDIRECT(ADDRESS(3+G222,2,1,0,"ЗДВ"),FALSE)," стоп от ЦСПА"))</f>
        <v>Резерв</v>
      </c>
      <c r="D222" s="730"/>
      <c r="E222" s="730"/>
      <c r="F222" s="730"/>
      <c r="G222" s="730"/>
      <c r="H222" s="729"/>
    </row>
    <row r="223" spans="1:8" x14ac:dyDescent="0.25">
      <c r="A223" s="140" t="s">
        <v>2766</v>
      </c>
      <c r="B223" s="39">
        <v>221</v>
      </c>
      <c r="C223" s="680" t="s">
        <v>43</v>
      </c>
      <c r="D223" s="680"/>
      <c r="E223" s="680"/>
      <c r="F223" s="680"/>
      <c r="G223" s="680"/>
      <c r="H223" s="680"/>
    </row>
    <row r="224" spans="1:8" x14ac:dyDescent="0.25">
      <c r="A224" s="140" t="s">
        <v>2767</v>
      </c>
      <c r="B224" s="39">
        <v>222</v>
      </c>
      <c r="C224" s="680" t="s">
        <v>43</v>
      </c>
      <c r="D224" s="680"/>
      <c r="E224" s="680"/>
      <c r="F224" s="680"/>
      <c r="G224" s="680"/>
      <c r="H224" s="680"/>
    </row>
    <row r="225" spans="1:8" x14ac:dyDescent="0.25">
      <c r="A225" s="140" t="s">
        <v>2768</v>
      </c>
      <c r="B225" s="39">
        <v>223</v>
      </c>
      <c r="C225" s="681" t="s">
        <v>43</v>
      </c>
      <c r="D225" s="681"/>
      <c r="E225" s="681"/>
      <c r="F225" s="681"/>
      <c r="G225" s="681"/>
      <c r="H225" s="681"/>
    </row>
    <row r="226" spans="1:8" x14ac:dyDescent="0.25">
      <c r="A226" s="217" t="s">
        <v>2769</v>
      </c>
      <c r="B226" s="39">
        <v>224</v>
      </c>
      <c r="C226" s="726" t="str">
        <f ca="1">IF(G226="","Резерв",CONCATENATE(INDIRECT(ADDRESS(3+G226,2,1,0,"ЗДВ"),FALSE)," открыть по ТМ"))</f>
        <v>Резерв</v>
      </c>
      <c r="D226" s="731"/>
      <c r="E226" s="731"/>
      <c r="F226" s="731"/>
      <c r="G226" s="731"/>
      <c r="H226" s="728"/>
    </row>
    <row r="227" spans="1:8" x14ac:dyDescent="0.25">
      <c r="A227" s="140" t="s">
        <v>2770</v>
      </c>
      <c r="B227" s="39">
        <v>225</v>
      </c>
      <c r="C227" s="727" t="str">
        <f ca="1">IF(G227="","Резерв",CONCATENATE(INDIRECT(ADDRESS(3+G227,2,1,0,"ЗДВ"),FALSE)," закрыть по ТМ"))</f>
        <v>Резерв</v>
      </c>
      <c r="D227" s="730"/>
      <c r="E227" s="730"/>
      <c r="F227" s="730"/>
      <c r="G227" s="730"/>
      <c r="H227" s="729"/>
    </row>
    <row r="228" spans="1:8" x14ac:dyDescent="0.25">
      <c r="A228" s="140" t="s">
        <v>2771</v>
      </c>
      <c r="B228" s="39">
        <v>226</v>
      </c>
      <c r="C228" s="727" t="str">
        <f ca="1">IF(G228="","Резерв",CONCATENATE(INDIRECT(ADDRESS(3+G228,2,1,0,"ЗДВ"),FALSE)," стоп по ТМ"))</f>
        <v>Резерв</v>
      </c>
      <c r="D228" s="730"/>
      <c r="E228" s="730"/>
      <c r="F228" s="730"/>
      <c r="G228" s="730"/>
      <c r="H228" s="729"/>
    </row>
    <row r="229" spans="1:8" x14ac:dyDescent="0.25">
      <c r="A229" s="140" t="s">
        <v>2772</v>
      </c>
      <c r="B229" s="39">
        <v>227</v>
      </c>
      <c r="C229" s="727" t="str">
        <f ca="1">IF(G229="","Резерв",CONCATENATE(INDIRECT(ADDRESS(3+G229,2,1,0,"ЗДВ"),FALSE)," открыть от ЦСПА"))</f>
        <v>Резерв</v>
      </c>
      <c r="D229" s="730"/>
      <c r="E229" s="730"/>
      <c r="F229" s="730"/>
      <c r="G229" s="730"/>
      <c r="H229" s="729"/>
    </row>
    <row r="230" spans="1:8" x14ac:dyDescent="0.25">
      <c r="A230" s="140" t="s">
        <v>2773</v>
      </c>
      <c r="B230" s="39">
        <v>228</v>
      </c>
      <c r="C230" s="727" t="str">
        <f ca="1">IF(G230="","Резерв",CONCATENATE(INDIRECT(ADDRESS(3+G230,2,1,0,"ЗДВ"),FALSE)," закрыть от ЦСПА"))</f>
        <v>Резерв</v>
      </c>
      <c r="D230" s="730"/>
      <c r="E230" s="730"/>
      <c r="F230" s="730"/>
      <c r="G230" s="730"/>
      <c r="H230" s="729"/>
    </row>
    <row r="231" spans="1:8" x14ac:dyDescent="0.25">
      <c r="A231" s="140" t="s">
        <v>2774</v>
      </c>
      <c r="B231" s="39">
        <v>229</v>
      </c>
      <c r="C231" s="727" t="str">
        <f ca="1">IF(G231="","Резерв",CONCATENATE(INDIRECT(ADDRESS(3+G231,2,1,0,"ЗДВ"),FALSE)," стоп от ЦСПА"))</f>
        <v>Резерв</v>
      </c>
      <c r="D231" s="730"/>
      <c r="E231" s="730"/>
      <c r="F231" s="730"/>
      <c r="G231" s="730"/>
      <c r="H231" s="729"/>
    </row>
    <row r="232" spans="1:8" x14ac:dyDescent="0.25">
      <c r="A232" s="140" t="s">
        <v>2775</v>
      </c>
      <c r="B232" s="39">
        <v>230</v>
      </c>
      <c r="C232" s="680" t="s">
        <v>43</v>
      </c>
      <c r="D232" s="680"/>
      <c r="E232" s="680"/>
      <c r="F232" s="680"/>
      <c r="G232" s="680"/>
      <c r="H232" s="680"/>
    </row>
    <row r="233" spans="1:8" x14ac:dyDescent="0.25">
      <c r="A233" s="140" t="s">
        <v>2776</v>
      </c>
      <c r="B233" s="39">
        <v>231</v>
      </c>
      <c r="C233" s="680" t="s">
        <v>43</v>
      </c>
      <c r="D233" s="680"/>
      <c r="E233" s="680"/>
      <c r="F233" s="680"/>
      <c r="G233" s="680"/>
      <c r="H233" s="680"/>
    </row>
    <row r="234" spans="1:8" x14ac:dyDescent="0.25">
      <c r="A234" s="217" t="s">
        <v>2777</v>
      </c>
      <c r="B234" s="39">
        <v>232</v>
      </c>
      <c r="C234" s="681" t="s">
        <v>43</v>
      </c>
      <c r="D234" s="681"/>
      <c r="E234" s="681"/>
      <c r="F234" s="681"/>
      <c r="G234" s="681"/>
      <c r="H234" s="681"/>
    </row>
    <row r="235" spans="1:8" x14ac:dyDescent="0.25">
      <c r="A235" s="140" t="s">
        <v>2778</v>
      </c>
      <c r="B235" s="39">
        <v>233</v>
      </c>
      <c r="C235" s="726" t="str">
        <f ca="1">IF(G235="","Резерв",CONCATENATE(INDIRECT(ADDRESS(3+G235,2,1,0,"ЗДВ"),FALSE)," открыть по ТМ"))</f>
        <v>Резерв</v>
      </c>
      <c r="D235" s="731"/>
      <c r="E235" s="731"/>
      <c r="F235" s="731"/>
      <c r="G235" s="731"/>
      <c r="H235" s="728"/>
    </row>
    <row r="236" spans="1:8" x14ac:dyDescent="0.25">
      <c r="A236" s="140" t="s">
        <v>2779</v>
      </c>
      <c r="B236" s="39">
        <v>234</v>
      </c>
      <c r="C236" s="727" t="str">
        <f ca="1">IF(G236="","Резерв",CONCATENATE(INDIRECT(ADDRESS(3+G236,2,1,0,"ЗДВ"),FALSE)," закрыть по ТМ"))</f>
        <v>Резерв</v>
      </c>
      <c r="D236" s="730"/>
      <c r="E236" s="730"/>
      <c r="F236" s="730"/>
      <c r="G236" s="730"/>
      <c r="H236" s="729"/>
    </row>
    <row r="237" spans="1:8" x14ac:dyDescent="0.25">
      <c r="A237" s="140" t="s">
        <v>2780</v>
      </c>
      <c r="B237" s="39">
        <v>235</v>
      </c>
      <c r="C237" s="727" t="str">
        <f ca="1">IF(G237="","Резерв",CONCATENATE(INDIRECT(ADDRESS(3+G237,2,1,0,"ЗДВ"),FALSE)," стоп по ТМ"))</f>
        <v>Резерв</v>
      </c>
      <c r="D237" s="730"/>
      <c r="E237" s="730"/>
      <c r="F237" s="730"/>
      <c r="G237" s="730"/>
      <c r="H237" s="729"/>
    </row>
    <row r="238" spans="1:8" x14ac:dyDescent="0.25">
      <c r="A238" s="140" t="s">
        <v>2781</v>
      </c>
      <c r="B238" s="39">
        <v>236</v>
      </c>
      <c r="C238" s="727" t="str">
        <f ca="1">IF(G238="","Резерв",CONCATENATE(INDIRECT(ADDRESS(3+G238,2,1,0,"ЗДВ"),FALSE)," открыть от ЦСПА"))</f>
        <v>Резерв</v>
      </c>
      <c r="D238" s="730"/>
      <c r="E238" s="730"/>
      <c r="F238" s="730"/>
      <c r="G238" s="730"/>
      <c r="H238" s="729"/>
    </row>
    <row r="239" spans="1:8" x14ac:dyDescent="0.25">
      <c r="A239" s="140" t="s">
        <v>2782</v>
      </c>
      <c r="B239" s="39">
        <v>237</v>
      </c>
      <c r="C239" s="727" t="str">
        <f ca="1">IF(G239="","Резерв",CONCATENATE(INDIRECT(ADDRESS(3+G239,2,1,0,"ЗДВ"),FALSE)," закрыть от ЦСПА"))</f>
        <v>Резерв</v>
      </c>
      <c r="D239" s="730"/>
      <c r="E239" s="730"/>
      <c r="F239" s="730"/>
      <c r="G239" s="730"/>
      <c r="H239" s="729"/>
    </row>
    <row r="240" spans="1:8" x14ac:dyDescent="0.25">
      <c r="A240" s="140" t="s">
        <v>2783</v>
      </c>
      <c r="B240" s="39">
        <v>238</v>
      </c>
      <c r="C240" s="727" t="str">
        <f ca="1">IF(G240="","Резерв",CONCATENATE(INDIRECT(ADDRESS(3+G240,2,1,0,"ЗДВ"),FALSE)," стоп от ЦСПА"))</f>
        <v>Резерв</v>
      </c>
      <c r="D240" s="730"/>
      <c r="E240" s="730"/>
      <c r="F240" s="730"/>
      <c r="G240" s="730"/>
      <c r="H240" s="729"/>
    </row>
    <row r="241" spans="1:8" x14ac:dyDescent="0.25">
      <c r="A241" s="140" t="s">
        <v>2784</v>
      </c>
      <c r="B241" s="39">
        <v>239</v>
      </c>
      <c r="C241" s="680" t="s">
        <v>43</v>
      </c>
      <c r="D241" s="680"/>
      <c r="E241" s="680"/>
      <c r="F241" s="680"/>
      <c r="G241" s="680"/>
      <c r="H241" s="680"/>
    </row>
    <row r="242" spans="1:8" x14ac:dyDescent="0.25">
      <c r="A242" s="217" t="s">
        <v>2785</v>
      </c>
      <c r="B242" s="39">
        <v>240</v>
      </c>
      <c r="C242" s="680" t="s">
        <v>43</v>
      </c>
      <c r="D242" s="680"/>
      <c r="E242" s="680"/>
      <c r="F242" s="680"/>
      <c r="G242" s="680"/>
      <c r="H242" s="680"/>
    </row>
    <row r="243" spans="1:8" x14ac:dyDescent="0.25">
      <c r="A243" s="140" t="s">
        <v>2786</v>
      </c>
      <c r="B243" s="39">
        <v>241</v>
      </c>
      <c r="C243" s="681" t="s">
        <v>43</v>
      </c>
      <c r="D243" s="681"/>
      <c r="E243" s="681"/>
      <c r="F243" s="681"/>
      <c r="G243" s="681"/>
      <c r="H243" s="681"/>
    </row>
    <row r="244" spans="1:8" x14ac:dyDescent="0.25">
      <c r="A244" s="140" t="s">
        <v>2787</v>
      </c>
      <c r="B244" s="39">
        <v>242</v>
      </c>
      <c r="C244" s="726" t="str">
        <f ca="1">IF(G244="","Резерв",CONCATENATE(INDIRECT(ADDRESS(3+G244,2,1,0,"ЗДВ"),FALSE)," открыть по ТМ"))</f>
        <v>Резерв</v>
      </c>
      <c r="D244" s="731"/>
      <c r="E244" s="731"/>
      <c r="F244" s="731"/>
      <c r="G244" s="731"/>
      <c r="H244" s="728"/>
    </row>
    <row r="245" spans="1:8" x14ac:dyDescent="0.25">
      <c r="A245" s="140" t="s">
        <v>2788</v>
      </c>
      <c r="B245" s="39">
        <v>243</v>
      </c>
      <c r="C245" s="727" t="str">
        <f ca="1">IF(G245="","Резерв",CONCATENATE(INDIRECT(ADDRESS(3+G245,2,1,0,"ЗДВ"),FALSE)," закрыть по ТМ"))</f>
        <v>Резерв</v>
      </c>
      <c r="D245" s="730"/>
      <c r="E245" s="730"/>
      <c r="F245" s="730"/>
      <c r="G245" s="730"/>
      <c r="H245" s="729"/>
    </row>
    <row r="246" spans="1:8" x14ac:dyDescent="0.25">
      <c r="A246" s="140" t="s">
        <v>2789</v>
      </c>
      <c r="B246" s="39">
        <v>244</v>
      </c>
      <c r="C246" s="727" t="str">
        <f ca="1">IF(G246="","Резерв",CONCATENATE(INDIRECT(ADDRESS(3+G246,2,1,0,"ЗДВ"),FALSE)," стоп по ТМ"))</f>
        <v>Резерв</v>
      </c>
      <c r="D246" s="730"/>
      <c r="E246" s="730"/>
      <c r="F246" s="730"/>
      <c r="G246" s="730"/>
      <c r="H246" s="729"/>
    </row>
    <row r="247" spans="1:8" x14ac:dyDescent="0.25">
      <c r="A247" s="140" t="s">
        <v>2790</v>
      </c>
      <c r="B247" s="39">
        <v>245</v>
      </c>
      <c r="C247" s="727" t="str">
        <f ca="1">IF(G247="","Резерв",CONCATENATE(INDIRECT(ADDRESS(3+G247,2,1,0,"ЗДВ"),FALSE)," открыть от ЦСПА"))</f>
        <v>Резерв</v>
      </c>
      <c r="D247" s="730"/>
      <c r="E247" s="730"/>
      <c r="F247" s="730"/>
      <c r="G247" s="730"/>
      <c r="H247" s="729"/>
    </row>
    <row r="248" spans="1:8" x14ac:dyDescent="0.25">
      <c r="A248" s="140" t="s">
        <v>2791</v>
      </c>
      <c r="B248" s="39">
        <v>246</v>
      </c>
      <c r="C248" s="727" t="str">
        <f ca="1">IF(G248="","Резерв",CONCATENATE(INDIRECT(ADDRESS(3+G248,2,1,0,"ЗДВ"),FALSE)," закрыть от ЦСПА"))</f>
        <v>Резерв</v>
      </c>
      <c r="D248" s="730"/>
      <c r="E248" s="730"/>
      <c r="F248" s="730"/>
      <c r="G248" s="730"/>
      <c r="H248" s="729"/>
    </row>
    <row r="249" spans="1:8" x14ac:dyDescent="0.25">
      <c r="A249" s="140" t="s">
        <v>2792</v>
      </c>
      <c r="B249" s="39">
        <v>247</v>
      </c>
      <c r="C249" s="727" t="str">
        <f ca="1">IF(G249="","Резерв",CONCATENATE(INDIRECT(ADDRESS(3+G249,2,1,0,"ЗДВ"),FALSE)," стоп от ЦСПА"))</f>
        <v>Резерв</v>
      </c>
      <c r="D249" s="730"/>
      <c r="E249" s="730"/>
      <c r="F249" s="730"/>
      <c r="G249" s="730"/>
      <c r="H249" s="729"/>
    </row>
    <row r="250" spans="1:8" x14ac:dyDescent="0.25">
      <c r="A250" s="217" t="s">
        <v>2793</v>
      </c>
      <c r="B250" s="39">
        <v>248</v>
      </c>
      <c r="C250" s="680" t="s">
        <v>43</v>
      </c>
      <c r="D250" s="680"/>
      <c r="E250" s="680"/>
      <c r="F250" s="680"/>
      <c r="G250" s="680"/>
      <c r="H250" s="680"/>
    </row>
    <row r="251" spans="1:8" x14ac:dyDescent="0.25">
      <c r="A251" s="140" t="s">
        <v>2794</v>
      </c>
      <c r="B251" s="39">
        <v>249</v>
      </c>
      <c r="C251" s="680" t="s">
        <v>43</v>
      </c>
      <c r="D251" s="680"/>
      <c r="E251" s="680"/>
      <c r="F251" s="680"/>
      <c r="G251" s="680"/>
      <c r="H251" s="680"/>
    </row>
    <row r="252" spans="1:8" x14ac:dyDescent="0.25">
      <c r="A252" s="140" t="s">
        <v>2795</v>
      </c>
      <c r="B252" s="39">
        <v>250</v>
      </c>
      <c r="C252" s="681" t="s">
        <v>43</v>
      </c>
      <c r="D252" s="681"/>
      <c r="E252" s="681"/>
      <c r="F252" s="681"/>
      <c r="G252" s="681"/>
      <c r="H252" s="681"/>
    </row>
    <row r="253" spans="1:8" x14ac:dyDescent="0.25">
      <c r="A253" s="140" t="s">
        <v>2796</v>
      </c>
      <c r="B253" s="39">
        <v>251</v>
      </c>
      <c r="C253" s="138"/>
      <c r="D253" s="216"/>
      <c r="E253" s="216"/>
      <c r="F253" s="216"/>
      <c r="G253" s="216"/>
      <c r="H253" s="216"/>
    </row>
    <row r="254" spans="1:8" x14ac:dyDescent="0.25">
      <c r="A254" s="140" t="s">
        <v>2797</v>
      </c>
      <c r="B254" s="39">
        <v>252</v>
      </c>
      <c r="C254" s="138"/>
      <c r="D254" s="216"/>
      <c r="E254" s="216"/>
      <c r="F254" s="216"/>
      <c r="G254" s="216"/>
      <c r="H254" s="216"/>
    </row>
    <row r="255" spans="1:8" x14ac:dyDescent="0.25">
      <c r="A255" s="140" t="s">
        <v>2798</v>
      </c>
      <c r="B255" s="39">
        <v>253</v>
      </c>
      <c r="C255" s="138"/>
      <c r="D255" s="216"/>
      <c r="E255" s="216"/>
      <c r="F255" s="216"/>
      <c r="G255" s="216"/>
      <c r="H255" s="216"/>
    </row>
    <row r="256" spans="1:8" x14ac:dyDescent="0.25">
      <c r="A256" s="140" t="s">
        <v>2799</v>
      </c>
      <c r="B256" s="39">
        <v>254</v>
      </c>
      <c r="C256" s="138"/>
      <c r="D256" s="216"/>
      <c r="E256" s="216"/>
      <c r="F256" s="216"/>
      <c r="G256" s="216"/>
      <c r="H256" s="216"/>
    </row>
    <row r="257" spans="1:8" x14ac:dyDescent="0.25">
      <c r="A257" s="140" t="s">
        <v>2800</v>
      </c>
      <c r="B257" s="39">
        <v>255</v>
      </c>
      <c r="C257" s="138"/>
      <c r="D257" s="216"/>
      <c r="E257" s="216"/>
      <c r="F257" s="216"/>
      <c r="G257" s="216"/>
      <c r="H257" s="216"/>
    </row>
    <row r="258" spans="1:8" x14ac:dyDescent="0.25">
      <c r="A258" s="217" t="s">
        <v>2801</v>
      </c>
      <c r="B258" s="39">
        <v>256</v>
      </c>
      <c r="C258" s="138"/>
      <c r="D258" s="216"/>
      <c r="E258" s="216"/>
      <c r="F258" s="216"/>
      <c r="G258" s="216"/>
      <c r="H258" s="216"/>
    </row>
    <row r="259" spans="1:8" x14ac:dyDescent="0.25">
      <c r="A259" s="140" t="s">
        <v>2802</v>
      </c>
      <c r="B259" s="39">
        <v>257</v>
      </c>
      <c r="C259" s="138"/>
      <c r="D259" s="216"/>
      <c r="E259" s="216"/>
      <c r="F259" s="216"/>
      <c r="G259" s="216"/>
      <c r="H259" s="216"/>
    </row>
    <row r="260" spans="1:8" x14ac:dyDescent="0.25">
      <c r="A260" s="140" t="s">
        <v>2803</v>
      </c>
      <c r="B260" s="39">
        <v>258</v>
      </c>
      <c r="C260" s="138"/>
      <c r="D260" s="216"/>
      <c r="E260" s="216"/>
      <c r="F260" s="216"/>
      <c r="G260" s="216"/>
      <c r="H260" s="216"/>
    </row>
    <row r="261" spans="1:8" x14ac:dyDescent="0.25">
      <c r="A261" s="140" t="s">
        <v>2804</v>
      </c>
      <c r="B261" s="39">
        <v>259</v>
      </c>
      <c r="C261" s="138"/>
      <c r="D261" s="216"/>
      <c r="E261" s="216"/>
      <c r="F261" s="216"/>
      <c r="G261" s="216"/>
      <c r="H261" s="216"/>
    </row>
    <row r="262" spans="1:8" x14ac:dyDescent="0.25">
      <c r="A262" s="140" t="s">
        <v>2805</v>
      </c>
      <c r="B262" s="39">
        <v>260</v>
      </c>
      <c r="C262" s="138"/>
      <c r="D262" s="216"/>
      <c r="E262" s="216"/>
      <c r="F262" s="216"/>
      <c r="G262" s="216"/>
      <c r="H262" s="216"/>
    </row>
    <row r="263" spans="1:8" x14ac:dyDescent="0.25">
      <c r="A263" s="140" t="s">
        <v>2806</v>
      </c>
      <c r="B263" s="39">
        <v>261</v>
      </c>
      <c r="C263" s="138"/>
      <c r="D263" s="216"/>
      <c r="E263" s="216"/>
      <c r="F263" s="216"/>
      <c r="G263" s="216"/>
      <c r="H263" s="216"/>
    </row>
    <row r="264" spans="1:8" x14ac:dyDescent="0.25">
      <c r="A264" s="140" t="s">
        <v>2807</v>
      </c>
      <c r="B264" s="39">
        <v>262</v>
      </c>
      <c r="C264" s="138"/>
      <c r="D264" s="216"/>
      <c r="E264" s="216"/>
      <c r="F264" s="216"/>
      <c r="G264" s="216"/>
      <c r="H264" s="216"/>
    </row>
    <row r="265" spans="1:8" x14ac:dyDescent="0.25">
      <c r="A265" s="140" t="s">
        <v>2808</v>
      </c>
      <c r="B265" s="39">
        <v>263</v>
      </c>
      <c r="C265" s="138"/>
      <c r="D265" s="216"/>
      <c r="E265" s="216"/>
      <c r="F265" s="216"/>
      <c r="G265" s="216"/>
      <c r="H265" s="216"/>
    </row>
    <row r="266" spans="1:8" x14ac:dyDescent="0.25">
      <c r="A266" s="217" t="s">
        <v>2809</v>
      </c>
      <c r="B266" s="39">
        <v>264</v>
      </c>
      <c r="C266" s="138"/>
      <c r="D266" s="216"/>
      <c r="E266" s="216"/>
      <c r="F266" s="216"/>
      <c r="G266" s="216"/>
      <c r="H266" s="216"/>
    </row>
    <row r="267" spans="1:8" x14ac:dyDescent="0.25">
      <c r="A267" s="140" t="s">
        <v>2810</v>
      </c>
      <c r="B267" s="39">
        <v>265</v>
      </c>
      <c r="C267" s="138"/>
      <c r="D267" s="216"/>
      <c r="E267" s="216"/>
      <c r="F267" s="216"/>
      <c r="G267" s="216"/>
      <c r="H267" s="216"/>
    </row>
    <row r="268" spans="1:8" x14ac:dyDescent="0.25">
      <c r="A268" s="140" t="s">
        <v>2811</v>
      </c>
      <c r="B268" s="39">
        <v>266</v>
      </c>
      <c r="C268" s="138"/>
      <c r="D268" s="216"/>
      <c r="E268" s="216"/>
      <c r="F268" s="216"/>
      <c r="G268" s="216"/>
      <c r="H268" s="216"/>
    </row>
    <row r="269" spans="1:8" x14ac:dyDescent="0.25">
      <c r="A269" s="140" t="s">
        <v>2812</v>
      </c>
      <c r="B269" s="39">
        <v>267</v>
      </c>
      <c r="C269" s="138"/>
      <c r="D269" s="216"/>
      <c r="E269" s="216"/>
      <c r="F269" s="216"/>
      <c r="G269" s="216"/>
      <c r="H269" s="216"/>
    </row>
    <row r="270" spans="1:8" x14ac:dyDescent="0.25">
      <c r="A270" s="140" t="s">
        <v>2813</v>
      </c>
      <c r="B270" s="39">
        <v>268</v>
      </c>
      <c r="C270" s="138"/>
      <c r="D270" s="216"/>
      <c r="E270" s="216"/>
      <c r="F270" s="216"/>
      <c r="G270" s="216"/>
      <c r="H270" s="216"/>
    </row>
    <row r="271" spans="1:8" x14ac:dyDescent="0.25">
      <c r="A271" s="140" t="s">
        <v>2814</v>
      </c>
      <c r="B271" s="39">
        <v>269</v>
      </c>
      <c r="C271" s="138"/>
      <c r="D271" s="216"/>
      <c r="E271" s="216"/>
      <c r="F271" s="216"/>
      <c r="G271" s="216"/>
      <c r="H271" s="216"/>
    </row>
    <row r="272" spans="1:8" x14ac:dyDescent="0.25">
      <c r="A272" s="140" t="s">
        <v>2815</v>
      </c>
      <c r="B272" s="39">
        <v>270</v>
      </c>
      <c r="C272" s="138"/>
      <c r="D272" s="216"/>
      <c r="E272" s="216"/>
      <c r="F272" s="216"/>
      <c r="G272" s="216"/>
      <c r="H272" s="216"/>
    </row>
    <row r="273" spans="1:8" x14ac:dyDescent="0.25">
      <c r="A273" s="140" t="s">
        <v>2816</v>
      </c>
      <c r="B273" s="39">
        <v>271</v>
      </c>
      <c r="C273" s="138"/>
      <c r="D273" s="216"/>
      <c r="E273" s="216"/>
      <c r="F273" s="216"/>
      <c r="G273" s="216"/>
      <c r="H273" s="216"/>
    </row>
    <row r="274" spans="1:8" x14ac:dyDescent="0.25">
      <c r="A274" s="217" t="s">
        <v>2817</v>
      </c>
      <c r="B274" s="39">
        <v>272</v>
      </c>
      <c r="C274" s="138"/>
      <c r="D274" s="216"/>
      <c r="E274" s="216"/>
      <c r="F274" s="216"/>
      <c r="G274" s="216"/>
      <c r="H274" s="216"/>
    </row>
    <row r="275" spans="1:8" x14ac:dyDescent="0.25">
      <c r="A275" s="140" t="s">
        <v>2818</v>
      </c>
      <c r="B275" s="39">
        <v>273</v>
      </c>
      <c r="C275" s="138"/>
      <c r="D275" s="216"/>
      <c r="E275" s="216"/>
      <c r="F275" s="216"/>
      <c r="G275" s="216"/>
      <c r="H275" s="216"/>
    </row>
    <row r="276" spans="1:8" x14ac:dyDescent="0.25">
      <c r="A276" s="140" t="s">
        <v>2819</v>
      </c>
      <c r="B276" s="39">
        <v>274</v>
      </c>
      <c r="C276" s="138"/>
      <c r="D276" s="216"/>
      <c r="E276" s="216"/>
      <c r="F276" s="216"/>
      <c r="G276" s="216"/>
      <c r="H276" s="216"/>
    </row>
    <row r="277" spans="1:8" x14ac:dyDescent="0.25">
      <c r="A277" s="140" t="s">
        <v>2820</v>
      </c>
      <c r="B277" s="39">
        <v>275</v>
      </c>
      <c r="C277" s="138"/>
      <c r="D277" s="216"/>
      <c r="E277" s="216"/>
      <c r="F277" s="216"/>
      <c r="G277" s="216"/>
      <c r="H277" s="216"/>
    </row>
    <row r="278" spans="1:8" x14ac:dyDescent="0.25">
      <c r="A278" s="140" t="s">
        <v>2821</v>
      </c>
      <c r="B278" s="39">
        <v>276</v>
      </c>
      <c r="C278" s="138"/>
      <c r="D278" s="216"/>
      <c r="E278" s="216"/>
      <c r="F278" s="216"/>
      <c r="G278" s="216"/>
      <c r="H278" s="216"/>
    </row>
    <row r="279" spans="1:8" x14ac:dyDescent="0.25">
      <c r="A279" s="140" t="s">
        <v>2822</v>
      </c>
      <c r="B279" s="39">
        <v>277</v>
      </c>
      <c r="C279" s="138"/>
      <c r="D279" s="216"/>
      <c r="E279" s="216"/>
      <c r="F279" s="216"/>
      <c r="G279" s="216"/>
      <c r="H279" s="391"/>
    </row>
    <row r="280" spans="1:8" x14ac:dyDescent="0.25">
      <c r="A280" s="140" t="s">
        <v>2823</v>
      </c>
      <c r="B280" s="39">
        <v>278</v>
      </c>
      <c r="C280" s="138"/>
      <c r="D280" s="216"/>
      <c r="E280" s="216"/>
      <c r="F280" s="216"/>
      <c r="G280" s="216"/>
      <c r="H280" s="391"/>
    </row>
    <row r="281" spans="1:8" x14ac:dyDescent="0.25">
      <c r="A281" s="140" t="s">
        <v>2824</v>
      </c>
      <c r="B281" s="39">
        <v>279</v>
      </c>
      <c r="C281" s="138"/>
      <c r="D281" s="216"/>
      <c r="E281" s="216"/>
      <c r="F281" s="216"/>
      <c r="G281" s="216"/>
      <c r="H281" s="391"/>
    </row>
    <row r="282" spans="1:8" x14ac:dyDescent="0.25">
      <c r="A282" s="217" t="s">
        <v>2825</v>
      </c>
      <c r="B282" s="39">
        <v>280</v>
      </c>
      <c r="C282" s="138"/>
      <c r="D282" s="216"/>
      <c r="E282" s="216"/>
      <c r="F282" s="216"/>
      <c r="G282" s="216"/>
      <c r="H282" s="391"/>
    </row>
    <row r="283" spans="1:8" x14ac:dyDescent="0.25">
      <c r="A283" s="140" t="s">
        <v>2826</v>
      </c>
      <c r="B283" s="39">
        <v>281</v>
      </c>
      <c r="C283" s="138"/>
      <c r="D283" s="216"/>
      <c r="E283" s="216"/>
      <c r="F283" s="216"/>
      <c r="G283" s="216"/>
      <c r="H283" s="391"/>
    </row>
    <row r="284" spans="1:8" x14ac:dyDescent="0.25">
      <c r="A284" s="140" t="s">
        <v>2827</v>
      </c>
      <c r="B284" s="39">
        <v>282</v>
      </c>
      <c r="C284" s="138"/>
      <c r="D284" s="216"/>
      <c r="E284" s="216"/>
      <c r="F284" s="216"/>
      <c r="G284" s="216"/>
      <c r="H284" s="391"/>
    </row>
    <row r="285" spans="1:8" x14ac:dyDescent="0.25">
      <c r="A285" s="140" t="s">
        <v>2828</v>
      </c>
      <c r="B285" s="39">
        <v>283</v>
      </c>
      <c r="C285" s="138"/>
      <c r="D285" s="216"/>
      <c r="E285" s="216"/>
      <c r="F285" s="216"/>
      <c r="G285" s="216"/>
      <c r="H285" s="391"/>
    </row>
    <row r="286" spans="1:8" x14ac:dyDescent="0.25">
      <c r="A286" s="140" t="s">
        <v>2829</v>
      </c>
      <c r="B286" s="39">
        <v>284</v>
      </c>
      <c r="C286" s="138"/>
      <c r="D286" s="216"/>
      <c r="E286" s="216"/>
      <c r="F286" s="216"/>
      <c r="G286" s="216"/>
      <c r="H286" s="391"/>
    </row>
    <row r="287" spans="1:8" x14ac:dyDescent="0.25">
      <c r="A287" s="140" t="s">
        <v>2830</v>
      </c>
      <c r="B287" s="39">
        <v>285</v>
      </c>
      <c r="C287" s="138"/>
      <c r="D287" s="216"/>
      <c r="E287" s="216"/>
      <c r="F287" s="216"/>
      <c r="G287" s="216"/>
      <c r="H287" s="391"/>
    </row>
    <row r="288" spans="1:8" x14ac:dyDescent="0.25">
      <c r="A288" s="140" t="s">
        <v>2831</v>
      </c>
      <c r="B288" s="39">
        <v>286</v>
      </c>
      <c r="C288" s="138"/>
      <c r="D288" s="216"/>
      <c r="E288" s="216"/>
      <c r="F288" s="216"/>
      <c r="G288" s="216"/>
      <c r="H288" s="391"/>
    </row>
    <row r="289" spans="1:8" x14ac:dyDescent="0.25">
      <c r="A289" s="140" t="s">
        <v>2832</v>
      </c>
      <c r="B289" s="39">
        <v>287</v>
      </c>
      <c r="C289" s="138"/>
      <c r="D289" s="216"/>
      <c r="E289" s="216"/>
      <c r="F289" s="216"/>
      <c r="G289" s="216"/>
      <c r="H289" s="391"/>
    </row>
    <row r="290" spans="1:8" x14ac:dyDescent="0.25">
      <c r="A290" s="217" t="s">
        <v>2833</v>
      </c>
      <c r="B290" s="39">
        <v>288</v>
      </c>
      <c r="C290" s="138"/>
      <c r="D290" s="216"/>
      <c r="E290" s="216"/>
      <c r="F290" s="216"/>
      <c r="G290" s="216"/>
      <c r="H290" s="391"/>
    </row>
    <row r="291" spans="1:8" x14ac:dyDescent="0.25">
      <c r="A291" s="140" t="s">
        <v>2834</v>
      </c>
      <c r="B291" s="39">
        <v>289</v>
      </c>
      <c r="C291" s="138"/>
      <c r="D291" s="216"/>
      <c r="E291" s="216"/>
      <c r="F291" s="216"/>
      <c r="G291" s="216"/>
      <c r="H291" s="391"/>
    </row>
    <row r="292" spans="1:8" x14ac:dyDescent="0.25">
      <c r="A292" s="140" t="s">
        <v>2835</v>
      </c>
      <c r="B292" s="39">
        <v>290</v>
      </c>
      <c r="C292" s="138"/>
      <c r="D292" s="216"/>
      <c r="E292" s="216"/>
      <c r="F292" s="216"/>
      <c r="G292" s="216"/>
      <c r="H292" s="391"/>
    </row>
    <row r="293" spans="1:8" x14ac:dyDescent="0.25">
      <c r="A293" s="140" t="s">
        <v>2836</v>
      </c>
      <c r="B293" s="39">
        <v>291</v>
      </c>
      <c r="C293" s="138"/>
      <c r="D293" s="216"/>
      <c r="E293" s="216"/>
      <c r="F293" s="216"/>
      <c r="G293" s="216"/>
      <c r="H293" s="391"/>
    </row>
    <row r="294" spans="1:8" x14ac:dyDescent="0.25">
      <c r="A294" s="140" t="s">
        <v>2837</v>
      </c>
      <c r="B294" s="39">
        <v>292</v>
      </c>
      <c r="C294" s="138"/>
      <c r="D294" s="216"/>
      <c r="E294" s="216"/>
      <c r="F294" s="216"/>
      <c r="G294" s="216"/>
      <c r="H294" s="391"/>
    </row>
    <row r="295" spans="1:8" x14ac:dyDescent="0.25">
      <c r="A295" s="140" t="s">
        <v>2838</v>
      </c>
      <c r="B295" s="39">
        <v>293</v>
      </c>
      <c r="C295" s="138"/>
      <c r="D295" s="216"/>
      <c r="E295" s="216"/>
      <c r="F295" s="216"/>
      <c r="G295" s="216"/>
      <c r="H295" s="391"/>
    </row>
    <row r="296" spans="1:8" x14ac:dyDescent="0.25">
      <c r="A296" s="140" t="s">
        <v>2839</v>
      </c>
      <c r="B296" s="39">
        <v>294</v>
      </c>
      <c r="C296" s="138"/>
      <c r="D296" s="216"/>
      <c r="E296" s="216"/>
      <c r="F296" s="216"/>
      <c r="G296" s="216"/>
      <c r="H296" s="391"/>
    </row>
    <row r="297" spans="1:8" x14ac:dyDescent="0.25">
      <c r="A297" s="140" t="s">
        <v>2840</v>
      </c>
      <c r="B297" s="39">
        <v>295</v>
      </c>
      <c r="C297" s="138"/>
      <c r="D297" s="216"/>
      <c r="E297" s="216"/>
      <c r="F297" s="216"/>
      <c r="G297" s="216"/>
      <c r="H297" s="391"/>
    </row>
    <row r="298" spans="1:8" x14ac:dyDescent="0.25">
      <c r="A298" s="217" t="s">
        <v>2841</v>
      </c>
      <c r="B298" s="39">
        <v>296</v>
      </c>
      <c r="C298" s="138"/>
      <c r="D298" s="216"/>
      <c r="E298" s="216"/>
      <c r="F298" s="216"/>
      <c r="G298" s="216"/>
      <c r="H298" s="391"/>
    </row>
    <row r="299" spans="1:8" x14ac:dyDescent="0.25">
      <c r="A299" s="140" t="s">
        <v>2842</v>
      </c>
      <c r="B299" s="39">
        <v>297</v>
      </c>
      <c r="C299" s="138"/>
      <c r="D299" s="216"/>
      <c r="E299" s="216"/>
      <c r="F299" s="216"/>
      <c r="G299" s="216"/>
      <c r="H299" s="391"/>
    </row>
    <row r="300" spans="1:8" x14ac:dyDescent="0.25">
      <c r="A300" s="140" t="s">
        <v>2843</v>
      </c>
      <c r="B300" s="39">
        <v>298</v>
      </c>
      <c r="C300" s="138"/>
      <c r="D300" s="216"/>
      <c r="E300" s="216"/>
      <c r="F300" s="216"/>
      <c r="G300" s="216"/>
      <c r="H300" s="391"/>
    </row>
    <row r="301" spans="1:8" x14ac:dyDescent="0.25">
      <c r="A301" s="140" t="s">
        <v>2844</v>
      </c>
      <c r="B301" s="39">
        <v>299</v>
      </c>
      <c r="C301" s="138"/>
      <c r="D301" s="216"/>
      <c r="E301" s="216"/>
      <c r="F301" s="216"/>
      <c r="G301" s="216"/>
      <c r="H301" s="391"/>
    </row>
    <row r="302" spans="1:8" x14ac:dyDescent="0.25">
      <c r="A302" s="140" t="s">
        <v>2845</v>
      </c>
      <c r="B302" s="39">
        <v>300</v>
      </c>
      <c r="C302" s="138"/>
      <c r="D302" s="216"/>
      <c r="E302" s="216"/>
      <c r="F302" s="216"/>
      <c r="G302" s="216"/>
      <c r="H302" s="391"/>
    </row>
    <row r="303" spans="1:8" x14ac:dyDescent="0.25">
      <c r="A303" s="140" t="s">
        <v>2846</v>
      </c>
      <c r="B303" s="39">
        <v>301</v>
      </c>
      <c r="C303" s="138"/>
      <c r="D303" s="216"/>
      <c r="E303" s="216"/>
      <c r="F303" s="216"/>
      <c r="G303" s="216"/>
      <c r="H303" s="391"/>
    </row>
    <row r="304" spans="1:8" x14ac:dyDescent="0.25">
      <c r="A304" s="140" t="s">
        <v>2847</v>
      </c>
      <c r="B304" s="39">
        <v>302</v>
      </c>
      <c r="C304" s="138"/>
      <c r="D304" s="216"/>
      <c r="E304" s="216"/>
      <c r="F304" s="216"/>
      <c r="G304" s="216"/>
      <c r="H304" s="391"/>
    </row>
    <row r="305" spans="1:8" x14ac:dyDescent="0.25">
      <c r="A305" s="140" t="s">
        <v>2848</v>
      </c>
      <c r="B305" s="39">
        <v>303</v>
      </c>
      <c r="C305" s="138"/>
      <c r="D305" s="216"/>
      <c r="E305" s="216"/>
      <c r="F305" s="216"/>
      <c r="G305" s="216"/>
      <c r="H305" s="391"/>
    </row>
    <row r="306" spans="1:8" x14ac:dyDescent="0.25">
      <c r="A306" s="217" t="s">
        <v>2849</v>
      </c>
      <c r="B306" s="39">
        <v>304</v>
      </c>
      <c r="C306" s="138"/>
      <c r="D306" s="216"/>
      <c r="E306" s="216"/>
      <c r="F306" s="216"/>
      <c r="G306" s="216"/>
      <c r="H306" s="391"/>
    </row>
    <row r="307" spans="1:8" x14ac:dyDescent="0.25">
      <c r="A307" s="140" t="s">
        <v>2850</v>
      </c>
      <c r="B307" s="39">
        <v>305</v>
      </c>
      <c r="C307" s="138"/>
      <c r="D307" s="216"/>
      <c r="E307" s="216"/>
      <c r="F307" s="216"/>
      <c r="G307" s="216"/>
      <c r="H307" s="391"/>
    </row>
    <row r="308" spans="1:8" x14ac:dyDescent="0.25">
      <c r="A308" s="140" t="s">
        <v>2851</v>
      </c>
      <c r="B308" s="39">
        <v>306</v>
      </c>
      <c r="C308" s="138"/>
      <c r="D308" s="216"/>
      <c r="E308" s="216"/>
      <c r="F308" s="216"/>
      <c r="G308" s="216"/>
      <c r="H308" s="391"/>
    </row>
    <row r="309" spans="1:8" x14ac:dyDescent="0.25">
      <c r="A309" s="140" t="s">
        <v>2852</v>
      </c>
      <c r="B309" s="39">
        <v>307</v>
      </c>
      <c r="C309" s="138"/>
      <c r="D309" s="216"/>
      <c r="E309" s="216"/>
      <c r="F309" s="216"/>
      <c r="G309" s="216"/>
      <c r="H309" s="391"/>
    </row>
    <row r="310" spans="1:8" x14ac:dyDescent="0.25">
      <c r="A310" s="140" t="s">
        <v>2853</v>
      </c>
      <c r="B310" s="39">
        <v>308</v>
      </c>
      <c r="C310" s="138"/>
      <c r="D310" s="216"/>
      <c r="E310" s="216"/>
      <c r="F310" s="216"/>
      <c r="G310" s="216"/>
      <c r="H310" s="391"/>
    </row>
    <row r="311" spans="1:8" x14ac:dyDescent="0.25">
      <c r="A311" s="140" t="s">
        <v>2854</v>
      </c>
      <c r="B311" s="39">
        <v>309</v>
      </c>
      <c r="C311" s="138"/>
      <c r="D311" s="216"/>
      <c r="E311" s="216"/>
      <c r="F311" s="216"/>
      <c r="G311" s="216"/>
      <c r="H311" s="391"/>
    </row>
    <row r="312" spans="1:8" x14ac:dyDescent="0.25">
      <c r="A312" s="140" t="s">
        <v>2855</v>
      </c>
      <c r="B312" s="39">
        <v>310</v>
      </c>
      <c r="C312" s="138"/>
      <c r="D312" s="216"/>
      <c r="E312" s="216"/>
      <c r="F312" s="216"/>
      <c r="G312" s="216"/>
      <c r="H312" s="391"/>
    </row>
    <row r="313" spans="1:8" x14ac:dyDescent="0.25">
      <c r="A313" s="140" t="s">
        <v>2856</v>
      </c>
      <c r="B313" s="39">
        <v>311</v>
      </c>
      <c r="C313" s="138"/>
      <c r="D313" s="216"/>
      <c r="E313" s="216"/>
      <c r="F313" s="216"/>
      <c r="G313" s="216"/>
      <c r="H313" s="391"/>
    </row>
    <row r="314" spans="1:8" x14ac:dyDescent="0.25">
      <c r="A314" s="217" t="s">
        <v>2857</v>
      </c>
      <c r="B314" s="39">
        <v>312</v>
      </c>
      <c r="C314" s="138"/>
      <c r="D314" s="216"/>
      <c r="E314" s="216"/>
      <c r="F314" s="216"/>
      <c r="G314" s="216"/>
      <c r="H314" s="391"/>
    </row>
    <row r="315" spans="1:8" x14ac:dyDescent="0.25">
      <c r="A315" s="140" t="s">
        <v>2858</v>
      </c>
      <c r="B315" s="39">
        <v>313</v>
      </c>
      <c r="C315" s="138"/>
      <c r="D315" s="216"/>
      <c r="E315" s="216"/>
      <c r="F315" s="216"/>
      <c r="G315" s="216"/>
      <c r="H315" s="391"/>
    </row>
    <row r="316" spans="1:8" x14ac:dyDescent="0.25">
      <c r="A316" s="140" t="s">
        <v>2859</v>
      </c>
      <c r="B316" s="39">
        <v>314</v>
      </c>
      <c r="C316" s="138"/>
      <c r="D316" s="216"/>
      <c r="E316" s="216"/>
      <c r="F316" s="216"/>
      <c r="G316" s="216"/>
      <c r="H316" s="391"/>
    </row>
    <row r="317" spans="1:8" x14ac:dyDescent="0.25">
      <c r="A317" s="140" t="s">
        <v>2860</v>
      </c>
      <c r="B317" s="39">
        <v>315</v>
      </c>
      <c r="C317" s="138"/>
      <c r="D317" s="216"/>
      <c r="E317" s="216"/>
      <c r="F317" s="216"/>
      <c r="G317" s="216"/>
      <c r="H317" s="391"/>
    </row>
    <row r="318" spans="1:8" x14ac:dyDescent="0.25">
      <c r="A318" s="140" t="s">
        <v>2861</v>
      </c>
      <c r="B318" s="39">
        <v>316</v>
      </c>
      <c r="C318" s="138"/>
      <c r="D318" s="216"/>
      <c r="E318" s="216"/>
      <c r="F318" s="216"/>
      <c r="G318" s="216"/>
      <c r="H318" s="391"/>
    </row>
    <row r="319" spans="1:8" x14ac:dyDescent="0.25">
      <c r="A319" s="140" t="s">
        <v>2862</v>
      </c>
      <c r="B319" s="39">
        <v>317</v>
      </c>
      <c r="C319" s="138"/>
      <c r="D319" s="216"/>
      <c r="E319" s="216"/>
      <c r="F319" s="216"/>
      <c r="G319" s="216"/>
      <c r="H319" s="391"/>
    </row>
    <row r="320" spans="1:8" x14ac:dyDescent="0.25">
      <c r="A320" s="140" t="s">
        <v>2863</v>
      </c>
      <c r="B320" s="39">
        <v>318</v>
      </c>
      <c r="C320" s="138"/>
      <c r="D320" s="216"/>
      <c r="E320" s="216"/>
      <c r="F320" s="216"/>
      <c r="G320" s="216"/>
      <c r="H320" s="391"/>
    </row>
    <row r="321" spans="1:8" x14ac:dyDescent="0.25">
      <c r="A321" s="140" t="s">
        <v>2864</v>
      </c>
      <c r="B321" s="39">
        <v>319</v>
      </c>
      <c r="C321" s="138"/>
      <c r="D321" s="216"/>
      <c r="E321" s="216"/>
      <c r="F321" s="216"/>
      <c r="G321" s="216"/>
      <c r="H321" s="391"/>
    </row>
    <row r="322" spans="1:8" x14ac:dyDescent="0.25">
      <c r="A322" s="217" t="s">
        <v>2865</v>
      </c>
      <c r="B322" s="39">
        <v>320</v>
      </c>
      <c r="C322" s="138"/>
      <c r="D322" s="216"/>
      <c r="E322" s="216"/>
      <c r="F322" s="216"/>
      <c r="G322" s="216"/>
      <c r="H322" s="391"/>
    </row>
    <row r="323" spans="1:8" x14ac:dyDescent="0.25">
      <c r="A323" s="140" t="s">
        <v>2866</v>
      </c>
      <c r="B323" s="39">
        <v>321</v>
      </c>
      <c r="C323" s="138"/>
      <c r="D323" s="216"/>
      <c r="E323" s="216"/>
      <c r="F323" s="216"/>
      <c r="G323" s="216"/>
      <c r="H323" s="391"/>
    </row>
    <row r="324" spans="1:8" x14ac:dyDescent="0.25">
      <c r="A324" s="140" t="s">
        <v>2867</v>
      </c>
      <c r="B324" s="39">
        <v>322</v>
      </c>
      <c r="C324" s="138"/>
      <c r="D324" s="216"/>
      <c r="E324" s="216"/>
      <c r="F324" s="216"/>
      <c r="G324" s="216"/>
      <c r="H324" s="391"/>
    </row>
    <row r="325" spans="1:8" x14ac:dyDescent="0.25">
      <c r="A325" s="140" t="s">
        <v>2868</v>
      </c>
      <c r="B325" s="39">
        <v>323</v>
      </c>
      <c r="C325" s="138"/>
      <c r="D325" s="216"/>
      <c r="E325" s="216"/>
      <c r="F325" s="216"/>
      <c r="G325" s="216"/>
      <c r="H325" s="391"/>
    </row>
    <row r="326" spans="1:8" x14ac:dyDescent="0.25">
      <c r="A326" s="140" t="s">
        <v>2869</v>
      </c>
      <c r="B326" s="39">
        <v>324</v>
      </c>
      <c r="C326" s="138"/>
      <c r="D326" s="216"/>
      <c r="E326" s="216"/>
      <c r="F326" s="216"/>
      <c r="G326" s="216"/>
      <c r="H326" s="391"/>
    </row>
    <row r="327" spans="1:8" x14ac:dyDescent="0.25">
      <c r="A327" s="140" t="s">
        <v>2870</v>
      </c>
      <c r="B327" s="39">
        <v>325</v>
      </c>
      <c r="C327" s="138"/>
      <c r="D327" s="216"/>
      <c r="E327" s="216"/>
      <c r="F327" s="216"/>
      <c r="G327" s="216"/>
      <c r="H327" s="391"/>
    </row>
    <row r="328" spans="1:8" x14ac:dyDescent="0.25">
      <c r="A328" s="140" t="s">
        <v>2871</v>
      </c>
      <c r="B328" s="39">
        <v>326</v>
      </c>
      <c r="C328" s="138"/>
      <c r="D328" s="216"/>
      <c r="E328" s="216"/>
      <c r="F328" s="216"/>
      <c r="G328" s="216"/>
      <c r="H328" s="391"/>
    </row>
    <row r="329" spans="1:8" x14ac:dyDescent="0.25">
      <c r="A329" s="140" t="s">
        <v>2872</v>
      </c>
      <c r="B329" s="39">
        <v>327</v>
      </c>
      <c r="C329" s="138"/>
      <c r="D329" s="216"/>
      <c r="E329" s="216"/>
      <c r="F329" s="216"/>
      <c r="G329" s="216"/>
      <c r="H329" s="391"/>
    </row>
    <row r="330" spans="1:8" x14ac:dyDescent="0.25">
      <c r="A330" s="217" t="s">
        <v>2873</v>
      </c>
      <c r="B330" s="39">
        <v>328</v>
      </c>
      <c r="C330" s="138"/>
      <c r="D330" s="216"/>
      <c r="E330" s="216"/>
      <c r="F330" s="216"/>
      <c r="G330" s="216"/>
      <c r="H330" s="391"/>
    </row>
    <row r="331" spans="1:8" x14ac:dyDescent="0.25">
      <c r="A331" s="140" t="s">
        <v>2874</v>
      </c>
      <c r="B331" s="39">
        <v>329</v>
      </c>
      <c r="C331" s="138"/>
      <c r="D331" s="216"/>
      <c r="E331" s="216"/>
      <c r="F331" s="216"/>
      <c r="G331" s="216"/>
      <c r="H331" s="391"/>
    </row>
    <row r="332" spans="1:8" x14ac:dyDescent="0.25">
      <c r="A332" s="140" t="s">
        <v>2875</v>
      </c>
      <c r="B332" s="39">
        <v>330</v>
      </c>
      <c r="C332" s="138"/>
      <c r="D332" s="216"/>
      <c r="E332" s="216"/>
      <c r="F332" s="216"/>
      <c r="G332" s="216"/>
      <c r="H332" s="391"/>
    </row>
    <row r="333" spans="1:8" x14ac:dyDescent="0.25">
      <c r="A333" s="140" t="s">
        <v>2876</v>
      </c>
      <c r="B333" s="39">
        <v>331</v>
      </c>
      <c r="C333" s="138"/>
      <c r="D333" s="216"/>
      <c r="E333" s="216"/>
      <c r="F333" s="216"/>
      <c r="G333" s="216"/>
      <c r="H333" s="391"/>
    </row>
    <row r="334" spans="1:8" x14ac:dyDescent="0.25">
      <c r="A334" s="140" t="s">
        <v>2877</v>
      </c>
      <c r="B334" s="39">
        <v>332</v>
      </c>
      <c r="C334" s="138"/>
      <c r="D334" s="216"/>
      <c r="E334" s="216"/>
      <c r="F334" s="216"/>
      <c r="G334" s="216"/>
      <c r="H334" s="391"/>
    </row>
    <row r="335" spans="1:8" x14ac:dyDescent="0.25">
      <c r="A335" s="140" t="s">
        <v>2878</v>
      </c>
      <c r="B335" s="39">
        <v>333</v>
      </c>
      <c r="C335" s="138"/>
      <c r="D335" s="216"/>
      <c r="E335" s="216"/>
      <c r="F335" s="216"/>
      <c r="G335" s="216"/>
      <c r="H335" s="391"/>
    </row>
    <row r="336" spans="1:8" x14ac:dyDescent="0.25">
      <c r="A336" s="140" t="s">
        <v>2879</v>
      </c>
      <c r="B336" s="39">
        <v>334</v>
      </c>
      <c r="C336" s="138"/>
      <c r="D336" s="216"/>
      <c r="E336" s="216"/>
      <c r="F336" s="216"/>
      <c r="G336" s="216"/>
      <c r="H336" s="391"/>
    </row>
    <row r="337" spans="1:8" x14ac:dyDescent="0.25">
      <c r="A337" s="140" t="s">
        <v>2880</v>
      </c>
      <c r="B337" s="39">
        <v>335</v>
      </c>
      <c r="C337" s="138"/>
      <c r="D337" s="216"/>
      <c r="E337" s="216"/>
      <c r="F337" s="216"/>
      <c r="G337" s="216"/>
      <c r="H337" s="391"/>
    </row>
    <row r="338" spans="1:8" x14ac:dyDescent="0.25">
      <c r="A338" s="217" t="s">
        <v>2881</v>
      </c>
      <c r="B338" s="39">
        <v>336</v>
      </c>
      <c r="C338" s="138"/>
      <c r="D338" s="216"/>
      <c r="E338" s="216"/>
      <c r="F338" s="216"/>
      <c r="G338" s="216"/>
      <c r="H338" s="391"/>
    </row>
    <row r="339" spans="1:8" x14ac:dyDescent="0.25">
      <c r="A339" s="140" t="s">
        <v>2882</v>
      </c>
      <c r="B339" s="39">
        <v>337</v>
      </c>
      <c r="C339" s="138"/>
      <c r="D339" s="216"/>
      <c r="E339" s="216"/>
      <c r="F339" s="216"/>
      <c r="G339" s="216"/>
      <c r="H339" s="391"/>
    </row>
    <row r="340" spans="1:8" x14ac:dyDescent="0.25">
      <c r="A340" s="140" t="s">
        <v>2883</v>
      </c>
      <c r="B340" s="39">
        <v>338</v>
      </c>
      <c r="C340" s="138"/>
      <c r="D340" s="216"/>
      <c r="E340" s="216"/>
      <c r="F340" s="216"/>
      <c r="G340" s="216"/>
      <c r="H340" s="391"/>
    </row>
    <row r="341" spans="1:8" x14ac:dyDescent="0.25">
      <c r="A341" s="140" t="s">
        <v>2884</v>
      </c>
      <c r="B341" s="39">
        <v>339</v>
      </c>
      <c r="C341" s="138"/>
      <c r="D341" s="216"/>
      <c r="E341" s="216"/>
      <c r="F341" s="216"/>
      <c r="G341" s="216"/>
      <c r="H341" s="391"/>
    </row>
    <row r="342" spans="1:8" x14ac:dyDescent="0.25">
      <c r="A342" s="140" t="s">
        <v>2885</v>
      </c>
      <c r="B342" s="39">
        <v>340</v>
      </c>
      <c r="C342" s="138"/>
      <c r="D342" s="216"/>
      <c r="E342" s="216"/>
      <c r="F342" s="216"/>
      <c r="G342" s="216"/>
      <c r="H342" s="391"/>
    </row>
    <row r="343" spans="1:8" x14ac:dyDescent="0.25">
      <c r="A343" s="140" t="s">
        <v>2886</v>
      </c>
      <c r="B343" s="39">
        <v>341</v>
      </c>
      <c r="C343" s="138"/>
      <c r="D343" s="216"/>
      <c r="E343" s="216"/>
      <c r="F343" s="216"/>
      <c r="G343" s="216"/>
      <c r="H343" s="391"/>
    </row>
    <row r="344" spans="1:8" x14ac:dyDescent="0.25">
      <c r="A344" s="140" t="s">
        <v>2887</v>
      </c>
      <c r="B344" s="39">
        <v>342</v>
      </c>
      <c r="C344" s="138"/>
      <c r="D344" s="216"/>
      <c r="E344" s="216"/>
      <c r="F344" s="216"/>
      <c r="G344" s="216"/>
      <c r="H344" s="391"/>
    </row>
    <row r="345" spans="1:8" x14ac:dyDescent="0.25">
      <c r="A345" s="140" t="s">
        <v>2888</v>
      </c>
      <c r="B345" s="39">
        <v>343</v>
      </c>
      <c r="C345" s="138"/>
      <c r="D345" s="216"/>
      <c r="E345" s="216"/>
      <c r="F345" s="216"/>
      <c r="G345" s="216"/>
      <c r="H345" s="391"/>
    </row>
    <row r="346" spans="1:8" x14ac:dyDescent="0.25">
      <c r="A346" s="217" t="s">
        <v>2889</v>
      </c>
      <c r="B346" s="39">
        <v>344</v>
      </c>
      <c r="C346" s="138"/>
      <c r="D346" s="216"/>
      <c r="E346" s="216"/>
      <c r="F346" s="216"/>
      <c r="G346" s="216"/>
      <c r="H346" s="391"/>
    </row>
    <row r="347" spans="1:8" x14ac:dyDescent="0.25">
      <c r="A347" s="140" t="s">
        <v>2890</v>
      </c>
      <c r="B347" s="39">
        <v>345</v>
      </c>
      <c r="C347" s="138"/>
      <c r="D347" s="216"/>
      <c r="E347" s="216"/>
      <c r="F347" s="216"/>
      <c r="G347" s="216"/>
      <c r="H347" s="391"/>
    </row>
    <row r="348" spans="1:8" x14ac:dyDescent="0.25">
      <c r="A348" s="140" t="s">
        <v>2891</v>
      </c>
      <c r="B348" s="39">
        <v>346</v>
      </c>
      <c r="C348" s="138"/>
      <c r="D348" s="216"/>
      <c r="E348" s="216"/>
      <c r="F348" s="216"/>
      <c r="G348" s="216"/>
      <c r="H348" s="391"/>
    </row>
    <row r="349" spans="1:8" x14ac:dyDescent="0.25">
      <c r="A349" s="140" t="s">
        <v>2892</v>
      </c>
      <c r="B349" s="39">
        <v>347</v>
      </c>
      <c r="C349" s="138"/>
      <c r="D349" s="216"/>
      <c r="E349" s="216"/>
      <c r="F349" s="216"/>
      <c r="G349" s="216"/>
      <c r="H349" s="391"/>
    </row>
    <row r="350" spans="1:8" x14ac:dyDescent="0.25">
      <c r="A350" s="140" t="s">
        <v>2893</v>
      </c>
      <c r="B350" s="39">
        <v>348</v>
      </c>
      <c r="C350" s="138"/>
      <c r="D350" s="216"/>
      <c r="E350" s="216"/>
      <c r="F350" s="216"/>
      <c r="G350" s="216"/>
      <c r="H350" s="391"/>
    </row>
    <row r="351" spans="1:8" x14ac:dyDescent="0.25">
      <c r="A351" s="140" t="s">
        <v>2894</v>
      </c>
      <c r="B351" s="39">
        <v>349</v>
      </c>
      <c r="C351" s="138"/>
      <c r="D351" s="216"/>
      <c r="E351" s="216"/>
      <c r="F351" s="216"/>
      <c r="G351" s="216"/>
      <c r="H351" s="391"/>
    </row>
    <row r="352" spans="1:8" x14ac:dyDescent="0.25">
      <c r="A352" s="140" t="s">
        <v>2895</v>
      </c>
      <c r="B352" s="39">
        <v>350</v>
      </c>
      <c r="C352" s="138"/>
      <c r="D352" s="216"/>
      <c r="E352" s="216"/>
      <c r="F352" s="216"/>
      <c r="G352" s="216"/>
      <c r="H352" s="391"/>
    </row>
    <row r="353" spans="1:8" x14ac:dyDescent="0.25">
      <c r="A353" s="140" t="s">
        <v>2896</v>
      </c>
      <c r="B353" s="39">
        <v>351</v>
      </c>
      <c r="C353" s="138"/>
      <c r="D353" s="216"/>
      <c r="E353" s="216"/>
      <c r="F353" s="216"/>
      <c r="G353" s="216"/>
      <c r="H353" s="391"/>
    </row>
    <row r="354" spans="1:8" x14ac:dyDescent="0.25">
      <c r="A354" s="217" t="s">
        <v>2897</v>
      </c>
      <c r="B354" s="39">
        <v>352</v>
      </c>
      <c r="C354" s="138"/>
      <c r="D354" s="216"/>
      <c r="E354" s="216"/>
      <c r="F354" s="216"/>
      <c r="G354" s="216"/>
      <c r="H354" s="391"/>
    </row>
    <row r="355" spans="1:8" x14ac:dyDescent="0.25">
      <c r="A355" s="140" t="s">
        <v>2898</v>
      </c>
      <c r="B355" s="39">
        <v>353</v>
      </c>
      <c r="C355" s="138"/>
      <c r="D355" s="216"/>
      <c r="E355" s="216"/>
      <c r="F355" s="216"/>
      <c r="G355" s="216"/>
      <c r="H355" s="391"/>
    </row>
    <row r="356" spans="1:8" x14ac:dyDescent="0.25">
      <c r="A356" s="140" t="s">
        <v>2899</v>
      </c>
      <c r="B356" s="39">
        <v>354</v>
      </c>
      <c r="C356" s="138"/>
      <c r="D356" s="216"/>
      <c r="E356" s="216"/>
      <c r="F356" s="216"/>
      <c r="G356" s="216"/>
      <c r="H356" s="391"/>
    </row>
    <row r="357" spans="1:8" x14ac:dyDescent="0.25">
      <c r="A357" s="140" t="s">
        <v>2900</v>
      </c>
      <c r="B357" s="39">
        <v>355</v>
      </c>
      <c r="C357" s="138"/>
      <c r="D357" s="216"/>
      <c r="E357" s="216"/>
      <c r="F357" s="216"/>
      <c r="G357" s="216"/>
      <c r="H357" s="391"/>
    </row>
    <row r="358" spans="1:8" x14ac:dyDescent="0.25">
      <c r="A358" s="140" t="s">
        <v>2901</v>
      </c>
      <c r="B358" s="39">
        <v>356</v>
      </c>
      <c r="C358" s="138"/>
      <c r="D358" s="216"/>
      <c r="E358" s="216"/>
      <c r="F358" s="216"/>
      <c r="G358" s="216"/>
      <c r="H358" s="391"/>
    </row>
    <row r="359" spans="1:8" x14ac:dyDescent="0.25">
      <c r="A359" s="140" t="s">
        <v>2902</v>
      </c>
      <c r="B359" s="39">
        <v>357</v>
      </c>
      <c r="C359" s="138"/>
      <c r="D359" s="216"/>
      <c r="E359" s="216"/>
      <c r="F359" s="216"/>
      <c r="G359" s="216"/>
      <c r="H359" s="391"/>
    </row>
    <row r="360" spans="1:8" x14ac:dyDescent="0.25">
      <c r="A360" s="140" t="s">
        <v>2903</v>
      </c>
      <c r="B360" s="39">
        <v>358</v>
      </c>
      <c r="C360" s="138"/>
      <c r="D360" s="216"/>
      <c r="E360" s="216"/>
      <c r="F360" s="216"/>
      <c r="G360" s="216"/>
      <c r="H360" s="391"/>
    </row>
    <row r="361" spans="1:8" x14ac:dyDescent="0.25">
      <c r="A361" s="140" t="s">
        <v>2904</v>
      </c>
      <c r="B361" s="39">
        <v>359</v>
      </c>
      <c r="C361" s="138"/>
      <c r="D361" s="216"/>
      <c r="E361" s="216"/>
      <c r="F361" s="216"/>
      <c r="G361" s="216"/>
      <c r="H361" s="391"/>
    </row>
    <row r="362" spans="1:8" x14ac:dyDescent="0.25">
      <c r="A362" s="217" t="s">
        <v>2905</v>
      </c>
      <c r="B362" s="39">
        <v>360</v>
      </c>
      <c r="C362" s="138"/>
      <c r="D362" s="216"/>
      <c r="E362" s="216"/>
      <c r="F362" s="216"/>
      <c r="G362" s="216"/>
      <c r="H362" s="391"/>
    </row>
    <row r="363" spans="1:8" x14ac:dyDescent="0.25">
      <c r="A363" s="140" t="s">
        <v>2906</v>
      </c>
      <c r="B363" s="39">
        <v>361</v>
      </c>
      <c r="C363" s="138"/>
      <c r="D363" s="216"/>
      <c r="E363" s="216"/>
      <c r="F363" s="216"/>
      <c r="G363" s="216"/>
      <c r="H363" s="391"/>
    </row>
    <row r="364" spans="1:8" x14ac:dyDescent="0.25">
      <c r="A364" s="140" t="s">
        <v>2907</v>
      </c>
      <c r="B364" s="39">
        <v>362</v>
      </c>
      <c r="C364" s="138"/>
      <c r="D364" s="216"/>
      <c r="E364" s="216"/>
      <c r="F364" s="216"/>
      <c r="G364" s="216"/>
      <c r="H364" s="391"/>
    </row>
    <row r="365" spans="1:8" x14ac:dyDescent="0.25">
      <c r="A365" s="140" t="s">
        <v>2908</v>
      </c>
      <c r="B365" s="39">
        <v>363</v>
      </c>
      <c r="C365" s="138"/>
      <c r="D365" s="216"/>
      <c r="E365" s="216"/>
      <c r="F365" s="216"/>
      <c r="G365" s="216"/>
      <c r="H365" s="391"/>
    </row>
    <row r="366" spans="1:8" x14ac:dyDescent="0.25">
      <c r="A366" s="140" t="s">
        <v>2909</v>
      </c>
      <c r="B366" s="39">
        <v>364</v>
      </c>
      <c r="C366" s="138"/>
      <c r="D366" s="216"/>
      <c r="E366" s="216"/>
      <c r="F366" s="216"/>
      <c r="G366" s="216"/>
      <c r="H366" s="391"/>
    </row>
    <row r="367" spans="1:8" x14ac:dyDescent="0.25">
      <c r="A367" s="140" t="s">
        <v>2910</v>
      </c>
      <c r="B367" s="39">
        <v>365</v>
      </c>
      <c r="C367" s="138"/>
      <c r="D367" s="216"/>
      <c r="E367" s="216"/>
      <c r="F367" s="216"/>
      <c r="G367" s="216"/>
      <c r="H367" s="391"/>
    </row>
    <row r="368" spans="1:8" x14ac:dyDescent="0.25">
      <c r="A368" s="140" t="s">
        <v>2911</v>
      </c>
      <c r="B368" s="39">
        <v>366</v>
      </c>
      <c r="C368" s="138"/>
      <c r="D368" s="216"/>
      <c r="E368" s="216"/>
      <c r="F368" s="216"/>
      <c r="G368" s="216"/>
      <c r="H368" s="391"/>
    </row>
    <row r="369" spans="1:8" x14ac:dyDescent="0.25">
      <c r="A369" s="140" t="s">
        <v>2912</v>
      </c>
      <c r="B369" s="39">
        <v>367</v>
      </c>
      <c r="C369" s="138"/>
      <c r="D369" s="216"/>
      <c r="E369" s="216"/>
      <c r="F369" s="216"/>
      <c r="G369" s="216"/>
      <c r="H369" s="391"/>
    </row>
    <row r="370" spans="1:8" x14ac:dyDescent="0.25">
      <c r="A370" s="217" t="s">
        <v>2913</v>
      </c>
      <c r="B370" s="39">
        <v>368</v>
      </c>
      <c r="C370" s="138"/>
      <c r="D370" s="216"/>
      <c r="E370" s="216"/>
      <c r="F370" s="216"/>
      <c r="G370" s="216"/>
      <c r="H370" s="391"/>
    </row>
    <row r="371" spans="1:8" x14ac:dyDescent="0.25">
      <c r="A371" s="140" t="s">
        <v>2914</v>
      </c>
      <c r="B371" s="39">
        <v>369</v>
      </c>
      <c r="C371" s="138"/>
      <c r="D371" s="216"/>
      <c r="E371" s="216"/>
      <c r="F371" s="216"/>
      <c r="G371" s="216"/>
      <c r="H371" s="391"/>
    </row>
    <row r="372" spans="1:8" x14ac:dyDescent="0.25">
      <c r="A372" s="140" t="s">
        <v>2915</v>
      </c>
      <c r="B372" s="39">
        <v>370</v>
      </c>
      <c r="C372" s="138"/>
      <c r="D372" s="216"/>
      <c r="E372" s="216"/>
      <c r="F372" s="216"/>
      <c r="G372" s="216"/>
      <c r="H372" s="391"/>
    </row>
    <row r="373" spans="1:8" x14ac:dyDescent="0.25">
      <c r="A373" s="140" t="s">
        <v>2916</v>
      </c>
      <c r="B373" s="39">
        <v>371</v>
      </c>
      <c r="C373" s="138"/>
      <c r="D373" s="216"/>
      <c r="E373" s="216"/>
      <c r="F373" s="216"/>
      <c r="G373" s="216"/>
      <c r="H373" s="391"/>
    </row>
    <row r="374" spans="1:8" x14ac:dyDescent="0.25">
      <c r="A374" s="140" t="s">
        <v>2917</v>
      </c>
      <c r="B374" s="39">
        <v>372</v>
      </c>
      <c r="C374" s="138"/>
      <c r="D374" s="216"/>
      <c r="E374" s="216"/>
      <c r="F374" s="216"/>
      <c r="G374" s="216"/>
      <c r="H374" s="391"/>
    </row>
    <row r="375" spans="1:8" x14ac:dyDescent="0.25">
      <c r="A375" s="140" t="s">
        <v>2918</v>
      </c>
      <c r="B375" s="39">
        <v>373</v>
      </c>
      <c r="C375" s="138"/>
      <c r="D375" s="216"/>
      <c r="E375" s="216"/>
      <c r="F375" s="216"/>
      <c r="G375" s="216"/>
      <c r="H375" s="391"/>
    </row>
    <row r="376" spans="1:8" x14ac:dyDescent="0.25">
      <c r="A376" s="140" t="s">
        <v>2919</v>
      </c>
      <c r="B376" s="39">
        <v>374</v>
      </c>
      <c r="C376" s="138"/>
      <c r="D376" s="216"/>
      <c r="E376" s="216"/>
      <c r="F376" s="216"/>
      <c r="G376" s="216"/>
      <c r="H376" s="391"/>
    </row>
    <row r="377" spans="1:8" x14ac:dyDescent="0.25">
      <c r="A377" s="140" t="s">
        <v>2920</v>
      </c>
      <c r="B377" s="39">
        <v>375</v>
      </c>
      <c r="C377" s="138"/>
      <c r="D377" s="216"/>
      <c r="E377" s="216"/>
      <c r="F377" s="216"/>
      <c r="G377" s="216"/>
      <c r="H377" s="391"/>
    </row>
    <row r="378" spans="1:8" x14ac:dyDescent="0.25">
      <c r="A378" s="217" t="s">
        <v>2921</v>
      </c>
      <c r="B378" s="39">
        <v>376</v>
      </c>
      <c r="C378" s="138"/>
      <c r="D378" s="216"/>
      <c r="E378" s="216"/>
      <c r="F378" s="216"/>
      <c r="G378" s="216"/>
      <c r="H378" s="391"/>
    </row>
    <row r="379" spans="1:8" x14ac:dyDescent="0.25">
      <c r="A379" s="140" t="s">
        <v>2922</v>
      </c>
      <c r="B379" s="39">
        <v>377</v>
      </c>
      <c r="C379" s="138"/>
      <c r="D379" s="216"/>
      <c r="E379" s="216"/>
      <c r="F379" s="216"/>
      <c r="G379" s="216"/>
      <c r="H379" s="391"/>
    </row>
    <row r="380" spans="1:8" x14ac:dyDescent="0.25">
      <c r="A380" s="140" t="s">
        <v>2923</v>
      </c>
      <c r="B380" s="39">
        <v>378</v>
      </c>
      <c r="C380" s="138"/>
      <c r="D380" s="216"/>
      <c r="E380" s="216"/>
      <c r="F380" s="216"/>
      <c r="G380" s="216"/>
      <c r="H380" s="391"/>
    </row>
    <row r="381" spans="1:8" x14ac:dyDescent="0.25">
      <c r="A381" s="140" t="s">
        <v>2924</v>
      </c>
      <c r="B381" s="39">
        <v>379</v>
      </c>
      <c r="C381" s="138"/>
      <c r="D381" s="216"/>
      <c r="E381" s="216"/>
      <c r="F381" s="216"/>
      <c r="G381" s="216"/>
      <c r="H381" s="391"/>
    </row>
    <row r="382" spans="1:8" x14ac:dyDescent="0.25">
      <c r="A382" s="140" t="s">
        <v>2925</v>
      </c>
      <c r="B382" s="39">
        <v>380</v>
      </c>
      <c r="C382" s="138"/>
      <c r="D382" s="216"/>
      <c r="E382" s="216"/>
      <c r="F382" s="216"/>
      <c r="G382" s="216"/>
      <c r="H382" s="391"/>
    </row>
    <row r="383" spans="1:8" x14ac:dyDescent="0.25">
      <c r="A383" s="140" t="s">
        <v>2926</v>
      </c>
      <c r="B383" s="39">
        <v>381</v>
      </c>
      <c r="C383" s="138"/>
      <c r="D383" s="216"/>
      <c r="E383" s="216"/>
      <c r="F383" s="216"/>
      <c r="G383" s="216"/>
      <c r="H383" s="391"/>
    </row>
    <row r="384" spans="1:8" x14ac:dyDescent="0.25">
      <c r="A384" s="140" t="s">
        <v>2927</v>
      </c>
      <c r="B384" s="39">
        <v>382</v>
      </c>
      <c r="C384" s="138"/>
      <c r="D384" s="216"/>
      <c r="E384" s="216"/>
      <c r="F384" s="216"/>
      <c r="G384" s="216"/>
      <c r="H384" s="391"/>
    </row>
    <row r="385" spans="1:8" x14ac:dyDescent="0.25">
      <c r="A385" s="140" t="s">
        <v>2928</v>
      </c>
      <c r="B385" s="39">
        <v>383</v>
      </c>
      <c r="C385" s="138"/>
      <c r="D385" s="216"/>
      <c r="E385" s="216"/>
      <c r="F385" s="216"/>
      <c r="G385" s="216"/>
      <c r="H385" s="391"/>
    </row>
    <row r="386" spans="1:8" x14ac:dyDescent="0.25">
      <c r="A386" s="217" t="s">
        <v>2929</v>
      </c>
      <c r="B386" s="39">
        <v>384</v>
      </c>
      <c r="C386" s="138"/>
      <c r="D386" s="216"/>
      <c r="E386" s="216"/>
      <c r="F386" s="216"/>
      <c r="G386" s="216"/>
      <c r="H386" s="391"/>
    </row>
    <row r="387" spans="1:8" x14ac:dyDescent="0.25">
      <c r="A387" s="140" t="s">
        <v>2930</v>
      </c>
      <c r="B387" s="39">
        <v>385</v>
      </c>
      <c r="C387" s="138"/>
      <c r="D387" s="216"/>
      <c r="E387" s="216"/>
      <c r="F387" s="216"/>
      <c r="G387" s="216"/>
      <c r="H387" s="391"/>
    </row>
    <row r="388" spans="1:8" x14ac:dyDescent="0.25">
      <c r="A388" s="140" t="s">
        <v>2931</v>
      </c>
      <c r="B388" s="39">
        <v>386</v>
      </c>
      <c r="C388" s="138"/>
      <c r="D388" s="218"/>
      <c r="E388" s="218"/>
      <c r="F388" s="218"/>
      <c r="G388" s="218"/>
      <c r="H388" s="391"/>
    </row>
    <row r="389" spans="1:8" x14ac:dyDescent="0.25">
      <c r="A389" s="140" t="s">
        <v>2932</v>
      </c>
      <c r="B389" s="39">
        <v>387</v>
      </c>
      <c r="C389" s="138"/>
      <c r="D389" s="218"/>
      <c r="E389" s="218"/>
      <c r="F389" s="218"/>
      <c r="G389" s="218"/>
      <c r="H389" s="391"/>
    </row>
    <row r="390" spans="1:8" x14ac:dyDescent="0.25">
      <c r="A390" s="140" t="s">
        <v>2933</v>
      </c>
      <c r="B390" s="39">
        <v>388</v>
      </c>
      <c r="C390" s="138"/>
      <c r="D390" s="218"/>
      <c r="E390" s="218"/>
      <c r="F390" s="218"/>
      <c r="G390" s="218"/>
      <c r="H390" s="391"/>
    </row>
    <row r="391" spans="1:8" x14ac:dyDescent="0.25">
      <c r="A391" s="140" t="s">
        <v>2934</v>
      </c>
      <c r="B391" s="39">
        <v>389</v>
      </c>
      <c r="C391" s="138"/>
      <c r="D391" s="218"/>
      <c r="E391" s="218"/>
      <c r="F391" s="218"/>
      <c r="G391" s="218"/>
      <c r="H391" s="391"/>
    </row>
    <row r="392" spans="1:8" x14ac:dyDescent="0.25">
      <c r="A392" s="140" t="s">
        <v>2935</v>
      </c>
      <c r="B392" s="39">
        <v>390</v>
      </c>
      <c r="C392" s="138"/>
      <c r="D392" s="218"/>
      <c r="E392" s="218"/>
      <c r="F392" s="218"/>
      <c r="G392" s="218"/>
      <c r="H392" s="391"/>
    </row>
    <row r="393" spans="1:8" x14ac:dyDescent="0.25">
      <c r="A393" s="140" t="s">
        <v>2936</v>
      </c>
      <c r="B393" s="39">
        <v>391</v>
      </c>
      <c r="C393" s="138"/>
      <c r="D393" s="218"/>
      <c r="E393" s="218"/>
      <c r="F393" s="218"/>
      <c r="G393" s="218"/>
      <c r="H393" s="391"/>
    </row>
    <row r="394" spans="1:8" x14ac:dyDescent="0.25">
      <c r="A394" s="217" t="s">
        <v>2937</v>
      </c>
      <c r="B394" s="39">
        <v>392</v>
      </c>
      <c r="C394" s="138"/>
      <c r="D394" s="218"/>
      <c r="E394" s="218"/>
      <c r="F394" s="218"/>
      <c r="G394" s="218"/>
      <c r="H394" s="391"/>
    </row>
    <row r="395" spans="1:8" x14ac:dyDescent="0.25">
      <c r="A395" s="140" t="s">
        <v>2938</v>
      </c>
      <c r="B395" s="39">
        <v>393</v>
      </c>
      <c r="C395" s="138"/>
      <c r="D395" s="218"/>
      <c r="E395" s="218"/>
      <c r="F395" s="218"/>
      <c r="G395" s="218"/>
      <c r="H395" s="391"/>
    </row>
    <row r="396" spans="1:8" x14ac:dyDescent="0.25">
      <c r="A396" s="140" t="s">
        <v>2939</v>
      </c>
      <c r="B396" s="39">
        <v>394</v>
      </c>
      <c r="C396" s="138"/>
      <c r="D396" s="216"/>
      <c r="E396" s="216"/>
      <c r="F396" s="216"/>
      <c r="G396" s="216"/>
      <c r="H396" s="391"/>
    </row>
    <row r="397" spans="1:8" x14ac:dyDescent="0.25">
      <c r="A397" s="140" t="s">
        <v>2940</v>
      </c>
      <c r="B397" s="39">
        <v>395</v>
      </c>
      <c r="C397" s="138"/>
      <c r="D397" s="216"/>
      <c r="E397" s="216"/>
      <c r="F397" s="216"/>
      <c r="G397" s="216"/>
      <c r="H397" s="391"/>
    </row>
    <row r="398" spans="1:8" x14ac:dyDescent="0.25">
      <c r="A398" s="140" t="s">
        <v>2941</v>
      </c>
      <c r="B398" s="39">
        <v>396</v>
      </c>
      <c r="C398" s="138"/>
      <c r="D398" s="216"/>
      <c r="E398" s="216"/>
      <c r="F398" s="216"/>
      <c r="G398" s="216"/>
      <c r="H398" s="391"/>
    </row>
    <row r="399" spans="1:8" x14ac:dyDescent="0.25">
      <c r="A399" s="140" t="s">
        <v>2942</v>
      </c>
      <c r="B399" s="39">
        <v>397</v>
      </c>
      <c r="C399" s="138"/>
      <c r="D399" s="216"/>
      <c r="E399" s="216"/>
      <c r="F399" s="216"/>
      <c r="G399" s="216"/>
      <c r="H399" s="391"/>
    </row>
    <row r="400" spans="1:8" x14ac:dyDescent="0.25">
      <c r="A400" s="140" t="s">
        <v>2943</v>
      </c>
      <c r="B400" s="39">
        <v>398</v>
      </c>
      <c r="C400" s="138"/>
      <c r="D400" s="218"/>
      <c r="E400" s="218"/>
      <c r="F400" s="218"/>
      <c r="G400" s="218"/>
      <c r="H400" s="391"/>
    </row>
    <row r="401" spans="1:8" x14ac:dyDescent="0.25">
      <c r="A401" s="140" t="s">
        <v>2944</v>
      </c>
      <c r="B401" s="39">
        <v>399</v>
      </c>
      <c r="C401" s="138"/>
      <c r="D401" s="218"/>
      <c r="E401" s="218"/>
      <c r="F401" s="218"/>
      <c r="G401" s="218"/>
      <c r="H401" s="391"/>
    </row>
    <row r="402" spans="1:8" x14ac:dyDescent="0.25">
      <c r="A402" s="217" t="s">
        <v>2945</v>
      </c>
      <c r="B402" s="39">
        <v>400</v>
      </c>
      <c r="C402" s="138"/>
      <c r="D402" s="218"/>
      <c r="E402" s="218"/>
      <c r="F402" s="218"/>
      <c r="G402" s="218"/>
      <c r="H402" s="391"/>
    </row>
    <row r="403" spans="1:8" x14ac:dyDescent="0.25">
      <c r="A403" s="140" t="s">
        <v>2946</v>
      </c>
      <c r="B403" s="39">
        <v>401</v>
      </c>
      <c r="C403" s="138"/>
      <c r="D403" s="216"/>
      <c r="E403" s="216"/>
      <c r="F403" s="216"/>
      <c r="G403" s="216"/>
      <c r="H403" s="391"/>
    </row>
    <row r="404" spans="1:8" x14ac:dyDescent="0.25">
      <c r="A404" s="140" t="s">
        <v>2947</v>
      </c>
      <c r="B404" s="39">
        <v>402</v>
      </c>
      <c r="C404" s="138"/>
      <c r="D404" s="216"/>
      <c r="E404" s="216"/>
      <c r="F404" s="216"/>
      <c r="G404" s="216"/>
      <c r="H404" s="391"/>
    </row>
    <row r="405" spans="1:8" x14ac:dyDescent="0.25">
      <c r="A405" s="140" t="s">
        <v>2948</v>
      </c>
      <c r="B405" s="39">
        <v>403</v>
      </c>
      <c r="C405" s="138"/>
      <c r="D405" s="216"/>
      <c r="E405" s="216"/>
      <c r="F405" s="216"/>
      <c r="G405" s="216"/>
      <c r="H405" s="391"/>
    </row>
    <row r="406" spans="1:8" x14ac:dyDescent="0.25">
      <c r="A406" s="140" t="s">
        <v>2949</v>
      </c>
      <c r="B406" s="39">
        <v>404</v>
      </c>
      <c r="C406" s="138"/>
      <c r="D406" s="216"/>
      <c r="E406" s="216"/>
      <c r="F406" s="216"/>
      <c r="G406" s="216"/>
      <c r="H406" s="391"/>
    </row>
    <row r="407" spans="1:8" x14ac:dyDescent="0.25">
      <c r="A407" s="140" t="s">
        <v>2950</v>
      </c>
      <c r="B407" s="39">
        <v>405</v>
      </c>
      <c r="C407" s="138"/>
      <c r="D407" s="216"/>
      <c r="E407" s="216"/>
      <c r="F407" s="216"/>
      <c r="G407" s="216"/>
      <c r="H407" s="391"/>
    </row>
    <row r="408" spans="1:8" x14ac:dyDescent="0.25">
      <c r="A408" s="140" t="s">
        <v>2951</v>
      </c>
      <c r="B408" s="39">
        <v>406</v>
      </c>
      <c r="C408" s="138"/>
      <c r="D408" s="216"/>
      <c r="E408" s="216"/>
      <c r="F408" s="216"/>
      <c r="G408" s="216"/>
      <c r="H408" s="391"/>
    </row>
    <row r="409" spans="1:8" x14ac:dyDescent="0.25">
      <c r="A409" s="140" t="s">
        <v>2952</v>
      </c>
      <c r="B409" s="39">
        <v>407</v>
      </c>
      <c r="C409" s="138"/>
      <c r="D409" s="216"/>
      <c r="E409" s="216"/>
      <c r="F409" s="216"/>
      <c r="G409" s="216"/>
      <c r="H409" s="391"/>
    </row>
    <row r="410" spans="1:8" x14ac:dyDescent="0.25">
      <c r="A410" s="217" t="s">
        <v>2953</v>
      </c>
      <c r="B410" s="39">
        <v>408</v>
      </c>
      <c r="C410" s="138"/>
      <c r="D410" s="216"/>
      <c r="E410" s="216"/>
      <c r="F410" s="216"/>
      <c r="G410" s="216"/>
      <c r="H410" s="391"/>
    </row>
    <row r="411" spans="1:8" x14ac:dyDescent="0.25">
      <c r="A411" s="140" t="s">
        <v>2954</v>
      </c>
      <c r="B411" s="39">
        <v>409</v>
      </c>
      <c r="C411" s="138"/>
      <c r="D411" s="216"/>
      <c r="E411" s="216"/>
      <c r="F411" s="216"/>
      <c r="G411" s="216"/>
      <c r="H411" s="391"/>
    </row>
    <row r="412" spans="1:8" x14ac:dyDescent="0.25">
      <c r="A412" s="140" t="s">
        <v>2955</v>
      </c>
      <c r="B412" s="39">
        <v>410</v>
      </c>
      <c r="C412" s="138"/>
      <c r="D412" s="216"/>
      <c r="E412" s="216"/>
      <c r="F412" s="216"/>
      <c r="G412" s="216"/>
      <c r="H412" s="391"/>
    </row>
    <row r="413" spans="1:8" x14ac:dyDescent="0.25">
      <c r="A413" s="140" t="s">
        <v>2956</v>
      </c>
      <c r="B413" s="39">
        <v>411</v>
      </c>
      <c r="C413" s="138"/>
      <c r="D413" s="216"/>
      <c r="E413" s="216"/>
      <c r="F413" s="216"/>
      <c r="G413" s="216"/>
      <c r="H413" s="391"/>
    </row>
    <row r="414" spans="1:8" x14ac:dyDescent="0.25">
      <c r="A414" s="140" t="s">
        <v>2957</v>
      </c>
      <c r="B414" s="39">
        <v>412</v>
      </c>
      <c r="C414" s="138"/>
      <c r="D414" s="216"/>
      <c r="E414" s="216"/>
      <c r="F414" s="216"/>
      <c r="G414" s="216"/>
      <c r="H414" s="391"/>
    </row>
    <row r="415" spans="1:8" x14ac:dyDescent="0.25">
      <c r="A415" s="140" t="s">
        <v>2958</v>
      </c>
      <c r="B415" s="39">
        <v>413</v>
      </c>
      <c r="C415" s="138"/>
      <c r="D415" s="216"/>
      <c r="E415" s="216"/>
      <c r="F415" s="216"/>
      <c r="G415" s="216"/>
      <c r="H415" s="391"/>
    </row>
    <row r="416" spans="1:8" x14ac:dyDescent="0.25">
      <c r="A416" s="140" t="s">
        <v>2959</v>
      </c>
      <c r="B416" s="39">
        <v>414</v>
      </c>
      <c r="C416" s="138"/>
      <c r="D416" s="218"/>
      <c r="E416" s="218"/>
      <c r="F416" s="218"/>
      <c r="G416" s="218"/>
      <c r="H416" s="391"/>
    </row>
    <row r="417" spans="1:8" x14ac:dyDescent="0.25">
      <c r="A417" s="140" t="s">
        <v>2960</v>
      </c>
      <c r="B417" s="39">
        <v>415</v>
      </c>
      <c r="C417" s="138"/>
      <c r="D417" s="218"/>
      <c r="E417" s="218"/>
      <c r="F417" s="218"/>
      <c r="G417" s="218"/>
      <c r="H417" s="391"/>
    </row>
    <row r="418" spans="1:8" x14ac:dyDescent="0.25">
      <c r="A418" s="217" t="s">
        <v>2961</v>
      </c>
      <c r="B418" s="39">
        <v>416</v>
      </c>
      <c r="C418" s="138"/>
      <c r="D418" s="218"/>
      <c r="E418" s="218"/>
      <c r="F418" s="218"/>
      <c r="G418" s="218"/>
      <c r="H418" s="391"/>
    </row>
    <row r="419" spans="1:8" x14ac:dyDescent="0.25">
      <c r="A419" s="140" t="s">
        <v>2962</v>
      </c>
      <c r="B419" s="39">
        <v>417</v>
      </c>
      <c r="C419" s="138"/>
      <c r="D419" s="218"/>
      <c r="E419" s="218"/>
      <c r="F419" s="218"/>
      <c r="G419" s="218"/>
      <c r="H419" s="391"/>
    </row>
    <row r="420" spans="1:8" x14ac:dyDescent="0.25">
      <c r="A420" s="140" t="s">
        <v>2963</v>
      </c>
      <c r="B420" s="39">
        <v>418</v>
      </c>
      <c r="C420" s="138"/>
      <c r="D420" s="218"/>
      <c r="E420" s="218"/>
      <c r="F420" s="218"/>
      <c r="G420" s="218"/>
      <c r="H420" s="391"/>
    </row>
    <row r="421" spans="1:8" x14ac:dyDescent="0.25">
      <c r="A421" s="140" t="s">
        <v>2964</v>
      </c>
      <c r="B421" s="39">
        <v>419</v>
      </c>
      <c r="C421" s="138"/>
      <c r="D421" s="218"/>
      <c r="E421" s="218"/>
      <c r="F421" s="218"/>
      <c r="G421" s="218"/>
      <c r="H421" s="391"/>
    </row>
    <row r="422" spans="1:8" x14ac:dyDescent="0.25">
      <c r="A422" s="140" t="s">
        <v>2965</v>
      </c>
      <c r="B422" s="39">
        <v>420</v>
      </c>
      <c r="C422" s="138"/>
      <c r="D422" s="216"/>
      <c r="E422" s="216"/>
      <c r="F422" s="216"/>
      <c r="G422" s="216"/>
      <c r="H422" s="391"/>
    </row>
    <row r="423" spans="1:8" x14ac:dyDescent="0.25">
      <c r="A423" s="140" t="s">
        <v>2966</v>
      </c>
      <c r="B423" s="39">
        <v>421</v>
      </c>
      <c r="C423" s="138"/>
      <c r="D423" s="216"/>
      <c r="E423" s="216"/>
      <c r="F423" s="216"/>
      <c r="G423" s="216"/>
      <c r="H423" s="391"/>
    </row>
    <row r="424" spans="1:8" x14ac:dyDescent="0.25">
      <c r="A424" s="140" t="s">
        <v>2967</v>
      </c>
      <c r="B424" s="39">
        <v>422</v>
      </c>
      <c r="C424" s="138"/>
      <c r="D424" s="216"/>
      <c r="E424" s="216"/>
      <c r="F424" s="216"/>
      <c r="G424" s="216"/>
      <c r="H424" s="391"/>
    </row>
    <row r="425" spans="1:8" x14ac:dyDescent="0.25">
      <c r="A425" s="140" t="s">
        <v>2968</v>
      </c>
      <c r="B425" s="39">
        <v>423</v>
      </c>
      <c r="C425" s="138"/>
      <c r="D425" s="216"/>
      <c r="E425" s="216"/>
      <c r="F425" s="216"/>
      <c r="G425" s="216"/>
      <c r="H425" s="391"/>
    </row>
    <row r="426" spans="1:8" x14ac:dyDescent="0.25">
      <c r="A426" s="217" t="s">
        <v>2969</v>
      </c>
      <c r="B426" s="39">
        <v>424</v>
      </c>
      <c r="C426" s="138"/>
      <c r="D426" s="216"/>
      <c r="E426" s="216"/>
      <c r="F426" s="216"/>
      <c r="G426" s="216"/>
      <c r="H426" s="391"/>
    </row>
    <row r="427" spans="1:8" x14ac:dyDescent="0.25">
      <c r="A427" s="140" t="s">
        <v>2970</v>
      </c>
      <c r="B427" s="39">
        <v>425</v>
      </c>
      <c r="C427" s="138"/>
      <c r="D427" s="216"/>
      <c r="E427" s="216"/>
      <c r="F427" s="216"/>
      <c r="G427" s="216"/>
      <c r="H427" s="391"/>
    </row>
    <row r="428" spans="1:8" x14ac:dyDescent="0.25">
      <c r="A428" s="140" t="s">
        <v>2971</v>
      </c>
      <c r="B428" s="39">
        <v>426</v>
      </c>
      <c r="C428" s="138"/>
      <c r="D428" s="216"/>
      <c r="E428" s="216"/>
      <c r="F428" s="216"/>
      <c r="G428" s="216"/>
      <c r="H428" s="391"/>
    </row>
    <row r="429" spans="1:8" x14ac:dyDescent="0.25">
      <c r="A429" s="140" t="s">
        <v>2972</v>
      </c>
      <c r="B429" s="39">
        <v>427</v>
      </c>
      <c r="C429" s="138"/>
      <c r="D429" s="216"/>
      <c r="E429" s="216"/>
      <c r="F429" s="216"/>
      <c r="G429" s="216"/>
      <c r="H429" s="391"/>
    </row>
    <row r="430" spans="1:8" x14ac:dyDescent="0.25">
      <c r="A430" s="140" t="s">
        <v>2973</v>
      </c>
      <c r="B430" s="39">
        <v>428</v>
      </c>
      <c r="C430" s="138"/>
      <c r="D430" s="216"/>
      <c r="E430" s="216"/>
      <c r="F430" s="216"/>
      <c r="G430" s="216"/>
      <c r="H430" s="391"/>
    </row>
    <row r="431" spans="1:8" x14ac:dyDescent="0.25">
      <c r="A431" s="140" t="s">
        <v>2974</v>
      </c>
      <c r="B431" s="39">
        <v>429</v>
      </c>
      <c r="C431" s="138"/>
      <c r="D431" s="216"/>
      <c r="E431" s="216"/>
      <c r="F431" s="216"/>
      <c r="G431" s="216"/>
      <c r="H431" s="391"/>
    </row>
    <row r="432" spans="1:8" x14ac:dyDescent="0.25">
      <c r="A432" s="140" t="s">
        <v>2975</v>
      </c>
      <c r="B432" s="39">
        <v>430</v>
      </c>
      <c r="C432" s="138"/>
      <c r="D432" s="216"/>
      <c r="E432" s="216"/>
      <c r="F432" s="216"/>
      <c r="G432" s="216"/>
      <c r="H432" s="391"/>
    </row>
    <row r="433" spans="1:8" x14ac:dyDescent="0.25">
      <c r="A433" s="140" t="s">
        <v>2976</v>
      </c>
      <c r="B433" s="39">
        <v>431</v>
      </c>
      <c r="C433" s="138"/>
      <c r="D433" s="216"/>
      <c r="E433" s="216"/>
      <c r="F433" s="216"/>
      <c r="G433" s="216"/>
      <c r="H433" s="391"/>
    </row>
    <row r="434" spans="1:8" x14ac:dyDescent="0.25">
      <c r="A434" s="217" t="s">
        <v>2977</v>
      </c>
      <c r="B434" s="39">
        <v>432</v>
      </c>
      <c r="C434" s="138"/>
      <c r="D434" s="216"/>
      <c r="E434" s="216"/>
      <c r="F434" s="216"/>
      <c r="G434" s="216"/>
      <c r="H434" s="391"/>
    </row>
    <row r="435" spans="1:8" x14ac:dyDescent="0.25">
      <c r="A435" s="140" t="s">
        <v>2978</v>
      </c>
      <c r="B435" s="39">
        <v>433</v>
      </c>
      <c r="C435" s="138"/>
      <c r="D435" s="216"/>
      <c r="E435" s="216"/>
      <c r="F435" s="216"/>
      <c r="G435" s="216"/>
      <c r="H435" s="391"/>
    </row>
    <row r="436" spans="1:8" x14ac:dyDescent="0.25">
      <c r="A436" s="140" t="s">
        <v>2979</v>
      </c>
      <c r="B436" s="39">
        <v>434</v>
      </c>
      <c r="C436" s="138"/>
      <c r="D436" s="216"/>
      <c r="E436" s="216"/>
      <c r="F436" s="216"/>
      <c r="G436" s="216"/>
      <c r="H436" s="391"/>
    </row>
    <row r="437" spans="1:8" x14ac:dyDescent="0.25">
      <c r="A437" s="140" t="s">
        <v>2980</v>
      </c>
      <c r="B437" s="39">
        <v>435</v>
      </c>
      <c r="C437" s="138"/>
      <c r="D437" s="216"/>
      <c r="E437" s="216"/>
      <c r="F437" s="216"/>
      <c r="G437" s="216"/>
      <c r="H437" s="391"/>
    </row>
    <row r="438" spans="1:8" x14ac:dyDescent="0.25">
      <c r="A438" s="140" t="s">
        <v>2981</v>
      </c>
      <c r="B438" s="39">
        <v>436</v>
      </c>
      <c r="C438" s="138"/>
      <c r="D438" s="216"/>
      <c r="E438" s="216"/>
      <c r="F438" s="216"/>
      <c r="G438" s="216"/>
      <c r="H438" s="391"/>
    </row>
    <row r="439" spans="1:8" x14ac:dyDescent="0.25">
      <c r="A439" s="140" t="s">
        <v>2982</v>
      </c>
      <c r="B439" s="39">
        <v>437</v>
      </c>
      <c r="C439" s="138"/>
      <c r="D439" s="216"/>
      <c r="E439" s="216"/>
      <c r="F439" s="216"/>
      <c r="G439" s="216"/>
      <c r="H439" s="391"/>
    </row>
    <row r="440" spans="1:8" x14ac:dyDescent="0.25">
      <c r="A440" s="140" t="s">
        <v>2983</v>
      </c>
      <c r="B440" s="39">
        <v>438</v>
      </c>
      <c r="C440" s="138"/>
      <c r="D440" s="216"/>
      <c r="E440" s="216"/>
      <c r="F440" s="216"/>
      <c r="G440" s="216"/>
      <c r="H440" s="391"/>
    </row>
    <row r="441" spans="1:8" x14ac:dyDescent="0.25">
      <c r="A441" s="140" t="s">
        <v>2984</v>
      </c>
      <c r="B441" s="39">
        <v>439</v>
      </c>
      <c r="C441" s="138"/>
      <c r="D441" s="216"/>
      <c r="E441" s="216"/>
      <c r="F441" s="216"/>
      <c r="G441" s="216"/>
      <c r="H441" s="391"/>
    </row>
    <row r="442" spans="1:8" x14ac:dyDescent="0.25">
      <c r="A442" s="217" t="s">
        <v>2985</v>
      </c>
      <c r="B442" s="39">
        <v>440</v>
      </c>
      <c r="C442" s="138"/>
      <c r="D442" s="216"/>
      <c r="E442" s="216"/>
      <c r="F442" s="216"/>
      <c r="G442" s="216"/>
      <c r="H442" s="391"/>
    </row>
    <row r="443" spans="1:8" x14ac:dyDescent="0.25">
      <c r="A443" s="140" t="s">
        <v>2986</v>
      </c>
      <c r="B443" s="39">
        <v>441</v>
      </c>
      <c r="C443" s="138"/>
      <c r="D443" s="216"/>
      <c r="E443" s="216"/>
      <c r="F443" s="216"/>
      <c r="G443" s="216"/>
      <c r="H443" s="391"/>
    </row>
    <row r="444" spans="1:8" x14ac:dyDescent="0.25">
      <c r="A444" s="140" t="s">
        <v>2987</v>
      </c>
      <c r="B444" s="39">
        <v>442</v>
      </c>
      <c r="C444" s="138"/>
      <c r="D444" s="216"/>
      <c r="E444" s="216"/>
      <c r="F444" s="216"/>
      <c r="G444" s="216"/>
      <c r="H444" s="391"/>
    </row>
    <row r="445" spans="1:8" x14ac:dyDescent="0.25">
      <c r="A445" s="140" t="s">
        <v>2988</v>
      </c>
      <c r="B445" s="39">
        <v>443</v>
      </c>
      <c r="C445" s="138"/>
      <c r="D445" s="216"/>
      <c r="E445" s="216"/>
      <c r="F445" s="216"/>
      <c r="G445" s="216"/>
      <c r="H445" s="391"/>
    </row>
    <row r="446" spans="1:8" x14ac:dyDescent="0.25">
      <c r="A446" s="140" t="s">
        <v>2989</v>
      </c>
      <c r="B446" s="39">
        <v>444</v>
      </c>
      <c r="C446" s="138"/>
      <c r="D446" s="216"/>
      <c r="E446" s="216"/>
      <c r="F446" s="216"/>
      <c r="G446" s="216"/>
      <c r="H446" s="391"/>
    </row>
    <row r="447" spans="1:8" x14ac:dyDescent="0.25">
      <c r="A447" s="140" t="s">
        <v>2990</v>
      </c>
      <c r="B447" s="39">
        <v>445</v>
      </c>
      <c r="C447" s="138"/>
      <c r="D447" s="216"/>
      <c r="E447" s="216"/>
      <c r="F447" s="216"/>
      <c r="G447" s="216"/>
      <c r="H447" s="391"/>
    </row>
    <row r="448" spans="1:8" x14ac:dyDescent="0.25">
      <c r="A448" s="140" t="s">
        <v>2991</v>
      </c>
      <c r="B448" s="39">
        <v>446</v>
      </c>
      <c r="C448" s="138"/>
      <c r="D448" s="216"/>
      <c r="E448" s="216"/>
      <c r="F448" s="216"/>
      <c r="G448" s="216"/>
      <c r="H448" s="391"/>
    </row>
    <row r="449" spans="1:8" x14ac:dyDescent="0.25">
      <c r="A449" s="140" t="s">
        <v>2992</v>
      </c>
      <c r="B449" s="39">
        <v>447</v>
      </c>
      <c r="C449" s="138"/>
      <c r="D449" s="216"/>
      <c r="E449" s="216"/>
      <c r="F449" s="216"/>
      <c r="G449" s="216"/>
      <c r="H449" s="391"/>
    </row>
    <row r="450" spans="1:8" x14ac:dyDescent="0.25">
      <c r="A450" s="217" t="s">
        <v>2993</v>
      </c>
      <c r="B450" s="39">
        <v>448</v>
      </c>
      <c r="C450" s="138"/>
      <c r="D450" s="216"/>
      <c r="E450" s="216"/>
      <c r="F450" s="216"/>
      <c r="G450" s="216"/>
      <c r="H450" s="391"/>
    </row>
    <row r="451" spans="1:8" x14ac:dyDescent="0.25">
      <c r="A451" s="140" t="s">
        <v>2994</v>
      </c>
      <c r="B451" s="39">
        <v>449</v>
      </c>
      <c r="C451" s="138"/>
      <c r="D451" s="216"/>
      <c r="E451" s="216"/>
      <c r="F451" s="216"/>
      <c r="G451" s="216"/>
      <c r="H451" s="391"/>
    </row>
    <row r="452" spans="1:8" x14ac:dyDescent="0.25">
      <c r="A452" s="140" t="s">
        <v>2995</v>
      </c>
      <c r="B452" s="39">
        <v>450</v>
      </c>
      <c r="C452" s="138"/>
      <c r="D452" s="216"/>
      <c r="E452" s="216"/>
      <c r="F452" s="216"/>
      <c r="G452" s="216"/>
      <c r="H452" s="391"/>
    </row>
    <row r="453" spans="1:8" x14ac:dyDescent="0.25">
      <c r="A453" s="140" t="s">
        <v>2996</v>
      </c>
      <c r="B453" s="39">
        <v>451</v>
      </c>
      <c r="C453" s="138"/>
      <c r="D453" s="216"/>
      <c r="E453" s="216"/>
      <c r="F453" s="216"/>
      <c r="G453" s="216"/>
      <c r="H453" s="391"/>
    </row>
    <row r="454" spans="1:8" x14ac:dyDescent="0.25">
      <c r="A454" s="140" t="s">
        <v>2997</v>
      </c>
      <c r="B454" s="39">
        <v>452</v>
      </c>
      <c r="C454" s="138"/>
      <c r="D454" s="216"/>
      <c r="E454" s="216"/>
      <c r="F454" s="216"/>
      <c r="G454" s="216"/>
      <c r="H454" s="391"/>
    </row>
    <row r="455" spans="1:8" x14ac:dyDescent="0.25">
      <c r="A455" s="140" t="s">
        <v>2998</v>
      </c>
      <c r="B455" s="39">
        <v>453</v>
      </c>
      <c r="C455" s="138"/>
      <c r="D455" s="216"/>
      <c r="E455" s="216"/>
      <c r="F455" s="216"/>
      <c r="G455" s="216"/>
      <c r="H455" s="391"/>
    </row>
    <row r="456" spans="1:8" x14ac:dyDescent="0.25">
      <c r="A456" s="140" t="s">
        <v>2999</v>
      </c>
      <c r="B456" s="39">
        <v>454</v>
      </c>
      <c r="C456" s="138"/>
      <c r="D456" s="216"/>
      <c r="E456" s="216"/>
      <c r="F456" s="216"/>
      <c r="G456" s="216"/>
      <c r="H456" s="391"/>
    </row>
    <row r="457" spans="1:8" x14ac:dyDescent="0.25">
      <c r="A457" s="140" t="s">
        <v>3000</v>
      </c>
      <c r="B457" s="39">
        <v>455</v>
      </c>
      <c r="C457" s="138"/>
      <c r="D457" s="216"/>
      <c r="E457" s="216"/>
      <c r="F457" s="216"/>
      <c r="G457" s="216"/>
      <c r="H457" s="391"/>
    </row>
    <row r="458" spans="1:8" x14ac:dyDescent="0.25">
      <c r="A458" s="217" t="s">
        <v>3001</v>
      </c>
      <c r="B458" s="39">
        <v>456</v>
      </c>
      <c r="C458" s="138"/>
      <c r="D458" s="216"/>
      <c r="E458" s="216"/>
      <c r="F458" s="216"/>
      <c r="G458" s="216"/>
      <c r="H458" s="391"/>
    </row>
    <row r="459" spans="1:8" x14ac:dyDescent="0.25">
      <c r="A459" s="140" t="s">
        <v>3002</v>
      </c>
      <c r="B459" s="39">
        <v>457</v>
      </c>
      <c r="C459" s="138"/>
      <c r="D459" s="216"/>
      <c r="E459" s="216"/>
      <c r="F459" s="216"/>
      <c r="G459" s="216"/>
      <c r="H459" s="391"/>
    </row>
    <row r="460" spans="1:8" x14ac:dyDescent="0.25">
      <c r="A460" s="140" t="s">
        <v>3003</v>
      </c>
      <c r="B460" s="39">
        <v>458</v>
      </c>
      <c r="C460" s="138"/>
      <c r="D460" s="216"/>
      <c r="E460" s="216"/>
      <c r="F460" s="216"/>
      <c r="G460" s="216"/>
      <c r="H460" s="391"/>
    </row>
    <row r="461" spans="1:8" x14ac:dyDescent="0.25">
      <c r="A461" s="140" t="s">
        <v>3004</v>
      </c>
      <c r="B461" s="39">
        <v>459</v>
      </c>
      <c r="C461" s="138"/>
      <c r="D461" s="216"/>
      <c r="E461" s="216"/>
      <c r="F461" s="216"/>
      <c r="G461" s="216"/>
      <c r="H461" s="391"/>
    </row>
    <row r="462" spans="1:8" x14ac:dyDescent="0.25">
      <c r="A462" s="140" t="s">
        <v>3005</v>
      </c>
      <c r="B462" s="39">
        <v>460</v>
      </c>
      <c r="C462" s="138"/>
      <c r="D462" s="216"/>
      <c r="E462" s="216"/>
      <c r="F462" s="216"/>
      <c r="G462" s="216"/>
      <c r="H462" s="391"/>
    </row>
    <row r="463" spans="1:8" x14ac:dyDescent="0.25">
      <c r="A463" s="140" t="s">
        <v>3006</v>
      </c>
      <c r="B463" s="39">
        <v>461</v>
      </c>
      <c r="C463" s="138"/>
      <c r="D463" s="216"/>
      <c r="E463" s="216"/>
      <c r="F463" s="216"/>
      <c r="G463" s="216"/>
      <c r="H463" s="391"/>
    </row>
    <row r="464" spans="1:8" x14ac:dyDescent="0.25">
      <c r="A464" s="140" t="s">
        <v>3007</v>
      </c>
      <c r="B464" s="39">
        <v>462</v>
      </c>
      <c r="C464" s="138"/>
      <c r="D464" s="216"/>
      <c r="E464" s="216"/>
      <c r="F464" s="216"/>
      <c r="G464" s="216"/>
      <c r="H464" s="391"/>
    </row>
    <row r="465" spans="1:8" x14ac:dyDescent="0.25">
      <c r="A465" s="140" t="s">
        <v>3008</v>
      </c>
      <c r="B465" s="39">
        <v>463</v>
      </c>
      <c r="C465" s="138"/>
      <c r="D465" s="216"/>
      <c r="E465" s="216"/>
      <c r="F465" s="216"/>
      <c r="G465" s="216"/>
      <c r="H465" s="391"/>
    </row>
    <row r="466" spans="1:8" x14ac:dyDescent="0.25">
      <c r="A466" s="217" t="s">
        <v>3009</v>
      </c>
      <c r="B466" s="39">
        <v>464</v>
      </c>
      <c r="C466" s="138"/>
      <c r="D466" s="216"/>
      <c r="E466" s="216"/>
      <c r="F466" s="216"/>
      <c r="G466" s="216"/>
      <c r="H466" s="391"/>
    </row>
    <row r="467" spans="1:8" x14ac:dyDescent="0.25">
      <c r="A467" s="140" t="s">
        <v>3010</v>
      </c>
      <c r="B467" s="39">
        <v>465</v>
      </c>
      <c r="C467" s="138"/>
      <c r="D467" s="216"/>
      <c r="E467" s="216"/>
      <c r="F467" s="216"/>
      <c r="G467" s="216"/>
      <c r="H467" s="391"/>
    </row>
    <row r="468" spans="1:8" x14ac:dyDescent="0.25">
      <c r="A468" s="140" t="s">
        <v>3011</v>
      </c>
      <c r="B468" s="39">
        <v>466</v>
      </c>
      <c r="C468" s="138"/>
      <c r="D468" s="216"/>
      <c r="E468" s="216"/>
      <c r="F468" s="216"/>
      <c r="G468" s="216"/>
      <c r="H468" s="391"/>
    </row>
    <row r="469" spans="1:8" x14ac:dyDescent="0.25">
      <c r="A469" s="140" t="s">
        <v>3012</v>
      </c>
      <c r="B469" s="39">
        <v>467</v>
      </c>
      <c r="C469" s="138"/>
      <c r="D469" s="216"/>
      <c r="E469" s="216"/>
      <c r="F469" s="216"/>
      <c r="G469" s="216"/>
      <c r="H469" s="391"/>
    </row>
    <row r="470" spans="1:8" x14ac:dyDescent="0.25">
      <c r="A470" s="140" t="s">
        <v>3013</v>
      </c>
      <c r="B470" s="39">
        <v>468</v>
      </c>
      <c r="C470" s="138"/>
      <c r="D470" s="216"/>
      <c r="E470" s="216"/>
      <c r="F470" s="216"/>
      <c r="G470" s="216"/>
      <c r="H470" s="391"/>
    </row>
    <row r="471" spans="1:8" x14ac:dyDescent="0.25">
      <c r="A471" s="140" t="s">
        <v>3014</v>
      </c>
      <c r="B471" s="39">
        <v>469</v>
      </c>
      <c r="C471" s="138"/>
      <c r="D471" s="216"/>
      <c r="E471" s="216"/>
      <c r="F471" s="216"/>
      <c r="G471" s="216"/>
      <c r="H471" s="391"/>
    </row>
    <row r="472" spans="1:8" x14ac:dyDescent="0.25">
      <c r="A472" s="140" t="s">
        <v>3015</v>
      </c>
      <c r="B472" s="39">
        <v>470</v>
      </c>
      <c r="C472" s="138"/>
      <c r="D472" s="216"/>
      <c r="E472" s="216"/>
      <c r="F472" s="216"/>
      <c r="G472" s="216"/>
      <c r="H472" s="391"/>
    </row>
    <row r="473" spans="1:8" x14ac:dyDescent="0.25">
      <c r="A473" s="140" t="s">
        <v>3016</v>
      </c>
      <c r="B473" s="39">
        <v>471</v>
      </c>
      <c r="C473" s="138"/>
      <c r="D473" s="216"/>
      <c r="E473" s="216"/>
      <c r="F473" s="216"/>
      <c r="G473" s="216"/>
      <c r="H473" s="391"/>
    </row>
    <row r="474" spans="1:8" x14ac:dyDescent="0.25">
      <c r="A474" s="217" t="s">
        <v>3017</v>
      </c>
      <c r="B474" s="39">
        <v>472</v>
      </c>
      <c r="C474" s="138"/>
      <c r="D474" s="216"/>
      <c r="E474" s="216"/>
      <c r="F474" s="216"/>
      <c r="G474" s="216"/>
      <c r="H474" s="391"/>
    </row>
    <row r="475" spans="1:8" x14ac:dyDescent="0.25">
      <c r="A475" s="140" t="s">
        <v>3018</v>
      </c>
      <c r="B475" s="39">
        <v>473</v>
      </c>
      <c r="C475" s="138"/>
      <c r="D475" s="216"/>
      <c r="E475" s="216"/>
      <c r="F475" s="216"/>
      <c r="G475" s="216"/>
      <c r="H475" s="391"/>
    </row>
    <row r="476" spans="1:8" x14ac:dyDescent="0.25">
      <c r="A476" s="140" t="s">
        <v>3019</v>
      </c>
      <c r="B476" s="39">
        <v>474</v>
      </c>
      <c r="C476" s="138"/>
      <c r="D476" s="216"/>
      <c r="E476" s="216"/>
      <c r="F476" s="216"/>
      <c r="G476" s="216"/>
      <c r="H476" s="391"/>
    </row>
    <row r="477" spans="1:8" x14ac:dyDescent="0.25">
      <c r="A477" s="140" t="s">
        <v>3020</v>
      </c>
      <c r="B477" s="39">
        <v>475</v>
      </c>
      <c r="C477" s="138"/>
      <c r="D477" s="216"/>
      <c r="E477" s="216"/>
      <c r="F477" s="216"/>
      <c r="G477" s="216"/>
      <c r="H477" s="391"/>
    </row>
    <row r="478" spans="1:8" x14ac:dyDescent="0.25">
      <c r="A478" s="140" t="s">
        <v>3021</v>
      </c>
      <c r="B478" s="39">
        <v>476</v>
      </c>
      <c r="C478" s="138"/>
      <c r="D478" s="216"/>
      <c r="E478" s="216"/>
      <c r="F478" s="216"/>
      <c r="G478" s="216"/>
      <c r="H478" s="391"/>
    </row>
    <row r="479" spans="1:8" x14ac:dyDescent="0.25">
      <c r="A479" s="140" t="s">
        <v>3022</v>
      </c>
      <c r="B479" s="39">
        <v>477</v>
      </c>
      <c r="C479" s="138"/>
      <c r="D479" s="216"/>
      <c r="E479" s="216"/>
      <c r="F479" s="216"/>
      <c r="G479" s="216"/>
      <c r="H479" s="391"/>
    </row>
    <row r="480" spans="1:8" x14ac:dyDescent="0.25">
      <c r="A480" s="140" t="s">
        <v>3023</v>
      </c>
      <c r="B480" s="39">
        <v>478</v>
      </c>
      <c r="C480" s="138"/>
      <c r="D480" s="216"/>
      <c r="E480" s="216"/>
      <c r="F480" s="216"/>
      <c r="G480" s="216"/>
      <c r="H480" s="391"/>
    </row>
    <row r="481" spans="1:8" x14ac:dyDescent="0.25">
      <c r="A481" s="140" t="s">
        <v>3024</v>
      </c>
      <c r="B481" s="39">
        <v>479</v>
      </c>
      <c r="C481" s="138"/>
      <c r="D481" s="216"/>
      <c r="E481" s="216"/>
      <c r="F481" s="216"/>
      <c r="G481" s="216"/>
      <c r="H481" s="391"/>
    </row>
    <row r="482" spans="1:8" x14ac:dyDescent="0.25">
      <c r="A482" s="217" t="s">
        <v>3025</v>
      </c>
      <c r="B482" s="39">
        <v>480</v>
      </c>
      <c r="C482" s="138"/>
      <c r="D482" s="216"/>
      <c r="E482" s="216"/>
      <c r="F482" s="216"/>
      <c r="G482" s="216"/>
      <c r="H482" s="391"/>
    </row>
    <row r="483" spans="1:8" x14ac:dyDescent="0.25">
      <c r="A483" s="140" t="s">
        <v>3026</v>
      </c>
      <c r="B483" s="39">
        <v>481</v>
      </c>
      <c r="C483" s="138"/>
      <c r="D483" s="216"/>
      <c r="E483" s="216"/>
      <c r="F483" s="216"/>
      <c r="G483" s="216"/>
      <c r="H483" s="391"/>
    </row>
    <row r="484" spans="1:8" x14ac:dyDescent="0.25">
      <c r="A484" s="140" t="s">
        <v>3027</v>
      </c>
      <c r="B484" s="39">
        <v>482</v>
      </c>
      <c r="C484" s="138"/>
      <c r="D484" s="216"/>
      <c r="E484" s="216"/>
      <c r="F484" s="216"/>
      <c r="G484" s="216"/>
      <c r="H484" s="391"/>
    </row>
    <row r="485" spans="1:8" x14ac:dyDescent="0.25">
      <c r="A485" s="140" t="s">
        <v>3028</v>
      </c>
      <c r="B485" s="39">
        <v>483</v>
      </c>
      <c r="C485" s="138"/>
      <c r="D485" s="216"/>
      <c r="E485" s="216"/>
      <c r="F485" s="216"/>
      <c r="G485" s="216"/>
      <c r="H485" s="391"/>
    </row>
    <row r="486" spans="1:8" x14ac:dyDescent="0.25">
      <c r="A486" s="140" t="s">
        <v>3029</v>
      </c>
      <c r="B486" s="39">
        <v>484</v>
      </c>
      <c r="C486" s="138"/>
      <c r="D486" s="216"/>
      <c r="E486" s="216"/>
      <c r="F486" s="216"/>
      <c r="G486" s="216"/>
      <c r="H486" s="391"/>
    </row>
    <row r="487" spans="1:8" x14ac:dyDescent="0.25">
      <c r="A487" s="140" t="s">
        <v>3030</v>
      </c>
      <c r="B487" s="39">
        <v>485</v>
      </c>
      <c r="C487" s="138"/>
      <c r="D487" s="216"/>
      <c r="E487" s="216"/>
      <c r="F487" s="216"/>
      <c r="G487" s="216"/>
      <c r="H487" s="391"/>
    </row>
    <row r="488" spans="1:8" x14ac:dyDescent="0.25">
      <c r="A488" s="140" t="s">
        <v>3031</v>
      </c>
      <c r="B488" s="39">
        <v>486</v>
      </c>
      <c r="C488" s="138"/>
      <c r="D488" s="216"/>
      <c r="E488" s="216"/>
      <c r="F488" s="216"/>
      <c r="G488" s="216"/>
      <c r="H488" s="391"/>
    </row>
    <row r="489" spans="1:8" x14ac:dyDescent="0.25">
      <c r="A489" s="140" t="s">
        <v>3032</v>
      </c>
      <c r="B489" s="39">
        <v>487</v>
      </c>
      <c r="C489" s="138"/>
      <c r="D489" s="216"/>
      <c r="E489" s="216"/>
      <c r="F489" s="216"/>
      <c r="G489" s="216"/>
      <c r="H489" s="391"/>
    </row>
    <row r="490" spans="1:8" x14ac:dyDescent="0.25">
      <c r="A490" s="217" t="s">
        <v>3033</v>
      </c>
      <c r="B490" s="39">
        <v>488</v>
      </c>
      <c r="C490" s="138"/>
      <c r="D490" s="216"/>
      <c r="E490" s="216"/>
      <c r="F490" s="216"/>
      <c r="G490" s="216"/>
      <c r="H490" s="391"/>
    </row>
    <row r="491" spans="1:8" x14ac:dyDescent="0.25">
      <c r="A491" s="140" t="s">
        <v>3034</v>
      </c>
      <c r="B491" s="39">
        <v>489</v>
      </c>
      <c r="C491" s="138"/>
      <c r="D491" s="216"/>
      <c r="E491" s="216"/>
      <c r="F491" s="216"/>
      <c r="G491" s="216"/>
      <c r="H491" s="391"/>
    </row>
    <row r="492" spans="1:8" x14ac:dyDescent="0.25">
      <c r="A492" s="140" t="s">
        <v>3035</v>
      </c>
      <c r="B492" s="39">
        <v>490</v>
      </c>
      <c r="C492" s="138"/>
      <c r="D492" s="216"/>
      <c r="E492" s="216"/>
      <c r="F492" s="216"/>
      <c r="G492" s="216"/>
      <c r="H492" s="391"/>
    </row>
    <row r="493" spans="1:8" x14ac:dyDescent="0.25">
      <c r="A493" s="140" t="s">
        <v>3036</v>
      </c>
      <c r="B493" s="39">
        <v>491</v>
      </c>
      <c r="C493" s="138"/>
      <c r="D493" s="216"/>
      <c r="E493" s="216"/>
      <c r="F493" s="216"/>
      <c r="G493" s="216"/>
      <c r="H493" s="391"/>
    </row>
    <row r="494" spans="1:8" x14ac:dyDescent="0.25">
      <c r="A494" s="140" t="s">
        <v>3037</v>
      </c>
      <c r="B494" s="39">
        <v>492</v>
      </c>
      <c r="C494" s="138"/>
      <c r="D494" s="216"/>
      <c r="E494" s="216"/>
      <c r="F494" s="216"/>
      <c r="G494" s="216"/>
      <c r="H494" s="391"/>
    </row>
    <row r="495" spans="1:8" x14ac:dyDescent="0.25">
      <c r="A495" s="140" t="s">
        <v>3038</v>
      </c>
      <c r="B495" s="39">
        <v>493</v>
      </c>
      <c r="C495" s="138"/>
      <c r="D495" s="216"/>
      <c r="E495" s="216"/>
      <c r="F495" s="216"/>
      <c r="G495" s="216"/>
      <c r="H495" s="391"/>
    </row>
    <row r="496" spans="1:8" x14ac:dyDescent="0.25">
      <c r="A496" s="140" t="s">
        <v>3039</v>
      </c>
      <c r="B496" s="39">
        <v>494</v>
      </c>
      <c r="C496" s="138"/>
      <c r="D496" s="216"/>
      <c r="E496" s="216"/>
      <c r="F496" s="216"/>
      <c r="G496" s="216"/>
      <c r="H496" s="391"/>
    </row>
    <row r="497" spans="1:8" x14ac:dyDescent="0.25">
      <c r="A497" s="140" t="s">
        <v>3040</v>
      </c>
      <c r="B497" s="39">
        <v>495</v>
      </c>
      <c r="C497" s="138"/>
      <c r="D497" s="216"/>
      <c r="E497" s="216"/>
      <c r="F497" s="216"/>
      <c r="G497" s="216"/>
      <c r="H497" s="391"/>
    </row>
    <row r="498" spans="1:8" x14ac:dyDescent="0.25">
      <c r="A498" s="217" t="s">
        <v>3041</v>
      </c>
      <c r="B498" s="39">
        <v>496</v>
      </c>
      <c r="C498" s="138"/>
      <c r="D498" s="216"/>
      <c r="E498" s="216"/>
      <c r="F498" s="216"/>
      <c r="G498" s="216"/>
      <c r="H498" s="391"/>
    </row>
    <row r="499" spans="1:8" x14ac:dyDescent="0.25">
      <c r="A499" s="140" t="s">
        <v>3042</v>
      </c>
      <c r="B499" s="39">
        <v>497</v>
      </c>
      <c r="C499" s="138"/>
      <c r="D499" s="216"/>
      <c r="E499" s="216"/>
      <c r="F499" s="216"/>
      <c r="G499" s="216"/>
      <c r="H499" s="391"/>
    </row>
    <row r="500" spans="1:8" x14ac:dyDescent="0.25">
      <c r="A500" s="140" t="s">
        <v>3043</v>
      </c>
      <c r="B500" s="39">
        <v>498</v>
      </c>
      <c r="C500" s="138"/>
      <c r="D500" s="216"/>
      <c r="E500" s="216"/>
      <c r="F500" s="216"/>
      <c r="G500" s="216"/>
      <c r="H500" s="391"/>
    </row>
    <row r="501" spans="1:8" x14ac:dyDescent="0.25">
      <c r="A501" s="140" t="s">
        <v>3044</v>
      </c>
      <c r="B501" s="39">
        <v>499</v>
      </c>
      <c r="C501" s="138"/>
      <c r="D501" s="216"/>
      <c r="E501" s="216"/>
      <c r="F501" s="216"/>
      <c r="G501" s="216"/>
      <c r="H501" s="391"/>
    </row>
    <row r="502" spans="1:8" x14ac:dyDescent="0.25">
      <c r="A502" s="140" t="s">
        <v>3045</v>
      </c>
      <c r="B502" s="39">
        <v>500</v>
      </c>
      <c r="C502" s="138"/>
      <c r="D502" s="216"/>
      <c r="E502" s="216"/>
      <c r="F502" s="216"/>
      <c r="G502" s="216"/>
      <c r="H502" s="391"/>
    </row>
    <row r="503" spans="1:8" x14ac:dyDescent="0.25">
      <c r="A503" s="140" t="s">
        <v>3046</v>
      </c>
      <c r="B503" s="39">
        <v>501</v>
      </c>
      <c r="C503" s="138"/>
      <c r="D503" s="216"/>
      <c r="E503" s="216"/>
      <c r="F503" s="216"/>
      <c r="G503" s="216"/>
      <c r="H503" s="391"/>
    </row>
    <row r="504" spans="1:8" x14ac:dyDescent="0.25">
      <c r="A504" s="140" t="s">
        <v>3047</v>
      </c>
      <c r="B504" s="39">
        <v>502</v>
      </c>
      <c r="C504" s="138"/>
      <c r="D504" s="216"/>
      <c r="E504" s="216"/>
      <c r="F504" s="216"/>
      <c r="G504" s="216"/>
      <c r="H504" s="391"/>
    </row>
    <row r="505" spans="1:8" x14ac:dyDescent="0.25">
      <c r="A505" s="140" t="s">
        <v>3048</v>
      </c>
      <c r="B505" s="39">
        <v>503</v>
      </c>
      <c r="C505" s="138"/>
      <c r="D505" s="216"/>
      <c r="E505" s="216"/>
      <c r="F505" s="216"/>
      <c r="G505" s="216"/>
      <c r="H505" s="391"/>
    </row>
    <row r="506" spans="1:8" x14ac:dyDescent="0.25">
      <c r="A506" s="217" t="s">
        <v>3049</v>
      </c>
      <c r="B506" s="39">
        <v>504</v>
      </c>
      <c r="C506" s="138"/>
      <c r="D506" s="216"/>
      <c r="E506" s="216"/>
      <c r="F506" s="216"/>
      <c r="G506" s="216"/>
      <c r="H506" s="391"/>
    </row>
    <row r="507" spans="1:8" x14ac:dyDescent="0.25">
      <c r="A507" s="140" t="s">
        <v>3050</v>
      </c>
      <c r="B507" s="39">
        <v>505</v>
      </c>
      <c r="C507" s="138"/>
      <c r="D507" s="216"/>
      <c r="E507" s="216"/>
      <c r="F507" s="216"/>
      <c r="G507" s="216"/>
      <c r="H507" s="391"/>
    </row>
    <row r="508" spans="1:8" x14ac:dyDescent="0.25">
      <c r="A508" s="140" t="s">
        <v>3051</v>
      </c>
      <c r="B508" s="39">
        <v>506</v>
      </c>
      <c r="C508" s="138"/>
      <c r="D508" s="216"/>
      <c r="E508" s="216"/>
      <c r="F508" s="216"/>
      <c r="G508" s="216"/>
      <c r="H508" s="391"/>
    </row>
    <row r="509" spans="1:8" x14ac:dyDescent="0.25">
      <c r="A509" s="140" t="s">
        <v>3052</v>
      </c>
      <c r="B509" s="39">
        <v>507</v>
      </c>
      <c r="C509" s="138"/>
      <c r="D509" s="216"/>
      <c r="E509" s="216"/>
      <c r="F509" s="216"/>
      <c r="G509" s="216"/>
      <c r="H509" s="391"/>
    </row>
    <row r="510" spans="1:8" x14ac:dyDescent="0.25">
      <c r="A510" s="140" t="s">
        <v>3053</v>
      </c>
      <c r="B510" s="39">
        <v>508</v>
      </c>
      <c r="C510" s="138"/>
      <c r="D510" s="216"/>
      <c r="E510" s="216"/>
      <c r="F510" s="216"/>
      <c r="G510" s="216"/>
      <c r="H510" s="391"/>
    </row>
    <row r="511" spans="1:8" x14ac:dyDescent="0.25">
      <c r="A511" s="140" t="s">
        <v>3054</v>
      </c>
      <c r="B511" s="39">
        <v>509</v>
      </c>
      <c r="C511" s="138"/>
      <c r="D511" s="216"/>
      <c r="E511" s="216"/>
      <c r="F511" s="216"/>
      <c r="G511" s="216"/>
      <c r="H511" s="391"/>
    </row>
    <row r="512" spans="1:8" x14ac:dyDescent="0.25">
      <c r="A512" s="140" t="s">
        <v>3055</v>
      </c>
      <c r="B512" s="39">
        <v>510</v>
      </c>
      <c r="C512" s="138"/>
      <c r="D512" s="216"/>
      <c r="E512" s="216"/>
      <c r="F512" s="216"/>
      <c r="G512" s="216"/>
      <c r="H512" s="391"/>
    </row>
    <row r="513" spans="1:8" x14ac:dyDescent="0.25">
      <c r="A513" s="140" t="s">
        <v>3056</v>
      </c>
      <c r="B513" s="39">
        <v>511</v>
      </c>
      <c r="C513" s="138"/>
      <c r="D513" s="216"/>
      <c r="E513" s="216"/>
      <c r="F513" s="216"/>
      <c r="G513" s="216"/>
      <c r="H513" s="391"/>
    </row>
    <row r="514" spans="1:8" x14ac:dyDescent="0.25">
      <c r="A514" s="217" t="s">
        <v>3057</v>
      </c>
      <c r="B514" s="39">
        <v>512</v>
      </c>
      <c r="C514" s="138"/>
      <c r="D514" s="216"/>
      <c r="E514" s="216"/>
      <c r="F514" s="216"/>
      <c r="G514" s="216"/>
      <c r="H514" s="391"/>
    </row>
    <row r="515" spans="1:8" x14ac:dyDescent="0.25">
      <c r="A515" s="140" t="s">
        <v>3058</v>
      </c>
      <c r="B515" s="39">
        <v>513</v>
      </c>
      <c r="C515" s="138"/>
      <c r="D515" s="216"/>
      <c r="E515" s="216"/>
      <c r="F515" s="216"/>
      <c r="G515" s="216"/>
      <c r="H515" s="391"/>
    </row>
    <row r="516" spans="1:8" x14ac:dyDescent="0.25">
      <c r="A516" s="140" t="s">
        <v>3059</v>
      </c>
      <c r="B516" s="39">
        <v>514</v>
      </c>
      <c r="C516" s="138"/>
      <c r="D516" s="216"/>
      <c r="E516" s="216"/>
      <c r="F516" s="216"/>
      <c r="G516" s="216"/>
      <c r="H516" s="391"/>
    </row>
    <row r="517" spans="1:8" x14ac:dyDescent="0.25">
      <c r="A517" s="140" t="s">
        <v>3060</v>
      </c>
      <c r="B517" s="39">
        <v>515</v>
      </c>
      <c r="C517" s="138"/>
      <c r="D517" s="216"/>
      <c r="E517" s="216"/>
      <c r="F517" s="216"/>
      <c r="G517" s="216"/>
      <c r="H517" s="391"/>
    </row>
    <row r="518" spans="1:8" x14ac:dyDescent="0.25">
      <c r="A518" s="140" t="s">
        <v>3061</v>
      </c>
      <c r="B518" s="39">
        <v>516</v>
      </c>
      <c r="C518" s="138"/>
      <c r="D518" s="216"/>
      <c r="E518" s="216"/>
      <c r="F518" s="216"/>
      <c r="G518" s="216"/>
      <c r="H518" s="391"/>
    </row>
    <row r="519" spans="1:8" x14ac:dyDescent="0.25">
      <c r="A519" s="140" t="s">
        <v>3062</v>
      </c>
      <c r="B519" s="39">
        <v>517</v>
      </c>
      <c r="C519" s="138"/>
      <c r="D519" s="216"/>
      <c r="E519" s="216"/>
      <c r="F519" s="216"/>
      <c r="G519" s="216"/>
      <c r="H519" s="391"/>
    </row>
    <row r="520" spans="1:8" x14ac:dyDescent="0.25">
      <c r="A520" s="140" t="s">
        <v>3063</v>
      </c>
      <c r="B520" s="39">
        <v>518</v>
      </c>
      <c r="C520" s="138"/>
      <c r="D520" s="216"/>
      <c r="E520" s="216"/>
      <c r="F520" s="216"/>
      <c r="G520" s="216"/>
      <c r="H520" s="391"/>
    </row>
    <row r="521" spans="1:8" x14ac:dyDescent="0.25">
      <c r="A521" s="140" t="s">
        <v>3064</v>
      </c>
      <c r="B521" s="39">
        <v>519</v>
      </c>
      <c r="C521" s="138"/>
      <c r="D521" s="216"/>
      <c r="E521" s="216"/>
      <c r="F521" s="216"/>
      <c r="G521" s="216"/>
      <c r="H521" s="391"/>
    </row>
    <row r="522" spans="1:8" x14ac:dyDescent="0.25">
      <c r="A522" s="217" t="s">
        <v>3065</v>
      </c>
      <c r="B522" s="39">
        <v>520</v>
      </c>
      <c r="C522" s="138"/>
      <c r="D522" s="216"/>
      <c r="E522" s="216"/>
      <c r="F522" s="216"/>
      <c r="G522" s="216"/>
      <c r="H522" s="391"/>
    </row>
    <row r="523" spans="1:8" x14ac:dyDescent="0.25">
      <c r="A523" s="140" t="s">
        <v>3066</v>
      </c>
      <c r="B523" s="39">
        <v>521</v>
      </c>
      <c r="C523" s="138"/>
      <c r="D523" s="216"/>
      <c r="E523" s="216"/>
      <c r="F523" s="216"/>
      <c r="G523" s="216"/>
      <c r="H523" s="391"/>
    </row>
    <row r="524" spans="1:8" x14ac:dyDescent="0.25">
      <c r="A524" s="140" t="s">
        <v>3067</v>
      </c>
      <c r="B524" s="39">
        <v>522</v>
      </c>
      <c r="C524" s="138"/>
      <c r="D524" s="216"/>
      <c r="E524" s="216"/>
      <c r="F524" s="216"/>
      <c r="G524" s="216"/>
      <c r="H524" s="391"/>
    </row>
    <row r="525" spans="1:8" x14ac:dyDescent="0.25">
      <c r="A525" s="140" t="s">
        <v>3068</v>
      </c>
      <c r="B525" s="39">
        <v>523</v>
      </c>
      <c r="C525" s="138"/>
      <c r="D525" s="216"/>
      <c r="E525" s="216"/>
      <c r="F525" s="216"/>
      <c r="G525" s="216"/>
      <c r="H525" s="391"/>
    </row>
    <row r="526" spans="1:8" x14ac:dyDescent="0.25">
      <c r="A526" s="140" t="s">
        <v>3069</v>
      </c>
      <c r="B526" s="39">
        <v>524</v>
      </c>
      <c r="C526" s="138"/>
      <c r="D526" s="216"/>
      <c r="E526" s="216"/>
      <c r="F526" s="216"/>
      <c r="G526" s="216"/>
      <c r="H526" s="391"/>
    </row>
    <row r="527" spans="1:8" x14ac:dyDescent="0.25">
      <c r="A527" s="140" t="s">
        <v>3070</v>
      </c>
      <c r="B527" s="39">
        <v>525</v>
      </c>
      <c r="C527" s="138"/>
      <c r="D527" s="216"/>
      <c r="E527" s="216"/>
      <c r="F527" s="216"/>
      <c r="G527" s="216"/>
      <c r="H527" s="391"/>
    </row>
    <row r="528" spans="1:8" x14ac:dyDescent="0.25">
      <c r="A528" s="140" t="s">
        <v>3071</v>
      </c>
      <c r="B528" s="39">
        <v>526</v>
      </c>
      <c r="C528" s="138"/>
      <c r="D528" s="216"/>
      <c r="E528" s="216"/>
      <c r="F528" s="216"/>
      <c r="G528" s="216"/>
      <c r="H528" s="391"/>
    </row>
    <row r="529" spans="1:8" x14ac:dyDescent="0.25">
      <c r="A529" s="140" t="s">
        <v>3072</v>
      </c>
      <c r="B529" s="39">
        <v>527</v>
      </c>
      <c r="C529" s="138"/>
      <c r="D529" s="216"/>
      <c r="E529" s="216"/>
      <c r="F529" s="216"/>
      <c r="G529" s="216"/>
      <c r="H529" s="391"/>
    </row>
    <row r="530" spans="1:8" x14ac:dyDescent="0.25">
      <c r="A530" s="217" t="s">
        <v>3073</v>
      </c>
      <c r="B530" s="39">
        <v>528</v>
      </c>
      <c r="C530" s="138"/>
      <c r="D530" s="216"/>
      <c r="E530" s="216"/>
      <c r="F530" s="216"/>
      <c r="G530" s="216"/>
      <c r="H530" s="391"/>
    </row>
    <row r="531" spans="1:8" x14ac:dyDescent="0.25">
      <c r="A531" s="140" t="s">
        <v>3074</v>
      </c>
      <c r="B531" s="39">
        <v>529</v>
      </c>
      <c r="C531" s="138"/>
      <c r="D531" s="216"/>
      <c r="E531" s="216"/>
      <c r="F531" s="216"/>
      <c r="G531" s="216"/>
      <c r="H531" s="391"/>
    </row>
    <row r="532" spans="1:8" x14ac:dyDescent="0.25">
      <c r="A532" s="140" t="s">
        <v>3075</v>
      </c>
      <c r="B532" s="39">
        <v>530</v>
      </c>
      <c r="C532" s="138"/>
      <c r="D532" s="216"/>
      <c r="E532" s="216"/>
      <c r="F532" s="216"/>
      <c r="G532" s="216"/>
      <c r="H532" s="391"/>
    </row>
    <row r="533" spans="1:8" x14ac:dyDescent="0.25">
      <c r="A533" s="140" t="s">
        <v>3076</v>
      </c>
      <c r="B533" s="39">
        <v>531</v>
      </c>
      <c r="C533" s="138"/>
      <c r="D533" s="216"/>
      <c r="E533" s="216"/>
      <c r="F533" s="216"/>
      <c r="G533" s="216"/>
      <c r="H533" s="391"/>
    </row>
    <row r="534" spans="1:8" x14ac:dyDescent="0.25">
      <c r="A534" s="140" t="s">
        <v>3077</v>
      </c>
      <c r="B534" s="39">
        <v>532</v>
      </c>
      <c r="C534" s="138"/>
      <c r="D534" s="216"/>
      <c r="E534" s="216"/>
      <c r="F534" s="216"/>
      <c r="G534" s="216"/>
      <c r="H534" s="391"/>
    </row>
    <row r="535" spans="1:8" x14ac:dyDescent="0.25">
      <c r="A535" s="140" t="s">
        <v>3078</v>
      </c>
      <c r="B535" s="39">
        <v>533</v>
      </c>
      <c r="C535" s="138"/>
      <c r="D535" s="216"/>
      <c r="E535" s="216"/>
      <c r="F535" s="216"/>
      <c r="G535" s="216"/>
      <c r="H535" s="391"/>
    </row>
    <row r="536" spans="1:8" x14ac:dyDescent="0.25">
      <c r="A536" s="140" t="s">
        <v>3079</v>
      </c>
      <c r="B536" s="39">
        <v>534</v>
      </c>
      <c r="C536" s="138"/>
      <c r="D536" s="216"/>
      <c r="E536" s="216"/>
      <c r="F536" s="216"/>
      <c r="G536" s="216"/>
      <c r="H536" s="391"/>
    </row>
    <row r="537" spans="1:8" x14ac:dyDescent="0.25">
      <c r="A537" s="140" t="s">
        <v>3080</v>
      </c>
      <c r="B537" s="39">
        <v>535</v>
      </c>
      <c r="C537" s="138"/>
      <c r="D537" s="216"/>
      <c r="E537" s="216"/>
      <c r="F537" s="216"/>
      <c r="G537" s="216"/>
      <c r="H537" s="391"/>
    </row>
    <row r="538" spans="1:8" x14ac:dyDescent="0.25">
      <c r="A538" s="217" t="s">
        <v>3081</v>
      </c>
      <c r="B538" s="39">
        <v>536</v>
      </c>
      <c r="C538" s="138"/>
      <c r="D538" s="216"/>
      <c r="E538" s="216"/>
      <c r="F538" s="216"/>
      <c r="G538" s="216"/>
      <c r="H538" s="391"/>
    </row>
    <row r="539" spans="1:8" x14ac:dyDescent="0.25">
      <c r="A539" s="140" t="s">
        <v>3082</v>
      </c>
      <c r="B539" s="39">
        <v>537</v>
      </c>
      <c r="C539" s="138"/>
      <c r="D539" s="216"/>
      <c r="E539" s="216"/>
      <c r="F539" s="216"/>
      <c r="G539" s="216"/>
      <c r="H539" s="391"/>
    </row>
    <row r="540" spans="1:8" x14ac:dyDescent="0.25">
      <c r="A540" s="140" t="s">
        <v>3083</v>
      </c>
      <c r="B540" s="39">
        <v>538</v>
      </c>
      <c r="C540" s="138"/>
      <c r="D540" s="216"/>
      <c r="E540" s="216"/>
      <c r="F540" s="216"/>
      <c r="G540" s="216"/>
      <c r="H540" s="391"/>
    </row>
    <row r="541" spans="1:8" x14ac:dyDescent="0.25">
      <c r="A541" s="140" t="s">
        <v>3084</v>
      </c>
      <c r="B541" s="39">
        <v>539</v>
      </c>
      <c r="C541" s="138"/>
      <c r="D541" s="216"/>
      <c r="E541" s="216"/>
      <c r="F541" s="216"/>
      <c r="G541" s="216"/>
      <c r="H541" s="391"/>
    </row>
    <row r="542" spans="1:8" x14ac:dyDescent="0.25">
      <c r="A542" s="140" t="s">
        <v>3085</v>
      </c>
      <c r="B542" s="39">
        <v>540</v>
      </c>
      <c r="C542" s="138"/>
      <c r="D542" s="216"/>
      <c r="E542" s="216"/>
      <c r="F542" s="216"/>
      <c r="G542" s="216"/>
      <c r="H542" s="391"/>
    </row>
    <row r="543" spans="1:8" x14ac:dyDescent="0.25">
      <c r="A543" s="140" t="s">
        <v>3086</v>
      </c>
      <c r="B543" s="39">
        <v>541</v>
      </c>
      <c r="C543" s="138"/>
      <c r="D543" s="216"/>
      <c r="E543" s="216"/>
      <c r="F543" s="216"/>
      <c r="G543" s="216"/>
      <c r="H543" s="391"/>
    </row>
    <row r="544" spans="1:8" x14ac:dyDescent="0.25">
      <c r="A544" s="140" t="s">
        <v>3087</v>
      </c>
      <c r="B544" s="39">
        <v>542</v>
      </c>
      <c r="C544" s="138"/>
      <c r="D544" s="216"/>
      <c r="E544" s="216"/>
      <c r="F544" s="216"/>
      <c r="G544" s="216"/>
      <c r="H544" s="391"/>
    </row>
    <row r="545" spans="1:8" x14ac:dyDescent="0.25">
      <c r="A545" s="140" t="s">
        <v>3088</v>
      </c>
      <c r="B545" s="39">
        <v>543</v>
      </c>
      <c r="C545" s="138"/>
      <c r="D545" s="216"/>
      <c r="E545" s="216"/>
      <c r="F545" s="216"/>
      <c r="G545" s="216"/>
      <c r="H545" s="391"/>
    </row>
    <row r="546" spans="1:8" x14ac:dyDescent="0.25">
      <c r="A546" s="217" t="s">
        <v>3089</v>
      </c>
      <c r="B546" s="39">
        <v>544</v>
      </c>
      <c r="C546" s="138"/>
      <c r="D546" s="216"/>
      <c r="E546" s="216"/>
      <c r="F546" s="216"/>
      <c r="G546" s="216"/>
      <c r="H546" s="391"/>
    </row>
    <row r="547" spans="1:8" x14ac:dyDescent="0.25">
      <c r="A547" s="140" t="s">
        <v>3090</v>
      </c>
      <c r="B547" s="39">
        <v>545</v>
      </c>
      <c r="C547" s="138"/>
      <c r="D547" s="216"/>
      <c r="E547" s="216"/>
      <c r="F547" s="216"/>
      <c r="G547" s="216"/>
      <c r="H547" s="391"/>
    </row>
    <row r="548" spans="1:8" x14ac:dyDescent="0.25">
      <c r="A548" s="140" t="s">
        <v>3091</v>
      </c>
      <c r="B548" s="39">
        <v>546</v>
      </c>
      <c r="C548" s="138"/>
      <c r="D548" s="216"/>
      <c r="E548" s="216"/>
      <c r="F548" s="216"/>
      <c r="G548" s="216"/>
      <c r="H548" s="391"/>
    </row>
    <row r="549" spans="1:8" x14ac:dyDescent="0.25">
      <c r="A549" s="140" t="s">
        <v>3092</v>
      </c>
      <c r="B549" s="39">
        <v>547</v>
      </c>
      <c r="C549" s="138"/>
      <c r="D549" s="216"/>
      <c r="E549" s="216"/>
      <c r="F549" s="216"/>
      <c r="G549" s="216"/>
      <c r="H549" s="391"/>
    </row>
    <row r="550" spans="1:8" x14ac:dyDescent="0.25">
      <c r="A550" s="140" t="s">
        <v>3093</v>
      </c>
      <c r="B550" s="39">
        <v>548</v>
      </c>
      <c r="C550" s="138"/>
      <c r="D550" s="216"/>
      <c r="E550" s="216"/>
      <c r="F550" s="216"/>
      <c r="G550" s="216"/>
      <c r="H550" s="391"/>
    </row>
    <row r="551" spans="1:8" x14ac:dyDescent="0.25">
      <c r="A551" s="140" t="s">
        <v>3094</v>
      </c>
      <c r="B551" s="39">
        <v>549</v>
      </c>
      <c r="C551" s="138"/>
      <c r="D551" s="216"/>
      <c r="E551" s="216"/>
      <c r="F551" s="216"/>
      <c r="G551" s="216"/>
      <c r="H551" s="391"/>
    </row>
    <row r="552" spans="1:8" x14ac:dyDescent="0.25">
      <c r="A552" s="140" t="s">
        <v>3095</v>
      </c>
      <c r="B552" s="39">
        <v>550</v>
      </c>
      <c r="C552" s="138"/>
      <c r="D552" s="216"/>
      <c r="E552" s="216"/>
      <c r="F552" s="216"/>
      <c r="G552" s="216"/>
      <c r="H552" s="391"/>
    </row>
    <row r="553" spans="1:8" x14ac:dyDescent="0.25">
      <c r="A553" s="140" t="s">
        <v>3096</v>
      </c>
      <c r="B553" s="39">
        <v>551</v>
      </c>
      <c r="C553" s="138"/>
      <c r="D553" s="216"/>
      <c r="E553" s="216"/>
      <c r="F553" s="216"/>
      <c r="G553" s="216"/>
      <c r="H553" s="391"/>
    </row>
    <row r="554" spans="1:8" x14ac:dyDescent="0.25">
      <c r="A554" s="217" t="s">
        <v>3097</v>
      </c>
      <c r="B554" s="39">
        <v>552</v>
      </c>
      <c r="C554" s="138"/>
      <c r="D554" s="216"/>
      <c r="E554" s="216"/>
      <c r="F554" s="216"/>
      <c r="G554" s="216"/>
      <c r="H554" s="391"/>
    </row>
    <row r="555" spans="1:8" x14ac:dyDescent="0.25">
      <c r="A555" s="140" t="s">
        <v>3098</v>
      </c>
      <c r="B555" s="39">
        <v>553</v>
      </c>
      <c r="C555" s="138"/>
      <c r="D555" s="216"/>
      <c r="E555" s="216"/>
      <c r="F555" s="216"/>
      <c r="G555" s="216"/>
      <c r="H555" s="391"/>
    </row>
    <row r="556" spans="1:8" x14ac:dyDescent="0.25">
      <c r="A556" s="140" t="s">
        <v>3099</v>
      </c>
      <c r="B556" s="39">
        <v>554</v>
      </c>
      <c r="C556" s="138"/>
      <c r="D556" s="216"/>
      <c r="E556" s="216"/>
      <c r="F556" s="216"/>
      <c r="G556" s="216"/>
      <c r="H556" s="391"/>
    </row>
    <row r="557" spans="1:8" x14ac:dyDescent="0.25">
      <c r="A557" s="140" t="s">
        <v>3100</v>
      </c>
      <c r="B557" s="39">
        <v>555</v>
      </c>
      <c r="C557" s="138"/>
      <c r="D557" s="216"/>
      <c r="E557" s="216"/>
      <c r="F557" s="216"/>
      <c r="G557" s="216"/>
      <c r="H557" s="391"/>
    </row>
    <row r="558" spans="1:8" x14ac:dyDescent="0.25">
      <c r="A558" s="140" t="s">
        <v>3101</v>
      </c>
      <c r="B558" s="39">
        <v>556</v>
      </c>
      <c r="C558" s="138"/>
      <c r="D558" s="216"/>
      <c r="E558" s="216"/>
      <c r="F558" s="216"/>
      <c r="G558" s="216"/>
      <c r="H558" s="391"/>
    </row>
    <row r="559" spans="1:8" x14ac:dyDescent="0.25">
      <c r="A559" s="140" t="s">
        <v>3102</v>
      </c>
      <c r="B559" s="39">
        <v>557</v>
      </c>
      <c r="C559" s="138"/>
      <c r="D559" s="216"/>
      <c r="E559" s="216"/>
      <c r="F559" s="216"/>
      <c r="G559" s="216"/>
      <c r="H559" s="391"/>
    </row>
    <row r="560" spans="1:8" x14ac:dyDescent="0.25">
      <c r="A560" s="140" t="s">
        <v>3103</v>
      </c>
      <c r="B560" s="39">
        <v>558</v>
      </c>
      <c r="C560" s="138"/>
      <c r="D560" s="216"/>
      <c r="E560" s="216"/>
      <c r="F560" s="216"/>
      <c r="G560" s="216"/>
      <c r="H560" s="391"/>
    </row>
    <row r="561" spans="1:8" x14ac:dyDescent="0.25">
      <c r="A561" s="140" t="s">
        <v>3104</v>
      </c>
      <c r="B561" s="39">
        <v>559</v>
      </c>
      <c r="C561" s="138"/>
      <c r="D561" s="216"/>
      <c r="E561" s="216"/>
      <c r="F561" s="216"/>
      <c r="G561" s="216"/>
      <c r="H561" s="391"/>
    </row>
    <row r="562" spans="1:8" x14ac:dyDescent="0.25">
      <c r="A562" s="217" t="s">
        <v>3105</v>
      </c>
      <c r="B562" s="39">
        <v>560</v>
      </c>
      <c r="C562" s="138"/>
      <c r="D562" s="216"/>
      <c r="E562" s="216"/>
      <c r="F562" s="216"/>
      <c r="G562" s="216"/>
      <c r="H562" s="391"/>
    </row>
    <row r="563" spans="1:8" x14ac:dyDescent="0.25">
      <c r="A563" s="140" t="s">
        <v>3106</v>
      </c>
      <c r="B563" s="39">
        <v>561</v>
      </c>
      <c r="C563" s="138"/>
      <c r="D563" s="216"/>
      <c r="E563" s="216"/>
      <c r="F563" s="216"/>
      <c r="G563" s="216"/>
      <c r="H563" s="391"/>
    </row>
    <row r="564" spans="1:8" x14ac:dyDescent="0.25">
      <c r="A564" s="140" t="s">
        <v>3107</v>
      </c>
      <c r="B564" s="39">
        <v>562</v>
      </c>
      <c r="C564" s="138"/>
      <c r="D564" s="216"/>
      <c r="E564" s="216"/>
      <c r="F564" s="216"/>
      <c r="G564" s="216"/>
      <c r="H564" s="391"/>
    </row>
    <row r="565" spans="1:8" x14ac:dyDescent="0.25">
      <c r="A565" s="140" t="s">
        <v>3108</v>
      </c>
      <c r="B565" s="39">
        <v>563</v>
      </c>
      <c r="C565" s="138"/>
      <c r="D565" s="216"/>
      <c r="E565" s="216"/>
      <c r="F565" s="216"/>
      <c r="G565" s="216"/>
      <c r="H565" s="391"/>
    </row>
    <row r="566" spans="1:8" x14ac:dyDescent="0.25">
      <c r="A566" s="140" t="s">
        <v>3109</v>
      </c>
      <c r="B566" s="39">
        <v>564</v>
      </c>
      <c r="C566" s="138"/>
      <c r="D566" s="216"/>
      <c r="E566" s="216"/>
      <c r="F566" s="216"/>
      <c r="G566" s="216"/>
      <c r="H566" s="391"/>
    </row>
    <row r="567" spans="1:8" x14ac:dyDescent="0.25">
      <c r="A567" s="140" t="s">
        <v>3110</v>
      </c>
      <c r="B567" s="39">
        <v>565</v>
      </c>
      <c r="C567" s="138"/>
      <c r="D567" s="216"/>
      <c r="E567" s="216"/>
      <c r="F567" s="216"/>
      <c r="G567" s="216"/>
      <c r="H567" s="391"/>
    </row>
    <row r="568" spans="1:8" x14ac:dyDescent="0.25">
      <c r="A568" s="140" t="s">
        <v>3111</v>
      </c>
      <c r="B568" s="39">
        <v>566</v>
      </c>
      <c r="C568" s="138"/>
      <c r="D568" s="216"/>
      <c r="E568" s="216"/>
      <c r="F568" s="216"/>
      <c r="G568" s="216"/>
      <c r="H568" s="391"/>
    </row>
    <row r="569" spans="1:8" x14ac:dyDescent="0.25">
      <c r="A569" s="140" t="s">
        <v>3112</v>
      </c>
      <c r="B569" s="39">
        <v>567</v>
      </c>
      <c r="C569" s="138"/>
      <c r="D569" s="216"/>
      <c r="E569" s="216"/>
      <c r="F569" s="216"/>
      <c r="G569" s="216"/>
      <c r="H569" s="391"/>
    </row>
    <row r="570" spans="1:8" x14ac:dyDescent="0.25">
      <c r="A570" s="140" t="s">
        <v>3113</v>
      </c>
      <c r="B570" s="39">
        <v>568</v>
      </c>
      <c r="C570" s="138"/>
      <c r="D570" s="216"/>
      <c r="E570" s="216"/>
      <c r="F570" s="216"/>
      <c r="G570" s="216"/>
      <c r="H570" s="391"/>
    </row>
    <row r="571" spans="1:8" x14ac:dyDescent="0.25">
      <c r="A571" s="140" t="s">
        <v>3114</v>
      </c>
      <c r="B571" s="39">
        <v>569</v>
      </c>
      <c r="C571" s="138"/>
      <c r="D571" s="216"/>
      <c r="E571" s="216"/>
      <c r="F571" s="216"/>
      <c r="G571" s="216"/>
      <c r="H571" s="391"/>
    </row>
    <row r="572" spans="1:8" x14ac:dyDescent="0.25">
      <c r="A572" s="140" t="s">
        <v>3115</v>
      </c>
      <c r="B572" s="39">
        <v>570</v>
      </c>
      <c r="C572" s="138"/>
      <c r="D572" s="216"/>
      <c r="E572" s="216"/>
      <c r="F572" s="216"/>
      <c r="G572" s="216"/>
      <c r="H572" s="391"/>
    </row>
    <row r="573" spans="1:8" x14ac:dyDescent="0.25">
      <c r="A573" s="140" t="s">
        <v>3116</v>
      </c>
      <c r="B573" s="39">
        <v>571</v>
      </c>
      <c r="C573" s="138"/>
      <c r="D573" s="216"/>
      <c r="E573" s="216"/>
      <c r="F573" s="216"/>
      <c r="G573" s="216"/>
      <c r="H573" s="391"/>
    </row>
    <row r="574" spans="1:8" x14ac:dyDescent="0.25">
      <c r="A574" s="140" t="s">
        <v>3117</v>
      </c>
      <c r="B574" s="39">
        <v>572</v>
      </c>
      <c r="C574" s="138"/>
      <c r="D574" s="216"/>
      <c r="E574" s="216"/>
      <c r="F574" s="216"/>
      <c r="G574" s="216"/>
      <c r="H574" s="391"/>
    </row>
    <row r="575" spans="1:8" x14ac:dyDescent="0.25">
      <c r="A575" s="140" t="s">
        <v>3118</v>
      </c>
      <c r="B575" s="39">
        <v>573</v>
      </c>
      <c r="C575" s="138"/>
      <c r="D575" s="216"/>
      <c r="E575" s="216"/>
      <c r="F575" s="216"/>
      <c r="G575" s="216"/>
      <c r="H575" s="391"/>
    </row>
    <row r="576" spans="1:8" x14ac:dyDescent="0.25">
      <c r="A576" s="140" t="s">
        <v>3119</v>
      </c>
      <c r="B576" s="39">
        <v>574</v>
      </c>
      <c r="C576" s="138"/>
      <c r="D576" s="216"/>
      <c r="E576" s="216"/>
      <c r="F576" s="216"/>
      <c r="G576" s="216"/>
      <c r="H576" s="391"/>
    </row>
    <row r="577" spans="1:8" x14ac:dyDescent="0.25">
      <c r="A577" s="140" t="s">
        <v>3120</v>
      </c>
      <c r="B577" s="39">
        <v>575</v>
      </c>
      <c r="C577" s="138"/>
      <c r="D577" s="216"/>
      <c r="E577" s="216"/>
      <c r="F577" s="216"/>
      <c r="G577" s="216"/>
      <c r="H577" s="391"/>
    </row>
    <row r="578" spans="1:8" x14ac:dyDescent="0.25">
      <c r="A578" s="140" t="s">
        <v>3121</v>
      </c>
      <c r="B578" s="39">
        <v>576</v>
      </c>
      <c r="C578" s="138"/>
      <c r="D578" s="216"/>
      <c r="E578" s="216"/>
      <c r="F578" s="216"/>
      <c r="G578" s="216"/>
      <c r="H578" s="391"/>
    </row>
    <row r="579" spans="1:8" x14ac:dyDescent="0.25">
      <c r="A579" s="140"/>
      <c r="B579" s="39">
        <v>577</v>
      </c>
      <c r="C579" s="138"/>
      <c r="D579" s="216"/>
      <c r="E579" s="216"/>
      <c r="F579" s="216"/>
      <c r="G579" s="216"/>
      <c r="H579" s="391"/>
    </row>
    <row r="580" spans="1:8" x14ac:dyDescent="0.25">
      <c r="A580" s="140"/>
      <c r="B580" s="39">
        <v>578</v>
      </c>
      <c r="C580" s="138"/>
      <c r="D580" s="216"/>
      <c r="E580" s="216"/>
      <c r="F580" s="216"/>
      <c r="G580" s="216"/>
      <c r="H580" s="391"/>
    </row>
    <row r="581" spans="1:8" x14ac:dyDescent="0.25">
      <c r="A581" s="140"/>
      <c r="B581" s="39">
        <v>579</v>
      </c>
      <c r="C581" s="138"/>
      <c r="D581" s="216"/>
      <c r="E581" s="216"/>
      <c r="F581" s="216"/>
      <c r="G581" s="216"/>
      <c r="H581" s="391"/>
    </row>
    <row r="582" spans="1:8" x14ac:dyDescent="0.25">
      <c r="A582" s="195"/>
      <c r="B582" s="39">
        <v>580</v>
      </c>
      <c r="C582" s="138"/>
      <c r="D582" s="216"/>
      <c r="E582" s="216"/>
      <c r="F582" s="216"/>
      <c r="G582" s="216"/>
      <c r="H582" s="391"/>
    </row>
    <row r="583" spans="1:8" x14ac:dyDescent="0.25">
      <c r="A583" s="195"/>
      <c r="B583" s="39">
        <v>581</v>
      </c>
      <c r="C583" s="138"/>
      <c r="D583" s="216"/>
      <c r="E583" s="216"/>
      <c r="F583" s="216"/>
      <c r="G583" s="216"/>
      <c r="H583" s="391"/>
    </row>
    <row r="584" spans="1:8" x14ac:dyDescent="0.25">
      <c r="A584" s="195"/>
      <c r="B584" s="39">
        <v>582</v>
      </c>
      <c r="C584" s="138"/>
      <c r="D584" s="216"/>
      <c r="E584" s="216"/>
      <c r="F584" s="216"/>
      <c r="G584" s="216"/>
      <c r="H584" s="391"/>
    </row>
    <row r="585" spans="1:8" x14ac:dyDescent="0.25">
      <c r="A585" s="195"/>
      <c r="B585" s="39">
        <v>583</v>
      </c>
      <c r="C585" s="138"/>
      <c r="D585" s="216"/>
      <c r="E585" s="216"/>
      <c r="F585" s="216"/>
      <c r="G585" s="216"/>
      <c r="H585" s="391"/>
    </row>
    <row r="586" spans="1:8" x14ac:dyDescent="0.25">
      <c r="A586" s="142"/>
      <c r="B586" s="39">
        <v>584</v>
      </c>
      <c r="C586" s="138"/>
      <c r="D586" s="216"/>
      <c r="E586" s="216"/>
      <c r="F586" s="216"/>
      <c r="G586" s="216"/>
      <c r="H586" s="391"/>
    </row>
    <row r="587" spans="1:8" x14ac:dyDescent="0.25">
      <c r="A587" s="141"/>
      <c r="B587" s="39">
        <v>585</v>
      </c>
      <c r="C587" s="138"/>
      <c r="D587" s="216"/>
      <c r="E587" s="216"/>
      <c r="F587" s="216"/>
      <c r="G587" s="216"/>
      <c r="H587" s="391"/>
    </row>
    <row r="588" spans="1:8" x14ac:dyDescent="0.25">
      <c r="A588" s="195"/>
      <c r="B588" s="39">
        <v>586</v>
      </c>
      <c r="C588" s="138"/>
      <c r="D588" s="216"/>
      <c r="E588" s="216"/>
      <c r="F588" s="216"/>
      <c r="G588" s="216"/>
      <c r="H588" s="391"/>
    </row>
    <row r="589" spans="1:8" x14ac:dyDescent="0.25">
      <c r="A589" s="195"/>
      <c r="B589" s="39">
        <v>587</v>
      </c>
      <c r="C589" s="138"/>
      <c r="D589" s="216"/>
      <c r="E589" s="216"/>
      <c r="F589" s="216"/>
      <c r="G589" s="216"/>
      <c r="H589" s="391"/>
    </row>
    <row r="590" spans="1:8" x14ac:dyDescent="0.25">
      <c r="A590" s="195"/>
      <c r="B590" s="39">
        <v>588</v>
      </c>
      <c r="C590" s="138"/>
      <c r="D590" s="216"/>
      <c r="E590" s="216"/>
      <c r="F590" s="216"/>
      <c r="G590" s="216"/>
      <c r="H590" s="391"/>
    </row>
    <row r="591" spans="1:8" x14ac:dyDescent="0.25">
      <c r="A591" s="195"/>
      <c r="B591" s="39">
        <v>589</v>
      </c>
      <c r="C591" s="138"/>
      <c r="D591" s="216"/>
      <c r="E591" s="216"/>
      <c r="F591" s="216"/>
      <c r="G591" s="216"/>
      <c r="H591" s="391"/>
    </row>
    <row r="592" spans="1:8" x14ac:dyDescent="0.25">
      <c r="A592" s="195"/>
      <c r="B592" s="39">
        <v>590</v>
      </c>
      <c r="C592" s="138"/>
      <c r="D592" s="216"/>
      <c r="E592" s="216"/>
      <c r="F592" s="216"/>
      <c r="G592" s="216"/>
      <c r="H592" s="391"/>
    </row>
    <row r="593" spans="1:8" x14ac:dyDescent="0.25">
      <c r="A593" s="195"/>
      <c r="B593" s="39">
        <v>591</v>
      </c>
      <c r="C593" s="138"/>
      <c r="D593" s="216"/>
      <c r="E593" s="216"/>
      <c r="F593" s="216"/>
      <c r="G593" s="216"/>
      <c r="H593" s="391"/>
    </row>
    <row r="594" spans="1:8" x14ac:dyDescent="0.25">
      <c r="A594" s="142"/>
      <c r="B594" s="39">
        <v>592</v>
      </c>
      <c r="C594" s="138"/>
      <c r="D594" s="216"/>
      <c r="E594" s="216"/>
      <c r="F594" s="216"/>
      <c r="G594" s="216"/>
      <c r="H594" s="391"/>
    </row>
    <row r="595" spans="1:8" x14ac:dyDescent="0.25">
      <c r="A595" s="141"/>
      <c r="B595" s="39">
        <v>593</v>
      </c>
      <c r="C595" s="138"/>
      <c r="D595" s="216"/>
      <c r="E595" s="216"/>
      <c r="F595" s="216"/>
      <c r="G595" s="216"/>
      <c r="H595" s="391"/>
    </row>
    <row r="596" spans="1:8" x14ac:dyDescent="0.25">
      <c r="A596" s="195"/>
      <c r="B596" s="39">
        <v>594</v>
      </c>
      <c r="C596" s="138"/>
      <c r="D596" s="216"/>
      <c r="E596" s="216"/>
      <c r="F596" s="216"/>
      <c r="G596" s="216"/>
      <c r="H596" s="391"/>
    </row>
    <row r="597" spans="1:8" x14ac:dyDescent="0.25">
      <c r="A597" s="195"/>
      <c r="B597" s="39">
        <v>595</v>
      </c>
      <c r="C597" s="138"/>
      <c r="D597" s="216"/>
      <c r="E597" s="216"/>
      <c r="F597" s="216"/>
      <c r="G597" s="216"/>
      <c r="H597" s="391"/>
    </row>
    <row r="598" spans="1:8" x14ac:dyDescent="0.25">
      <c r="A598" s="195"/>
      <c r="B598" s="39">
        <v>596</v>
      </c>
      <c r="C598" s="138"/>
      <c r="D598" s="216"/>
      <c r="E598" s="216"/>
      <c r="F598" s="216"/>
      <c r="G598" s="216"/>
      <c r="H598" s="391"/>
    </row>
    <row r="599" spans="1:8" x14ac:dyDescent="0.25">
      <c r="A599" s="195"/>
      <c r="B599" s="39">
        <v>597</v>
      </c>
      <c r="C599" s="138"/>
      <c r="D599" s="216"/>
      <c r="E599" s="216"/>
      <c r="F599" s="216"/>
      <c r="G599" s="216"/>
      <c r="H599" s="391"/>
    </row>
    <row r="600" spans="1:8" x14ac:dyDescent="0.25">
      <c r="A600" s="195"/>
      <c r="B600" s="39">
        <v>598</v>
      </c>
      <c r="C600" s="138"/>
      <c r="D600" s="216"/>
      <c r="E600" s="216"/>
      <c r="F600" s="216"/>
      <c r="G600" s="216"/>
      <c r="H600" s="391"/>
    </row>
    <row r="601" spans="1:8" x14ac:dyDescent="0.25">
      <c r="A601" s="195"/>
      <c r="B601" s="39">
        <v>599</v>
      </c>
      <c r="C601" s="138"/>
      <c r="D601" s="216"/>
      <c r="E601" s="216"/>
      <c r="F601" s="216"/>
      <c r="G601" s="216"/>
      <c r="H601" s="391"/>
    </row>
    <row r="602" spans="1:8" x14ac:dyDescent="0.25">
      <c r="A602" s="142"/>
      <c r="B602" s="39">
        <v>600</v>
      </c>
      <c r="C602" s="138"/>
      <c r="D602" s="216"/>
      <c r="E602" s="216"/>
      <c r="F602" s="216"/>
      <c r="G602" s="216"/>
      <c r="H602" s="391"/>
    </row>
    <row r="603" spans="1:8" x14ac:dyDescent="0.25">
      <c r="A603" s="141"/>
      <c r="B603" s="39">
        <v>601</v>
      </c>
      <c r="C603" s="138"/>
      <c r="D603" s="216"/>
      <c r="E603" s="216"/>
      <c r="F603" s="216"/>
      <c r="G603" s="216"/>
      <c r="H603" s="391"/>
    </row>
    <row r="604" spans="1:8" x14ac:dyDescent="0.25">
      <c r="A604" s="195"/>
      <c r="B604" s="39">
        <v>602</v>
      </c>
      <c r="C604" s="138"/>
      <c r="D604" s="216"/>
      <c r="E604" s="216"/>
      <c r="F604" s="216"/>
      <c r="G604" s="216"/>
      <c r="H604" s="391"/>
    </row>
    <row r="605" spans="1:8" x14ac:dyDescent="0.25">
      <c r="A605" s="195"/>
      <c r="B605" s="39">
        <v>603</v>
      </c>
      <c r="C605" s="138"/>
      <c r="D605" s="216"/>
      <c r="E605" s="216"/>
      <c r="F605" s="216"/>
      <c r="G605" s="216"/>
      <c r="H605" s="391"/>
    </row>
    <row r="606" spans="1:8" x14ac:dyDescent="0.25">
      <c r="A606" s="195"/>
      <c r="B606" s="39">
        <v>604</v>
      </c>
      <c r="C606" s="138"/>
      <c r="D606" s="216"/>
      <c r="E606" s="216"/>
      <c r="F606" s="216"/>
      <c r="G606" s="216"/>
      <c r="H606" s="391"/>
    </row>
    <row r="607" spans="1:8" x14ac:dyDescent="0.25">
      <c r="A607" s="195"/>
      <c r="B607" s="39">
        <v>605</v>
      </c>
      <c r="C607" s="138"/>
      <c r="D607" s="216"/>
      <c r="E607" s="216"/>
      <c r="F607" s="216"/>
      <c r="G607" s="216"/>
      <c r="H607" s="391"/>
    </row>
    <row r="608" spans="1:8" x14ac:dyDescent="0.25">
      <c r="A608" s="195"/>
      <c r="B608" s="39">
        <v>606</v>
      </c>
      <c r="C608" s="138"/>
      <c r="D608" s="216"/>
      <c r="E608" s="216"/>
      <c r="F608" s="216"/>
      <c r="G608" s="216"/>
      <c r="H608" s="391"/>
    </row>
    <row r="609" spans="1:8" x14ac:dyDescent="0.25">
      <c r="A609" s="195"/>
      <c r="B609" s="39">
        <v>607</v>
      </c>
      <c r="C609" s="138"/>
      <c r="D609" s="216"/>
      <c r="E609" s="216"/>
      <c r="F609" s="216"/>
      <c r="G609" s="216"/>
      <c r="H609" s="391"/>
    </row>
    <row r="610" spans="1:8" x14ac:dyDescent="0.25">
      <c r="A610" s="142"/>
      <c r="B610" s="39">
        <v>608</v>
      </c>
      <c r="C610" s="138"/>
      <c r="D610" s="216"/>
      <c r="E610" s="216"/>
      <c r="F610" s="216"/>
      <c r="G610" s="216"/>
      <c r="H610" s="391"/>
    </row>
    <row r="611" spans="1:8" x14ac:dyDescent="0.25">
      <c r="A611" s="141"/>
      <c r="B611" s="39">
        <v>609</v>
      </c>
      <c r="C611" s="138"/>
      <c r="D611" s="216"/>
      <c r="E611" s="216"/>
      <c r="F611" s="216"/>
      <c r="G611" s="216"/>
      <c r="H611" s="391"/>
    </row>
    <row r="612" spans="1:8" x14ac:dyDescent="0.25">
      <c r="A612" s="195"/>
      <c r="B612" s="39">
        <v>610</v>
      </c>
      <c r="C612" s="138"/>
      <c r="D612" s="216"/>
      <c r="E612" s="216"/>
      <c r="F612" s="216"/>
      <c r="G612" s="216"/>
      <c r="H612" s="391"/>
    </row>
    <row r="613" spans="1:8" x14ac:dyDescent="0.25">
      <c r="A613" s="195"/>
      <c r="B613" s="39">
        <v>611</v>
      </c>
      <c r="C613" s="138"/>
      <c r="D613" s="216"/>
      <c r="E613" s="216"/>
      <c r="F613" s="216"/>
      <c r="G613" s="216"/>
      <c r="H613" s="391"/>
    </row>
    <row r="614" spans="1:8" x14ac:dyDescent="0.25">
      <c r="A614" s="195"/>
      <c r="B614" s="39">
        <v>612</v>
      </c>
      <c r="C614" s="138"/>
      <c r="D614" s="216"/>
      <c r="E614" s="216"/>
      <c r="F614" s="216"/>
      <c r="G614" s="216"/>
      <c r="H614" s="391"/>
    </row>
    <row r="615" spans="1:8" x14ac:dyDescent="0.25">
      <c r="A615" s="195"/>
      <c r="B615" s="39">
        <v>613</v>
      </c>
      <c r="C615" s="138"/>
      <c r="D615" s="216"/>
      <c r="E615" s="216"/>
      <c r="F615" s="216"/>
      <c r="G615" s="216"/>
      <c r="H615" s="391"/>
    </row>
    <row r="616" spans="1:8" x14ac:dyDescent="0.25">
      <c r="A616" s="195"/>
      <c r="B616" s="39">
        <v>614</v>
      </c>
      <c r="C616" s="138"/>
      <c r="D616" s="216"/>
      <c r="E616" s="216"/>
      <c r="F616" s="216"/>
      <c r="G616" s="216"/>
      <c r="H616" s="391"/>
    </row>
    <row r="617" spans="1:8" x14ac:dyDescent="0.25">
      <c r="A617" s="195"/>
      <c r="B617" s="39">
        <v>615</v>
      </c>
      <c r="C617" s="138"/>
      <c r="D617" s="216"/>
      <c r="E617" s="216"/>
      <c r="F617" s="216"/>
      <c r="G617" s="216"/>
      <c r="H617" s="391"/>
    </row>
    <row r="618" spans="1:8" x14ac:dyDescent="0.25">
      <c r="A618" s="142"/>
      <c r="B618" s="39">
        <v>616</v>
      </c>
      <c r="C618" s="138"/>
      <c r="D618" s="216"/>
      <c r="E618" s="216"/>
      <c r="F618" s="216"/>
      <c r="G618" s="216"/>
      <c r="H618" s="391"/>
    </row>
    <row r="619" spans="1:8" x14ac:dyDescent="0.25">
      <c r="A619" s="141"/>
      <c r="B619" s="39">
        <v>617</v>
      </c>
      <c r="C619" s="138"/>
      <c r="D619" s="216"/>
      <c r="E619" s="216"/>
      <c r="F619" s="216"/>
      <c r="G619" s="216"/>
      <c r="H619" s="391"/>
    </row>
    <row r="620" spans="1:8" x14ac:dyDescent="0.25">
      <c r="A620" s="195"/>
      <c r="B620" s="39">
        <v>618</v>
      </c>
      <c r="C620" s="138"/>
      <c r="D620" s="216"/>
      <c r="E620" s="216"/>
      <c r="F620" s="216"/>
      <c r="G620" s="216"/>
      <c r="H620" s="391"/>
    </row>
    <row r="621" spans="1:8" x14ac:dyDescent="0.25">
      <c r="A621" s="195"/>
      <c r="B621" s="39">
        <v>619</v>
      </c>
      <c r="C621" s="138"/>
      <c r="D621" s="216"/>
      <c r="E621" s="216"/>
      <c r="F621" s="216"/>
      <c r="G621" s="216"/>
      <c r="H621" s="391"/>
    </row>
    <row r="622" spans="1:8" x14ac:dyDescent="0.25">
      <c r="A622" s="195"/>
      <c r="B622" s="39">
        <v>620</v>
      </c>
      <c r="C622" s="138"/>
      <c r="D622" s="216"/>
      <c r="E622" s="216"/>
      <c r="F622" s="216"/>
      <c r="G622" s="216"/>
      <c r="H622" s="391"/>
    </row>
    <row r="623" spans="1:8" x14ac:dyDescent="0.25">
      <c r="A623" s="195"/>
      <c r="B623" s="39">
        <v>621</v>
      </c>
      <c r="C623" s="138"/>
      <c r="D623" s="216"/>
      <c r="E623" s="216"/>
      <c r="F623" s="216"/>
      <c r="G623" s="216"/>
      <c r="H623" s="391"/>
    </row>
    <row r="624" spans="1:8" x14ac:dyDescent="0.25">
      <c r="A624" s="195"/>
      <c r="B624" s="39">
        <v>622</v>
      </c>
      <c r="C624" s="138"/>
      <c r="D624" s="216"/>
      <c r="E624" s="216"/>
      <c r="F624" s="216"/>
      <c r="G624" s="216"/>
      <c r="H624" s="391"/>
    </row>
    <row r="625" spans="1:8" x14ac:dyDescent="0.25">
      <c r="A625" s="195"/>
      <c r="B625" s="39">
        <v>623</v>
      </c>
      <c r="C625" s="138"/>
      <c r="D625" s="216"/>
      <c r="E625" s="216"/>
      <c r="F625" s="216"/>
      <c r="G625" s="216"/>
      <c r="H625" s="391"/>
    </row>
    <row r="626" spans="1:8" x14ac:dyDescent="0.25">
      <c r="A626" s="142"/>
      <c r="B626" s="39">
        <v>624</v>
      </c>
      <c r="C626" s="138"/>
      <c r="D626" s="216"/>
      <c r="E626" s="216"/>
      <c r="F626" s="216"/>
      <c r="G626" s="216"/>
      <c r="H626" s="391"/>
    </row>
    <row r="627" spans="1:8" x14ac:dyDescent="0.25">
      <c r="A627" s="141"/>
      <c r="B627" s="39">
        <v>625</v>
      </c>
      <c r="C627" s="138"/>
      <c r="D627" s="216"/>
      <c r="E627" s="216"/>
      <c r="F627" s="216"/>
      <c r="G627" s="216"/>
      <c r="H627" s="391"/>
    </row>
    <row r="628" spans="1:8" x14ac:dyDescent="0.25">
      <c r="A628" s="195"/>
      <c r="B628" s="39">
        <v>626</v>
      </c>
      <c r="C628" s="138"/>
      <c r="D628" s="216"/>
      <c r="E628" s="216"/>
      <c r="F628" s="216"/>
      <c r="G628" s="216"/>
      <c r="H628" s="391"/>
    </row>
    <row r="629" spans="1:8" x14ac:dyDescent="0.25">
      <c r="A629" s="195"/>
      <c r="B629" s="39">
        <v>627</v>
      </c>
      <c r="C629" s="138"/>
      <c r="D629" s="216"/>
      <c r="E629" s="216"/>
      <c r="F629" s="216"/>
      <c r="G629" s="216"/>
      <c r="H629" s="391"/>
    </row>
    <row r="630" spans="1:8" x14ac:dyDescent="0.25">
      <c r="A630" s="195"/>
      <c r="B630" s="39">
        <v>628</v>
      </c>
      <c r="C630" s="138"/>
      <c r="D630" s="216"/>
      <c r="E630" s="216"/>
      <c r="F630" s="216"/>
      <c r="G630" s="216"/>
      <c r="H630" s="391"/>
    </row>
    <row r="631" spans="1:8" x14ac:dyDescent="0.25">
      <c r="A631" s="195"/>
      <c r="B631" s="39">
        <v>629</v>
      </c>
      <c r="C631" s="138"/>
      <c r="D631" s="216"/>
      <c r="E631" s="216"/>
      <c r="F631" s="216"/>
      <c r="G631" s="216"/>
      <c r="H631" s="391"/>
    </row>
    <row r="632" spans="1:8" x14ac:dyDescent="0.25">
      <c r="A632" s="195"/>
      <c r="B632" s="39">
        <v>630</v>
      </c>
      <c r="C632" s="138"/>
      <c r="D632" s="216"/>
      <c r="E632" s="216"/>
      <c r="F632" s="216"/>
      <c r="G632" s="216"/>
      <c r="H632" s="391"/>
    </row>
    <row r="633" spans="1:8" x14ac:dyDescent="0.25">
      <c r="A633" s="195"/>
      <c r="B633" s="39">
        <v>631</v>
      </c>
      <c r="C633" s="138"/>
      <c r="D633" s="216"/>
      <c r="E633" s="216"/>
      <c r="F633" s="216"/>
      <c r="G633" s="216"/>
      <c r="H633" s="391"/>
    </row>
    <row r="634" spans="1:8" x14ac:dyDescent="0.25">
      <c r="A634" s="142"/>
      <c r="B634" s="39">
        <v>632</v>
      </c>
      <c r="C634" s="138"/>
      <c r="D634" s="216"/>
      <c r="E634" s="216"/>
      <c r="F634" s="216"/>
      <c r="G634" s="216"/>
      <c r="H634" s="391"/>
    </row>
    <row r="635" spans="1:8" x14ac:dyDescent="0.25">
      <c r="A635" s="141"/>
      <c r="B635" s="39">
        <v>633</v>
      </c>
      <c r="C635" s="138"/>
      <c r="D635" s="216"/>
      <c r="E635" s="216"/>
      <c r="F635" s="216"/>
      <c r="G635" s="216"/>
      <c r="H635" s="391"/>
    </row>
    <row r="636" spans="1:8" x14ac:dyDescent="0.25">
      <c r="A636" s="195"/>
      <c r="B636" s="39">
        <v>634</v>
      </c>
      <c r="C636" s="138"/>
      <c r="D636" s="216"/>
      <c r="E636" s="216"/>
      <c r="F636" s="216"/>
      <c r="G636" s="216"/>
      <c r="H636" s="391"/>
    </row>
    <row r="637" spans="1:8" x14ac:dyDescent="0.25">
      <c r="A637" s="195"/>
      <c r="B637" s="39">
        <v>635</v>
      </c>
      <c r="C637" s="138"/>
      <c r="D637" s="216"/>
      <c r="E637" s="216"/>
      <c r="F637" s="216"/>
      <c r="G637" s="216"/>
      <c r="H637" s="391"/>
    </row>
    <row r="638" spans="1:8" x14ac:dyDescent="0.25">
      <c r="A638" s="195"/>
      <c r="B638" s="39">
        <v>636</v>
      </c>
      <c r="C638" s="138"/>
      <c r="D638" s="216"/>
      <c r="E638" s="216"/>
      <c r="F638" s="216"/>
      <c r="G638" s="216"/>
      <c r="H638" s="391"/>
    </row>
    <row r="639" spans="1:8" x14ac:dyDescent="0.25">
      <c r="A639" s="195"/>
      <c r="B639" s="39">
        <v>637</v>
      </c>
      <c r="C639" s="138"/>
      <c r="D639" s="216"/>
      <c r="E639" s="216"/>
      <c r="F639" s="216"/>
      <c r="G639" s="216"/>
      <c r="H639" s="391"/>
    </row>
    <row r="640" spans="1:8" x14ac:dyDescent="0.25">
      <c r="A640" s="195"/>
      <c r="B640" s="39">
        <v>638</v>
      </c>
      <c r="C640" s="138"/>
      <c r="D640" s="216"/>
      <c r="E640" s="216"/>
      <c r="F640" s="216"/>
      <c r="G640" s="216"/>
      <c r="H640" s="391"/>
    </row>
    <row r="641" spans="1:8" x14ac:dyDescent="0.25">
      <c r="A641" s="195"/>
      <c r="B641" s="39">
        <v>639</v>
      </c>
      <c r="C641" s="138"/>
      <c r="D641" s="216"/>
      <c r="E641" s="216"/>
      <c r="F641" s="216"/>
      <c r="G641" s="216"/>
      <c r="H641" s="391"/>
    </row>
    <row r="642" spans="1:8" x14ac:dyDescent="0.25">
      <c r="A642" s="142"/>
      <c r="B642" s="39">
        <v>640</v>
      </c>
      <c r="C642" s="138"/>
      <c r="D642" s="216"/>
      <c r="E642" s="216"/>
      <c r="F642" s="216"/>
      <c r="G642" s="216"/>
      <c r="H642" s="391"/>
    </row>
    <row r="643" spans="1:8" x14ac:dyDescent="0.25">
      <c r="A643" s="141"/>
      <c r="B643" s="39">
        <v>641</v>
      </c>
      <c r="C643" s="138"/>
      <c r="D643" s="216"/>
      <c r="E643" s="216"/>
      <c r="F643" s="216"/>
      <c r="G643" s="216"/>
      <c r="H643" s="391"/>
    </row>
    <row r="644" spans="1:8" x14ac:dyDescent="0.25">
      <c r="A644" s="195"/>
      <c r="B644" s="39">
        <v>642</v>
      </c>
      <c r="C644" s="138"/>
      <c r="D644" s="216"/>
      <c r="E644" s="216"/>
      <c r="F644" s="216"/>
      <c r="G644" s="216"/>
      <c r="H644" s="391"/>
    </row>
    <row r="645" spans="1:8" x14ac:dyDescent="0.25">
      <c r="A645" s="195"/>
      <c r="B645" s="39">
        <v>643</v>
      </c>
      <c r="C645" s="138"/>
      <c r="D645" s="216"/>
      <c r="E645" s="216"/>
      <c r="F645" s="216"/>
      <c r="G645" s="216"/>
      <c r="H645" s="391"/>
    </row>
    <row r="646" spans="1:8" x14ac:dyDescent="0.25">
      <c r="A646" s="195"/>
      <c r="B646" s="39">
        <v>644</v>
      </c>
      <c r="C646" s="138"/>
      <c r="D646" s="216"/>
      <c r="E646" s="216"/>
      <c r="F646" s="216"/>
      <c r="G646" s="216"/>
      <c r="H646" s="391"/>
    </row>
    <row r="647" spans="1:8" x14ac:dyDescent="0.25">
      <c r="A647" s="195"/>
      <c r="B647" s="39">
        <v>645</v>
      </c>
      <c r="C647" s="138"/>
      <c r="D647" s="216"/>
      <c r="E647" s="216"/>
      <c r="F647" s="216"/>
      <c r="G647" s="216"/>
      <c r="H647" s="391"/>
    </row>
    <row r="648" spans="1:8" x14ac:dyDescent="0.25">
      <c r="A648" s="195"/>
      <c r="B648" s="39">
        <v>646</v>
      </c>
      <c r="C648" s="138"/>
      <c r="D648" s="216"/>
      <c r="E648" s="216"/>
      <c r="F648" s="216"/>
      <c r="G648" s="216"/>
      <c r="H648" s="391"/>
    </row>
    <row r="649" spans="1:8" x14ac:dyDescent="0.25">
      <c r="A649" s="195"/>
      <c r="B649" s="39">
        <v>647</v>
      </c>
      <c r="C649" s="138"/>
      <c r="D649" s="216"/>
      <c r="E649" s="216"/>
      <c r="F649" s="216"/>
      <c r="G649" s="216"/>
      <c r="H649" s="391"/>
    </row>
    <row r="650" spans="1:8" x14ac:dyDescent="0.25">
      <c r="A650" s="142"/>
      <c r="B650" s="39">
        <v>648</v>
      </c>
      <c r="C650" s="138"/>
      <c r="D650" s="216"/>
      <c r="E650" s="216"/>
      <c r="F650" s="216"/>
      <c r="G650" s="216"/>
      <c r="H650" s="391"/>
    </row>
    <row r="651" spans="1:8" x14ac:dyDescent="0.25">
      <c r="A651" s="141"/>
      <c r="B651" s="39">
        <v>649</v>
      </c>
      <c r="C651" s="138"/>
      <c r="D651" s="216"/>
      <c r="E651" s="216"/>
      <c r="F651" s="216"/>
      <c r="G651" s="216"/>
      <c r="H651" s="391"/>
    </row>
    <row r="652" spans="1:8" x14ac:dyDescent="0.25">
      <c r="A652" s="195"/>
      <c r="B652" s="39">
        <v>650</v>
      </c>
      <c r="C652" s="138"/>
      <c r="D652" s="216"/>
      <c r="E652" s="216"/>
      <c r="F652" s="216"/>
      <c r="G652" s="216"/>
      <c r="H652" s="391"/>
    </row>
    <row r="653" spans="1:8" x14ac:dyDescent="0.25">
      <c r="A653" s="195"/>
      <c r="B653" s="39">
        <v>651</v>
      </c>
      <c r="C653" s="138"/>
      <c r="D653" s="216"/>
      <c r="E653" s="216"/>
      <c r="F653" s="216"/>
      <c r="G653" s="216"/>
      <c r="H653" s="391"/>
    </row>
    <row r="654" spans="1:8" x14ac:dyDescent="0.25">
      <c r="A654" s="195"/>
      <c r="B654" s="39">
        <v>652</v>
      </c>
      <c r="C654" s="138"/>
      <c r="D654" s="216"/>
      <c r="E654" s="216"/>
      <c r="F654" s="216"/>
      <c r="G654" s="216"/>
      <c r="H654" s="391"/>
    </row>
    <row r="655" spans="1:8" x14ac:dyDescent="0.25">
      <c r="A655" s="195"/>
      <c r="B655" s="39">
        <v>653</v>
      </c>
      <c r="C655" s="138"/>
      <c r="D655" s="216"/>
      <c r="E655" s="216"/>
      <c r="F655" s="216"/>
      <c r="G655" s="216"/>
      <c r="H655" s="391"/>
    </row>
    <row r="656" spans="1:8" x14ac:dyDescent="0.25">
      <c r="A656" s="195"/>
      <c r="B656" s="39">
        <v>654</v>
      </c>
      <c r="C656" s="138"/>
      <c r="D656" s="216"/>
      <c r="E656" s="216"/>
      <c r="F656" s="216"/>
      <c r="G656" s="216"/>
      <c r="H656" s="391"/>
    </row>
    <row r="657" spans="1:8" x14ac:dyDescent="0.25">
      <c r="A657" s="195"/>
      <c r="B657" s="39">
        <v>655</v>
      </c>
      <c r="C657" s="138"/>
      <c r="D657" s="216"/>
      <c r="E657" s="216"/>
      <c r="F657" s="216"/>
      <c r="G657" s="216"/>
      <c r="H657" s="391"/>
    </row>
    <row r="658" spans="1:8" x14ac:dyDescent="0.25">
      <c r="A658" s="142"/>
      <c r="B658" s="39">
        <v>656</v>
      </c>
      <c r="C658" s="138"/>
      <c r="D658" s="216"/>
      <c r="E658" s="216"/>
      <c r="F658" s="216"/>
      <c r="G658" s="216"/>
      <c r="H658" s="391"/>
    </row>
    <row r="659" spans="1:8" x14ac:dyDescent="0.25">
      <c r="A659" s="141"/>
      <c r="B659" s="39">
        <v>657</v>
      </c>
      <c r="C659" s="138"/>
      <c r="D659" s="216"/>
      <c r="E659" s="216"/>
      <c r="F659" s="216"/>
      <c r="G659" s="216"/>
      <c r="H659" s="391"/>
    </row>
    <row r="660" spans="1:8" x14ac:dyDescent="0.25">
      <c r="A660" s="195"/>
      <c r="B660" s="39">
        <v>658</v>
      </c>
      <c r="C660" s="138"/>
      <c r="D660" s="216"/>
      <c r="E660" s="216"/>
      <c r="F660" s="216"/>
      <c r="G660" s="216"/>
      <c r="H660" s="391"/>
    </row>
    <row r="661" spans="1:8" x14ac:dyDescent="0.25">
      <c r="A661" s="195"/>
      <c r="B661" s="39">
        <v>659</v>
      </c>
      <c r="C661" s="138"/>
      <c r="D661" s="216"/>
      <c r="E661" s="216"/>
      <c r="F661" s="216"/>
      <c r="G661" s="216"/>
      <c r="H661" s="391"/>
    </row>
    <row r="662" spans="1:8" x14ac:dyDescent="0.25">
      <c r="A662" s="195"/>
      <c r="B662" s="39">
        <v>660</v>
      </c>
      <c r="C662" s="138"/>
      <c r="D662" s="216"/>
      <c r="E662" s="216"/>
      <c r="F662" s="216"/>
      <c r="G662" s="216"/>
      <c r="H662" s="391"/>
    </row>
    <row r="663" spans="1:8" x14ac:dyDescent="0.25">
      <c r="A663" s="195"/>
      <c r="B663" s="39">
        <v>661</v>
      </c>
      <c r="C663" s="138"/>
      <c r="D663" s="216"/>
      <c r="E663" s="216"/>
      <c r="F663" s="216"/>
      <c r="G663" s="216"/>
      <c r="H663" s="391"/>
    </row>
    <row r="664" spans="1:8" x14ac:dyDescent="0.25">
      <c r="A664" s="195"/>
      <c r="B664" s="39">
        <v>662</v>
      </c>
      <c r="C664" s="138"/>
      <c r="D664" s="216"/>
      <c r="E664" s="216"/>
      <c r="F664" s="216"/>
      <c r="G664" s="216"/>
      <c r="H664" s="391"/>
    </row>
    <row r="665" spans="1:8" x14ac:dyDescent="0.25">
      <c r="A665" s="195"/>
      <c r="B665" s="39">
        <v>663</v>
      </c>
      <c r="C665" s="138"/>
      <c r="D665" s="216"/>
      <c r="E665" s="216"/>
      <c r="F665" s="216"/>
      <c r="G665" s="216"/>
      <c r="H665" s="391"/>
    </row>
    <row r="666" spans="1:8" x14ac:dyDescent="0.25">
      <c r="A666" s="142"/>
      <c r="B666" s="39">
        <v>664</v>
      </c>
      <c r="C666" s="138"/>
      <c r="D666" s="216"/>
      <c r="E666" s="216"/>
      <c r="F666" s="216"/>
      <c r="G666" s="216"/>
      <c r="H666" s="391"/>
    </row>
    <row r="667" spans="1:8" x14ac:dyDescent="0.25">
      <c r="A667" s="141"/>
      <c r="B667" s="39">
        <v>665</v>
      </c>
      <c r="C667" s="138"/>
      <c r="D667" s="216"/>
      <c r="E667" s="216"/>
      <c r="F667" s="216"/>
      <c r="G667" s="216"/>
      <c r="H667" s="391"/>
    </row>
    <row r="668" spans="1:8" x14ac:dyDescent="0.25">
      <c r="A668" s="195"/>
      <c r="B668" s="39">
        <v>666</v>
      </c>
      <c r="C668" s="138"/>
      <c r="D668" s="216"/>
      <c r="E668" s="216"/>
      <c r="F668" s="216"/>
      <c r="G668" s="216"/>
      <c r="H668" s="391"/>
    </row>
    <row r="669" spans="1:8" x14ac:dyDescent="0.25">
      <c r="A669" s="195"/>
      <c r="B669" s="39">
        <v>667</v>
      </c>
      <c r="C669" s="138"/>
      <c r="D669" s="216"/>
      <c r="E669" s="216"/>
      <c r="F669" s="216"/>
      <c r="G669" s="216"/>
      <c r="H669" s="391"/>
    </row>
    <row r="670" spans="1:8" x14ac:dyDescent="0.25">
      <c r="A670" s="195"/>
      <c r="B670" s="39">
        <v>668</v>
      </c>
      <c r="C670" s="138"/>
      <c r="D670" s="216"/>
      <c r="E670" s="216"/>
      <c r="F670" s="216"/>
      <c r="G670" s="216"/>
      <c r="H670" s="391"/>
    </row>
    <row r="671" spans="1:8" x14ac:dyDescent="0.25">
      <c r="A671" s="195"/>
      <c r="B671" s="39">
        <v>669</v>
      </c>
      <c r="C671" s="138"/>
      <c r="D671" s="216"/>
      <c r="E671" s="216"/>
      <c r="F671" s="216"/>
      <c r="G671" s="216"/>
      <c r="H671" s="391"/>
    </row>
    <row r="672" spans="1:8" x14ac:dyDescent="0.25">
      <c r="A672" s="195"/>
      <c r="B672" s="39">
        <v>670</v>
      </c>
      <c r="C672" s="138"/>
      <c r="D672" s="216"/>
      <c r="E672" s="216"/>
      <c r="F672" s="216"/>
      <c r="G672" s="216"/>
      <c r="H672" s="391"/>
    </row>
    <row r="673" spans="1:8" x14ac:dyDescent="0.25">
      <c r="A673" s="195"/>
      <c r="B673" s="39">
        <v>671</v>
      </c>
      <c r="C673" s="138"/>
      <c r="D673" s="216"/>
      <c r="E673" s="216"/>
      <c r="F673" s="216"/>
      <c r="G673" s="216"/>
      <c r="H673" s="391"/>
    </row>
    <row r="674" spans="1:8" x14ac:dyDescent="0.25">
      <c r="A674" s="142"/>
      <c r="B674" s="39">
        <v>672</v>
      </c>
      <c r="C674" s="138"/>
      <c r="D674" s="216"/>
      <c r="E674" s="216"/>
      <c r="F674" s="216"/>
      <c r="G674" s="216"/>
      <c r="H674" s="391"/>
    </row>
    <row r="675" spans="1:8" x14ac:dyDescent="0.25">
      <c r="A675" s="141"/>
      <c r="B675" s="39">
        <v>673</v>
      </c>
      <c r="C675" s="138"/>
      <c r="D675" s="216"/>
      <c r="E675" s="216"/>
      <c r="F675" s="216"/>
      <c r="G675" s="216"/>
      <c r="H675" s="391"/>
    </row>
    <row r="676" spans="1:8" x14ac:dyDescent="0.25">
      <c r="A676" s="195"/>
      <c r="B676" s="39">
        <v>674</v>
      </c>
      <c r="C676" s="138"/>
      <c r="D676" s="216"/>
      <c r="E676" s="216"/>
      <c r="F676" s="216"/>
      <c r="G676" s="216"/>
      <c r="H676" s="391"/>
    </row>
    <row r="677" spans="1:8" x14ac:dyDescent="0.25">
      <c r="A677" s="195"/>
      <c r="B677" s="39">
        <v>675</v>
      </c>
      <c r="C677" s="138"/>
      <c r="D677" s="216"/>
      <c r="E677" s="216"/>
      <c r="F677" s="216"/>
      <c r="G677" s="216"/>
      <c r="H677" s="391"/>
    </row>
    <row r="678" spans="1:8" x14ac:dyDescent="0.25">
      <c r="A678" s="195"/>
      <c r="B678" s="39">
        <v>676</v>
      </c>
      <c r="C678" s="138"/>
      <c r="D678" s="216"/>
      <c r="E678" s="216"/>
      <c r="F678" s="216"/>
      <c r="G678" s="216"/>
      <c r="H678" s="391"/>
    </row>
    <row r="679" spans="1:8" x14ac:dyDescent="0.25">
      <c r="A679" s="195"/>
      <c r="B679" s="39">
        <v>677</v>
      </c>
      <c r="C679" s="138"/>
      <c r="D679" s="216"/>
      <c r="E679" s="216"/>
      <c r="F679" s="216"/>
      <c r="G679" s="216"/>
      <c r="H679" s="391"/>
    </row>
    <row r="680" spans="1:8" x14ac:dyDescent="0.25">
      <c r="A680" s="195"/>
      <c r="B680" s="39">
        <v>678</v>
      </c>
      <c r="C680" s="138"/>
      <c r="D680" s="216"/>
      <c r="E680" s="216"/>
      <c r="F680" s="216"/>
      <c r="G680" s="216"/>
      <c r="H680" s="391"/>
    </row>
    <row r="681" spans="1:8" x14ac:dyDescent="0.25">
      <c r="A681" s="195"/>
      <c r="B681" s="39">
        <v>679</v>
      </c>
      <c r="C681" s="138"/>
      <c r="D681" s="216"/>
      <c r="E681" s="216"/>
      <c r="F681" s="216"/>
      <c r="G681" s="216"/>
      <c r="H681" s="391"/>
    </row>
    <row r="682" spans="1:8" x14ac:dyDescent="0.25">
      <c r="A682" s="142"/>
      <c r="B682" s="39">
        <v>680</v>
      </c>
      <c r="C682" s="138"/>
      <c r="D682" s="216"/>
      <c r="E682" s="216"/>
      <c r="F682" s="216"/>
      <c r="G682" s="216"/>
      <c r="H682" s="391"/>
    </row>
    <row r="683" spans="1:8" x14ac:dyDescent="0.25">
      <c r="A683" s="141"/>
      <c r="B683" s="39">
        <v>681</v>
      </c>
      <c r="C683" s="138"/>
      <c r="D683" s="216"/>
      <c r="E683" s="216"/>
      <c r="F683" s="216"/>
      <c r="G683" s="216"/>
      <c r="H683" s="391"/>
    </row>
    <row r="684" spans="1:8" x14ac:dyDescent="0.25">
      <c r="A684" s="195"/>
      <c r="B684" s="39">
        <v>682</v>
      </c>
      <c r="C684" s="138"/>
      <c r="D684" s="216"/>
      <c r="E684" s="216"/>
      <c r="F684" s="216"/>
      <c r="G684" s="216"/>
      <c r="H684" s="391"/>
    </row>
    <row r="685" spans="1:8" x14ac:dyDescent="0.25">
      <c r="A685" s="195"/>
      <c r="B685" s="39">
        <v>683</v>
      </c>
      <c r="C685" s="138"/>
      <c r="D685" s="216"/>
      <c r="E685" s="216"/>
      <c r="F685" s="216"/>
      <c r="G685" s="216"/>
      <c r="H685" s="391"/>
    </row>
    <row r="686" spans="1:8" x14ac:dyDescent="0.25">
      <c r="A686" s="195"/>
      <c r="B686" s="39">
        <v>684</v>
      </c>
      <c r="C686" s="138"/>
      <c r="D686" s="216"/>
      <c r="E686" s="216"/>
      <c r="F686" s="216"/>
      <c r="G686" s="216"/>
      <c r="H686" s="391"/>
    </row>
    <row r="687" spans="1:8" x14ac:dyDescent="0.25">
      <c r="A687" s="195"/>
      <c r="B687" s="39">
        <v>685</v>
      </c>
      <c r="C687" s="138"/>
      <c r="D687" s="216"/>
      <c r="E687" s="216"/>
      <c r="F687" s="216"/>
      <c r="G687" s="216"/>
      <c r="H687" s="391"/>
    </row>
    <row r="688" spans="1:8" x14ac:dyDescent="0.25">
      <c r="A688" s="195"/>
      <c r="B688" s="39">
        <v>686</v>
      </c>
      <c r="C688" s="138"/>
      <c r="D688" s="216"/>
      <c r="E688" s="216"/>
      <c r="F688" s="216"/>
      <c r="G688" s="216"/>
      <c r="H688" s="391"/>
    </row>
    <row r="689" spans="1:8" x14ac:dyDescent="0.25">
      <c r="A689" s="195"/>
      <c r="B689" s="39">
        <v>687</v>
      </c>
      <c r="C689" s="138"/>
      <c r="D689" s="216"/>
      <c r="E689" s="216"/>
      <c r="F689" s="216"/>
      <c r="G689" s="216"/>
      <c r="H689" s="391"/>
    </row>
    <row r="690" spans="1:8" x14ac:dyDescent="0.25">
      <c r="A690" s="142"/>
      <c r="B690" s="39">
        <v>688</v>
      </c>
      <c r="C690" s="138"/>
      <c r="D690" s="216"/>
      <c r="E690" s="216"/>
      <c r="F690" s="216"/>
      <c r="G690" s="216"/>
      <c r="H690" s="391"/>
    </row>
    <row r="691" spans="1:8" x14ac:dyDescent="0.25">
      <c r="A691" s="141"/>
      <c r="B691" s="39">
        <v>689</v>
      </c>
      <c r="C691" s="138"/>
      <c r="D691" s="216"/>
      <c r="E691" s="216"/>
      <c r="F691" s="216"/>
      <c r="G691" s="216"/>
      <c r="H691" s="391"/>
    </row>
    <row r="692" spans="1:8" x14ac:dyDescent="0.25">
      <c r="A692" s="195"/>
      <c r="B692" s="39">
        <v>690</v>
      </c>
      <c r="C692" s="138"/>
      <c r="D692" s="216"/>
      <c r="E692" s="216"/>
      <c r="F692" s="216"/>
      <c r="G692" s="216"/>
      <c r="H692" s="391"/>
    </row>
    <row r="693" spans="1:8" x14ac:dyDescent="0.25">
      <c r="A693" s="195"/>
      <c r="B693" s="39">
        <v>691</v>
      </c>
      <c r="C693" s="138"/>
      <c r="D693" s="216"/>
      <c r="E693" s="216"/>
      <c r="F693" s="216"/>
      <c r="G693" s="216"/>
      <c r="H693" s="391"/>
    </row>
    <row r="694" spans="1:8" x14ac:dyDescent="0.25">
      <c r="A694" s="195"/>
      <c r="B694" s="39">
        <v>692</v>
      </c>
      <c r="C694" s="138"/>
      <c r="D694" s="216"/>
      <c r="E694" s="216"/>
      <c r="F694" s="216"/>
      <c r="G694" s="216"/>
      <c r="H694" s="391"/>
    </row>
    <row r="695" spans="1:8" x14ac:dyDescent="0.25">
      <c r="A695" s="195"/>
      <c r="B695" s="39">
        <v>693</v>
      </c>
      <c r="C695" s="138"/>
      <c r="D695" s="216"/>
      <c r="E695" s="216"/>
      <c r="F695" s="216"/>
      <c r="G695" s="216"/>
      <c r="H695" s="391"/>
    </row>
    <row r="696" spans="1:8" x14ac:dyDescent="0.25">
      <c r="A696" s="195"/>
      <c r="B696" s="39">
        <v>694</v>
      </c>
      <c r="C696" s="138"/>
      <c r="D696" s="216"/>
      <c r="E696" s="216"/>
      <c r="F696" s="216"/>
      <c r="G696" s="216"/>
      <c r="H696" s="391"/>
    </row>
    <row r="697" spans="1:8" x14ac:dyDescent="0.25">
      <c r="A697" s="195"/>
      <c r="B697" s="39">
        <v>695</v>
      </c>
      <c r="C697" s="138"/>
      <c r="D697" s="216"/>
      <c r="E697" s="216"/>
      <c r="F697" s="216"/>
      <c r="G697" s="216"/>
      <c r="H697" s="391"/>
    </row>
    <row r="698" spans="1:8" x14ac:dyDescent="0.25">
      <c r="A698" s="142"/>
      <c r="B698" s="39">
        <v>696</v>
      </c>
      <c r="C698" s="138"/>
      <c r="D698" s="216"/>
      <c r="E698" s="216"/>
      <c r="F698" s="216"/>
      <c r="G698" s="216"/>
      <c r="H698" s="391"/>
    </row>
    <row r="699" spans="1:8" x14ac:dyDescent="0.25">
      <c r="A699" s="141"/>
      <c r="B699" s="39">
        <v>697</v>
      </c>
      <c r="C699" s="138"/>
      <c r="D699" s="216"/>
      <c r="E699" s="216"/>
      <c r="F699" s="216"/>
      <c r="G699" s="216"/>
      <c r="H699" s="391"/>
    </row>
    <row r="700" spans="1:8" x14ac:dyDescent="0.25">
      <c r="A700" s="195"/>
      <c r="B700" s="39">
        <v>698</v>
      </c>
      <c r="C700" s="138"/>
      <c r="D700" s="216"/>
      <c r="E700" s="216"/>
      <c r="F700" s="216"/>
      <c r="G700" s="216"/>
      <c r="H700" s="391"/>
    </row>
    <row r="701" spans="1:8" x14ac:dyDescent="0.25">
      <c r="A701" s="195"/>
      <c r="B701" s="39">
        <v>699</v>
      </c>
      <c r="C701" s="138"/>
      <c r="D701" s="216"/>
      <c r="E701" s="216"/>
      <c r="F701" s="216"/>
      <c r="G701" s="216"/>
      <c r="H701" s="391"/>
    </row>
    <row r="702" spans="1:8" x14ac:dyDescent="0.25">
      <c r="A702" s="195"/>
      <c r="B702" s="39">
        <v>700</v>
      </c>
      <c r="C702" s="138"/>
      <c r="D702" s="216"/>
      <c r="E702" s="216"/>
      <c r="F702" s="216"/>
      <c r="G702" s="216"/>
      <c r="H702" s="391"/>
    </row>
    <row r="703" spans="1:8" x14ac:dyDescent="0.25">
      <c r="A703" s="195"/>
      <c r="B703" s="39">
        <v>701</v>
      </c>
      <c r="C703" s="138"/>
      <c r="D703" s="216"/>
      <c r="E703" s="216"/>
      <c r="F703" s="216"/>
      <c r="G703" s="216"/>
      <c r="H703" s="391"/>
    </row>
    <row r="704" spans="1:8" x14ac:dyDescent="0.25">
      <c r="A704" s="195"/>
      <c r="B704" s="39">
        <v>702</v>
      </c>
      <c r="C704" s="138"/>
      <c r="D704" s="216"/>
      <c r="E704" s="216"/>
      <c r="F704" s="216"/>
      <c r="G704" s="216"/>
      <c r="H704" s="391"/>
    </row>
    <row r="705" spans="1:8" x14ac:dyDescent="0.25">
      <c r="A705" s="195"/>
      <c r="B705" s="39">
        <v>703</v>
      </c>
      <c r="C705" s="138"/>
      <c r="D705" s="216"/>
      <c r="E705" s="216"/>
      <c r="F705" s="216"/>
      <c r="G705" s="216"/>
      <c r="H705" s="391"/>
    </row>
    <row r="706" spans="1:8" x14ac:dyDescent="0.25">
      <c r="A706" s="142"/>
      <c r="B706" s="39">
        <v>704</v>
      </c>
      <c r="C706" s="138"/>
      <c r="D706" s="216"/>
      <c r="E706" s="216"/>
      <c r="F706" s="216"/>
      <c r="G706" s="216"/>
      <c r="H706" s="391"/>
    </row>
    <row r="707" spans="1:8" x14ac:dyDescent="0.25">
      <c r="A707" s="141"/>
      <c r="B707" s="39">
        <v>705</v>
      </c>
      <c r="C707" s="138"/>
      <c r="D707" s="216"/>
      <c r="E707" s="216"/>
      <c r="F707" s="216"/>
      <c r="G707" s="216"/>
      <c r="H707" s="391"/>
    </row>
    <row r="708" spans="1:8" x14ac:dyDescent="0.25">
      <c r="A708" s="195"/>
      <c r="B708" s="39">
        <v>706</v>
      </c>
      <c r="C708" s="138"/>
      <c r="D708" s="216"/>
      <c r="E708" s="216"/>
      <c r="F708" s="216"/>
      <c r="G708" s="216"/>
      <c r="H708" s="391"/>
    </row>
    <row r="709" spans="1:8" x14ac:dyDescent="0.25">
      <c r="A709" s="195"/>
      <c r="B709" s="39">
        <v>707</v>
      </c>
      <c r="C709" s="138"/>
      <c r="D709" s="216"/>
      <c r="E709" s="216"/>
      <c r="F709" s="216"/>
      <c r="G709" s="216"/>
      <c r="H709" s="391"/>
    </row>
    <row r="710" spans="1:8" x14ac:dyDescent="0.25">
      <c r="A710" s="195"/>
      <c r="B710" s="39">
        <v>708</v>
      </c>
      <c r="C710" s="138"/>
      <c r="D710" s="216"/>
      <c r="E710" s="216"/>
      <c r="F710" s="216"/>
      <c r="G710" s="216"/>
      <c r="H710" s="391"/>
    </row>
    <row r="711" spans="1:8" x14ac:dyDescent="0.25">
      <c r="A711" s="195"/>
      <c r="B711" s="39">
        <v>709</v>
      </c>
      <c r="C711" s="138"/>
      <c r="D711" s="216"/>
      <c r="E711" s="216"/>
      <c r="F711" s="216"/>
      <c r="G711" s="216"/>
      <c r="H711" s="391"/>
    </row>
    <row r="712" spans="1:8" x14ac:dyDescent="0.25">
      <c r="A712" s="195"/>
      <c r="B712" s="39">
        <v>710</v>
      </c>
      <c r="C712" s="138"/>
      <c r="D712" s="216"/>
      <c r="E712" s="216"/>
      <c r="F712" s="216"/>
      <c r="G712" s="216"/>
      <c r="H712" s="391"/>
    </row>
    <row r="713" spans="1:8" x14ac:dyDescent="0.25">
      <c r="A713" s="195"/>
      <c r="B713" s="39">
        <v>711</v>
      </c>
      <c r="C713" s="138"/>
      <c r="D713" s="216"/>
      <c r="E713" s="216"/>
      <c r="F713" s="216"/>
      <c r="G713" s="216"/>
      <c r="H713" s="391"/>
    </row>
    <row r="714" spans="1:8" x14ac:dyDescent="0.25">
      <c r="A714" s="142"/>
      <c r="B714" s="39">
        <v>712</v>
      </c>
      <c r="C714" s="138"/>
      <c r="D714" s="216"/>
      <c r="E714" s="216"/>
      <c r="F714" s="216"/>
      <c r="G714" s="216"/>
      <c r="H714" s="391"/>
    </row>
    <row r="715" spans="1:8" x14ac:dyDescent="0.25">
      <c r="A715" s="141"/>
      <c r="B715" s="39">
        <v>713</v>
      </c>
      <c r="C715" s="138"/>
      <c r="D715" s="216"/>
      <c r="E715" s="216"/>
      <c r="F715" s="216"/>
      <c r="G715" s="216"/>
      <c r="H715" s="391"/>
    </row>
    <row r="716" spans="1:8" x14ac:dyDescent="0.25">
      <c r="A716" s="195"/>
      <c r="B716" s="39">
        <v>714</v>
      </c>
      <c r="C716" s="138"/>
      <c r="D716" s="216"/>
      <c r="E716" s="216"/>
      <c r="F716" s="216"/>
      <c r="G716" s="216"/>
      <c r="H716" s="391"/>
    </row>
    <row r="717" spans="1:8" x14ac:dyDescent="0.25">
      <c r="A717" s="195"/>
      <c r="B717" s="39">
        <v>715</v>
      </c>
      <c r="C717" s="138"/>
      <c r="D717" s="216"/>
      <c r="E717" s="216"/>
      <c r="F717" s="216"/>
      <c r="G717" s="216"/>
      <c r="H717" s="391"/>
    </row>
    <row r="718" spans="1:8" x14ac:dyDescent="0.25">
      <c r="A718" s="195"/>
      <c r="B718" s="39">
        <v>716</v>
      </c>
      <c r="C718" s="138"/>
      <c r="D718" s="216"/>
      <c r="E718" s="216"/>
      <c r="F718" s="216"/>
      <c r="G718" s="216"/>
      <c r="H718" s="391"/>
    </row>
    <row r="719" spans="1:8" x14ac:dyDescent="0.25">
      <c r="A719" s="195"/>
      <c r="B719" s="39">
        <v>717</v>
      </c>
      <c r="C719" s="138"/>
      <c r="D719" s="216"/>
      <c r="E719" s="216"/>
      <c r="F719" s="216"/>
      <c r="G719" s="216"/>
      <c r="H719" s="391"/>
    </row>
    <row r="720" spans="1:8" x14ac:dyDescent="0.25">
      <c r="A720" s="195"/>
      <c r="B720" s="39">
        <v>718</v>
      </c>
      <c r="C720" s="138"/>
      <c r="D720" s="216"/>
      <c r="E720" s="216"/>
      <c r="F720" s="216"/>
      <c r="G720" s="216"/>
      <c r="H720" s="391"/>
    </row>
    <row r="721" spans="1:8" x14ac:dyDescent="0.25">
      <c r="A721" s="195"/>
      <c r="B721" s="39">
        <v>719</v>
      </c>
      <c r="C721" s="138"/>
      <c r="D721" s="216"/>
      <c r="E721" s="216"/>
      <c r="F721" s="216"/>
      <c r="G721" s="216"/>
      <c r="H721" s="391"/>
    </row>
    <row r="722" spans="1:8" x14ac:dyDescent="0.25">
      <c r="A722" s="142"/>
      <c r="B722" s="39">
        <v>720</v>
      </c>
      <c r="C722" s="138"/>
      <c r="D722" s="216"/>
      <c r="E722" s="216"/>
      <c r="F722" s="216"/>
      <c r="G722" s="216"/>
      <c r="H722" s="391"/>
    </row>
    <row r="723" spans="1:8" x14ac:dyDescent="0.25">
      <c r="A723" s="141"/>
      <c r="B723" s="39">
        <v>721</v>
      </c>
      <c r="C723" s="138"/>
      <c r="D723" s="216"/>
      <c r="E723" s="216"/>
      <c r="F723" s="216"/>
      <c r="G723" s="216"/>
      <c r="H723" s="391"/>
    </row>
    <row r="724" spans="1:8" x14ac:dyDescent="0.25">
      <c r="A724" s="195"/>
      <c r="B724" s="39">
        <v>722</v>
      </c>
      <c r="C724" s="138"/>
      <c r="D724" s="216"/>
      <c r="E724" s="216"/>
      <c r="F724" s="216"/>
      <c r="G724" s="216"/>
      <c r="H724" s="391"/>
    </row>
    <row r="725" spans="1:8" x14ac:dyDescent="0.25">
      <c r="A725" s="195"/>
      <c r="B725" s="39">
        <v>723</v>
      </c>
      <c r="C725" s="138"/>
      <c r="D725" s="216"/>
      <c r="E725" s="216"/>
      <c r="F725" s="216"/>
      <c r="G725" s="216"/>
      <c r="H725" s="391"/>
    </row>
    <row r="726" spans="1:8" x14ac:dyDescent="0.25">
      <c r="A726" s="195"/>
      <c r="B726" s="39">
        <v>724</v>
      </c>
      <c r="C726" s="138"/>
      <c r="D726" s="216"/>
      <c r="E726" s="216"/>
      <c r="F726" s="216"/>
      <c r="G726" s="216"/>
      <c r="H726" s="391"/>
    </row>
    <row r="727" spans="1:8" x14ac:dyDescent="0.25">
      <c r="A727" s="195"/>
      <c r="B727" s="39">
        <v>725</v>
      </c>
      <c r="C727" s="138"/>
      <c r="D727" s="216"/>
      <c r="E727" s="216"/>
      <c r="F727" s="216"/>
      <c r="G727" s="216"/>
      <c r="H727" s="391"/>
    </row>
    <row r="728" spans="1:8" x14ac:dyDescent="0.25">
      <c r="A728" s="195"/>
      <c r="B728" s="39">
        <v>726</v>
      </c>
      <c r="C728" s="138"/>
      <c r="D728" s="216"/>
      <c r="E728" s="216"/>
      <c r="F728" s="216"/>
      <c r="G728" s="216"/>
      <c r="H728" s="391"/>
    </row>
    <row r="729" spans="1:8" x14ac:dyDescent="0.25">
      <c r="A729" s="195"/>
      <c r="B729" s="39">
        <v>727</v>
      </c>
      <c r="C729" s="138"/>
      <c r="D729" s="216"/>
      <c r="E729" s="216"/>
      <c r="F729" s="216"/>
      <c r="G729" s="216"/>
      <c r="H729" s="391"/>
    </row>
    <row r="730" spans="1:8" x14ac:dyDescent="0.25">
      <c r="A730" s="142"/>
      <c r="B730" s="39">
        <v>728</v>
      </c>
      <c r="C730" s="138"/>
      <c r="D730" s="216"/>
      <c r="E730" s="216"/>
      <c r="F730" s="216"/>
      <c r="G730" s="216"/>
      <c r="H730" s="391"/>
    </row>
    <row r="731" spans="1:8" x14ac:dyDescent="0.25">
      <c r="A731" s="141"/>
      <c r="B731" s="39">
        <v>729</v>
      </c>
      <c r="C731" s="138"/>
      <c r="D731" s="216"/>
      <c r="E731" s="216"/>
      <c r="F731" s="216"/>
      <c r="G731" s="216"/>
      <c r="H731" s="391"/>
    </row>
    <row r="732" spans="1:8" x14ac:dyDescent="0.25">
      <c r="A732" s="195"/>
      <c r="B732" s="39">
        <v>730</v>
      </c>
      <c r="C732" s="138"/>
      <c r="D732" s="216"/>
      <c r="E732" s="216"/>
      <c r="F732" s="216"/>
      <c r="G732" s="216"/>
      <c r="H732" s="391"/>
    </row>
    <row r="733" spans="1:8" x14ac:dyDescent="0.25">
      <c r="A733" s="195"/>
      <c r="B733" s="39">
        <v>731</v>
      </c>
      <c r="C733" s="138"/>
      <c r="D733" s="216"/>
      <c r="E733" s="216"/>
      <c r="F733" s="216"/>
      <c r="G733" s="216"/>
      <c r="H733" s="391"/>
    </row>
    <row r="734" spans="1:8" x14ac:dyDescent="0.25">
      <c r="A734" s="195"/>
      <c r="B734" s="39">
        <v>732</v>
      </c>
      <c r="C734" s="138"/>
      <c r="D734" s="216"/>
      <c r="E734" s="216"/>
      <c r="F734" s="216"/>
      <c r="G734" s="216"/>
      <c r="H734" s="391"/>
    </row>
    <row r="735" spans="1:8" x14ac:dyDescent="0.25">
      <c r="A735" s="195"/>
      <c r="B735" s="39">
        <v>733</v>
      </c>
      <c r="C735" s="138"/>
      <c r="D735" s="216"/>
      <c r="E735" s="216"/>
      <c r="F735" s="216"/>
      <c r="G735" s="216"/>
      <c r="H735" s="391"/>
    </row>
    <row r="736" spans="1:8" x14ac:dyDescent="0.25">
      <c r="A736" s="195"/>
      <c r="B736" s="39">
        <v>734</v>
      </c>
      <c r="C736" s="138"/>
      <c r="D736" s="216"/>
      <c r="E736" s="216"/>
      <c r="F736" s="216"/>
      <c r="G736" s="216"/>
      <c r="H736" s="391"/>
    </row>
    <row r="737" spans="1:8" x14ac:dyDescent="0.25">
      <c r="A737" s="195"/>
      <c r="B737" s="39">
        <v>735</v>
      </c>
      <c r="C737" s="138"/>
      <c r="D737" s="216"/>
      <c r="E737" s="216"/>
      <c r="F737" s="216"/>
      <c r="G737" s="216"/>
      <c r="H737" s="391"/>
    </row>
    <row r="738" spans="1:8" x14ac:dyDescent="0.25">
      <c r="A738" s="142"/>
      <c r="B738" s="39">
        <v>736</v>
      </c>
      <c r="C738" s="138"/>
      <c r="D738" s="216"/>
      <c r="E738" s="216"/>
      <c r="F738" s="216"/>
      <c r="G738" s="216"/>
      <c r="H738" s="391"/>
    </row>
    <row r="739" spans="1:8" x14ac:dyDescent="0.25">
      <c r="A739" s="141"/>
      <c r="B739" s="39">
        <v>737</v>
      </c>
      <c r="C739" s="138"/>
      <c r="D739" s="216"/>
      <c r="E739" s="216"/>
      <c r="F739" s="216"/>
      <c r="G739" s="216"/>
      <c r="H739" s="391"/>
    </row>
    <row r="740" spans="1:8" x14ac:dyDescent="0.25">
      <c r="A740" s="195"/>
      <c r="B740" s="39">
        <v>738</v>
      </c>
      <c r="C740" s="138"/>
      <c r="D740" s="216"/>
      <c r="E740" s="216"/>
      <c r="F740" s="216"/>
      <c r="G740" s="216"/>
      <c r="H740" s="391"/>
    </row>
    <row r="741" spans="1:8" x14ac:dyDescent="0.25">
      <c r="A741" s="195"/>
      <c r="B741" s="39">
        <v>739</v>
      </c>
      <c r="C741" s="138"/>
      <c r="D741" s="216"/>
      <c r="E741" s="216"/>
      <c r="F741" s="216"/>
      <c r="G741" s="216"/>
      <c r="H741" s="391"/>
    </row>
    <row r="742" spans="1:8" x14ac:dyDescent="0.25">
      <c r="A742" s="195"/>
      <c r="B742" s="39">
        <v>740</v>
      </c>
      <c r="C742" s="138"/>
      <c r="D742" s="216"/>
      <c r="E742" s="216"/>
      <c r="F742" s="216"/>
      <c r="G742" s="216"/>
      <c r="H742" s="391"/>
    </row>
    <row r="743" spans="1:8" x14ac:dyDescent="0.25">
      <c r="A743" s="195"/>
      <c r="B743" s="39">
        <v>741</v>
      </c>
      <c r="C743" s="138"/>
      <c r="D743" s="216"/>
      <c r="E743" s="216"/>
      <c r="F743" s="216"/>
      <c r="G743" s="216"/>
      <c r="H743" s="391"/>
    </row>
    <row r="744" spans="1:8" x14ac:dyDescent="0.25">
      <c r="A744" s="195"/>
      <c r="B744" s="39">
        <v>742</v>
      </c>
      <c r="C744" s="138"/>
      <c r="D744" s="216"/>
      <c r="E744" s="216"/>
      <c r="F744" s="216"/>
      <c r="G744" s="216"/>
      <c r="H744" s="391"/>
    </row>
    <row r="745" spans="1:8" x14ac:dyDescent="0.25">
      <c r="A745" s="195"/>
      <c r="B745" s="39">
        <v>743</v>
      </c>
      <c r="C745" s="138"/>
      <c r="D745" s="216"/>
      <c r="E745" s="216"/>
      <c r="F745" s="216"/>
      <c r="G745" s="216"/>
      <c r="H745" s="391"/>
    </row>
    <row r="746" spans="1:8" x14ac:dyDescent="0.25">
      <c r="A746" s="142"/>
      <c r="B746" s="39">
        <v>744</v>
      </c>
      <c r="C746" s="138"/>
      <c r="D746" s="216"/>
      <c r="E746" s="216"/>
      <c r="F746" s="216"/>
      <c r="G746" s="216"/>
      <c r="H746" s="391"/>
    </row>
    <row r="747" spans="1:8" x14ac:dyDescent="0.25">
      <c r="A747" s="141"/>
      <c r="B747" s="39">
        <v>745</v>
      </c>
      <c r="C747" s="138"/>
      <c r="D747" s="216"/>
      <c r="E747" s="216"/>
      <c r="F747" s="216"/>
      <c r="G747" s="216"/>
      <c r="H747" s="391"/>
    </row>
    <row r="748" spans="1:8" x14ac:dyDescent="0.25">
      <c r="A748" s="195"/>
      <c r="B748" s="39">
        <v>746</v>
      </c>
      <c r="C748" s="138"/>
      <c r="D748" s="216"/>
      <c r="E748" s="216"/>
      <c r="F748" s="216"/>
      <c r="G748" s="216"/>
      <c r="H748" s="391"/>
    </row>
    <row r="749" spans="1:8" x14ac:dyDescent="0.25">
      <c r="A749" s="195"/>
      <c r="B749" s="39">
        <v>747</v>
      </c>
      <c r="C749" s="138"/>
      <c r="D749" s="216"/>
      <c r="E749" s="216"/>
      <c r="F749" s="216"/>
      <c r="G749" s="216"/>
      <c r="H749" s="391"/>
    </row>
    <row r="750" spans="1:8" x14ac:dyDescent="0.25">
      <c r="A750" s="195"/>
      <c r="B750" s="39">
        <v>748</v>
      </c>
      <c r="C750" s="138"/>
      <c r="D750" s="216"/>
      <c r="E750" s="216"/>
      <c r="F750" s="216"/>
      <c r="G750" s="216"/>
      <c r="H750" s="391"/>
    </row>
    <row r="751" spans="1:8" x14ac:dyDescent="0.25">
      <c r="A751" s="195"/>
      <c r="B751" s="39">
        <v>749</v>
      </c>
      <c r="C751" s="138"/>
      <c r="D751" s="216"/>
      <c r="E751" s="216"/>
      <c r="F751" s="216"/>
      <c r="G751" s="216"/>
      <c r="H751" s="391"/>
    </row>
    <row r="752" spans="1:8" x14ac:dyDescent="0.25">
      <c r="A752" s="195"/>
      <c r="B752" s="39">
        <v>750</v>
      </c>
      <c r="C752" s="138"/>
      <c r="D752" s="216"/>
      <c r="E752" s="216"/>
      <c r="F752" s="216"/>
      <c r="G752" s="216"/>
      <c r="H752" s="391"/>
    </row>
    <row r="753" spans="1:8" x14ac:dyDescent="0.25">
      <c r="A753" s="195"/>
      <c r="B753" s="39">
        <v>751</v>
      </c>
      <c r="C753" s="138"/>
      <c r="D753" s="216"/>
      <c r="E753" s="216"/>
      <c r="F753" s="216"/>
      <c r="G753" s="216"/>
      <c r="H753" s="391"/>
    </row>
    <row r="754" spans="1:8" x14ac:dyDescent="0.25">
      <c r="A754" s="142"/>
      <c r="B754" s="39">
        <v>752</v>
      </c>
      <c r="C754" s="138"/>
      <c r="D754" s="216"/>
      <c r="E754" s="216"/>
      <c r="F754" s="216"/>
      <c r="G754" s="216"/>
      <c r="H754" s="391"/>
    </row>
    <row r="755" spans="1:8" x14ac:dyDescent="0.25">
      <c r="A755" s="141"/>
      <c r="B755" s="39">
        <v>753</v>
      </c>
      <c r="C755" s="138"/>
      <c r="D755" s="216"/>
      <c r="E755" s="216"/>
      <c r="F755" s="216"/>
      <c r="G755" s="216"/>
      <c r="H755" s="391"/>
    </row>
    <row r="756" spans="1:8" x14ac:dyDescent="0.25">
      <c r="A756" s="195"/>
      <c r="B756" s="39">
        <v>754</v>
      </c>
      <c r="C756" s="138"/>
      <c r="D756" s="216"/>
      <c r="E756" s="216"/>
      <c r="F756" s="216"/>
      <c r="G756" s="216"/>
      <c r="H756" s="391"/>
    </row>
    <row r="757" spans="1:8" x14ac:dyDescent="0.25">
      <c r="A757" s="195"/>
      <c r="B757" s="39">
        <v>755</v>
      </c>
      <c r="C757" s="138"/>
      <c r="D757" s="216"/>
      <c r="E757" s="216"/>
      <c r="F757" s="216"/>
      <c r="G757" s="216"/>
      <c r="H757" s="391"/>
    </row>
    <row r="758" spans="1:8" x14ac:dyDescent="0.25">
      <c r="A758" s="195"/>
      <c r="B758" s="39">
        <v>756</v>
      </c>
      <c r="C758" s="138"/>
      <c r="D758" s="216"/>
      <c r="E758" s="216"/>
      <c r="F758" s="216"/>
      <c r="G758" s="216"/>
      <c r="H758" s="391"/>
    </row>
    <row r="759" spans="1:8" x14ac:dyDescent="0.25">
      <c r="A759" s="195"/>
      <c r="B759" s="39">
        <v>757</v>
      </c>
      <c r="C759" s="138"/>
      <c r="D759" s="216"/>
      <c r="E759" s="216"/>
      <c r="F759" s="216"/>
      <c r="G759" s="216"/>
      <c r="H759" s="391"/>
    </row>
    <row r="760" spans="1:8" x14ac:dyDescent="0.25">
      <c r="A760" s="195"/>
      <c r="B760" s="39">
        <v>758</v>
      </c>
      <c r="C760" s="138"/>
      <c r="D760" s="216"/>
      <c r="E760" s="216"/>
      <c r="F760" s="216"/>
      <c r="G760" s="216"/>
      <c r="H760" s="391"/>
    </row>
    <row r="761" spans="1:8" x14ac:dyDescent="0.25">
      <c r="A761" s="195"/>
      <c r="B761" s="39">
        <v>759</v>
      </c>
      <c r="C761" s="138"/>
      <c r="D761" s="216"/>
      <c r="E761" s="216"/>
      <c r="F761" s="216"/>
      <c r="G761" s="216"/>
      <c r="H761" s="391"/>
    </row>
    <row r="762" spans="1:8" x14ac:dyDescent="0.25">
      <c r="A762" s="142"/>
      <c r="B762" s="39">
        <v>760</v>
      </c>
      <c r="C762" s="138"/>
      <c r="D762" s="216"/>
      <c r="E762" s="216"/>
      <c r="F762" s="216"/>
      <c r="G762" s="216"/>
      <c r="H762" s="391"/>
    </row>
    <row r="763" spans="1:8" x14ac:dyDescent="0.25">
      <c r="A763" s="141"/>
      <c r="B763" s="39">
        <v>761</v>
      </c>
      <c r="C763" s="138"/>
      <c r="D763" s="216"/>
      <c r="E763" s="216"/>
      <c r="F763" s="216"/>
      <c r="G763" s="216"/>
      <c r="H763" s="391"/>
    </row>
    <row r="764" spans="1:8" x14ac:dyDescent="0.25">
      <c r="A764" s="195"/>
      <c r="B764" s="39">
        <v>762</v>
      </c>
      <c r="C764" s="138"/>
      <c r="D764" s="216"/>
      <c r="E764" s="216"/>
      <c r="F764" s="216"/>
      <c r="G764" s="216"/>
      <c r="H764" s="391"/>
    </row>
    <row r="765" spans="1:8" x14ac:dyDescent="0.25">
      <c r="A765" s="195"/>
      <c r="B765" s="39">
        <v>763</v>
      </c>
      <c r="C765" s="138"/>
      <c r="D765" s="216"/>
      <c r="E765" s="216"/>
      <c r="F765" s="216"/>
      <c r="G765" s="216"/>
      <c r="H765" s="391"/>
    </row>
    <row r="766" spans="1:8" x14ac:dyDescent="0.25">
      <c r="A766" s="195"/>
      <c r="B766" s="39">
        <v>764</v>
      </c>
      <c r="C766" s="138"/>
      <c r="D766" s="216"/>
      <c r="E766" s="216"/>
      <c r="F766" s="216"/>
      <c r="G766" s="216"/>
      <c r="H766" s="391"/>
    </row>
    <row r="767" spans="1:8" x14ac:dyDescent="0.25">
      <c r="A767" s="195"/>
      <c r="B767" s="39">
        <v>765</v>
      </c>
      <c r="C767" s="138"/>
      <c r="D767" s="216"/>
      <c r="E767" s="216"/>
      <c r="F767" s="216"/>
      <c r="G767" s="216"/>
      <c r="H767" s="391"/>
    </row>
    <row r="768" spans="1:8" x14ac:dyDescent="0.25">
      <c r="A768" s="195"/>
      <c r="B768" s="39">
        <v>766</v>
      </c>
      <c r="C768" s="138"/>
      <c r="D768" s="216"/>
      <c r="E768" s="216"/>
      <c r="F768" s="216"/>
      <c r="G768" s="216"/>
      <c r="H768" s="391"/>
    </row>
    <row r="769" spans="1:8" x14ac:dyDescent="0.25">
      <c r="A769" s="195"/>
      <c r="B769" s="39">
        <v>767</v>
      </c>
      <c r="C769" s="138"/>
      <c r="D769" s="216"/>
      <c r="E769" s="216"/>
      <c r="F769" s="216"/>
      <c r="G769" s="216"/>
      <c r="H769" s="391"/>
    </row>
    <row r="770" spans="1:8" x14ac:dyDescent="0.25">
      <c r="A770" s="142"/>
      <c r="B770" s="39">
        <v>768</v>
      </c>
      <c r="C770" s="138"/>
      <c r="D770" s="216"/>
      <c r="E770" s="216"/>
      <c r="F770" s="216"/>
      <c r="G770" s="216"/>
      <c r="H770" s="391"/>
    </row>
    <row r="771" spans="1:8" x14ac:dyDescent="0.25">
      <c r="A771" s="141"/>
      <c r="B771" s="39">
        <v>769</v>
      </c>
      <c r="C771" s="138"/>
      <c r="D771" s="216"/>
      <c r="E771" s="216"/>
      <c r="F771" s="216"/>
      <c r="G771" s="216"/>
      <c r="H771" s="391"/>
    </row>
    <row r="772" spans="1:8" x14ac:dyDescent="0.25">
      <c r="A772" s="195"/>
      <c r="B772" s="39">
        <v>770</v>
      </c>
      <c r="C772" s="138"/>
      <c r="D772" s="216"/>
      <c r="E772" s="216"/>
      <c r="F772" s="216"/>
      <c r="G772" s="216"/>
      <c r="H772" s="391"/>
    </row>
    <row r="773" spans="1:8" x14ac:dyDescent="0.25">
      <c r="A773" s="195"/>
      <c r="B773" s="39">
        <v>771</v>
      </c>
      <c r="C773" s="138"/>
      <c r="D773" s="216"/>
      <c r="E773" s="216"/>
      <c r="F773" s="216"/>
      <c r="G773" s="216"/>
      <c r="H773" s="391"/>
    </row>
    <row r="774" spans="1:8" x14ac:dyDescent="0.25">
      <c r="A774" s="195"/>
      <c r="B774" s="39">
        <v>772</v>
      </c>
      <c r="C774" s="138"/>
      <c r="D774" s="216"/>
      <c r="E774" s="216"/>
      <c r="F774" s="216"/>
      <c r="G774" s="216"/>
      <c r="H774" s="391"/>
    </row>
    <row r="775" spans="1:8" x14ac:dyDescent="0.25">
      <c r="A775" s="195"/>
      <c r="B775" s="39">
        <v>773</v>
      </c>
      <c r="C775" s="138"/>
      <c r="D775" s="216"/>
      <c r="E775" s="216"/>
      <c r="F775" s="216"/>
      <c r="G775" s="216"/>
      <c r="H775" s="391"/>
    </row>
    <row r="776" spans="1:8" x14ac:dyDescent="0.25">
      <c r="A776" s="195"/>
      <c r="B776" s="39">
        <v>774</v>
      </c>
      <c r="C776" s="138"/>
      <c r="D776" s="216"/>
      <c r="E776" s="216"/>
      <c r="F776" s="216"/>
      <c r="G776" s="216"/>
      <c r="H776" s="391"/>
    </row>
    <row r="777" spans="1:8" x14ac:dyDescent="0.25">
      <c r="A777" s="195"/>
      <c r="B777" s="39">
        <v>775</v>
      </c>
      <c r="C777" s="138"/>
      <c r="D777" s="216"/>
      <c r="E777" s="216"/>
      <c r="F777" s="216"/>
      <c r="G777" s="216"/>
      <c r="H777" s="391"/>
    </row>
    <row r="778" spans="1:8" x14ac:dyDescent="0.25">
      <c r="A778" s="142"/>
      <c r="B778" s="39">
        <v>776</v>
      </c>
      <c r="C778" s="138"/>
      <c r="D778" s="216"/>
      <c r="E778" s="216"/>
      <c r="F778" s="216"/>
      <c r="G778" s="216"/>
      <c r="H778" s="391"/>
    </row>
    <row r="779" spans="1:8" x14ac:dyDescent="0.25">
      <c r="A779" s="141"/>
      <c r="B779" s="39">
        <v>777</v>
      </c>
      <c r="C779" s="138"/>
      <c r="D779" s="216"/>
      <c r="E779" s="216"/>
      <c r="F779" s="216"/>
      <c r="G779" s="216"/>
      <c r="H779" s="391"/>
    </row>
    <row r="780" spans="1:8" x14ac:dyDescent="0.25">
      <c r="A780" s="195"/>
      <c r="B780" s="39">
        <v>778</v>
      </c>
      <c r="C780" s="138"/>
      <c r="D780" s="216"/>
      <c r="E780" s="216"/>
      <c r="F780" s="216"/>
      <c r="G780" s="216"/>
      <c r="H780" s="391"/>
    </row>
    <row r="781" spans="1:8" x14ac:dyDescent="0.25">
      <c r="A781" s="195"/>
      <c r="B781" s="39">
        <v>779</v>
      </c>
      <c r="C781" s="138"/>
      <c r="D781" s="216"/>
      <c r="E781" s="216"/>
      <c r="F781" s="216"/>
      <c r="G781" s="216"/>
      <c r="H781" s="391"/>
    </row>
    <row r="782" spans="1:8" x14ac:dyDescent="0.25">
      <c r="A782" s="195"/>
      <c r="B782" s="39">
        <v>780</v>
      </c>
      <c r="C782" s="138"/>
      <c r="D782" s="216"/>
      <c r="E782" s="216"/>
      <c r="F782" s="216"/>
      <c r="G782" s="216"/>
      <c r="H782" s="391"/>
    </row>
    <row r="783" spans="1:8" x14ac:dyDescent="0.25">
      <c r="A783" s="195"/>
      <c r="B783" s="39">
        <v>781</v>
      </c>
      <c r="C783" s="138"/>
      <c r="D783" s="216"/>
      <c r="E783" s="216"/>
      <c r="F783" s="216"/>
      <c r="G783" s="216"/>
      <c r="H783" s="391"/>
    </row>
    <row r="784" spans="1:8" x14ac:dyDescent="0.25">
      <c r="A784" s="195"/>
      <c r="B784" s="39">
        <v>782</v>
      </c>
      <c r="C784" s="138"/>
      <c r="D784" s="216"/>
      <c r="E784" s="216"/>
      <c r="F784" s="216"/>
      <c r="G784" s="216"/>
      <c r="H784" s="391"/>
    </row>
    <row r="785" spans="1:8" x14ac:dyDescent="0.25">
      <c r="A785" s="195"/>
      <c r="B785" s="39">
        <v>783</v>
      </c>
      <c r="C785" s="138"/>
      <c r="D785" s="216"/>
      <c r="E785" s="216"/>
      <c r="F785" s="216"/>
      <c r="G785" s="216"/>
      <c r="H785" s="391"/>
    </row>
    <row r="786" spans="1:8" x14ac:dyDescent="0.25">
      <c r="A786" s="142"/>
      <c r="B786" s="39">
        <v>784</v>
      </c>
      <c r="C786" s="138"/>
      <c r="D786" s="216"/>
      <c r="E786" s="216"/>
      <c r="F786" s="216"/>
      <c r="G786" s="216"/>
      <c r="H786" s="391"/>
    </row>
    <row r="787" spans="1:8" x14ac:dyDescent="0.25">
      <c r="A787" s="141"/>
      <c r="B787" s="39">
        <v>785</v>
      </c>
      <c r="C787" s="138"/>
      <c r="D787" s="216"/>
      <c r="E787" s="216"/>
      <c r="F787" s="216"/>
      <c r="G787" s="216"/>
      <c r="H787" s="391"/>
    </row>
    <row r="788" spans="1:8" x14ac:dyDescent="0.25">
      <c r="A788" s="195"/>
      <c r="B788" s="39">
        <v>786</v>
      </c>
      <c r="C788" s="138"/>
      <c r="D788" s="216"/>
      <c r="E788" s="216"/>
      <c r="F788" s="216"/>
      <c r="G788" s="216"/>
      <c r="H788" s="391"/>
    </row>
    <row r="789" spans="1:8" x14ac:dyDescent="0.25">
      <c r="A789" s="195"/>
      <c r="B789" s="39">
        <v>787</v>
      </c>
      <c r="C789" s="138"/>
      <c r="D789" s="216"/>
      <c r="E789" s="216"/>
      <c r="F789" s="216"/>
      <c r="G789" s="216"/>
      <c r="H789" s="391"/>
    </row>
    <row r="790" spans="1:8" x14ac:dyDescent="0.25">
      <c r="A790" s="195"/>
      <c r="B790" s="39">
        <v>788</v>
      </c>
      <c r="C790" s="138"/>
      <c r="D790" s="216"/>
      <c r="E790" s="216"/>
      <c r="F790" s="216"/>
      <c r="G790" s="216"/>
      <c r="H790" s="391"/>
    </row>
    <row r="791" spans="1:8" x14ac:dyDescent="0.25">
      <c r="A791" s="195"/>
      <c r="B791" s="39">
        <v>789</v>
      </c>
      <c r="C791" s="138"/>
      <c r="D791" s="216"/>
      <c r="E791" s="216"/>
      <c r="F791" s="216"/>
      <c r="G791" s="216"/>
      <c r="H791" s="391"/>
    </row>
    <row r="792" spans="1:8" x14ac:dyDescent="0.25">
      <c r="A792" s="195"/>
      <c r="B792" s="39">
        <v>790</v>
      </c>
      <c r="C792" s="138"/>
      <c r="D792" s="216"/>
      <c r="E792" s="216"/>
      <c r="F792" s="216"/>
      <c r="G792" s="216"/>
      <c r="H792" s="391"/>
    </row>
    <row r="793" spans="1:8" x14ac:dyDescent="0.25">
      <c r="A793" s="195"/>
      <c r="B793" s="39">
        <v>791</v>
      </c>
      <c r="C793" s="138"/>
      <c r="D793" s="216"/>
      <c r="E793" s="216"/>
      <c r="F793" s="216"/>
      <c r="G793" s="216"/>
      <c r="H793" s="391"/>
    </row>
    <row r="794" spans="1:8" x14ac:dyDescent="0.25">
      <c r="A794" s="142"/>
      <c r="B794" s="39">
        <v>792</v>
      </c>
      <c r="C794" s="138"/>
      <c r="D794" s="216"/>
      <c r="E794" s="216"/>
      <c r="F794" s="216"/>
      <c r="G794" s="216"/>
      <c r="H794" s="391"/>
    </row>
    <row r="795" spans="1:8" x14ac:dyDescent="0.25">
      <c r="A795" s="141"/>
      <c r="B795" s="39">
        <v>793</v>
      </c>
      <c r="C795" s="138"/>
      <c r="D795" s="216"/>
      <c r="E795" s="216"/>
      <c r="F795" s="216"/>
      <c r="G795" s="216"/>
      <c r="H795" s="391"/>
    </row>
    <row r="796" spans="1:8" x14ac:dyDescent="0.25">
      <c r="A796" s="195"/>
      <c r="B796" s="39">
        <v>794</v>
      </c>
      <c r="C796" s="138"/>
      <c r="D796" s="216"/>
      <c r="E796" s="216"/>
      <c r="F796" s="216"/>
      <c r="G796" s="216"/>
      <c r="H796" s="391"/>
    </row>
    <row r="797" spans="1:8" x14ac:dyDescent="0.25">
      <c r="A797" s="195"/>
      <c r="B797" s="39">
        <v>795</v>
      </c>
      <c r="C797" s="138"/>
      <c r="D797" s="216"/>
      <c r="E797" s="216"/>
      <c r="F797" s="216"/>
      <c r="G797" s="216"/>
      <c r="H797" s="391"/>
    </row>
    <row r="798" spans="1:8" x14ac:dyDescent="0.25">
      <c r="A798" s="195"/>
      <c r="B798" s="39">
        <v>796</v>
      </c>
      <c r="C798" s="138"/>
      <c r="D798" s="216"/>
      <c r="E798" s="216"/>
      <c r="F798" s="216"/>
      <c r="G798" s="216"/>
      <c r="H798" s="391"/>
    </row>
    <row r="799" spans="1:8" x14ac:dyDescent="0.25">
      <c r="A799" s="195"/>
      <c r="B799" s="39">
        <v>797</v>
      </c>
      <c r="C799" s="138"/>
      <c r="D799" s="216"/>
      <c r="E799" s="216"/>
      <c r="F799" s="216"/>
      <c r="G799" s="216"/>
      <c r="H799" s="391"/>
    </row>
    <row r="800" spans="1:8" x14ac:dyDescent="0.25">
      <c r="A800" s="195"/>
      <c r="B800" s="39">
        <v>798</v>
      </c>
      <c r="C800" s="138"/>
      <c r="D800" s="216"/>
      <c r="E800" s="216"/>
      <c r="F800" s="216"/>
      <c r="G800" s="216"/>
      <c r="H800" s="391"/>
    </row>
    <row r="801" spans="1:8" x14ac:dyDescent="0.25">
      <c r="A801" s="195"/>
      <c r="B801" s="39">
        <v>799</v>
      </c>
      <c r="C801" s="138"/>
      <c r="D801" s="216"/>
      <c r="E801" s="216"/>
      <c r="F801" s="216"/>
      <c r="G801" s="216"/>
      <c r="H801" s="391"/>
    </row>
    <row r="802" spans="1:8" x14ac:dyDescent="0.25">
      <c r="A802" s="142"/>
      <c r="B802" s="39">
        <v>800</v>
      </c>
      <c r="C802" s="138"/>
      <c r="D802" s="216"/>
      <c r="E802" s="216"/>
      <c r="F802" s="216"/>
      <c r="G802" s="216"/>
      <c r="H802" s="391"/>
    </row>
    <row r="803" spans="1:8" x14ac:dyDescent="0.25">
      <c r="A803" s="141"/>
      <c r="B803" s="39">
        <v>801</v>
      </c>
      <c r="C803" s="138"/>
      <c r="D803" s="216"/>
      <c r="E803" s="216"/>
      <c r="F803" s="216"/>
      <c r="G803" s="216"/>
      <c r="H803" s="391"/>
    </row>
    <row r="804" spans="1:8" x14ac:dyDescent="0.25">
      <c r="A804" s="195"/>
      <c r="B804" s="39">
        <v>802</v>
      </c>
      <c r="C804" s="138"/>
      <c r="D804" s="216"/>
      <c r="E804" s="216"/>
      <c r="F804" s="216"/>
      <c r="G804" s="216"/>
      <c r="H804" s="391"/>
    </row>
    <row r="805" spans="1:8" x14ac:dyDescent="0.25">
      <c r="A805" s="195"/>
      <c r="B805" s="39">
        <v>803</v>
      </c>
      <c r="C805" s="138"/>
      <c r="D805" s="216"/>
      <c r="E805" s="216"/>
      <c r="F805" s="216"/>
      <c r="G805" s="216"/>
      <c r="H805" s="391"/>
    </row>
    <row r="806" spans="1:8" x14ac:dyDescent="0.25">
      <c r="A806" s="195"/>
      <c r="B806" s="39">
        <v>804</v>
      </c>
      <c r="C806" s="138"/>
      <c r="D806" s="216"/>
      <c r="E806" s="216"/>
      <c r="F806" s="216"/>
      <c r="G806" s="216"/>
      <c r="H806" s="391"/>
    </row>
    <row r="807" spans="1:8" x14ac:dyDescent="0.25">
      <c r="A807" s="195"/>
      <c r="B807" s="39">
        <v>805</v>
      </c>
      <c r="C807" s="138"/>
      <c r="D807" s="216"/>
      <c r="E807" s="216"/>
      <c r="F807" s="216"/>
      <c r="G807" s="216"/>
      <c r="H807" s="391"/>
    </row>
    <row r="808" spans="1:8" x14ac:dyDescent="0.25">
      <c r="A808" s="195"/>
      <c r="B808" s="39">
        <v>806</v>
      </c>
      <c r="C808" s="138"/>
      <c r="D808" s="216"/>
      <c r="E808" s="216"/>
      <c r="F808" s="216"/>
      <c r="G808" s="216"/>
      <c r="H808" s="391"/>
    </row>
    <row r="809" spans="1:8" x14ac:dyDescent="0.25">
      <c r="A809" s="195"/>
      <c r="B809" s="39">
        <v>807</v>
      </c>
      <c r="C809" s="138"/>
      <c r="D809" s="216"/>
      <c r="E809" s="216"/>
      <c r="F809" s="216"/>
      <c r="G809" s="216"/>
      <c r="H809" s="391"/>
    </row>
    <row r="810" spans="1:8" x14ac:dyDescent="0.25">
      <c r="A810" s="142"/>
      <c r="B810" s="39">
        <v>808</v>
      </c>
      <c r="C810" s="138"/>
      <c r="D810" s="216"/>
      <c r="E810" s="216"/>
      <c r="F810" s="216"/>
      <c r="G810" s="216"/>
      <c r="H810" s="391"/>
    </row>
    <row r="811" spans="1:8" x14ac:dyDescent="0.25">
      <c r="A811" s="141"/>
      <c r="B811" s="39">
        <v>809</v>
      </c>
      <c r="C811" s="138"/>
      <c r="D811" s="216"/>
      <c r="E811" s="216"/>
      <c r="F811" s="216"/>
      <c r="G811" s="216"/>
      <c r="H811" s="391"/>
    </row>
    <row r="812" spans="1:8" x14ac:dyDescent="0.25">
      <c r="A812" s="195"/>
      <c r="B812" s="39">
        <v>810</v>
      </c>
      <c r="C812" s="138"/>
      <c r="D812" s="216"/>
      <c r="E812" s="216"/>
      <c r="F812" s="216"/>
      <c r="G812" s="216"/>
      <c r="H812" s="391"/>
    </row>
    <row r="813" spans="1:8" x14ac:dyDescent="0.25">
      <c r="A813" s="195"/>
      <c r="B813" s="39">
        <v>811</v>
      </c>
      <c r="C813" s="138"/>
      <c r="D813" s="216"/>
      <c r="E813" s="216"/>
      <c r="F813" s="216"/>
      <c r="G813" s="216"/>
      <c r="H813" s="391"/>
    </row>
    <row r="814" spans="1:8" x14ac:dyDescent="0.25">
      <c r="A814" s="195"/>
      <c r="B814" s="39">
        <v>812</v>
      </c>
      <c r="C814" s="138"/>
      <c r="D814" s="216"/>
      <c r="E814" s="216"/>
      <c r="F814" s="216"/>
      <c r="G814" s="216"/>
      <c r="H814" s="391"/>
    </row>
    <row r="815" spans="1:8" x14ac:dyDescent="0.25">
      <c r="A815" s="195"/>
      <c r="B815" s="39">
        <v>813</v>
      </c>
      <c r="C815" s="138"/>
      <c r="D815" s="216"/>
      <c r="E815" s="216"/>
      <c r="F815" s="216"/>
      <c r="G815" s="216"/>
      <c r="H815" s="391"/>
    </row>
    <row r="816" spans="1:8" x14ac:dyDescent="0.25">
      <c r="A816" s="195"/>
      <c r="B816" s="39">
        <v>814</v>
      </c>
      <c r="C816" s="138"/>
      <c r="D816" s="216"/>
      <c r="E816" s="216"/>
      <c r="F816" s="216"/>
      <c r="G816" s="216"/>
      <c r="H816" s="391"/>
    </row>
    <row r="817" spans="1:8" x14ac:dyDescent="0.25">
      <c r="A817" s="195"/>
      <c r="B817" s="39">
        <v>815</v>
      </c>
      <c r="C817" s="138"/>
      <c r="D817" s="216"/>
      <c r="E817" s="216"/>
      <c r="F817" s="216"/>
      <c r="G817" s="216"/>
      <c r="H817" s="391"/>
    </row>
    <row r="818" spans="1:8" x14ac:dyDescent="0.25">
      <c r="A818" s="142"/>
      <c r="B818" s="39">
        <v>816</v>
      </c>
      <c r="C818" s="138"/>
      <c r="D818" s="216"/>
      <c r="E818" s="216"/>
      <c r="F818" s="216"/>
      <c r="G818" s="216"/>
      <c r="H818" s="391"/>
    </row>
    <row r="819" spans="1:8" x14ac:dyDescent="0.25">
      <c r="A819" s="141"/>
      <c r="B819" s="39">
        <v>817</v>
      </c>
      <c r="C819" s="138"/>
      <c r="D819" s="216"/>
      <c r="E819" s="216"/>
      <c r="F819" s="216"/>
      <c r="G819" s="216"/>
      <c r="H819" s="391"/>
    </row>
    <row r="820" spans="1:8" x14ac:dyDescent="0.25">
      <c r="A820" s="195"/>
      <c r="B820" s="39">
        <v>818</v>
      </c>
      <c r="C820" s="138"/>
      <c r="D820" s="216"/>
      <c r="E820" s="216"/>
      <c r="F820" s="216"/>
      <c r="G820" s="216"/>
      <c r="H820" s="391"/>
    </row>
    <row r="821" spans="1:8" x14ac:dyDescent="0.25">
      <c r="A821" s="195"/>
      <c r="B821" s="39">
        <v>819</v>
      </c>
      <c r="C821" s="138"/>
      <c r="D821" s="216"/>
      <c r="E821" s="216"/>
      <c r="F821" s="216"/>
      <c r="G821" s="216"/>
      <c r="H821" s="391"/>
    </row>
    <row r="822" spans="1:8" x14ac:dyDescent="0.25">
      <c r="A822" s="195"/>
      <c r="B822" s="39">
        <v>820</v>
      </c>
      <c r="C822" s="138"/>
      <c r="D822" s="216"/>
      <c r="E822" s="216"/>
      <c r="F822" s="216"/>
      <c r="G822" s="216"/>
      <c r="H822" s="391"/>
    </row>
    <row r="823" spans="1:8" x14ac:dyDescent="0.25">
      <c r="A823" s="195"/>
      <c r="B823" s="39">
        <v>821</v>
      </c>
      <c r="C823" s="138"/>
      <c r="D823" s="216"/>
      <c r="E823" s="216"/>
      <c r="F823" s="216"/>
      <c r="G823" s="216"/>
      <c r="H823" s="391"/>
    </row>
    <row r="824" spans="1:8" x14ac:dyDescent="0.25">
      <c r="A824" s="195"/>
      <c r="B824" s="39">
        <v>822</v>
      </c>
      <c r="C824" s="138"/>
      <c r="D824" s="216"/>
      <c r="E824" s="216"/>
      <c r="F824" s="216"/>
      <c r="G824" s="216"/>
      <c r="H824" s="391"/>
    </row>
    <row r="825" spans="1:8" x14ac:dyDescent="0.25">
      <c r="A825" s="195"/>
      <c r="B825" s="39">
        <v>823</v>
      </c>
      <c r="C825" s="138"/>
      <c r="D825" s="216"/>
      <c r="E825" s="216"/>
      <c r="F825" s="216"/>
      <c r="G825" s="216"/>
      <c r="H825" s="391"/>
    </row>
    <row r="826" spans="1:8" x14ac:dyDescent="0.25">
      <c r="A826" s="142"/>
      <c r="B826" s="39">
        <v>824</v>
      </c>
      <c r="C826" s="138"/>
      <c r="D826" s="216"/>
      <c r="E826" s="216"/>
      <c r="F826" s="216"/>
      <c r="G826" s="216"/>
      <c r="H826" s="391"/>
    </row>
    <row r="827" spans="1:8" x14ac:dyDescent="0.25">
      <c r="A827" s="141"/>
      <c r="B827" s="39">
        <v>825</v>
      </c>
      <c r="C827" s="138"/>
      <c r="D827" s="216"/>
      <c r="E827" s="216"/>
      <c r="F827" s="216"/>
      <c r="G827" s="216"/>
      <c r="H827" s="391"/>
    </row>
    <row r="828" spans="1:8" x14ac:dyDescent="0.25">
      <c r="A828" s="195"/>
      <c r="B828" s="39">
        <v>826</v>
      </c>
      <c r="C828" s="138"/>
      <c r="D828" s="216"/>
      <c r="E828" s="216"/>
      <c r="F828" s="216"/>
      <c r="G828" s="216"/>
      <c r="H828" s="391"/>
    </row>
    <row r="829" spans="1:8" x14ac:dyDescent="0.25">
      <c r="A829" s="195"/>
      <c r="B829" s="39">
        <v>827</v>
      </c>
      <c r="C829" s="138"/>
      <c r="D829" s="216"/>
      <c r="E829" s="216"/>
      <c r="F829" s="216"/>
      <c r="G829" s="216"/>
      <c r="H829" s="391"/>
    </row>
    <row r="830" spans="1:8" x14ac:dyDescent="0.25">
      <c r="A830" s="195"/>
      <c r="B830" s="39">
        <v>828</v>
      </c>
      <c r="C830" s="138"/>
      <c r="D830" s="216"/>
      <c r="E830" s="216"/>
      <c r="F830" s="216"/>
      <c r="G830" s="216"/>
      <c r="H830" s="391"/>
    </row>
    <row r="831" spans="1:8" x14ac:dyDescent="0.25">
      <c r="A831" s="195"/>
      <c r="B831" s="39">
        <v>829</v>
      </c>
      <c r="C831" s="138"/>
      <c r="D831" s="216"/>
      <c r="E831" s="216"/>
      <c r="F831" s="216"/>
      <c r="G831" s="216"/>
      <c r="H831" s="391"/>
    </row>
    <row r="832" spans="1:8" x14ac:dyDescent="0.25">
      <c r="A832" s="195"/>
      <c r="B832" s="39">
        <v>830</v>
      </c>
      <c r="C832" s="138"/>
      <c r="D832" s="216"/>
      <c r="E832" s="216"/>
      <c r="F832" s="216"/>
      <c r="G832" s="216"/>
      <c r="H832" s="391"/>
    </row>
    <row r="833" spans="1:8" x14ac:dyDescent="0.25">
      <c r="A833" s="195"/>
      <c r="B833" s="39">
        <v>831</v>
      </c>
      <c r="C833" s="138"/>
      <c r="D833" s="216"/>
      <c r="E833" s="216"/>
      <c r="F833" s="216"/>
      <c r="G833" s="216"/>
      <c r="H833" s="391"/>
    </row>
    <row r="834" spans="1:8" x14ac:dyDescent="0.25">
      <c r="A834" s="142"/>
      <c r="B834" s="39">
        <v>832</v>
      </c>
      <c r="C834" s="138"/>
      <c r="D834" s="216"/>
      <c r="E834" s="216"/>
      <c r="F834" s="216"/>
      <c r="G834" s="216"/>
      <c r="H834" s="391"/>
    </row>
    <row r="835" spans="1:8" x14ac:dyDescent="0.25">
      <c r="A835" s="141"/>
      <c r="B835" s="39">
        <v>833</v>
      </c>
      <c r="C835" s="138"/>
      <c r="D835" s="216"/>
      <c r="E835" s="216"/>
      <c r="F835" s="216"/>
      <c r="G835" s="216"/>
      <c r="H835" s="391"/>
    </row>
    <row r="836" spans="1:8" x14ac:dyDescent="0.25">
      <c r="A836" s="195"/>
      <c r="B836" s="39">
        <v>834</v>
      </c>
      <c r="C836" s="138"/>
      <c r="D836" s="216"/>
      <c r="E836" s="216"/>
      <c r="F836" s="216"/>
      <c r="G836" s="216"/>
      <c r="H836" s="391"/>
    </row>
    <row r="837" spans="1:8" x14ac:dyDescent="0.25">
      <c r="A837" s="195"/>
      <c r="B837" s="39">
        <v>835</v>
      </c>
      <c r="C837" s="138"/>
      <c r="D837" s="216"/>
      <c r="E837" s="216"/>
      <c r="F837" s="216"/>
      <c r="G837" s="216"/>
      <c r="H837" s="391"/>
    </row>
    <row r="838" spans="1:8" x14ac:dyDescent="0.25">
      <c r="A838" s="195"/>
      <c r="B838" s="39">
        <v>836</v>
      </c>
      <c r="C838" s="138"/>
      <c r="D838" s="216"/>
      <c r="E838" s="216"/>
      <c r="F838" s="216"/>
      <c r="G838" s="216"/>
      <c r="H838" s="391"/>
    </row>
    <row r="839" spans="1:8" x14ac:dyDescent="0.25">
      <c r="A839" s="195"/>
      <c r="B839" s="39">
        <v>837</v>
      </c>
      <c r="C839" s="138"/>
      <c r="D839" s="216"/>
      <c r="E839" s="216"/>
      <c r="F839" s="216"/>
      <c r="G839" s="216"/>
      <c r="H839" s="391"/>
    </row>
    <row r="840" spans="1:8" x14ac:dyDescent="0.25">
      <c r="A840" s="195"/>
      <c r="B840" s="39">
        <v>838</v>
      </c>
      <c r="C840" s="138"/>
      <c r="D840" s="216"/>
      <c r="E840" s="216"/>
      <c r="F840" s="216"/>
      <c r="G840" s="216"/>
      <c r="H840" s="391"/>
    </row>
    <row r="841" spans="1:8" x14ac:dyDescent="0.25">
      <c r="A841" s="195"/>
      <c r="B841" s="39">
        <v>839</v>
      </c>
      <c r="C841" s="138"/>
      <c r="D841" s="216"/>
      <c r="E841" s="216"/>
      <c r="F841" s="216"/>
      <c r="G841" s="216"/>
      <c r="H841" s="391"/>
    </row>
    <row r="842" spans="1:8" x14ac:dyDescent="0.25">
      <c r="A842" s="142"/>
      <c r="B842" s="39">
        <v>840</v>
      </c>
      <c r="C842" s="138"/>
      <c r="D842" s="216"/>
      <c r="E842" s="216"/>
      <c r="F842" s="216"/>
      <c r="G842" s="216"/>
      <c r="H842" s="391"/>
    </row>
    <row r="843" spans="1:8" x14ac:dyDescent="0.25">
      <c r="A843" s="141"/>
      <c r="B843" s="39">
        <v>841</v>
      </c>
      <c r="C843" s="138"/>
      <c r="D843" s="216"/>
      <c r="E843" s="216"/>
      <c r="F843" s="216"/>
      <c r="G843" s="216"/>
      <c r="H843" s="391"/>
    </row>
    <row r="844" spans="1:8" x14ac:dyDescent="0.25">
      <c r="A844" s="195"/>
      <c r="B844" s="39">
        <v>842</v>
      </c>
      <c r="C844" s="138"/>
      <c r="D844" s="216"/>
      <c r="E844" s="216"/>
      <c r="F844" s="216"/>
      <c r="G844" s="216"/>
      <c r="H844" s="391"/>
    </row>
    <row r="845" spans="1:8" x14ac:dyDescent="0.25">
      <c r="A845" s="195"/>
      <c r="B845" s="39">
        <v>843</v>
      </c>
      <c r="C845" s="138"/>
      <c r="D845" s="216"/>
      <c r="E845" s="216"/>
      <c r="F845" s="216"/>
      <c r="G845" s="216"/>
      <c r="H845" s="391"/>
    </row>
    <row r="846" spans="1:8" x14ac:dyDescent="0.25">
      <c r="A846" s="195"/>
      <c r="B846" s="39">
        <v>844</v>
      </c>
      <c r="C846" s="138"/>
      <c r="D846" s="216"/>
      <c r="E846" s="216"/>
      <c r="F846" s="216"/>
      <c r="G846" s="216"/>
      <c r="H846" s="391"/>
    </row>
    <row r="847" spans="1:8" x14ac:dyDescent="0.25">
      <c r="A847" s="195"/>
      <c r="B847" s="39">
        <v>845</v>
      </c>
      <c r="C847" s="138"/>
      <c r="D847" s="216"/>
      <c r="E847" s="216"/>
      <c r="F847" s="216"/>
      <c r="G847" s="216"/>
      <c r="H847" s="391"/>
    </row>
    <row r="848" spans="1:8" x14ac:dyDescent="0.25">
      <c r="A848" s="195"/>
      <c r="B848" s="39">
        <v>846</v>
      </c>
      <c r="C848" s="138"/>
      <c r="D848" s="216"/>
      <c r="E848" s="216"/>
      <c r="F848" s="216"/>
      <c r="G848" s="216"/>
      <c r="H848" s="391"/>
    </row>
    <row r="849" spans="1:8" x14ac:dyDescent="0.25">
      <c r="A849" s="195"/>
      <c r="B849" s="39">
        <v>847</v>
      </c>
      <c r="C849" s="138"/>
      <c r="D849" s="216"/>
      <c r="E849" s="216"/>
      <c r="F849" s="216"/>
      <c r="G849" s="216"/>
      <c r="H849" s="391"/>
    </row>
    <row r="850" spans="1:8" x14ac:dyDescent="0.25">
      <c r="A850" s="142"/>
      <c r="B850" s="39">
        <v>848</v>
      </c>
      <c r="C850" s="138"/>
      <c r="D850" s="216"/>
      <c r="E850" s="216"/>
      <c r="F850" s="216"/>
      <c r="G850" s="216"/>
      <c r="H850" s="391"/>
    </row>
    <row r="851" spans="1:8" x14ac:dyDescent="0.25">
      <c r="A851" s="141"/>
      <c r="B851" s="39">
        <v>849</v>
      </c>
      <c r="C851" s="138"/>
      <c r="D851" s="216"/>
      <c r="E851" s="216"/>
      <c r="F851" s="216"/>
      <c r="G851" s="216"/>
      <c r="H851" s="391"/>
    </row>
    <row r="852" spans="1:8" x14ac:dyDescent="0.25">
      <c r="A852" s="195"/>
      <c r="B852" s="39">
        <v>850</v>
      </c>
      <c r="C852" s="138"/>
      <c r="D852" s="216"/>
      <c r="E852" s="216"/>
      <c r="F852" s="216"/>
      <c r="G852" s="216"/>
      <c r="H852" s="391"/>
    </row>
    <row r="853" spans="1:8" x14ac:dyDescent="0.25">
      <c r="A853" s="195"/>
      <c r="B853" s="39">
        <v>851</v>
      </c>
      <c r="C853" s="138"/>
      <c r="D853" s="216"/>
      <c r="E853" s="216"/>
      <c r="F853" s="216"/>
      <c r="G853" s="216"/>
      <c r="H853" s="391"/>
    </row>
    <row r="854" spans="1:8" x14ac:dyDescent="0.25">
      <c r="A854" s="195"/>
      <c r="B854" s="39">
        <v>852</v>
      </c>
      <c r="C854" s="138"/>
      <c r="D854" s="216"/>
      <c r="E854" s="216"/>
      <c r="F854" s="216"/>
      <c r="G854" s="216"/>
      <c r="H854" s="391"/>
    </row>
    <row r="855" spans="1:8" x14ac:dyDescent="0.25">
      <c r="A855" s="195"/>
      <c r="B855" s="39">
        <v>853</v>
      </c>
      <c r="C855" s="138"/>
      <c r="D855" s="216"/>
      <c r="E855" s="216"/>
      <c r="F855" s="216"/>
      <c r="G855" s="216"/>
      <c r="H855" s="391"/>
    </row>
    <row r="856" spans="1:8" x14ac:dyDescent="0.25">
      <c r="A856" s="195"/>
      <c r="B856" s="39">
        <v>854</v>
      </c>
      <c r="C856" s="138"/>
      <c r="D856" s="216"/>
      <c r="E856" s="216"/>
      <c r="F856" s="216"/>
      <c r="G856" s="216"/>
      <c r="H856" s="391"/>
    </row>
    <row r="857" spans="1:8" x14ac:dyDescent="0.25">
      <c r="A857" s="195"/>
      <c r="B857" s="39">
        <v>855</v>
      </c>
      <c r="C857" s="138"/>
      <c r="D857" s="216"/>
      <c r="E857" s="216"/>
      <c r="F857" s="216"/>
      <c r="G857" s="216"/>
      <c r="H857" s="391"/>
    </row>
    <row r="858" spans="1:8" x14ac:dyDescent="0.25">
      <c r="A858" s="142"/>
      <c r="B858" s="39">
        <v>856</v>
      </c>
      <c r="C858" s="138"/>
      <c r="D858" s="216"/>
      <c r="E858" s="216"/>
      <c r="F858" s="216"/>
      <c r="G858" s="216"/>
      <c r="H858" s="391"/>
    </row>
    <row r="859" spans="1:8" x14ac:dyDescent="0.25">
      <c r="A859" s="141"/>
      <c r="B859" s="39">
        <v>857</v>
      </c>
      <c r="C859" s="138"/>
      <c r="D859" s="216"/>
      <c r="E859" s="216"/>
      <c r="F859" s="216"/>
      <c r="G859" s="216"/>
      <c r="H859" s="391"/>
    </row>
    <row r="860" spans="1:8" x14ac:dyDescent="0.25">
      <c r="A860" s="195"/>
      <c r="B860" s="39">
        <v>858</v>
      </c>
      <c r="C860" s="138"/>
      <c r="D860" s="216"/>
      <c r="E860" s="216"/>
      <c r="F860" s="216"/>
      <c r="G860" s="216"/>
      <c r="H860" s="391"/>
    </row>
    <row r="861" spans="1:8" x14ac:dyDescent="0.25">
      <c r="A861" s="195"/>
      <c r="B861" s="39">
        <v>859</v>
      </c>
      <c r="C861" s="138"/>
      <c r="D861" s="216"/>
      <c r="E861" s="216"/>
      <c r="F861" s="216"/>
      <c r="G861" s="216"/>
      <c r="H861" s="391"/>
    </row>
    <row r="862" spans="1:8" x14ac:dyDescent="0.25">
      <c r="A862" s="195"/>
      <c r="B862" s="39">
        <v>860</v>
      </c>
      <c r="C862" s="138"/>
      <c r="D862" s="216"/>
      <c r="E862" s="216"/>
      <c r="F862" s="216"/>
      <c r="G862" s="216"/>
      <c r="H862" s="391"/>
    </row>
    <row r="863" spans="1:8" x14ac:dyDescent="0.25">
      <c r="A863" s="195"/>
      <c r="B863" s="39">
        <v>861</v>
      </c>
      <c r="C863" s="138"/>
      <c r="D863" s="216"/>
      <c r="E863" s="216"/>
      <c r="F863" s="216"/>
      <c r="G863" s="216"/>
      <c r="H863" s="391"/>
    </row>
    <row r="864" spans="1:8" x14ac:dyDescent="0.25">
      <c r="A864" s="195"/>
      <c r="B864" s="39">
        <v>862</v>
      </c>
      <c r="C864" s="138"/>
      <c r="D864" s="216"/>
      <c r="E864" s="216"/>
      <c r="F864" s="216"/>
      <c r="G864" s="216"/>
      <c r="H864" s="391"/>
    </row>
    <row r="865" spans="1:8" x14ac:dyDescent="0.25">
      <c r="A865" s="195"/>
      <c r="B865" s="39">
        <v>863</v>
      </c>
      <c r="C865" s="138"/>
      <c r="D865" s="216"/>
      <c r="E865" s="216"/>
      <c r="F865" s="216"/>
      <c r="G865" s="216"/>
      <c r="H865" s="391"/>
    </row>
    <row r="866" spans="1:8" x14ac:dyDescent="0.25">
      <c r="A866" s="142"/>
      <c r="B866" s="39">
        <v>864</v>
      </c>
      <c r="C866" s="138"/>
      <c r="D866" s="216"/>
      <c r="E866" s="216"/>
      <c r="F866" s="216"/>
      <c r="G866" s="216"/>
      <c r="H866" s="391"/>
    </row>
    <row r="867" spans="1:8" x14ac:dyDescent="0.25">
      <c r="A867" s="141"/>
      <c r="B867" s="39">
        <v>865</v>
      </c>
      <c r="C867" s="138"/>
      <c r="D867" s="216"/>
      <c r="E867" s="216"/>
      <c r="F867" s="216"/>
      <c r="G867" s="216"/>
      <c r="H867" s="391"/>
    </row>
    <row r="868" spans="1:8" x14ac:dyDescent="0.25">
      <c r="A868" s="195"/>
      <c r="B868" s="39">
        <v>866</v>
      </c>
      <c r="C868" s="138"/>
      <c r="D868" s="216"/>
      <c r="E868" s="216"/>
      <c r="F868" s="216"/>
      <c r="G868" s="216"/>
      <c r="H868" s="391"/>
    </row>
    <row r="869" spans="1:8" x14ac:dyDescent="0.25">
      <c r="A869" s="195"/>
      <c r="B869" s="39">
        <v>867</v>
      </c>
      <c r="C869" s="138"/>
      <c r="D869" s="216"/>
      <c r="E869" s="216"/>
      <c r="F869" s="216"/>
      <c r="G869" s="216"/>
      <c r="H869" s="391"/>
    </row>
    <row r="870" spans="1:8" x14ac:dyDescent="0.25">
      <c r="A870" s="195"/>
      <c r="B870" s="39">
        <v>868</v>
      </c>
      <c r="C870" s="138"/>
      <c r="D870" s="216"/>
      <c r="E870" s="216"/>
      <c r="F870" s="216"/>
      <c r="G870" s="216"/>
      <c r="H870" s="391"/>
    </row>
    <row r="871" spans="1:8" x14ac:dyDescent="0.25">
      <c r="A871" s="195"/>
      <c r="B871" s="39">
        <v>869</v>
      </c>
      <c r="C871" s="138"/>
      <c r="D871" s="216"/>
      <c r="E871" s="216"/>
      <c r="F871" s="216"/>
      <c r="G871" s="216"/>
      <c r="H871" s="391"/>
    </row>
    <row r="872" spans="1:8" x14ac:dyDescent="0.25">
      <c r="A872" s="195"/>
      <c r="B872" s="39">
        <v>870</v>
      </c>
      <c r="C872" s="138"/>
      <c r="D872" s="216"/>
      <c r="E872" s="216"/>
      <c r="F872" s="216"/>
      <c r="G872" s="216"/>
      <c r="H872" s="391"/>
    </row>
    <row r="873" spans="1:8" x14ac:dyDescent="0.25">
      <c r="A873" s="195"/>
      <c r="B873" s="39">
        <v>871</v>
      </c>
      <c r="C873" s="138"/>
      <c r="D873" s="216"/>
      <c r="E873" s="216"/>
      <c r="F873" s="216"/>
      <c r="G873" s="216"/>
      <c r="H873" s="391"/>
    </row>
    <row r="874" spans="1:8" x14ac:dyDescent="0.25">
      <c r="A874" s="142"/>
      <c r="B874" s="39">
        <v>872</v>
      </c>
      <c r="C874" s="138"/>
      <c r="D874" s="216"/>
      <c r="E874" s="216"/>
      <c r="F874" s="216"/>
      <c r="G874" s="216"/>
      <c r="H874" s="391"/>
    </row>
    <row r="875" spans="1:8" x14ac:dyDescent="0.25">
      <c r="A875" s="141"/>
      <c r="B875" s="39">
        <v>873</v>
      </c>
      <c r="C875" s="138"/>
      <c r="D875" s="216"/>
      <c r="E875" s="216"/>
      <c r="F875" s="216"/>
      <c r="G875" s="216"/>
      <c r="H875" s="391"/>
    </row>
    <row r="876" spans="1:8" x14ac:dyDescent="0.25">
      <c r="A876" s="195"/>
      <c r="B876" s="39">
        <v>874</v>
      </c>
      <c r="C876" s="138"/>
      <c r="D876" s="216"/>
      <c r="E876" s="216"/>
      <c r="F876" s="216"/>
      <c r="G876" s="216"/>
      <c r="H876" s="391"/>
    </row>
    <row r="877" spans="1:8" x14ac:dyDescent="0.25">
      <c r="A877" s="195"/>
      <c r="B877" s="39">
        <v>875</v>
      </c>
      <c r="C877" s="138"/>
      <c r="D877" s="216"/>
      <c r="E877" s="216"/>
      <c r="F877" s="216"/>
      <c r="G877" s="216"/>
      <c r="H877" s="391"/>
    </row>
    <row r="878" spans="1:8" x14ac:dyDescent="0.25">
      <c r="A878" s="195"/>
      <c r="B878" s="39">
        <v>876</v>
      </c>
      <c r="C878" s="138"/>
      <c r="D878" s="216"/>
      <c r="E878" s="216"/>
      <c r="F878" s="216"/>
      <c r="G878" s="216"/>
      <c r="H878" s="391"/>
    </row>
    <row r="879" spans="1:8" x14ac:dyDescent="0.25">
      <c r="A879" s="195"/>
      <c r="B879" s="39">
        <v>877</v>
      </c>
      <c r="C879" s="138"/>
      <c r="D879" s="216"/>
      <c r="E879" s="216"/>
      <c r="F879" s="216"/>
      <c r="G879" s="216"/>
      <c r="H879" s="391"/>
    </row>
    <row r="880" spans="1:8" x14ac:dyDescent="0.25">
      <c r="A880" s="195"/>
      <c r="B880" s="39">
        <v>878</v>
      </c>
      <c r="C880" s="138"/>
      <c r="D880" s="216"/>
      <c r="E880" s="216"/>
      <c r="F880" s="216"/>
      <c r="G880" s="216"/>
      <c r="H880" s="391"/>
    </row>
    <row r="881" spans="1:8" x14ac:dyDescent="0.25">
      <c r="A881" s="195"/>
      <c r="B881" s="39">
        <v>879</v>
      </c>
      <c r="C881" s="138"/>
      <c r="D881" s="216"/>
      <c r="E881" s="216"/>
      <c r="F881" s="216"/>
      <c r="G881" s="216"/>
      <c r="H881" s="391"/>
    </row>
    <row r="882" spans="1:8" x14ac:dyDescent="0.25">
      <c r="A882" s="142"/>
      <c r="B882" s="39">
        <v>880</v>
      </c>
      <c r="C882" s="138"/>
      <c r="D882" s="216"/>
      <c r="E882" s="216"/>
      <c r="F882" s="216"/>
      <c r="G882" s="216"/>
      <c r="H882" s="391"/>
    </row>
    <row r="883" spans="1:8" x14ac:dyDescent="0.25">
      <c r="A883" s="141"/>
      <c r="B883" s="39">
        <v>881</v>
      </c>
      <c r="C883" s="138"/>
      <c r="D883" s="216"/>
      <c r="E883" s="216"/>
      <c r="F883" s="216"/>
      <c r="G883" s="216"/>
      <c r="H883" s="391"/>
    </row>
    <row r="884" spans="1:8" x14ac:dyDescent="0.25">
      <c r="A884" s="195"/>
      <c r="B884" s="39">
        <v>882</v>
      </c>
      <c r="C884" s="138"/>
      <c r="D884" s="216"/>
      <c r="E884" s="216"/>
      <c r="F884" s="216"/>
      <c r="G884" s="216"/>
      <c r="H884" s="391"/>
    </row>
    <row r="885" spans="1:8" x14ac:dyDescent="0.25">
      <c r="A885" s="195"/>
      <c r="B885" s="39">
        <v>883</v>
      </c>
      <c r="C885" s="138"/>
      <c r="D885" s="216"/>
      <c r="E885" s="216"/>
      <c r="F885" s="216"/>
      <c r="G885" s="216"/>
      <c r="H885" s="391"/>
    </row>
    <row r="886" spans="1:8" x14ac:dyDescent="0.25">
      <c r="A886" s="195"/>
      <c r="B886" s="39">
        <v>884</v>
      </c>
      <c r="C886" s="138"/>
      <c r="D886" s="216"/>
      <c r="E886" s="216"/>
      <c r="F886" s="216"/>
      <c r="G886" s="216"/>
      <c r="H886" s="391"/>
    </row>
    <row r="887" spans="1:8" x14ac:dyDescent="0.25">
      <c r="A887" s="195"/>
      <c r="B887" s="39">
        <v>885</v>
      </c>
      <c r="C887" s="138"/>
      <c r="D887" s="216"/>
      <c r="E887" s="216"/>
      <c r="F887" s="216"/>
      <c r="G887" s="216"/>
      <c r="H887" s="391"/>
    </row>
    <row r="888" spans="1:8" x14ac:dyDescent="0.25">
      <c r="A888" s="195"/>
      <c r="B888" s="39">
        <v>886</v>
      </c>
      <c r="C888" s="138"/>
      <c r="D888" s="216"/>
      <c r="E888" s="216"/>
      <c r="F888" s="216"/>
      <c r="G888" s="216"/>
      <c r="H888" s="391"/>
    </row>
    <row r="889" spans="1:8" x14ac:dyDescent="0.25">
      <c r="A889" s="195"/>
      <c r="B889" s="39">
        <v>887</v>
      </c>
      <c r="C889" s="138"/>
      <c r="D889" s="216"/>
      <c r="E889" s="216"/>
      <c r="F889" s="216"/>
      <c r="G889" s="216"/>
      <c r="H889" s="391"/>
    </row>
    <row r="890" spans="1:8" x14ac:dyDescent="0.25">
      <c r="A890" s="142"/>
      <c r="B890" s="39">
        <v>888</v>
      </c>
      <c r="C890" s="138"/>
      <c r="D890" s="216"/>
      <c r="E890" s="216"/>
      <c r="F890" s="216"/>
      <c r="G890" s="216"/>
      <c r="H890" s="391"/>
    </row>
    <row r="891" spans="1:8" x14ac:dyDescent="0.25">
      <c r="A891" s="141"/>
      <c r="B891" s="39">
        <v>889</v>
      </c>
      <c r="C891" s="138"/>
      <c r="D891" s="216"/>
      <c r="E891" s="216"/>
      <c r="F891" s="216"/>
      <c r="G891" s="216"/>
      <c r="H891" s="391"/>
    </row>
    <row r="892" spans="1:8" x14ac:dyDescent="0.25">
      <c r="A892" s="195"/>
      <c r="B892" s="39">
        <v>890</v>
      </c>
      <c r="C892" s="138"/>
      <c r="D892" s="216"/>
      <c r="E892" s="216"/>
      <c r="F892" s="216"/>
      <c r="G892" s="216"/>
      <c r="H892" s="391"/>
    </row>
    <row r="893" spans="1:8" x14ac:dyDescent="0.25">
      <c r="A893" s="195"/>
      <c r="B893" s="39">
        <v>891</v>
      </c>
      <c r="C893" s="138"/>
      <c r="D893" s="216"/>
      <c r="E893" s="216"/>
      <c r="F893" s="216"/>
      <c r="G893" s="216"/>
      <c r="H893" s="391"/>
    </row>
    <row r="894" spans="1:8" x14ac:dyDescent="0.25">
      <c r="A894" s="195"/>
      <c r="B894" s="39">
        <v>892</v>
      </c>
      <c r="C894" s="138"/>
      <c r="D894" s="216"/>
      <c r="E894" s="216"/>
      <c r="F894" s="216"/>
      <c r="G894" s="216"/>
      <c r="H894" s="391"/>
    </row>
    <row r="895" spans="1:8" x14ac:dyDescent="0.25">
      <c r="A895" s="195"/>
      <c r="B895" s="39">
        <v>893</v>
      </c>
      <c r="C895" s="138"/>
      <c r="D895" s="216"/>
      <c r="E895" s="216"/>
      <c r="F895" s="216"/>
      <c r="G895" s="216"/>
      <c r="H895" s="391"/>
    </row>
    <row r="896" spans="1:8" x14ac:dyDescent="0.25">
      <c r="A896" s="195"/>
      <c r="B896" s="39">
        <v>894</v>
      </c>
      <c r="C896" s="138"/>
      <c r="D896" s="216"/>
      <c r="E896" s="216"/>
      <c r="F896" s="216"/>
      <c r="G896" s="216"/>
      <c r="H896" s="391"/>
    </row>
    <row r="897" spans="1:8" x14ac:dyDescent="0.25">
      <c r="A897" s="195"/>
      <c r="B897" s="39">
        <v>895</v>
      </c>
      <c r="C897" s="138"/>
      <c r="D897" s="216"/>
      <c r="E897" s="216"/>
      <c r="F897" s="216"/>
      <c r="G897" s="216"/>
      <c r="H897" s="391"/>
    </row>
    <row r="898" spans="1:8" x14ac:dyDescent="0.25">
      <c r="A898" s="142"/>
      <c r="B898" s="39">
        <v>896</v>
      </c>
      <c r="C898" s="138"/>
      <c r="D898" s="216"/>
      <c r="E898" s="216"/>
      <c r="F898" s="216"/>
      <c r="G898" s="216"/>
      <c r="H898" s="391"/>
    </row>
    <row r="899" spans="1:8" x14ac:dyDescent="0.25">
      <c r="A899" s="141"/>
      <c r="B899" s="39">
        <v>897</v>
      </c>
      <c r="C899" s="138"/>
      <c r="D899" s="216"/>
      <c r="E899" s="216"/>
      <c r="F899" s="216"/>
      <c r="G899" s="216"/>
      <c r="H899" s="391"/>
    </row>
    <row r="900" spans="1:8" x14ac:dyDescent="0.25">
      <c r="A900" s="195"/>
      <c r="B900" s="39">
        <v>898</v>
      </c>
      <c r="C900" s="138"/>
      <c r="D900" s="216"/>
      <c r="E900" s="216"/>
      <c r="F900" s="216"/>
      <c r="G900" s="216"/>
      <c r="H900" s="391"/>
    </row>
    <row r="901" spans="1:8" x14ac:dyDescent="0.25">
      <c r="A901" s="195"/>
      <c r="B901" s="39">
        <v>899</v>
      </c>
      <c r="C901" s="138"/>
      <c r="D901" s="216"/>
      <c r="E901" s="216"/>
      <c r="F901" s="216"/>
      <c r="G901" s="216"/>
      <c r="H901" s="391"/>
    </row>
    <row r="902" spans="1:8" x14ac:dyDescent="0.25">
      <c r="A902" s="195"/>
      <c r="B902" s="39">
        <v>900</v>
      </c>
      <c r="C902" s="138"/>
      <c r="D902" s="216"/>
      <c r="E902" s="216"/>
      <c r="F902" s="216"/>
      <c r="G902" s="216"/>
      <c r="H902" s="391"/>
    </row>
    <row r="903" spans="1:8" x14ac:dyDescent="0.25">
      <c r="A903" s="195"/>
      <c r="B903" s="39">
        <v>901</v>
      </c>
      <c r="C903" s="138"/>
      <c r="D903" s="216"/>
      <c r="E903" s="216"/>
      <c r="F903" s="216"/>
      <c r="G903" s="216"/>
      <c r="H903" s="391"/>
    </row>
    <row r="904" spans="1:8" x14ac:dyDescent="0.25">
      <c r="A904" s="195"/>
      <c r="B904" s="39">
        <v>902</v>
      </c>
      <c r="C904" s="138"/>
      <c r="D904" s="216"/>
      <c r="E904" s="216"/>
      <c r="F904" s="216"/>
      <c r="G904" s="216"/>
      <c r="H904" s="391"/>
    </row>
    <row r="905" spans="1:8" x14ac:dyDescent="0.25">
      <c r="A905" s="195"/>
      <c r="B905" s="39">
        <v>903</v>
      </c>
      <c r="C905" s="138"/>
      <c r="D905" s="216"/>
      <c r="E905" s="216"/>
      <c r="F905" s="216"/>
      <c r="G905" s="216"/>
      <c r="H905" s="391"/>
    </row>
    <row r="906" spans="1:8" x14ac:dyDescent="0.25">
      <c r="A906" s="142"/>
      <c r="B906" s="39">
        <v>904</v>
      </c>
      <c r="C906" s="138"/>
      <c r="D906" s="216"/>
      <c r="E906" s="216"/>
      <c r="F906" s="216"/>
      <c r="G906" s="216"/>
      <c r="H906" s="391"/>
    </row>
    <row r="907" spans="1:8" x14ac:dyDescent="0.25">
      <c r="A907" s="141"/>
      <c r="B907" s="39">
        <v>905</v>
      </c>
      <c r="C907" s="138"/>
      <c r="D907" s="216"/>
      <c r="E907" s="216"/>
      <c r="F907" s="216"/>
      <c r="G907" s="216"/>
      <c r="H907" s="391"/>
    </row>
    <row r="908" spans="1:8" x14ac:dyDescent="0.25">
      <c r="A908" s="195"/>
      <c r="B908" s="39">
        <v>906</v>
      </c>
      <c r="C908" s="138"/>
      <c r="D908" s="216"/>
      <c r="E908" s="216"/>
      <c r="F908" s="216"/>
      <c r="G908" s="216"/>
      <c r="H908" s="391"/>
    </row>
    <row r="909" spans="1:8" x14ac:dyDescent="0.25">
      <c r="A909" s="195"/>
      <c r="B909" s="39">
        <v>907</v>
      </c>
      <c r="C909" s="138"/>
      <c r="D909" s="216"/>
      <c r="E909" s="216"/>
      <c r="F909" s="216"/>
      <c r="G909" s="216"/>
      <c r="H909" s="391"/>
    </row>
    <row r="910" spans="1:8" x14ac:dyDescent="0.25">
      <c r="A910" s="195"/>
      <c r="B910" s="39">
        <v>908</v>
      </c>
      <c r="C910" s="138"/>
      <c r="D910" s="216"/>
      <c r="E910" s="216"/>
      <c r="F910" s="216"/>
      <c r="G910" s="216"/>
      <c r="H910" s="391"/>
    </row>
    <row r="911" spans="1:8" x14ac:dyDescent="0.25">
      <c r="A911" s="195"/>
      <c r="B911" s="39">
        <v>909</v>
      </c>
      <c r="C911" s="138"/>
      <c r="D911" s="216"/>
      <c r="E911" s="216"/>
      <c r="F911" s="216"/>
      <c r="G911" s="216"/>
      <c r="H911" s="391"/>
    </row>
    <row r="912" spans="1:8" x14ac:dyDescent="0.25">
      <c r="A912" s="195"/>
      <c r="B912" s="39">
        <v>910</v>
      </c>
      <c r="C912" s="138"/>
      <c r="D912" s="216"/>
      <c r="E912" s="216"/>
      <c r="F912" s="216"/>
      <c r="G912" s="216"/>
      <c r="H912" s="391"/>
    </row>
    <row r="913" spans="1:8" x14ac:dyDescent="0.25">
      <c r="A913" s="195"/>
      <c r="B913" s="39">
        <v>911</v>
      </c>
      <c r="C913" s="138"/>
      <c r="D913" s="216"/>
      <c r="E913" s="216"/>
      <c r="F913" s="216"/>
      <c r="G913" s="216"/>
      <c r="H913" s="391"/>
    </row>
    <row r="914" spans="1:8" x14ac:dyDescent="0.25">
      <c r="A914" s="142"/>
      <c r="B914" s="39">
        <v>912</v>
      </c>
      <c r="C914" s="138"/>
      <c r="D914" s="216"/>
      <c r="E914" s="216"/>
      <c r="F914" s="216"/>
      <c r="G914" s="216"/>
      <c r="H914" s="391"/>
    </row>
    <row r="915" spans="1:8" x14ac:dyDescent="0.25">
      <c r="A915" s="141"/>
      <c r="B915" s="39">
        <v>913</v>
      </c>
      <c r="C915" s="138"/>
      <c r="D915" s="216"/>
      <c r="E915" s="216"/>
      <c r="F915" s="216"/>
      <c r="G915" s="216"/>
      <c r="H915" s="391"/>
    </row>
    <row r="916" spans="1:8" x14ac:dyDescent="0.25">
      <c r="A916" s="195"/>
      <c r="B916" s="39">
        <v>914</v>
      </c>
      <c r="C916" s="138"/>
      <c r="D916" s="216"/>
      <c r="E916" s="216"/>
      <c r="F916" s="216"/>
      <c r="G916" s="216"/>
      <c r="H916" s="391"/>
    </row>
    <row r="917" spans="1:8" x14ac:dyDescent="0.25">
      <c r="A917" s="195"/>
      <c r="B917" s="39">
        <v>915</v>
      </c>
      <c r="C917" s="138"/>
      <c r="D917" s="216"/>
      <c r="E917" s="216"/>
      <c r="F917" s="216"/>
      <c r="G917" s="216"/>
      <c r="H917" s="391"/>
    </row>
    <row r="918" spans="1:8" x14ac:dyDescent="0.25">
      <c r="A918" s="195"/>
      <c r="B918" s="39">
        <v>916</v>
      </c>
      <c r="C918" s="138"/>
      <c r="D918" s="216"/>
      <c r="E918" s="216"/>
      <c r="F918" s="216"/>
      <c r="G918" s="216"/>
      <c r="H918" s="391"/>
    </row>
    <row r="919" spans="1:8" x14ac:dyDescent="0.25">
      <c r="A919" s="195"/>
      <c r="B919" s="39">
        <v>917</v>
      </c>
      <c r="C919" s="138"/>
      <c r="D919" s="216"/>
      <c r="E919" s="216"/>
      <c r="F919" s="216"/>
      <c r="G919" s="216"/>
      <c r="H919" s="391"/>
    </row>
    <row r="920" spans="1:8" x14ac:dyDescent="0.25">
      <c r="A920" s="195"/>
      <c r="B920" s="39">
        <v>918</v>
      </c>
      <c r="C920" s="138"/>
      <c r="D920" s="216"/>
      <c r="E920" s="216"/>
      <c r="F920" s="216"/>
      <c r="G920" s="216"/>
      <c r="H920" s="391"/>
    </row>
    <row r="921" spans="1:8" x14ac:dyDescent="0.25">
      <c r="A921" s="195"/>
      <c r="B921" s="39">
        <v>919</v>
      </c>
      <c r="C921" s="138"/>
      <c r="D921" s="216"/>
      <c r="E921" s="216"/>
      <c r="F921" s="216"/>
      <c r="G921" s="216"/>
      <c r="H921" s="391"/>
    </row>
    <row r="922" spans="1:8" x14ac:dyDescent="0.25">
      <c r="A922" s="142"/>
      <c r="B922" s="39">
        <v>920</v>
      </c>
      <c r="C922" s="138"/>
      <c r="D922" s="216"/>
      <c r="E922" s="216"/>
      <c r="F922" s="216"/>
      <c r="G922" s="216"/>
      <c r="H922" s="391"/>
    </row>
    <row r="923" spans="1:8" x14ac:dyDescent="0.25">
      <c r="A923" s="141"/>
      <c r="B923" s="39">
        <v>921</v>
      </c>
      <c r="C923" s="138"/>
      <c r="D923" s="216"/>
      <c r="E923" s="216"/>
      <c r="F923" s="216"/>
      <c r="G923" s="216"/>
      <c r="H923" s="391"/>
    </row>
    <row r="924" spans="1:8" x14ac:dyDescent="0.25">
      <c r="A924" s="195"/>
      <c r="B924" s="39">
        <v>922</v>
      </c>
      <c r="C924" s="138"/>
      <c r="D924" s="216"/>
      <c r="E924" s="216"/>
      <c r="F924" s="216"/>
      <c r="G924" s="216"/>
      <c r="H924" s="391"/>
    </row>
    <row r="925" spans="1:8" x14ac:dyDescent="0.25">
      <c r="A925" s="195"/>
      <c r="B925" s="39">
        <v>923</v>
      </c>
      <c r="C925" s="138"/>
      <c r="D925" s="216"/>
      <c r="E925" s="216"/>
      <c r="F925" s="216"/>
      <c r="G925" s="216"/>
      <c r="H925" s="391"/>
    </row>
    <row r="926" spans="1:8" x14ac:dyDescent="0.25">
      <c r="A926" s="195"/>
      <c r="B926" s="39">
        <v>924</v>
      </c>
      <c r="C926" s="138"/>
      <c r="D926" s="216"/>
      <c r="E926" s="216"/>
      <c r="F926" s="216"/>
      <c r="G926" s="216"/>
      <c r="H926" s="391"/>
    </row>
    <row r="927" spans="1:8" x14ac:dyDescent="0.25">
      <c r="A927" s="195"/>
      <c r="B927" s="39">
        <v>925</v>
      </c>
      <c r="C927" s="138"/>
      <c r="D927" s="216"/>
      <c r="E927" s="216"/>
      <c r="F927" s="216"/>
      <c r="G927" s="216"/>
      <c r="H927" s="391"/>
    </row>
    <row r="928" spans="1:8" x14ac:dyDescent="0.25">
      <c r="A928" s="195"/>
      <c r="B928" s="39">
        <v>926</v>
      </c>
      <c r="C928" s="138"/>
      <c r="D928" s="216"/>
      <c r="E928" s="216"/>
      <c r="F928" s="216"/>
      <c r="G928" s="216"/>
      <c r="H928" s="391"/>
    </row>
    <row r="929" spans="1:8" x14ac:dyDescent="0.25">
      <c r="A929" s="195"/>
      <c r="B929" s="39">
        <v>927</v>
      </c>
      <c r="C929" s="138"/>
      <c r="D929" s="216"/>
      <c r="E929" s="216"/>
      <c r="F929" s="216"/>
      <c r="G929" s="216"/>
      <c r="H929" s="391"/>
    </row>
    <row r="930" spans="1:8" x14ac:dyDescent="0.25">
      <c r="A930" s="142"/>
      <c r="B930" s="39">
        <v>928</v>
      </c>
      <c r="C930" s="138"/>
      <c r="D930" s="216"/>
      <c r="E930" s="216"/>
      <c r="F930" s="216"/>
      <c r="G930" s="216"/>
      <c r="H930" s="391"/>
    </row>
    <row r="931" spans="1:8" x14ac:dyDescent="0.25">
      <c r="A931" s="141"/>
      <c r="B931" s="39">
        <v>929</v>
      </c>
      <c r="C931" s="138"/>
      <c r="D931" s="216"/>
      <c r="E931" s="216"/>
      <c r="F931" s="216"/>
      <c r="G931" s="216"/>
      <c r="H931" s="391"/>
    </row>
    <row r="932" spans="1:8" x14ac:dyDescent="0.25">
      <c r="A932" s="195"/>
      <c r="B932" s="39">
        <v>930</v>
      </c>
      <c r="C932" s="138"/>
      <c r="D932" s="216"/>
      <c r="E932" s="216"/>
      <c r="F932" s="216"/>
      <c r="G932" s="216"/>
      <c r="H932" s="391"/>
    </row>
    <row r="933" spans="1:8" x14ac:dyDescent="0.25">
      <c r="A933" s="195"/>
      <c r="B933" s="39">
        <v>931</v>
      </c>
      <c r="C933" s="138"/>
      <c r="D933" s="216"/>
      <c r="E933" s="216"/>
      <c r="F933" s="216"/>
      <c r="G933" s="216"/>
      <c r="H933" s="391"/>
    </row>
    <row r="934" spans="1:8" x14ac:dyDescent="0.25">
      <c r="A934" s="195"/>
      <c r="B934" s="39">
        <v>932</v>
      </c>
      <c r="C934" s="138"/>
      <c r="D934" s="216"/>
      <c r="E934" s="216"/>
      <c r="F934" s="216"/>
      <c r="G934" s="216"/>
      <c r="H934" s="391"/>
    </row>
    <row r="935" spans="1:8" x14ac:dyDescent="0.25">
      <c r="A935" s="195"/>
      <c r="B935" s="39">
        <v>933</v>
      </c>
      <c r="C935" s="138"/>
      <c r="D935" s="216"/>
      <c r="E935" s="216"/>
      <c r="F935" s="216"/>
      <c r="G935" s="216"/>
      <c r="H935" s="391"/>
    </row>
    <row r="936" spans="1:8" x14ac:dyDescent="0.25">
      <c r="A936" s="195"/>
      <c r="B936" s="39">
        <v>934</v>
      </c>
      <c r="C936" s="138"/>
      <c r="D936" s="216"/>
      <c r="E936" s="216"/>
      <c r="F936" s="216"/>
      <c r="G936" s="216"/>
      <c r="H936" s="391"/>
    </row>
    <row r="937" spans="1:8" x14ac:dyDescent="0.25">
      <c r="A937" s="195"/>
      <c r="B937" s="39">
        <v>935</v>
      </c>
      <c r="C937" s="138"/>
      <c r="D937" s="216"/>
      <c r="E937" s="216"/>
      <c r="F937" s="216"/>
      <c r="G937" s="216"/>
      <c r="H937" s="391"/>
    </row>
    <row r="938" spans="1:8" x14ac:dyDescent="0.25">
      <c r="A938" s="142"/>
      <c r="B938" s="39">
        <v>936</v>
      </c>
      <c r="C938" s="138"/>
      <c r="D938" s="216"/>
      <c r="E938" s="216"/>
      <c r="F938" s="216"/>
      <c r="G938" s="216"/>
      <c r="H938" s="391"/>
    </row>
    <row r="939" spans="1:8" x14ac:dyDescent="0.25">
      <c r="A939" s="141"/>
      <c r="B939" s="39">
        <v>937</v>
      </c>
      <c r="C939" s="138"/>
      <c r="D939" s="216"/>
      <c r="E939" s="216"/>
      <c r="F939" s="216"/>
      <c r="G939" s="216"/>
      <c r="H939" s="391"/>
    </row>
    <row r="940" spans="1:8" x14ac:dyDescent="0.25">
      <c r="A940" s="195"/>
      <c r="B940" s="39">
        <v>938</v>
      </c>
      <c r="C940" s="138"/>
      <c r="D940" s="216"/>
      <c r="E940" s="216"/>
      <c r="F940" s="216"/>
      <c r="G940" s="216"/>
      <c r="H940" s="391"/>
    </row>
    <row r="941" spans="1:8" x14ac:dyDescent="0.25">
      <c r="A941" s="195"/>
      <c r="B941" s="39">
        <v>939</v>
      </c>
      <c r="C941" s="138"/>
      <c r="D941" s="216"/>
      <c r="E941" s="216"/>
      <c r="F941" s="216"/>
      <c r="G941" s="216"/>
      <c r="H941" s="391"/>
    </row>
    <row r="942" spans="1:8" x14ac:dyDescent="0.25">
      <c r="A942" s="195"/>
      <c r="B942" s="39">
        <v>940</v>
      </c>
      <c r="C942" s="138"/>
      <c r="D942" s="216"/>
      <c r="E942" s="216"/>
      <c r="F942" s="216"/>
      <c r="G942" s="216"/>
      <c r="H942" s="391"/>
    </row>
    <row r="943" spans="1:8" x14ac:dyDescent="0.25">
      <c r="A943" s="195"/>
      <c r="B943" s="39">
        <v>941</v>
      </c>
      <c r="C943" s="138"/>
      <c r="D943" s="216"/>
      <c r="E943" s="216"/>
      <c r="F943" s="216"/>
      <c r="G943" s="216"/>
      <c r="H943" s="391"/>
    </row>
    <row r="944" spans="1:8" x14ac:dyDescent="0.25">
      <c r="A944" s="195"/>
      <c r="B944" s="39">
        <v>942</v>
      </c>
      <c r="C944" s="138"/>
      <c r="D944" s="216"/>
      <c r="E944" s="216"/>
      <c r="F944" s="216"/>
      <c r="G944" s="216"/>
      <c r="H944" s="391"/>
    </row>
    <row r="945" spans="1:8" x14ac:dyDescent="0.25">
      <c r="A945" s="195"/>
      <c r="B945" s="39">
        <v>943</v>
      </c>
      <c r="C945" s="138"/>
      <c r="D945" s="216"/>
      <c r="E945" s="216"/>
      <c r="F945" s="216"/>
      <c r="G945" s="216"/>
      <c r="H945" s="391"/>
    </row>
    <row r="946" spans="1:8" x14ac:dyDescent="0.25">
      <c r="A946" s="142"/>
      <c r="B946" s="39">
        <v>944</v>
      </c>
      <c r="C946" s="138"/>
      <c r="D946" s="216"/>
      <c r="E946" s="216"/>
      <c r="F946" s="216"/>
      <c r="G946" s="216"/>
      <c r="H946" s="391"/>
    </row>
    <row r="947" spans="1:8" x14ac:dyDescent="0.25">
      <c r="A947" s="141"/>
      <c r="B947" s="39">
        <v>945</v>
      </c>
      <c r="C947" s="138"/>
      <c r="D947" s="216"/>
      <c r="E947" s="216"/>
      <c r="F947" s="216"/>
      <c r="G947" s="216"/>
      <c r="H947" s="391"/>
    </row>
    <row r="948" spans="1:8" x14ac:dyDescent="0.25">
      <c r="A948" s="195"/>
      <c r="B948" s="39">
        <v>946</v>
      </c>
      <c r="C948" s="138"/>
      <c r="D948" s="216"/>
      <c r="E948" s="216"/>
      <c r="F948" s="216"/>
      <c r="G948" s="216"/>
      <c r="H948" s="391"/>
    </row>
    <row r="949" spans="1:8" x14ac:dyDescent="0.25">
      <c r="A949" s="195"/>
      <c r="B949" s="39">
        <v>947</v>
      </c>
      <c r="C949" s="138"/>
      <c r="D949" s="216"/>
      <c r="E949" s="216"/>
      <c r="F949" s="216"/>
      <c r="G949" s="216"/>
      <c r="H949" s="391"/>
    </row>
    <row r="950" spans="1:8" x14ac:dyDescent="0.25">
      <c r="A950" s="195"/>
      <c r="B950" s="39">
        <v>948</v>
      </c>
      <c r="C950" s="138"/>
      <c r="D950" s="216"/>
      <c r="E950" s="216"/>
      <c r="F950" s="216"/>
      <c r="G950" s="216"/>
      <c r="H950" s="391"/>
    </row>
    <row r="951" spans="1:8" x14ac:dyDescent="0.25">
      <c r="A951" s="195"/>
      <c r="B951" s="39">
        <v>949</v>
      </c>
      <c r="C951" s="138"/>
      <c r="D951" s="216"/>
      <c r="E951" s="216"/>
      <c r="F951" s="216"/>
      <c r="G951" s="216"/>
      <c r="H951" s="391"/>
    </row>
    <row r="952" spans="1:8" x14ac:dyDescent="0.25">
      <c r="A952" s="195"/>
      <c r="B952" s="39">
        <v>950</v>
      </c>
      <c r="C952" s="138"/>
      <c r="D952" s="216"/>
      <c r="E952" s="216"/>
      <c r="F952" s="216"/>
      <c r="G952" s="216"/>
      <c r="H952" s="391"/>
    </row>
    <row r="953" spans="1:8" x14ac:dyDescent="0.25">
      <c r="A953" s="195"/>
      <c r="B953" s="39">
        <v>951</v>
      </c>
      <c r="C953" s="138"/>
      <c r="D953" s="216"/>
      <c r="E953" s="216"/>
      <c r="F953" s="216"/>
      <c r="G953" s="216"/>
      <c r="H953" s="391"/>
    </row>
    <row r="954" spans="1:8" x14ac:dyDescent="0.25">
      <c r="A954" s="142"/>
      <c r="B954" s="39">
        <v>952</v>
      </c>
      <c r="C954" s="138"/>
      <c r="D954" s="216"/>
      <c r="E954" s="216"/>
      <c r="F954" s="216"/>
      <c r="G954" s="216"/>
      <c r="H954" s="391"/>
    </row>
    <row r="955" spans="1:8" x14ac:dyDescent="0.25">
      <c r="A955" s="141"/>
      <c r="B955" s="39">
        <v>953</v>
      </c>
      <c r="C955" s="138"/>
      <c r="D955" s="216"/>
      <c r="E955" s="216"/>
      <c r="F955" s="216"/>
      <c r="G955" s="216"/>
      <c r="H955" s="391"/>
    </row>
    <row r="956" spans="1:8" x14ac:dyDescent="0.25">
      <c r="A956" s="195"/>
      <c r="B956" s="39">
        <v>954</v>
      </c>
      <c r="C956" s="138"/>
      <c r="D956" s="216"/>
      <c r="E956" s="216"/>
      <c r="F956" s="216"/>
      <c r="G956" s="216"/>
      <c r="H956" s="391"/>
    </row>
    <row r="957" spans="1:8" x14ac:dyDescent="0.25">
      <c r="A957" s="195"/>
      <c r="B957" s="39">
        <v>955</v>
      </c>
      <c r="C957" s="138"/>
      <c r="D957" s="216"/>
      <c r="E957" s="216"/>
      <c r="F957" s="216"/>
      <c r="G957" s="216"/>
      <c r="H957" s="391"/>
    </row>
    <row r="958" spans="1:8" x14ac:dyDescent="0.25">
      <c r="A958" s="195"/>
      <c r="B958" s="39">
        <v>956</v>
      </c>
      <c r="C958" s="138"/>
      <c r="D958" s="216"/>
      <c r="E958" s="216"/>
      <c r="F958" s="216"/>
      <c r="G958" s="216"/>
      <c r="H958" s="391"/>
    </row>
    <row r="959" spans="1:8" x14ac:dyDescent="0.25">
      <c r="A959" s="195"/>
      <c r="B959" s="39">
        <v>957</v>
      </c>
      <c r="C959" s="138"/>
      <c r="D959" s="216"/>
      <c r="E959" s="216"/>
      <c r="F959" s="216"/>
      <c r="G959" s="216"/>
      <c r="H959" s="391"/>
    </row>
    <row r="960" spans="1:8" x14ac:dyDescent="0.25">
      <c r="A960" s="195"/>
      <c r="B960" s="39">
        <v>958</v>
      </c>
      <c r="C960" s="138"/>
      <c r="D960" s="216"/>
      <c r="E960" s="216"/>
      <c r="F960" s="216"/>
      <c r="G960" s="216"/>
      <c r="H960" s="391"/>
    </row>
    <row r="961" spans="1:8" x14ac:dyDescent="0.25">
      <c r="A961" s="195"/>
      <c r="B961" s="39">
        <v>959</v>
      </c>
      <c r="C961" s="138"/>
      <c r="D961" s="216"/>
      <c r="E961" s="216"/>
      <c r="F961" s="216"/>
      <c r="G961" s="216"/>
      <c r="H961" s="391"/>
    </row>
    <row r="962" spans="1:8" x14ac:dyDescent="0.25">
      <c r="A962" s="142"/>
      <c r="B962" s="39">
        <v>960</v>
      </c>
      <c r="C962" s="138"/>
      <c r="D962" s="216"/>
      <c r="E962" s="216"/>
      <c r="F962" s="216"/>
      <c r="G962" s="216"/>
      <c r="H962" s="391"/>
    </row>
    <row r="963" spans="1:8" x14ac:dyDescent="0.25">
      <c r="A963" s="141"/>
      <c r="B963" s="39">
        <v>961</v>
      </c>
      <c r="C963" s="138"/>
      <c r="D963" s="216"/>
      <c r="E963" s="216"/>
      <c r="F963" s="216"/>
      <c r="G963" s="216"/>
      <c r="H963" s="391"/>
    </row>
    <row r="964" spans="1:8" x14ac:dyDescent="0.25">
      <c r="A964" s="195"/>
      <c r="B964" s="39">
        <v>962</v>
      </c>
      <c r="C964" s="138"/>
      <c r="D964" s="216"/>
      <c r="E964" s="216"/>
      <c r="F964" s="216"/>
      <c r="G964" s="216"/>
      <c r="H964" s="391"/>
    </row>
    <row r="965" spans="1:8" x14ac:dyDescent="0.25">
      <c r="A965" s="195"/>
      <c r="B965" s="39">
        <v>963</v>
      </c>
      <c r="C965" s="138"/>
      <c r="D965" s="216"/>
      <c r="E965" s="216"/>
      <c r="F965" s="216"/>
      <c r="G965" s="216"/>
      <c r="H965" s="391"/>
    </row>
    <row r="966" spans="1:8" x14ac:dyDescent="0.25">
      <c r="A966" s="195"/>
      <c r="B966" s="39">
        <v>964</v>
      </c>
      <c r="C966" s="138"/>
      <c r="D966" s="216"/>
      <c r="E966" s="216"/>
      <c r="F966" s="216"/>
      <c r="G966" s="216"/>
      <c r="H966" s="391"/>
    </row>
    <row r="967" spans="1:8" x14ac:dyDescent="0.25">
      <c r="A967" s="195"/>
      <c r="B967" s="39">
        <v>965</v>
      </c>
      <c r="C967" s="138"/>
      <c r="D967" s="216"/>
      <c r="E967" s="216"/>
      <c r="F967" s="216"/>
      <c r="G967" s="216"/>
      <c r="H967" s="391"/>
    </row>
    <row r="968" spans="1:8" x14ac:dyDescent="0.25">
      <c r="A968" s="195"/>
      <c r="B968" s="39">
        <v>966</v>
      </c>
      <c r="C968" s="138"/>
      <c r="D968" s="216"/>
      <c r="E968" s="216"/>
      <c r="F968" s="216"/>
      <c r="G968" s="216"/>
      <c r="H968" s="391"/>
    </row>
    <row r="969" spans="1:8" x14ac:dyDescent="0.25">
      <c r="A969" s="195"/>
      <c r="B969" s="39">
        <v>967</v>
      </c>
      <c r="C969" s="138"/>
      <c r="D969" s="216"/>
      <c r="E969" s="216"/>
      <c r="F969" s="216"/>
      <c r="G969" s="216"/>
      <c r="H969" s="391"/>
    </row>
    <row r="970" spans="1:8" x14ac:dyDescent="0.25">
      <c r="A970" s="142"/>
      <c r="B970" s="39">
        <v>968</v>
      </c>
      <c r="C970" s="138"/>
      <c r="D970" s="216"/>
      <c r="E970" s="216"/>
      <c r="F970" s="216"/>
      <c r="G970" s="216"/>
      <c r="H970" s="391"/>
    </row>
    <row r="971" spans="1:8" x14ac:dyDescent="0.25">
      <c r="A971" s="141"/>
      <c r="B971" s="39">
        <v>969</v>
      </c>
      <c r="C971" s="138"/>
      <c r="D971" s="216"/>
      <c r="E971" s="216"/>
      <c r="F971" s="216"/>
      <c r="G971" s="216"/>
      <c r="H971" s="391"/>
    </row>
    <row r="972" spans="1:8" x14ac:dyDescent="0.25">
      <c r="A972" s="195"/>
      <c r="B972" s="39">
        <v>970</v>
      </c>
      <c r="C972" s="138"/>
      <c r="D972" s="216"/>
      <c r="E972" s="216"/>
      <c r="F972" s="216"/>
      <c r="G972" s="216"/>
      <c r="H972" s="391"/>
    </row>
    <row r="973" spans="1:8" x14ac:dyDescent="0.25">
      <c r="A973" s="195"/>
      <c r="B973" s="39">
        <v>971</v>
      </c>
      <c r="C973" s="138"/>
      <c r="D973" s="216"/>
      <c r="E973" s="216"/>
      <c r="F973" s="216"/>
      <c r="G973" s="216"/>
      <c r="H973" s="391"/>
    </row>
    <row r="974" spans="1:8" x14ac:dyDescent="0.25">
      <c r="A974" s="195"/>
      <c r="B974" s="39">
        <v>972</v>
      </c>
      <c r="C974" s="138"/>
      <c r="D974" s="216"/>
      <c r="E974" s="216"/>
      <c r="F974" s="216"/>
      <c r="G974" s="216"/>
      <c r="H974" s="391"/>
    </row>
    <row r="975" spans="1:8" x14ac:dyDescent="0.25">
      <c r="A975" s="195"/>
      <c r="B975" s="39">
        <v>973</v>
      </c>
      <c r="C975" s="138"/>
      <c r="D975" s="216"/>
      <c r="E975" s="216"/>
      <c r="F975" s="216"/>
      <c r="G975" s="216"/>
      <c r="H975" s="391"/>
    </row>
    <row r="976" spans="1:8" x14ac:dyDescent="0.25">
      <c r="A976" s="195"/>
      <c r="B976" s="39">
        <v>974</v>
      </c>
      <c r="C976" s="138"/>
      <c r="D976" s="216"/>
      <c r="E976" s="216"/>
      <c r="F976" s="216"/>
      <c r="G976" s="216"/>
      <c r="H976" s="391"/>
    </row>
    <row r="977" spans="1:8" x14ac:dyDescent="0.25">
      <c r="A977" s="195"/>
      <c r="B977" s="39">
        <v>975</v>
      </c>
      <c r="C977" s="138"/>
      <c r="D977" s="216"/>
      <c r="E977" s="216"/>
      <c r="F977" s="216"/>
      <c r="G977" s="216"/>
      <c r="H977" s="391"/>
    </row>
    <row r="978" spans="1:8" x14ac:dyDescent="0.25">
      <c r="A978" s="142"/>
      <c r="B978" s="39">
        <v>976</v>
      </c>
      <c r="C978" s="138"/>
      <c r="D978" s="216"/>
      <c r="E978" s="216"/>
      <c r="F978" s="216"/>
      <c r="G978" s="216"/>
      <c r="H978" s="391"/>
    </row>
    <row r="979" spans="1:8" x14ac:dyDescent="0.25">
      <c r="A979" s="141"/>
      <c r="B979" s="39">
        <v>977</v>
      </c>
      <c r="C979" s="138"/>
      <c r="D979" s="216"/>
      <c r="E979" s="216"/>
      <c r="F979" s="216"/>
      <c r="G979" s="216"/>
      <c r="H979" s="391"/>
    </row>
    <row r="980" spans="1:8" x14ac:dyDescent="0.25">
      <c r="A980" s="195"/>
      <c r="B980" s="39">
        <v>978</v>
      </c>
      <c r="C980" s="138"/>
      <c r="D980" s="216"/>
      <c r="E980" s="216"/>
      <c r="F980" s="216"/>
      <c r="G980" s="216"/>
      <c r="H980" s="391"/>
    </row>
    <row r="981" spans="1:8" x14ac:dyDescent="0.25">
      <c r="A981" s="195"/>
      <c r="B981" s="39">
        <v>979</v>
      </c>
      <c r="C981" s="138"/>
      <c r="D981" s="216"/>
      <c r="E981" s="216"/>
      <c r="F981" s="216"/>
      <c r="G981" s="216"/>
      <c r="H981" s="391"/>
    </row>
    <row r="982" spans="1:8" x14ac:dyDescent="0.25">
      <c r="A982" s="195"/>
      <c r="B982" s="39">
        <v>980</v>
      </c>
      <c r="C982" s="138"/>
      <c r="D982" s="216"/>
      <c r="E982" s="216"/>
      <c r="F982" s="216"/>
      <c r="G982" s="216"/>
      <c r="H982" s="391"/>
    </row>
    <row r="983" spans="1:8" x14ac:dyDescent="0.25">
      <c r="A983" s="195"/>
      <c r="B983" s="39">
        <v>981</v>
      </c>
      <c r="C983" s="138"/>
      <c r="D983" s="216"/>
      <c r="E983" s="216"/>
      <c r="F983" s="216"/>
      <c r="G983" s="216"/>
      <c r="H983" s="391"/>
    </row>
    <row r="984" spans="1:8" x14ac:dyDescent="0.25">
      <c r="A984" s="195"/>
      <c r="B984" s="39">
        <v>982</v>
      </c>
      <c r="C984" s="138"/>
      <c r="D984" s="216"/>
      <c r="E984" s="216"/>
      <c r="F984" s="216"/>
      <c r="G984" s="216"/>
      <c r="H984" s="391"/>
    </row>
    <row r="985" spans="1:8" x14ac:dyDescent="0.25">
      <c r="A985" s="195"/>
      <c r="B985" s="39">
        <v>983</v>
      </c>
      <c r="C985" s="138"/>
      <c r="D985" s="216"/>
      <c r="E985" s="216"/>
      <c r="F985" s="216"/>
      <c r="G985" s="216"/>
      <c r="H985" s="391"/>
    </row>
    <row r="986" spans="1:8" x14ac:dyDescent="0.25">
      <c r="A986" s="142"/>
      <c r="B986" s="39">
        <v>984</v>
      </c>
      <c r="C986" s="138"/>
      <c r="D986" s="216"/>
      <c r="E986" s="216"/>
      <c r="F986" s="216"/>
      <c r="G986" s="216"/>
      <c r="H986" s="391"/>
    </row>
    <row r="987" spans="1:8" x14ac:dyDescent="0.25">
      <c r="A987" s="141"/>
      <c r="B987" s="39">
        <v>985</v>
      </c>
      <c r="C987" s="138"/>
      <c r="D987" s="216"/>
      <c r="E987" s="216"/>
      <c r="F987" s="216"/>
      <c r="G987" s="216"/>
      <c r="H987" s="391"/>
    </row>
    <row r="988" spans="1:8" x14ac:dyDescent="0.25">
      <c r="A988" s="195"/>
      <c r="B988" s="39">
        <v>986</v>
      </c>
      <c r="C988" s="138"/>
      <c r="D988" s="216"/>
      <c r="E988" s="216"/>
      <c r="F988" s="216"/>
      <c r="G988" s="216"/>
      <c r="H988" s="391"/>
    </row>
    <row r="989" spans="1:8" x14ac:dyDescent="0.25">
      <c r="A989" s="195"/>
      <c r="B989" s="39">
        <v>987</v>
      </c>
      <c r="C989" s="138"/>
      <c r="D989" s="216"/>
      <c r="E989" s="216"/>
      <c r="F989" s="216"/>
      <c r="G989" s="216"/>
      <c r="H989" s="391"/>
    </row>
    <row r="990" spans="1:8" x14ac:dyDescent="0.25">
      <c r="A990" s="195"/>
      <c r="B990" s="39">
        <v>988</v>
      </c>
      <c r="C990" s="138"/>
      <c r="D990" s="216"/>
      <c r="E990" s="216"/>
      <c r="F990" s="216"/>
      <c r="G990" s="216"/>
      <c r="H990" s="391"/>
    </row>
    <row r="991" spans="1:8" x14ac:dyDescent="0.25">
      <c r="A991" s="195"/>
      <c r="B991" s="39">
        <v>989</v>
      </c>
      <c r="C991" s="138"/>
      <c r="D991" s="216"/>
      <c r="E991" s="216"/>
      <c r="F991" s="216"/>
      <c r="G991" s="216"/>
      <c r="H991" s="391"/>
    </row>
    <row r="992" spans="1:8" x14ac:dyDescent="0.25">
      <c r="A992" s="195"/>
      <c r="B992" s="39">
        <v>990</v>
      </c>
      <c r="C992" s="138"/>
      <c r="D992" s="216"/>
      <c r="E992" s="216"/>
      <c r="F992" s="216"/>
      <c r="G992" s="216"/>
      <c r="H992" s="391"/>
    </row>
    <row r="993" spans="1:8" x14ac:dyDescent="0.25">
      <c r="A993" s="195"/>
      <c r="B993" s="39">
        <v>991</v>
      </c>
      <c r="C993" s="138"/>
      <c r="D993" s="216"/>
      <c r="E993" s="216"/>
      <c r="F993" s="216"/>
      <c r="G993" s="216"/>
      <c r="H993" s="391"/>
    </row>
    <row r="994" spans="1:8" x14ac:dyDescent="0.25">
      <c r="A994" s="142"/>
      <c r="B994" s="39">
        <v>992</v>
      </c>
      <c r="C994" s="138"/>
      <c r="D994" s="216"/>
      <c r="E994" s="216"/>
      <c r="F994" s="216"/>
      <c r="G994" s="216"/>
      <c r="H994" s="391"/>
    </row>
    <row r="995" spans="1:8" x14ac:dyDescent="0.25">
      <c r="A995" s="141"/>
      <c r="B995" s="39">
        <v>993</v>
      </c>
      <c r="C995" s="138"/>
      <c r="D995" s="216"/>
      <c r="E995" s="216"/>
      <c r="F995" s="216"/>
      <c r="G995" s="216"/>
      <c r="H995" s="391"/>
    </row>
    <row r="996" spans="1:8" x14ac:dyDescent="0.25">
      <c r="A996" s="195"/>
      <c r="B996" s="39">
        <v>994</v>
      </c>
      <c r="C996" s="138"/>
      <c r="D996" s="216"/>
      <c r="E996" s="216"/>
      <c r="F996" s="216"/>
      <c r="G996" s="216"/>
      <c r="H996" s="391"/>
    </row>
    <row r="997" spans="1:8" x14ac:dyDescent="0.25">
      <c r="A997" s="195"/>
      <c r="B997" s="39">
        <v>995</v>
      </c>
      <c r="C997" s="138"/>
      <c r="D997" s="216"/>
      <c r="E997" s="216"/>
      <c r="F997" s="216"/>
      <c r="G997" s="216"/>
      <c r="H997" s="391"/>
    </row>
    <row r="998" spans="1:8" x14ac:dyDescent="0.25">
      <c r="A998" s="195"/>
      <c r="B998" s="39">
        <v>996</v>
      </c>
      <c r="C998" s="138"/>
      <c r="D998" s="216"/>
      <c r="E998" s="216"/>
      <c r="F998" s="216"/>
      <c r="G998" s="216"/>
      <c r="H998" s="391"/>
    </row>
    <row r="999" spans="1:8" x14ac:dyDescent="0.25">
      <c r="A999" s="195"/>
      <c r="B999" s="39">
        <v>997</v>
      </c>
      <c r="C999" s="138"/>
      <c r="D999" s="216"/>
      <c r="E999" s="216"/>
      <c r="F999" s="216"/>
      <c r="G999" s="216"/>
      <c r="H999" s="391"/>
    </row>
    <row r="1000" spans="1:8" x14ac:dyDescent="0.25">
      <c r="A1000" s="195"/>
      <c r="B1000" s="39">
        <v>998</v>
      </c>
      <c r="C1000" s="138"/>
      <c r="D1000" s="216"/>
      <c r="E1000" s="216"/>
      <c r="F1000" s="216"/>
      <c r="G1000" s="216"/>
      <c r="H1000" s="391"/>
    </row>
    <row r="1001" spans="1:8" x14ac:dyDescent="0.25">
      <c r="A1001" s="195"/>
      <c r="B1001" s="39">
        <v>999</v>
      </c>
      <c r="C1001" s="138"/>
      <c r="D1001" s="216"/>
      <c r="E1001" s="216"/>
      <c r="F1001" s="216"/>
      <c r="G1001" s="216"/>
      <c r="H1001" s="391"/>
    </row>
    <row r="1002" spans="1:8" ht="15.75" thickBot="1" x14ac:dyDescent="0.3">
      <c r="A1002" s="142"/>
      <c r="B1002" s="39">
        <v>1000</v>
      </c>
      <c r="C1002" s="138"/>
      <c r="D1002" s="216"/>
      <c r="E1002" s="216"/>
      <c r="F1002" s="216"/>
      <c r="G1002" s="216"/>
      <c r="H1002" s="392"/>
    </row>
    <row r="1003" spans="1:8" x14ac:dyDescent="0.25">
      <c r="B1003" s="55"/>
      <c r="C1003" s="56"/>
      <c r="D1003" s="56"/>
      <c r="E1003" s="56"/>
      <c r="F1003" s="56"/>
      <c r="G1003" s="56"/>
    </row>
    <row r="1004" spans="1:8" x14ac:dyDescent="0.25">
      <c r="B1004" s="55"/>
      <c r="C1004" s="56"/>
      <c r="D1004" s="56"/>
      <c r="E1004" s="56"/>
      <c r="F1004" s="56"/>
      <c r="G1004" s="56"/>
    </row>
    <row r="1005" spans="1:8" x14ac:dyDescent="0.25">
      <c r="B1005" s="55"/>
      <c r="C1005" s="56"/>
      <c r="D1005" s="56"/>
      <c r="E1005" s="56"/>
      <c r="F1005" s="56"/>
      <c r="G1005" s="56"/>
    </row>
    <row r="1006" spans="1:8" x14ac:dyDescent="0.25">
      <c r="B1006" s="55"/>
      <c r="C1006" s="56"/>
      <c r="D1006" s="56"/>
      <c r="E1006" s="56"/>
      <c r="F1006" s="56"/>
      <c r="G1006" s="56"/>
    </row>
    <row r="1007" spans="1:8" x14ac:dyDescent="0.25">
      <c r="B1007" s="55"/>
      <c r="C1007" s="56"/>
      <c r="D1007" s="56"/>
      <c r="E1007" s="56"/>
      <c r="F1007" s="56"/>
      <c r="G1007" s="56"/>
    </row>
    <row r="1008" spans="1:8"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tabColor rgb="FF00B050"/>
  </sheetPr>
  <dimension ref="A1:G132"/>
  <sheetViews>
    <sheetView workbookViewId="0">
      <selection activeCell="C3" sqref="C3:G10"/>
    </sheetView>
  </sheetViews>
  <sheetFormatPr defaultColWidth="9.140625" defaultRowHeight="15" x14ac:dyDescent="0.25"/>
  <cols>
    <col min="1" max="1" width="13.42578125" style="1" customWidth="1"/>
    <col min="2" max="2" width="12.28515625" style="3" customWidth="1"/>
    <col min="3" max="3" width="75.140625" style="41" customWidth="1"/>
    <col min="4" max="4" width="13.28515625" style="41" customWidth="1"/>
    <col min="5" max="5" width="14.7109375" style="41" customWidth="1"/>
    <col min="6" max="6" width="16.7109375" style="41" customWidth="1"/>
    <col min="7" max="7" width="17.28515625" style="41" customWidth="1"/>
    <col min="8" max="16384" width="9.140625" style="196"/>
  </cols>
  <sheetData>
    <row r="1" spans="1:7" ht="15.75" thickBot="1" x14ac:dyDescent="0.3"/>
    <row r="2" spans="1:7" ht="45.75" thickBot="1" x14ac:dyDescent="0.3">
      <c r="A2" s="18" t="s">
        <v>78</v>
      </c>
      <c r="B2" s="18" t="s">
        <v>0</v>
      </c>
      <c r="C2" s="42" t="s">
        <v>3122</v>
      </c>
      <c r="D2" s="42" t="s">
        <v>2544</v>
      </c>
      <c r="E2" s="123" t="s">
        <v>3624</v>
      </c>
      <c r="F2" s="123" t="s">
        <v>3625</v>
      </c>
      <c r="G2" s="123" t="s">
        <v>2545</v>
      </c>
    </row>
    <row r="3" spans="1:7" x14ac:dyDescent="0.25">
      <c r="A3" s="140" t="s">
        <v>3123</v>
      </c>
      <c r="B3" s="38">
        <v>1</v>
      </c>
      <c r="C3" s="219"/>
      <c r="D3" s="216"/>
      <c r="E3" s="216"/>
      <c r="F3" s="216"/>
      <c r="G3" s="216"/>
    </row>
    <row r="4" spans="1:7" x14ac:dyDescent="0.25">
      <c r="A4" s="140" t="s">
        <v>3124</v>
      </c>
      <c r="B4" s="39">
        <v>2</v>
      </c>
      <c r="C4" s="219"/>
      <c r="D4" s="216"/>
      <c r="E4" s="216"/>
      <c r="F4" s="216"/>
      <c r="G4" s="216"/>
    </row>
    <row r="5" spans="1:7" x14ac:dyDescent="0.25">
      <c r="A5" s="140" t="s">
        <v>3125</v>
      </c>
      <c r="B5" s="39">
        <v>3</v>
      </c>
      <c r="C5" s="219"/>
      <c r="D5" s="216"/>
      <c r="E5" s="216"/>
      <c r="F5" s="216"/>
      <c r="G5" s="216"/>
    </row>
    <row r="6" spans="1:7" x14ac:dyDescent="0.25">
      <c r="A6" s="140" t="s">
        <v>3126</v>
      </c>
      <c r="B6" s="39">
        <v>4</v>
      </c>
      <c r="C6" s="219"/>
      <c r="D6" s="216"/>
      <c r="E6" s="216"/>
      <c r="F6" s="216"/>
      <c r="G6" s="216"/>
    </row>
    <row r="7" spans="1:7" x14ac:dyDescent="0.25">
      <c r="A7" s="140" t="s">
        <v>3127</v>
      </c>
      <c r="B7" s="39">
        <v>5</v>
      </c>
      <c r="C7" s="219"/>
      <c r="D7" s="216"/>
      <c r="E7" s="216"/>
      <c r="F7" s="216"/>
      <c r="G7" s="216"/>
    </row>
    <row r="8" spans="1:7" x14ac:dyDescent="0.25">
      <c r="A8" s="217" t="s">
        <v>3128</v>
      </c>
      <c r="B8" s="39">
        <v>6</v>
      </c>
      <c r="C8" s="219"/>
      <c r="D8" s="216"/>
      <c r="E8" s="216"/>
      <c r="F8" s="216"/>
      <c r="G8" s="216"/>
    </row>
    <row r="9" spans="1:7" x14ac:dyDescent="0.25">
      <c r="A9" s="140" t="s">
        <v>3129</v>
      </c>
      <c r="B9" s="39">
        <v>7</v>
      </c>
      <c r="C9" s="219"/>
      <c r="D9" s="216"/>
      <c r="E9" s="216"/>
      <c r="F9" s="216"/>
      <c r="G9" s="216"/>
    </row>
    <row r="10" spans="1:7" x14ac:dyDescent="0.25">
      <c r="A10" s="140" t="s">
        <v>3130</v>
      </c>
      <c r="B10" s="39">
        <v>8</v>
      </c>
      <c r="C10" s="219"/>
      <c r="D10" s="216"/>
      <c r="E10" s="216"/>
      <c r="F10" s="216"/>
      <c r="G10" s="216"/>
    </row>
    <row r="11" spans="1:7" x14ac:dyDescent="0.25">
      <c r="A11" s="140" t="s">
        <v>3131</v>
      </c>
      <c r="B11" s="39">
        <v>9</v>
      </c>
      <c r="C11" s="219"/>
      <c r="D11" s="216"/>
      <c r="E11" s="216"/>
      <c r="F11" s="216"/>
      <c r="G11" s="216"/>
    </row>
    <row r="12" spans="1:7" x14ac:dyDescent="0.25">
      <c r="A12" s="140" t="s">
        <v>3132</v>
      </c>
      <c r="B12" s="39">
        <v>10</v>
      </c>
      <c r="C12" s="219"/>
      <c r="D12" s="216"/>
      <c r="E12" s="216"/>
      <c r="F12" s="216"/>
      <c r="G12" s="216"/>
    </row>
    <row r="13" spans="1:7" x14ac:dyDescent="0.25">
      <c r="A13" s="140" t="s">
        <v>3133</v>
      </c>
      <c r="B13" s="39">
        <v>11</v>
      </c>
      <c r="C13" s="219"/>
      <c r="D13" s="216"/>
      <c r="E13" s="216"/>
      <c r="F13" s="216"/>
      <c r="G13" s="216"/>
    </row>
    <row r="14" spans="1:7" x14ac:dyDescent="0.25">
      <c r="A14" s="140" t="s">
        <v>3134</v>
      </c>
      <c r="B14" s="39">
        <v>12</v>
      </c>
      <c r="C14" s="219"/>
      <c r="D14" s="216"/>
      <c r="E14" s="216"/>
      <c r="F14" s="216"/>
      <c r="G14" s="216"/>
    </row>
    <row r="15" spans="1:7" x14ac:dyDescent="0.25">
      <c r="A15" s="140" t="s">
        <v>3135</v>
      </c>
      <c r="B15" s="39">
        <v>13</v>
      </c>
      <c r="C15" s="219"/>
      <c r="D15" s="216"/>
      <c r="E15" s="216"/>
      <c r="F15" s="216"/>
      <c r="G15" s="216"/>
    </row>
    <row r="16" spans="1:7" x14ac:dyDescent="0.25">
      <c r="A16" s="140" t="s">
        <v>3136</v>
      </c>
      <c r="B16" s="39">
        <v>14</v>
      </c>
      <c r="C16" s="219"/>
      <c r="D16" s="216"/>
      <c r="E16" s="216"/>
      <c r="F16" s="216"/>
      <c r="G16" s="216"/>
    </row>
    <row r="17" spans="1:7" x14ac:dyDescent="0.25">
      <c r="A17" s="140" t="s">
        <v>3137</v>
      </c>
      <c r="B17" s="39">
        <v>15</v>
      </c>
      <c r="C17" s="219"/>
      <c r="D17" s="216"/>
      <c r="E17" s="216"/>
      <c r="F17" s="216"/>
      <c r="G17" s="216"/>
    </row>
    <row r="18" spans="1:7" x14ac:dyDescent="0.25">
      <c r="A18" s="217" t="s">
        <v>3138</v>
      </c>
      <c r="B18" s="39">
        <v>16</v>
      </c>
      <c r="C18" s="219"/>
      <c r="D18" s="216"/>
      <c r="E18" s="216"/>
      <c r="F18" s="216"/>
      <c r="G18" s="216"/>
    </row>
    <row r="19" spans="1:7" x14ac:dyDescent="0.25">
      <c r="A19" s="140"/>
      <c r="B19" s="39">
        <v>17</v>
      </c>
      <c r="C19" s="138"/>
      <c r="D19" s="216"/>
      <c r="E19" s="216"/>
      <c r="F19" s="216"/>
      <c r="G19" s="216"/>
    </row>
    <row r="20" spans="1:7" x14ac:dyDescent="0.25">
      <c r="A20" s="140"/>
      <c r="B20" s="39">
        <v>18</v>
      </c>
      <c r="C20" s="138"/>
      <c r="D20" s="216"/>
      <c r="E20" s="216"/>
      <c r="F20" s="216"/>
      <c r="G20" s="216"/>
    </row>
    <row r="21" spans="1:7" x14ac:dyDescent="0.25">
      <c r="A21" s="140"/>
      <c r="B21" s="39">
        <v>19</v>
      </c>
      <c r="C21" s="138"/>
      <c r="D21" s="216"/>
      <c r="E21" s="216"/>
      <c r="F21" s="216"/>
      <c r="G21" s="216"/>
    </row>
    <row r="22" spans="1:7" x14ac:dyDescent="0.25">
      <c r="A22" s="140"/>
      <c r="B22" s="39">
        <v>20</v>
      </c>
      <c r="C22" s="138"/>
      <c r="D22" s="216"/>
      <c r="E22" s="216"/>
      <c r="F22" s="216"/>
      <c r="G22" s="216"/>
    </row>
    <row r="23" spans="1:7" x14ac:dyDescent="0.25">
      <c r="A23" s="140"/>
      <c r="B23" s="39">
        <v>21</v>
      </c>
      <c r="C23" s="138"/>
      <c r="D23" s="216"/>
      <c r="E23" s="216"/>
      <c r="F23" s="216"/>
      <c r="G23" s="216"/>
    </row>
    <row r="24" spans="1:7" x14ac:dyDescent="0.25">
      <c r="A24" s="140"/>
      <c r="B24" s="39">
        <v>22</v>
      </c>
      <c r="C24" s="138"/>
      <c r="D24" s="216"/>
      <c r="E24" s="216"/>
      <c r="F24" s="216"/>
      <c r="G24" s="216"/>
    </row>
    <row r="25" spans="1:7" x14ac:dyDescent="0.25">
      <c r="A25" s="140"/>
      <c r="B25" s="39">
        <v>23</v>
      </c>
      <c r="C25" s="138"/>
      <c r="D25" s="216"/>
      <c r="E25" s="216"/>
      <c r="F25" s="216"/>
      <c r="G25" s="216"/>
    </row>
    <row r="26" spans="1:7" x14ac:dyDescent="0.25">
      <c r="A26" s="217"/>
      <c r="B26" s="39">
        <v>24</v>
      </c>
      <c r="C26" s="138"/>
      <c r="D26" s="216"/>
      <c r="E26" s="216"/>
      <c r="F26" s="216"/>
      <c r="G26" s="216"/>
    </row>
    <row r="27" spans="1:7" x14ac:dyDescent="0.25">
      <c r="A27" s="140"/>
      <c r="B27" s="39">
        <v>25</v>
      </c>
      <c r="C27" s="138"/>
      <c r="D27" s="216"/>
      <c r="E27" s="216"/>
      <c r="F27" s="216"/>
      <c r="G27" s="216"/>
    </row>
    <row r="28" spans="1:7" x14ac:dyDescent="0.25">
      <c r="A28" s="140"/>
      <c r="B28" s="39">
        <v>26</v>
      </c>
      <c r="C28" s="138"/>
      <c r="D28" s="216"/>
      <c r="E28" s="216"/>
      <c r="F28" s="216"/>
      <c r="G28" s="216"/>
    </row>
    <row r="29" spans="1:7" x14ac:dyDescent="0.25">
      <c r="A29" s="140"/>
      <c r="B29" s="39">
        <v>27</v>
      </c>
      <c r="C29" s="138"/>
      <c r="D29" s="216"/>
      <c r="E29" s="216"/>
      <c r="F29" s="216"/>
      <c r="G29" s="216"/>
    </row>
    <row r="30" spans="1:7" x14ac:dyDescent="0.25">
      <c r="A30" s="140"/>
      <c r="B30" s="39">
        <v>28</v>
      </c>
      <c r="C30" s="138"/>
      <c r="D30" s="216"/>
      <c r="E30" s="216"/>
      <c r="F30" s="216"/>
      <c r="G30" s="216"/>
    </row>
    <row r="31" spans="1:7" x14ac:dyDescent="0.25">
      <c r="A31" s="140"/>
      <c r="B31" s="39">
        <v>29</v>
      </c>
      <c r="C31" s="138"/>
      <c r="D31" s="216"/>
      <c r="E31" s="216"/>
      <c r="F31" s="216"/>
      <c r="G31" s="216"/>
    </row>
    <row r="32" spans="1:7" x14ac:dyDescent="0.25">
      <c r="A32" s="140"/>
      <c r="B32" s="39">
        <v>30</v>
      </c>
      <c r="C32" s="138"/>
      <c r="D32" s="216"/>
      <c r="E32" s="216"/>
      <c r="F32" s="216"/>
      <c r="G32" s="216"/>
    </row>
    <row r="33" spans="1:7" x14ac:dyDescent="0.25">
      <c r="A33" s="140"/>
      <c r="B33" s="39">
        <v>31</v>
      </c>
      <c r="C33" s="138"/>
      <c r="D33" s="216"/>
      <c r="E33" s="216"/>
      <c r="F33" s="216"/>
      <c r="G33" s="216"/>
    </row>
    <row r="34" spans="1:7" x14ac:dyDescent="0.25">
      <c r="A34" s="217"/>
      <c r="B34" s="39">
        <v>32</v>
      </c>
      <c r="C34" s="138"/>
      <c r="D34" s="216"/>
      <c r="E34" s="216"/>
      <c r="F34" s="216"/>
      <c r="G34" s="216"/>
    </row>
    <row r="35" spans="1:7" x14ac:dyDescent="0.25">
      <c r="A35" s="140"/>
      <c r="B35" s="39">
        <v>33</v>
      </c>
      <c r="C35" s="138"/>
      <c r="D35" s="216"/>
      <c r="E35" s="216"/>
      <c r="F35" s="216"/>
      <c r="G35" s="216"/>
    </row>
    <row r="36" spans="1:7" x14ac:dyDescent="0.25">
      <c r="A36" s="140"/>
      <c r="B36" s="39">
        <v>34</v>
      </c>
      <c r="C36" s="138"/>
      <c r="D36" s="216"/>
      <c r="E36" s="216"/>
      <c r="F36" s="216"/>
      <c r="G36" s="216"/>
    </row>
    <row r="37" spans="1:7" x14ac:dyDescent="0.25">
      <c r="A37" s="140"/>
      <c r="B37" s="39">
        <v>35</v>
      </c>
      <c r="C37" s="138"/>
      <c r="D37" s="216"/>
      <c r="E37" s="216"/>
      <c r="F37" s="216"/>
      <c r="G37" s="216"/>
    </row>
    <row r="38" spans="1:7" x14ac:dyDescent="0.25">
      <c r="A38" s="140"/>
      <c r="B38" s="39">
        <v>36</v>
      </c>
      <c r="C38" s="138"/>
      <c r="D38" s="216"/>
      <c r="E38" s="216"/>
      <c r="F38" s="216"/>
      <c r="G38" s="216"/>
    </row>
    <row r="39" spans="1:7" x14ac:dyDescent="0.25">
      <c r="A39" s="140"/>
      <c r="B39" s="39">
        <v>37</v>
      </c>
      <c r="C39" s="138"/>
      <c r="D39" s="216"/>
      <c r="E39" s="216"/>
      <c r="F39" s="216"/>
      <c r="G39" s="216"/>
    </row>
    <row r="40" spans="1:7" x14ac:dyDescent="0.25">
      <c r="A40" s="140"/>
      <c r="B40" s="39">
        <v>38</v>
      </c>
      <c r="C40" s="138"/>
      <c r="D40" s="216"/>
      <c r="E40" s="216"/>
      <c r="F40" s="216"/>
      <c r="G40" s="216"/>
    </row>
    <row r="41" spans="1:7" x14ac:dyDescent="0.25">
      <c r="A41" s="140"/>
      <c r="B41" s="39">
        <v>39</v>
      </c>
      <c r="C41" s="138"/>
      <c r="D41" s="216"/>
      <c r="E41" s="216"/>
      <c r="F41" s="216"/>
      <c r="G41" s="216"/>
    </row>
    <row r="42" spans="1:7" x14ac:dyDescent="0.25">
      <c r="A42" s="217"/>
      <c r="B42" s="39">
        <v>40</v>
      </c>
      <c r="C42" s="138"/>
      <c r="D42" s="216"/>
      <c r="E42" s="216"/>
      <c r="F42" s="216"/>
      <c r="G42" s="216"/>
    </row>
    <row r="43" spans="1:7" x14ac:dyDescent="0.25">
      <c r="A43" s="140"/>
      <c r="B43" s="39">
        <v>41</v>
      </c>
      <c r="C43" s="138"/>
      <c r="D43" s="216"/>
      <c r="E43" s="216"/>
      <c r="F43" s="216"/>
      <c r="G43" s="216"/>
    </row>
    <row r="44" spans="1:7" x14ac:dyDescent="0.25">
      <c r="A44" s="140"/>
      <c r="B44" s="39">
        <v>42</v>
      </c>
      <c r="C44" s="138"/>
      <c r="D44" s="216"/>
      <c r="E44" s="216"/>
      <c r="F44" s="216"/>
      <c r="G44" s="216"/>
    </row>
    <row r="45" spans="1:7" x14ac:dyDescent="0.25">
      <c r="A45" s="140"/>
      <c r="B45" s="39">
        <v>43</v>
      </c>
      <c r="C45" s="138"/>
      <c r="D45" s="216"/>
      <c r="E45" s="216"/>
      <c r="F45" s="216"/>
      <c r="G45" s="216"/>
    </row>
    <row r="46" spans="1:7" x14ac:dyDescent="0.25">
      <c r="A46" s="140"/>
      <c r="B46" s="39">
        <v>44</v>
      </c>
      <c r="C46" s="138"/>
      <c r="D46" s="216"/>
      <c r="E46" s="216"/>
      <c r="F46" s="216"/>
      <c r="G46" s="216"/>
    </row>
    <row r="47" spans="1:7" x14ac:dyDescent="0.25">
      <c r="A47" s="140"/>
      <c r="B47" s="39">
        <v>45</v>
      </c>
      <c r="C47" s="138"/>
      <c r="D47" s="216"/>
      <c r="E47" s="216"/>
      <c r="F47" s="216"/>
      <c r="G47" s="216"/>
    </row>
    <row r="48" spans="1:7" x14ac:dyDescent="0.25">
      <c r="A48" s="140"/>
      <c r="B48" s="39">
        <v>46</v>
      </c>
      <c r="C48" s="138"/>
      <c r="D48" s="216"/>
      <c r="E48" s="216"/>
      <c r="F48" s="216"/>
      <c r="G48" s="216"/>
    </row>
    <row r="49" spans="1:7" x14ac:dyDescent="0.25">
      <c r="A49" s="140"/>
      <c r="B49" s="39">
        <v>47</v>
      </c>
      <c r="C49" s="138"/>
      <c r="D49" s="216"/>
      <c r="E49" s="216"/>
      <c r="F49" s="216"/>
      <c r="G49" s="216"/>
    </row>
    <row r="50" spans="1:7" x14ac:dyDescent="0.25">
      <c r="A50" s="217"/>
      <c r="B50" s="39">
        <v>48</v>
      </c>
      <c r="C50" s="138"/>
      <c r="D50" s="216"/>
      <c r="E50" s="216"/>
      <c r="F50" s="216"/>
      <c r="G50" s="216"/>
    </row>
    <row r="51" spans="1:7" x14ac:dyDescent="0.25">
      <c r="A51" s="140"/>
      <c r="B51" s="39">
        <v>49</v>
      </c>
      <c r="C51" s="138"/>
      <c r="D51" s="216"/>
      <c r="E51" s="216"/>
      <c r="F51" s="216"/>
      <c r="G51" s="216"/>
    </row>
    <row r="52" spans="1:7" x14ac:dyDescent="0.25">
      <c r="A52" s="140"/>
      <c r="B52" s="39">
        <v>50</v>
      </c>
      <c r="C52" s="138"/>
      <c r="D52" s="216"/>
      <c r="E52" s="216"/>
      <c r="F52" s="216"/>
      <c r="G52" s="216"/>
    </row>
    <row r="53" spans="1:7" x14ac:dyDescent="0.25">
      <c r="A53" s="140"/>
      <c r="B53" s="39">
        <v>51</v>
      </c>
      <c r="C53" s="138"/>
      <c r="D53" s="216"/>
      <c r="E53" s="216"/>
      <c r="F53" s="216"/>
      <c r="G53" s="216"/>
    </row>
    <row r="54" spans="1:7" x14ac:dyDescent="0.25">
      <c r="A54" s="140"/>
      <c r="B54" s="39">
        <v>52</v>
      </c>
      <c r="C54" s="138"/>
      <c r="D54" s="216"/>
      <c r="E54" s="216"/>
      <c r="F54" s="216"/>
      <c r="G54" s="216"/>
    </row>
    <row r="55" spans="1:7" x14ac:dyDescent="0.25">
      <c r="A55" s="140"/>
      <c r="B55" s="39">
        <v>53</v>
      </c>
      <c r="C55" s="138"/>
      <c r="D55" s="216"/>
      <c r="E55" s="518"/>
      <c r="F55" s="518"/>
      <c r="G55" s="518"/>
    </row>
    <row r="56" spans="1:7" x14ac:dyDescent="0.25">
      <c r="A56" s="140"/>
      <c r="B56" s="39">
        <v>54</v>
      </c>
      <c r="C56" s="138"/>
      <c r="D56" s="216"/>
      <c r="E56" s="216"/>
      <c r="F56" s="216"/>
      <c r="G56" s="216"/>
    </row>
    <row r="57" spans="1:7" x14ac:dyDescent="0.25">
      <c r="A57" s="140"/>
      <c r="B57" s="39">
        <v>55</v>
      </c>
      <c r="C57" s="138"/>
      <c r="D57" s="216"/>
      <c r="E57" s="216"/>
      <c r="F57" s="216"/>
      <c r="G57" s="216"/>
    </row>
    <row r="58" spans="1:7" x14ac:dyDescent="0.25">
      <c r="A58" s="217"/>
      <c r="B58" s="39">
        <v>56</v>
      </c>
      <c r="C58" s="138"/>
      <c r="D58" s="216"/>
      <c r="E58" s="216"/>
      <c r="F58" s="216"/>
      <c r="G58" s="216"/>
    </row>
    <row r="59" spans="1:7" x14ac:dyDescent="0.25">
      <c r="A59" s="140"/>
      <c r="B59" s="39">
        <v>57</v>
      </c>
      <c r="C59" s="138"/>
      <c r="D59" s="216"/>
      <c r="E59" s="216"/>
      <c r="F59" s="216"/>
      <c r="G59" s="216"/>
    </row>
    <row r="60" spans="1:7" x14ac:dyDescent="0.25">
      <c r="A60" s="140"/>
      <c r="B60" s="39">
        <v>58</v>
      </c>
      <c r="C60" s="138"/>
      <c r="D60" s="216"/>
      <c r="E60" s="216"/>
      <c r="F60" s="216"/>
      <c r="G60" s="216"/>
    </row>
    <row r="61" spans="1:7" x14ac:dyDescent="0.25">
      <c r="A61" s="140"/>
      <c r="B61" s="39">
        <v>59</v>
      </c>
      <c r="C61" s="138"/>
      <c r="D61" s="216"/>
      <c r="E61" s="216"/>
      <c r="F61" s="216"/>
      <c r="G61" s="216"/>
    </row>
    <row r="62" spans="1:7" x14ac:dyDescent="0.25">
      <c r="A62" s="140"/>
      <c r="B62" s="39">
        <v>60</v>
      </c>
      <c r="C62" s="138"/>
      <c r="D62" s="216"/>
      <c r="E62" s="216"/>
      <c r="F62" s="216"/>
      <c r="G62" s="216"/>
    </row>
    <row r="63" spans="1:7" x14ac:dyDescent="0.25">
      <c r="A63" s="140"/>
      <c r="B63" s="39">
        <v>61</v>
      </c>
      <c r="C63" s="138"/>
      <c r="D63" s="216"/>
      <c r="E63" s="216"/>
      <c r="F63" s="216"/>
      <c r="G63" s="216"/>
    </row>
    <row r="64" spans="1:7" x14ac:dyDescent="0.25">
      <c r="A64" s="140"/>
      <c r="B64" s="39">
        <v>62</v>
      </c>
      <c r="C64" s="138"/>
      <c r="D64" s="216"/>
      <c r="E64" s="216"/>
      <c r="F64" s="216"/>
      <c r="G64" s="216"/>
    </row>
    <row r="65" spans="1:7" x14ac:dyDescent="0.25">
      <c r="A65" s="140"/>
      <c r="B65" s="39">
        <v>63</v>
      </c>
      <c r="C65" s="138"/>
      <c r="D65" s="216"/>
      <c r="E65" s="216"/>
      <c r="F65" s="216"/>
      <c r="G65" s="216"/>
    </row>
    <row r="66" spans="1:7" x14ac:dyDescent="0.25">
      <c r="A66" s="217"/>
      <c r="B66" s="39">
        <v>64</v>
      </c>
      <c r="C66" s="138"/>
      <c r="D66" s="216"/>
      <c r="E66" s="216"/>
      <c r="F66" s="216"/>
      <c r="G66" s="216"/>
    </row>
    <row r="67" spans="1:7" x14ac:dyDescent="0.25">
      <c r="A67" s="140"/>
      <c r="B67" s="39">
        <v>65</v>
      </c>
      <c r="C67" s="138"/>
      <c r="D67" s="216"/>
      <c r="E67" s="216"/>
      <c r="F67" s="216"/>
      <c r="G67" s="216"/>
    </row>
    <row r="68" spans="1:7" x14ac:dyDescent="0.25">
      <c r="A68" s="140"/>
      <c r="B68" s="39">
        <v>66</v>
      </c>
      <c r="C68" s="138"/>
      <c r="D68" s="216"/>
      <c r="E68" s="216"/>
      <c r="F68" s="216"/>
      <c r="G68" s="216"/>
    </row>
    <row r="69" spans="1:7" x14ac:dyDescent="0.25">
      <c r="A69" s="140"/>
      <c r="B69" s="39">
        <v>67</v>
      </c>
      <c r="C69" s="138"/>
      <c r="D69" s="216"/>
      <c r="E69" s="216"/>
      <c r="F69" s="216"/>
      <c r="G69" s="216"/>
    </row>
    <row r="70" spans="1:7" x14ac:dyDescent="0.25">
      <c r="A70" s="140"/>
      <c r="B70" s="39">
        <v>68</v>
      </c>
      <c r="C70" s="138"/>
      <c r="D70" s="216"/>
      <c r="E70" s="216"/>
      <c r="F70" s="216"/>
      <c r="G70" s="216"/>
    </row>
    <row r="71" spans="1:7" x14ac:dyDescent="0.25">
      <c r="A71" s="140"/>
      <c r="B71" s="39">
        <v>69</v>
      </c>
      <c r="C71" s="138"/>
      <c r="D71" s="216"/>
      <c r="E71" s="216"/>
      <c r="F71" s="216"/>
      <c r="G71" s="216"/>
    </row>
    <row r="72" spans="1:7" x14ac:dyDescent="0.25">
      <c r="A72" s="140"/>
      <c r="B72" s="39">
        <v>70</v>
      </c>
      <c r="C72" s="138"/>
      <c r="D72" s="216"/>
      <c r="E72" s="216"/>
      <c r="F72" s="216"/>
      <c r="G72" s="216"/>
    </row>
    <row r="73" spans="1:7" x14ac:dyDescent="0.25">
      <c r="A73" s="140"/>
      <c r="B73" s="39">
        <v>71</v>
      </c>
      <c r="C73" s="138"/>
      <c r="D73" s="216"/>
      <c r="E73" s="216"/>
      <c r="F73" s="216"/>
      <c r="G73" s="216"/>
    </row>
    <row r="74" spans="1:7" x14ac:dyDescent="0.25">
      <c r="A74" s="217"/>
      <c r="B74" s="39">
        <v>72</v>
      </c>
      <c r="C74" s="138"/>
      <c r="D74" s="216"/>
      <c r="E74" s="216"/>
      <c r="F74" s="216"/>
      <c r="G74" s="216"/>
    </row>
    <row r="75" spans="1:7" x14ac:dyDescent="0.25">
      <c r="A75" s="140"/>
      <c r="B75" s="39">
        <v>73</v>
      </c>
      <c r="C75" s="138"/>
      <c r="D75" s="216"/>
      <c r="E75" s="216"/>
      <c r="F75" s="216"/>
      <c r="G75" s="216"/>
    </row>
    <row r="76" spans="1:7" x14ac:dyDescent="0.25">
      <c r="A76" s="140"/>
      <c r="B76" s="39">
        <v>74</v>
      </c>
      <c r="C76" s="138"/>
      <c r="D76" s="216"/>
      <c r="E76" s="216"/>
      <c r="F76" s="216"/>
      <c r="G76" s="216"/>
    </row>
    <row r="77" spans="1:7" x14ac:dyDescent="0.25">
      <c r="A77" s="140"/>
      <c r="B77" s="39">
        <v>75</v>
      </c>
      <c r="C77" s="138"/>
      <c r="D77" s="218"/>
      <c r="E77" s="218"/>
      <c r="F77" s="218"/>
      <c r="G77" s="218"/>
    </row>
    <row r="78" spans="1:7" x14ac:dyDescent="0.25">
      <c r="A78" s="140"/>
      <c r="B78" s="39">
        <v>76</v>
      </c>
      <c r="C78" s="138"/>
      <c r="D78" s="216"/>
      <c r="E78" s="216"/>
      <c r="F78" s="216"/>
      <c r="G78" s="216"/>
    </row>
    <row r="79" spans="1:7" x14ac:dyDescent="0.25">
      <c r="A79" s="140"/>
      <c r="B79" s="39">
        <v>77</v>
      </c>
      <c r="C79" s="138"/>
      <c r="D79" s="216"/>
      <c r="E79" s="216"/>
      <c r="F79" s="216"/>
      <c r="G79" s="216"/>
    </row>
    <row r="80" spans="1:7" x14ac:dyDescent="0.25">
      <c r="A80" s="140"/>
      <c r="B80" s="39">
        <v>78</v>
      </c>
      <c r="C80" s="138"/>
      <c r="D80" s="216"/>
      <c r="E80" s="216"/>
      <c r="F80" s="216"/>
      <c r="G80" s="216"/>
    </row>
    <row r="81" spans="1:7" x14ac:dyDescent="0.25">
      <c r="A81" s="140"/>
      <c r="B81" s="39">
        <v>79</v>
      </c>
      <c r="C81" s="138"/>
      <c r="D81" s="216"/>
      <c r="E81" s="216"/>
      <c r="F81" s="216"/>
      <c r="G81" s="216"/>
    </row>
    <row r="82" spans="1:7" x14ac:dyDescent="0.25">
      <c r="A82" s="217"/>
      <c r="B82" s="39">
        <v>80</v>
      </c>
      <c r="C82" s="138"/>
      <c r="D82" s="216"/>
      <c r="E82" s="216"/>
      <c r="F82" s="216"/>
      <c r="G82" s="216"/>
    </row>
    <row r="83" spans="1:7" x14ac:dyDescent="0.25">
      <c r="A83" s="140"/>
      <c r="B83" s="39">
        <v>81</v>
      </c>
      <c r="C83" s="138"/>
      <c r="D83" s="216"/>
      <c r="E83" s="216"/>
      <c r="F83" s="216"/>
      <c r="G83" s="216"/>
    </row>
    <row r="84" spans="1:7" x14ac:dyDescent="0.25">
      <c r="A84" s="140"/>
      <c r="B84" s="39">
        <v>82</v>
      </c>
      <c r="C84" s="138"/>
      <c r="D84" s="216"/>
      <c r="E84" s="216"/>
      <c r="F84" s="216"/>
      <c r="G84" s="216"/>
    </row>
    <row r="85" spans="1:7" x14ac:dyDescent="0.25">
      <c r="A85" s="140"/>
      <c r="B85" s="39">
        <v>83</v>
      </c>
      <c r="C85" s="138"/>
      <c r="D85" s="216"/>
      <c r="E85" s="216"/>
      <c r="F85" s="216"/>
      <c r="G85" s="216"/>
    </row>
    <row r="86" spans="1:7" x14ac:dyDescent="0.25">
      <c r="A86" s="140"/>
      <c r="B86" s="39">
        <v>84</v>
      </c>
      <c r="C86" s="138"/>
      <c r="D86" s="216"/>
      <c r="E86" s="216"/>
      <c r="F86" s="216"/>
      <c r="G86" s="216"/>
    </row>
    <row r="87" spans="1:7" x14ac:dyDescent="0.25">
      <c r="A87" s="140"/>
      <c r="B87" s="39">
        <v>85</v>
      </c>
      <c r="C87" s="138"/>
      <c r="D87" s="216"/>
      <c r="E87" s="216"/>
      <c r="F87" s="216"/>
      <c r="G87" s="216"/>
    </row>
    <row r="88" spans="1:7" x14ac:dyDescent="0.25">
      <c r="A88" s="140"/>
      <c r="B88" s="39">
        <v>86</v>
      </c>
      <c r="C88" s="138"/>
      <c r="D88" s="216"/>
      <c r="E88" s="216"/>
      <c r="F88" s="216"/>
      <c r="G88" s="216"/>
    </row>
    <row r="89" spans="1:7" x14ac:dyDescent="0.25">
      <c r="A89" s="140"/>
      <c r="B89" s="39">
        <v>87</v>
      </c>
      <c r="C89" s="138"/>
      <c r="D89" s="216"/>
      <c r="E89" s="216"/>
      <c r="F89" s="216"/>
      <c r="G89" s="216"/>
    </row>
    <row r="90" spans="1:7" x14ac:dyDescent="0.25">
      <c r="A90" s="217"/>
      <c r="B90" s="39">
        <v>88</v>
      </c>
      <c r="C90" s="138"/>
      <c r="D90" s="216"/>
      <c r="E90" s="216"/>
      <c r="F90" s="216"/>
      <c r="G90" s="216"/>
    </row>
    <row r="91" spans="1:7" x14ac:dyDescent="0.25">
      <c r="A91" s="140"/>
      <c r="B91" s="39">
        <v>89</v>
      </c>
      <c r="C91" s="138"/>
      <c r="D91" s="216"/>
      <c r="E91" s="216"/>
      <c r="F91" s="216"/>
      <c r="G91" s="216"/>
    </row>
    <row r="92" spans="1:7" x14ac:dyDescent="0.25">
      <c r="A92" s="140"/>
      <c r="B92" s="39">
        <v>90</v>
      </c>
      <c r="C92" s="138"/>
      <c r="D92" s="216"/>
      <c r="E92" s="216"/>
      <c r="F92" s="216"/>
      <c r="G92" s="216"/>
    </row>
    <row r="93" spans="1:7" x14ac:dyDescent="0.25">
      <c r="A93" s="140"/>
      <c r="B93" s="39">
        <v>91</v>
      </c>
      <c r="C93" s="138"/>
      <c r="D93" s="216"/>
      <c r="E93" s="216"/>
      <c r="F93" s="216"/>
      <c r="G93" s="216"/>
    </row>
    <row r="94" spans="1:7" x14ac:dyDescent="0.25">
      <c r="A94" s="140"/>
      <c r="B94" s="39">
        <v>92</v>
      </c>
      <c r="C94" s="138"/>
      <c r="D94" s="216"/>
      <c r="E94" s="216"/>
      <c r="F94" s="216"/>
      <c r="G94" s="216"/>
    </row>
    <row r="95" spans="1:7" x14ac:dyDescent="0.25">
      <c r="A95" s="140"/>
      <c r="B95" s="39">
        <v>93</v>
      </c>
      <c r="C95" s="138"/>
      <c r="D95" s="216"/>
      <c r="E95" s="216"/>
      <c r="F95" s="216"/>
      <c r="G95" s="216"/>
    </row>
    <row r="96" spans="1:7" x14ac:dyDescent="0.25">
      <c r="A96" s="140"/>
      <c r="B96" s="39">
        <v>94</v>
      </c>
      <c r="C96" s="138"/>
      <c r="D96" s="216"/>
      <c r="E96" s="216"/>
      <c r="F96" s="216"/>
      <c r="G96" s="216"/>
    </row>
    <row r="97" spans="1:7" x14ac:dyDescent="0.25">
      <c r="A97" s="140"/>
      <c r="B97" s="39">
        <v>95</v>
      </c>
      <c r="C97" s="138"/>
      <c r="D97" s="216"/>
      <c r="E97" s="216"/>
      <c r="F97" s="216"/>
      <c r="G97" s="216"/>
    </row>
    <row r="98" spans="1:7" x14ac:dyDescent="0.25">
      <c r="A98" s="217"/>
      <c r="B98" s="39">
        <v>96</v>
      </c>
      <c r="C98" s="138"/>
      <c r="D98" s="216"/>
      <c r="E98" s="216"/>
      <c r="F98" s="216"/>
      <c r="G98" s="216"/>
    </row>
    <row r="99" spans="1:7" x14ac:dyDescent="0.25">
      <c r="A99" s="140"/>
      <c r="B99" s="39">
        <v>97</v>
      </c>
      <c r="C99" s="138"/>
      <c r="D99" s="216"/>
      <c r="E99" s="216"/>
      <c r="F99" s="216"/>
      <c r="G99" s="216"/>
    </row>
    <row r="100" spans="1:7" x14ac:dyDescent="0.25">
      <c r="A100" s="140"/>
      <c r="B100" s="39">
        <v>98</v>
      </c>
      <c r="C100" s="138"/>
      <c r="D100" s="216"/>
      <c r="E100" s="216"/>
      <c r="F100" s="216"/>
      <c r="G100" s="216"/>
    </row>
    <row r="101" spans="1:7" x14ac:dyDescent="0.25">
      <c r="A101" s="140"/>
      <c r="B101" s="39">
        <v>99</v>
      </c>
      <c r="C101" s="138"/>
      <c r="D101" s="216"/>
      <c r="E101" s="216"/>
      <c r="F101" s="216"/>
      <c r="G101" s="216"/>
    </row>
    <row r="102" spans="1:7" x14ac:dyDescent="0.25">
      <c r="A102" s="140"/>
      <c r="B102" s="39">
        <v>100</v>
      </c>
      <c r="C102" s="138"/>
      <c r="D102" s="216"/>
      <c r="E102" s="216"/>
      <c r="F102" s="216"/>
      <c r="G102" s="216"/>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theme="0" tint="-0.499984740745262"/>
  </sheetPr>
  <dimension ref="B1:AP223"/>
  <sheetViews>
    <sheetView zoomScale="85" zoomScaleNormal="85" workbookViewId="0">
      <selection activeCell="B28" sqref="B3:B28"/>
    </sheetView>
  </sheetViews>
  <sheetFormatPr defaultColWidth="9.140625" defaultRowHeight="15" x14ac:dyDescent="0.25"/>
  <cols>
    <col min="1" max="1" width="9.140625" style="196"/>
    <col min="2" max="2" width="72.85546875" style="196" customWidth="1"/>
    <col min="3" max="3" width="9.140625" style="196"/>
    <col min="4" max="4" width="4.5703125" style="196" bestFit="1" customWidth="1"/>
    <col min="5" max="5" width="9.140625" style="196"/>
    <col min="6" max="6" width="16.42578125" style="196" customWidth="1"/>
    <col min="7" max="7" width="9.140625" style="196"/>
    <col min="8" max="8" width="9.140625" style="159"/>
    <col min="9" max="9" width="20.28515625" style="159" bestFit="1" customWidth="1"/>
    <col min="10" max="10" width="9.140625" style="159"/>
    <col min="11" max="11" width="20.5703125" style="159" bestFit="1" customWidth="1"/>
    <col min="12" max="12" width="24.7109375" style="159" bestFit="1" customWidth="1"/>
    <col min="13" max="14" width="12.140625" style="159" bestFit="1" customWidth="1"/>
    <col min="15" max="15" width="20.5703125" style="159" bestFit="1" customWidth="1"/>
    <col min="16" max="16" width="25.5703125" style="159" bestFit="1" customWidth="1"/>
    <col min="17" max="17" width="19" style="159" bestFit="1" customWidth="1"/>
    <col min="18" max="18" width="23.42578125" style="159" bestFit="1" customWidth="1"/>
    <col min="19" max="19" width="21.7109375" style="159" bestFit="1" customWidth="1"/>
    <col min="20" max="20" width="16.7109375" style="159" bestFit="1" customWidth="1"/>
    <col min="21" max="21" width="34" style="159" bestFit="1" customWidth="1"/>
    <col min="22" max="22" width="92.5703125" style="159" customWidth="1"/>
    <col min="23" max="23" width="105.7109375" style="159" bestFit="1" customWidth="1"/>
    <col min="24" max="24" width="66.5703125" style="159" bestFit="1" customWidth="1"/>
    <col min="25" max="25" width="49" style="159" customWidth="1"/>
    <col min="26" max="26" width="37" style="159" bestFit="1" customWidth="1"/>
    <col min="27" max="27" width="57.7109375" style="159" bestFit="1" customWidth="1"/>
    <col min="28" max="28" width="59.42578125" style="196" bestFit="1" customWidth="1"/>
    <col min="29" max="29" width="29.85546875" style="196" customWidth="1"/>
    <col min="30" max="30" width="26.85546875" style="304" bestFit="1" customWidth="1"/>
    <col min="31" max="31" width="48.140625" style="304" bestFit="1" customWidth="1"/>
    <col min="32" max="32" width="35.85546875" style="196" customWidth="1"/>
    <col min="33" max="33" width="21.5703125" style="196" bestFit="1" customWidth="1"/>
    <col min="34" max="34" width="29.7109375" style="196" bestFit="1" customWidth="1"/>
    <col min="35" max="36" width="64.5703125" style="304" customWidth="1"/>
    <col min="37" max="37" width="9.140625" style="196"/>
    <col min="38" max="38" width="66.5703125" style="196" bestFit="1" customWidth="1"/>
    <col min="39" max="16384" width="9.140625" style="196"/>
  </cols>
  <sheetData>
    <row r="1" spans="2:36" ht="15.75" thickBot="1" x14ac:dyDescent="0.3">
      <c r="AF1" s="57"/>
      <c r="AG1" s="57"/>
      <c r="AH1" s="57"/>
      <c r="AI1" s="57"/>
      <c r="AJ1" s="57"/>
    </row>
    <row r="2" spans="2:36" ht="15.75" thickBot="1" x14ac:dyDescent="0.3">
      <c r="B2" s="196" t="s">
        <v>50</v>
      </c>
      <c r="D2" s="196" t="s">
        <v>49</v>
      </c>
      <c r="F2" s="196" t="s">
        <v>2308</v>
      </c>
      <c r="I2" s="159" t="s">
        <v>3633</v>
      </c>
      <c r="K2" s="170" t="s">
        <v>69</v>
      </c>
      <c r="L2" s="170" t="s">
        <v>51</v>
      </c>
      <c r="M2" s="170" t="s">
        <v>52</v>
      </c>
      <c r="N2" s="170" t="s">
        <v>53</v>
      </c>
      <c r="O2" s="170" t="s">
        <v>54</v>
      </c>
      <c r="P2" s="170" t="s">
        <v>55</v>
      </c>
      <c r="Q2" s="170" t="s">
        <v>56</v>
      </c>
      <c r="R2" s="170" t="s">
        <v>57</v>
      </c>
      <c r="S2" s="170" t="s">
        <v>58</v>
      </c>
      <c r="T2" s="170" t="s">
        <v>59</v>
      </c>
      <c r="U2" s="170" t="s">
        <v>60</v>
      </c>
      <c r="V2" s="170" t="s">
        <v>62</v>
      </c>
      <c r="W2" s="170" t="s">
        <v>63</v>
      </c>
      <c r="X2" s="170" t="s">
        <v>64</v>
      </c>
      <c r="Y2" s="170" t="s">
        <v>65</v>
      </c>
      <c r="Z2" s="170" t="s">
        <v>66</v>
      </c>
      <c r="AA2" s="170" t="s">
        <v>67</v>
      </c>
      <c r="AB2" s="170" t="s">
        <v>68</v>
      </c>
      <c r="AC2" s="170" t="s">
        <v>3606</v>
      </c>
      <c r="AD2" s="170" t="s">
        <v>3915</v>
      </c>
      <c r="AE2" s="170" t="s">
        <v>3916</v>
      </c>
      <c r="AF2" s="287" t="s">
        <v>3950</v>
      </c>
      <c r="AG2" s="287" t="s">
        <v>4027</v>
      </c>
      <c r="AH2" s="287" t="s">
        <v>4024</v>
      </c>
      <c r="AI2" s="287" t="s">
        <v>4114</v>
      </c>
      <c r="AJ2" s="287" t="s">
        <v>4115</v>
      </c>
    </row>
    <row r="3" spans="2:36" ht="15" customHeight="1" thickBot="1" x14ac:dyDescent="0.3">
      <c r="B3" s="323" t="s">
        <v>70</v>
      </c>
      <c r="D3" s="198"/>
      <c r="F3" s="198"/>
      <c r="K3" s="167" t="s">
        <v>73</v>
      </c>
      <c r="L3" s="168" t="s">
        <v>73</v>
      </c>
      <c r="M3" s="168" t="s">
        <v>73</v>
      </c>
      <c r="N3" s="168" t="s">
        <v>73</v>
      </c>
      <c r="O3" s="168" t="s">
        <v>73</v>
      </c>
      <c r="P3" s="168" t="s">
        <v>2379</v>
      </c>
      <c r="Q3" s="168" t="s">
        <v>2391</v>
      </c>
      <c r="R3" s="168" t="s">
        <v>73</v>
      </c>
      <c r="S3" s="168" t="s">
        <v>2393</v>
      </c>
      <c r="T3" s="169" t="s">
        <v>2405</v>
      </c>
      <c r="U3" s="169" t="s">
        <v>73</v>
      </c>
      <c r="V3" s="169" t="s">
        <v>2322</v>
      </c>
      <c r="W3" s="164" t="s">
        <v>2326</v>
      </c>
      <c r="X3" s="169" t="s">
        <v>2326</v>
      </c>
      <c r="Y3" s="165" t="s">
        <v>2502</v>
      </c>
      <c r="Z3" s="164" t="s">
        <v>2366</v>
      </c>
      <c r="AA3" s="164" t="s">
        <v>2371</v>
      </c>
      <c r="AB3" s="152" t="s">
        <v>2375</v>
      </c>
      <c r="AC3" s="152" t="s">
        <v>3607</v>
      </c>
      <c r="AD3" s="157" t="s">
        <v>3917</v>
      </c>
      <c r="AE3" s="157" t="s">
        <v>3918</v>
      </c>
      <c r="AF3" s="168" t="s">
        <v>73</v>
      </c>
      <c r="AG3" s="168"/>
      <c r="AH3" s="168" t="s">
        <v>4025</v>
      </c>
      <c r="AI3" s="152" t="s">
        <v>2375</v>
      </c>
      <c r="AJ3" s="152" t="s">
        <v>2375</v>
      </c>
    </row>
    <row r="4" spans="2:36" ht="15" customHeight="1" thickBot="1" x14ac:dyDescent="0.3">
      <c r="B4" s="424" t="s">
        <v>69</v>
      </c>
      <c r="D4" s="52" t="s">
        <v>71</v>
      </c>
      <c r="F4" s="49" t="s">
        <v>2309</v>
      </c>
      <c r="K4" s="154" t="s">
        <v>2318</v>
      </c>
      <c r="L4" s="164" t="s">
        <v>4044</v>
      </c>
      <c r="M4" s="155"/>
      <c r="N4" s="155"/>
      <c r="O4" s="155" t="s">
        <v>2318</v>
      </c>
      <c r="P4" s="155" t="s">
        <v>2380</v>
      </c>
      <c r="Q4" s="155" t="s">
        <v>2392</v>
      </c>
      <c r="R4" s="155"/>
      <c r="S4" s="155" t="s">
        <v>2394</v>
      </c>
      <c r="T4" s="164" t="s">
        <v>2406</v>
      </c>
      <c r="U4" s="164" t="s">
        <v>2320</v>
      </c>
      <c r="V4" s="164" t="s">
        <v>2323</v>
      </c>
      <c r="W4" s="164" t="s">
        <v>2322</v>
      </c>
      <c r="X4" s="164" t="s">
        <v>2322</v>
      </c>
      <c r="Y4" s="165" t="s">
        <v>2503</v>
      </c>
      <c r="Z4" s="164" t="s">
        <v>2367</v>
      </c>
      <c r="AA4" s="165" t="s">
        <v>2372</v>
      </c>
      <c r="AB4" s="151" t="s">
        <v>2376</v>
      </c>
      <c r="AC4" s="151" t="s">
        <v>3608</v>
      </c>
      <c r="AD4" s="157" t="s">
        <v>3919</v>
      </c>
      <c r="AE4" s="157" t="s">
        <v>3920</v>
      </c>
      <c r="AF4" s="151"/>
      <c r="AG4" s="151"/>
      <c r="AH4" s="151" t="s">
        <v>4026</v>
      </c>
      <c r="AI4" s="151" t="s">
        <v>2376</v>
      </c>
      <c r="AJ4" s="151" t="s">
        <v>2376</v>
      </c>
    </row>
    <row r="5" spans="2:36" ht="15.75" customHeight="1" thickBot="1" x14ac:dyDescent="0.3">
      <c r="B5" s="425" t="s">
        <v>51</v>
      </c>
      <c r="D5" s="53" t="s">
        <v>72</v>
      </c>
      <c r="F5" s="50" t="s">
        <v>2310</v>
      </c>
      <c r="K5" s="154" t="s">
        <v>2319</v>
      </c>
      <c r="L5" s="164" t="s">
        <v>4043</v>
      </c>
      <c r="M5" s="155"/>
      <c r="N5" s="155"/>
      <c r="O5" s="155" t="s">
        <v>2319</v>
      </c>
      <c r="P5" s="155" t="s">
        <v>2381</v>
      </c>
      <c r="Q5" s="155"/>
      <c r="R5" s="155"/>
      <c r="S5" s="155" t="s">
        <v>2395</v>
      </c>
      <c r="T5" s="164" t="s">
        <v>2407</v>
      </c>
      <c r="U5" s="164" t="s">
        <v>2321</v>
      </c>
      <c r="V5" s="164" t="s">
        <v>2324</v>
      </c>
      <c r="W5" s="164" t="s">
        <v>2327</v>
      </c>
      <c r="X5" s="164" t="s">
        <v>2327</v>
      </c>
      <c r="Y5" s="165" t="s">
        <v>2363</v>
      </c>
      <c r="Z5" s="164" t="s">
        <v>2368</v>
      </c>
      <c r="AA5" s="165" t="s">
        <v>2373</v>
      </c>
      <c r="AB5" s="151" t="s">
        <v>2377</v>
      </c>
      <c r="AC5" s="151" t="s">
        <v>3609</v>
      </c>
      <c r="AD5" s="157" t="s">
        <v>3921</v>
      </c>
      <c r="AE5" s="157" t="s">
        <v>3922</v>
      </c>
      <c r="AF5" s="151"/>
      <c r="AG5" s="151"/>
      <c r="AH5" s="151"/>
      <c r="AI5" s="151" t="s">
        <v>2377</v>
      </c>
      <c r="AJ5" s="151" t="s">
        <v>2377</v>
      </c>
    </row>
    <row r="6" spans="2:36" ht="15" customHeight="1" thickBot="1" x14ac:dyDescent="0.3">
      <c r="B6" s="426" t="s">
        <v>52</v>
      </c>
      <c r="F6" s="49" t="s">
        <v>2311</v>
      </c>
      <c r="K6" s="164"/>
      <c r="L6" s="164" t="s">
        <v>4042</v>
      </c>
      <c r="M6" s="155"/>
      <c r="N6" s="155"/>
      <c r="O6" s="155"/>
      <c r="P6" s="155" t="s">
        <v>2382</v>
      </c>
      <c r="Q6" s="155"/>
      <c r="R6" s="155"/>
      <c r="S6" s="155" t="s">
        <v>2396</v>
      </c>
      <c r="T6" s="164" t="s">
        <v>2408</v>
      </c>
      <c r="U6" s="164"/>
      <c r="V6" s="164" t="s">
        <v>2325</v>
      </c>
      <c r="W6" s="164" t="s">
        <v>2328</v>
      </c>
      <c r="X6" s="164" t="s">
        <v>2328</v>
      </c>
      <c r="Y6" s="165" t="s">
        <v>2364</v>
      </c>
      <c r="Z6" s="164" t="s">
        <v>2369</v>
      </c>
      <c r="AA6" s="165" t="s">
        <v>2374</v>
      </c>
      <c r="AB6" s="151" t="s">
        <v>2378</v>
      </c>
      <c r="AC6" s="151" t="s">
        <v>3610</v>
      </c>
      <c r="AD6" s="157" t="s">
        <v>3923</v>
      </c>
      <c r="AE6" s="157" t="s">
        <v>3924</v>
      </c>
      <c r="AF6" s="151"/>
      <c r="AG6" s="151"/>
      <c r="AH6" s="151"/>
      <c r="AI6" s="151" t="s">
        <v>2378</v>
      </c>
      <c r="AJ6" s="151" t="s">
        <v>2378</v>
      </c>
    </row>
    <row r="7" spans="2:36" ht="15.75" customHeight="1" thickBot="1" x14ac:dyDescent="0.3">
      <c r="B7" s="426" t="s">
        <v>53</v>
      </c>
      <c r="F7" s="51" t="s">
        <v>2312</v>
      </c>
      <c r="K7" s="164"/>
      <c r="L7" s="164" t="s">
        <v>4041</v>
      </c>
      <c r="M7" s="164"/>
      <c r="N7" s="164"/>
      <c r="O7" s="164"/>
      <c r="P7" s="164" t="s">
        <v>2383</v>
      </c>
      <c r="Q7" s="164"/>
      <c r="R7" s="164"/>
      <c r="S7" s="164" t="s">
        <v>2397</v>
      </c>
      <c r="T7" s="164" t="s">
        <v>2409</v>
      </c>
      <c r="U7" s="164"/>
      <c r="V7" s="159" t="s">
        <v>2339</v>
      </c>
      <c r="W7" s="164" t="s">
        <v>2496</v>
      </c>
      <c r="X7" s="164"/>
      <c r="Y7" s="165" t="s">
        <v>2504</v>
      </c>
      <c r="Z7" s="164" t="s">
        <v>2505</v>
      </c>
      <c r="AA7" s="165" t="s">
        <v>2506</v>
      </c>
      <c r="AB7" s="151"/>
      <c r="AC7" s="151" t="s">
        <v>3611</v>
      </c>
      <c r="AD7" s="157"/>
      <c r="AE7" s="157" t="s">
        <v>3925</v>
      </c>
      <c r="AF7" s="151"/>
      <c r="AG7" s="151"/>
      <c r="AH7" s="151"/>
      <c r="AI7" s="151"/>
      <c r="AJ7" s="151"/>
    </row>
    <row r="8" spans="2:36" ht="15" customHeight="1" thickBot="1" x14ac:dyDescent="0.3">
      <c r="B8" s="427" t="s">
        <v>54</v>
      </c>
      <c r="K8" s="164"/>
      <c r="L8" s="164" t="s">
        <v>4040</v>
      </c>
      <c r="M8" s="164"/>
      <c r="N8" s="164"/>
      <c r="O8" s="164"/>
      <c r="P8" s="164" t="s">
        <v>2384</v>
      </c>
      <c r="Q8" s="164"/>
      <c r="R8" s="164"/>
      <c r="S8" s="164" t="s">
        <v>2398</v>
      </c>
      <c r="T8" s="164" t="s">
        <v>2410</v>
      </c>
      <c r="U8" s="164"/>
      <c r="V8" s="164" t="s">
        <v>2423</v>
      </c>
      <c r="W8" s="164" t="s">
        <v>2497</v>
      </c>
      <c r="X8" s="164"/>
      <c r="Y8" s="165" t="s">
        <v>2507</v>
      </c>
      <c r="Z8" s="165" t="s">
        <v>2508</v>
      </c>
      <c r="AA8" s="165" t="s">
        <v>2509</v>
      </c>
      <c r="AB8" s="151"/>
      <c r="AC8" s="151" t="s">
        <v>3612</v>
      </c>
      <c r="AD8" s="157"/>
      <c r="AE8" s="157" t="s">
        <v>3926</v>
      </c>
      <c r="AF8" s="151"/>
      <c r="AG8" s="151"/>
      <c r="AH8" s="151"/>
      <c r="AI8" s="151"/>
      <c r="AJ8" s="151"/>
    </row>
    <row r="9" spans="2:36" ht="15" customHeight="1" thickBot="1" x14ac:dyDescent="0.3">
      <c r="B9" s="427" t="s">
        <v>55</v>
      </c>
      <c r="K9" s="164"/>
      <c r="L9" s="164" t="s">
        <v>4039</v>
      </c>
      <c r="M9" s="164"/>
      <c r="N9" s="164"/>
      <c r="O9" s="164"/>
      <c r="P9" s="164" t="s">
        <v>2385</v>
      </c>
      <c r="Q9" s="164"/>
      <c r="R9" s="164"/>
      <c r="S9" s="164" t="s">
        <v>2399</v>
      </c>
      <c r="T9" s="164" t="s">
        <v>2411</v>
      </c>
      <c r="U9" s="164"/>
      <c r="V9" s="164" t="s">
        <v>2424</v>
      </c>
      <c r="W9" s="164" t="s">
        <v>2498</v>
      </c>
      <c r="X9" s="164"/>
      <c r="Y9" s="165" t="s">
        <v>2510</v>
      </c>
      <c r="Z9" s="165" t="s">
        <v>2511</v>
      </c>
      <c r="AA9" s="165" t="s">
        <v>2512</v>
      </c>
      <c r="AB9" s="151"/>
      <c r="AC9" s="151" t="s">
        <v>3613</v>
      </c>
      <c r="AD9" s="157"/>
      <c r="AE9" s="157" t="s">
        <v>3927</v>
      </c>
      <c r="AF9" s="151"/>
      <c r="AG9" s="151"/>
      <c r="AH9" s="151"/>
      <c r="AI9" s="151"/>
      <c r="AJ9" s="151"/>
    </row>
    <row r="10" spans="2:36" ht="15" customHeight="1" thickBot="1" x14ac:dyDescent="0.3">
      <c r="B10" s="427" t="s">
        <v>56</v>
      </c>
      <c r="K10" s="164"/>
      <c r="L10" s="164" t="s">
        <v>4038</v>
      </c>
      <c r="M10" s="164"/>
      <c r="N10" s="164"/>
      <c r="O10" s="164"/>
      <c r="P10" s="164" t="s">
        <v>2386</v>
      </c>
      <c r="Q10" s="164"/>
      <c r="R10" s="164"/>
      <c r="S10" s="164" t="s">
        <v>2400</v>
      </c>
      <c r="T10" s="164" t="s">
        <v>2412</v>
      </c>
      <c r="U10" s="164"/>
      <c r="V10" s="164" t="s">
        <v>2425</v>
      </c>
      <c r="W10" s="164" t="s">
        <v>2499</v>
      </c>
      <c r="X10" s="164"/>
      <c r="Y10" s="165" t="s">
        <v>2513</v>
      </c>
      <c r="Z10" s="165" t="s">
        <v>2514</v>
      </c>
      <c r="AA10" s="164" t="s">
        <v>3596</v>
      </c>
      <c r="AB10" s="151"/>
      <c r="AC10" s="151" t="s">
        <v>3614</v>
      </c>
      <c r="AD10" s="157"/>
      <c r="AE10" s="157" t="s">
        <v>3928</v>
      </c>
      <c r="AF10" s="151"/>
      <c r="AG10" s="151"/>
      <c r="AH10" s="151"/>
      <c r="AI10" s="151"/>
      <c r="AJ10" s="151"/>
    </row>
    <row r="11" spans="2:36" ht="15" customHeight="1" thickBot="1" x14ac:dyDescent="0.3">
      <c r="B11" s="427" t="s">
        <v>57</v>
      </c>
      <c r="K11" s="164"/>
      <c r="L11" s="164" t="s">
        <v>4037</v>
      </c>
      <c r="M11" s="164"/>
      <c r="N11" s="164"/>
      <c r="O11" s="164"/>
      <c r="P11" s="164" t="s">
        <v>2387</v>
      </c>
      <c r="Q11" s="164"/>
      <c r="R11" s="164"/>
      <c r="S11" s="164" t="s">
        <v>2401</v>
      </c>
      <c r="T11" s="164" t="s">
        <v>2413</v>
      </c>
      <c r="U11" s="164"/>
      <c r="V11" s="164" t="s">
        <v>2426</v>
      </c>
      <c r="W11" s="164" t="s">
        <v>2500</v>
      </c>
      <c r="X11" s="164"/>
      <c r="Y11" s="165" t="s">
        <v>2338</v>
      </c>
      <c r="Z11" s="165" t="s">
        <v>2515</v>
      </c>
      <c r="AA11" s="164"/>
      <c r="AB11" s="151"/>
      <c r="AC11" s="151" t="s">
        <v>4071</v>
      </c>
      <c r="AD11" s="157"/>
      <c r="AE11" s="157" t="s">
        <v>3929</v>
      </c>
      <c r="AF11" s="151"/>
      <c r="AG11" s="151"/>
      <c r="AH11" s="151"/>
      <c r="AI11" s="151"/>
      <c r="AJ11" s="151"/>
    </row>
    <row r="12" spans="2:36" ht="15" customHeight="1" thickBot="1" x14ac:dyDescent="0.3">
      <c r="B12" s="427" t="s">
        <v>58</v>
      </c>
      <c r="F12" s="304" t="s">
        <v>3997</v>
      </c>
      <c r="K12" s="164"/>
      <c r="L12" s="164" t="s">
        <v>4036</v>
      </c>
      <c r="M12" s="164"/>
      <c r="N12" s="164"/>
      <c r="O12" s="164"/>
      <c r="P12" s="164" t="s">
        <v>2388</v>
      </c>
      <c r="Q12" s="164"/>
      <c r="R12" s="164"/>
      <c r="S12" s="164" t="s">
        <v>2402</v>
      </c>
      <c r="T12" s="164" t="s">
        <v>2414</v>
      </c>
      <c r="U12" s="164"/>
      <c r="V12" s="164" t="s">
        <v>2421</v>
      </c>
      <c r="W12" s="164" t="s">
        <v>2501</v>
      </c>
      <c r="X12" s="164"/>
      <c r="Y12" s="165" t="s">
        <v>2516</v>
      </c>
      <c r="Z12" s="165" t="s">
        <v>2338</v>
      </c>
      <c r="AA12" s="164"/>
      <c r="AB12" s="151"/>
      <c r="AC12" s="151"/>
      <c r="AD12" s="157"/>
      <c r="AE12" s="157" t="s">
        <v>3930</v>
      </c>
      <c r="AF12" s="151"/>
      <c r="AG12" s="151"/>
      <c r="AH12" s="151"/>
      <c r="AI12" s="151"/>
      <c r="AJ12" s="151"/>
    </row>
    <row r="13" spans="2:36" ht="15" customHeight="1" thickBot="1" x14ac:dyDescent="0.3">
      <c r="B13" s="427" t="s">
        <v>59</v>
      </c>
      <c r="F13" s="26" t="s">
        <v>3998</v>
      </c>
      <c r="K13" s="164"/>
      <c r="L13" s="164" t="s">
        <v>4035</v>
      </c>
      <c r="M13" s="164"/>
      <c r="N13" s="164"/>
      <c r="O13" s="164"/>
      <c r="P13" s="164" t="s">
        <v>2389</v>
      </c>
      <c r="Q13" s="164"/>
      <c r="R13" s="164"/>
      <c r="S13" s="164" t="s">
        <v>2403</v>
      </c>
      <c r="T13" s="164" t="s">
        <v>2415</v>
      </c>
      <c r="U13" s="164"/>
      <c r="V13" s="164" t="s">
        <v>2422</v>
      </c>
      <c r="W13" s="164" t="s">
        <v>2329</v>
      </c>
      <c r="X13" s="164"/>
      <c r="Y13" s="165" t="s">
        <v>2365</v>
      </c>
      <c r="Z13" s="165" t="s">
        <v>2370</v>
      </c>
      <c r="AA13" s="164"/>
      <c r="AB13" s="151"/>
      <c r="AC13" s="151"/>
      <c r="AD13" s="157"/>
      <c r="AE13" s="157" t="s">
        <v>3931</v>
      </c>
      <c r="AF13" s="151"/>
      <c r="AG13" s="151"/>
      <c r="AH13" s="151"/>
      <c r="AI13" s="151"/>
      <c r="AJ13" s="151"/>
    </row>
    <row r="14" spans="2:36" ht="15" customHeight="1" thickBot="1" x14ac:dyDescent="0.3">
      <c r="B14" s="427" t="s">
        <v>60</v>
      </c>
      <c r="F14" s="27" t="s">
        <v>46</v>
      </c>
      <c r="K14" s="164"/>
      <c r="L14" s="164" t="s">
        <v>4034</v>
      </c>
      <c r="M14" s="164"/>
      <c r="N14" s="164"/>
      <c r="O14" s="164"/>
      <c r="P14" s="164" t="s">
        <v>2390</v>
      </c>
      <c r="Q14" s="164"/>
      <c r="R14" s="164"/>
      <c r="S14" s="164" t="s">
        <v>2404</v>
      </c>
      <c r="T14" s="164" t="s">
        <v>2416</v>
      </c>
      <c r="U14" s="164"/>
      <c r="V14" s="164" t="s">
        <v>2517</v>
      </c>
      <c r="W14" s="164" t="s">
        <v>2330</v>
      </c>
      <c r="X14" s="164"/>
      <c r="Y14" s="164" t="s">
        <v>2518</v>
      </c>
      <c r="Z14" s="164"/>
      <c r="AA14" s="164"/>
      <c r="AB14" s="151"/>
      <c r="AC14" s="151"/>
      <c r="AD14" s="157"/>
      <c r="AE14" s="157" t="s">
        <v>3932</v>
      </c>
      <c r="AF14" s="151"/>
      <c r="AG14" s="151"/>
      <c r="AH14" s="151"/>
      <c r="AI14" s="151"/>
      <c r="AJ14" s="151"/>
    </row>
    <row r="15" spans="2:36" ht="15" customHeight="1" thickBot="1" x14ac:dyDescent="0.3">
      <c r="B15" s="427" t="s">
        <v>61</v>
      </c>
      <c r="F15" s="27"/>
      <c r="K15" s="164"/>
      <c r="L15" s="164" t="s">
        <v>4033</v>
      </c>
      <c r="M15" s="164"/>
      <c r="N15" s="164"/>
      <c r="O15" s="164"/>
      <c r="P15" s="164"/>
      <c r="Q15" s="164"/>
      <c r="R15" s="164"/>
      <c r="S15" s="164"/>
      <c r="T15" s="164" t="s">
        <v>2417</v>
      </c>
      <c r="U15" s="164"/>
      <c r="V15" s="164" t="s">
        <v>3953</v>
      </c>
      <c r="W15" s="164" t="s">
        <v>2331</v>
      </c>
      <c r="X15" s="164"/>
      <c r="Y15" s="164" t="s">
        <v>2519</v>
      </c>
      <c r="Z15" s="164"/>
      <c r="AA15" s="164"/>
      <c r="AB15" s="151"/>
      <c r="AC15" s="151"/>
      <c r="AD15" s="157"/>
      <c r="AE15" s="157" t="s">
        <v>3933</v>
      </c>
      <c r="AF15" s="151"/>
      <c r="AG15" s="151"/>
      <c r="AH15" s="151"/>
      <c r="AI15" s="151"/>
      <c r="AJ15" s="151"/>
    </row>
    <row r="16" spans="2:36" ht="15" customHeight="1" thickBot="1" x14ac:dyDescent="0.3">
      <c r="B16" s="427" t="s">
        <v>62</v>
      </c>
      <c r="F16" s="27"/>
      <c r="K16" s="164"/>
      <c r="L16" s="164" t="s">
        <v>4032</v>
      </c>
      <c r="M16" s="164"/>
      <c r="N16" s="164"/>
      <c r="O16" s="164"/>
      <c r="P16" s="164"/>
      <c r="Q16" s="164"/>
      <c r="R16" s="164"/>
      <c r="S16" s="164"/>
      <c r="T16" s="164" t="s">
        <v>2418</v>
      </c>
      <c r="U16" s="164"/>
      <c r="V16" s="164" t="s">
        <v>3954</v>
      </c>
      <c r="W16" s="164" t="s">
        <v>2332</v>
      </c>
      <c r="X16" s="164"/>
      <c r="Y16" s="164" t="s">
        <v>2520</v>
      </c>
      <c r="Z16" s="164"/>
      <c r="AA16" s="164"/>
      <c r="AB16" s="151"/>
      <c r="AC16" s="151"/>
      <c r="AD16" s="157"/>
      <c r="AE16" s="157" t="s">
        <v>3934</v>
      </c>
      <c r="AF16" s="151"/>
      <c r="AG16" s="151"/>
      <c r="AH16" s="151"/>
      <c r="AI16" s="151"/>
      <c r="AJ16" s="151"/>
    </row>
    <row r="17" spans="2:36" ht="15" customHeight="1" thickBot="1" x14ac:dyDescent="0.3">
      <c r="B17" s="427" t="s">
        <v>63</v>
      </c>
      <c r="F17" s="27"/>
      <c r="K17" s="164"/>
      <c r="L17" s="155" t="s">
        <v>2318</v>
      </c>
      <c r="M17" s="164"/>
      <c r="N17" s="164"/>
      <c r="O17" s="164"/>
      <c r="P17" s="164"/>
      <c r="Q17" s="164"/>
      <c r="R17" s="164"/>
      <c r="S17" s="164"/>
      <c r="T17" s="164" t="s">
        <v>2419</v>
      </c>
      <c r="U17" s="164"/>
      <c r="V17" s="164" t="s">
        <v>3955</v>
      </c>
      <c r="W17" s="164" t="s">
        <v>2333</v>
      </c>
      <c r="X17" s="164"/>
      <c r="Y17" s="164" t="s">
        <v>2521</v>
      </c>
      <c r="Z17" s="164"/>
      <c r="AA17" s="164"/>
      <c r="AB17" s="151"/>
      <c r="AC17" s="151"/>
      <c r="AD17" s="157"/>
      <c r="AE17" s="157" t="s">
        <v>3935</v>
      </c>
      <c r="AF17" s="151"/>
      <c r="AG17" s="151"/>
      <c r="AH17" s="151"/>
      <c r="AI17" s="151"/>
      <c r="AJ17" s="151"/>
    </row>
    <row r="18" spans="2:36" ht="15" customHeight="1" thickBot="1" x14ac:dyDescent="0.3">
      <c r="B18" s="427" t="s">
        <v>64</v>
      </c>
      <c r="F18" s="27"/>
      <c r="K18" s="164"/>
      <c r="L18" s="155" t="s">
        <v>2319</v>
      </c>
      <c r="M18" s="164"/>
      <c r="N18" s="164"/>
      <c r="O18" s="164"/>
      <c r="P18" s="164"/>
      <c r="Q18" s="164"/>
      <c r="R18" s="164"/>
      <c r="S18" s="164"/>
      <c r="T18" s="164" t="s">
        <v>2420</v>
      </c>
      <c r="U18" s="164"/>
      <c r="V18" s="164" t="s">
        <v>3956</v>
      </c>
      <c r="W18" s="165" t="s">
        <v>2334</v>
      </c>
      <c r="X18" s="164"/>
      <c r="Y18" s="164" t="s">
        <v>2522</v>
      </c>
      <c r="Z18" s="164"/>
      <c r="AA18" s="164"/>
      <c r="AB18" s="151"/>
      <c r="AC18" s="151"/>
      <c r="AD18" s="157"/>
      <c r="AE18" s="157" t="s">
        <v>3936</v>
      </c>
      <c r="AF18" s="151"/>
      <c r="AG18" s="151"/>
      <c r="AH18" s="151"/>
      <c r="AI18" s="151"/>
      <c r="AJ18" s="151"/>
    </row>
    <row r="19" spans="2:36" ht="15" customHeight="1" thickBot="1" x14ac:dyDescent="0.3">
      <c r="B19" s="427" t="s">
        <v>65</v>
      </c>
      <c r="F19" s="27"/>
      <c r="K19" s="164"/>
      <c r="L19" s="155"/>
      <c r="M19" s="164"/>
      <c r="N19" s="164"/>
      <c r="O19" s="164"/>
      <c r="P19" s="164"/>
      <c r="Q19" s="164"/>
      <c r="R19" s="164"/>
      <c r="S19" s="164"/>
      <c r="T19" s="164"/>
      <c r="U19" s="164"/>
      <c r="V19" s="164" t="s">
        <v>3957</v>
      </c>
      <c r="W19" s="165" t="s">
        <v>2335</v>
      </c>
      <c r="X19" s="164"/>
      <c r="Y19" s="164" t="s">
        <v>2523</v>
      </c>
      <c r="Z19" s="164"/>
      <c r="AA19" s="164"/>
      <c r="AB19" s="151"/>
      <c r="AC19" s="151"/>
      <c r="AD19" s="157"/>
      <c r="AE19" s="157" t="s">
        <v>3937</v>
      </c>
      <c r="AF19" s="151"/>
      <c r="AG19" s="151"/>
      <c r="AH19" s="151"/>
      <c r="AI19" s="151"/>
      <c r="AJ19" s="151"/>
    </row>
    <row r="20" spans="2:36" ht="15" customHeight="1" thickBot="1" x14ac:dyDescent="0.3">
      <c r="B20" s="427" t="s">
        <v>66</v>
      </c>
      <c r="F20" s="27"/>
      <c r="K20" s="164"/>
      <c r="L20" s="155"/>
      <c r="M20" s="164"/>
      <c r="N20" s="164"/>
      <c r="O20" s="164"/>
      <c r="P20" s="164"/>
      <c r="Q20" s="164"/>
      <c r="R20" s="164"/>
      <c r="S20" s="164"/>
      <c r="T20" s="164"/>
      <c r="U20" s="164"/>
      <c r="V20" s="164"/>
      <c r="W20" s="165" t="s">
        <v>2336</v>
      </c>
      <c r="X20" s="164"/>
      <c r="Y20" s="164" t="s">
        <v>3218</v>
      </c>
      <c r="Z20" s="164"/>
      <c r="AA20" s="164"/>
      <c r="AB20" s="151"/>
      <c r="AC20" s="151"/>
      <c r="AD20" s="157"/>
      <c r="AE20" s="157" t="s">
        <v>3938</v>
      </c>
      <c r="AF20" s="151"/>
      <c r="AG20" s="151"/>
      <c r="AH20" s="151"/>
      <c r="AI20" s="151"/>
      <c r="AJ20" s="151"/>
    </row>
    <row r="21" spans="2:36" ht="15" customHeight="1" thickBot="1" x14ac:dyDescent="0.3">
      <c r="B21" s="427" t="s">
        <v>67</v>
      </c>
      <c r="F21" s="27"/>
      <c r="K21" s="164"/>
      <c r="L21" s="155"/>
      <c r="M21" s="164"/>
      <c r="N21" s="164"/>
      <c r="O21" s="164"/>
      <c r="P21" s="164"/>
      <c r="Q21" s="164"/>
      <c r="R21" s="164"/>
      <c r="S21" s="164"/>
      <c r="T21" s="164"/>
      <c r="U21" s="164"/>
      <c r="V21" s="164"/>
      <c r="W21" s="165" t="s">
        <v>2337</v>
      </c>
      <c r="X21" s="164"/>
      <c r="Y21" s="164" t="s">
        <v>3219</v>
      </c>
      <c r="Z21" s="164"/>
      <c r="AA21" s="164"/>
      <c r="AB21" s="151"/>
      <c r="AC21" s="151"/>
      <c r="AD21" s="157"/>
      <c r="AE21" s="157" t="s">
        <v>3939</v>
      </c>
      <c r="AF21" s="151"/>
      <c r="AG21" s="151"/>
      <c r="AH21" s="151"/>
      <c r="AI21" s="151"/>
      <c r="AJ21" s="151"/>
    </row>
    <row r="22" spans="2:36" ht="15" customHeight="1" thickBot="1" x14ac:dyDescent="0.3">
      <c r="B22" s="427" t="s">
        <v>4116</v>
      </c>
      <c r="F22" s="27"/>
      <c r="I22" s="162"/>
      <c r="J22" s="162"/>
      <c r="K22" s="165"/>
      <c r="L22" s="155"/>
      <c r="M22" s="165"/>
      <c r="N22" s="165"/>
      <c r="O22" s="165"/>
      <c r="P22" s="165"/>
      <c r="Q22" s="165"/>
      <c r="R22" s="165"/>
      <c r="S22" s="165"/>
      <c r="T22" s="165"/>
      <c r="U22" s="165"/>
      <c r="V22" s="165"/>
      <c r="W22" s="165" t="s">
        <v>2338</v>
      </c>
      <c r="X22" s="165"/>
      <c r="Y22" s="165" t="s">
        <v>3631</v>
      </c>
      <c r="Z22" s="164"/>
      <c r="AA22" s="164"/>
      <c r="AB22" s="166"/>
      <c r="AC22" s="166"/>
      <c r="AD22" s="157"/>
      <c r="AE22" s="157" t="s">
        <v>3940</v>
      </c>
      <c r="AF22" s="151"/>
      <c r="AG22" s="151"/>
      <c r="AH22" s="151"/>
      <c r="AI22" s="151"/>
      <c r="AJ22" s="151"/>
    </row>
    <row r="23" spans="2:36" ht="15.75" customHeight="1" thickBot="1" x14ac:dyDescent="0.3">
      <c r="B23" s="427" t="s">
        <v>3606</v>
      </c>
      <c r="F23" s="27"/>
      <c r="I23" s="162"/>
      <c r="J23" s="162"/>
      <c r="K23" s="165"/>
      <c r="L23" s="155"/>
      <c r="M23" s="165"/>
      <c r="N23" s="165"/>
      <c r="O23" s="165"/>
      <c r="P23" s="165"/>
      <c r="Q23" s="165"/>
      <c r="R23" s="165"/>
      <c r="S23" s="165"/>
      <c r="T23" s="165"/>
      <c r="U23" s="165"/>
      <c r="V23" s="165"/>
      <c r="W23" s="165" t="s">
        <v>2339</v>
      </c>
      <c r="X23" s="165"/>
      <c r="Y23" s="165" t="s">
        <v>3593</v>
      </c>
      <c r="Z23" s="164"/>
      <c r="AA23" s="164"/>
      <c r="AB23" s="166"/>
      <c r="AC23" s="166"/>
      <c r="AD23" s="157"/>
      <c r="AE23" s="157" t="s">
        <v>3941</v>
      </c>
      <c r="AF23" s="151"/>
      <c r="AG23" s="151"/>
      <c r="AH23" s="151"/>
      <c r="AI23" s="151"/>
      <c r="AJ23" s="151"/>
    </row>
    <row r="24" spans="2:36" ht="15" customHeight="1" thickBot="1" x14ac:dyDescent="0.3">
      <c r="B24" s="170" t="s">
        <v>3915</v>
      </c>
      <c r="F24" s="27"/>
      <c r="I24" s="162"/>
      <c r="J24" s="162"/>
      <c r="K24" s="165"/>
      <c r="L24" s="155"/>
      <c r="M24" s="165"/>
      <c r="N24" s="165"/>
      <c r="O24" s="165"/>
      <c r="P24" s="165"/>
      <c r="Q24" s="165"/>
      <c r="R24" s="165"/>
      <c r="S24" s="165"/>
      <c r="T24" s="165"/>
      <c r="U24" s="165"/>
      <c r="V24" s="165"/>
      <c r="W24" s="165" t="s">
        <v>2340</v>
      </c>
      <c r="X24" s="165"/>
      <c r="Y24" s="165" t="s">
        <v>3617</v>
      </c>
      <c r="Z24" s="164"/>
      <c r="AA24" s="164"/>
      <c r="AB24" s="166"/>
      <c r="AC24" s="166"/>
      <c r="AD24" s="157"/>
      <c r="AE24" s="157" t="s">
        <v>3942</v>
      </c>
      <c r="AF24" s="151"/>
      <c r="AG24" s="151"/>
      <c r="AH24" s="151"/>
      <c r="AI24" s="151"/>
      <c r="AJ24" s="151"/>
    </row>
    <row r="25" spans="2:36" ht="15" customHeight="1" thickBot="1" x14ac:dyDescent="0.3">
      <c r="B25" s="170" t="s">
        <v>3916</v>
      </c>
      <c r="F25" s="27"/>
      <c r="I25" s="162"/>
      <c r="J25" s="162"/>
      <c r="K25" s="165"/>
      <c r="L25" s="155"/>
      <c r="M25" s="165"/>
      <c r="N25" s="165"/>
      <c r="O25" s="165"/>
      <c r="P25" s="165"/>
      <c r="Q25" s="165"/>
      <c r="R25" s="165"/>
      <c r="S25" s="165"/>
      <c r="T25" s="165"/>
      <c r="U25" s="165"/>
      <c r="V25" s="165"/>
      <c r="W25" s="165" t="s">
        <v>2341</v>
      </c>
      <c r="X25" s="165"/>
      <c r="Y25" s="165"/>
      <c r="Z25" s="164"/>
      <c r="AA25" s="164"/>
      <c r="AB25" s="166"/>
      <c r="AC25" s="166"/>
      <c r="AD25" s="157"/>
      <c r="AE25" s="157" t="s">
        <v>3943</v>
      </c>
      <c r="AF25" s="151"/>
      <c r="AG25" s="151"/>
      <c r="AH25" s="151"/>
      <c r="AI25" s="151"/>
      <c r="AJ25" s="151"/>
    </row>
    <row r="26" spans="2:36" ht="15" customHeight="1" thickBot="1" x14ac:dyDescent="0.3">
      <c r="B26" s="170" t="s">
        <v>3950</v>
      </c>
      <c r="F26" s="28"/>
      <c r="I26" s="162"/>
      <c r="J26" s="162"/>
      <c r="K26" s="165"/>
      <c r="L26" s="155"/>
      <c r="M26" s="165"/>
      <c r="N26" s="165"/>
      <c r="O26" s="165"/>
      <c r="P26" s="165"/>
      <c r="Q26" s="165"/>
      <c r="R26" s="165"/>
      <c r="S26" s="165"/>
      <c r="T26" s="165"/>
      <c r="U26" s="165"/>
      <c r="V26" s="165"/>
      <c r="W26" s="165" t="s">
        <v>2342</v>
      </c>
      <c r="X26" s="165"/>
      <c r="Y26" s="165"/>
      <c r="Z26" s="164"/>
      <c r="AA26" s="164"/>
      <c r="AB26" s="166"/>
      <c r="AC26" s="166"/>
      <c r="AD26" s="157"/>
      <c r="AE26" s="157" t="s">
        <v>3944</v>
      </c>
      <c r="AF26" s="151"/>
      <c r="AG26" s="151"/>
      <c r="AH26" s="151"/>
      <c r="AI26" s="151"/>
      <c r="AJ26" s="151"/>
    </row>
    <row r="27" spans="2:36" ht="15" customHeight="1" thickBot="1" x14ac:dyDescent="0.3">
      <c r="B27" s="323" t="s">
        <v>4027</v>
      </c>
      <c r="I27" s="162"/>
      <c r="J27" s="162"/>
      <c r="K27" s="165"/>
      <c r="L27" s="155"/>
      <c r="M27" s="165"/>
      <c r="N27" s="165"/>
      <c r="O27" s="165"/>
      <c r="P27" s="165"/>
      <c r="Q27" s="165"/>
      <c r="R27" s="165"/>
      <c r="S27" s="165"/>
      <c r="T27" s="165"/>
      <c r="U27" s="165"/>
      <c r="V27" s="165"/>
      <c r="W27" s="165" t="s">
        <v>2343</v>
      </c>
      <c r="X27" s="165"/>
      <c r="Y27" s="165"/>
      <c r="Z27" s="164"/>
      <c r="AA27" s="164"/>
      <c r="AB27" s="166"/>
      <c r="AC27" s="166"/>
      <c r="AD27" s="157"/>
      <c r="AE27" s="157" t="s">
        <v>3945</v>
      </c>
      <c r="AF27" s="151"/>
      <c r="AG27" s="151"/>
      <c r="AH27" s="151"/>
      <c r="AI27" s="151"/>
      <c r="AJ27" s="151"/>
    </row>
    <row r="28" spans="2:36" ht="15" customHeight="1" thickBot="1" x14ac:dyDescent="0.3">
      <c r="B28" s="323" t="s">
        <v>4024</v>
      </c>
      <c r="I28" s="162"/>
      <c r="J28" s="162"/>
      <c r="K28" s="165"/>
      <c r="L28" s="155"/>
      <c r="M28" s="165"/>
      <c r="N28" s="165"/>
      <c r="O28" s="165"/>
      <c r="P28" s="165"/>
      <c r="Q28" s="165"/>
      <c r="R28" s="165"/>
      <c r="S28" s="165"/>
      <c r="T28" s="165"/>
      <c r="U28" s="165"/>
      <c r="V28" s="165"/>
      <c r="W28" s="165" t="s">
        <v>2344</v>
      </c>
      <c r="X28" s="165"/>
      <c r="Y28" s="165"/>
      <c r="Z28" s="164"/>
      <c r="AA28" s="164"/>
      <c r="AB28" s="166"/>
      <c r="AC28" s="166"/>
      <c r="AD28" s="157"/>
      <c r="AE28" s="157" t="s">
        <v>3946</v>
      </c>
      <c r="AF28" s="151"/>
      <c r="AG28" s="151"/>
      <c r="AH28" s="151"/>
      <c r="AI28" s="151"/>
      <c r="AJ28" s="151"/>
    </row>
    <row r="29" spans="2:36" ht="15" customHeight="1" thickBot="1" x14ac:dyDescent="0.3">
      <c r="B29" s="323" t="s">
        <v>4117</v>
      </c>
      <c r="I29" s="162"/>
      <c r="J29" s="162"/>
      <c r="K29" s="165"/>
      <c r="L29" s="155"/>
      <c r="M29" s="165"/>
      <c r="N29" s="165"/>
      <c r="O29" s="165"/>
      <c r="P29" s="165"/>
      <c r="Q29" s="165"/>
      <c r="R29" s="165"/>
      <c r="S29" s="165"/>
      <c r="T29" s="165"/>
      <c r="U29" s="165"/>
      <c r="V29" s="165"/>
      <c r="W29" s="165" t="s">
        <v>2345</v>
      </c>
      <c r="X29" s="165"/>
      <c r="Y29" s="165"/>
      <c r="Z29" s="164"/>
      <c r="AA29" s="164"/>
      <c r="AB29" s="166"/>
      <c r="AC29" s="166"/>
      <c r="AD29" s="157"/>
      <c r="AE29" s="157" t="s">
        <v>3947</v>
      </c>
      <c r="AF29" s="151"/>
      <c r="AG29" s="151"/>
      <c r="AH29" s="151"/>
      <c r="AI29" s="151"/>
      <c r="AJ29" s="151"/>
    </row>
    <row r="30" spans="2:36" ht="15" customHeight="1" thickBot="1" x14ac:dyDescent="0.3">
      <c r="B30" s="323" t="s">
        <v>4118</v>
      </c>
      <c r="I30" s="162"/>
      <c r="J30" s="162"/>
      <c r="K30" s="165"/>
      <c r="L30" s="155"/>
      <c r="M30" s="165"/>
      <c r="N30" s="165"/>
      <c r="O30" s="165"/>
      <c r="P30" s="165"/>
      <c r="Q30" s="165"/>
      <c r="R30" s="165"/>
      <c r="S30" s="165"/>
      <c r="T30" s="165"/>
      <c r="U30" s="165"/>
      <c r="V30" s="165"/>
      <c r="W30" s="165" t="s">
        <v>2346</v>
      </c>
      <c r="X30" s="165"/>
      <c r="Y30" s="165"/>
      <c r="Z30" s="164"/>
      <c r="AA30" s="164"/>
      <c r="AB30" s="166"/>
      <c r="AC30" s="166"/>
      <c r="AD30" s="157"/>
      <c r="AE30" s="157" t="s">
        <v>3948</v>
      </c>
      <c r="AF30" s="151"/>
      <c r="AG30" s="151"/>
      <c r="AH30" s="151"/>
      <c r="AI30" s="151"/>
      <c r="AJ30" s="151"/>
    </row>
    <row r="31" spans="2:36" ht="15" customHeight="1" x14ac:dyDescent="0.25">
      <c r="B31" s="664" t="s">
        <v>7513</v>
      </c>
      <c r="I31" s="162"/>
      <c r="J31" s="162"/>
      <c r="K31" s="165"/>
      <c r="L31" s="165"/>
      <c r="M31" s="165"/>
      <c r="N31" s="165"/>
      <c r="O31" s="165"/>
      <c r="P31" s="165"/>
      <c r="Q31" s="165"/>
      <c r="R31" s="165"/>
      <c r="S31" s="165"/>
      <c r="T31" s="165"/>
      <c r="U31" s="165"/>
      <c r="V31" s="165"/>
      <c r="W31" s="165" t="s">
        <v>2347</v>
      </c>
      <c r="X31" s="165"/>
      <c r="Y31" s="165"/>
      <c r="Z31" s="164"/>
      <c r="AA31" s="164"/>
      <c r="AB31" s="166"/>
      <c r="AC31" s="166"/>
      <c r="AD31" s="157"/>
      <c r="AE31" s="157" t="s">
        <v>3949</v>
      </c>
      <c r="AF31" s="151"/>
      <c r="AG31" s="151"/>
      <c r="AH31" s="151"/>
      <c r="AI31" s="151"/>
      <c r="AJ31" s="151"/>
    </row>
    <row r="32" spans="2:36" ht="15" customHeight="1" x14ac:dyDescent="0.25">
      <c r="I32" s="162"/>
      <c r="J32" s="162"/>
      <c r="K32" s="165"/>
      <c r="L32" s="165"/>
      <c r="M32" s="165"/>
      <c r="N32" s="165"/>
      <c r="O32" s="154"/>
      <c r="P32" s="154"/>
      <c r="Q32" s="154"/>
      <c r="R32" s="154"/>
      <c r="S32" s="154"/>
      <c r="T32" s="154"/>
      <c r="U32" s="154"/>
      <c r="V32" s="154"/>
      <c r="W32" s="165"/>
      <c r="X32" s="165"/>
      <c r="Y32" s="165"/>
      <c r="Z32" s="165"/>
      <c r="AA32" s="164"/>
      <c r="AB32" s="166"/>
      <c r="AC32" s="166"/>
      <c r="AD32" s="157"/>
      <c r="AE32" s="157"/>
      <c r="AF32" s="151"/>
      <c r="AG32" s="151"/>
      <c r="AH32" s="151"/>
      <c r="AI32" s="151"/>
      <c r="AJ32" s="151"/>
    </row>
    <row r="33" spans="9:42" ht="15" customHeight="1" x14ac:dyDescent="0.25">
      <c r="I33" s="158"/>
      <c r="J33" s="158"/>
      <c r="K33" s="155"/>
      <c r="L33" s="155"/>
      <c r="M33" s="155"/>
      <c r="N33" s="155"/>
      <c r="O33" s="154"/>
      <c r="P33" s="154"/>
      <c r="Q33" s="154"/>
      <c r="R33" s="154"/>
      <c r="S33" s="154"/>
      <c r="T33" s="154"/>
      <c r="U33" s="154"/>
      <c r="V33" s="154"/>
      <c r="W33" s="165"/>
      <c r="X33" s="165"/>
      <c r="Y33" s="165"/>
      <c r="Z33" s="165"/>
      <c r="AA33" s="164"/>
      <c r="AB33" s="166"/>
      <c r="AC33" s="166"/>
      <c r="AD33" s="157"/>
      <c r="AE33" s="157"/>
      <c r="AF33" s="151"/>
      <c r="AG33" s="151"/>
      <c r="AH33" s="151"/>
      <c r="AI33" s="151"/>
      <c r="AJ33" s="151"/>
    </row>
    <row r="34" spans="9:42" ht="15" customHeight="1" x14ac:dyDescent="0.25">
      <c r="I34" s="158"/>
      <c r="J34" s="158"/>
      <c r="K34" s="155"/>
      <c r="L34" s="155"/>
      <c r="M34" s="155"/>
      <c r="N34" s="155"/>
      <c r="O34" s="154"/>
      <c r="P34" s="154"/>
      <c r="Q34" s="154"/>
      <c r="R34" s="154"/>
      <c r="S34" s="154"/>
      <c r="T34" s="154"/>
      <c r="U34" s="154"/>
      <c r="V34" s="154"/>
      <c r="W34" s="165" t="s">
        <v>2348</v>
      </c>
      <c r="X34" s="165"/>
      <c r="Y34" s="165"/>
      <c r="Z34" s="165"/>
      <c r="AA34" s="165"/>
      <c r="AB34" s="165"/>
      <c r="AC34" s="165"/>
      <c r="AD34" s="157"/>
      <c r="AE34" s="157"/>
      <c r="AF34" s="165"/>
      <c r="AG34" s="165"/>
      <c r="AH34" s="165"/>
      <c r="AI34" s="165"/>
      <c r="AJ34" s="165"/>
      <c r="AK34" s="162"/>
      <c r="AL34" s="162"/>
      <c r="AM34" s="162"/>
      <c r="AN34" s="162"/>
      <c r="AO34" s="162"/>
      <c r="AP34" s="162"/>
    </row>
    <row r="35" spans="9:42" ht="15" customHeight="1" x14ac:dyDescent="0.25">
      <c r="I35" s="162"/>
      <c r="J35" s="162"/>
      <c r="K35" s="165"/>
      <c r="L35" s="165"/>
      <c r="M35" s="165"/>
      <c r="N35" s="165"/>
      <c r="O35" s="154"/>
      <c r="P35" s="154"/>
      <c r="Q35" s="154"/>
      <c r="R35" s="154"/>
      <c r="S35" s="154"/>
      <c r="T35" s="154"/>
      <c r="U35" s="154"/>
      <c r="V35" s="154"/>
      <c r="W35" s="165" t="s">
        <v>2349</v>
      </c>
      <c r="X35" s="165"/>
      <c r="Y35" s="165"/>
      <c r="Z35" s="165"/>
      <c r="AA35" s="165"/>
      <c r="AB35" s="165"/>
      <c r="AC35" s="165"/>
      <c r="AD35" s="157"/>
      <c r="AE35" s="157"/>
      <c r="AF35" s="165"/>
      <c r="AG35" s="165"/>
      <c r="AH35" s="165"/>
      <c r="AI35" s="165"/>
      <c r="AJ35" s="165"/>
      <c r="AK35" s="162"/>
      <c r="AL35" s="162"/>
      <c r="AM35" s="162"/>
      <c r="AN35" s="162"/>
      <c r="AO35" s="162"/>
      <c r="AP35" s="162"/>
    </row>
    <row r="36" spans="9:42" x14ac:dyDescent="0.25">
      <c r="I36" s="162"/>
      <c r="J36" s="162"/>
      <c r="K36" s="165"/>
      <c r="L36" s="165"/>
      <c r="M36" s="165"/>
      <c r="N36" s="165"/>
      <c r="O36" s="154"/>
      <c r="P36" s="154"/>
      <c r="Q36" s="154"/>
      <c r="R36" s="154"/>
      <c r="S36" s="154"/>
      <c r="T36" s="154"/>
      <c r="U36" s="154"/>
      <c r="V36" s="154"/>
      <c r="W36" s="165" t="s">
        <v>2350</v>
      </c>
      <c r="X36" s="165"/>
      <c r="Y36" s="165"/>
      <c r="Z36" s="165"/>
      <c r="AA36" s="165"/>
      <c r="AB36" s="165"/>
      <c r="AC36" s="165"/>
      <c r="AD36" s="157"/>
      <c r="AE36" s="157"/>
      <c r="AF36" s="165"/>
      <c r="AG36" s="165"/>
      <c r="AH36" s="165"/>
      <c r="AI36" s="165"/>
      <c r="AJ36" s="165"/>
      <c r="AK36" s="162"/>
      <c r="AL36" s="162"/>
      <c r="AM36" s="162"/>
      <c r="AN36" s="162"/>
      <c r="AO36" s="162"/>
      <c r="AP36" s="162"/>
    </row>
    <row r="37" spans="9:42" ht="15" customHeight="1" x14ac:dyDescent="0.25">
      <c r="I37" s="162"/>
      <c r="J37" s="162"/>
      <c r="K37" s="165"/>
      <c r="L37" s="155"/>
      <c r="M37" s="165"/>
      <c r="N37" s="165"/>
      <c r="O37" s="154"/>
      <c r="P37" s="154"/>
      <c r="Q37" s="154"/>
      <c r="R37" s="154"/>
      <c r="S37" s="154"/>
      <c r="T37" s="154"/>
      <c r="U37" s="154"/>
      <c r="V37" s="154"/>
      <c r="W37" s="165" t="s">
        <v>2351</v>
      </c>
      <c r="X37" s="165"/>
      <c r="Y37" s="165"/>
      <c r="Z37" s="165"/>
      <c r="AA37" s="165"/>
      <c r="AB37" s="165"/>
      <c r="AC37" s="165"/>
      <c r="AD37" s="157"/>
      <c r="AE37" s="157"/>
      <c r="AF37" s="165"/>
      <c r="AG37" s="165"/>
      <c r="AH37" s="165"/>
      <c r="AI37" s="165"/>
      <c r="AJ37" s="165"/>
      <c r="AK37" s="162"/>
      <c r="AL37" s="162"/>
      <c r="AM37" s="162"/>
      <c r="AN37" s="162"/>
      <c r="AO37" s="162"/>
      <c r="AP37" s="162"/>
    </row>
    <row r="38" spans="9:42" ht="15" customHeight="1" x14ac:dyDescent="0.25">
      <c r="I38" s="162"/>
      <c r="J38" s="162"/>
      <c r="K38" s="165"/>
      <c r="L38" s="155"/>
      <c r="M38" s="165"/>
      <c r="N38" s="165"/>
      <c r="O38" s="154"/>
      <c r="P38" s="154"/>
      <c r="Q38" s="154"/>
      <c r="R38" s="154"/>
      <c r="S38" s="154"/>
      <c r="T38" s="154"/>
      <c r="U38" s="154"/>
      <c r="V38" s="154"/>
      <c r="W38" s="165" t="s">
        <v>2352</v>
      </c>
      <c r="X38" s="165"/>
      <c r="Y38" s="165"/>
      <c r="Z38" s="165"/>
      <c r="AA38" s="165"/>
      <c r="AB38" s="165"/>
      <c r="AC38" s="165"/>
      <c r="AD38" s="157"/>
      <c r="AE38" s="157"/>
      <c r="AF38" s="165"/>
      <c r="AG38" s="165"/>
      <c r="AH38" s="165"/>
      <c r="AI38" s="165"/>
      <c r="AJ38" s="165"/>
      <c r="AK38" s="162"/>
      <c r="AL38" s="162"/>
      <c r="AM38" s="162"/>
      <c r="AN38" s="162"/>
      <c r="AO38" s="162"/>
      <c r="AP38" s="162"/>
    </row>
    <row r="39" spans="9:42" ht="15" customHeight="1" x14ac:dyDescent="0.25">
      <c r="I39" s="162"/>
      <c r="J39" s="162"/>
      <c r="K39" s="165"/>
      <c r="L39" s="165"/>
      <c r="M39" s="165"/>
      <c r="N39" s="165"/>
      <c r="O39" s="154"/>
      <c r="P39" s="154"/>
      <c r="Q39" s="154"/>
      <c r="R39" s="154"/>
      <c r="S39" s="154"/>
      <c r="T39" s="154"/>
      <c r="U39" s="154"/>
      <c r="V39" s="154"/>
      <c r="W39" s="165" t="s">
        <v>2353</v>
      </c>
      <c r="X39" s="165"/>
      <c r="Y39" s="165"/>
      <c r="Z39" s="165"/>
      <c r="AA39" s="165"/>
      <c r="AB39" s="165"/>
      <c r="AC39" s="165"/>
      <c r="AD39" s="157"/>
      <c r="AE39" s="157"/>
      <c r="AF39" s="165"/>
      <c r="AG39" s="165"/>
      <c r="AH39" s="165"/>
      <c r="AI39" s="165"/>
      <c r="AJ39" s="165"/>
      <c r="AK39" s="162"/>
      <c r="AL39" s="162"/>
      <c r="AM39" s="162"/>
      <c r="AN39" s="162"/>
      <c r="AO39" s="162"/>
      <c r="AP39" s="162"/>
    </row>
    <row r="40" spans="9:42" ht="15" customHeight="1" x14ac:dyDescent="0.25">
      <c r="I40" s="162"/>
      <c r="J40" s="162"/>
      <c r="K40" s="165"/>
      <c r="L40" s="165"/>
      <c r="M40" s="165"/>
      <c r="N40" s="165"/>
      <c r="O40" s="154"/>
      <c r="P40" s="154"/>
      <c r="Q40" s="154"/>
      <c r="R40" s="154"/>
      <c r="S40" s="154"/>
      <c r="T40" s="154"/>
      <c r="U40" s="154"/>
      <c r="V40" s="154"/>
      <c r="W40" s="165" t="s">
        <v>2354</v>
      </c>
      <c r="X40" s="165"/>
      <c r="Y40" s="165"/>
      <c r="Z40" s="165"/>
      <c r="AA40" s="165"/>
      <c r="AB40" s="165"/>
      <c r="AC40" s="165"/>
      <c r="AD40" s="157"/>
      <c r="AE40" s="157"/>
      <c r="AF40" s="165"/>
      <c r="AG40" s="165"/>
      <c r="AH40" s="165"/>
      <c r="AI40" s="165"/>
      <c r="AJ40" s="165"/>
      <c r="AK40" s="162"/>
      <c r="AL40" s="162"/>
      <c r="AM40" s="162"/>
      <c r="AN40" s="162"/>
      <c r="AO40" s="162"/>
      <c r="AP40" s="162"/>
    </row>
    <row r="41" spans="9:42" ht="15" customHeight="1" x14ac:dyDescent="0.25">
      <c r="I41" s="162"/>
      <c r="J41" s="162"/>
      <c r="K41" s="165"/>
      <c r="L41" s="165"/>
      <c r="M41" s="165"/>
      <c r="N41" s="165"/>
      <c r="O41" s="154"/>
      <c r="P41" s="154"/>
      <c r="Q41" s="154"/>
      <c r="R41" s="154"/>
      <c r="S41" s="154"/>
      <c r="T41" s="154"/>
      <c r="U41" s="154"/>
      <c r="V41" s="154"/>
      <c r="W41" s="165" t="s">
        <v>2355</v>
      </c>
      <c r="X41" s="165"/>
      <c r="Y41" s="165"/>
      <c r="Z41" s="165"/>
      <c r="AA41" s="165"/>
      <c r="AB41" s="165"/>
      <c r="AC41" s="165"/>
      <c r="AD41" s="157"/>
      <c r="AE41" s="157"/>
      <c r="AF41" s="165"/>
      <c r="AG41" s="165"/>
      <c r="AH41" s="165"/>
      <c r="AI41" s="165"/>
      <c r="AJ41" s="165"/>
      <c r="AK41" s="162"/>
      <c r="AL41" s="162"/>
      <c r="AM41" s="162"/>
      <c r="AN41" s="162"/>
      <c r="AO41" s="162"/>
      <c r="AP41" s="162"/>
    </row>
    <row r="42" spans="9:42" ht="15" customHeight="1" x14ac:dyDescent="0.25">
      <c r="I42" s="162"/>
      <c r="J42" s="162"/>
      <c r="K42" s="165"/>
      <c r="L42" s="165"/>
      <c r="M42" s="165"/>
      <c r="N42" s="165"/>
      <c r="O42" s="154"/>
      <c r="P42" s="154"/>
      <c r="Q42" s="154"/>
      <c r="R42" s="154"/>
      <c r="S42" s="154"/>
      <c r="T42" s="154"/>
      <c r="U42" s="154"/>
      <c r="V42" s="154"/>
      <c r="W42" s="165" t="s">
        <v>2356</v>
      </c>
      <c r="X42" s="156"/>
      <c r="Y42" s="156"/>
      <c r="Z42" s="156"/>
      <c r="AA42" s="156"/>
      <c r="AB42" s="156"/>
      <c r="AC42" s="156"/>
      <c r="AD42" s="157"/>
      <c r="AE42" s="157"/>
      <c r="AF42" s="154"/>
      <c r="AG42" s="154"/>
      <c r="AH42" s="154"/>
      <c r="AI42" s="154"/>
      <c r="AJ42" s="154"/>
      <c r="AK42" s="160"/>
      <c r="AL42" s="160"/>
      <c r="AM42" s="160"/>
      <c r="AN42" s="162"/>
      <c r="AO42" s="162"/>
      <c r="AP42" s="162"/>
    </row>
    <row r="43" spans="9:42" ht="15" customHeight="1" x14ac:dyDescent="0.25">
      <c r="I43" s="162"/>
      <c r="J43" s="162"/>
      <c r="K43" s="165"/>
      <c r="L43" s="165"/>
      <c r="M43" s="165"/>
      <c r="N43" s="165"/>
      <c r="O43" s="154"/>
      <c r="P43" s="154"/>
      <c r="Q43" s="154"/>
      <c r="R43" s="154"/>
      <c r="S43" s="154"/>
      <c r="T43" s="154"/>
      <c r="U43" s="154"/>
      <c r="V43" s="154"/>
      <c r="W43" s="165" t="s">
        <v>2357</v>
      </c>
      <c r="X43" s="156"/>
      <c r="Y43" s="156"/>
      <c r="Z43" s="156"/>
      <c r="AA43" s="156"/>
      <c r="AB43" s="156"/>
      <c r="AC43" s="156"/>
      <c r="AD43" s="157"/>
      <c r="AE43" s="157"/>
      <c r="AF43" s="154"/>
      <c r="AG43" s="154"/>
      <c r="AH43" s="154"/>
      <c r="AI43" s="154"/>
      <c r="AJ43" s="154"/>
      <c r="AK43" s="160"/>
      <c r="AL43" s="160"/>
      <c r="AM43" s="160"/>
      <c r="AN43" s="162"/>
      <c r="AO43" s="162"/>
      <c r="AP43" s="162"/>
    </row>
    <row r="44" spans="9:42" ht="15" customHeight="1" x14ac:dyDescent="0.25">
      <c r="I44" s="162"/>
      <c r="J44" s="162"/>
      <c r="K44" s="165"/>
      <c r="L44" s="165"/>
      <c r="M44" s="165"/>
      <c r="N44" s="165"/>
      <c r="O44" s="154"/>
      <c r="P44" s="154"/>
      <c r="Q44" s="154"/>
      <c r="R44" s="154"/>
      <c r="S44" s="154"/>
      <c r="T44" s="154"/>
      <c r="U44" s="154"/>
      <c r="V44" s="154"/>
      <c r="W44" s="165" t="s">
        <v>2358</v>
      </c>
      <c r="X44" s="156"/>
      <c r="Y44" s="156"/>
      <c r="Z44" s="156"/>
      <c r="AA44" s="156"/>
      <c r="AB44" s="156"/>
      <c r="AC44" s="156"/>
      <c r="AD44" s="157"/>
      <c r="AE44" s="157"/>
      <c r="AF44" s="154"/>
      <c r="AG44" s="154"/>
      <c r="AH44" s="154"/>
      <c r="AI44" s="154"/>
      <c r="AJ44" s="154"/>
      <c r="AK44" s="160"/>
      <c r="AL44" s="160"/>
      <c r="AM44" s="160"/>
      <c r="AN44" s="162"/>
      <c r="AO44" s="162"/>
      <c r="AP44" s="162"/>
    </row>
    <row r="45" spans="9:42" ht="15" customHeight="1" x14ac:dyDescent="0.25">
      <c r="I45" s="162"/>
      <c r="J45" s="162"/>
      <c r="K45" s="165"/>
      <c r="L45" s="165"/>
      <c r="M45" s="165"/>
      <c r="N45" s="165"/>
      <c r="O45" s="154"/>
      <c r="P45" s="154"/>
      <c r="Q45" s="154"/>
      <c r="R45" s="154"/>
      <c r="S45" s="154"/>
      <c r="T45" s="154"/>
      <c r="U45" s="154"/>
      <c r="V45" s="154"/>
      <c r="W45" s="165" t="s">
        <v>2359</v>
      </c>
      <c r="X45" s="156"/>
      <c r="Y45" s="156"/>
      <c r="Z45" s="156"/>
      <c r="AA45" s="156"/>
      <c r="AB45" s="156"/>
      <c r="AC45" s="156"/>
      <c r="AD45" s="157"/>
      <c r="AE45" s="157"/>
      <c r="AF45" s="155"/>
      <c r="AG45" s="155"/>
      <c r="AH45" s="155"/>
      <c r="AI45" s="155"/>
      <c r="AJ45" s="155"/>
      <c r="AK45" s="158"/>
      <c r="AL45" s="158"/>
      <c r="AM45" s="158"/>
      <c r="AN45" s="162"/>
      <c r="AO45" s="162"/>
      <c r="AP45" s="162"/>
    </row>
    <row r="46" spans="9:42" ht="15" customHeight="1" x14ac:dyDescent="0.25">
      <c r="I46" s="162"/>
      <c r="J46" s="162"/>
      <c r="K46" s="165"/>
      <c r="L46" s="165"/>
      <c r="M46" s="165"/>
      <c r="N46" s="165"/>
      <c r="O46" s="154"/>
      <c r="P46" s="154"/>
      <c r="Q46" s="154"/>
      <c r="R46" s="154"/>
      <c r="S46" s="154"/>
      <c r="T46" s="154"/>
      <c r="U46" s="154"/>
      <c r="V46" s="154"/>
      <c r="W46" s="165" t="s">
        <v>2360</v>
      </c>
      <c r="X46" s="156"/>
      <c r="Y46" s="156"/>
      <c r="Z46" s="156"/>
      <c r="AA46" s="156"/>
      <c r="AB46" s="156"/>
      <c r="AC46" s="156"/>
      <c r="AD46" s="157"/>
      <c r="AE46" s="157"/>
      <c r="AF46" s="155"/>
      <c r="AG46" s="155"/>
      <c r="AH46" s="155"/>
      <c r="AI46" s="155"/>
      <c r="AJ46" s="155"/>
      <c r="AK46" s="158"/>
      <c r="AL46" s="158"/>
      <c r="AM46" s="158"/>
      <c r="AN46" s="162"/>
      <c r="AO46" s="162"/>
      <c r="AP46" s="162"/>
    </row>
    <row r="47" spans="9:42" ht="15" customHeight="1" x14ac:dyDescent="0.25">
      <c r="I47" s="162"/>
      <c r="J47" s="162"/>
      <c r="K47" s="165"/>
      <c r="L47" s="165"/>
      <c r="M47" s="165"/>
      <c r="N47" s="165"/>
      <c r="O47" s="154"/>
      <c r="P47" s="154"/>
      <c r="Q47" s="154"/>
      <c r="R47" s="154"/>
      <c r="S47" s="154"/>
      <c r="T47" s="154"/>
      <c r="U47" s="154"/>
      <c r="V47" s="154"/>
      <c r="W47" s="165" t="s">
        <v>2361</v>
      </c>
      <c r="X47" s="156"/>
      <c r="Y47" s="156"/>
      <c r="Z47" s="156"/>
      <c r="AA47" s="156"/>
      <c r="AB47" s="156"/>
      <c r="AC47" s="156"/>
      <c r="AD47" s="157"/>
      <c r="AE47" s="157"/>
      <c r="AF47" s="155"/>
      <c r="AG47" s="155"/>
      <c r="AH47" s="155"/>
      <c r="AI47" s="155"/>
      <c r="AJ47" s="155"/>
      <c r="AK47" s="158"/>
      <c r="AL47" s="158"/>
      <c r="AM47" s="158"/>
      <c r="AN47" s="162"/>
      <c r="AO47" s="162"/>
      <c r="AP47" s="162"/>
    </row>
    <row r="48" spans="9:42" ht="15" customHeight="1" x14ac:dyDescent="0.25">
      <c r="I48" s="162"/>
      <c r="J48" s="162"/>
      <c r="K48" s="165"/>
      <c r="L48" s="165"/>
      <c r="M48" s="165"/>
      <c r="N48" s="165"/>
      <c r="O48" s="154"/>
      <c r="P48" s="154"/>
      <c r="Q48" s="154"/>
      <c r="R48" s="154"/>
      <c r="S48" s="154"/>
      <c r="T48" s="154"/>
      <c r="U48" s="154"/>
      <c r="V48" s="154"/>
      <c r="W48" s="165" t="s">
        <v>2362</v>
      </c>
      <c r="X48" s="156"/>
      <c r="Y48" s="156"/>
      <c r="Z48" s="156"/>
      <c r="AA48" s="156"/>
      <c r="AB48" s="156"/>
      <c r="AC48" s="156"/>
      <c r="AD48" s="157"/>
      <c r="AE48" s="157"/>
      <c r="AF48" s="155"/>
      <c r="AG48" s="155"/>
      <c r="AH48" s="155"/>
      <c r="AI48" s="155"/>
      <c r="AJ48" s="155"/>
      <c r="AK48" s="158"/>
      <c r="AL48" s="158"/>
      <c r="AM48" s="158"/>
      <c r="AN48" s="162"/>
      <c r="AO48" s="162"/>
      <c r="AP48" s="162"/>
    </row>
    <row r="49" spans="9:42" ht="15" customHeight="1" x14ac:dyDescent="0.25">
      <c r="I49" s="162"/>
      <c r="J49" s="162"/>
      <c r="K49" s="165"/>
      <c r="L49" s="165"/>
      <c r="M49" s="165"/>
      <c r="N49" s="165"/>
      <c r="O49" s="154"/>
      <c r="P49" s="154"/>
      <c r="Q49" s="154"/>
      <c r="R49" s="154"/>
      <c r="S49" s="154"/>
      <c r="T49" s="154"/>
      <c r="U49" s="154"/>
      <c r="V49" s="154"/>
      <c r="W49" s="165" t="s">
        <v>2438</v>
      </c>
      <c r="X49" s="157"/>
      <c r="Y49" s="157"/>
      <c r="Z49" s="157"/>
      <c r="AA49" s="157"/>
      <c r="AB49" s="157"/>
      <c r="AC49" s="157"/>
      <c r="AD49" s="157"/>
      <c r="AE49" s="157"/>
      <c r="AF49" s="154"/>
      <c r="AG49" s="154"/>
      <c r="AH49" s="154"/>
      <c r="AI49" s="154"/>
      <c r="AJ49" s="154"/>
      <c r="AK49" s="160"/>
      <c r="AL49" s="160"/>
      <c r="AM49" s="160"/>
      <c r="AN49" s="162"/>
      <c r="AO49" s="162"/>
      <c r="AP49" s="162"/>
    </row>
    <row r="50" spans="9:42" ht="15" customHeight="1" x14ac:dyDescent="0.25">
      <c r="I50" s="158"/>
      <c r="J50" s="158"/>
      <c r="K50" s="155"/>
      <c r="L50" s="155"/>
      <c r="M50" s="155"/>
      <c r="N50" s="155"/>
      <c r="O50" s="154"/>
      <c r="P50" s="154"/>
      <c r="Q50" s="154"/>
      <c r="R50" s="154"/>
      <c r="S50" s="154"/>
      <c r="T50" s="154"/>
      <c r="U50" s="154"/>
      <c r="V50" s="154"/>
      <c r="W50" s="268" t="s">
        <v>2524</v>
      </c>
      <c r="X50" s="157"/>
      <c r="Y50" s="157"/>
      <c r="Z50" s="157"/>
      <c r="AA50" s="157"/>
      <c r="AB50" s="157"/>
      <c r="AC50" s="157"/>
      <c r="AD50" s="157"/>
      <c r="AE50" s="157"/>
      <c r="AF50" s="154"/>
      <c r="AG50" s="154"/>
      <c r="AH50" s="154"/>
      <c r="AI50" s="154"/>
      <c r="AJ50" s="154"/>
      <c r="AK50" s="160"/>
      <c r="AL50" s="160"/>
      <c r="AM50" s="160"/>
      <c r="AN50" s="162"/>
      <c r="AO50" s="162"/>
      <c r="AP50" s="162"/>
    </row>
    <row r="51" spans="9:42" ht="15" customHeight="1" x14ac:dyDescent="0.25">
      <c r="I51" s="162"/>
      <c r="J51" s="162"/>
      <c r="K51" s="165"/>
      <c r="L51" s="165"/>
      <c r="M51" s="165"/>
      <c r="N51" s="165"/>
      <c r="O51" s="154"/>
      <c r="P51" s="154"/>
      <c r="Q51" s="154"/>
      <c r="R51" s="154"/>
      <c r="S51" s="154"/>
      <c r="T51" s="154"/>
      <c r="U51" s="154"/>
      <c r="V51" s="154"/>
      <c r="W51" s="268" t="s">
        <v>2525</v>
      </c>
      <c r="X51" s="157"/>
      <c r="Y51" s="157"/>
      <c r="Z51" s="157"/>
      <c r="AA51" s="157"/>
      <c r="AB51" s="157"/>
      <c r="AC51" s="157"/>
      <c r="AD51" s="157"/>
      <c r="AE51" s="157"/>
      <c r="AF51" s="154"/>
      <c r="AG51" s="154"/>
      <c r="AH51" s="154"/>
      <c r="AI51" s="154"/>
      <c r="AJ51" s="154"/>
      <c r="AK51" s="160"/>
      <c r="AL51" s="160"/>
      <c r="AM51" s="160"/>
      <c r="AN51" s="162"/>
      <c r="AO51" s="162"/>
      <c r="AP51" s="162"/>
    </row>
    <row r="52" spans="9:42" ht="15" customHeight="1" x14ac:dyDescent="0.25">
      <c r="I52" s="162"/>
      <c r="J52" s="162"/>
      <c r="K52" s="165"/>
      <c r="L52" s="165"/>
      <c r="M52" s="165"/>
      <c r="N52" s="165"/>
      <c r="O52" s="154"/>
      <c r="P52" s="154"/>
      <c r="Q52" s="154"/>
      <c r="R52" s="154"/>
      <c r="S52" s="154"/>
      <c r="T52" s="154"/>
      <c r="U52" s="154"/>
      <c r="V52" s="154"/>
      <c r="W52" s="269" t="s">
        <v>4074</v>
      </c>
      <c r="X52" s="157"/>
      <c r="Y52" s="157"/>
      <c r="Z52" s="157"/>
      <c r="AA52" s="157"/>
      <c r="AB52" s="157"/>
      <c r="AC52" s="157"/>
      <c r="AD52" s="157"/>
      <c r="AE52" s="157"/>
      <c r="AF52" s="154"/>
      <c r="AG52" s="154"/>
      <c r="AH52" s="154"/>
      <c r="AI52" s="154"/>
      <c r="AJ52" s="154"/>
      <c r="AK52" s="160"/>
      <c r="AL52" s="160"/>
      <c r="AM52" s="160"/>
      <c r="AN52" s="162"/>
      <c r="AO52" s="162"/>
      <c r="AP52" s="162"/>
    </row>
    <row r="53" spans="9:42" ht="15" customHeight="1" x14ac:dyDescent="0.25">
      <c r="I53" s="162"/>
      <c r="J53" s="162"/>
      <c r="K53" s="162"/>
      <c r="L53" s="162"/>
      <c r="M53" s="162"/>
      <c r="N53" s="162"/>
      <c r="O53" s="160"/>
      <c r="P53" s="160"/>
      <c r="Q53" s="160"/>
      <c r="R53" s="160"/>
      <c r="S53" s="160"/>
      <c r="T53" s="160"/>
      <c r="U53" s="160"/>
      <c r="V53" s="160"/>
      <c r="W53" s="268" t="s">
        <v>2526</v>
      </c>
      <c r="X53" s="157"/>
      <c r="Y53" s="157"/>
      <c r="Z53" s="157"/>
      <c r="AA53" s="157"/>
      <c r="AB53" s="157"/>
      <c r="AC53" s="157"/>
      <c r="AD53" s="157"/>
      <c r="AE53" s="157"/>
      <c r="AF53" s="154"/>
      <c r="AG53" s="154"/>
      <c r="AH53" s="154"/>
      <c r="AI53" s="154"/>
      <c r="AJ53" s="154"/>
      <c r="AK53" s="160"/>
      <c r="AL53" s="160"/>
      <c r="AM53" s="160"/>
      <c r="AN53" s="162"/>
      <c r="AO53" s="162"/>
      <c r="AP53" s="162"/>
    </row>
    <row r="54" spans="9:42" ht="15" customHeight="1" x14ac:dyDescent="0.25">
      <c r="I54" s="162"/>
      <c r="J54" s="162"/>
      <c r="K54" s="162"/>
      <c r="L54" s="162"/>
      <c r="M54" s="162"/>
      <c r="N54" s="162"/>
      <c r="O54" s="160"/>
      <c r="P54" s="160"/>
      <c r="Q54" s="160"/>
      <c r="R54" s="160"/>
      <c r="S54" s="160"/>
      <c r="T54" s="160"/>
      <c r="U54" s="160"/>
      <c r="V54" s="160"/>
      <c r="W54" s="268" t="s">
        <v>2527</v>
      </c>
      <c r="X54" s="157"/>
      <c r="Y54" s="157"/>
      <c r="Z54" s="157"/>
      <c r="AA54" s="157"/>
      <c r="AB54" s="157"/>
      <c r="AC54" s="157"/>
      <c r="AD54" s="157"/>
      <c r="AE54" s="157"/>
      <c r="AF54" s="154"/>
      <c r="AG54" s="154"/>
      <c r="AH54" s="154"/>
      <c r="AI54" s="154"/>
      <c r="AJ54" s="154"/>
      <c r="AK54" s="160"/>
      <c r="AL54" s="160"/>
      <c r="AM54" s="160"/>
      <c r="AN54" s="162"/>
      <c r="AO54" s="162"/>
      <c r="AP54" s="162"/>
    </row>
    <row r="55" spans="9:42" ht="15" customHeight="1" x14ac:dyDescent="0.25">
      <c r="I55" s="162"/>
      <c r="J55" s="162"/>
      <c r="K55" s="162"/>
      <c r="L55" s="162"/>
      <c r="M55" s="162"/>
      <c r="N55" s="162"/>
      <c r="O55" s="160"/>
      <c r="P55" s="160"/>
      <c r="Q55" s="160"/>
      <c r="R55" s="160"/>
      <c r="S55" s="160"/>
      <c r="T55" s="160"/>
      <c r="U55" s="160"/>
      <c r="V55" s="160"/>
      <c r="W55" s="268" t="s">
        <v>2542</v>
      </c>
      <c r="X55" s="157"/>
      <c r="Y55" s="157"/>
      <c r="Z55" s="157"/>
      <c r="AA55" s="157"/>
      <c r="AB55" s="157"/>
      <c r="AC55" s="157"/>
      <c r="AD55" s="157"/>
      <c r="AE55" s="157"/>
      <c r="AF55" s="154"/>
      <c r="AG55" s="154"/>
      <c r="AH55" s="154"/>
      <c r="AI55" s="154"/>
      <c r="AJ55" s="154"/>
      <c r="AK55" s="160"/>
      <c r="AL55" s="160"/>
      <c r="AM55" s="160"/>
      <c r="AN55" s="162"/>
      <c r="AO55" s="162"/>
      <c r="AP55" s="162"/>
    </row>
    <row r="56" spans="9:42" ht="15" customHeight="1" x14ac:dyDescent="0.25">
      <c r="I56" s="162"/>
      <c r="J56" s="162"/>
      <c r="K56" s="162"/>
      <c r="L56" s="162"/>
      <c r="M56" s="162"/>
      <c r="N56" s="162"/>
      <c r="O56" s="160"/>
      <c r="P56" s="160"/>
      <c r="Q56" s="160"/>
      <c r="R56" s="160"/>
      <c r="S56" s="160"/>
      <c r="T56" s="160"/>
      <c r="U56" s="160"/>
      <c r="V56" s="160"/>
      <c r="W56" s="268" t="s">
        <v>3225</v>
      </c>
      <c r="X56" s="157"/>
      <c r="Y56" s="157"/>
      <c r="Z56" s="157"/>
      <c r="AA56" s="157"/>
      <c r="AB56" s="157"/>
      <c r="AC56" s="157"/>
      <c r="AD56" s="157"/>
      <c r="AE56" s="157"/>
      <c r="AF56" s="154"/>
      <c r="AG56" s="154"/>
      <c r="AH56" s="154"/>
      <c r="AI56" s="154"/>
      <c r="AJ56" s="154"/>
      <c r="AK56" s="160"/>
      <c r="AL56" s="160"/>
      <c r="AM56" s="160"/>
      <c r="AN56" s="162"/>
      <c r="AO56" s="162"/>
      <c r="AP56" s="162"/>
    </row>
    <row r="57" spans="9:42" ht="15" customHeight="1" x14ac:dyDescent="0.25">
      <c r="I57" s="162"/>
      <c r="J57" s="162"/>
      <c r="K57" s="162"/>
      <c r="L57" s="162"/>
      <c r="M57" s="162"/>
      <c r="N57" s="162"/>
      <c r="O57" s="160"/>
      <c r="P57" s="160"/>
      <c r="Q57" s="160"/>
      <c r="R57" s="160"/>
      <c r="S57" s="160"/>
      <c r="T57" s="160"/>
      <c r="U57" s="160"/>
      <c r="V57" s="160"/>
      <c r="W57" s="268" t="s">
        <v>3226</v>
      </c>
      <c r="X57" s="157"/>
      <c r="Y57" s="157"/>
      <c r="Z57" s="157"/>
      <c r="AA57" s="157"/>
      <c r="AB57" s="157"/>
      <c r="AC57" s="157"/>
      <c r="AD57" s="157"/>
      <c r="AE57" s="157"/>
      <c r="AF57" s="154"/>
      <c r="AG57" s="154"/>
      <c r="AH57" s="154"/>
      <c r="AI57" s="154"/>
      <c r="AJ57" s="154"/>
      <c r="AK57" s="160"/>
      <c r="AL57" s="160"/>
      <c r="AM57" s="160"/>
      <c r="AN57" s="162"/>
      <c r="AO57" s="162"/>
      <c r="AP57" s="162"/>
    </row>
    <row r="58" spans="9:42" ht="15" customHeight="1" x14ac:dyDescent="0.25">
      <c r="I58" s="162"/>
      <c r="J58" s="162"/>
      <c r="K58" s="162"/>
      <c r="L58" s="162"/>
      <c r="M58" s="162"/>
      <c r="N58" s="162"/>
      <c r="O58" s="160"/>
      <c r="P58" s="160"/>
      <c r="Q58" s="160"/>
      <c r="R58" s="160"/>
      <c r="S58" s="160"/>
      <c r="T58" s="160"/>
      <c r="U58" s="160"/>
      <c r="V58" s="160"/>
      <c r="W58" s="268" t="s">
        <v>3227</v>
      </c>
      <c r="X58" s="157"/>
      <c r="Y58" s="157"/>
      <c r="Z58" s="157"/>
      <c r="AA58" s="157"/>
      <c r="AB58" s="157"/>
      <c r="AC58" s="157"/>
      <c r="AD58" s="157"/>
      <c r="AE58" s="157"/>
      <c r="AF58" s="154"/>
      <c r="AG58" s="154"/>
      <c r="AH58" s="154"/>
      <c r="AI58" s="154"/>
      <c r="AJ58" s="154"/>
      <c r="AK58" s="160"/>
      <c r="AL58" s="160"/>
      <c r="AM58" s="160"/>
      <c r="AN58" s="162"/>
      <c r="AO58" s="162"/>
      <c r="AP58" s="162"/>
    </row>
    <row r="59" spans="9:42" ht="15" customHeight="1" x14ac:dyDescent="0.25">
      <c r="I59" s="162"/>
      <c r="J59" s="162"/>
      <c r="K59" s="162"/>
      <c r="L59" s="162"/>
      <c r="M59" s="162"/>
      <c r="N59" s="162"/>
      <c r="O59" s="160"/>
      <c r="P59" s="160"/>
      <c r="Q59" s="160"/>
      <c r="R59" s="160"/>
      <c r="S59" s="160"/>
      <c r="T59" s="160"/>
      <c r="U59" s="160"/>
      <c r="V59" s="160"/>
      <c r="W59" s="268" t="s">
        <v>3228</v>
      </c>
      <c r="X59" s="157"/>
      <c r="Y59" s="157"/>
      <c r="Z59" s="157"/>
      <c r="AA59" s="157"/>
      <c r="AB59" s="157"/>
      <c r="AC59" s="157"/>
      <c r="AD59" s="157"/>
      <c r="AE59" s="157"/>
      <c r="AF59" s="154"/>
      <c r="AG59" s="154"/>
      <c r="AH59" s="154"/>
      <c r="AI59" s="154"/>
      <c r="AJ59" s="154"/>
      <c r="AK59" s="160"/>
      <c r="AL59" s="160"/>
      <c r="AM59" s="160"/>
      <c r="AN59" s="162"/>
      <c r="AO59" s="162"/>
      <c r="AP59" s="162"/>
    </row>
    <row r="60" spans="9:42" ht="15" customHeight="1" x14ac:dyDescent="0.25">
      <c r="I60" s="162"/>
      <c r="J60" s="162"/>
      <c r="K60" s="162"/>
      <c r="L60" s="162"/>
      <c r="M60" s="162"/>
      <c r="N60" s="162"/>
      <c r="O60" s="160"/>
      <c r="P60" s="160"/>
      <c r="Q60" s="160"/>
      <c r="R60" s="160"/>
      <c r="S60" s="160"/>
      <c r="T60" s="160"/>
      <c r="U60" s="160"/>
      <c r="V60" s="160"/>
      <c r="W60" s="268" t="s">
        <v>3229</v>
      </c>
      <c r="X60" s="157"/>
      <c r="Y60" s="157"/>
      <c r="Z60" s="157"/>
      <c r="AA60" s="157"/>
      <c r="AB60" s="157"/>
      <c r="AC60" s="157"/>
      <c r="AD60" s="157"/>
      <c r="AE60" s="157"/>
      <c r="AF60" s="154"/>
      <c r="AG60" s="154"/>
      <c r="AH60" s="154"/>
      <c r="AI60" s="154"/>
      <c r="AJ60" s="154"/>
      <c r="AK60" s="160"/>
      <c r="AL60" s="160"/>
      <c r="AM60" s="160"/>
      <c r="AN60" s="162"/>
      <c r="AO60" s="162"/>
      <c r="AP60" s="162"/>
    </row>
    <row r="61" spans="9:42" ht="15" customHeight="1" x14ac:dyDescent="0.25">
      <c r="I61" s="162"/>
      <c r="J61" s="162"/>
      <c r="K61" s="162"/>
      <c r="L61" s="162"/>
      <c r="M61" s="162"/>
      <c r="N61" s="162"/>
      <c r="O61" s="160"/>
      <c r="P61" s="160"/>
      <c r="Q61" s="160"/>
      <c r="R61" s="160"/>
      <c r="S61" s="160"/>
      <c r="T61" s="160"/>
      <c r="U61" s="160"/>
      <c r="V61" s="160" t="s">
        <v>70</v>
      </c>
      <c r="W61" s="268" t="s">
        <v>3232</v>
      </c>
      <c r="X61" s="161"/>
      <c r="Y61" s="161"/>
      <c r="Z61" s="161"/>
      <c r="AA61" s="161"/>
      <c r="AB61" s="161"/>
      <c r="AC61" s="161"/>
      <c r="AD61" s="160"/>
      <c r="AE61" s="160"/>
      <c r="AF61" s="160"/>
      <c r="AG61" s="160"/>
      <c r="AH61" s="160"/>
      <c r="AI61" s="160"/>
      <c r="AJ61" s="160"/>
      <c r="AK61" s="160"/>
      <c r="AL61" s="160"/>
      <c r="AM61" s="160"/>
      <c r="AN61" s="162"/>
      <c r="AO61" s="162"/>
      <c r="AP61" s="162"/>
    </row>
    <row r="62" spans="9:42" ht="15" customHeight="1" x14ac:dyDescent="0.25">
      <c r="I62" s="162"/>
      <c r="J62" s="162"/>
      <c r="K62" s="162"/>
      <c r="L62" s="162"/>
      <c r="M62" s="162"/>
      <c r="N62" s="162"/>
      <c r="O62" s="160"/>
      <c r="P62" s="160"/>
      <c r="Q62" s="160"/>
      <c r="R62" s="160"/>
      <c r="S62" s="160"/>
      <c r="T62" s="160"/>
      <c r="U62" s="160"/>
      <c r="V62" s="160"/>
      <c r="W62" s="268" t="s">
        <v>3632</v>
      </c>
      <c r="X62" s="161"/>
      <c r="Y62" s="161"/>
      <c r="Z62" s="161"/>
      <c r="AA62" s="161"/>
      <c r="AB62" s="161"/>
      <c r="AC62" s="161"/>
      <c r="AD62" s="160"/>
      <c r="AE62" s="160"/>
      <c r="AF62" s="160"/>
      <c r="AG62" s="160"/>
      <c r="AH62" s="160"/>
      <c r="AI62" s="160"/>
      <c r="AJ62" s="160"/>
      <c r="AK62" s="160"/>
      <c r="AL62" s="160"/>
      <c r="AM62" s="160"/>
      <c r="AN62" s="162"/>
      <c r="AO62" s="162"/>
      <c r="AP62" s="162"/>
    </row>
    <row r="63" spans="9:42" ht="15" customHeight="1" x14ac:dyDescent="0.25">
      <c r="I63" s="162"/>
      <c r="J63" s="162"/>
      <c r="K63" s="162"/>
      <c r="L63" s="162"/>
      <c r="M63" s="162"/>
      <c r="N63" s="162"/>
      <c r="O63" s="160"/>
      <c r="P63" s="160"/>
      <c r="Q63" s="160"/>
      <c r="R63" s="160"/>
      <c r="S63" s="160"/>
      <c r="T63" s="160"/>
      <c r="U63" s="160"/>
      <c r="V63" s="160"/>
      <c r="W63" s="268" t="s">
        <v>2528</v>
      </c>
      <c r="X63" s="161"/>
      <c r="Y63" s="161"/>
      <c r="Z63" s="161"/>
      <c r="AA63" s="161"/>
      <c r="AB63" s="161"/>
      <c r="AC63" s="161"/>
      <c r="AD63" s="160"/>
      <c r="AE63" s="160"/>
      <c r="AF63" s="160"/>
      <c r="AG63" s="160"/>
      <c r="AH63" s="160"/>
      <c r="AI63" s="160"/>
      <c r="AJ63" s="160"/>
      <c r="AK63" s="160"/>
      <c r="AL63" s="160"/>
      <c r="AM63" s="160"/>
      <c r="AN63" s="162"/>
      <c r="AO63" s="162"/>
      <c r="AP63" s="162"/>
    </row>
    <row r="64" spans="9:42" ht="15" customHeight="1" x14ac:dyDescent="0.25">
      <c r="I64" s="162"/>
      <c r="J64" s="162"/>
      <c r="K64" s="162"/>
      <c r="L64" s="162"/>
      <c r="M64" s="162"/>
      <c r="N64" s="162"/>
      <c r="O64" s="160"/>
      <c r="P64" s="160"/>
      <c r="Q64" s="160"/>
      <c r="R64" s="160"/>
      <c r="S64" s="160"/>
      <c r="T64" s="160"/>
      <c r="U64" s="160"/>
      <c r="V64" s="160"/>
      <c r="W64" s="268" t="s">
        <v>2529</v>
      </c>
      <c r="X64" s="161"/>
      <c r="Y64" s="161"/>
      <c r="Z64" s="161"/>
      <c r="AA64" s="161"/>
      <c r="AB64" s="161"/>
      <c r="AC64" s="161"/>
      <c r="AD64" s="160"/>
      <c r="AE64" s="160"/>
      <c r="AF64" s="160"/>
      <c r="AG64" s="160"/>
      <c r="AH64" s="160"/>
      <c r="AI64" s="160"/>
      <c r="AJ64" s="160"/>
      <c r="AK64" s="160"/>
      <c r="AL64" s="160"/>
      <c r="AM64" s="160"/>
      <c r="AN64" s="162"/>
      <c r="AO64" s="162"/>
      <c r="AP64" s="162"/>
    </row>
    <row r="65" spans="9:42" ht="15" customHeight="1" x14ac:dyDescent="0.25">
      <c r="I65" s="162"/>
      <c r="J65" s="162"/>
      <c r="K65" s="162"/>
      <c r="L65" s="162"/>
      <c r="M65" s="162"/>
      <c r="N65" s="162"/>
      <c r="O65" s="160"/>
      <c r="P65" s="160"/>
      <c r="Q65" s="160"/>
      <c r="R65" s="160"/>
      <c r="S65" s="160"/>
      <c r="T65" s="160"/>
      <c r="U65" s="160"/>
      <c r="V65" s="160"/>
      <c r="W65" s="268" t="s">
        <v>2530</v>
      </c>
      <c r="X65" s="161"/>
      <c r="Y65" s="161"/>
      <c r="Z65" s="161"/>
      <c r="AA65" s="161"/>
      <c r="AB65" s="161"/>
      <c r="AC65" s="161"/>
      <c r="AD65" s="160"/>
      <c r="AE65" s="160"/>
      <c r="AF65" s="160"/>
      <c r="AG65" s="160"/>
      <c r="AH65" s="160"/>
      <c r="AI65" s="160"/>
      <c r="AJ65" s="160"/>
      <c r="AK65" s="160"/>
      <c r="AL65" s="160"/>
      <c r="AM65" s="160"/>
      <c r="AN65" s="162"/>
      <c r="AO65" s="162"/>
      <c r="AP65" s="162"/>
    </row>
    <row r="66" spans="9:42" ht="15" customHeight="1" x14ac:dyDescent="0.25">
      <c r="I66" s="158"/>
      <c r="J66" s="158"/>
      <c r="K66" s="158"/>
      <c r="L66" s="158"/>
      <c r="M66" s="158"/>
      <c r="N66" s="158"/>
      <c r="O66" s="160"/>
      <c r="P66" s="160"/>
      <c r="Q66" s="160"/>
      <c r="R66" s="160"/>
      <c r="S66" s="160"/>
      <c r="T66" s="160"/>
      <c r="U66" s="160"/>
      <c r="V66" s="160"/>
      <c r="W66" s="268" t="s">
        <v>2531</v>
      </c>
      <c r="X66" s="161"/>
      <c r="Y66" s="161"/>
      <c r="Z66" s="161"/>
      <c r="AA66" s="161"/>
      <c r="AB66" s="161"/>
      <c r="AC66" s="161"/>
      <c r="AD66" s="160"/>
      <c r="AE66" s="160"/>
      <c r="AF66" s="160"/>
      <c r="AG66" s="160"/>
      <c r="AH66" s="160"/>
      <c r="AI66" s="160"/>
      <c r="AJ66" s="160"/>
      <c r="AK66" s="160"/>
      <c r="AL66" s="160"/>
      <c r="AM66" s="160"/>
      <c r="AN66" s="162"/>
      <c r="AO66" s="162"/>
      <c r="AP66" s="162"/>
    </row>
    <row r="67" spans="9:42" ht="15" customHeight="1" x14ac:dyDescent="0.25">
      <c r="I67" s="158"/>
      <c r="J67" s="158"/>
      <c r="K67" s="158"/>
      <c r="L67" s="158"/>
      <c r="M67" s="158"/>
      <c r="N67" s="158"/>
      <c r="O67" s="160"/>
      <c r="P67" s="160"/>
      <c r="Q67" s="160"/>
      <c r="R67" s="160"/>
      <c r="S67" s="160"/>
      <c r="T67" s="160"/>
      <c r="U67" s="160"/>
      <c r="V67" s="160"/>
      <c r="W67" s="268" t="s">
        <v>2532</v>
      </c>
      <c r="X67" s="161"/>
      <c r="Y67" s="161"/>
      <c r="Z67" s="161"/>
      <c r="AA67" s="161"/>
      <c r="AB67" s="161"/>
      <c r="AC67" s="161"/>
      <c r="AD67" s="160"/>
      <c r="AE67" s="160"/>
      <c r="AF67" s="160"/>
      <c r="AG67" s="160"/>
      <c r="AH67" s="160"/>
      <c r="AI67" s="160"/>
      <c r="AJ67" s="160"/>
      <c r="AK67" s="160"/>
      <c r="AL67" s="160"/>
      <c r="AM67" s="160"/>
      <c r="AN67" s="162"/>
      <c r="AO67" s="162"/>
      <c r="AP67" s="162"/>
    </row>
    <row r="68" spans="9:42" ht="15" customHeight="1" x14ac:dyDescent="0.25">
      <c r="I68" s="158"/>
      <c r="J68" s="158"/>
      <c r="K68" s="158"/>
      <c r="L68" s="158"/>
      <c r="M68" s="158"/>
      <c r="N68" s="158"/>
      <c r="O68" s="160"/>
      <c r="P68" s="160"/>
      <c r="Q68" s="160"/>
      <c r="R68" s="160"/>
      <c r="S68" s="160"/>
      <c r="T68" s="160"/>
      <c r="U68" s="160"/>
      <c r="V68" s="160"/>
      <c r="X68" s="161"/>
      <c r="Y68" s="161"/>
      <c r="Z68" s="161"/>
      <c r="AA68" s="161"/>
      <c r="AB68" s="161"/>
      <c r="AC68" s="161"/>
      <c r="AD68" s="160"/>
      <c r="AE68" s="160"/>
      <c r="AF68" s="160"/>
      <c r="AG68" s="160"/>
      <c r="AH68" s="160"/>
      <c r="AI68" s="160"/>
      <c r="AJ68" s="160"/>
      <c r="AK68" s="160"/>
      <c r="AL68" s="160"/>
      <c r="AM68" s="160"/>
      <c r="AN68" s="162"/>
      <c r="AO68" s="162"/>
      <c r="AP68" s="162"/>
    </row>
    <row r="69" spans="9:42" ht="15" customHeight="1" x14ac:dyDescent="0.25">
      <c r="I69" s="158"/>
      <c r="J69" s="158"/>
      <c r="K69" s="158"/>
      <c r="L69" s="158"/>
      <c r="M69" s="158"/>
      <c r="N69" s="158"/>
      <c r="O69" s="160"/>
      <c r="P69" s="160"/>
      <c r="Q69" s="160"/>
      <c r="R69" s="160"/>
      <c r="S69" s="160"/>
      <c r="T69" s="160"/>
      <c r="U69" s="160"/>
      <c r="V69" s="160"/>
      <c r="X69" s="161"/>
      <c r="Y69" s="161"/>
      <c r="Z69" s="161"/>
      <c r="AA69" s="161"/>
      <c r="AB69" s="161"/>
      <c r="AC69" s="161"/>
      <c r="AD69" s="160"/>
      <c r="AE69" s="160"/>
      <c r="AF69" s="160"/>
      <c r="AG69" s="160"/>
      <c r="AH69" s="160"/>
      <c r="AI69" s="160"/>
      <c r="AJ69" s="160"/>
      <c r="AK69" s="160"/>
      <c r="AL69" s="160"/>
      <c r="AM69" s="160"/>
      <c r="AN69" s="162"/>
      <c r="AO69" s="162"/>
      <c r="AP69" s="162"/>
    </row>
    <row r="70" spans="9:42" ht="15" customHeight="1" x14ac:dyDescent="0.25">
      <c r="I70" s="158"/>
      <c r="J70" s="158"/>
      <c r="K70" s="158"/>
      <c r="L70" s="158"/>
      <c r="M70" s="158"/>
      <c r="N70" s="158"/>
      <c r="O70" s="160"/>
      <c r="P70" s="160"/>
      <c r="Q70" s="160"/>
      <c r="R70" s="160"/>
      <c r="S70" s="160"/>
      <c r="T70" s="160"/>
      <c r="U70" s="160"/>
      <c r="V70" s="160"/>
      <c r="X70" s="158"/>
      <c r="Y70" s="158"/>
      <c r="Z70" s="158"/>
      <c r="AA70" s="158"/>
      <c r="AB70" s="158"/>
      <c r="AC70" s="158"/>
      <c r="AD70" s="160"/>
      <c r="AE70" s="160"/>
      <c r="AF70" s="160"/>
      <c r="AG70" s="160"/>
      <c r="AH70" s="160"/>
      <c r="AI70" s="160"/>
      <c r="AJ70" s="160"/>
      <c r="AK70" s="160"/>
      <c r="AL70" s="160"/>
      <c r="AM70" s="160"/>
      <c r="AN70" s="162"/>
      <c r="AO70" s="162"/>
      <c r="AP70" s="162"/>
    </row>
    <row r="71" spans="9:42" ht="15" customHeight="1" x14ac:dyDescent="0.25">
      <c r="I71" s="158"/>
      <c r="J71" s="158"/>
      <c r="K71" s="158"/>
      <c r="L71" s="158"/>
      <c r="M71" s="158"/>
      <c r="N71" s="158"/>
      <c r="O71" s="158"/>
      <c r="P71" s="158"/>
      <c r="Q71" s="158"/>
      <c r="R71" s="158"/>
      <c r="S71" s="158"/>
      <c r="T71" s="158"/>
      <c r="U71" s="158"/>
      <c r="V71" s="158"/>
      <c r="W71" s="162"/>
      <c r="X71" s="162"/>
      <c r="Y71" s="162"/>
      <c r="Z71" s="162"/>
      <c r="AA71" s="162"/>
      <c r="AB71" s="163"/>
      <c r="AC71" s="163"/>
      <c r="AD71" s="162"/>
      <c r="AE71" s="162"/>
    </row>
    <row r="72" spans="9:42" ht="15" customHeight="1" x14ac:dyDescent="0.25">
      <c r="I72" s="158"/>
      <c r="J72" s="158"/>
      <c r="K72" s="158"/>
      <c r="L72" s="158"/>
      <c r="M72" s="158"/>
      <c r="N72" s="158"/>
      <c r="O72" s="158"/>
      <c r="P72" s="158"/>
      <c r="Q72" s="158"/>
      <c r="R72" s="158"/>
      <c r="S72" s="158"/>
      <c r="T72" s="158"/>
      <c r="U72" s="158"/>
      <c r="V72" s="158"/>
      <c r="W72" s="162"/>
      <c r="X72" s="162"/>
      <c r="Y72" s="162"/>
      <c r="Z72" s="162"/>
      <c r="AA72" s="162"/>
      <c r="AB72" s="163"/>
      <c r="AC72" s="163"/>
      <c r="AD72" s="162"/>
      <c r="AE72" s="162"/>
    </row>
    <row r="73" spans="9:42" ht="15" customHeight="1" x14ac:dyDescent="0.25">
      <c r="I73" s="158"/>
      <c r="J73" s="158"/>
      <c r="K73" s="158"/>
      <c r="L73" s="158"/>
      <c r="M73" s="158"/>
      <c r="N73" s="158"/>
      <c r="O73" s="158"/>
      <c r="P73" s="158"/>
      <c r="Q73" s="158"/>
      <c r="R73" s="158"/>
      <c r="S73" s="158"/>
      <c r="T73" s="158"/>
      <c r="U73" s="158"/>
      <c r="V73" s="158"/>
      <c r="W73" s="162"/>
      <c r="X73" s="162"/>
      <c r="Y73" s="162"/>
      <c r="Z73" s="162"/>
      <c r="AA73" s="162"/>
      <c r="AB73" s="163"/>
      <c r="AC73" s="163"/>
      <c r="AD73" s="162"/>
      <c r="AE73" s="162"/>
    </row>
    <row r="74" spans="9:42" ht="15" customHeight="1" x14ac:dyDescent="0.25">
      <c r="I74" s="158"/>
      <c r="J74" s="158"/>
      <c r="K74" s="158"/>
      <c r="L74" s="158"/>
      <c r="M74" s="158"/>
      <c r="N74" s="158"/>
      <c r="O74" s="158"/>
      <c r="P74" s="158"/>
      <c r="Q74" s="158"/>
      <c r="R74" s="158"/>
      <c r="S74" s="158"/>
      <c r="T74" s="158"/>
      <c r="U74" s="158"/>
      <c r="V74" s="158"/>
      <c r="W74" s="162"/>
      <c r="X74" s="162"/>
      <c r="Y74" s="162"/>
      <c r="Z74" s="162"/>
      <c r="AA74" s="162"/>
      <c r="AB74" s="163"/>
      <c r="AC74" s="163"/>
      <c r="AD74" s="162"/>
      <c r="AE74" s="162"/>
    </row>
    <row r="75" spans="9:42" ht="15" customHeight="1" x14ac:dyDescent="0.25">
      <c r="I75" s="158"/>
      <c r="J75" s="158"/>
      <c r="K75" s="158"/>
      <c r="L75" s="158"/>
      <c r="M75" s="158"/>
      <c r="N75" s="158"/>
      <c r="O75" s="158"/>
      <c r="P75" s="158"/>
      <c r="Q75" s="158"/>
      <c r="R75" s="158"/>
      <c r="S75" s="158"/>
      <c r="T75" s="158"/>
      <c r="U75" s="158"/>
      <c r="V75" s="158"/>
      <c r="W75" s="162"/>
      <c r="X75" s="162"/>
      <c r="Y75" s="162"/>
      <c r="Z75" s="162"/>
      <c r="AA75" s="162"/>
      <c r="AB75" s="163"/>
      <c r="AC75" s="163"/>
      <c r="AD75" s="162"/>
      <c r="AE75" s="162"/>
    </row>
    <row r="76" spans="9:42" ht="15" customHeight="1" x14ac:dyDescent="0.25">
      <c r="I76" s="158"/>
      <c r="J76" s="158"/>
      <c r="K76" s="158"/>
      <c r="L76" s="158"/>
      <c r="M76" s="158"/>
      <c r="N76" s="158"/>
      <c r="O76" s="158"/>
      <c r="P76" s="158"/>
      <c r="Q76" s="158"/>
      <c r="R76" s="158"/>
      <c r="S76" s="158"/>
      <c r="T76" s="158"/>
      <c r="U76" s="158"/>
      <c r="V76" s="158"/>
      <c r="W76" s="162"/>
      <c r="X76" s="162"/>
      <c r="Y76" s="162"/>
      <c r="Z76" s="162"/>
      <c r="AA76" s="162"/>
      <c r="AB76" s="163"/>
      <c r="AC76" s="163"/>
      <c r="AD76" s="162"/>
      <c r="AE76" s="162"/>
    </row>
    <row r="77" spans="9:42" ht="15" customHeight="1" x14ac:dyDescent="0.25">
      <c r="I77" s="158"/>
      <c r="J77" s="158"/>
      <c r="K77" s="158"/>
      <c r="L77" s="158"/>
      <c r="M77" s="158"/>
      <c r="N77" s="158"/>
      <c r="O77" s="158"/>
      <c r="P77" s="158"/>
      <c r="Q77" s="158"/>
      <c r="R77" s="158"/>
      <c r="S77" s="158"/>
      <c r="T77" s="158"/>
      <c r="U77" s="158"/>
      <c r="V77" s="158"/>
      <c r="W77" s="162"/>
      <c r="X77" s="162"/>
      <c r="Y77" s="162"/>
      <c r="Z77" s="162"/>
      <c r="AA77" s="162"/>
      <c r="AB77" s="163"/>
      <c r="AC77" s="163"/>
      <c r="AD77" s="162"/>
      <c r="AE77" s="162"/>
    </row>
    <row r="78" spans="9:42" ht="15" customHeight="1" x14ac:dyDescent="0.25">
      <c r="I78" s="158"/>
      <c r="J78" s="158"/>
      <c r="K78" s="158"/>
      <c r="L78" s="158"/>
      <c r="M78" s="158"/>
      <c r="N78" s="158"/>
      <c r="O78" s="158"/>
      <c r="P78" s="158"/>
      <c r="Q78" s="158"/>
      <c r="R78" s="158"/>
      <c r="S78" s="158"/>
      <c r="T78" s="158"/>
      <c r="U78" s="158"/>
      <c r="V78" s="158"/>
      <c r="W78" s="162"/>
      <c r="X78" s="162"/>
      <c r="Y78" s="162"/>
      <c r="Z78" s="162"/>
      <c r="AA78" s="162"/>
      <c r="AB78" s="163"/>
      <c r="AC78" s="163"/>
      <c r="AD78" s="162"/>
      <c r="AE78" s="162"/>
    </row>
    <row r="79" spans="9:42" ht="15" customHeight="1" x14ac:dyDescent="0.25">
      <c r="I79" s="158"/>
      <c r="J79" s="158"/>
      <c r="K79" s="158"/>
      <c r="L79" s="158"/>
      <c r="M79" s="158"/>
      <c r="N79" s="158"/>
      <c r="O79" s="158"/>
      <c r="P79" s="158"/>
      <c r="Q79" s="158"/>
      <c r="R79" s="158"/>
      <c r="S79" s="158"/>
      <c r="T79" s="158"/>
      <c r="U79" s="158"/>
      <c r="V79" s="158"/>
      <c r="W79" s="162"/>
      <c r="X79" s="162"/>
      <c r="Y79" s="162"/>
      <c r="Z79" s="162"/>
      <c r="AA79" s="162"/>
      <c r="AB79" s="163"/>
      <c r="AC79" s="163"/>
      <c r="AD79" s="162"/>
      <c r="AE79" s="162"/>
    </row>
    <row r="80" spans="9:42" ht="15" customHeight="1" x14ac:dyDescent="0.25">
      <c r="I80" s="158"/>
      <c r="J80" s="158"/>
      <c r="K80" s="158"/>
      <c r="L80" s="158"/>
      <c r="M80" s="158"/>
      <c r="N80" s="158"/>
      <c r="O80" s="158"/>
      <c r="P80" s="158"/>
      <c r="Q80" s="158"/>
      <c r="R80" s="158"/>
      <c r="S80" s="158"/>
      <c r="T80" s="158"/>
      <c r="U80" s="158"/>
      <c r="V80" s="158"/>
      <c r="W80" s="162"/>
      <c r="X80" s="162"/>
      <c r="Y80" s="162"/>
      <c r="Z80" s="162"/>
      <c r="AA80" s="162"/>
      <c r="AB80" s="163"/>
      <c r="AC80" s="163"/>
      <c r="AD80" s="162"/>
      <c r="AE80" s="162"/>
    </row>
    <row r="81" spans="9:31" ht="15" customHeight="1" x14ac:dyDescent="0.25">
      <c r="I81" s="158"/>
      <c r="J81" s="158"/>
      <c r="K81" s="158"/>
      <c r="L81" s="158"/>
      <c r="M81" s="158"/>
      <c r="N81" s="158"/>
      <c r="O81" s="158"/>
      <c r="P81" s="158"/>
      <c r="Q81" s="158"/>
      <c r="R81" s="158"/>
      <c r="S81" s="158"/>
      <c r="T81" s="158"/>
      <c r="U81" s="158"/>
      <c r="V81" s="158"/>
      <c r="W81" s="162"/>
      <c r="X81" s="162"/>
      <c r="Y81" s="162"/>
      <c r="Z81" s="162"/>
      <c r="AA81" s="162"/>
      <c r="AB81" s="163"/>
      <c r="AC81" s="163"/>
      <c r="AD81" s="162"/>
      <c r="AE81" s="162"/>
    </row>
    <row r="82" spans="9:31" ht="15" customHeight="1" x14ac:dyDescent="0.25">
      <c r="I82" s="158"/>
      <c r="J82" s="158"/>
      <c r="K82" s="158"/>
      <c r="L82" s="158"/>
      <c r="M82" s="158"/>
      <c r="N82" s="158"/>
      <c r="O82" s="158"/>
      <c r="P82" s="158"/>
      <c r="Q82" s="158"/>
      <c r="R82" s="158"/>
      <c r="S82" s="158"/>
      <c r="T82" s="158"/>
      <c r="U82" s="158"/>
      <c r="V82" s="158"/>
      <c r="W82" s="162"/>
      <c r="X82" s="162"/>
      <c r="Y82" s="162"/>
      <c r="Z82" s="162"/>
      <c r="AA82" s="162"/>
      <c r="AB82" s="163"/>
      <c r="AC82" s="163"/>
    </row>
    <row r="83" spans="9:31" ht="15" customHeight="1" x14ac:dyDescent="0.25">
      <c r="I83" s="158"/>
      <c r="J83" s="158"/>
      <c r="K83" s="158"/>
      <c r="L83" s="158"/>
      <c r="M83" s="158"/>
      <c r="N83" s="158"/>
      <c r="O83" s="158"/>
      <c r="P83" s="158"/>
      <c r="Q83" s="158"/>
      <c r="R83" s="158"/>
      <c r="S83" s="158"/>
      <c r="T83" s="158"/>
      <c r="U83" s="158"/>
      <c r="V83" s="158"/>
      <c r="W83" s="162"/>
      <c r="X83" s="162"/>
      <c r="Y83" s="162"/>
      <c r="Z83" s="162"/>
      <c r="AA83" s="162"/>
      <c r="AB83" s="163"/>
      <c r="AC83" s="163"/>
    </row>
    <row r="84" spans="9:31" ht="15" customHeight="1" x14ac:dyDescent="0.25">
      <c r="I84" s="158"/>
      <c r="J84" s="158"/>
      <c r="K84" s="158"/>
      <c r="L84" s="158"/>
      <c r="M84" s="158"/>
      <c r="N84" s="158"/>
      <c r="O84" s="158"/>
      <c r="P84" s="158"/>
      <c r="Q84" s="158"/>
      <c r="R84" s="158"/>
      <c r="S84" s="158"/>
      <c r="T84" s="158"/>
      <c r="U84" s="158"/>
      <c r="V84" s="158"/>
      <c r="W84" s="162"/>
      <c r="X84" s="162"/>
      <c r="Y84" s="162"/>
      <c r="Z84" s="162"/>
      <c r="AA84" s="162"/>
      <c r="AB84" s="163"/>
      <c r="AC84" s="163"/>
    </row>
    <row r="85" spans="9:31" ht="15" customHeight="1" x14ac:dyDescent="0.25">
      <c r="I85" s="158"/>
      <c r="J85" s="158"/>
      <c r="K85" s="158"/>
      <c r="L85" s="158"/>
      <c r="M85" s="158"/>
      <c r="N85" s="158"/>
      <c r="O85" s="158"/>
      <c r="P85" s="158"/>
      <c r="Q85" s="158"/>
      <c r="R85" s="158"/>
      <c r="S85" s="158"/>
      <c r="T85" s="158"/>
      <c r="U85" s="158"/>
      <c r="V85" s="158"/>
      <c r="W85" s="162"/>
      <c r="X85" s="162"/>
      <c r="Y85" s="162"/>
      <c r="Z85" s="162"/>
      <c r="AA85" s="162"/>
      <c r="AB85" s="163"/>
      <c r="AC85" s="163"/>
    </row>
    <row r="86" spans="9:31" ht="15" customHeight="1" x14ac:dyDescent="0.25">
      <c r="I86" s="158"/>
      <c r="J86" s="158"/>
      <c r="K86" s="158"/>
      <c r="L86" s="158"/>
      <c r="M86" s="158"/>
      <c r="N86" s="158"/>
      <c r="O86" s="158"/>
      <c r="P86" s="158"/>
      <c r="Q86" s="158"/>
      <c r="R86" s="158"/>
      <c r="S86" s="158"/>
      <c r="T86" s="158"/>
      <c r="U86" s="158"/>
      <c r="V86" s="158"/>
      <c r="W86" s="162"/>
      <c r="X86" s="162"/>
      <c r="Y86" s="162"/>
      <c r="Z86" s="162"/>
      <c r="AA86" s="162"/>
      <c r="AB86" s="163"/>
      <c r="AC86" s="163"/>
    </row>
    <row r="87" spans="9:31" ht="15" customHeight="1" x14ac:dyDescent="0.25">
      <c r="I87" s="158"/>
      <c r="J87" s="158"/>
      <c r="K87" s="158"/>
      <c r="L87" s="158"/>
      <c r="M87" s="158"/>
      <c r="N87" s="158"/>
      <c r="O87" s="158"/>
      <c r="P87" s="158"/>
      <c r="Q87" s="158"/>
      <c r="R87" s="158"/>
      <c r="S87" s="158"/>
      <c r="T87" s="158"/>
      <c r="U87" s="158"/>
      <c r="V87" s="158"/>
      <c r="W87" s="162"/>
      <c r="X87" s="162"/>
      <c r="Y87" s="162"/>
      <c r="Z87" s="162"/>
      <c r="AA87" s="162"/>
      <c r="AB87" s="163"/>
      <c r="AC87" s="163"/>
    </row>
    <row r="88" spans="9:31" x14ac:dyDescent="0.25">
      <c r="I88" s="158"/>
      <c r="J88" s="158"/>
      <c r="K88" s="158"/>
      <c r="L88" s="158"/>
      <c r="M88" s="158"/>
      <c r="N88" s="158"/>
      <c r="O88" s="158"/>
      <c r="P88" s="158"/>
      <c r="Q88" s="158"/>
      <c r="R88" s="158"/>
      <c r="S88" s="158"/>
      <c r="T88" s="158"/>
      <c r="U88" s="158"/>
      <c r="V88" s="158"/>
      <c r="W88" s="162"/>
      <c r="X88" s="162"/>
      <c r="Y88" s="162"/>
      <c r="Z88" s="162"/>
      <c r="AA88" s="162"/>
      <c r="AB88" s="163"/>
      <c r="AC88" s="163"/>
    </row>
    <row r="89" spans="9:31" x14ac:dyDescent="0.25">
      <c r="I89" s="158"/>
      <c r="J89" s="158"/>
      <c r="K89" s="158"/>
      <c r="L89" s="158"/>
      <c r="M89" s="158"/>
      <c r="N89" s="158"/>
      <c r="O89" s="158"/>
      <c r="P89" s="158"/>
      <c r="Q89" s="158"/>
      <c r="R89" s="158"/>
      <c r="S89" s="158"/>
      <c r="T89" s="158"/>
      <c r="U89" s="158"/>
      <c r="V89" s="158"/>
      <c r="W89" s="162"/>
      <c r="X89" s="162"/>
      <c r="Y89" s="162"/>
      <c r="Z89" s="162"/>
      <c r="AA89" s="162"/>
      <c r="AB89" s="163"/>
      <c r="AC89" s="163"/>
    </row>
    <row r="90" spans="9:31" x14ac:dyDescent="0.25">
      <c r="I90" s="158"/>
      <c r="J90" s="158"/>
      <c r="K90" s="158"/>
      <c r="L90" s="158"/>
      <c r="M90" s="158"/>
      <c r="N90" s="158"/>
      <c r="O90" s="158"/>
      <c r="P90" s="158"/>
      <c r="Q90" s="158"/>
      <c r="R90" s="158"/>
      <c r="S90" s="158"/>
      <c r="T90" s="158"/>
      <c r="U90" s="158"/>
      <c r="V90" s="158"/>
      <c r="W90" s="162"/>
      <c r="X90" s="162"/>
      <c r="Y90" s="162"/>
      <c r="Z90" s="162"/>
      <c r="AA90" s="162"/>
      <c r="AB90" s="163"/>
      <c r="AC90" s="163"/>
    </row>
    <row r="91" spans="9:31" x14ac:dyDescent="0.25">
      <c r="I91" s="158"/>
      <c r="J91" s="158"/>
      <c r="K91" s="158"/>
      <c r="L91" s="158"/>
      <c r="M91" s="158"/>
      <c r="N91" s="158"/>
      <c r="O91" s="158"/>
      <c r="P91" s="158"/>
      <c r="Q91" s="158"/>
      <c r="R91" s="158"/>
      <c r="S91" s="158"/>
      <c r="T91" s="158"/>
      <c r="U91" s="158"/>
      <c r="V91" s="158"/>
      <c r="W91" s="162"/>
      <c r="X91" s="162"/>
      <c r="Y91" s="162"/>
      <c r="Z91" s="162"/>
      <c r="AA91" s="162"/>
      <c r="AB91" s="163"/>
      <c r="AC91" s="163"/>
    </row>
    <row r="92" spans="9:31" x14ac:dyDescent="0.25">
      <c r="I92" s="158"/>
      <c r="J92" s="158"/>
      <c r="K92" s="158"/>
      <c r="L92" s="158"/>
      <c r="M92" s="158"/>
      <c r="N92" s="158"/>
      <c r="O92" s="158"/>
      <c r="P92" s="158"/>
      <c r="Q92" s="158"/>
      <c r="R92" s="158"/>
      <c r="S92" s="158"/>
      <c r="T92" s="158"/>
      <c r="U92" s="158"/>
      <c r="V92" s="158"/>
      <c r="W92" s="162"/>
      <c r="X92" s="162"/>
      <c r="Y92" s="162"/>
      <c r="Z92" s="162"/>
      <c r="AA92" s="162"/>
      <c r="AB92" s="163"/>
      <c r="AC92" s="163"/>
    </row>
    <row r="93" spans="9:31" x14ac:dyDescent="0.25">
      <c r="I93" s="158"/>
      <c r="J93" s="158"/>
      <c r="K93" s="158"/>
      <c r="L93" s="158"/>
      <c r="M93" s="158"/>
      <c r="N93" s="158"/>
      <c r="O93" s="158"/>
      <c r="P93" s="158"/>
      <c r="Q93" s="158"/>
      <c r="R93" s="158"/>
      <c r="S93" s="158"/>
      <c r="T93" s="158"/>
      <c r="U93" s="158"/>
      <c r="V93" s="158"/>
      <c r="W93" s="162"/>
      <c r="X93" s="162"/>
      <c r="Y93" s="162"/>
      <c r="Z93" s="162"/>
      <c r="AA93" s="162"/>
      <c r="AB93" s="163"/>
      <c r="AC93" s="163"/>
    </row>
    <row r="94" spans="9:31" x14ac:dyDescent="0.25">
      <c r="I94" s="158"/>
      <c r="J94" s="158"/>
      <c r="K94" s="158"/>
      <c r="L94" s="158"/>
      <c r="M94" s="158"/>
      <c r="N94" s="158"/>
      <c r="O94" s="158"/>
      <c r="P94" s="158"/>
      <c r="Q94" s="158"/>
      <c r="R94" s="158"/>
      <c r="S94" s="158"/>
      <c r="T94" s="158"/>
      <c r="U94" s="158"/>
      <c r="V94" s="158"/>
      <c r="W94" s="162"/>
      <c r="X94" s="162"/>
      <c r="Y94" s="162"/>
      <c r="Z94" s="162"/>
      <c r="AA94" s="162"/>
      <c r="AB94" s="163"/>
      <c r="AC94" s="163"/>
    </row>
    <row r="95" spans="9:31" x14ac:dyDescent="0.25">
      <c r="I95" s="158"/>
      <c r="J95" s="158"/>
      <c r="K95" s="158"/>
      <c r="L95" s="158"/>
      <c r="M95" s="158"/>
      <c r="N95" s="158"/>
      <c r="O95" s="160"/>
      <c r="P95" s="160"/>
      <c r="Q95" s="160"/>
      <c r="R95" s="160"/>
      <c r="S95" s="160"/>
      <c r="T95" s="160"/>
      <c r="U95" s="160"/>
      <c r="V95" s="160"/>
      <c r="W95" s="162"/>
      <c r="X95" s="162"/>
      <c r="Y95" s="162"/>
      <c r="Z95" s="162"/>
      <c r="AA95" s="162"/>
      <c r="AB95" s="163"/>
      <c r="AC95" s="163"/>
    </row>
    <row r="96" spans="9:31" x14ac:dyDescent="0.25">
      <c r="I96" s="158"/>
      <c r="J96" s="158"/>
      <c r="K96" s="158"/>
      <c r="L96" s="158"/>
      <c r="M96" s="158"/>
      <c r="N96" s="158"/>
      <c r="O96" s="160"/>
      <c r="P96" s="160"/>
      <c r="Q96" s="160"/>
      <c r="R96" s="160"/>
      <c r="S96" s="160"/>
      <c r="T96" s="160"/>
      <c r="U96" s="160"/>
      <c r="V96" s="160"/>
      <c r="W96" s="162"/>
      <c r="X96" s="162"/>
      <c r="Y96" s="162"/>
      <c r="Z96" s="162"/>
      <c r="AA96" s="162"/>
      <c r="AB96" s="163"/>
      <c r="AC96" s="163"/>
    </row>
    <row r="97" spans="9:29" x14ac:dyDescent="0.25">
      <c r="I97" s="158"/>
      <c r="J97" s="158"/>
      <c r="K97" s="158"/>
      <c r="L97" s="158"/>
      <c r="M97" s="158"/>
      <c r="N97" s="158"/>
      <c r="O97" s="160"/>
      <c r="P97" s="160"/>
      <c r="Q97" s="160"/>
      <c r="R97" s="160"/>
      <c r="S97" s="160"/>
      <c r="T97" s="160"/>
      <c r="U97" s="160"/>
      <c r="V97" s="160"/>
      <c r="W97" s="162"/>
      <c r="X97" s="162"/>
      <c r="Y97" s="162"/>
      <c r="Z97" s="162"/>
      <c r="AA97" s="162"/>
      <c r="AB97" s="163"/>
      <c r="AC97" s="163"/>
    </row>
    <row r="98" spans="9:29" x14ac:dyDescent="0.25">
      <c r="I98" s="158"/>
      <c r="J98" s="158"/>
      <c r="K98" s="158"/>
      <c r="L98" s="158"/>
      <c r="M98" s="158"/>
      <c r="N98" s="158"/>
      <c r="O98" s="160"/>
      <c r="P98" s="160"/>
      <c r="Q98" s="160"/>
      <c r="R98" s="160"/>
      <c r="S98" s="160"/>
      <c r="T98" s="160"/>
      <c r="U98" s="160"/>
      <c r="V98" s="160"/>
      <c r="W98" s="162"/>
      <c r="X98" s="162"/>
      <c r="Y98" s="162"/>
      <c r="Z98" s="162"/>
      <c r="AA98" s="162"/>
      <c r="AB98" s="163"/>
      <c r="AC98" s="163"/>
    </row>
    <row r="99" spans="9:29" x14ac:dyDescent="0.25">
      <c r="I99" s="158"/>
      <c r="J99" s="158"/>
      <c r="K99" s="158"/>
      <c r="L99" s="158"/>
      <c r="M99" s="158"/>
      <c r="N99" s="158"/>
      <c r="O99" s="160"/>
      <c r="P99" s="160"/>
      <c r="Q99" s="160"/>
      <c r="R99" s="160"/>
      <c r="S99" s="160"/>
      <c r="T99" s="160"/>
      <c r="U99" s="160"/>
      <c r="V99" s="160"/>
      <c r="W99" s="162"/>
      <c r="X99" s="162"/>
      <c r="Y99" s="162"/>
      <c r="Z99" s="162"/>
      <c r="AA99" s="162"/>
      <c r="AB99" s="163"/>
      <c r="AC99" s="163"/>
    </row>
    <row r="100" spans="9:29" x14ac:dyDescent="0.25">
      <c r="I100" s="158"/>
      <c r="J100" s="158"/>
      <c r="K100" s="158"/>
      <c r="L100" s="158"/>
      <c r="M100" s="158"/>
      <c r="N100" s="158"/>
      <c r="O100" s="160"/>
      <c r="P100" s="160"/>
      <c r="Q100" s="160"/>
      <c r="R100" s="160"/>
      <c r="S100" s="160"/>
      <c r="T100" s="160"/>
      <c r="U100" s="160"/>
      <c r="V100" s="160"/>
      <c r="W100" s="162"/>
      <c r="X100" s="162"/>
      <c r="Y100" s="162"/>
      <c r="Z100" s="162"/>
      <c r="AA100" s="162"/>
      <c r="AB100" s="163"/>
      <c r="AC100" s="163"/>
    </row>
    <row r="101" spans="9:29" x14ac:dyDescent="0.25">
      <c r="I101" s="158"/>
      <c r="J101" s="158"/>
      <c r="K101" s="158"/>
      <c r="L101" s="158"/>
      <c r="M101" s="158"/>
      <c r="N101" s="158"/>
      <c r="O101" s="160"/>
      <c r="P101" s="160"/>
      <c r="Q101" s="160"/>
      <c r="R101" s="160"/>
      <c r="S101" s="160"/>
      <c r="T101" s="160"/>
      <c r="U101" s="160"/>
      <c r="V101" s="160"/>
      <c r="W101" s="162"/>
      <c r="X101" s="162"/>
      <c r="Y101" s="162"/>
      <c r="Z101" s="162"/>
      <c r="AA101" s="162"/>
      <c r="AB101" s="163"/>
      <c r="AC101" s="163"/>
    </row>
    <row r="102" spans="9:29" x14ac:dyDescent="0.25">
      <c r="I102" s="158"/>
      <c r="J102" s="158"/>
      <c r="K102" s="158"/>
      <c r="L102" s="158"/>
      <c r="M102" s="158"/>
      <c r="N102" s="158"/>
      <c r="O102" s="160"/>
      <c r="P102" s="160"/>
      <c r="Q102" s="160"/>
      <c r="R102" s="160"/>
      <c r="S102" s="160"/>
      <c r="T102" s="160"/>
      <c r="U102" s="160"/>
      <c r="V102" s="160"/>
      <c r="W102" s="162"/>
      <c r="X102" s="162"/>
      <c r="Y102" s="162"/>
      <c r="Z102" s="162"/>
      <c r="AA102" s="162"/>
      <c r="AB102" s="163"/>
      <c r="AC102" s="163"/>
    </row>
    <row r="103" spans="9:29" x14ac:dyDescent="0.25">
      <c r="I103" s="158"/>
      <c r="J103" s="158"/>
      <c r="K103" s="158"/>
      <c r="L103" s="158"/>
      <c r="M103" s="158"/>
      <c r="N103" s="158"/>
      <c r="O103" s="160"/>
      <c r="P103" s="160"/>
      <c r="Q103" s="160"/>
      <c r="R103" s="160"/>
      <c r="S103" s="160"/>
      <c r="T103" s="160"/>
      <c r="U103" s="160"/>
      <c r="V103" s="160"/>
      <c r="W103" s="162"/>
      <c r="X103" s="162"/>
      <c r="Y103" s="162"/>
      <c r="Z103" s="162"/>
      <c r="AA103" s="162"/>
      <c r="AB103" s="163"/>
      <c r="AC103" s="163"/>
    </row>
    <row r="104" spans="9:29" x14ac:dyDescent="0.25">
      <c r="I104" s="158"/>
      <c r="J104" s="158"/>
      <c r="K104" s="158"/>
      <c r="L104" s="158"/>
      <c r="M104" s="158"/>
      <c r="N104" s="158"/>
      <c r="O104" s="160"/>
      <c r="P104" s="160"/>
      <c r="Q104" s="160"/>
      <c r="R104" s="160"/>
      <c r="S104" s="160"/>
      <c r="T104" s="160"/>
      <c r="U104" s="160"/>
      <c r="V104" s="160"/>
      <c r="W104" s="162"/>
      <c r="X104" s="162"/>
      <c r="Y104" s="162"/>
      <c r="Z104" s="162"/>
      <c r="AA104" s="162"/>
      <c r="AB104" s="163"/>
      <c r="AC104" s="163"/>
    </row>
    <row r="105" spans="9:29" x14ac:dyDescent="0.25">
      <c r="I105" s="158"/>
      <c r="J105" s="158"/>
      <c r="K105" s="158"/>
      <c r="L105" s="158"/>
      <c r="M105" s="158"/>
      <c r="N105" s="158"/>
      <c r="O105" s="160"/>
      <c r="P105" s="160"/>
      <c r="Q105" s="160"/>
      <c r="R105" s="160"/>
      <c r="S105" s="160"/>
      <c r="T105" s="160"/>
      <c r="U105" s="160"/>
      <c r="V105" s="160"/>
      <c r="W105" s="162"/>
      <c r="X105" s="162"/>
      <c r="Y105" s="162"/>
      <c r="Z105" s="162"/>
      <c r="AA105" s="162"/>
      <c r="AB105" s="163"/>
      <c r="AC105" s="163"/>
    </row>
    <row r="106" spans="9:29" x14ac:dyDescent="0.25">
      <c r="I106" s="158"/>
      <c r="J106" s="158"/>
      <c r="K106" s="158"/>
      <c r="L106" s="158"/>
      <c r="M106" s="158"/>
      <c r="N106" s="158"/>
      <c r="O106" s="160"/>
      <c r="P106" s="160"/>
      <c r="Q106" s="160"/>
      <c r="R106" s="160"/>
      <c r="S106" s="160"/>
      <c r="T106" s="160"/>
      <c r="U106" s="160"/>
      <c r="V106" s="160"/>
      <c r="W106" s="162"/>
      <c r="X106" s="162"/>
      <c r="Y106" s="162"/>
      <c r="Z106" s="162"/>
      <c r="AA106" s="162"/>
      <c r="AB106" s="163"/>
      <c r="AC106" s="163"/>
    </row>
    <row r="107" spans="9:29" x14ac:dyDescent="0.25">
      <c r="I107" s="158"/>
      <c r="J107" s="158"/>
      <c r="K107" s="158"/>
      <c r="L107" s="158"/>
      <c r="M107" s="158"/>
      <c r="N107" s="158"/>
      <c r="O107" s="160"/>
      <c r="P107" s="160"/>
      <c r="Q107" s="160"/>
      <c r="R107" s="160"/>
      <c r="S107" s="160"/>
      <c r="T107" s="160"/>
      <c r="U107" s="160"/>
      <c r="V107" s="160"/>
      <c r="W107" s="162"/>
      <c r="X107" s="162"/>
      <c r="Y107" s="162"/>
      <c r="Z107" s="162"/>
      <c r="AA107" s="162"/>
      <c r="AB107" s="163"/>
      <c r="AC107" s="163"/>
    </row>
    <row r="108" spans="9:29" x14ac:dyDescent="0.25">
      <c r="I108" s="158"/>
      <c r="J108" s="158"/>
      <c r="K108" s="158"/>
      <c r="L108" s="158"/>
      <c r="M108" s="158"/>
      <c r="N108" s="158"/>
      <c r="O108" s="160"/>
      <c r="P108" s="160"/>
      <c r="Q108" s="160"/>
      <c r="R108" s="160"/>
      <c r="S108" s="160"/>
      <c r="T108" s="160"/>
      <c r="U108" s="160"/>
      <c r="V108" s="160"/>
      <c r="W108" s="162"/>
      <c r="X108" s="162"/>
      <c r="Y108" s="162"/>
      <c r="Z108" s="162"/>
      <c r="AA108" s="162"/>
      <c r="AB108" s="163"/>
      <c r="AC108" s="163"/>
    </row>
    <row r="109" spans="9:29" x14ac:dyDescent="0.25">
      <c r="I109" s="158"/>
      <c r="J109" s="158"/>
      <c r="K109" s="158"/>
      <c r="L109" s="158"/>
      <c r="M109" s="158"/>
      <c r="N109" s="158"/>
      <c r="O109" s="160"/>
      <c r="P109" s="160"/>
      <c r="Q109" s="160"/>
      <c r="R109" s="160"/>
      <c r="S109" s="160"/>
      <c r="T109" s="160"/>
      <c r="U109" s="160"/>
      <c r="V109" s="160"/>
      <c r="W109" s="162"/>
      <c r="X109" s="162"/>
      <c r="Y109" s="162"/>
      <c r="Z109" s="162"/>
      <c r="AA109" s="162"/>
      <c r="AB109" s="163"/>
      <c r="AC109" s="163"/>
    </row>
    <row r="110" spans="9:29" x14ac:dyDescent="0.25">
      <c r="I110" s="158"/>
      <c r="J110" s="158"/>
      <c r="K110" s="158"/>
      <c r="L110" s="158"/>
      <c r="M110" s="158"/>
      <c r="N110" s="158"/>
      <c r="O110" s="160"/>
      <c r="P110" s="160"/>
      <c r="Q110" s="160"/>
      <c r="R110" s="160"/>
      <c r="S110" s="160"/>
      <c r="T110" s="160"/>
      <c r="U110" s="160"/>
      <c r="V110" s="160"/>
      <c r="W110" s="162"/>
      <c r="X110" s="162"/>
      <c r="Y110" s="162"/>
      <c r="Z110" s="162"/>
      <c r="AA110" s="162"/>
      <c r="AB110" s="163"/>
      <c r="AC110" s="163"/>
    </row>
    <row r="111" spans="9:29" x14ac:dyDescent="0.25">
      <c r="I111" s="158"/>
      <c r="J111" s="158"/>
      <c r="K111" s="158"/>
      <c r="L111" s="158"/>
      <c r="M111" s="158"/>
      <c r="N111" s="158"/>
      <c r="O111" s="160"/>
      <c r="P111" s="160"/>
      <c r="Q111" s="160"/>
      <c r="R111" s="160"/>
      <c r="S111" s="160"/>
      <c r="T111" s="160"/>
      <c r="U111" s="160"/>
      <c r="V111" s="160"/>
      <c r="W111" s="162"/>
      <c r="X111" s="162"/>
      <c r="Y111" s="162"/>
      <c r="Z111" s="162"/>
      <c r="AA111" s="162"/>
      <c r="AB111" s="163"/>
      <c r="AC111" s="163"/>
    </row>
    <row r="112" spans="9:29" x14ac:dyDescent="0.25">
      <c r="I112" s="158"/>
      <c r="J112" s="158"/>
      <c r="K112" s="158"/>
      <c r="L112" s="158"/>
      <c r="M112" s="158"/>
      <c r="N112" s="158"/>
      <c r="O112" s="160"/>
      <c r="P112" s="160"/>
      <c r="Q112" s="160"/>
      <c r="R112" s="160"/>
      <c r="S112" s="160"/>
      <c r="T112" s="160"/>
      <c r="U112" s="160"/>
      <c r="V112" s="160"/>
      <c r="W112" s="162"/>
      <c r="X112" s="162"/>
      <c r="Y112" s="162"/>
      <c r="Z112" s="162"/>
      <c r="AA112" s="162"/>
      <c r="AB112" s="163"/>
      <c r="AC112" s="163"/>
    </row>
    <row r="113" spans="9:29" x14ac:dyDescent="0.25">
      <c r="I113" s="158"/>
      <c r="J113" s="158"/>
      <c r="K113" s="158"/>
      <c r="L113" s="158"/>
      <c r="M113" s="158"/>
      <c r="N113" s="158"/>
      <c r="O113" s="160"/>
      <c r="P113" s="160"/>
      <c r="Q113" s="160"/>
      <c r="R113" s="160"/>
      <c r="S113" s="160"/>
      <c r="T113" s="160"/>
      <c r="U113" s="160"/>
      <c r="V113" s="160"/>
      <c r="W113" s="162"/>
      <c r="X113" s="162"/>
      <c r="Y113" s="162"/>
      <c r="Z113" s="162"/>
      <c r="AA113" s="162"/>
      <c r="AB113" s="163"/>
      <c r="AC113" s="163"/>
    </row>
    <row r="114" spans="9:29" x14ac:dyDescent="0.25">
      <c r="I114" s="158"/>
      <c r="J114" s="158"/>
      <c r="K114" s="158"/>
      <c r="L114" s="158"/>
      <c r="M114" s="158"/>
      <c r="N114" s="158"/>
      <c r="O114" s="160"/>
      <c r="P114" s="160"/>
      <c r="Q114" s="160"/>
      <c r="R114" s="160"/>
      <c r="S114" s="160"/>
      <c r="T114" s="160"/>
      <c r="U114" s="160"/>
      <c r="V114" s="160"/>
      <c r="W114" s="162"/>
      <c r="X114" s="162"/>
      <c r="Y114" s="162"/>
      <c r="Z114" s="162"/>
      <c r="AA114" s="162"/>
      <c r="AB114" s="163"/>
      <c r="AC114" s="163"/>
    </row>
    <row r="115" spans="9:29" x14ac:dyDescent="0.25">
      <c r="I115" s="158"/>
      <c r="J115" s="158"/>
      <c r="K115" s="158"/>
      <c r="L115" s="158"/>
      <c r="M115" s="158"/>
      <c r="N115" s="158"/>
      <c r="O115" s="160"/>
      <c r="P115" s="160"/>
      <c r="Q115" s="160"/>
      <c r="R115" s="160"/>
      <c r="S115" s="160"/>
      <c r="T115" s="160"/>
      <c r="U115" s="160"/>
      <c r="V115" s="160"/>
      <c r="W115" s="162"/>
      <c r="X115" s="162"/>
      <c r="Y115" s="162"/>
      <c r="Z115" s="162"/>
      <c r="AA115" s="162"/>
      <c r="AB115" s="163"/>
      <c r="AC115" s="163"/>
    </row>
    <row r="116" spans="9:29" x14ac:dyDescent="0.25">
      <c r="I116" s="158"/>
      <c r="J116" s="158"/>
      <c r="K116" s="158"/>
      <c r="L116" s="158"/>
      <c r="M116" s="158"/>
      <c r="N116" s="158"/>
      <c r="O116" s="160"/>
      <c r="P116" s="160"/>
      <c r="Q116" s="160"/>
      <c r="R116" s="160"/>
      <c r="S116" s="160"/>
      <c r="T116" s="160"/>
      <c r="U116" s="160"/>
      <c r="V116" s="160"/>
      <c r="W116" s="162"/>
      <c r="X116" s="162"/>
      <c r="Y116" s="162"/>
      <c r="Z116" s="162"/>
      <c r="AA116" s="162"/>
      <c r="AB116" s="163"/>
      <c r="AC116" s="163"/>
    </row>
    <row r="117" spans="9:29" x14ac:dyDescent="0.25">
      <c r="I117" s="158"/>
      <c r="J117" s="158"/>
      <c r="K117" s="158"/>
      <c r="L117" s="158"/>
      <c r="M117" s="158"/>
      <c r="N117" s="158"/>
      <c r="O117" s="160"/>
      <c r="P117" s="160"/>
      <c r="Q117" s="160"/>
      <c r="R117" s="160"/>
      <c r="S117" s="160"/>
      <c r="T117" s="160"/>
      <c r="U117" s="160"/>
      <c r="V117" s="160"/>
      <c r="W117" s="162"/>
      <c r="X117" s="162"/>
      <c r="Y117" s="162"/>
      <c r="Z117" s="162"/>
      <c r="AA117" s="162"/>
      <c r="AB117" s="163"/>
      <c r="AC117" s="163"/>
    </row>
    <row r="118" spans="9:29" x14ac:dyDescent="0.25">
      <c r="I118" s="158"/>
      <c r="J118" s="158"/>
      <c r="K118" s="158"/>
      <c r="L118" s="158"/>
      <c r="M118" s="158"/>
      <c r="N118" s="158"/>
      <c r="O118" s="160"/>
      <c r="P118" s="160"/>
      <c r="Q118" s="160"/>
      <c r="R118" s="160"/>
      <c r="S118" s="160"/>
      <c r="T118" s="160"/>
      <c r="U118" s="160"/>
      <c r="V118" s="160"/>
      <c r="W118" s="162"/>
      <c r="X118" s="162"/>
      <c r="Y118" s="162"/>
      <c r="Z118" s="162"/>
      <c r="AA118" s="162"/>
      <c r="AB118" s="163"/>
      <c r="AC118" s="163"/>
    </row>
    <row r="119" spans="9:29" x14ac:dyDescent="0.25">
      <c r="I119" s="158"/>
      <c r="J119" s="158"/>
      <c r="K119" s="158"/>
      <c r="L119" s="158"/>
      <c r="M119" s="158"/>
      <c r="N119" s="158"/>
      <c r="O119" s="160"/>
      <c r="P119" s="160"/>
      <c r="Q119" s="160"/>
      <c r="R119" s="160"/>
      <c r="S119" s="160"/>
      <c r="T119" s="160"/>
      <c r="U119" s="160"/>
      <c r="V119" s="160"/>
      <c r="W119" s="162"/>
      <c r="X119" s="162"/>
      <c r="Y119" s="162"/>
      <c r="Z119" s="162"/>
      <c r="AA119" s="162"/>
      <c r="AB119" s="163"/>
      <c r="AC119" s="163"/>
    </row>
    <row r="120" spans="9:29" x14ac:dyDescent="0.25">
      <c r="I120" s="158"/>
      <c r="J120" s="158"/>
      <c r="K120" s="158"/>
      <c r="L120" s="158"/>
      <c r="M120" s="158"/>
      <c r="N120" s="158"/>
      <c r="O120" s="160"/>
      <c r="P120" s="160"/>
      <c r="Q120" s="160"/>
      <c r="R120" s="160"/>
      <c r="S120" s="160"/>
      <c r="T120" s="160"/>
      <c r="U120" s="160"/>
      <c r="V120" s="160"/>
      <c r="W120" s="162"/>
      <c r="X120" s="162"/>
      <c r="Y120" s="162"/>
      <c r="Z120" s="162"/>
      <c r="AA120" s="162"/>
      <c r="AB120" s="163"/>
      <c r="AC120" s="163"/>
    </row>
    <row r="121" spans="9:29" x14ac:dyDescent="0.25">
      <c r="I121" s="158"/>
      <c r="J121" s="158"/>
      <c r="K121" s="158"/>
      <c r="L121" s="158"/>
      <c r="M121" s="158"/>
      <c r="N121" s="158"/>
      <c r="O121" s="160"/>
      <c r="P121" s="160"/>
      <c r="Q121" s="160"/>
      <c r="R121" s="160"/>
      <c r="S121" s="160"/>
      <c r="T121" s="160"/>
      <c r="U121" s="160"/>
      <c r="V121" s="160"/>
      <c r="W121" s="162"/>
      <c r="X121" s="162"/>
      <c r="Y121" s="162"/>
      <c r="Z121" s="162"/>
      <c r="AA121" s="162"/>
      <c r="AB121" s="163"/>
      <c r="AC121" s="163"/>
    </row>
    <row r="122" spans="9:29" x14ac:dyDescent="0.25">
      <c r="I122" s="158"/>
      <c r="J122" s="158"/>
      <c r="K122" s="158"/>
      <c r="L122" s="158"/>
      <c r="M122" s="158"/>
      <c r="N122" s="158"/>
      <c r="O122" s="160"/>
      <c r="P122" s="160"/>
      <c r="Q122" s="160"/>
      <c r="R122" s="160"/>
      <c r="S122" s="160"/>
      <c r="T122" s="160"/>
      <c r="U122" s="160"/>
      <c r="V122" s="160"/>
      <c r="W122" s="162"/>
      <c r="X122" s="162"/>
      <c r="Y122" s="162"/>
      <c r="Z122" s="162"/>
      <c r="AA122" s="162"/>
      <c r="AB122" s="163"/>
      <c r="AC122" s="163"/>
    </row>
    <row r="123" spans="9:29" x14ac:dyDescent="0.25">
      <c r="I123" s="158"/>
      <c r="J123" s="158"/>
      <c r="K123" s="158"/>
      <c r="L123" s="158"/>
      <c r="M123" s="158"/>
      <c r="N123" s="158"/>
      <c r="O123" s="160"/>
      <c r="P123" s="160"/>
      <c r="Q123" s="160"/>
      <c r="R123" s="160"/>
      <c r="S123" s="160"/>
      <c r="T123" s="160"/>
      <c r="U123" s="160"/>
      <c r="V123" s="160"/>
      <c r="W123" s="162"/>
      <c r="X123" s="162"/>
      <c r="Y123" s="162"/>
      <c r="Z123" s="162"/>
      <c r="AA123" s="162"/>
      <c r="AB123" s="163"/>
      <c r="AC123" s="163"/>
    </row>
    <row r="124" spans="9:29" x14ac:dyDescent="0.25">
      <c r="I124" s="158"/>
      <c r="J124" s="158"/>
      <c r="K124" s="158"/>
      <c r="L124" s="158"/>
      <c r="M124" s="158"/>
      <c r="N124" s="158"/>
      <c r="O124" s="160"/>
      <c r="P124" s="160"/>
      <c r="Q124" s="160"/>
      <c r="R124" s="160"/>
      <c r="S124" s="160"/>
      <c r="T124" s="160"/>
      <c r="U124" s="160"/>
      <c r="V124" s="160"/>
      <c r="W124" s="162"/>
      <c r="X124" s="162"/>
      <c r="Y124" s="162"/>
      <c r="Z124" s="162"/>
      <c r="AA124" s="162"/>
      <c r="AB124" s="163"/>
      <c r="AC124" s="163"/>
    </row>
    <row r="125" spans="9:29" x14ac:dyDescent="0.25">
      <c r="I125" s="158"/>
      <c r="J125" s="158"/>
      <c r="K125" s="158"/>
      <c r="L125" s="158"/>
      <c r="M125" s="158"/>
      <c r="N125" s="158"/>
      <c r="O125" s="160"/>
      <c r="P125" s="160"/>
      <c r="Q125" s="160"/>
      <c r="R125" s="160"/>
      <c r="S125" s="160"/>
      <c r="T125" s="160"/>
      <c r="U125" s="160"/>
      <c r="V125" s="160"/>
      <c r="W125" s="162"/>
      <c r="X125" s="162"/>
      <c r="Y125" s="162"/>
      <c r="Z125" s="162"/>
      <c r="AA125" s="162"/>
      <c r="AB125" s="163"/>
      <c r="AC125" s="163"/>
    </row>
    <row r="126" spans="9:29" x14ac:dyDescent="0.25">
      <c r="I126" s="158"/>
      <c r="J126" s="158"/>
      <c r="K126" s="158"/>
      <c r="L126" s="158"/>
      <c r="M126" s="158"/>
      <c r="N126" s="158"/>
      <c r="O126" s="160"/>
      <c r="P126" s="160"/>
      <c r="Q126" s="160"/>
      <c r="R126" s="160"/>
      <c r="S126" s="160"/>
      <c r="T126" s="160"/>
      <c r="U126" s="160"/>
      <c r="V126" s="160"/>
      <c r="W126" s="162"/>
      <c r="X126" s="162"/>
      <c r="Y126" s="162"/>
      <c r="Z126" s="162"/>
      <c r="AA126" s="162"/>
      <c r="AB126" s="163"/>
      <c r="AC126" s="163"/>
    </row>
    <row r="127" spans="9:29" x14ac:dyDescent="0.25">
      <c r="I127" s="158"/>
      <c r="J127" s="158"/>
      <c r="K127" s="158"/>
      <c r="L127" s="158"/>
      <c r="M127" s="158"/>
      <c r="N127" s="158"/>
      <c r="O127" s="160"/>
      <c r="P127" s="160"/>
      <c r="Q127" s="160"/>
      <c r="R127" s="160"/>
      <c r="S127" s="160"/>
      <c r="T127" s="160"/>
      <c r="U127" s="160"/>
      <c r="V127" s="160"/>
      <c r="W127" s="162"/>
      <c r="X127" s="162"/>
      <c r="Y127" s="162"/>
      <c r="Z127" s="162"/>
      <c r="AA127" s="162"/>
      <c r="AB127" s="163"/>
      <c r="AC127" s="163"/>
    </row>
    <row r="128" spans="9:29" x14ac:dyDescent="0.25">
      <c r="I128" s="158"/>
      <c r="J128" s="158"/>
      <c r="K128" s="158"/>
      <c r="L128" s="158"/>
      <c r="M128" s="158"/>
      <c r="N128" s="158"/>
      <c r="O128" s="160"/>
      <c r="P128" s="160"/>
      <c r="Q128" s="160"/>
      <c r="R128" s="160"/>
      <c r="S128" s="160"/>
      <c r="T128" s="160"/>
      <c r="U128" s="160"/>
      <c r="V128" s="160"/>
      <c r="W128" s="162"/>
      <c r="X128" s="162"/>
      <c r="Y128" s="162"/>
      <c r="Z128" s="162"/>
      <c r="AA128" s="162"/>
      <c r="AB128" s="163"/>
      <c r="AC128" s="163"/>
    </row>
    <row r="129" spans="9:29" x14ac:dyDescent="0.25">
      <c r="I129" s="158"/>
      <c r="J129" s="158"/>
      <c r="K129" s="158"/>
      <c r="L129" s="158"/>
      <c r="M129" s="158"/>
      <c r="N129" s="158"/>
      <c r="O129" s="160"/>
      <c r="P129" s="160"/>
      <c r="Q129" s="160"/>
      <c r="R129" s="160"/>
      <c r="S129" s="160"/>
      <c r="T129" s="160"/>
      <c r="U129" s="160"/>
      <c r="V129" s="160"/>
      <c r="W129" s="162"/>
      <c r="X129" s="162"/>
      <c r="Y129" s="162"/>
      <c r="Z129" s="162"/>
      <c r="AA129" s="162"/>
      <c r="AB129" s="163"/>
      <c r="AC129" s="163"/>
    </row>
    <row r="130" spans="9:29" x14ac:dyDescent="0.25">
      <c r="I130" s="158"/>
      <c r="J130" s="158"/>
      <c r="K130" s="158"/>
      <c r="L130" s="158"/>
      <c r="M130" s="158"/>
      <c r="N130" s="158"/>
      <c r="O130" s="160"/>
      <c r="P130" s="160"/>
      <c r="Q130" s="160"/>
      <c r="R130" s="160"/>
      <c r="S130" s="160"/>
      <c r="T130" s="160"/>
      <c r="U130" s="160"/>
      <c r="V130" s="160"/>
      <c r="W130" s="162"/>
      <c r="X130" s="162"/>
      <c r="Y130" s="162"/>
      <c r="Z130" s="162"/>
      <c r="AA130" s="162"/>
      <c r="AB130" s="163"/>
      <c r="AC130" s="163"/>
    </row>
    <row r="131" spans="9:29" x14ac:dyDescent="0.25">
      <c r="I131" s="158"/>
      <c r="J131" s="158"/>
      <c r="K131" s="158"/>
      <c r="L131" s="158"/>
      <c r="M131" s="158"/>
      <c r="N131" s="158"/>
      <c r="O131" s="160"/>
      <c r="P131" s="160"/>
      <c r="Q131" s="160"/>
      <c r="R131" s="160"/>
      <c r="S131" s="160"/>
      <c r="T131" s="160"/>
      <c r="U131" s="160"/>
      <c r="V131" s="160"/>
      <c r="W131" s="162"/>
      <c r="X131" s="162"/>
      <c r="Y131" s="162"/>
      <c r="Z131" s="162"/>
      <c r="AA131" s="162"/>
      <c r="AB131" s="163"/>
      <c r="AC131" s="163"/>
    </row>
    <row r="132" spans="9:29" x14ac:dyDescent="0.25">
      <c r="I132" s="158"/>
      <c r="J132" s="158"/>
      <c r="K132" s="158"/>
      <c r="L132" s="158"/>
      <c r="M132" s="158"/>
      <c r="N132" s="158"/>
      <c r="O132" s="160"/>
      <c r="P132" s="160"/>
      <c r="Q132" s="160"/>
      <c r="R132" s="160"/>
      <c r="S132" s="160"/>
      <c r="T132" s="160"/>
      <c r="U132" s="160"/>
      <c r="V132" s="160"/>
      <c r="W132" s="162"/>
      <c r="X132" s="162"/>
      <c r="Y132" s="162"/>
      <c r="Z132" s="162"/>
      <c r="AA132" s="162"/>
      <c r="AB132" s="163"/>
      <c r="AC132" s="163"/>
    </row>
    <row r="133" spans="9:29" x14ac:dyDescent="0.25">
      <c r="I133" s="158"/>
      <c r="J133" s="158"/>
      <c r="K133" s="158"/>
      <c r="L133" s="158"/>
      <c r="M133" s="158"/>
      <c r="N133" s="158"/>
      <c r="O133" s="160"/>
      <c r="P133" s="160"/>
      <c r="Q133" s="160"/>
      <c r="R133" s="160"/>
      <c r="S133" s="160"/>
      <c r="T133" s="160"/>
      <c r="U133" s="160"/>
      <c r="V133" s="160"/>
      <c r="W133" s="162"/>
      <c r="X133" s="162"/>
      <c r="Y133" s="162"/>
      <c r="Z133" s="162"/>
      <c r="AA133" s="162"/>
      <c r="AB133" s="163"/>
      <c r="AC133" s="163"/>
    </row>
    <row r="134" spans="9:29" x14ac:dyDescent="0.25">
      <c r="I134" s="162"/>
      <c r="J134" s="162"/>
      <c r="K134" s="162"/>
      <c r="L134" s="162"/>
      <c r="M134" s="162"/>
      <c r="N134" s="162"/>
      <c r="O134" s="162"/>
      <c r="P134" s="162"/>
      <c r="Q134" s="162"/>
      <c r="R134" s="162"/>
      <c r="S134" s="162"/>
      <c r="T134" s="162"/>
      <c r="U134" s="162"/>
      <c r="V134" s="162"/>
      <c r="W134" s="162"/>
      <c r="X134" s="162"/>
      <c r="Y134" s="162"/>
      <c r="Z134" s="162"/>
      <c r="AA134" s="162"/>
      <c r="AB134" s="163"/>
      <c r="AC134" s="163"/>
    </row>
    <row r="135" spans="9:29" x14ac:dyDescent="0.25">
      <c r="I135" s="162"/>
      <c r="J135" s="162"/>
      <c r="K135" s="162"/>
      <c r="L135" s="162"/>
      <c r="M135" s="162"/>
      <c r="N135" s="162"/>
      <c r="O135" s="162"/>
      <c r="P135" s="162"/>
      <c r="Q135" s="162"/>
      <c r="R135" s="162"/>
      <c r="S135" s="162"/>
      <c r="T135" s="162"/>
      <c r="U135" s="162"/>
      <c r="V135" s="162"/>
      <c r="W135" s="162"/>
      <c r="X135" s="162"/>
      <c r="Y135" s="162"/>
      <c r="Z135" s="162"/>
      <c r="AA135" s="162"/>
      <c r="AB135" s="163"/>
      <c r="AC135" s="163"/>
    </row>
    <row r="136" spans="9:29" x14ac:dyDescent="0.25">
      <c r="I136" s="162"/>
      <c r="J136" s="162"/>
      <c r="K136" s="162"/>
      <c r="L136" s="162"/>
      <c r="M136" s="162"/>
      <c r="N136" s="162"/>
      <c r="O136" s="162"/>
      <c r="P136" s="162"/>
      <c r="Q136" s="162"/>
      <c r="R136" s="162"/>
      <c r="S136" s="162"/>
      <c r="T136" s="162"/>
      <c r="U136" s="162"/>
      <c r="V136" s="162"/>
      <c r="W136" s="162"/>
      <c r="X136" s="162"/>
      <c r="Y136" s="162"/>
      <c r="Z136" s="162"/>
      <c r="AA136" s="162"/>
      <c r="AB136" s="163"/>
      <c r="AC136" s="163"/>
    </row>
    <row r="137" spans="9:29" x14ac:dyDescent="0.25">
      <c r="I137" s="162"/>
      <c r="J137" s="162"/>
      <c r="K137" s="162"/>
      <c r="L137" s="162"/>
      <c r="M137" s="162"/>
      <c r="N137" s="162"/>
      <c r="O137" s="162"/>
      <c r="P137" s="162"/>
      <c r="Q137" s="162"/>
      <c r="R137" s="162"/>
      <c r="S137" s="162"/>
      <c r="T137" s="162"/>
      <c r="U137" s="162"/>
      <c r="V137" s="162"/>
      <c r="W137" s="162"/>
      <c r="X137" s="162"/>
      <c r="Y137" s="162"/>
      <c r="Z137" s="162"/>
      <c r="AA137" s="162"/>
      <c r="AB137" s="163"/>
      <c r="AC137" s="163"/>
    </row>
    <row r="138" spans="9:29" x14ac:dyDescent="0.25">
      <c r="I138" s="162"/>
      <c r="J138" s="162"/>
      <c r="K138" s="162"/>
      <c r="L138" s="162"/>
      <c r="M138" s="162"/>
      <c r="N138" s="162"/>
      <c r="O138" s="162"/>
      <c r="P138" s="162"/>
      <c r="Q138" s="162"/>
      <c r="R138" s="162"/>
      <c r="S138" s="162"/>
      <c r="T138" s="162"/>
      <c r="U138" s="162"/>
      <c r="V138" s="162"/>
      <c r="W138" s="162"/>
      <c r="X138" s="162"/>
      <c r="Y138" s="162"/>
      <c r="Z138" s="162"/>
      <c r="AA138" s="162"/>
      <c r="AB138" s="163"/>
      <c r="AC138" s="163"/>
    </row>
    <row r="139" spans="9:29" x14ac:dyDescent="0.25">
      <c r="I139" s="162"/>
      <c r="J139" s="162"/>
      <c r="K139" s="162"/>
      <c r="L139" s="162"/>
      <c r="M139" s="162"/>
      <c r="N139" s="162"/>
      <c r="O139" s="162"/>
      <c r="P139" s="162"/>
      <c r="Q139" s="162"/>
      <c r="R139" s="162"/>
      <c r="S139" s="162"/>
      <c r="T139" s="162"/>
      <c r="U139" s="162"/>
      <c r="V139" s="162"/>
      <c r="W139" s="162"/>
      <c r="X139" s="162"/>
      <c r="Y139" s="162"/>
      <c r="Z139" s="162"/>
      <c r="AA139" s="162"/>
      <c r="AB139" s="163"/>
      <c r="AC139" s="163"/>
    </row>
    <row r="140" spans="9:29" x14ac:dyDescent="0.25">
      <c r="I140" s="162"/>
      <c r="J140" s="162"/>
      <c r="K140" s="162"/>
      <c r="L140" s="162"/>
      <c r="M140" s="162"/>
      <c r="N140" s="162"/>
      <c r="O140" s="162"/>
      <c r="P140" s="162"/>
      <c r="Q140" s="162"/>
      <c r="R140" s="162"/>
      <c r="S140" s="162"/>
      <c r="T140" s="162"/>
      <c r="U140" s="162"/>
      <c r="V140" s="162"/>
      <c r="W140" s="162"/>
      <c r="X140" s="162"/>
      <c r="Y140" s="162"/>
      <c r="Z140" s="162"/>
      <c r="AA140" s="162"/>
      <c r="AB140" s="163"/>
      <c r="AC140" s="163"/>
    </row>
    <row r="141" spans="9:29" x14ac:dyDescent="0.25">
      <c r="I141" s="162"/>
      <c r="J141" s="162"/>
      <c r="K141" s="162"/>
      <c r="L141" s="162"/>
      <c r="M141" s="162"/>
      <c r="N141" s="162"/>
      <c r="O141" s="162"/>
      <c r="P141" s="162"/>
      <c r="Q141" s="162"/>
      <c r="R141" s="162"/>
      <c r="S141" s="162"/>
      <c r="T141" s="162"/>
      <c r="U141" s="162"/>
      <c r="V141" s="162"/>
      <c r="W141" s="162"/>
      <c r="X141" s="162"/>
      <c r="Y141" s="162"/>
      <c r="Z141" s="162"/>
      <c r="AA141" s="162"/>
      <c r="AB141" s="163"/>
      <c r="AC141" s="163"/>
    </row>
    <row r="142" spans="9:29" x14ac:dyDescent="0.25">
      <c r="I142" s="162"/>
      <c r="J142" s="162"/>
      <c r="K142" s="162"/>
      <c r="L142" s="162"/>
      <c r="M142" s="162"/>
      <c r="N142" s="162"/>
      <c r="O142" s="162"/>
      <c r="P142" s="162"/>
      <c r="Q142" s="162"/>
      <c r="R142" s="162"/>
      <c r="S142" s="162"/>
      <c r="T142" s="162"/>
      <c r="U142" s="162"/>
      <c r="V142" s="162"/>
      <c r="W142" s="162"/>
      <c r="X142" s="162"/>
      <c r="Y142" s="162"/>
      <c r="Z142" s="162"/>
      <c r="AA142" s="162"/>
      <c r="AB142" s="163"/>
      <c r="AC142" s="163"/>
    </row>
    <row r="143" spans="9:29" x14ac:dyDescent="0.25">
      <c r="I143" s="162"/>
      <c r="J143" s="162"/>
      <c r="K143" s="162"/>
      <c r="L143" s="162"/>
      <c r="M143" s="162"/>
      <c r="N143" s="162"/>
      <c r="O143" s="162"/>
      <c r="P143" s="162"/>
      <c r="Q143" s="162"/>
      <c r="R143" s="162"/>
      <c r="S143" s="162"/>
      <c r="T143" s="162"/>
      <c r="U143" s="162"/>
      <c r="V143" s="162"/>
      <c r="W143" s="162"/>
      <c r="X143" s="162"/>
      <c r="Y143" s="162"/>
      <c r="Z143" s="162"/>
      <c r="AA143" s="162"/>
      <c r="AB143" s="163"/>
      <c r="AC143" s="163"/>
    </row>
    <row r="144" spans="9:29" x14ac:dyDescent="0.25">
      <c r="I144" s="162"/>
      <c r="J144" s="162"/>
      <c r="K144" s="162"/>
      <c r="L144" s="162"/>
      <c r="M144" s="162"/>
      <c r="N144" s="162"/>
      <c r="O144" s="162"/>
      <c r="P144" s="162"/>
      <c r="Q144" s="162"/>
      <c r="R144" s="162"/>
      <c r="S144" s="162"/>
      <c r="T144" s="162"/>
      <c r="U144" s="162"/>
      <c r="V144" s="162"/>
      <c r="W144" s="162"/>
      <c r="X144" s="162"/>
      <c r="Y144" s="162"/>
      <c r="Z144" s="162"/>
      <c r="AA144" s="162"/>
      <c r="AB144" s="163"/>
      <c r="AC144" s="163"/>
    </row>
    <row r="145" spans="9:29" x14ac:dyDescent="0.25">
      <c r="I145" s="162"/>
      <c r="J145" s="162"/>
      <c r="K145" s="162"/>
      <c r="L145" s="162"/>
      <c r="M145" s="162"/>
      <c r="N145" s="162"/>
      <c r="O145" s="162"/>
      <c r="P145" s="162"/>
      <c r="Q145" s="162"/>
      <c r="R145" s="162"/>
      <c r="S145" s="162"/>
      <c r="T145" s="162"/>
      <c r="U145" s="162"/>
      <c r="V145" s="162"/>
      <c r="W145" s="162"/>
      <c r="X145" s="162"/>
      <c r="Y145" s="162"/>
      <c r="Z145" s="162"/>
      <c r="AA145" s="162"/>
      <c r="AB145" s="163"/>
      <c r="AC145" s="163"/>
    </row>
    <row r="146" spans="9:29" x14ac:dyDescent="0.25">
      <c r="I146" s="162"/>
      <c r="J146" s="162"/>
      <c r="K146" s="162"/>
      <c r="L146" s="162"/>
      <c r="M146" s="162"/>
      <c r="N146" s="162"/>
      <c r="O146" s="162"/>
      <c r="P146" s="162"/>
      <c r="Q146" s="162"/>
      <c r="R146" s="162"/>
      <c r="S146" s="162"/>
      <c r="T146" s="162"/>
      <c r="U146" s="162"/>
      <c r="V146" s="162"/>
      <c r="W146" s="162"/>
      <c r="X146" s="162"/>
      <c r="Y146" s="162"/>
      <c r="Z146" s="162"/>
      <c r="AA146" s="162"/>
      <c r="AB146" s="163"/>
      <c r="AC146" s="163"/>
    </row>
    <row r="147" spans="9:29" x14ac:dyDescent="0.25">
      <c r="I147" s="162"/>
      <c r="J147" s="162"/>
      <c r="K147" s="162"/>
      <c r="L147" s="162"/>
      <c r="M147" s="162"/>
      <c r="N147" s="162"/>
      <c r="O147" s="162"/>
      <c r="P147" s="162"/>
      <c r="Q147" s="162"/>
      <c r="R147" s="162"/>
      <c r="S147" s="162"/>
      <c r="T147" s="162"/>
      <c r="U147" s="162"/>
      <c r="V147" s="162"/>
      <c r="W147" s="162"/>
      <c r="X147" s="162"/>
      <c r="Y147" s="162"/>
      <c r="Z147" s="162"/>
      <c r="AA147" s="162"/>
      <c r="AB147" s="163"/>
      <c r="AC147" s="163"/>
    </row>
    <row r="148" spans="9:29" x14ac:dyDescent="0.25">
      <c r="I148" s="162"/>
      <c r="J148" s="162"/>
      <c r="K148" s="162"/>
      <c r="L148" s="162"/>
      <c r="M148" s="162"/>
      <c r="N148" s="162"/>
      <c r="O148" s="162"/>
      <c r="P148" s="162"/>
      <c r="Q148" s="162"/>
      <c r="R148" s="162"/>
      <c r="S148" s="162"/>
      <c r="T148" s="162"/>
      <c r="U148" s="162"/>
      <c r="V148" s="162"/>
      <c r="W148" s="162"/>
      <c r="X148" s="162"/>
      <c r="Y148" s="162"/>
      <c r="Z148" s="162"/>
      <c r="AA148" s="162"/>
      <c r="AB148" s="163"/>
      <c r="AC148" s="163"/>
    </row>
    <row r="149" spans="9:29" x14ac:dyDescent="0.25">
      <c r="I149" s="162"/>
      <c r="J149" s="162"/>
      <c r="K149" s="162"/>
      <c r="L149" s="162"/>
      <c r="M149" s="162"/>
      <c r="N149" s="162"/>
      <c r="O149" s="162"/>
      <c r="P149" s="162"/>
      <c r="Q149" s="162"/>
      <c r="R149" s="162"/>
      <c r="S149" s="162"/>
      <c r="T149" s="162"/>
      <c r="U149" s="162"/>
      <c r="V149" s="162"/>
      <c r="W149" s="162"/>
      <c r="X149" s="162"/>
      <c r="Y149" s="162"/>
      <c r="Z149" s="162"/>
      <c r="AA149" s="162"/>
      <c r="AB149" s="163"/>
      <c r="AC149" s="163"/>
    </row>
    <row r="150" spans="9:29" x14ac:dyDescent="0.25">
      <c r="I150" s="162"/>
      <c r="J150" s="162"/>
      <c r="K150" s="162"/>
      <c r="L150" s="162"/>
      <c r="M150" s="162"/>
      <c r="N150" s="162"/>
      <c r="O150" s="162"/>
      <c r="P150" s="162"/>
      <c r="Q150" s="162"/>
      <c r="R150" s="162"/>
      <c r="S150" s="162"/>
      <c r="T150" s="162"/>
      <c r="U150" s="162"/>
      <c r="V150" s="162"/>
      <c r="W150" s="162"/>
      <c r="X150" s="162"/>
      <c r="Y150" s="162"/>
      <c r="Z150" s="162"/>
      <c r="AA150" s="162"/>
      <c r="AB150" s="163"/>
      <c r="AC150" s="163"/>
    </row>
    <row r="151" spans="9:29" x14ac:dyDescent="0.25">
      <c r="I151" s="162"/>
      <c r="J151" s="162"/>
      <c r="K151" s="162"/>
      <c r="L151" s="162"/>
      <c r="M151" s="162"/>
      <c r="N151" s="162"/>
      <c r="O151" s="162"/>
      <c r="P151" s="162"/>
      <c r="Q151" s="162"/>
      <c r="R151" s="162"/>
      <c r="S151" s="162"/>
      <c r="T151" s="162"/>
      <c r="U151" s="162"/>
      <c r="V151" s="162"/>
      <c r="W151" s="162"/>
      <c r="X151" s="162"/>
      <c r="Y151" s="162"/>
      <c r="Z151" s="162"/>
      <c r="AA151" s="162"/>
      <c r="AB151" s="163"/>
      <c r="AC151" s="163"/>
    </row>
    <row r="152" spans="9:29" x14ac:dyDescent="0.25">
      <c r="I152" s="162"/>
      <c r="J152" s="162"/>
      <c r="K152" s="162"/>
      <c r="L152" s="162"/>
      <c r="M152" s="162"/>
      <c r="N152" s="162"/>
      <c r="O152" s="162"/>
      <c r="P152" s="162"/>
      <c r="Q152" s="162"/>
      <c r="R152" s="162"/>
      <c r="S152" s="162"/>
      <c r="T152" s="162"/>
      <c r="U152" s="162"/>
      <c r="V152" s="162"/>
      <c r="W152" s="162"/>
      <c r="X152" s="162"/>
      <c r="Y152" s="162"/>
      <c r="Z152" s="162"/>
      <c r="AA152" s="162"/>
      <c r="AB152" s="163"/>
      <c r="AC152" s="163"/>
    </row>
    <row r="153" spans="9:29" x14ac:dyDescent="0.25">
      <c r="I153" s="162"/>
      <c r="J153" s="162"/>
      <c r="K153" s="162"/>
      <c r="L153" s="162"/>
      <c r="M153" s="162"/>
      <c r="N153" s="162"/>
    </row>
    <row r="154" spans="9:29" x14ac:dyDescent="0.25">
      <c r="I154" s="162"/>
      <c r="J154" s="162"/>
      <c r="K154" s="162"/>
      <c r="L154" s="162"/>
      <c r="M154" s="162"/>
      <c r="N154" s="162"/>
    </row>
    <row r="155" spans="9:29" x14ac:dyDescent="0.25">
      <c r="I155" s="162"/>
      <c r="J155" s="162"/>
      <c r="K155" s="162"/>
      <c r="L155" s="162"/>
      <c r="M155" s="162"/>
      <c r="N155" s="162"/>
    </row>
    <row r="156" spans="9:29" x14ac:dyDescent="0.25">
      <c r="I156" s="162"/>
      <c r="J156" s="162"/>
      <c r="K156" s="162"/>
      <c r="L156" s="162"/>
      <c r="M156" s="162"/>
      <c r="N156" s="162"/>
    </row>
    <row r="157" spans="9:29" x14ac:dyDescent="0.25">
      <c r="I157" s="162"/>
      <c r="J157" s="162"/>
      <c r="K157" s="162"/>
      <c r="L157" s="162"/>
      <c r="M157" s="162"/>
      <c r="N157" s="162"/>
    </row>
    <row r="158" spans="9:29" x14ac:dyDescent="0.25">
      <c r="I158" s="162"/>
      <c r="J158" s="162"/>
      <c r="K158" s="162"/>
      <c r="L158" s="162"/>
      <c r="M158" s="162"/>
      <c r="N158" s="162"/>
    </row>
    <row r="159" spans="9:29" x14ac:dyDescent="0.25">
      <c r="I159" s="162"/>
      <c r="J159" s="162"/>
      <c r="K159" s="162"/>
      <c r="L159" s="162"/>
      <c r="M159" s="162"/>
      <c r="N159" s="162"/>
    </row>
    <row r="160" spans="9:29" x14ac:dyDescent="0.25">
      <c r="I160" s="162"/>
      <c r="J160" s="162"/>
      <c r="K160" s="162"/>
      <c r="L160" s="162"/>
      <c r="M160" s="162"/>
      <c r="N160" s="162"/>
    </row>
    <row r="161" spans="9:14" x14ac:dyDescent="0.25">
      <c r="I161" s="162"/>
      <c r="J161" s="162"/>
      <c r="K161" s="162"/>
      <c r="L161" s="162"/>
      <c r="M161" s="162"/>
      <c r="N161" s="162"/>
    </row>
    <row r="162" spans="9:14" x14ac:dyDescent="0.25">
      <c r="I162" s="162"/>
      <c r="J162" s="162"/>
      <c r="K162" s="162"/>
      <c r="L162" s="162"/>
      <c r="M162" s="162"/>
      <c r="N162" s="162"/>
    </row>
    <row r="163" spans="9:14" x14ac:dyDescent="0.25">
      <c r="I163" s="162"/>
      <c r="J163" s="162"/>
      <c r="K163" s="162"/>
      <c r="L163" s="162"/>
      <c r="M163" s="162"/>
      <c r="N163" s="162"/>
    </row>
    <row r="164" spans="9:14" x14ac:dyDescent="0.25">
      <c r="I164" s="162"/>
      <c r="J164" s="162"/>
      <c r="K164" s="162"/>
      <c r="L164" s="162"/>
      <c r="M164" s="162"/>
      <c r="N164" s="162"/>
    </row>
    <row r="165" spans="9:14" x14ac:dyDescent="0.25">
      <c r="I165" s="162"/>
      <c r="J165" s="162"/>
      <c r="K165" s="162"/>
      <c r="L165" s="162"/>
      <c r="M165" s="162"/>
      <c r="N165" s="162"/>
    </row>
    <row r="166" spans="9:14" x14ac:dyDescent="0.25">
      <c r="I166" s="162"/>
      <c r="J166" s="162"/>
      <c r="K166" s="162"/>
      <c r="L166" s="162"/>
      <c r="M166" s="162"/>
      <c r="N166" s="162"/>
    </row>
    <row r="167" spans="9:14" x14ac:dyDescent="0.25">
      <c r="I167" s="162"/>
      <c r="J167" s="162"/>
      <c r="K167" s="162"/>
      <c r="L167" s="162"/>
      <c r="M167" s="162"/>
      <c r="N167" s="162"/>
    </row>
    <row r="168" spans="9:14" x14ac:dyDescent="0.25">
      <c r="I168" s="162"/>
      <c r="J168" s="162"/>
      <c r="K168" s="162"/>
      <c r="L168" s="162"/>
      <c r="M168" s="162"/>
      <c r="N168" s="162"/>
    </row>
    <row r="169" spans="9:14" x14ac:dyDescent="0.25">
      <c r="I169" s="162"/>
      <c r="J169" s="162"/>
      <c r="K169" s="162"/>
      <c r="L169" s="162"/>
      <c r="M169" s="162"/>
      <c r="N169" s="162"/>
    </row>
    <row r="170" spans="9:14" x14ac:dyDescent="0.25">
      <c r="I170" s="162"/>
      <c r="J170" s="162"/>
      <c r="K170" s="162"/>
      <c r="L170" s="162"/>
      <c r="M170" s="162"/>
      <c r="N170" s="162"/>
    </row>
    <row r="171" spans="9:14" x14ac:dyDescent="0.25">
      <c r="I171" s="162"/>
      <c r="J171" s="162"/>
      <c r="K171" s="162"/>
      <c r="L171" s="162"/>
      <c r="M171" s="162"/>
      <c r="N171" s="162"/>
    </row>
    <row r="172" spans="9:14" x14ac:dyDescent="0.25">
      <c r="I172" s="162"/>
      <c r="J172" s="162"/>
      <c r="K172" s="162"/>
      <c r="L172" s="162"/>
      <c r="M172" s="162"/>
      <c r="N172" s="162"/>
    </row>
    <row r="173" spans="9:14" x14ac:dyDescent="0.25">
      <c r="I173" s="162"/>
      <c r="J173" s="162"/>
      <c r="K173" s="162"/>
      <c r="L173" s="162"/>
      <c r="M173" s="162"/>
      <c r="N173" s="162"/>
    </row>
    <row r="174" spans="9:14" x14ac:dyDescent="0.25">
      <c r="I174" s="162"/>
      <c r="J174" s="162"/>
      <c r="K174" s="162"/>
      <c r="L174" s="162"/>
      <c r="M174" s="162"/>
      <c r="N174" s="162"/>
    </row>
    <row r="175" spans="9:14" x14ac:dyDescent="0.25">
      <c r="I175" s="162"/>
      <c r="J175" s="162"/>
      <c r="K175" s="162"/>
      <c r="L175" s="162"/>
      <c r="M175" s="162"/>
      <c r="N175" s="162"/>
    </row>
    <row r="176" spans="9:14" x14ac:dyDescent="0.25">
      <c r="I176" s="162"/>
      <c r="J176" s="162"/>
      <c r="K176" s="162"/>
      <c r="L176" s="162"/>
      <c r="M176" s="162"/>
      <c r="N176" s="162"/>
    </row>
    <row r="177" spans="9:14" x14ac:dyDescent="0.25">
      <c r="I177" s="162"/>
      <c r="J177" s="162"/>
      <c r="K177" s="162"/>
      <c r="L177" s="162"/>
      <c r="M177" s="162"/>
      <c r="N177" s="162"/>
    </row>
    <row r="178" spans="9:14" x14ac:dyDescent="0.25">
      <c r="I178" s="162"/>
      <c r="J178" s="162"/>
      <c r="K178" s="162"/>
      <c r="L178" s="162"/>
      <c r="M178" s="162"/>
      <c r="N178" s="162"/>
    </row>
    <row r="179" spans="9:14" x14ac:dyDescent="0.25">
      <c r="I179" s="162"/>
      <c r="J179" s="162"/>
      <c r="K179" s="162"/>
      <c r="L179" s="162"/>
      <c r="M179" s="162"/>
      <c r="N179" s="162"/>
    </row>
    <row r="180" spans="9:14" x14ac:dyDescent="0.25">
      <c r="I180" s="162"/>
      <c r="J180" s="162"/>
      <c r="K180" s="162"/>
      <c r="L180" s="162"/>
      <c r="M180" s="162"/>
      <c r="N180" s="162"/>
    </row>
    <row r="181" spans="9:14" x14ac:dyDescent="0.25">
      <c r="I181" s="162"/>
      <c r="J181" s="162"/>
      <c r="K181" s="162"/>
      <c r="L181" s="162"/>
      <c r="M181" s="162"/>
      <c r="N181" s="162"/>
    </row>
    <row r="182" spans="9:14" x14ac:dyDescent="0.25">
      <c r="I182" s="162"/>
      <c r="J182" s="162"/>
      <c r="K182" s="162"/>
      <c r="L182" s="162"/>
      <c r="M182" s="162"/>
      <c r="N182" s="162"/>
    </row>
    <row r="183" spans="9:14" x14ac:dyDescent="0.25">
      <c r="I183" s="162"/>
      <c r="J183" s="162"/>
      <c r="K183" s="162"/>
      <c r="L183" s="162"/>
      <c r="M183" s="162"/>
      <c r="N183" s="162"/>
    </row>
    <row r="184" spans="9:14" x14ac:dyDescent="0.25">
      <c r="I184" s="162"/>
      <c r="J184" s="162"/>
      <c r="K184" s="162"/>
      <c r="L184" s="162"/>
      <c r="M184" s="162"/>
      <c r="N184" s="162"/>
    </row>
    <row r="185" spans="9:14" x14ac:dyDescent="0.25">
      <c r="I185" s="162"/>
      <c r="J185" s="162"/>
      <c r="K185" s="162"/>
      <c r="L185" s="162"/>
      <c r="M185" s="162"/>
      <c r="N185" s="162"/>
    </row>
    <row r="186" spans="9:14" x14ac:dyDescent="0.25">
      <c r="I186" s="162"/>
      <c r="J186" s="162"/>
      <c r="K186" s="162"/>
      <c r="L186" s="162"/>
      <c r="M186" s="162"/>
      <c r="N186" s="162"/>
    </row>
    <row r="187" spans="9:14" x14ac:dyDescent="0.25">
      <c r="I187" s="162"/>
      <c r="J187" s="162"/>
      <c r="K187" s="162"/>
      <c r="L187" s="162"/>
      <c r="M187" s="162"/>
      <c r="N187" s="162"/>
    </row>
    <row r="188" spans="9:14" x14ac:dyDescent="0.25">
      <c r="I188" s="162"/>
      <c r="J188" s="162"/>
      <c r="K188" s="162"/>
      <c r="L188" s="162"/>
      <c r="M188" s="162"/>
      <c r="N188" s="162"/>
    </row>
    <row r="189" spans="9:14" x14ac:dyDescent="0.25">
      <c r="I189" s="162"/>
      <c r="J189" s="162"/>
      <c r="K189" s="162"/>
      <c r="L189" s="162"/>
      <c r="M189" s="162"/>
      <c r="N189" s="162"/>
    </row>
    <row r="190" spans="9:14" x14ac:dyDescent="0.25">
      <c r="I190" s="162"/>
      <c r="J190" s="162"/>
      <c r="K190" s="162"/>
      <c r="L190" s="162"/>
      <c r="M190" s="162"/>
      <c r="N190" s="162"/>
    </row>
    <row r="191" spans="9:14" x14ac:dyDescent="0.25">
      <c r="I191" s="162"/>
      <c r="J191" s="162"/>
      <c r="K191" s="162"/>
      <c r="L191" s="162"/>
      <c r="M191" s="162"/>
      <c r="N191" s="162"/>
    </row>
    <row r="192" spans="9:14" x14ac:dyDescent="0.25">
      <c r="I192" s="162"/>
      <c r="J192" s="162"/>
      <c r="K192" s="162"/>
      <c r="L192" s="162"/>
      <c r="M192" s="162"/>
      <c r="N192" s="162"/>
    </row>
    <row r="193" spans="9:14" x14ac:dyDescent="0.25">
      <c r="I193" s="162"/>
      <c r="J193" s="162"/>
      <c r="K193" s="162"/>
      <c r="L193" s="162"/>
      <c r="M193" s="162"/>
      <c r="N193" s="162"/>
    </row>
    <row r="194" spans="9:14" x14ac:dyDescent="0.25">
      <c r="I194" s="162"/>
      <c r="J194" s="162"/>
      <c r="K194" s="162"/>
      <c r="L194" s="162"/>
      <c r="M194" s="162"/>
      <c r="N194" s="162"/>
    </row>
    <row r="195" spans="9:14" x14ac:dyDescent="0.25">
      <c r="I195" s="162"/>
      <c r="J195" s="162"/>
      <c r="K195" s="162"/>
      <c r="L195" s="162"/>
      <c r="M195" s="162"/>
      <c r="N195" s="162"/>
    </row>
    <row r="196" spans="9:14" x14ac:dyDescent="0.25">
      <c r="I196" s="162"/>
      <c r="J196" s="162"/>
      <c r="K196" s="162"/>
      <c r="L196" s="162"/>
      <c r="M196" s="162"/>
      <c r="N196" s="162"/>
    </row>
    <row r="197" spans="9:14" x14ac:dyDescent="0.25">
      <c r="I197" s="162"/>
      <c r="J197" s="162"/>
      <c r="K197" s="162"/>
      <c r="L197" s="162"/>
      <c r="M197" s="162"/>
      <c r="N197" s="162"/>
    </row>
    <row r="198" spans="9:14" x14ac:dyDescent="0.25">
      <c r="I198" s="162"/>
      <c r="J198" s="162"/>
      <c r="K198" s="162"/>
      <c r="L198" s="162"/>
      <c r="M198" s="162"/>
      <c r="N198" s="162"/>
    </row>
    <row r="199" spans="9:14" x14ac:dyDescent="0.25">
      <c r="I199" s="162"/>
      <c r="J199" s="162"/>
      <c r="K199" s="162"/>
      <c r="L199" s="162"/>
      <c r="M199" s="162"/>
      <c r="N199" s="162"/>
    </row>
    <row r="200" spans="9:14" x14ac:dyDescent="0.25">
      <c r="I200" s="162"/>
      <c r="J200" s="162"/>
      <c r="K200" s="162"/>
      <c r="L200" s="162"/>
      <c r="M200" s="162"/>
      <c r="N200" s="162"/>
    </row>
    <row r="201" spans="9:14" x14ac:dyDescent="0.25">
      <c r="I201" s="162"/>
      <c r="J201" s="162"/>
      <c r="K201" s="162"/>
      <c r="L201" s="162"/>
      <c r="M201" s="162"/>
      <c r="N201" s="162"/>
    </row>
    <row r="202" spans="9:14" x14ac:dyDescent="0.25">
      <c r="I202" s="162"/>
      <c r="J202" s="162"/>
      <c r="K202" s="162"/>
      <c r="L202" s="162"/>
      <c r="M202" s="162"/>
      <c r="N202" s="162"/>
    </row>
    <row r="203" spans="9:14" x14ac:dyDescent="0.25">
      <c r="I203" s="162"/>
      <c r="J203" s="162"/>
      <c r="K203" s="162"/>
      <c r="L203" s="162"/>
      <c r="M203" s="162"/>
      <c r="N203" s="162"/>
    </row>
    <row r="204" spans="9:14" x14ac:dyDescent="0.25">
      <c r="I204" s="162"/>
      <c r="J204" s="162"/>
      <c r="K204" s="162"/>
      <c r="L204" s="162"/>
      <c r="M204" s="162"/>
      <c r="N204" s="162"/>
    </row>
    <row r="205" spans="9:14" x14ac:dyDescent="0.25">
      <c r="I205" s="162"/>
      <c r="J205" s="162"/>
      <c r="K205" s="162"/>
      <c r="L205" s="162"/>
      <c r="M205" s="162"/>
      <c r="N205" s="162"/>
    </row>
    <row r="206" spans="9:14" x14ac:dyDescent="0.25">
      <c r="I206" s="162"/>
      <c r="J206" s="162"/>
      <c r="K206" s="162"/>
      <c r="L206" s="162"/>
      <c r="M206" s="162"/>
      <c r="N206" s="162"/>
    </row>
    <row r="207" spans="9:14" x14ac:dyDescent="0.25">
      <c r="I207" s="162"/>
      <c r="J207" s="162"/>
      <c r="K207" s="162"/>
      <c r="L207" s="162"/>
      <c r="M207" s="162"/>
      <c r="N207" s="162"/>
    </row>
    <row r="208" spans="9:14" x14ac:dyDescent="0.25">
      <c r="I208" s="162"/>
      <c r="J208" s="162"/>
      <c r="K208" s="162"/>
      <c r="L208" s="162"/>
      <c r="M208" s="162"/>
      <c r="N208" s="162"/>
    </row>
    <row r="209" spans="9:14" x14ac:dyDescent="0.25">
      <c r="I209" s="162"/>
      <c r="J209" s="162"/>
      <c r="K209" s="162"/>
      <c r="L209" s="162"/>
      <c r="M209" s="162"/>
      <c r="N209" s="162"/>
    </row>
    <row r="210" spans="9:14" x14ac:dyDescent="0.25">
      <c r="I210" s="162"/>
      <c r="J210" s="162"/>
      <c r="K210" s="162"/>
      <c r="L210" s="162"/>
      <c r="M210" s="162"/>
      <c r="N210" s="162"/>
    </row>
    <row r="211" spans="9:14" x14ac:dyDescent="0.25">
      <c r="I211" s="162"/>
      <c r="J211" s="162"/>
      <c r="K211" s="162"/>
      <c r="L211" s="162"/>
      <c r="M211" s="162"/>
      <c r="N211" s="162"/>
    </row>
    <row r="212" spans="9:14" x14ac:dyDescent="0.25">
      <c r="I212" s="162"/>
      <c r="J212" s="162"/>
      <c r="K212" s="162"/>
      <c r="L212" s="162"/>
      <c r="M212" s="162"/>
      <c r="N212" s="162"/>
    </row>
    <row r="213" spans="9:14" x14ac:dyDescent="0.25">
      <c r="I213" s="162"/>
      <c r="J213" s="162"/>
      <c r="K213" s="162"/>
      <c r="L213" s="162"/>
      <c r="M213" s="162"/>
      <c r="N213" s="162"/>
    </row>
    <row r="214" spans="9:14" x14ac:dyDescent="0.25">
      <c r="I214" s="162"/>
      <c r="J214" s="162"/>
      <c r="K214" s="162"/>
      <c r="L214" s="162"/>
      <c r="M214" s="162"/>
      <c r="N214" s="162"/>
    </row>
    <row r="215" spans="9:14" x14ac:dyDescent="0.25">
      <c r="I215" s="162"/>
      <c r="J215" s="162"/>
      <c r="K215" s="162"/>
      <c r="L215" s="162"/>
      <c r="M215" s="162"/>
      <c r="N215" s="162"/>
    </row>
    <row r="216" spans="9:14" x14ac:dyDescent="0.25">
      <c r="I216" s="162"/>
      <c r="J216" s="162"/>
      <c r="K216" s="162"/>
      <c r="L216" s="162"/>
      <c r="M216" s="162"/>
      <c r="N216" s="162"/>
    </row>
    <row r="217" spans="9:14" x14ac:dyDescent="0.25">
      <c r="I217" s="162"/>
      <c r="J217" s="162"/>
      <c r="K217" s="162"/>
      <c r="L217" s="162"/>
      <c r="M217" s="162"/>
      <c r="N217" s="162"/>
    </row>
    <row r="218" spans="9:14" x14ac:dyDescent="0.25">
      <c r="I218" s="162"/>
      <c r="J218" s="162"/>
      <c r="K218" s="162"/>
      <c r="L218" s="162"/>
      <c r="M218" s="162"/>
      <c r="N218" s="162"/>
    </row>
    <row r="219" spans="9:14" x14ac:dyDescent="0.25">
      <c r="I219" s="162"/>
      <c r="J219" s="162"/>
      <c r="K219" s="162"/>
      <c r="L219" s="162"/>
      <c r="M219" s="162"/>
      <c r="N219" s="162"/>
    </row>
    <row r="220" spans="9:14" x14ac:dyDescent="0.25">
      <c r="I220" s="162"/>
      <c r="J220" s="162"/>
      <c r="K220" s="162"/>
      <c r="L220" s="162"/>
      <c r="M220" s="162"/>
      <c r="N220" s="162"/>
    </row>
    <row r="221" spans="9:14" x14ac:dyDescent="0.25">
      <c r="I221" s="162"/>
      <c r="J221" s="162"/>
      <c r="K221" s="162"/>
      <c r="L221" s="162"/>
      <c r="M221" s="162"/>
      <c r="N221" s="162"/>
    </row>
    <row r="222" spans="9:14" x14ac:dyDescent="0.25">
      <c r="I222" s="162"/>
      <c r="J222" s="162"/>
      <c r="K222" s="162"/>
      <c r="L222" s="162"/>
      <c r="M222" s="162"/>
      <c r="N222" s="162"/>
    </row>
    <row r="223" spans="9:14" x14ac:dyDescent="0.25">
      <c r="I223" s="162"/>
      <c r="J223" s="162"/>
      <c r="K223" s="162"/>
      <c r="L223" s="162"/>
      <c r="M223" s="162"/>
      <c r="N223" s="162"/>
    </row>
  </sheetData>
  <conditionalFormatting sqref="F5">
    <cfRule type="cellIs" dxfId="3" priority="3" stopIfTrue="1" operator="equal">
      <formula>"Выполнено"</formula>
    </cfRule>
    <cfRule type="cellIs" dxfId="2" priority="4" stopIfTrue="1" operator="equal">
      <formula>"Не выполнено"</formula>
    </cfRule>
  </conditionalFormatting>
  <conditionalFormatting sqref="B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00B050"/>
  </sheetPr>
  <dimension ref="A1:B18"/>
  <sheetViews>
    <sheetView workbookViewId="0">
      <selection activeCell="P32" sqref="P32"/>
    </sheetView>
  </sheetViews>
  <sheetFormatPr defaultRowHeight="15" x14ac:dyDescent="0.25"/>
  <cols>
    <col min="1" max="1" width="14.7109375" customWidth="1"/>
    <col min="2" max="2" width="56" customWidth="1"/>
  </cols>
  <sheetData>
    <row r="1" spans="1:2" ht="15.75" thickBot="1" x14ac:dyDescent="0.3">
      <c r="A1" s="1106" t="s">
        <v>2439</v>
      </c>
      <c r="B1" s="1107"/>
    </row>
    <row r="2" spans="1:2" ht="16.5" customHeight="1" thickBot="1" x14ac:dyDescent="0.3">
      <c r="A2" s="176" t="s">
        <v>0</v>
      </c>
      <c r="B2" s="177" t="s">
        <v>2440</v>
      </c>
    </row>
    <row r="3" spans="1:2" ht="16.5" thickBot="1" x14ac:dyDescent="0.3">
      <c r="A3" s="178">
        <v>0</v>
      </c>
      <c r="B3" s="179" t="s">
        <v>43</v>
      </c>
    </row>
    <row r="4" spans="1:2" ht="16.5" thickBot="1" x14ac:dyDescent="0.3">
      <c r="A4" s="178">
        <v>1</v>
      </c>
      <c r="B4" s="179" t="s">
        <v>2445</v>
      </c>
    </row>
    <row r="5" spans="1:2" ht="16.5" thickBot="1" x14ac:dyDescent="0.3">
      <c r="A5" s="178">
        <v>2</v>
      </c>
      <c r="B5" s="179" t="s">
        <v>2446</v>
      </c>
    </row>
    <row r="6" spans="1:2" ht="16.5" thickBot="1" x14ac:dyDescent="0.3">
      <c r="A6" s="178">
        <v>3</v>
      </c>
      <c r="B6" s="179" t="s">
        <v>2447</v>
      </c>
    </row>
    <row r="7" spans="1:2" ht="16.5" thickBot="1" x14ac:dyDescent="0.3">
      <c r="A7" s="178">
        <v>4</v>
      </c>
      <c r="B7" s="179" t="s">
        <v>2448</v>
      </c>
    </row>
    <row r="8" spans="1:2" ht="16.5" thickBot="1" x14ac:dyDescent="0.3">
      <c r="A8" s="178">
        <v>5</v>
      </c>
      <c r="B8" s="179" t="s">
        <v>43</v>
      </c>
    </row>
    <row r="9" spans="1:2" ht="16.5" thickBot="1" x14ac:dyDescent="0.3">
      <c r="A9" s="178">
        <v>6</v>
      </c>
      <c r="B9" s="179" t="s">
        <v>43</v>
      </c>
    </row>
    <row r="10" spans="1:2" ht="16.5" thickBot="1" x14ac:dyDescent="0.3">
      <c r="A10" s="178">
        <v>7</v>
      </c>
      <c r="B10" s="179" t="s">
        <v>2449</v>
      </c>
    </row>
    <row r="11" spans="1:2" ht="16.5" thickBot="1" x14ac:dyDescent="0.3">
      <c r="A11" s="178">
        <v>8</v>
      </c>
      <c r="B11" s="179" t="s">
        <v>2450</v>
      </c>
    </row>
    <row r="12" spans="1:2" ht="16.5" thickBot="1" x14ac:dyDescent="0.3">
      <c r="A12" s="178">
        <v>9</v>
      </c>
      <c r="B12" s="179" t="s">
        <v>4083</v>
      </c>
    </row>
    <row r="13" spans="1:2" ht="16.5" thickBot="1" x14ac:dyDescent="0.3">
      <c r="A13" s="178">
        <v>10</v>
      </c>
      <c r="B13" s="179" t="s">
        <v>4082</v>
      </c>
    </row>
    <row r="14" spans="1:2" ht="16.5" thickBot="1" x14ac:dyDescent="0.3">
      <c r="A14" s="178">
        <v>11</v>
      </c>
      <c r="B14" s="179" t="s">
        <v>2441</v>
      </c>
    </row>
    <row r="15" spans="1:2" ht="16.5" thickBot="1" x14ac:dyDescent="0.3">
      <c r="A15" s="178">
        <v>12</v>
      </c>
      <c r="B15" s="179" t="s">
        <v>2442</v>
      </c>
    </row>
    <row r="16" spans="1:2" ht="16.5" thickBot="1" x14ac:dyDescent="0.3">
      <c r="A16" s="178">
        <v>13</v>
      </c>
      <c r="B16" s="179" t="s">
        <v>2443</v>
      </c>
    </row>
    <row r="17" spans="1:2" ht="16.5" thickBot="1" x14ac:dyDescent="0.3">
      <c r="A17" s="178">
        <v>14</v>
      </c>
      <c r="B17" s="179" t="s">
        <v>2444</v>
      </c>
    </row>
    <row r="18" spans="1:2" ht="16.5" thickBot="1" x14ac:dyDescent="0.3">
      <c r="A18" s="178">
        <v>15</v>
      </c>
      <c r="B18" s="179" t="s">
        <v>2451</v>
      </c>
    </row>
  </sheetData>
  <mergeCells count="1">
    <mergeCell ref="A1:B1"/>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00B050"/>
  </sheetPr>
  <dimension ref="A1:O234"/>
  <sheetViews>
    <sheetView zoomScaleNormal="100" workbookViewId="0">
      <pane xSplit="2" ySplit="1" topLeftCell="C72" activePane="bottomRight" state="frozen"/>
      <selection activeCell="P32" sqref="P32"/>
      <selection pane="topRight" activeCell="P32" sqref="P32"/>
      <selection pane="bottomLeft" activeCell="P32" sqref="P32"/>
      <selection pane="bottomRight" activeCell="B88" sqref="B88"/>
    </sheetView>
  </sheetViews>
  <sheetFormatPr defaultColWidth="9.28515625" defaultRowHeight="15" x14ac:dyDescent="0.25"/>
  <cols>
    <col min="1" max="1" width="17" style="182" bestFit="1" customWidth="1"/>
    <col min="2" max="2" width="142.28515625" style="304" customWidth="1"/>
    <col min="3" max="5" width="13.28515625" style="304" customWidth="1"/>
    <col min="6" max="6" width="12.85546875" style="304" bestFit="1" customWidth="1"/>
    <col min="7" max="16384" width="9.28515625" style="304"/>
  </cols>
  <sheetData>
    <row r="1" spans="1:7" ht="48" thickBot="1" x14ac:dyDescent="0.3">
      <c r="A1" s="180" t="s">
        <v>4068</v>
      </c>
      <c r="B1" s="177" t="s">
        <v>4067</v>
      </c>
      <c r="C1" s="177" t="s">
        <v>4066</v>
      </c>
      <c r="D1" s="177" t="s">
        <v>4065</v>
      </c>
      <c r="E1" s="177" t="s">
        <v>4064</v>
      </c>
      <c r="F1" s="177" t="s">
        <v>4063</v>
      </c>
      <c r="G1" s="177" t="s">
        <v>378</v>
      </c>
    </row>
    <row r="2" spans="1:7" ht="16.5" thickBot="1" x14ac:dyDescent="0.3">
      <c r="A2" s="440" t="s">
        <v>3730</v>
      </c>
      <c r="B2" s="440" t="s">
        <v>4078</v>
      </c>
      <c r="C2" s="439">
        <v>11</v>
      </c>
      <c r="D2" s="442"/>
      <c r="E2" s="438"/>
      <c r="F2" s="323"/>
      <c r="G2" s="323"/>
    </row>
    <row r="3" spans="1:7" ht="16.5" thickBot="1" x14ac:dyDescent="0.3">
      <c r="A3" s="181">
        <v>1</v>
      </c>
      <c r="B3" s="179" t="s">
        <v>4069</v>
      </c>
      <c r="C3" s="183" t="s">
        <v>2453</v>
      </c>
      <c r="D3" s="437"/>
      <c r="E3" s="437" t="s">
        <v>4056</v>
      </c>
      <c r="F3" s="323"/>
      <c r="G3" s="323"/>
    </row>
    <row r="4" spans="1:7" ht="16.5" thickBot="1" x14ac:dyDescent="0.3">
      <c r="A4" s="181">
        <v>2</v>
      </c>
      <c r="B4" s="179" t="s">
        <v>3776</v>
      </c>
      <c r="C4" s="183" t="s">
        <v>2454</v>
      </c>
      <c r="D4" s="437"/>
      <c r="E4" s="437" t="s">
        <v>4056</v>
      </c>
      <c r="F4" s="323"/>
      <c r="G4" s="323"/>
    </row>
    <row r="5" spans="1:7" ht="16.5" thickBot="1" x14ac:dyDescent="0.3">
      <c r="A5" s="181">
        <v>3</v>
      </c>
      <c r="B5" s="179" t="s">
        <v>3777</v>
      </c>
      <c r="C5" s="183" t="s">
        <v>2455</v>
      </c>
      <c r="D5" s="437"/>
      <c r="E5" s="437" t="s">
        <v>4056</v>
      </c>
      <c r="F5" s="323"/>
      <c r="G5" s="323"/>
    </row>
    <row r="6" spans="1:7" ht="16.5" thickBot="1" x14ac:dyDescent="0.3">
      <c r="A6" s="181">
        <v>4</v>
      </c>
      <c r="B6" s="179" t="s">
        <v>3778</v>
      </c>
      <c r="C6" s="183" t="s">
        <v>2456</v>
      </c>
      <c r="D6" s="437"/>
      <c r="E6" s="437" t="s">
        <v>4056</v>
      </c>
      <c r="F6" s="323"/>
      <c r="G6" s="323"/>
    </row>
    <row r="7" spans="1:7" ht="16.5" thickBot="1" x14ac:dyDescent="0.3">
      <c r="A7" s="181">
        <v>5</v>
      </c>
      <c r="B7" s="179" t="s">
        <v>3779</v>
      </c>
      <c r="C7" s="183" t="s">
        <v>2457</v>
      </c>
      <c r="D7" s="437"/>
      <c r="E7" s="437" t="s">
        <v>4056</v>
      </c>
      <c r="F7" s="323"/>
      <c r="G7" s="323"/>
    </row>
    <row r="8" spans="1:7" ht="16.5" thickBot="1" x14ac:dyDescent="0.3">
      <c r="A8" s="181">
        <v>6</v>
      </c>
      <c r="B8" s="179" t="s">
        <v>3780</v>
      </c>
      <c r="C8" s="183" t="s">
        <v>2458</v>
      </c>
      <c r="D8" s="437"/>
      <c r="E8" s="437" t="s">
        <v>4056</v>
      </c>
      <c r="F8" s="323"/>
      <c r="G8" s="323"/>
    </row>
    <row r="9" spans="1:7" ht="16.5" thickBot="1" x14ac:dyDescent="0.3">
      <c r="A9" s="181">
        <v>7</v>
      </c>
      <c r="B9" s="179" t="s">
        <v>3781</v>
      </c>
      <c r="C9" s="183" t="s">
        <v>2459</v>
      </c>
      <c r="D9" s="437"/>
      <c r="E9" s="437" t="s">
        <v>4056</v>
      </c>
      <c r="F9" s="323"/>
      <c r="G9" s="323"/>
    </row>
    <row r="10" spans="1:7" ht="16.5" thickBot="1" x14ac:dyDescent="0.3">
      <c r="A10" s="181">
        <v>8</v>
      </c>
      <c r="B10" s="179" t="s">
        <v>3782</v>
      </c>
      <c r="C10" s="183" t="s">
        <v>2460</v>
      </c>
      <c r="D10" s="437"/>
      <c r="E10" s="437" t="s">
        <v>4056</v>
      </c>
      <c r="F10" s="323"/>
      <c r="G10" s="323"/>
    </row>
    <row r="11" spans="1:7" ht="16.5" thickBot="1" x14ac:dyDescent="0.3">
      <c r="A11" s="181">
        <v>9</v>
      </c>
      <c r="B11" s="179" t="s">
        <v>3783</v>
      </c>
      <c r="C11" s="183" t="s">
        <v>2461</v>
      </c>
      <c r="D11" s="437"/>
      <c r="E11" s="437" t="s">
        <v>4056</v>
      </c>
      <c r="F11" s="323"/>
      <c r="G11" s="323"/>
    </row>
    <row r="12" spans="1:7" ht="16.5" thickBot="1" x14ac:dyDescent="0.3">
      <c r="A12" s="181">
        <v>10</v>
      </c>
      <c r="B12" s="179" t="s">
        <v>3784</v>
      </c>
      <c r="C12" s="183" t="s">
        <v>2462</v>
      </c>
      <c r="D12" s="437"/>
      <c r="E12" s="437" t="s">
        <v>4056</v>
      </c>
      <c r="F12" s="323"/>
      <c r="G12" s="323"/>
    </row>
    <row r="13" spans="1:7" ht="16.5" thickBot="1" x14ac:dyDescent="0.3">
      <c r="A13" s="181">
        <v>11</v>
      </c>
      <c r="B13" s="179" t="s">
        <v>3785</v>
      </c>
      <c r="C13" s="183" t="s">
        <v>2463</v>
      </c>
      <c r="D13" s="437"/>
      <c r="E13" s="437" t="s">
        <v>4056</v>
      </c>
      <c r="F13" s="323"/>
      <c r="G13" s="323"/>
    </row>
    <row r="14" spans="1:7" ht="16.5" thickBot="1" x14ac:dyDescent="0.3">
      <c r="A14" s="181">
        <v>12</v>
      </c>
      <c r="B14" s="179" t="s">
        <v>3786</v>
      </c>
      <c r="C14" s="183" t="s">
        <v>2464</v>
      </c>
      <c r="D14" s="437"/>
      <c r="E14" s="437" t="s">
        <v>4056</v>
      </c>
      <c r="F14" s="323"/>
      <c r="G14" s="323"/>
    </row>
    <row r="15" spans="1:7" ht="16.5" thickBot="1" x14ac:dyDescent="0.3">
      <c r="A15" s="181">
        <v>13</v>
      </c>
      <c r="B15" s="179" t="s">
        <v>3787</v>
      </c>
      <c r="C15" s="183" t="s">
        <v>2465</v>
      </c>
      <c r="D15" s="437"/>
      <c r="E15" s="437" t="s">
        <v>4056</v>
      </c>
      <c r="F15" s="323"/>
      <c r="G15" s="323"/>
    </row>
    <row r="16" spans="1:7" ht="16.5" thickBot="1" x14ac:dyDescent="0.3">
      <c r="A16" s="181">
        <v>14</v>
      </c>
      <c r="B16" s="179" t="s">
        <v>3788</v>
      </c>
      <c r="C16" s="183" t="s">
        <v>2466</v>
      </c>
      <c r="D16" s="437"/>
      <c r="E16" s="437" t="s">
        <v>4056</v>
      </c>
      <c r="F16" s="323"/>
      <c r="G16" s="323"/>
    </row>
    <row r="17" spans="1:7" ht="16.5" thickBot="1" x14ac:dyDescent="0.3">
      <c r="A17" s="181">
        <v>15</v>
      </c>
      <c r="B17" s="179" t="s">
        <v>3789</v>
      </c>
      <c r="C17" s="183" t="s">
        <v>2467</v>
      </c>
      <c r="D17" s="437"/>
      <c r="E17" s="437" t="s">
        <v>4056</v>
      </c>
      <c r="F17" s="323"/>
      <c r="G17" s="323"/>
    </row>
    <row r="18" spans="1:7" ht="16.5" thickBot="1" x14ac:dyDescent="0.3">
      <c r="A18" s="181">
        <v>16</v>
      </c>
      <c r="B18" s="179" t="s">
        <v>3790</v>
      </c>
      <c r="C18" s="183" t="s">
        <v>2468</v>
      </c>
      <c r="D18" s="437"/>
      <c r="E18" s="437" t="s">
        <v>4056</v>
      </c>
      <c r="F18" s="323"/>
      <c r="G18" s="323"/>
    </row>
    <row r="19" spans="1:7" ht="16.5" thickBot="1" x14ac:dyDescent="0.3">
      <c r="A19" s="181">
        <v>17</v>
      </c>
      <c r="B19" s="179" t="s">
        <v>3791</v>
      </c>
      <c r="C19" s="183" t="s">
        <v>2469</v>
      </c>
      <c r="D19" s="437"/>
      <c r="E19" s="437" t="s">
        <v>4056</v>
      </c>
      <c r="F19" s="323"/>
      <c r="G19" s="323"/>
    </row>
    <row r="20" spans="1:7" ht="16.5" thickBot="1" x14ac:dyDescent="0.3">
      <c r="A20" s="181">
        <v>18</v>
      </c>
      <c r="B20" s="179" t="s">
        <v>3792</v>
      </c>
      <c r="C20" s="183" t="s">
        <v>2470</v>
      </c>
      <c r="D20" s="437"/>
      <c r="E20" s="437" t="s">
        <v>4056</v>
      </c>
      <c r="F20" s="323"/>
      <c r="G20" s="323"/>
    </row>
    <row r="21" spans="1:7" ht="16.5" thickBot="1" x14ac:dyDescent="0.3">
      <c r="A21" s="181">
        <v>19</v>
      </c>
      <c r="B21" s="179" t="s">
        <v>3793</v>
      </c>
      <c r="C21" s="183" t="s">
        <v>2471</v>
      </c>
      <c r="D21" s="437"/>
      <c r="E21" s="437" t="s">
        <v>4056</v>
      </c>
      <c r="F21" s="323"/>
      <c r="G21" s="323"/>
    </row>
    <row r="22" spans="1:7" ht="16.5" thickBot="1" x14ac:dyDescent="0.3">
      <c r="A22" s="181">
        <v>20</v>
      </c>
      <c r="B22" s="179" t="s">
        <v>3794</v>
      </c>
      <c r="C22" s="183" t="s">
        <v>2472</v>
      </c>
      <c r="D22" s="437"/>
      <c r="E22" s="437" t="s">
        <v>4056</v>
      </c>
      <c r="F22" s="323"/>
      <c r="G22" s="323"/>
    </row>
    <row r="23" spans="1:7" ht="16.5" thickBot="1" x14ac:dyDescent="0.3">
      <c r="A23" s="181">
        <v>21</v>
      </c>
      <c r="B23" s="179" t="s">
        <v>3795</v>
      </c>
      <c r="C23" s="183" t="s">
        <v>2473</v>
      </c>
      <c r="D23" s="437"/>
      <c r="E23" s="437" t="s">
        <v>4056</v>
      </c>
      <c r="F23" s="323"/>
      <c r="G23" s="323"/>
    </row>
    <row r="24" spans="1:7" ht="16.5" thickBot="1" x14ac:dyDescent="0.3">
      <c r="A24" s="181">
        <v>22</v>
      </c>
      <c r="B24" s="179" t="s">
        <v>3796</v>
      </c>
      <c r="C24" s="183" t="s">
        <v>2474</v>
      </c>
      <c r="D24" s="437"/>
      <c r="E24" s="437" t="s">
        <v>4056</v>
      </c>
      <c r="F24" s="323"/>
      <c r="G24" s="323"/>
    </row>
    <row r="25" spans="1:7" ht="16.5" thickBot="1" x14ac:dyDescent="0.3">
      <c r="A25" s="181">
        <v>23</v>
      </c>
      <c r="B25" s="179" t="s">
        <v>3797</v>
      </c>
      <c r="C25" s="183" t="s">
        <v>2475</v>
      </c>
      <c r="D25" s="437"/>
      <c r="E25" s="437" t="s">
        <v>4056</v>
      </c>
      <c r="F25" s="323"/>
      <c r="G25" s="323"/>
    </row>
    <row r="26" spans="1:7" ht="16.5" thickBot="1" x14ac:dyDescent="0.3">
      <c r="A26" s="181">
        <v>24</v>
      </c>
      <c r="B26" s="179" t="s">
        <v>3798</v>
      </c>
      <c r="C26" s="183" t="s">
        <v>2476</v>
      </c>
      <c r="D26" s="437"/>
      <c r="E26" s="437" t="s">
        <v>4056</v>
      </c>
      <c r="F26" s="323"/>
      <c r="G26" s="323"/>
    </row>
    <row r="27" spans="1:7" ht="16.5" thickBot="1" x14ac:dyDescent="0.3">
      <c r="A27" s="181">
        <v>25</v>
      </c>
      <c r="B27" s="179" t="s">
        <v>3799</v>
      </c>
      <c r="C27" s="183" t="s">
        <v>2477</v>
      </c>
      <c r="D27" s="437"/>
      <c r="E27" s="437" t="s">
        <v>4056</v>
      </c>
      <c r="F27" s="323"/>
      <c r="G27" s="323"/>
    </row>
    <row r="28" spans="1:7" ht="16.5" thickBot="1" x14ac:dyDescent="0.3">
      <c r="A28" s="181">
        <v>26</v>
      </c>
      <c r="B28" s="179" t="s">
        <v>3800</v>
      </c>
      <c r="C28" s="183" t="s">
        <v>2478</v>
      </c>
      <c r="D28" s="437"/>
      <c r="E28" s="437" t="s">
        <v>4056</v>
      </c>
      <c r="F28" s="323"/>
      <c r="G28" s="323"/>
    </row>
    <row r="29" spans="1:7" ht="16.5" thickBot="1" x14ac:dyDescent="0.3">
      <c r="A29" s="181">
        <v>27</v>
      </c>
      <c r="B29" s="179" t="s">
        <v>3801</v>
      </c>
      <c r="C29" s="183" t="s">
        <v>2479</v>
      </c>
      <c r="D29" s="437"/>
      <c r="E29" s="437" t="s">
        <v>4056</v>
      </c>
      <c r="F29" s="323"/>
      <c r="G29" s="323"/>
    </row>
    <row r="30" spans="1:7" ht="16.5" thickBot="1" x14ac:dyDescent="0.3">
      <c r="A30" s="181">
        <v>28</v>
      </c>
      <c r="B30" s="179" t="s">
        <v>3802</v>
      </c>
      <c r="C30" s="183" t="s">
        <v>2480</v>
      </c>
      <c r="D30" s="437"/>
      <c r="E30" s="437" t="s">
        <v>4056</v>
      </c>
      <c r="F30" s="323"/>
      <c r="G30" s="323"/>
    </row>
    <row r="31" spans="1:7" ht="16.5" thickBot="1" x14ac:dyDescent="0.3">
      <c r="A31" s="181">
        <v>29</v>
      </c>
      <c r="B31" s="179" t="s">
        <v>3803</v>
      </c>
      <c r="C31" s="183" t="s">
        <v>2481</v>
      </c>
      <c r="D31" s="437"/>
      <c r="E31" s="437" t="s">
        <v>4056</v>
      </c>
      <c r="F31" s="323"/>
      <c r="G31" s="323"/>
    </row>
    <row r="32" spans="1:7" ht="16.5" thickBot="1" x14ac:dyDescent="0.3">
      <c r="A32" s="181">
        <v>30</v>
      </c>
      <c r="B32" s="179" t="s">
        <v>3804</v>
      </c>
      <c r="C32" s="183" t="s">
        <v>2482</v>
      </c>
      <c r="D32" s="437"/>
      <c r="E32" s="437" t="s">
        <v>4056</v>
      </c>
      <c r="F32" s="323"/>
      <c r="G32" s="323"/>
    </row>
    <row r="33" spans="1:7" ht="16.5" thickBot="1" x14ac:dyDescent="0.3">
      <c r="A33" s="181">
        <v>31</v>
      </c>
      <c r="B33" s="179" t="s">
        <v>3805</v>
      </c>
      <c r="C33" s="183" t="s">
        <v>2483</v>
      </c>
      <c r="D33" s="437"/>
      <c r="E33" s="437" t="s">
        <v>4056</v>
      </c>
      <c r="F33" s="323"/>
      <c r="G33" s="323"/>
    </row>
    <row r="34" spans="1:7" ht="16.5" thickBot="1" x14ac:dyDescent="0.3">
      <c r="A34" s="181">
        <v>32</v>
      </c>
      <c r="B34" s="179" t="s">
        <v>3806</v>
      </c>
      <c r="C34" s="183" t="s">
        <v>2484</v>
      </c>
      <c r="D34" s="437"/>
      <c r="E34" s="437" t="s">
        <v>4056</v>
      </c>
      <c r="F34" s="323"/>
      <c r="G34" s="323"/>
    </row>
    <row r="35" spans="1:7" ht="16.5" thickBot="1" x14ac:dyDescent="0.3">
      <c r="A35" s="181">
        <v>33</v>
      </c>
      <c r="B35" s="179" t="s">
        <v>3807</v>
      </c>
      <c r="C35" s="183" t="s">
        <v>3731</v>
      </c>
      <c r="D35" s="437"/>
      <c r="E35" s="437" t="s">
        <v>4056</v>
      </c>
      <c r="F35" s="323"/>
      <c r="G35" s="323"/>
    </row>
    <row r="36" spans="1:7" ht="16.5" thickBot="1" x14ac:dyDescent="0.3">
      <c r="A36" s="181">
        <v>34</v>
      </c>
      <c r="B36" s="179" t="s">
        <v>3808</v>
      </c>
      <c r="C36" s="183" t="s">
        <v>3732</v>
      </c>
      <c r="D36" s="437"/>
      <c r="E36" s="437" t="s">
        <v>4056</v>
      </c>
      <c r="F36" s="323"/>
      <c r="G36" s="323"/>
    </row>
    <row r="37" spans="1:7" ht="16.5" thickBot="1" x14ac:dyDescent="0.3">
      <c r="A37" s="181">
        <v>35</v>
      </c>
      <c r="B37" s="179" t="s">
        <v>3809</v>
      </c>
      <c r="C37" s="183" t="s">
        <v>3733</v>
      </c>
      <c r="D37" s="437"/>
      <c r="E37" s="437" t="s">
        <v>4056</v>
      </c>
      <c r="F37" s="323"/>
      <c r="G37" s="323"/>
    </row>
    <row r="38" spans="1:7" ht="16.5" thickBot="1" x14ac:dyDescent="0.3">
      <c r="A38" s="181">
        <v>36</v>
      </c>
      <c r="B38" s="179" t="s">
        <v>3810</v>
      </c>
      <c r="C38" s="183" t="s">
        <v>3734</v>
      </c>
      <c r="D38" s="437"/>
      <c r="E38" s="437" t="s">
        <v>4056</v>
      </c>
      <c r="F38" s="323"/>
      <c r="G38" s="323"/>
    </row>
    <row r="39" spans="1:7" ht="16.5" thickBot="1" x14ac:dyDescent="0.3">
      <c r="A39" s="181">
        <v>37</v>
      </c>
      <c r="B39" s="179" t="s">
        <v>3811</v>
      </c>
      <c r="C39" s="183" t="s">
        <v>3735</v>
      </c>
      <c r="D39" s="437"/>
      <c r="E39" s="437" t="s">
        <v>4056</v>
      </c>
      <c r="F39" s="323"/>
      <c r="G39" s="323"/>
    </row>
    <row r="40" spans="1:7" ht="16.5" thickBot="1" x14ac:dyDescent="0.3">
      <c r="A40" s="181">
        <v>38</v>
      </c>
      <c r="B40" s="179" t="s">
        <v>3812</v>
      </c>
      <c r="C40" s="183" t="s">
        <v>3736</v>
      </c>
      <c r="D40" s="437"/>
      <c r="E40" s="437" t="s">
        <v>4056</v>
      </c>
      <c r="F40" s="323"/>
      <c r="G40" s="323"/>
    </row>
    <row r="41" spans="1:7" ht="16.5" thickBot="1" x14ac:dyDescent="0.3">
      <c r="A41" s="181">
        <v>39</v>
      </c>
      <c r="B41" s="179" t="s">
        <v>3813</v>
      </c>
      <c r="C41" s="183" t="s">
        <v>3737</v>
      </c>
      <c r="D41" s="437"/>
      <c r="E41" s="437" t="s">
        <v>4056</v>
      </c>
      <c r="F41" s="323"/>
      <c r="G41" s="323"/>
    </row>
    <row r="42" spans="1:7" ht="16.5" thickBot="1" x14ac:dyDescent="0.3">
      <c r="A42" s="181">
        <v>40</v>
      </c>
      <c r="B42" s="179" t="s">
        <v>3814</v>
      </c>
      <c r="C42" s="183" t="s">
        <v>3738</v>
      </c>
      <c r="D42" s="437"/>
      <c r="E42" s="437" t="s">
        <v>4056</v>
      </c>
      <c r="F42" s="323"/>
      <c r="G42" s="323"/>
    </row>
    <row r="43" spans="1:7" ht="16.5" thickBot="1" x14ac:dyDescent="0.3">
      <c r="A43" s="181">
        <v>41</v>
      </c>
      <c r="B43" s="179" t="s">
        <v>3815</v>
      </c>
      <c r="C43" s="183" t="s">
        <v>3739</v>
      </c>
      <c r="D43" s="437"/>
      <c r="E43" s="437" t="s">
        <v>4056</v>
      </c>
      <c r="F43" s="323"/>
      <c r="G43" s="323"/>
    </row>
    <row r="44" spans="1:7" ht="16.5" thickBot="1" x14ac:dyDescent="0.3">
      <c r="A44" s="181">
        <v>42</v>
      </c>
      <c r="B44" s="179" t="s">
        <v>3816</v>
      </c>
      <c r="C44" s="183" t="s">
        <v>3740</v>
      </c>
      <c r="D44" s="437"/>
      <c r="E44" s="437" t="s">
        <v>4056</v>
      </c>
      <c r="F44" s="323"/>
      <c r="G44" s="323"/>
    </row>
    <row r="45" spans="1:7" ht="16.5" thickBot="1" x14ac:dyDescent="0.3">
      <c r="A45" s="181">
        <v>43</v>
      </c>
      <c r="B45" s="179" t="s">
        <v>3817</v>
      </c>
      <c r="C45" s="183" t="s">
        <v>3741</v>
      </c>
      <c r="D45" s="437"/>
      <c r="E45" s="437" t="s">
        <v>4056</v>
      </c>
      <c r="F45" s="323"/>
      <c r="G45" s="323"/>
    </row>
    <row r="46" spans="1:7" ht="16.5" thickBot="1" x14ac:dyDescent="0.3">
      <c r="A46" s="181">
        <v>44</v>
      </c>
      <c r="B46" s="179" t="s">
        <v>3818</v>
      </c>
      <c r="C46" s="183" t="s">
        <v>3742</v>
      </c>
      <c r="D46" s="437"/>
      <c r="E46" s="437" t="s">
        <v>4056</v>
      </c>
      <c r="F46" s="323"/>
      <c r="G46" s="323"/>
    </row>
    <row r="47" spans="1:7" ht="16.5" thickBot="1" x14ac:dyDescent="0.3">
      <c r="A47" s="181">
        <v>45</v>
      </c>
      <c r="B47" s="179" t="s">
        <v>3819</v>
      </c>
      <c r="C47" s="183" t="s">
        <v>3743</v>
      </c>
      <c r="D47" s="437"/>
      <c r="E47" s="437" t="s">
        <v>4056</v>
      </c>
      <c r="F47" s="323"/>
      <c r="G47" s="323"/>
    </row>
    <row r="48" spans="1:7" ht="16.5" thickBot="1" x14ac:dyDescent="0.3">
      <c r="A48" s="181">
        <v>46</v>
      </c>
      <c r="B48" s="179" t="s">
        <v>3820</v>
      </c>
      <c r="C48" s="183" t="s">
        <v>3744</v>
      </c>
      <c r="D48" s="437"/>
      <c r="E48" s="437" t="s">
        <v>4056</v>
      </c>
      <c r="F48" s="323"/>
      <c r="G48" s="323"/>
    </row>
    <row r="49" spans="1:7" ht="16.5" thickBot="1" x14ac:dyDescent="0.3">
      <c r="A49" s="181">
        <v>47</v>
      </c>
      <c r="B49" s="179" t="s">
        <v>3821</v>
      </c>
      <c r="C49" s="183" t="s">
        <v>3745</v>
      </c>
      <c r="D49" s="437"/>
      <c r="E49" s="437" t="s">
        <v>4056</v>
      </c>
      <c r="F49" s="323"/>
      <c r="G49" s="323"/>
    </row>
    <row r="50" spans="1:7" ht="16.5" thickBot="1" x14ac:dyDescent="0.3">
      <c r="A50" s="181">
        <v>48</v>
      </c>
      <c r="B50" s="179" t="s">
        <v>3822</v>
      </c>
      <c r="C50" s="183" t="s">
        <v>3746</v>
      </c>
      <c r="D50" s="437"/>
      <c r="E50" s="437" t="s">
        <v>4056</v>
      </c>
      <c r="F50" s="323"/>
      <c r="G50" s="323"/>
    </row>
    <row r="51" spans="1:7" ht="16.5" thickBot="1" x14ac:dyDescent="0.3">
      <c r="A51" s="181">
        <v>49</v>
      </c>
      <c r="B51" s="179" t="s">
        <v>3823</v>
      </c>
      <c r="C51" s="183" t="s">
        <v>3747</v>
      </c>
      <c r="D51" s="437"/>
      <c r="E51" s="437" t="s">
        <v>4056</v>
      </c>
      <c r="F51" s="323"/>
      <c r="G51" s="323"/>
    </row>
    <row r="52" spans="1:7" ht="16.5" thickBot="1" x14ac:dyDescent="0.3">
      <c r="A52" s="181">
        <v>50</v>
      </c>
      <c r="B52" s="179" t="s">
        <v>3824</v>
      </c>
      <c r="C52" s="183" t="s">
        <v>3748</v>
      </c>
      <c r="D52" s="437"/>
      <c r="E52" s="437" t="s">
        <v>4056</v>
      </c>
      <c r="F52" s="323"/>
      <c r="G52" s="323"/>
    </row>
    <row r="53" spans="1:7" ht="16.5" thickBot="1" x14ac:dyDescent="0.3">
      <c r="A53" s="441" t="s">
        <v>3749</v>
      </c>
      <c r="B53" s="440" t="s">
        <v>4070</v>
      </c>
      <c r="C53" s="439">
        <v>10101</v>
      </c>
      <c r="D53" s="438"/>
      <c r="E53" s="438"/>
      <c r="F53" s="323"/>
      <c r="G53" s="323"/>
    </row>
    <row r="54" spans="1:7" ht="16.5" thickBot="1" x14ac:dyDescent="0.3">
      <c r="A54" s="443">
        <v>1</v>
      </c>
      <c r="B54" s="444" t="s">
        <v>43</v>
      </c>
      <c r="C54" s="445" t="s">
        <v>2453</v>
      </c>
      <c r="D54" s="446"/>
      <c r="E54" s="446" t="s">
        <v>4056</v>
      </c>
      <c r="F54" s="447"/>
      <c r="G54" s="447"/>
    </row>
    <row r="55" spans="1:7" ht="16.5" thickBot="1" x14ac:dyDescent="0.3">
      <c r="A55" s="181">
        <v>2</v>
      </c>
      <c r="B55" s="179" t="s">
        <v>3750</v>
      </c>
      <c r="C55" s="183" t="s">
        <v>2454</v>
      </c>
      <c r="D55" s="437">
        <v>1</v>
      </c>
      <c r="E55" s="437" t="s">
        <v>4056</v>
      </c>
      <c r="F55" s="323">
        <v>1</v>
      </c>
      <c r="G55" s="323">
        <v>9794</v>
      </c>
    </row>
    <row r="56" spans="1:7" ht="16.5" thickBot="1" x14ac:dyDescent="0.3">
      <c r="A56" s="181">
        <v>3</v>
      </c>
      <c r="B56" s="179" t="s">
        <v>4617</v>
      </c>
      <c r="C56" s="183" t="s">
        <v>2455</v>
      </c>
      <c r="D56" s="437">
        <v>1</v>
      </c>
      <c r="E56" s="437" t="s">
        <v>4056</v>
      </c>
      <c r="F56" s="323">
        <v>1</v>
      </c>
      <c r="G56" s="323">
        <v>9795</v>
      </c>
    </row>
    <row r="57" spans="1:7" ht="16.5" thickBot="1" x14ac:dyDescent="0.3">
      <c r="A57" s="181">
        <v>4</v>
      </c>
      <c r="B57" s="179" t="s">
        <v>3751</v>
      </c>
      <c r="C57" s="183" t="s">
        <v>2456</v>
      </c>
      <c r="D57" s="437">
        <v>1</v>
      </c>
      <c r="E57" s="437" t="s">
        <v>4056</v>
      </c>
      <c r="F57" s="323">
        <v>1</v>
      </c>
      <c r="G57" s="323">
        <v>9796</v>
      </c>
    </row>
    <row r="58" spans="1:7" ht="16.5" thickBot="1" x14ac:dyDescent="0.3">
      <c r="A58" s="181">
        <v>5</v>
      </c>
      <c r="B58" s="179" t="s">
        <v>3752</v>
      </c>
      <c r="C58" s="183" t="s">
        <v>2457</v>
      </c>
      <c r="D58" s="437">
        <v>1</v>
      </c>
      <c r="E58" s="437" t="s">
        <v>4056</v>
      </c>
      <c r="F58" s="323">
        <v>1</v>
      </c>
      <c r="G58" s="323">
        <v>9797</v>
      </c>
    </row>
    <row r="59" spans="1:7" ht="16.5" thickBot="1" x14ac:dyDescent="0.3">
      <c r="A59" s="181">
        <v>6</v>
      </c>
      <c r="B59" s="179" t="s">
        <v>3753</v>
      </c>
      <c r="C59" s="183" t="s">
        <v>2458</v>
      </c>
      <c r="D59" s="437">
        <v>1</v>
      </c>
      <c r="E59" s="437" t="s">
        <v>4056</v>
      </c>
      <c r="F59" s="323">
        <v>1</v>
      </c>
      <c r="G59" s="323">
        <v>9798</v>
      </c>
    </row>
    <row r="60" spans="1:7" ht="16.5" thickBot="1" x14ac:dyDescent="0.3">
      <c r="A60" s="181">
        <v>7</v>
      </c>
      <c r="B60" s="179" t="s">
        <v>3825</v>
      </c>
      <c r="C60" s="183" t="s">
        <v>2459</v>
      </c>
      <c r="D60" s="437">
        <v>1</v>
      </c>
      <c r="E60" s="437" t="s">
        <v>4056</v>
      </c>
      <c r="F60" s="323">
        <v>1</v>
      </c>
      <c r="G60" s="323">
        <v>9799</v>
      </c>
    </row>
    <row r="61" spans="1:7" ht="32.25" thickBot="1" x14ac:dyDescent="0.3">
      <c r="A61" s="181">
        <v>8</v>
      </c>
      <c r="B61" s="179" t="s">
        <v>3754</v>
      </c>
      <c r="C61" s="183" t="s">
        <v>2460</v>
      </c>
      <c r="D61" s="437">
        <v>1</v>
      </c>
      <c r="E61" s="437" t="s">
        <v>4056</v>
      </c>
      <c r="F61" s="323">
        <v>1</v>
      </c>
      <c r="G61" s="323">
        <v>9800</v>
      </c>
    </row>
    <row r="62" spans="1:7" ht="16.5" thickBot="1" x14ac:dyDescent="0.3">
      <c r="A62" s="181">
        <v>9</v>
      </c>
      <c r="B62" s="179" t="s">
        <v>3755</v>
      </c>
      <c r="C62" s="183" t="s">
        <v>2461</v>
      </c>
      <c r="D62" s="437">
        <v>1</v>
      </c>
      <c r="E62" s="437" t="s">
        <v>4056</v>
      </c>
      <c r="F62" s="323">
        <v>1</v>
      </c>
      <c r="G62" s="323">
        <v>9801</v>
      </c>
    </row>
    <row r="63" spans="1:7" ht="16.5" thickBot="1" x14ac:dyDescent="0.3">
      <c r="A63" s="443">
        <v>10</v>
      </c>
      <c r="B63" s="444" t="s">
        <v>3756</v>
      </c>
      <c r="C63" s="445" t="s">
        <v>2462</v>
      </c>
      <c r="D63" s="446"/>
      <c r="E63" s="446" t="s">
        <v>4056</v>
      </c>
      <c r="F63" s="447"/>
      <c r="G63" s="447"/>
    </row>
    <row r="64" spans="1:7" ht="16.5" thickBot="1" x14ac:dyDescent="0.3">
      <c r="A64" s="443">
        <v>11</v>
      </c>
      <c r="B64" s="444" t="s">
        <v>3757</v>
      </c>
      <c r="C64" s="445" t="s">
        <v>2463</v>
      </c>
      <c r="D64" s="446"/>
      <c r="E64" s="446" t="s">
        <v>4056</v>
      </c>
      <c r="F64" s="447"/>
      <c r="G64" s="447"/>
    </row>
    <row r="65" spans="1:15" ht="16.5" thickBot="1" x14ac:dyDescent="0.3">
      <c r="A65" s="181">
        <v>12</v>
      </c>
      <c r="B65" s="179" t="s">
        <v>3758</v>
      </c>
      <c r="C65" s="183" t="s">
        <v>2464</v>
      </c>
      <c r="D65" s="437">
        <v>1</v>
      </c>
      <c r="E65" s="437" t="s">
        <v>4056</v>
      </c>
      <c r="F65" s="323">
        <v>1</v>
      </c>
      <c r="G65" s="323">
        <v>9804</v>
      </c>
    </row>
    <row r="66" spans="1:15" ht="16.5" thickBot="1" x14ac:dyDescent="0.3">
      <c r="A66" s="181">
        <v>13</v>
      </c>
      <c r="B66" s="179" t="s">
        <v>3759</v>
      </c>
      <c r="C66" s="183" t="s">
        <v>2465</v>
      </c>
      <c r="D66" s="437">
        <v>1</v>
      </c>
      <c r="E66" s="437" t="s">
        <v>4056</v>
      </c>
      <c r="F66" s="323">
        <v>1</v>
      </c>
      <c r="G66" s="323">
        <v>9805</v>
      </c>
    </row>
    <row r="67" spans="1:15" ht="16.5" thickBot="1" x14ac:dyDescent="0.3">
      <c r="A67" s="181">
        <v>14</v>
      </c>
      <c r="B67" s="179" t="s">
        <v>3760</v>
      </c>
      <c r="C67" s="183" t="s">
        <v>2466</v>
      </c>
      <c r="D67" s="437">
        <v>1</v>
      </c>
      <c r="E67" s="437" t="s">
        <v>4056</v>
      </c>
      <c r="F67" s="323">
        <v>1</v>
      </c>
      <c r="G67" s="323">
        <v>9806</v>
      </c>
    </row>
    <row r="68" spans="1:15" ht="16.5" thickBot="1" x14ac:dyDescent="0.3">
      <c r="A68" s="181">
        <v>15</v>
      </c>
      <c r="B68" s="179" t="s">
        <v>3761</v>
      </c>
      <c r="C68" s="183" t="s">
        <v>2467</v>
      </c>
      <c r="D68" s="437">
        <v>1</v>
      </c>
      <c r="E68" s="437" t="s">
        <v>4056</v>
      </c>
      <c r="F68" s="323">
        <v>1</v>
      </c>
      <c r="G68" s="323">
        <v>9807</v>
      </c>
    </row>
    <row r="69" spans="1:15" ht="32.25" thickBot="1" x14ac:dyDescent="0.3">
      <c r="A69" s="181">
        <v>16</v>
      </c>
      <c r="B69" s="179" t="s">
        <v>4618</v>
      </c>
      <c r="C69" s="183" t="s">
        <v>2468</v>
      </c>
      <c r="D69" s="437">
        <v>1</v>
      </c>
      <c r="E69" s="437" t="s">
        <v>4056</v>
      </c>
      <c r="F69" s="323">
        <v>1</v>
      </c>
      <c r="G69" s="323">
        <v>9808</v>
      </c>
    </row>
    <row r="70" spans="1:15" ht="16.5" thickBot="1" x14ac:dyDescent="0.3">
      <c r="A70" s="181">
        <v>17</v>
      </c>
      <c r="B70" s="179" t="s">
        <v>3762</v>
      </c>
      <c r="C70" s="183" t="s">
        <v>2469</v>
      </c>
      <c r="D70" s="437">
        <v>1</v>
      </c>
      <c r="E70" s="437" t="s">
        <v>4056</v>
      </c>
      <c r="F70" s="323">
        <v>1</v>
      </c>
      <c r="G70" s="323">
        <v>9809</v>
      </c>
    </row>
    <row r="71" spans="1:15" ht="16.5" thickBot="1" x14ac:dyDescent="0.3">
      <c r="A71" s="181">
        <v>18</v>
      </c>
      <c r="B71" s="179" t="s">
        <v>3763</v>
      </c>
      <c r="C71" s="183" t="s">
        <v>2470</v>
      </c>
      <c r="D71" s="437">
        <v>1</v>
      </c>
      <c r="E71" s="437" t="s">
        <v>4056</v>
      </c>
      <c r="F71" s="323">
        <v>1</v>
      </c>
      <c r="G71" s="323">
        <v>9810</v>
      </c>
    </row>
    <row r="72" spans="1:15" ht="16.5" thickBot="1" x14ac:dyDescent="0.3">
      <c r="A72" s="181">
        <v>19</v>
      </c>
      <c r="B72" s="179" t="s">
        <v>4619</v>
      </c>
      <c r="C72" s="183" t="s">
        <v>2471</v>
      </c>
      <c r="D72" s="437">
        <v>1</v>
      </c>
      <c r="E72" s="437" t="s">
        <v>4056</v>
      </c>
      <c r="F72" s="323">
        <v>1</v>
      </c>
      <c r="G72" s="323">
        <v>9811</v>
      </c>
    </row>
    <row r="73" spans="1:15" ht="16.5" thickBot="1" x14ac:dyDescent="0.3">
      <c r="A73" s="181">
        <v>20</v>
      </c>
      <c r="B73" s="179" t="s">
        <v>3764</v>
      </c>
      <c r="C73" s="183" t="s">
        <v>2472</v>
      </c>
      <c r="D73" s="437">
        <v>1</v>
      </c>
      <c r="E73" s="437" t="s">
        <v>4056</v>
      </c>
      <c r="F73" s="323">
        <v>10</v>
      </c>
      <c r="G73" s="323">
        <v>9812</v>
      </c>
    </row>
    <row r="74" spans="1:15" ht="16.5" thickBot="1" x14ac:dyDescent="0.3">
      <c r="A74" s="181">
        <v>21</v>
      </c>
      <c r="B74" s="179" t="s">
        <v>3765</v>
      </c>
      <c r="C74" s="183" t="s">
        <v>2473</v>
      </c>
      <c r="D74" s="437">
        <v>1</v>
      </c>
      <c r="E74" s="437" t="s">
        <v>4056</v>
      </c>
      <c r="F74" s="323">
        <v>1</v>
      </c>
      <c r="G74" s="323">
        <v>9813</v>
      </c>
    </row>
    <row r="75" spans="1:15" ht="16.5" thickBot="1" x14ac:dyDescent="0.3">
      <c r="A75" s="181">
        <v>22</v>
      </c>
      <c r="B75" s="179" t="s">
        <v>3766</v>
      </c>
      <c r="C75" s="183" t="s">
        <v>2474</v>
      </c>
      <c r="D75" s="437"/>
      <c r="E75" s="437" t="s">
        <v>4056</v>
      </c>
      <c r="F75" s="323">
        <v>1</v>
      </c>
      <c r="G75" s="323">
        <v>9814</v>
      </c>
    </row>
    <row r="76" spans="1:15" ht="16.5" thickBot="1" x14ac:dyDescent="0.3">
      <c r="A76" s="181">
        <v>23</v>
      </c>
      <c r="B76" s="179" t="s">
        <v>3767</v>
      </c>
      <c r="C76" s="183" t="s">
        <v>2475</v>
      </c>
      <c r="D76" s="437">
        <v>1</v>
      </c>
      <c r="E76" s="437" t="s">
        <v>4056</v>
      </c>
      <c r="F76" s="323">
        <v>1</v>
      </c>
      <c r="G76" s="323">
        <v>9815</v>
      </c>
    </row>
    <row r="77" spans="1:15" ht="16.5" thickBot="1" x14ac:dyDescent="0.3">
      <c r="A77" s="443">
        <v>24</v>
      </c>
      <c r="B77" s="444" t="s">
        <v>3768</v>
      </c>
      <c r="C77" s="445" t="s">
        <v>2476</v>
      </c>
      <c r="D77" s="446"/>
      <c r="E77" s="446" t="s">
        <v>4056</v>
      </c>
      <c r="F77" s="447"/>
      <c r="G77" s="447"/>
    </row>
    <row r="78" spans="1:15" ht="16.5" thickBot="1" x14ac:dyDescent="0.3">
      <c r="A78" s="443">
        <v>25</v>
      </c>
      <c r="B78" s="444" t="s">
        <v>3769</v>
      </c>
      <c r="C78" s="445" t="s">
        <v>2477</v>
      </c>
      <c r="D78" s="446"/>
      <c r="E78" s="446" t="s">
        <v>4056</v>
      </c>
      <c r="F78" s="447"/>
      <c r="G78" s="447"/>
      <c r="N78" s="304" t="s">
        <v>70</v>
      </c>
      <c r="O78" s="304" t="s">
        <v>70</v>
      </c>
    </row>
    <row r="79" spans="1:15" ht="16.5" thickBot="1" x14ac:dyDescent="0.3">
      <c r="A79" s="443">
        <v>26</v>
      </c>
      <c r="B79" s="444" t="s">
        <v>3770</v>
      </c>
      <c r="C79" s="445" t="s">
        <v>2478</v>
      </c>
      <c r="D79" s="446"/>
      <c r="E79" s="446" t="s">
        <v>4056</v>
      </c>
      <c r="F79" s="447"/>
      <c r="G79" s="447"/>
    </row>
    <row r="80" spans="1:15" ht="16.5" thickBot="1" x14ac:dyDescent="0.3">
      <c r="A80" s="443">
        <v>27</v>
      </c>
      <c r="B80" s="444" t="s">
        <v>4620</v>
      </c>
      <c r="C80" s="445" t="s">
        <v>2479</v>
      </c>
      <c r="D80" s="446"/>
      <c r="E80" s="446" t="s">
        <v>4056</v>
      </c>
      <c r="F80" s="447"/>
      <c r="G80" s="447"/>
    </row>
    <row r="81" spans="1:7" ht="16.5" thickBot="1" x14ac:dyDescent="0.3">
      <c r="A81" s="181">
        <v>28</v>
      </c>
      <c r="B81" s="179" t="s">
        <v>3771</v>
      </c>
      <c r="C81" s="183" t="s">
        <v>2480</v>
      </c>
      <c r="D81" s="437">
        <v>1</v>
      </c>
      <c r="E81" s="437" t="s">
        <v>4056</v>
      </c>
      <c r="F81" s="323">
        <v>1</v>
      </c>
      <c r="G81" s="323">
        <v>9820</v>
      </c>
    </row>
    <row r="82" spans="1:7" ht="16.5" thickBot="1" x14ac:dyDescent="0.3">
      <c r="A82" s="181">
        <v>29</v>
      </c>
      <c r="B82" s="179" t="s">
        <v>3772</v>
      </c>
      <c r="C82" s="183" t="s">
        <v>2481</v>
      </c>
      <c r="D82" s="437">
        <v>1</v>
      </c>
      <c r="E82" s="437" t="s">
        <v>4056</v>
      </c>
      <c r="F82" s="323">
        <v>1</v>
      </c>
      <c r="G82" s="323">
        <v>9821</v>
      </c>
    </row>
    <row r="83" spans="1:7" ht="16.5" thickBot="1" x14ac:dyDescent="0.3">
      <c r="A83" s="443">
        <v>30</v>
      </c>
      <c r="B83" s="444" t="s">
        <v>3773</v>
      </c>
      <c r="C83" s="445" t="s">
        <v>2482</v>
      </c>
      <c r="D83" s="446"/>
      <c r="E83" s="446" t="s">
        <v>4056</v>
      </c>
      <c r="F83" s="447"/>
      <c r="G83" s="447"/>
    </row>
    <row r="84" spans="1:7" ht="16.5" thickBot="1" x14ac:dyDescent="0.3">
      <c r="A84" s="443">
        <v>31</v>
      </c>
      <c r="B84" s="444" t="s">
        <v>3774</v>
      </c>
      <c r="C84" s="445" t="s">
        <v>2483</v>
      </c>
      <c r="D84" s="446"/>
      <c r="E84" s="446" t="s">
        <v>4056</v>
      </c>
      <c r="F84" s="447"/>
      <c r="G84" s="447"/>
    </row>
    <row r="85" spans="1:7" ht="16.5" thickBot="1" x14ac:dyDescent="0.3">
      <c r="A85" s="181">
        <v>32</v>
      </c>
      <c r="B85" s="179" t="s">
        <v>3775</v>
      </c>
      <c r="C85" s="183" t="s">
        <v>2484</v>
      </c>
      <c r="D85" s="437">
        <v>1</v>
      </c>
      <c r="E85" s="437" t="s">
        <v>4056</v>
      </c>
      <c r="F85" s="323">
        <v>1</v>
      </c>
      <c r="G85" s="323">
        <v>9824</v>
      </c>
    </row>
    <row r="86" spans="1:7" ht="16.5" thickBot="1" x14ac:dyDescent="0.3">
      <c r="A86" s="181">
        <v>33</v>
      </c>
      <c r="B86" s="179" t="s">
        <v>4312</v>
      </c>
      <c r="C86" s="183" t="s">
        <v>3731</v>
      </c>
      <c r="D86" s="437">
        <v>1</v>
      </c>
      <c r="E86" s="437" t="s">
        <v>4056</v>
      </c>
      <c r="F86" s="323">
        <v>10</v>
      </c>
      <c r="G86" s="323">
        <v>9825</v>
      </c>
    </row>
    <row r="87" spans="1:7" ht="16.5" thickBot="1" x14ac:dyDescent="0.3">
      <c r="A87" s="181">
        <v>34</v>
      </c>
      <c r="B87" s="179" t="s">
        <v>7478</v>
      </c>
      <c r="C87" s="183" t="s">
        <v>4194</v>
      </c>
      <c r="D87" s="437">
        <v>1</v>
      </c>
      <c r="E87" s="437" t="s">
        <v>7479</v>
      </c>
      <c r="F87" s="323">
        <v>960</v>
      </c>
      <c r="G87" s="323">
        <v>9826</v>
      </c>
    </row>
    <row r="88" spans="1:7" ht="16.5" thickBot="1" x14ac:dyDescent="0.3">
      <c r="A88" s="181">
        <v>35</v>
      </c>
      <c r="B88" s="179" t="s">
        <v>7472</v>
      </c>
      <c r="C88" s="183" t="s">
        <v>7475</v>
      </c>
      <c r="D88" s="437">
        <v>1</v>
      </c>
      <c r="E88" s="437"/>
      <c r="F88" s="323">
        <v>1</v>
      </c>
      <c r="G88" s="323">
        <v>9827</v>
      </c>
    </row>
    <row r="89" spans="1:7" ht="16.5" thickBot="1" x14ac:dyDescent="0.3">
      <c r="A89" s="181">
        <v>36</v>
      </c>
      <c r="B89" s="179" t="s">
        <v>7473</v>
      </c>
      <c r="C89" s="183" t="s">
        <v>7476</v>
      </c>
      <c r="D89" s="437">
        <v>1</v>
      </c>
      <c r="E89" s="437"/>
      <c r="F89" s="323">
        <v>1</v>
      </c>
      <c r="G89" s="323">
        <v>9828</v>
      </c>
    </row>
    <row r="90" spans="1:7" ht="16.5" thickBot="1" x14ac:dyDescent="0.3">
      <c r="A90" s="181">
        <v>37</v>
      </c>
      <c r="B90" s="179" t="s">
        <v>7474</v>
      </c>
      <c r="C90" s="183" t="s">
        <v>7477</v>
      </c>
      <c r="D90" s="437">
        <v>1</v>
      </c>
      <c r="E90" s="437"/>
      <c r="F90" s="323">
        <v>1</v>
      </c>
      <c r="G90" s="323">
        <v>9829</v>
      </c>
    </row>
    <row r="91" spans="1:7" ht="16.5" thickBot="1" x14ac:dyDescent="0.3">
      <c r="A91" s="181">
        <v>38</v>
      </c>
      <c r="B91" s="179" t="str">
        <f t="shared" ref="B91:B103" si="0">CONCATENATE("Общие уставки ",A91)</f>
        <v>Общие уставки 38</v>
      </c>
      <c r="C91" s="183" t="s">
        <v>3736</v>
      </c>
      <c r="D91" s="437"/>
      <c r="E91" s="437" t="s">
        <v>4056</v>
      </c>
      <c r="F91" s="323"/>
      <c r="G91" s="323"/>
    </row>
    <row r="92" spans="1:7" ht="16.5" thickBot="1" x14ac:dyDescent="0.3">
      <c r="A92" s="181">
        <v>39</v>
      </c>
      <c r="B92" s="179" t="str">
        <f t="shared" si="0"/>
        <v>Общие уставки 39</v>
      </c>
      <c r="C92" s="183" t="s">
        <v>3737</v>
      </c>
      <c r="D92" s="437"/>
      <c r="E92" s="437" t="s">
        <v>4056</v>
      </c>
      <c r="F92" s="323"/>
      <c r="G92" s="323"/>
    </row>
    <row r="93" spans="1:7" ht="16.5" thickBot="1" x14ac:dyDescent="0.3">
      <c r="A93" s="181">
        <v>40</v>
      </c>
      <c r="B93" s="179" t="str">
        <f t="shared" si="0"/>
        <v>Общие уставки 40</v>
      </c>
      <c r="C93" s="183" t="s">
        <v>3738</v>
      </c>
      <c r="D93" s="437"/>
      <c r="E93" s="437" t="s">
        <v>4056</v>
      </c>
      <c r="F93" s="323"/>
      <c r="G93" s="323"/>
    </row>
    <row r="94" spans="1:7" ht="16.5" thickBot="1" x14ac:dyDescent="0.3">
      <c r="A94" s="181">
        <v>41</v>
      </c>
      <c r="B94" s="179" t="str">
        <f t="shared" si="0"/>
        <v>Общие уставки 41</v>
      </c>
      <c r="C94" s="183" t="s">
        <v>3739</v>
      </c>
      <c r="D94" s="437"/>
      <c r="E94" s="437" t="s">
        <v>4056</v>
      </c>
      <c r="F94" s="323"/>
      <c r="G94" s="323"/>
    </row>
    <row r="95" spans="1:7" ht="16.5" thickBot="1" x14ac:dyDescent="0.3">
      <c r="A95" s="181">
        <v>42</v>
      </c>
      <c r="B95" s="179" t="str">
        <f t="shared" si="0"/>
        <v>Общие уставки 42</v>
      </c>
      <c r="C95" s="183" t="s">
        <v>3740</v>
      </c>
      <c r="D95" s="437"/>
      <c r="E95" s="437" t="s">
        <v>4056</v>
      </c>
      <c r="F95" s="323"/>
      <c r="G95" s="323"/>
    </row>
    <row r="96" spans="1:7" ht="16.5" thickBot="1" x14ac:dyDescent="0.3">
      <c r="A96" s="181">
        <v>43</v>
      </c>
      <c r="B96" s="179" t="str">
        <f t="shared" si="0"/>
        <v>Общие уставки 43</v>
      </c>
      <c r="C96" s="183" t="s">
        <v>3741</v>
      </c>
      <c r="D96" s="437"/>
      <c r="E96" s="437" t="s">
        <v>4056</v>
      </c>
      <c r="F96" s="323"/>
      <c r="G96" s="323"/>
    </row>
    <row r="97" spans="1:7" ht="16.5" thickBot="1" x14ac:dyDescent="0.3">
      <c r="A97" s="181">
        <v>44</v>
      </c>
      <c r="B97" s="179" t="str">
        <f t="shared" si="0"/>
        <v>Общие уставки 44</v>
      </c>
      <c r="C97" s="183" t="s">
        <v>3742</v>
      </c>
      <c r="D97" s="437"/>
      <c r="E97" s="437" t="s">
        <v>4056</v>
      </c>
      <c r="F97" s="323"/>
      <c r="G97" s="323"/>
    </row>
    <row r="98" spans="1:7" ht="16.5" thickBot="1" x14ac:dyDescent="0.3">
      <c r="A98" s="181">
        <v>45</v>
      </c>
      <c r="B98" s="179" t="str">
        <f t="shared" si="0"/>
        <v>Общие уставки 45</v>
      </c>
      <c r="C98" s="183" t="s">
        <v>3743</v>
      </c>
      <c r="D98" s="437"/>
      <c r="E98" s="437" t="s">
        <v>4056</v>
      </c>
      <c r="F98" s="323"/>
      <c r="G98" s="323"/>
    </row>
    <row r="99" spans="1:7" ht="16.5" thickBot="1" x14ac:dyDescent="0.3">
      <c r="A99" s="181">
        <v>46</v>
      </c>
      <c r="B99" s="179" t="str">
        <f t="shared" si="0"/>
        <v>Общие уставки 46</v>
      </c>
      <c r="C99" s="183" t="s">
        <v>3744</v>
      </c>
      <c r="D99" s="437"/>
      <c r="E99" s="437" t="s">
        <v>4056</v>
      </c>
      <c r="F99" s="323"/>
      <c r="G99" s="323"/>
    </row>
    <row r="100" spans="1:7" ht="16.5" thickBot="1" x14ac:dyDescent="0.3">
      <c r="A100" s="181">
        <v>47</v>
      </c>
      <c r="B100" s="179" t="str">
        <f t="shared" si="0"/>
        <v>Общие уставки 47</v>
      </c>
      <c r="C100" s="183" t="s">
        <v>3745</v>
      </c>
      <c r="D100" s="437"/>
      <c r="E100" s="437" t="s">
        <v>4056</v>
      </c>
      <c r="F100" s="323"/>
      <c r="G100" s="323"/>
    </row>
    <row r="101" spans="1:7" ht="16.5" thickBot="1" x14ac:dyDescent="0.3">
      <c r="A101" s="181">
        <v>48</v>
      </c>
      <c r="B101" s="179" t="str">
        <f t="shared" si="0"/>
        <v>Общие уставки 48</v>
      </c>
      <c r="C101" s="183" t="s">
        <v>3746</v>
      </c>
      <c r="D101" s="437"/>
      <c r="E101" s="437" t="s">
        <v>4056</v>
      </c>
      <c r="F101" s="323"/>
      <c r="G101" s="323"/>
    </row>
    <row r="102" spans="1:7" ht="16.5" thickBot="1" x14ac:dyDescent="0.3">
      <c r="A102" s="181">
        <v>49</v>
      </c>
      <c r="B102" s="179" t="str">
        <f t="shared" si="0"/>
        <v>Общие уставки 49</v>
      </c>
      <c r="C102" s="183" t="s">
        <v>3747</v>
      </c>
      <c r="D102" s="437"/>
      <c r="E102" s="437" t="s">
        <v>4056</v>
      </c>
      <c r="F102" s="323"/>
      <c r="G102" s="323"/>
    </row>
    <row r="103" spans="1:7" ht="16.5" thickBot="1" x14ac:dyDescent="0.3">
      <c r="A103" s="181">
        <v>50</v>
      </c>
      <c r="B103" s="179" t="str">
        <f t="shared" si="0"/>
        <v>Общие уставки 50</v>
      </c>
      <c r="C103" s="183" t="s">
        <v>3748</v>
      </c>
      <c r="D103" s="437"/>
      <c r="E103" s="437" t="s">
        <v>4056</v>
      </c>
      <c r="F103" s="323"/>
      <c r="G103" s="323"/>
    </row>
    <row r="104" spans="1:7" ht="16.5" thickBot="1" x14ac:dyDescent="0.3">
      <c r="A104" s="441" t="s">
        <v>3836</v>
      </c>
      <c r="B104" s="440" t="s">
        <v>4084</v>
      </c>
      <c r="C104" s="439">
        <v>10102</v>
      </c>
      <c r="D104" s="437"/>
      <c r="E104" s="438"/>
      <c r="F104" s="323"/>
      <c r="G104" s="323"/>
    </row>
    <row r="105" spans="1:7" ht="16.5" thickBot="1" x14ac:dyDescent="0.3">
      <c r="A105" s="181">
        <v>1</v>
      </c>
      <c r="B105" s="179" t="s">
        <v>3885</v>
      </c>
      <c r="C105" s="183" t="s">
        <v>3837</v>
      </c>
      <c r="D105" s="437"/>
      <c r="E105" s="437" t="s">
        <v>4056</v>
      </c>
      <c r="F105" s="323">
        <v>1</v>
      </c>
      <c r="G105" s="323">
        <v>1201</v>
      </c>
    </row>
    <row r="106" spans="1:7" ht="16.5" thickBot="1" x14ac:dyDescent="0.3">
      <c r="A106" s="181">
        <v>2</v>
      </c>
      <c r="B106" s="179" t="s">
        <v>3886</v>
      </c>
      <c r="C106" s="183" t="s">
        <v>3838</v>
      </c>
      <c r="D106" s="437"/>
      <c r="E106" s="437" t="s">
        <v>4056</v>
      </c>
      <c r="F106" s="323">
        <v>1</v>
      </c>
      <c r="G106" s="323">
        <v>1202</v>
      </c>
    </row>
    <row r="107" spans="1:7" ht="16.5" thickBot="1" x14ac:dyDescent="0.3">
      <c r="A107" s="181">
        <v>3</v>
      </c>
      <c r="B107" s="179" t="s">
        <v>3887</v>
      </c>
      <c r="C107" s="183" t="s">
        <v>3839</v>
      </c>
      <c r="D107" s="437"/>
      <c r="E107" s="437" t="s">
        <v>4056</v>
      </c>
      <c r="F107" s="323">
        <v>1</v>
      </c>
      <c r="G107" s="323">
        <v>1203</v>
      </c>
    </row>
    <row r="108" spans="1:7" ht="16.5" thickBot="1" x14ac:dyDescent="0.3">
      <c r="A108" s="181">
        <v>4</v>
      </c>
      <c r="B108" s="179" t="s">
        <v>3888</v>
      </c>
      <c r="C108" s="183" t="s">
        <v>3840</v>
      </c>
      <c r="D108" s="437"/>
      <c r="E108" s="437" t="s">
        <v>4056</v>
      </c>
      <c r="F108" s="323">
        <v>1</v>
      </c>
      <c r="G108" s="323">
        <v>1204</v>
      </c>
    </row>
    <row r="109" spans="1:7" ht="16.5" thickBot="1" x14ac:dyDescent="0.3">
      <c r="A109" s="181">
        <v>5</v>
      </c>
      <c r="B109" s="179" t="s">
        <v>3889</v>
      </c>
      <c r="C109" s="183" t="s">
        <v>3841</v>
      </c>
      <c r="D109" s="437"/>
      <c r="E109" s="437" t="s">
        <v>4056</v>
      </c>
      <c r="F109" s="323">
        <v>1</v>
      </c>
      <c r="G109" s="323">
        <v>1205</v>
      </c>
    </row>
    <row r="110" spans="1:7" ht="16.5" thickBot="1" x14ac:dyDescent="0.3">
      <c r="A110" s="181">
        <v>6</v>
      </c>
      <c r="B110" s="179" t="s">
        <v>3890</v>
      </c>
      <c r="C110" s="183" t="s">
        <v>3842</v>
      </c>
      <c r="D110" s="437"/>
      <c r="E110" s="437" t="s">
        <v>4056</v>
      </c>
      <c r="F110" s="323">
        <v>1</v>
      </c>
      <c r="G110" s="323">
        <v>1206</v>
      </c>
    </row>
    <row r="111" spans="1:7" ht="16.5" thickBot="1" x14ac:dyDescent="0.3">
      <c r="A111" s="181">
        <v>7</v>
      </c>
      <c r="B111" s="179" t="s">
        <v>3891</v>
      </c>
      <c r="C111" s="183" t="s">
        <v>3843</v>
      </c>
      <c r="D111" s="437"/>
      <c r="E111" s="437" t="s">
        <v>4056</v>
      </c>
      <c r="F111" s="323">
        <v>1</v>
      </c>
      <c r="G111" s="323">
        <v>1207</v>
      </c>
    </row>
    <row r="112" spans="1:7" ht="16.5" thickBot="1" x14ac:dyDescent="0.3">
      <c r="A112" s="181">
        <v>8</v>
      </c>
      <c r="B112" s="179" t="s">
        <v>3892</v>
      </c>
      <c r="C112" s="183" t="s">
        <v>3844</v>
      </c>
      <c r="D112" s="437"/>
      <c r="E112" s="437" t="s">
        <v>4056</v>
      </c>
      <c r="F112" s="323">
        <v>1</v>
      </c>
      <c r="G112" s="323">
        <v>1208</v>
      </c>
    </row>
    <row r="113" spans="1:7" ht="16.5" thickBot="1" x14ac:dyDescent="0.3">
      <c r="A113" s="181">
        <v>9</v>
      </c>
      <c r="B113" s="179" t="s">
        <v>3893</v>
      </c>
      <c r="C113" s="183" t="s">
        <v>3845</v>
      </c>
      <c r="D113" s="437"/>
      <c r="E113" s="437" t="s">
        <v>4056</v>
      </c>
      <c r="F113" s="323">
        <v>1</v>
      </c>
      <c r="G113" s="323">
        <v>1209</v>
      </c>
    </row>
    <row r="114" spans="1:7" ht="16.5" thickBot="1" x14ac:dyDescent="0.3">
      <c r="A114" s="181">
        <v>10</v>
      </c>
      <c r="B114" s="179" t="s">
        <v>3894</v>
      </c>
      <c r="C114" s="183" t="s">
        <v>3846</v>
      </c>
      <c r="D114" s="437"/>
      <c r="E114" s="437" t="s">
        <v>4056</v>
      </c>
      <c r="F114" s="323">
        <v>1</v>
      </c>
      <c r="G114" s="323">
        <v>1210</v>
      </c>
    </row>
    <row r="115" spans="1:7" ht="16.5" thickBot="1" x14ac:dyDescent="0.3">
      <c r="A115" s="181">
        <v>11</v>
      </c>
      <c r="B115" s="179" t="s">
        <v>3895</v>
      </c>
      <c r="C115" s="183" t="s">
        <v>3847</v>
      </c>
      <c r="D115" s="437"/>
      <c r="E115" s="437" t="s">
        <v>4056</v>
      </c>
      <c r="F115" s="323">
        <v>1</v>
      </c>
      <c r="G115" s="323">
        <v>1211</v>
      </c>
    </row>
    <row r="116" spans="1:7" ht="16.5" thickBot="1" x14ac:dyDescent="0.3">
      <c r="A116" s="181">
        <v>12</v>
      </c>
      <c r="B116" s="179" t="s">
        <v>3896</v>
      </c>
      <c r="C116" s="183" t="s">
        <v>3848</v>
      </c>
      <c r="D116" s="437"/>
      <c r="E116" s="437" t="s">
        <v>4056</v>
      </c>
      <c r="F116" s="323">
        <v>1</v>
      </c>
      <c r="G116" s="323">
        <v>1212</v>
      </c>
    </row>
    <row r="117" spans="1:7" ht="16.5" thickBot="1" x14ac:dyDescent="0.3">
      <c r="A117" s="181">
        <v>13</v>
      </c>
      <c r="B117" s="179" t="s">
        <v>3897</v>
      </c>
      <c r="C117" s="183" t="s">
        <v>3849</v>
      </c>
      <c r="D117" s="437"/>
      <c r="E117" s="437" t="s">
        <v>4056</v>
      </c>
      <c r="F117" s="323">
        <v>1</v>
      </c>
      <c r="G117" s="323">
        <v>1213</v>
      </c>
    </row>
    <row r="118" spans="1:7" ht="16.5" thickBot="1" x14ac:dyDescent="0.3">
      <c r="A118" s="181">
        <v>14</v>
      </c>
      <c r="B118" s="179" t="s">
        <v>3898</v>
      </c>
      <c r="C118" s="183" t="s">
        <v>3850</v>
      </c>
      <c r="D118" s="437"/>
      <c r="E118" s="437" t="s">
        <v>4056</v>
      </c>
      <c r="F118" s="323">
        <v>1</v>
      </c>
      <c r="G118" s="323">
        <v>1214</v>
      </c>
    </row>
    <row r="119" spans="1:7" ht="16.5" thickBot="1" x14ac:dyDescent="0.3">
      <c r="A119" s="181">
        <v>15</v>
      </c>
      <c r="B119" s="179" t="s">
        <v>3899</v>
      </c>
      <c r="C119" s="183" t="s">
        <v>3851</v>
      </c>
      <c r="D119" s="437"/>
      <c r="E119" s="437" t="s">
        <v>4056</v>
      </c>
      <c r="F119" s="323">
        <v>1</v>
      </c>
      <c r="G119" s="323">
        <v>1215</v>
      </c>
    </row>
    <row r="120" spans="1:7" ht="16.5" thickBot="1" x14ac:dyDescent="0.3">
      <c r="A120" s="181">
        <v>16</v>
      </c>
      <c r="B120" s="179" t="s">
        <v>3900</v>
      </c>
      <c r="C120" s="183" t="s">
        <v>3852</v>
      </c>
      <c r="D120" s="437"/>
      <c r="E120" s="437" t="s">
        <v>4056</v>
      </c>
      <c r="F120" s="323">
        <v>1</v>
      </c>
      <c r="G120" s="323">
        <v>1216</v>
      </c>
    </row>
    <row r="121" spans="1:7" ht="16.5" thickBot="1" x14ac:dyDescent="0.3">
      <c r="A121" s="181">
        <v>17</v>
      </c>
      <c r="B121" s="179" t="s">
        <v>3901</v>
      </c>
      <c r="C121" s="183" t="s">
        <v>3853</v>
      </c>
      <c r="D121" s="437"/>
      <c r="E121" s="437" t="s">
        <v>4056</v>
      </c>
      <c r="F121" s="323">
        <v>1</v>
      </c>
      <c r="G121" s="323">
        <v>1217</v>
      </c>
    </row>
    <row r="122" spans="1:7" ht="16.5" thickBot="1" x14ac:dyDescent="0.3">
      <c r="A122" s="181">
        <v>18</v>
      </c>
      <c r="B122" s="179" t="s">
        <v>3902</v>
      </c>
      <c r="C122" s="183" t="s">
        <v>3854</v>
      </c>
      <c r="D122" s="437"/>
      <c r="E122" s="437" t="s">
        <v>4056</v>
      </c>
      <c r="F122" s="323">
        <v>1</v>
      </c>
      <c r="G122" s="323">
        <v>1218</v>
      </c>
    </row>
    <row r="123" spans="1:7" ht="16.5" thickBot="1" x14ac:dyDescent="0.3">
      <c r="A123" s="181">
        <v>19</v>
      </c>
      <c r="B123" s="179" t="s">
        <v>3903</v>
      </c>
      <c r="C123" s="183" t="s">
        <v>3855</v>
      </c>
      <c r="D123" s="437"/>
      <c r="E123" s="437" t="s">
        <v>4056</v>
      </c>
      <c r="F123" s="323">
        <v>1</v>
      </c>
      <c r="G123" s="323">
        <v>1219</v>
      </c>
    </row>
    <row r="124" spans="1:7" ht="16.5" thickBot="1" x14ac:dyDescent="0.3">
      <c r="A124" s="181">
        <v>20</v>
      </c>
      <c r="B124" s="179" t="s">
        <v>3904</v>
      </c>
      <c r="C124" s="183" t="s">
        <v>3856</v>
      </c>
      <c r="D124" s="437"/>
      <c r="E124" s="437" t="s">
        <v>4056</v>
      </c>
      <c r="F124" s="323">
        <v>1</v>
      </c>
      <c r="G124" s="323">
        <v>1220</v>
      </c>
    </row>
    <row r="125" spans="1:7" ht="16.5" thickBot="1" x14ac:dyDescent="0.3">
      <c r="A125" s="181">
        <v>21</v>
      </c>
      <c r="B125" s="179" t="s">
        <v>3905</v>
      </c>
      <c r="C125" s="183" t="s">
        <v>3857</v>
      </c>
      <c r="D125" s="437"/>
      <c r="E125" s="437" t="s">
        <v>4056</v>
      </c>
      <c r="F125" s="323">
        <v>1</v>
      </c>
      <c r="G125" s="323">
        <v>1221</v>
      </c>
    </row>
    <row r="126" spans="1:7" ht="16.5" thickBot="1" x14ac:dyDescent="0.3">
      <c r="A126" s="181">
        <v>22</v>
      </c>
      <c r="B126" s="179" t="s">
        <v>3906</v>
      </c>
      <c r="C126" s="183" t="s">
        <v>3858</v>
      </c>
      <c r="D126" s="437"/>
      <c r="E126" s="437" t="s">
        <v>4056</v>
      </c>
      <c r="F126" s="323">
        <v>1</v>
      </c>
      <c r="G126" s="323">
        <v>1222</v>
      </c>
    </row>
    <row r="127" spans="1:7" ht="16.5" thickBot="1" x14ac:dyDescent="0.3">
      <c r="A127" s="181">
        <v>23</v>
      </c>
      <c r="B127" s="179" t="s">
        <v>3907</v>
      </c>
      <c r="C127" s="183" t="s">
        <v>3859</v>
      </c>
      <c r="D127" s="437"/>
      <c r="E127" s="437" t="s">
        <v>4056</v>
      </c>
      <c r="F127" s="323">
        <v>1</v>
      </c>
      <c r="G127" s="323">
        <v>1223</v>
      </c>
    </row>
    <row r="128" spans="1:7" ht="16.5" thickBot="1" x14ac:dyDescent="0.3">
      <c r="A128" s="181">
        <v>24</v>
      </c>
      <c r="B128" s="179" t="s">
        <v>3908</v>
      </c>
      <c r="C128" s="183" t="s">
        <v>3860</v>
      </c>
      <c r="D128" s="437"/>
      <c r="E128" s="437" t="s">
        <v>4056</v>
      </c>
      <c r="F128" s="323">
        <v>1</v>
      </c>
      <c r="G128" s="323">
        <v>1224</v>
      </c>
    </row>
    <row r="129" spans="1:7" ht="16.5" thickBot="1" x14ac:dyDescent="0.3">
      <c r="A129" s="181">
        <v>25</v>
      </c>
      <c r="B129" s="179" t="s">
        <v>3909</v>
      </c>
      <c r="C129" s="183" t="s">
        <v>3861</v>
      </c>
      <c r="D129" s="437"/>
      <c r="E129" s="437" t="s">
        <v>4056</v>
      </c>
      <c r="F129" s="323">
        <v>1</v>
      </c>
      <c r="G129" s="323">
        <v>1225</v>
      </c>
    </row>
    <row r="130" spans="1:7" ht="16.5" thickBot="1" x14ac:dyDescent="0.3">
      <c r="A130" s="181">
        <v>26</v>
      </c>
      <c r="B130" s="179" t="s">
        <v>3910</v>
      </c>
      <c r="C130" s="183" t="s">
        <v>3862</v>
      </c>
      <c r="D130" s="437"/>
      <c r="E130" s="437" t="s">
        <v>4056</v>
      </c>
      <c r="F130" s="323">
        <v>1</v>
      </c>
      <c r="G130" s="323">
        <v>1226</v>
      </c>
    </row>
    <row r="131" spans="1:7" ht="16.5" thickBot="1" x14ac:dyDescent="0.3">
      <c r="A131" s="181">
        <v>27</v>
      </c>
      <c r="B131" s="179" t="s">
        <v>3911</v>
      </c>
      <c r="C131" s="183" t="s">
        <v>3863</v>
      </c>
      <c r="D131" s="437"/>
      <c r="E131" s="437" t="s">
        <v>4056</v>
      </c>
      <c r="F131" s="323">
        <v>1</v>
      </c>
      <c r="G131" s="323">
        <v>1227</v>
      </c>
    </row>
    <row r="132" spans="1:7" ht="16.5" thickBot="1" x14ac:dyDescent="0.3">
      <c r="A132" s="181">
        <v>28</v>
      </c>
      <c r="B132" s="179" t="s">
        <v>3912</v>
      </c>
      <c r="C132" s="183" t="s">
        <v>3864</v>
      </c>
      <c r="D132" s="437"/>
      <c r="E132" s="437" t="s">
        <v>4056</v>
      </c>
      <c r="F132" s="323">
        <v>1</v>
      </c>
      <c r="G132" s="323">
        <v>1228</v>
      </c>
    </row>
    <row r="133" spans="1:7" ht="16.5" thickBot="1" x14ac:dyDescent="0.3">
      <c r="A133" s="181">
        <v>29</v>
      </c>
      <c r="B133" s="444" t="s">
        <v>3977</v>
      </c>
      <c r="C133" s="445" t="s">
        <v>3981</v>
      </c>
      <c r="D133" s="446"/>
      <c r="E133" s="446" t="s">
        <v>4056</v>
      </c>
      <c r="F133" s="447"/>
      <c r="G133" s="447"/>
    </row>
    <row r="134" spans="1:7" ht="16.5" thickBot="1" x14ac:dyDescent="0.3">
      <c r="A134" s="181">
        <v>30</v>
      </c>
      <c r="B134" s="444" t="s">
        <v>3978</v>
      </c>
      <c r="C134" s="445" t="s">
        <v>3982</v>
      </c>
      <c r="D134" s="446"/>
      <c r="E134" s="446" t="s">
        <v>4056</v>
      </c>
      <c r="F134" s="447"/>
      <c r="G134" s="447"/>
    </row>
    <row r="135" spans="1:7" ht="16.5" thickBot="1" x14ac:dyDescent="0.3">
      <c r="A135" s="181">
        <v>31</v>
      </c>
      <c r="B135" s="444" t="s">
        <v>3979</v>
      </c>
      <c r="C135" s="445" t="s">
        <v>3983</v>
      </c>
      <c r="D135" s="446"/>
      <c r="E135" s="446" t="s">
        <v>4056</v>
      </c>
      <c r="F135" s="447"/>
      <c r="G135" s="447"/>
    </row>
    <row r="136" spans="1:7" ht="16.5" thickBot="1" x14ac:dyDescent="0.3">
      <c r="A136" s="181">
        <v>32</v>
      </c>
      <c r="B136" s="444" t="s">
        <v>3980</v>
      </c>
      <c r="C136" s="445" t="s">
        <v>3984</v>
      </c>
      <c r="D136" s="446"/>
      <c r="E136" s="446" t="s">
        <v>4056</v>
      </c>
      <c r="F136" s="447"/>
      <c r="G136" s="447"/>
    </row>
    <row r="137" spans="1:7" ht="16.5" thickBot="1" x14ac:dyDescent="0.3">
      <c r="A137" s="181">
        <v>33</v>
      </c>
      <c r="B137" s="179" t="s">
        <v>3913</v>
      </c>
      <c r="C137" s="183" t="s">
        <v>3865</v>
      </c>
      <c r="D137" s="437"/>
      <c r="E137" s="437" t="s">
        <v>4056</v>
      </c>
      <c r="F137" s="323"/>
      <c r="G137" s="323"/>
    </row>
    <row r="138" spans="1:7" ht="16.5" thickBot="1" x14ac:dyDescent="0.3">
      <c r="A138" s="181">
        <v>34</v>
      </c>
      <c r="B138" s="179" t="s">
        <v>3914</v>
      </c>
      <c r="C138" s="183" t="s">
        <v>3866</v>
      </c>
      <c r="D138" s="437"/>
      <c r="E138" s="437" t="s">
        <v>4056</v>
      </c>
      <c r="F138" s="323"/>
      <c r="G138" s="323"/>
    </row>
    <row r="139" spans="1:7" ht="16.5" thickBot="1" x14ac:dyDescent="0.3">
      <c r="A139" s="181">
        <v>35</v>
      </c>
      <c r="B139" s="179" t="s">
        <v>3914</v>
      </c>
      <c r="C139" s="183" t="s">
        <v>3867</v>
      </c>
      <c r="D139" s="437"/>
      <c r="E139" s="437" t="s">
        <v>4056</v>
      </c>
      <c r="F139" s="323"/>
      <c r="G139" s="323"/>
    </row>
    <row r="140" spans="1:7" ht="16.5" thickBot="1" x14ac:dyDescent="0.3">
      <c r="A140" s="181">
        <v>36</v>
      </c>
      <c r="B140" s="179" t="s">
        <v>3914</v>
      </c>
      <c r="C140" s="183" t="s">
        <v>3868</v>
      </c>
      <c r="D140" s="437"/>
      <c r="E140" s="437" t="s">
        <v>4056</v>
      </c>
      <c r="F140" s="323"/>
      <c r="G140" s="323"/>
    </row>
    <row r="141" spans="1:7" ht="16.5" thickBot="1" x14ac:dyDescent="0.3">
      <c r="A141" s="181">
        <v>37</v>
      </c>
      <c r="B141" s="179" t="s">
        <v>3914</v>
      </c>
      <c r="C141" s="183" t="s">
        <v>3869</v>
      </c>
      <c r="D141" s="437"/>
      <c r="E141" s="437" t="s">
        <v>4056</v>
      </c>
      <c r="F141" s="323"/>
      <c r="G141" s="323"/>
    </row>
    <row r="142" spans="1:7" ht="16.5" thickBot="1" x14ac:dyDescent="0.3">
      <c r="A142" s="181">
        <v>38</v>
      </c>
      <c r="B142" s="179" t="s">
        <v>3914</v>
      </c>
      <c r="C142" s="183" t="s">
        <v>3870</v>
      </c>
      <c r="D142" s="437"/>
      <c r="E142" s="437" t="s">
        <v>4056</v>
      </c>
      <c r="F142" s="323"/>
      <c r="G142" s="323"/>
    </row>
    <row r="143" spans="1:7" ht="16.5" thickBot="1" x14ac:dyDescent="0.3">
      <c r="A143" s="181">
        <v>39</v>
      </c>
      <c r="B143" s="179" t="s">
        <v>3914</v>
      </c>
      <c r="C143" s="183" t="s">
        <v>3871</v>
      </c>
      <c r="D143" s="437"/>
      <c r="E143" s="437" t="s">
        <v>4056</v>
      </c>
      <c r="F143" s="323"/>
      <c r="G143" s="323"/>
    </row>
    <row r="144" spans="1:7" ht="16.5" thickBot="1" x14ac:dyDescent="0.3">
      <c r="A144" s="181">
        <v>40</v>
      </c>
      <c r="B144" s="179" t="s">
        <v>3914</v>
      </c>
      <c r="C144" s="183" t="s">
        <v>3872</v>
      </c>
      <c r="D144" s="437"/>
      <c r="E144" s="437" t="s">
        <v>4056</v>
      </c>
      <c r="F144" s="323"/>
      <c r="G144" s="323"/>
    </row>
    <row r="145" spans="1:7" ht="16.5" thickBot="1" x14ac:dyDescent="0.3">
      <c r="A145" s="181">
        <v>41</v>
      </c>
      <c r="B145" s="179" t="s">
        <v>3914</v>
      </c>
      <c r="C145" s="183" t="s">
        <v>3873</v>
      </c>
      <c r="D145" s="437"/>
      <c r="E145" s="437" t="s">
        <v>4056</v>
      </c>
      <c r="F145" s="323"/>
      <c r="G145" s="323"/>
    </row>
    <row r="146" spans="1:7" ht="16.5" thickBot="1" x14ac:dyDescent="0.3">
      <c r="A146" s="181">
        <v>42</v>
      </c>
      <c r="B146" s="179" t="s">
        <v>3914</v>
      </c>
      <c r="C146" s="183" t="s">
        <v>3874</v>
      </c>
      <c r="D146" s="437"/>
      <c r="E146" s="437" t="s">
        <v>4056</v>
      </c>
      <c r="F146" s="323"/>
      <c r="G146" s="323"/>
    </row>
    <row r="147" spans="1:7" ht="16.5" thickBot="1" x14ac:dyDescent="0.3">
      <c r="A147" s="181">
        <v>43</v>
      </c>
      <c r="B147" s="179" t="s">
        <v>3914</v>
      </c>
      <c r="C147" s="183" t="s">
        <v>3875</v>
      </c>
      <c r="D147" s="437"/>
      <c r="E147" s="437" t="s">
        <v>4056</v>
      </c>
      <c r="F147" s="323"/>
      <c r="G147" s="323"/>
    </row>
    <row r="148" spans="1:7" ht="16.5" thickBot="1" x14ac:dyDescent="0.3">
      <c r="A148" s="181">
        <v>44</v>
      </c>
      <c r="B148" s="179" t="s">
        <v>3914</v>
      </c>
      <c r="C148" s="183" t="s">
        <v>3876</v>
      </c>
      <c r="D148" s="437"/>
      <c r="E148" s="437" t="s">
        <v>4056</v>
      </c>
      <c r="F148" s="323"/>
      <c r="G148" s="323"/>
    </row>
    <row r="149" spans="1:7" ht="16.5" thickBot="1" x14ac:dyDescent="0.3">
      <c r="A149" s="181">
        <v>45</v>
      </c>
      <c r="B149" s="179" t="s">
        <v>3914</v>
      </c>
      <c r="C149" s="183" t="s">
        <v>3877</v>
      </c>
      <c r="D149" s="437"/>
      <c r="E149" s="437" t="s">
        <v>4056</v>
      </c>
      <c r="F149" s="323"/>
      <c r="G149" s="323"/>
    </row>
    <row r="150" spans="1:7" ht="16.5" thickBot="1" x14ac:dyDescent="0.3">
      <c r="A150" s="181">
        <v>46</v>
      </c>
      <c r="B150" s="179" t="s">
        <v>3914</v>
      </c>
      <c r="C150" s="183" t="s">
        <v>3878</v>
      </c>
      <c r="D150" s="437"/>
      <c r="E150" s="437" t="s">
        <v>4056</v>
      </c>
      <c r="F150" s="323"/>
      <c r="G150" s="323"/>
    </row>
    <row r="151" spans="1:7" ht="16.5" thickBot="1" x14ac:dyDescent="0.3">
      <c r="A151" s="181">
        <v>47</v>
      </c>
      <c r="B151" s="179" t="s">
        <v>3914</v>
      </c>
      <c r="C151" s="183" t="s">
        <v>3879</v>
      </c>
      <c r="D151" s="437"/>
      <c r="E151" s="437" t="s">
        <v>4056</v>
      </c>
      <c r="F151" s="323"/>
      <c r="G151" s="323"/>
    </row>
    <row r="152" spans="1:7" ht="16.5" thickBot="1" x14ac:dyDescent="0.3">
      <c r="A152" s="181">
        <v>48</v>
      </c>
      <c r="B152" s="179" t="s">
        <v>3914</v>
      </c>
      <c r="C152" s="183" t="s">
        <v>3880</v>
      </c>
      <c r="D152" s="437"/>
      <c r="E152" s="437" t="s">
        <v>4056</v>
      </c>
      <c r="F152" s="323"/>
      <c r="G152" s="323"/>
    </row>
    <row r="153" spans="1:7" ht="16.5" thickBot="1" x14ac:dyDescent="0.3">
      <c r="A153" s="181">
        <v>49</v>
      </c>
      <c r="B153" s="179" t="s">
        <v>3914</v>
      </c>
      <c r="C153" s="183" t="s">
        <v>3881</v>
      </c>
      <c r="D153" s="437"/>
      <c r="E153" s="437" t="s">
        <v>4056</v>
      </c>
      <c r="F153" s="323"/>
      <c r="G153" s="323"/>
    </row>
    <row r="154" spans="1:7" ht="16.5" thickBot="1" x14ac:dyDescent="0.3">
      <c r="A154" s="181">
        <v>50</v>
      </c>
      <c r="B154" s="179" t="s">
        <v>3914</v>
      </c>
      <c r="C154" s="183" t="s">
        <v>3882</v>
      </c>
      <c r="D154" s="437"/>
      <c r="E154" s="437" t="s">
        <v>4056</v>
      </c>
      <c r="F154" s="323"/>
      <c r="G154" s="323"/>
    </row>
    <row r="155" spans="1:7" ht="16.5" thickBot="1" x14ac:dyDescent="0.3">
      <c r="A155" s="441" t="s">
        <v>4229</v>
      </c>
      <c r="B155" s="440" t="s">
        <v>4317</v>
      </c>
      <c r="C155" s="439">
        <v>10103</v>
      </c>
      <c r="D155" s="438"/>
      <c r="E155" s="438"/>
      <c r="F155" s="323"/>
      <c r="G155" s="323"/>
    </row>
    <row r="156" spans="1:7" ht="16.5" thickBot="1" x14ac:dyDescent="0.3">
      <c r="A156" s="181">
        <v>1</v>
      </c>
      <c r="B156" s="179" t="s">
        <v>4230</v>
      </c>
      <c r="C156" s="183" t="s">
        <v>3837</v>
      </c>
      <c r="D156" s="437">
        <v>1</v>
      </c>
      <c r="E156" s="437" t="s">
        <v>4056</v>
      </c>
      <c r="F156" s="323">
        <v>30</v>
      </c>
      <c r="G156" s="323">
        <v>34751</v>
      </c>
    </row>
    <row r="157" spans="1:7" ht="16.5" thickBot="1" x14ac:dyDescent="0.3">
      <c r="A157" s="181">
        <v>2</v>
      </c>
      <c r="B157" s="179" t="s">
        <v>4231</v>
      </c>
      <c r="C157" s="183" t="s">
        <v>4062</v>
      </c>
      <c r="D157" s="437">
        <v>1</v>
      </c>
      <c r="E157" s="437" t="s">
        <v>4056</v>
      </c>
      <c r="F157" s="323">
        <v>30</v>
      </c>
      <c r="G157" s="323">
        <v>34752</v>
      </c>
    </row>
    <row r="158" spans="1:7" ht="16.5" thickBot="1" x14ac:dyDescent="0.3">
      <c r="A158" s="181">
        <v>3</v>
      </c>
      <c r="B158" s="179" t="s">
        <v>4232</v>
      </c>
      <c r="C158" s="183" t="s">
        <v>3838</v>
      </c>
      <c r="D158" s="437">
        <v>1</v>
      </c>
      <c r="E158" s="437" t="s">
        <v>4056</v>
      </c>
      <c r="F158" s="323">
        <v>30</v>
      </c>
      <c r="G158" s="323">
        <v>34753</v>
      </c>
    </row>
    <row r="159" spans="1:7" ht="32.25" thickBot="1" x14ac:dyDescent="0.3">
      <c r="A159" s="181">
        <v>4</v>
      </c>
      <c r="B159" s="179" t="s">
        <v>4233</v>
      </c>
      <c r="C159" s="183" t="s">
        <v>4061</v>
      </c>
      <c r="D159" s="437">
        <v>1</v>
      </c>
      <c r="E159" s="437" t="s">
        <v>4056</v>
      </c>
      <c r="F159" s="323">
        <v>50</v>
      </c>
      <c r="G159" s="323">
        <v>34754</v>
      </c>
    </row>
    <row r="160" spans="1:7" ht="16.5" thickBot="1" x14ac:dyDescent="0.3">
      <c r="A160" s="181">
        <v>5</v>
      </c>
      <c r="B160" s="179" t="s">
        <v>4234</v>
      </c>
      <c r="C160" s="183" t="s">
        <v>4060</v>
      </c>
      <c r="D160" s="437">
        <v>1</v>
      </c>
      <c r="E160" s="437" t="s">
        <v>4056</v>
      </c>
      <c r="F160" s="323">
        <v>600</v>
      </c>
      <c r="G160" s="323">
        <v>34755</v>
      </c>
    </row>
    <row r="161" spans="1:7" ht="16.5" thickBot="1" x14ac:dyDescent="0.3">
      <c r="A161" s="181">
        <v>6</v>
      </c>
      <c r="B161" s="179" t="s">
        <v>4235</v>
      </c>
      <c r="C161" s="183" t="s">
        <v>4059</v>
      </c>
      <c r="D161" s="437">
        <v>1</v>
      </c>
      <c r="E161" s="437" t="s">
        <v>4056</v>
      </c>
      <c r="F161" s="323">
        <v>100</v>
      </c>
      <c r="G161" s="323">
        <v>34756</v>
      </c>
    </row>
    <row r="162" spans="1:7" ht="16.5" thickBot="1" x14ac:dyDescent="0.3">
      <c r="A162" s="181">
        <v>7</v>
      </c>
      <c r="B162" s="179" t="s">
        <v>4236</v>
      </c>
      <c r="C162" s="183" t="s">
        <v>3839</v>
      </c>
      <c r="D162" s="437">
        <v>1</v>
      </c>
      <c r="E162" s="437" t="s">
        <v>4056</v>
      </c>
      <c r="F162" s="323">
        <v>30</v>
      </c>
      <c r="G162" s="323">
        <v>34757</v>
      </c>
    </row>
    <row r="163" spans="1:7" ht="16.5" thickBot="1" x14ac:dyDescent="0.3">
      <c r="A163" s="181">
        <v>8</v>
      </c>
      <c r="B163" s="179" t="s">
        <v>4237</v>
      </c>
      <c r="C163" s="183" t="s">
        <v>4058</v>
      </c>
      <c r="D163" s="437">
        <v>1</v>
      </c>
      <c r="E163" s="437" t="s">
        <v>4056</v>
      </c>
      <c r="F163" s="323">
        <v>1800</v>
      </c>
      <c r="G163" s="323">
        <v>34758</v>
      </c>
    </row>
    <row r="164" spans="1:7" ht="16.5" thickBot="1" x14ac:dyDescent="0.3">
      <c r="A164" s="181">
        <v>9</v>
      </c>
      <c r="B164" s="179" t="s">
        <v>4238</v>
      </c>
      <c r="C164" s="183" t="s">
        <v>3840</v>
      </c>
      <c r="D164" s="437">
        <v>1</v>
      </c>
      <c r="E164" s="437" t="s">
        <v>4056</v>
      </c>
      <c r="F164" s="323">
        <v>300</v>
      </c>
      <c r="G164" s="323">
        <v>34759</v>
      </c>
    </row>
    <row r="165" spans="1:7" ht="16.5" thickBot="1" x14ac:dyDescent="0.3">
      <c r="A165" s="181">
        <v>10</v>
      </c>
      <c r="B165" s="179" t="s">
        <v>4239</v>
      </c>
      <c r="C165" s="183" t="s">
        <v>3841</v>
      </c>
      <c r="D165" s="437">
        <v>1</v>
      </c>
      <c r="E165" s="437" t="s">
        <v>4056</v>
      </c>
      <c r="F165" s="323">
        <v>600</v>
      </c>
      <c r="G165" s="323">
        <v>34760</v>
      </c>
    </row>
    <row r="166" spans="1:7" ht="16.5" thickBot="1" x14ac:dyDescent="0.3">
      <c r="A166" s="181">
        <v>11</v>
      </c>
      <c r="B166" s="179" t="s">
        <v>4240</v>
      </c>
      <c r="C166" s="183" t="s">
        <v>3842</v>
      </c>
      <c r="D166" s="437">
        <v>1</v>
      </c>
      <c r="E166" s="437" t="s">
        <v>4056</v>
      </c>
      <c r="F166" s="323">
        <v>100</v>
      </c>
      <c r="G166" s="323">
        <v>34761</v>
      </c>
    </row>
    <row r="167" spans="1:7" ht="16.5" thickBot="1" x14ac:dyDescent="0.3">
      <c r="A167" s="181">
        <v>12</v>
      </c>
      <c r="B167" s="179" t="s">
        <v>4241</v>
      </c>
      <c r="C167" s="183" t="s">
        <v>3843</v>
      </c>
      <c r="D167" s="437">
        <v>1</v>
      </c>
      <c r="E167" s="437" t="s">
        <v>4056</v>
      </c>
      <c r="F167" s="323">
        <v>100</v>
      </c>
      <c r="G167" s="323">
        <v>34762</v>
      </c>
    </row>
    <row r="168" spans="1:7" ht="16.5" thickBot="1" x14ac:dyDescent="0.3">
      <c r="A168" s="181">
        <v>13</v>
      </c>
      <c r="B168" s="179" t="s">
        <v>4242</v>
      </c>
      <c r="C168" s="183" t="s">
        <v>3844</v>
      </c>
      <c r="D168" s="437">
        <v>1</v>
      </c>
      <c r="E168" s="437" t="s">
        <v>4056</v>
      </c>
      <c r="F168" s="323">
        <v>100</v>
      </c>
      <c r="G168" s="323">
        <v>34763</v>
      </c>
    </row>
    <row r="169" spans="1:7" ht="16.5" thickBot="1" x14ac:dyDescent="0.3">
      <c r="A169" s="181">
        <v>14</v>
      </c>
      <c r="B169" s="179" t="s">
        <v>4243</v>
      </c>
      <c r="C169" s="183" t="s">
        <v>3845</v>
      </c>
      <c r="D169" s="437">
        <v>1</v>
      </c>
      <c r="E169" s="437" t="s">
        <v>4056</v>
      </c>
      <c r="F169" s="323">
        <v>300</v>
      </c>
      <c r="G169" s="323">
        <v>34764</v>
      </c>
    </row>
    <row r="170" spans="1:7" ht="16.5" thickBot="1" x14ac:dyDescent="0.3">
      <c r="A170" s="181">
        <v>15</v>
      </c>
      <c r="B170" s="179" t="s">
        <v>4244</v>
      </c>
      <c r="C170" s="183" t="s">
        <v>4057</v>
      </c>
      <c r="D170" s="437"/>
      <c r="E170" s="437" t="s">
        <v>4056</v>
      </c>
      <c r="F170" s="323">
        <v>100</v>
      </c>
      <c r="G170" s="323">
        <v>34765</v>
      </c>
    </row>
    <row r="171" spans="1:7" ht="16.5" thickBot="1" x14ac:dyDescent="0.3">
      <c r="A171" s="181">
        <v>16</v>
      </c>
      <c r="B171" s="179" t="s">
        <v>4245</v>
      </c>
      <c r="C171" s="183" t="s">
        <v>3860</v>
      </c>
      <c r="D171" s="437"/>
      <c r="E171" s="437" t="s">
        <v>4056</v>
      </c>
      <c r="F171" s="323"/>
      <c r="G171" s="323">
        <v>34766</v>
      </c>
    </row>
    <row r="172" spans="1:7" ht="16.5" thickBot="1" x14ac:dyDescent="0.3">
      <c r="A172" s="181">
        <v>17</v>
      </c>
      <c r="B172" s="179" t="s">
        <v>4246</v>
      </c>
      <c r="C172" s="183" t="s">
        <v>3861</v>
      </c>
      <c r="D172" s="437">
        <v>1</v>
      </c>
      <c r="E172" s="437" t="s">
        <v>4056</v>
      </c>
      <c r="F172" s="323">
        <v>30</v>
      </c>
      <c r="G172" s="323">
        <v>34767</v>
      </c>
    </row>
    <row r="173" spans="1:7" ht="16.5" thickBot="1" x14ac:dyDescent="0.3">
      <c r="A173" s="181">
        <v>18</v>
      </c>
      <c r="B173" s="179" t="s">
        <v>4247</v>
      </c>
      <c r="C173" s="183" t="s">
        <v>3862</v>
      </c>
      <c r="D173" s="437">
        <v>1</v>
      </c>
      <c r="E173" s="437" t="s">
        <v>4056</v>
      </c>
      <c r="F173" s="323">
        <v>30</v>
      </c>
      <c r="G173" s="323">
        <v>34768</v>
      </c>
    </row>
    <row r="174" spans="1:7" ht="16.5" thickBot="1" x14ac:dyDescent="0.3">
      <c r="A174" s="181">
        <v>19</v>
      </c>
      <c r="B174" s="179" t="s">
        <v>4248</v>
      </c>
      <c r="C174" s="183" t="s">
        <v>3849</v>
      </c>
      <c r="D174" s="437"/>
      <c r="E174" s="437" t="s">
        <v>4056</v>
      </c>
      <c r="F174" s="323">
        <v>1</v>
      </c>
      <c r="G174" s="323">
        <v>34769</v>
      </c>
    </row>
    <row r="175" spans="1:7" ht="16.5" thickBot="1" x14ac:dyDescent="0.3">
      <c r="A175" s="441" t="s">
        <v>4249</v>
      </c>
      <c r="B175" s="440" t="s">
        <v>4318</v>
      </c>
      <c r="C175" s="439">
        <v>10104</v>
      </c>
      <c r="D175" s="438"/>
      <c r="E175" s="438"/>
      <c r="F175" s="323"/>
      <c r="G175" s="323"/>
    </row>
    <row r="176" spans="1:7" ht="16.5" thickBot="1" x14ac:dyDescent="0.3">
      <c r="A176" s="181">
        <v>1</v>
      </c>
      <c r="B176" s="179" t="s">
        <v>4250</v>
      </c>
      <c r="C176" s="183" t="s">
        <v>3837</v>
      </c>
      <c r="D176" s="437">
        <v>1</v>
      </c>
      <c r="E176" s="437" t="s">
        <v>4056</v>
      </c>
      <c r="F176" s="323">
        <v>30</v>
      </c>
      <c r="G176" s="323">
        <v>34770</v>
      </c>
    </row>
    <row r="177" spans="1:7" ht="16.5" thickBot="1" x14ac:dyDescent="0.3">
      <c r="A177" s="181">
        <v>2</v>
      </c>
      <c r="B177" s="179" t="s">
        <v>4251</v>
      </c>
      <c r="C177" s="183" t="s">
        <v>4062</v>
      </c>
      <c r="D177" s="437">
        <v>1</v>
      </c>
      <c r="E177" s="437" t="s">
        <v>4056</v>
      </c>
      <c r="F177" s="323">
        <v>30</v>
      </c>
      <c r="G177" s="323">
        <v>34771</v>
      </c>
    </row>
    <row r="178" spans="1:7" ht="16.5" thickBot="1" x14ac:dyDescent="0.3">
      <c r="A178" s="181">
        <v>3</v>
      </c>
      <c r="B178" s="179" t="s">
        <v>4252</v>
      </c>
      <c r="C178" s="183" t="s">
        <v>3838</v>
      </c>
      <c r="D178" s="437">
        <v>1</v>
      </c>
      <c r="E178" s="437" t="s">
        <v>4056</v>
      </c>
      <c r="F178" s="323">
        <v>30</v>
      </c>
      <c r="G178" s="323">
        <v>34772</v>
      </c>
    </row>
    <row r="179" spans="1:7" ht="32.25" thickBot="1" x14ac:dyDescent="0.3">
      <c r="A179" s="181">
        <v>4</v>
      </c>
      <c r="B179" s="179" t="s">
        <v>4253</v>
      </c>
      <c r="C179" s="183" t="s">
        <v>4061</v>
      </c>
      <c r="D179" s="437">
        <v>1</v>
      </c>
      <c r="E179" s="437" t="s">
        <v>4056</v>
      </c>
      <c r="F179" s="323">
        <v>50</v>
      </c>
      <c r="G179" s="323">
        <v>34773</v>
      </c>
    </row>
    <row r="180" spans="1:7" ht="16.5" thickBot="1" x14ac:dyDescent="0.3">
      <c r="A180" s="181">
        <v>5</v>
      </c>
      <c r="B180" s="179" t="s">
        <v>4254</v>
      </c>
      <c r="C180" s="183" t="s">
        <v>4060</v>
      </c>
      <c r="D180" s="437">
        <v>1</v>
      </c>
      <c r="E180" s="437" t="s">
        <v>4056</v>
      </c>
      <c r="F180" s="323">
        <v>600</v>
      </c>
      <c r="G180" s="323">
        <v>34774</v>
      </c>
    </row>
    <row r="181" spans="1:7" ht="16.5" thickBot="1" x14ac:dyDescent="0.3">
      <c r="A181" s="181">
        <v>6</v>
      </c>
      <c r="B181" s="179" t="s">
        <v>4255</v>
      </c>
      <c r="C181" s="183" t="s">
        <v>4059</v>
      </c>
      <c r="D181" s="437">
        <v>1</v>
      </c>
      <c r="E181" s="437" t="s">
        <v>4056</v>
      </c>
      <c r="F181" s="323">
        <v>100</v>
      </c>
      <c r="G181" s="323">
        <v>34775</v>
      </c>
    </row>
    <row r="182" spans="1:7" ht="16.5" thickBot="1" x14ac:dyDescent="0.3">
      <c r="A182" s="181">
        <v>7</v>
      </c>
      <c r="B182" s="179" t="s">
        <v>4256</v>
      </c>
      <c r="C182" s="183" t="s">
        <v>3839</v>
      </c>
      <c r="D182" s="437">
        <v>1</v>
      </c>
      <c r="E182" s="437" t="s">
        <v>4056</v>
      </c>
      <c r="F182" s="323">
        <v>30</v>
      </c>
      <c r="G182" s="323">
        <v>34776</v>
      </c>
    </row>
    <row r="183" spans="1:7" ht="16.5" thickBot="1" x14ac:dyDescent="0.3">
      <c r="A183" s="181">
        <v>8</v>
      </c>
      <c r="B183" s="179" t="s">
        <v>4257</v>
      </c>
      <c r="C183" s="183" t="s">
        <v>4058</v>
      </c>
      <c r="D183" s="437">
        <v>1</v>
      </c>
      <c r="E183" s="437" t="s">
        <v>4056</v>
      </c>
      <c r="F183" s="323">
        <v>1800</v>
      </c>
      <c r="G183" s="323">
        <v>34777</v>
      </c>
    </row>
    <row r="184" spans="1:7" ht="16.5" thickBot="1" x14ac:dyDescent="0.3">
      <c r="A184" s="181">
        <v>9</v>
      </c>
      <c r="B184" s="179" t="s">
        <v>4258</v>
      </c>
      <c r="C184" s="183" t="s">
        <v>3840</v>
      </c>
      <c r="D184" s="437">
        <v>1</v>
      </c>
      <c r="E184" s="437" t="s">
        <v>4056</v>
      </c>
      <c r="F184" s="323">
        <v>300</v>
      </c>
      <c r="G184" s="323">
        <v>34778</v>
      </c>
    </row>
    <row r="185" spans="1:7" ht="16.5" thickBot="1" x14ac:dyDescent="0.3">
      <c r="A185" s="181">
        <v>10</v>
      </c>
      <c r="B185" s="179" t="s">
        <v>4259</v>
      </c>
      <c r="C185" s="183" t="s">
        <v>3841</v>
      </c>
      <c r="D185" s="437">
        <v>1</v>
      </c>
      <c r="E185" s="437" t="s">
        <v>4056</v>
      </c>
      <c r="F185" s="323">
        <v>600</v>
      </c>
      <c r="G185" s="323">
        <v>34779</v>
      </c>
    </row>
    <row r="186" spans="1:7" ht="16.5" thickBot="1" x14ac:dyDescent="0.3">
      <c r="A186" s="181">
        <v>11</v>
      </c>
      <c r="B186" s="179" t="s">
        <v>4260</v>
      </c>
      <c r="C186" s="183" t="s">
        <v>3842</v>
      </c>
      <c r="D186" s="437">
        <v>1</v>
      </c>
      <c r="E186" s="437" t="s">
        <v>4056</v>
      </c>
      <c r="F186" s="323">
        <v>100</v>
      </c>
      <c r="G186" s="323">
        <v>34780</v>
      </c>
    </row>
    <row r="187" spans="1:7" ht="16.5" thickBot="1" x14ac:dyDescent="0.3">
      <c r="A187" s="181">
        <v>12</v>
      </c>
      <c r="B187" s="179" t="s">
        <v>4261</v>
      </c>
      <c r="C187" s="183" t="s">
        <v>3843</v>
      </c>
      <c r="D187" s="437">
        <v>1</v>
      </c>
      <c r="E187" s="437" t="s">
        <v>4056</v>
      </c>
      <c r="F187" s="323">
        <v>100</v>
      </c>
      <c r="G187" s="323">
        <v>34781</v>
      </c>
    </row>
    <row r="188" spans="1:7" ht="16.5" thickBot="1" x14ac:dyDescent="0.3">
      <c r="A188" s="181">
        <v>13</v>
      </c>
      <c r="B188" s="179" t="s">
        <v>4262</v>
      </c>
      <c r="C188" s="183" t="s">
        <v>3844</v>
      </c>
      <c r="D188" s="437">
        <v>1</v>
      </c>
      <c r="E188" s="437" t="s">
        <v>4056</v>
      </c>
      <c r="F188" s="323">
        <v>100</v>
      </c>
      <c r="G188" s="323">
        <v>34782</v>
      </c>
    </row>
    <row r="189" spans="1:7" ht="16.5" thickBot="1" x14ac:dyDescent="0.3">
      <c r="A189" s="181">
        <v>14</v>
      </c>
      <c r="B189" s="179" t="s">
        <v>4263</v>
      </c>
      <c r="C189" s="183" t="s">
        <v>3845</v>
      </c>
      <c r="D189" s="437">
        <v>1</v>
      </c>
      <c r="E189" s="437" t="s">
        <v>4056</v>
      </c>
      <c r="F189" s="323">
        <v>300</v>
      </c>
      <c r="G189" s="323">
        <v>34783</v>
      </c>
    </row>
    <row r="190" spans="1:7" ht="16.5" thickBot="1" x14ac:dyDescent="0.3">
      <c r="A190" s="181">
        <v>15</v>
      </c>
      <c r="B190" s="179" t="s">
        <v>4264</v>
      </c>
      <c r="C190" s="183" t="s">
        <v>4057</v>
      </c>
      <c r="D190" s="437"/>
      <c r="E190" s="437" t="s">
        <v>4056</v>
      </c>
      <c r="F190" s="323">
        <v>100</v>
      </c>
      <c r="G190" s="323">
        <v>34784</v>
      </c>
    </row>
    <row r="191" spans="1:7" ht="16.5" thickBot="1" x14ac:dyDescent="0.3">
      <c r="A191" s="181">
        <v>16</v>
      </c>
      <c r="B191" s="179" t="s">
        <v>4265</v>
      </c>
      <c r="C191" s="183" t="s">
        <v>3860</v>
      </c>
      <c r="D191" s="437"/>
      <c r="E191" s="437" t="s">
        <v>4056</v>
      </c>
      <c r="F191" s="323"/>
      <c r="G191" s="323">
        <v>34785</v>
      </c>
    </row>
    <row r="192" spans="1:7" ht="16.5" thickBot="1" x14ac:dyDescent="0.3">
      <c r="A192" s="181">
        <v>17</v>
      </c>
      <c r="B192" s="179" t="s">
        <v>4266</v>
      </c>
      <c r="C192" s="183" t="s">
        <v>3861</v>
      </c>
      <c r="D192" s="437">
        <v>1</v>
      </c>
      <c r="E192" s="437" t="s">
        <v>4056</v>
      </c>
      <c r="F192" s="323">
        <v>30</v>
      </c>
      <c r="G192" s="323">
        <v>34786</v>
      </c>
    </row>
    <row r="193" spans="1:7" ht="16.5" thickBot="1" x14ac:dyDescent="0.3">
      <c r="A193" s="181">
        <v>18</v>
      </c>
      <c r="B193" s="179" t="s">
        <v>4267</v>
      </c>
      <c r="C193" s="183" t="s">
        <v>3862</v>
      </c>
      <c r="D193" s="437">
        <v>1</v>
      </c>
      <c r="E193" s="437" t="s">
        <v>4056</v>
      </c>
      <c r="F193" s="323">
        <v>30</v>
      </c>
      <c r="G193" s="323">
        <v>34787</v>
      </c>
    </row>
    <row r="194" spans="1:7" ht="16.5" thickBot="1" x14ac:dyDescent="0.3">
      <c r="A194" s="181">
        <v>19</v>
      </c>
      <c r="B194" s="179" t="s">
        <v>4268</v>
      </c>
      <c r="C194" s="183" t="s">
        <v>3849</v>
      </c>
      <c r="D194" s="437"/>
      <c r="E194" s="437" t="s">
        <v>4056</v>
      </c>
      <c r="F194" s="323">
        <v>1</v>
      </c>
      <c r="G194" s="323">
        <v>34788</v>
      </c>
    </row>
    <row r="195" spans="1:7" ht="16.5" thickBot="1" x14ac:dyDescent="0.3">
      <c r="A195" s="441" t="s">
        <v>4269</v>
      </c>
      <c r="B195" s="440" t="s">
        <v>4319</v>
      </c>
      <c r="C195" s="439">
        <v>10105</v>
      </c>
      <c r="D195" s="438"/>
      <c r="E195" s="438"/>
      <c r="F195" s="323"/>
      <c r="G195" s="323"/>
    </row>
    <row r="196" spans="1:7" ht="16.5" thickBot="1" x14ac:dyDescent="0.3">
      <c r="A196" s="181">
        <v>1</v>
      </c>
      <c r="B196" s="179" t="s">
        <v>4270</v>
      </c>
      <c r="C196" s="183" t="s">
        <v>3837</v>
      </c>
      <c r="D196" s="437">
        <v>1</v>
      </c>
      <c r="E196" s="437" t="s">
        <v>4056</v>
      </c>
      <c r="F196" s="323">
        <v>30</v>
      </c>
      <c r="G196" s="323">
        <v>34789</v>
      </c>
    </row>
    <row r="197" spans="1:7" ht="16.5" thickBot="1" x14ac:dyDescent="0.3">
      <c r="A197" s="181">
        <v>2</v>
      </c>
      <c r="B197" s="179" t="s">
        <v>4271</v>
      </c>
      <c r="C197" s="183" t="s">
        <v>4062</v>
      </c>
      <c r="D197" s="437">
        <v>1</v>
      </c>
      <c r="E197" s="437" t="s">
        <v>4056</v>
      </c>
      <c r="F197" s="323">
        <v>30</v>
      </c>
      <c r="G197" s="323">
        <v>34790</v>
      </c>
    </row>
    <row r="198" spans="1:7" ht="16.5" thickBot="1" x14ac:dyDescent="0.3">
      <c r="A198" s="181">
        <v>3</v>
      </c>
      <c r="B198" s="179" t="s">
        <v>4272</v>
      </c>
      <c r="C198" s="183" t="s">
        <v>3838</v>
      </c>
      <c r="D198" s="437">
        <v>1</v>
      </c>
      <c r="E198" s="437" t="s">
        <v>4056</v>
      </c>
      <c r="F198" s="323">
        <v>30</v>
      </c>
      <c r="G198" s="323">
        <v>34791</v>
      </c>
    </row>
    <row r="199" spans="1:7" ht="32.25" thickBot="1" x14ac:dyDescent="0.3">
      <c r="A199" s="181">
        <v>4</v>
      </c>
      <c r="B199" s="179" t="s">
        <v>4273</v>
      </c>
      <c r="C199" s="183" t="s">
        <v>4061</v>
      </c>
      <c r="D199" s="437">
        <v>1</v>
      </c>
      <c r="E199" s="437" t="s">
        <v>4056</v>
      </c>
      <c r="F199" s="323">
        <v>50</v>
      </c>
      <c r="G199" s="323">
        <v>34792</v>
      </c>
    </row>
    <row r="200" spans="1:7" ht="16.5" thickBot="1" x14ac:dyDescent="0.3">
      <c r="A200" s="181">
        <v>5</v>
      </c>
      <c r="B200" s="179" t="s">
        <v>4274</v>
      </c>
      <c r="C200" s="183" t="s">
        <v>4060</v>
      </c>
      <c r="D200" s="437">
        <v>1</v>
      </c>
      <c r="E200" s="437" t="s">
        <v>4056</v>
      </c>
      <c r="F200" s="323">
        <v>600</v>
      </c>
      <c r="G200" s="323">
        <v>34793</v>
      </c>
    </row>
    <row r="201" spans="1:7" ht="16.5" thickBot="1" x14ac:dyDescent="0.3">
      <c r="A201" s="181">
        <v>6</v>
      </c>
      <c r="B201" s="179" t="s">
        <v>4275</v>
      </c>
      <c r="C201" s="183" t="s">
        <v>4059</v>
      </c>
      <c r="D201" s="437">
        <v>1</v>
      </c>
      <c r="E201" s="437" t="s">
        <v>4056</v>
      </c>
      <c r="F201" s="323">
        <v>100</v>
      </c>
      <c r="G201" s="323">
        <v>34794</v>
      </c>
    </row>
    <row r="202" spans="1:7" ht="16.5" thickBot="1" x14ac:dyDescent="0.3">
      <c r="A202" s="181">
        <v>7</v>
      </c>
      <c r="B202" s="179" t="s">
        <v>4276</v>
      </c>
      <c r="C202" s="183" t="s">
        <v>3839</v>
      </c>
      <c r="D202" s="437">
        <v>1</v>
      </c>
      <c r="E202" s="437" t="s">
        <v>4056</v>
      </c>
      <c r="F202" s="323">
        <v>30</v>
      </c>
      <c r="G202" s="323">
        <v>34795</v>
      </c>
    </row>
    <row r="203" spans="1:7" ht="16.5" thickBot="1" x14ac:dyDescent="0.3">
      <c r="A203" s="181">
        <v>8</v>
      </c>
      <c r="B203" s="179" t="s">
        <v>4277</v>
      </c>
      <c r="C203" s="183" t="s">
        <v>4058</v>
      </c>
      <c r="D203" s="437">
        <v>1</v>
      </c>
      <c r="E203" s="437" t="s">
        <v>4056</v>
      </c>
      <c r="F203" s="323">
        <v>1800</v>
      </c>
      <c r="G203" s="323">
        <v>34796</v>
      </c>
    </row>
    <row r="204" spans="1:7" ht="16.5" thickBot="1" x14ac:dyDescent="0.3">
      <c r="A204" s="181">
        <v>9</v>
      </c>
      <c r="B204" s="179" t="s">
        <v>4278</v>
      </c>
      <c r="C204" s="183" t="s">
        <v>3840</v>
      </c>
      <c r="D204" s="437">
        <v>1</v>
      </c>
      <c r="E204" s="437" t="s">
        <v>4056</v>
      </c>
      <c r="F204" s="323">
        <v>300</v>
      </c>
      <c r="G204" s="323">
        <v>34797</v>
      </c>
    </row>
    <row r="205" spans="1:7" ht="16.5" thickBot="1" x14ac:dyDescent="0.3">
      <c r="A205" s="181">
        <v>10</v>
      </c>
      <c r="B205" s="179" t="s">
        <v>4279</v>
      </c>
      <c r="C205" s="183" t="s">
        <v>3841</v>
      </c>
      <c r="D205" s="437">
        <v>1</v>
      </c>
      <c r="E205" s="437" t="s">
        <v>4056</v>
      </c>
      <c r="F205" s="323">
        <v>600</v>
      </c>
      <c r="G205" s="323">
        <v>34798</v>
      </c>
    </row>
    <row r="206" spans="1:7" ht="16.5" thickBot="1" x14ac:dyDescent="0.3">
      <c r="A206" s="181">
        <v>11</v>
      </c>
      <c r="B206" s="179" t="s">
        <v>4280</v>
      </c>
      <c r="C206" s="183" t="s">
        <v>3842</v>
      </c>
      <c r="D206" s="437">
        <v>1</v>
      </c>
      <c r="E206" s="437" t="s">
        <v>4056</v>
      </c>
      <c r="F206" s="323">
        <v>100</v>
      </c>
      <c r="G206" s="323">
        <v>34799</v>
      </c>
    </row>
    <row r="207" spans="1:7" ht="16.5" thickBot="1" x14ac:dyDescent="0.3">
      <c r="A207" s="181">
        <v>12</v>
      </c>
      <c r="B207" s="179" t="s">
        <v>4281</v>
      </c>
      <c r="C207" s="183" t="s">
        <v>3843</v>
      </c>
      <c r="D207" s="437">
        <v>1</v>
      </c>
      <c r="E207" s="437" t="s">
        <v>4056</v>
      </c>
      <c r="F207" s="323">
        <v>100</v>
      </c>
      <c r="G207" s="323">
        <v>34800</v>
      </c>
    </row>
    <row r="208" spans="1:7" ht="16.5" thickBot="1" x14ac:dyDescent="0.3">
      <c r="A208" s="181">
        <v>13</v>
      </c>
      <c r="B208" s="179" t="s">
        <v>4282</v>
      </c>
      <c r="C208" s="183" t="s">
        <v>3844</v>
      </c>
      <c r="D208" s="437">
        <v>1</v>
      </c>
      <c r="E208" s="437" t="s">
        <v>4056</v>
      </c>
      <c r="F208" s="323">
        <v>100</v>
      </c>
      <c r="G208" s="323">
        <v>34801</v>
      </c>
    </row>
    <row r="209" spans="1:7" ht="16.5" thickBot="1" x14ac:dyDescent="0.3">
      <c r="A209" s="181">
        <v>14</v>
      </c>
      <c r="B209" s="179" t="s">
        <v>4283</v>
      </c>
      <c r="C209" s="183" t="s">
        <v>3845</v>
      </c>
      <c r="D209" s="437">
        <v>1</v>
      </c>
      <c r="E209" s="437" t="s">
        <v>4056</v>
      </c>
      <c r="F209" s="323">
        <v>300</v>
      </c>
      <c r="G209" s="323">
        <v>34802</v>
      </c>
    </row>
    <row r="210" spans="1:7" ht="16.5" thickBot="1" x14ac:dyDescent="0.3">
      <c r="A210" s="181">
        <v>15</v>
      </c>
      <c r="B210" s="179" t="s">
        <v>4284</v>
      </c>
      <c r="C210" s="183" t="s">
        <v>4057</v>
      </c>
      <c r="D210" s="437"/>
      <c r="E210" s="437" t="s">
        <v>4056</v>
      </c>
      <c r="F210" s="323">
        <v>100</v>
      </c>
      <c r="G210" s="323">
        <v>34803</v>
      </c>
    </row>
    <row r="211" spans="1:7" ht="16.5" thickBot="1" x14ac:dyDescent="0.3">
      <c r="A211" s="181">
        <v>16</v>
      </c>
      <c r="B211" s="179" t="s">
        <v>4285</v>
      </c>
      <c r="C211" s="183" t="s">
        <v>3860</v>
      </c>
      <c r="D211" s="437"/>
      <c r="E211" s="437" t="s">
        <v>4056</v>
      </c>
      <c r="F211" s="323"/>
      <c r="G211" s="323">
        <v>34804</v>
      </c>
    </row>
    <row r="212" spans="1:7" ht="16.5" thickBot="1" x14ac:dyDescent="0.3">
      <c r="A212" s="181">
        <v>17</v>
      </c>
      <c r="B212" s="179" t="s">
        <v>4286</v>
      </c>
      <c r="C212" s="183" t="s">
        <v>3861</v>
      </c>
      <c r="D212" s="437">
        <v>1</v>
      </c>
      <c r="E212" s="437" t="s">
        <v>4056</v>
      </c>
      <c r="F212" s="323">
        <v>30</v>
      </c>
      <c r="G212" s="323">
        <v>34805</v>
      </c>
    </row>
    <row r="213" spans="1:7" ht="16.5" thickBot="1" x14ac:dyDescent="0.3">
      <c r="A213" s="181">
        <v>18</v>
      </c>
      <c r="B213" s="179" t="s">
        <v>4287</v>
      </c>
      <c r="C213" s="183" t="s">
        <v>3862</v>
      </c>
      <c r="D213" s="437">
        <v>1</v>
      </c>
      <c r="E213" s="437" t="s">
        <v>4056</v>
      </c>
      <c r="F213" s="323">
        <v>30</v>
      </c>
      <c r="G213" s="323">
        <v>34806</v>
      </c>
    </row>
    <row r="214" spans="1:7" ht="16.5" thickBot="1" x14ac:dyDescent="0.3">
      <c r="A214" s="181">
        <v>19</v>
      </c>
      <c r="B214" s="179" t="s">
        <v>4288</v>
      </c>
      <c r="C214" s="183" t="s">
        <v>3849</v>
      </c>
      <c r="D214" s="437"/>
      <c r="E214" s="437" t="s">
        <v>4056</v>
      </c>
      <c r="F214" s="323">
        <v>1</v>
      </c>
      <c r="G214" s="323">
        <v>34807</v>
      </c>
    </row>
    <row r="215" spans="1:7" ht="16.5" thickBot="1" x14ac:dyDescent="0.3">
      <c r="A215" s="441" t="s">
        <v>4289</v>
      </c>
      <c r="B215" s="440" t="s">
        <v>4320</v>
      </c>
      <c r="C215" s="439">
        <v>10106</v>
      </c>
      <c r="D215" s="438"/>
      <c r="E215" s="438"/>
      <c r="F215" s="323"/>
      <c r="G215" s="323"/>
    </row>
    <row r="216" spans="1:7" ht="16.5" thickBot="1" x14ac:dyDescent="0.3">
      <c r="A216" s="181">
        <v>1</v>
      </c>
      <c r="B216" s="179" t="s">
        <v>4290</v>
      </c>
      <c r="C216" s="183" t="s">
        <v>3837</v>
      </c>
      <c r="D216" s="437">
        <v>1</v>
      </c>
      <c r="E216" s="437" t="s">
        <v>4056</v>
      </c>
      <c r="F216" s="323">
        <v>30</v>
      </c>
      <c r="G216" s="323">
        <v>34808</v>
      </c>
    </row>
    <row r="217" spans="1:7" ht="16.5" thickBot="1" x14ac:dyDescent="0.3">
      <c r="A217" s="181">
        <v>2</v>
      </c>
      <c r="B217" s="179" t="s">
        <v>4291</v>
      </c>
      <c r="C217" s="183" t="s">
        <v>4062</v>
      </c>
      <c r="D217" s="437">
        <v>1</v>
      </c>
      <c r="E217" s="437" t="s">
        <v>4056</v>
      </c>
      <c r="F217" s="323">
        <v>30</v>
      </c>
      <c r="G217" s="323">
        <v>34809</v>
      </c>
    </row>
    <row r="218" spans="1:7" ht="16.5" thickBot="1" x14ac:dyDescent="0.3">
      <c r="A218" s="181">
        <v>3</v>
      </c>
      <c r="B218" s="179" t="s">
        <v>4292</v>
      </c>
      <c r="C218" s="183" t="s">
        <v>3838</v>
      </c>
      <c r="D218" s="437">
        <v>1</v>
      </c>
      <c r="E218" s="437" t="s">
        <v>4056</v>
      </c>
      <c r="F218" s="323">
        <v>30</v>
      </c>
      <c r="G218" s="323">
        <v>34810</v>
      </c>
    </row>
    <row r="219" spans="1:7" ht="32.25" thickBot="1" x14ac:dyDescent="0.3">
      <c r="A219" s="181">
        <v>4</v>
      </c>
      <c r="B219" s="179" t="s">
        <v>4293</v>
      </c>
      <c r="C219" s="183" t="s">
        <v>4061</v>
      </c>
      <c r="D219" s="437">
        <v>1</v>
      </c>
      <c r="E219" s="437" t="s">
        <v>4056</v>
      </c>
      <c r="F219" s="323">
        <v>50</v>
      </c>
      <c r="G219" s="323">
        <v>34811</v>
      </c>
    </row>
    <row r="220" spans="1:7" ht="16.5" thickBot="1" x14ac:dyDescent="0.3">
      <c r="A220" s="181">
        <v>5</v>
      </c>
      <c r="B220" s="179" t="s">
        <v>4294</v>
      </c>
      <c r="C220" s="183" t="s">
        <v>4060</v>
      </c>
      <c r="D220" s="437">
        <v>1</v>
      </c>
      <c r="E220" s="437" t="s">
        <v>4056</v>
      </c>
      <c r="F220" s="323">
        <v>600</v>
      </c>
      <c r="G220" s="323">
        <v>34812</v>
      </c>
    </row>
    <row r="221" spans="1:7" ht="16.5" thickBot="1" x14ac:dyDescent="0.3">
      <c r="A221" s="181">
        <v>6</v>
      </c>
      <c r="B221" s="179" t="s">
        <v>4295</v>
      </c>
      <c r="C221" s="183" t="s">
        <v>4059</v>
      </c>
      <c r="D221" s="437">
        <v>1</v>
      </c>
      <c r="E221" s="437" t="s">
        <v>4056</v>
      </c>
      <c r="F221" s="323">
        <v>100</v>
      </c>
      <c r="G221" s="323">
        <v>34813</v>
      </c>
    </row>
    <row r="222" spans="1:7" ht="16.5" thickBot="1" x14ac:dyDescent="0.3">
      <c r="A222" s="181">
        <v>7</v>
      </c>
      <c r="B222" s="179" t="s">
        <v>4296</v>
      </c>
      <c r="C222" s="183" t="s">
        <v>3839</v>
      </c>
      <c r="D222" s="437">
        <v>1</v>
      </c>
      <c r="E222" s="437" t="s">
        <v>4056</v>
      </c>
      <c r="F222" s="323">
        <v>30</v>
      </c>
      <c r="G222" s="323">
        <v>34814</v>
      </c>
    </row>
    <row r="223" spans="1:7" ht="16.5" thickBot="1" x14ac:dyDescent="0.3">
      <c r="A223" s="181">
        <v>8</v>
      </c>
      <c r="B223" s="179" t="s">
        <v>4297</v>
      </c>
      <c r="C223" s="183" t="s">
        <v>4058</v>
      </c>
      <c r="D223" s="437">
        <v>1</v>
      </c>
      <c r="E223" s="437" t="s">
        <v>4056</v>
      </c>
      <c r="F223" s="323">
        <v>1800</v>
      </c>
      <c r="G223" s="323">
        <v>34815</v>
      </c>
    </row>
    <row r="224" spans="1:7" ht="16.5" thickBot="1" x14ac:dyDescent="0.3">
      <c r="A224" s="181">
        <v>9</v>
      </c>
      <c r="B224" s="179" t="s">
        <v>4298</v>
      </c>
      <c r="C224" s="183" t="s">
        <v>3840</v>
      </c>
      <c r="D224" s="437">
        <v>1</v>
      </c>
      <c r="E224" s="437" t="s">
        <v>4056</v>
      </c>
      <c r="F224" s="323">
        <v>300</v>
      </c>
      <c r="G224" s="323">
        <v>34816</v>
      </c>
    </row>
    <row r="225" spans="1:7" ht="16.5" thickBot="1" x14ac:dyDescent="0.3">
      <c r="A225" s="181">
        <v>10</v>
      </c>
      <c r="B225" s="179" t="s">
        <v>4299</v>
      </c>
      <c r="C225" s="183" t="s">
        <v>3841</v>
      </c>
      <c r="D225" s="437">
        <v>1</v>
      </c>
      <c r="E225" s="437" t="s">
        <v>4056</v>
      </c>
      <c r="F225" s="323">
        <v>600</v>
      </c>
      <c r="G225" s="323">
        <v>34817</v>
      </c>
    </row>
    <row r="226" spans="1:7" ht="16.5" thickBot="1" x14ac:dyDescent="0.3">
      <c r="A226" s="181">
        <v>11</v>
      </c>
      <c r="B226" s="179" t="s">
        <v>4300</v>
      </c>
      <c r="C226" s="183" t="s">
        <v>3842</v>
      </c>
      <c r="D226" s="437">
        <v>1</v>
      </c>
      <c r="E226" s="437" t="s">
        <v>4056</v>
      </c>
      <c r="F226" s="323">
        <v>100</v>
      </c>
      <c r="G226" s="323">
        <v>34818</v>
      </c>
    </row>
    <row r="227" spans="1:7" ht="16.5" thickBot="1" x14ac:dyDescent="0.3">
      <c r="A227" s="181">
        <v>12</v>
      </c>
      <c r="B227" s="179" t="s">
        <v>4301</v>
      </c>
      <c r="C227" s="183" t="s">
        <v>3843</v>
      </c>
      <c r="D227" s="437">
        <v>1</v>
      </c>
      <c r="E227" s="437" t="s">
        <v>4056</v>
      </c>
      <c r="F227" s="323">
        <v>100</v>
      </c>
      <c r="G227" s="323">
        <v>34819</v>
      </c>
    </row>
    <row r="228" spans="1:7" ht="16.5" thickBot="1" x14ac:dyDescent="0.3">
      <c r="A228" s="181">
        <v>13</v>
      </c>
      <c r="B228" s="179" t="s">
        <v>4302</v>
      </c>
      <c r="C228" s="183" t="s">
        <v>3844</v>
      </c>
      <c r="D228" s="437">
        <v>1</v>
      </c>
      <c r="E228" s="437" t="s">
        <v>4056</v>
      </c>
      <c r="F228" s="323">
        <v>100</v>
      </c>
      <c r="G228" s="323">
        <v>34820</v>
      </c>
    </row>
    <row r="229" spans="1:7" ht="16.5" thickBot="1" x14ac:dyDescent="0.3">
      <c r="A229" s="181">
        <v>14</v>
      </c>
      <c r="B229" s="179" t="s">
        <v>4303</v>
      </c>
      <c r="C229" s="183" t="s">
        <v>3845</v>
      </c>
      <c r="D229" s="437">
        <v>1</v>
      </c>
      <c r="E229" s="437" t="s">
        <v>4056</v>
      </c>
      <c r="F229" s="323">
        <v>300</v>
      </c>
      <c r="G229" s="323">
        <v>34821</v>
      </c>
    </row>
    <row r="230" spans="1:7" ht="16.5" thickBot="1" x14ac:dyDescent="0.3">
      <c r="A230" s="181">
        <v>15</v>
      </c>
      <c r="B230" s="179" t="s">
        <v>4304</v>
      </c>
      <c r="C230" s="183" t="s">
        <v>4057</v>
      </c>
      <c r="D230" s="437"/>
      <c r="E230" s="437" t="s">
        <v>4056</v>
      </c>
      <c r="F230" s="323">
        <v>100</v>
      </c>
      <c r="G230" s="323">
        <v>34822</v>
      </c>
    </row>
    <row r="231" spans="1:7" ht="16.5" thickBot="1" x14ac:dyDescent="0.3">
      <c r="A231" s="181">
        <v>16</v>
      </c>
      <c r="B231" s="179" t="s">
        <v>4305</v>
      </c>
      <c r="C231" s="183" t="s">
        <v>3860</v>
      </c>
      <c r="D231" s="437"/>
      <c r="E231" s="437" t="s">
        <v>4056</v>
      </c>
      <c r="F231" s="323"/>
      <c r="G231" s="323">
        <v>34823</v>
      </c>
    </row>
    <row r="232" spans="1:7" ht="16.5" thickBot="1" x14ac:dyDescent="0.3">
      <c r="A232" s="181">
        <v>17</v>
      </c>
      <c r="B232" s="179" t="s">
        <v>4306</v>
      </c>
      <c r="C232" s="183" t="s">
        <v>3861</v>
      </c>
      <c r="D232" s="437">
        <v>1</v>
      </c>
      <c r="E232" s="437" t="s">
        <v>4056</v>
      </c>
      <c r="F232" s="323">
        <v>30</v>
      </c>
      <c r="G232" s="323">
        <v>34824</v>
      </c>
    </row>
    <row r="233" spans="1:7" ht="16.5" thickBot="1" x14ac:dyDescent="0.3">
      <c r="A233" s="181">
        <v>18</v>
      </c>
      <c r="B233" s="179" t="s">
        <v>4307</v>
      </c>
      <c r="C233" s="183" t="s">
        <v>3862</v>
      </c>
      <c r="D233" s="437">
        <v>1</v>
      </c>
      <c r="E233" s="437" t="s">
        <v>4056</v>
      </c>
      <c r="F233" s="323">
        <v>30</v>
      </c>
      <c r="G233" s="323">
        <v>34825</v>
      </c>
    </row>
    <row r="234" spans="1:7" ht="16.5" thickBot="1" x14ac:dyDescent="0.3">
      <c r="A234" s="181">
        <v>19</v>
      </c>
      <c r="B234" s="179" t="s">
        <v>4308</v>
      </c>
      <c r="C234" s="183" t="s">
        <v>3849</v>
      </c>
      <c r="D234" s="437"/>
      <c r="E234" s="437" t="s">
        <v>4056</v>
      </c>
      <c r="F234" s="323">
        <v>1</v>
      </c>
      <c r="G234" s="323">
        <v>34826</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00B050"/>
  </sheetPr>
  <dimension ref="A1:Q54"/>
  <sheetViews>
    <sheetView zoomScaleNormal="100" workbookViewId="0">
      <selection activeCell="B10" sqref="B10"/>
    </sheetView>
  </sheetViews>
  <sheetFormatPr defaultRowHeight="15" outlineLevelCol="1" x14ac:dyDescent="0.25"/>
  <cols>
    <col min="1" max="1" width="5.85546875" style="1" customWidth="1"/>
    <col min="2" max="2" width="85.28515625" customWidth="1"/>
    <col min="3" max="3" width="26.5703125" style="1" customWidth="1"/>
    <col min="4" max="4" width="15.5703125" style="41" hidden="1" customWidth="1" outlineLevel="1"/>
    <col min="5" max="5" width="11" style="41" hidden="1" customWidth="1" outlineLevel="1"/>
    <col min="6" max="6" width="14.5703125" style="41" hidden="1" customWidth="1" outlineLevel="1"/>
    <col min="7" max="7" width="16" style="41" hidden="1" customWidth="1" outlineLevel="1"/>
    <col min="8" max="8" width="11.5703125" style="41" hidden="1" customWidth="1" outlineLevel="1"/>
    <col min="9" max="9" width="4.7109375" style="41" bestFit="1" customWidth="1" collapsed="1"/>
    <col min="10" max="10" width="15.5703125" style="41" hidden="1" customWidth="1" outlineLevel="1"/>
    <col min="11" max="11" width="11" style="41" hidden="1" customWidth="1" outlineLevel="1"/>
    <col min="12" max="12" width="14.5703125" style="41" hidden="1" customWidth="1" outlineLevel="1"/>
    <col min="13" max="13" width="16" style="41" hidden="1" customWidth="1" outlineLevel="1"/>
    <col min="14" max="14" width="11.5703125" style="41" hidden="1" customWidth="1" outlineLevel="1"/>
    <col min="15" max="15" width="4.7109375" style="41" bestFit="1" customWidth="1" collapsed="1"/>
    <col min="16" max="16" width="20.42578125" customWidth="1"/>
    <col min="17" max="17" width="19.85546875" customWidth="1"/>
  </cols>
  <sheetData>
    <row r="1" spans="1:17" ht="27.75" customHeight="1" x14ac:dyDescent="0.25">
      <c r="A1" s="1108" t="s">
        <v>0</v>
      </c>
      <c r="B1" s="1108" t="s">
        <v>42</v>
      </c>
      <c r="C1" s="1108" t="s">
        <v>2315</v>
      </c>
      <c r="D1" s="1115" t="s">
        <v>3615</v>
      </c>
      <c r="E1" s="1116"/>
      <c r="F1" s="1116"/>
      <c r="G1" s="1116"/>
      <c r="H1" s="1117"/>
      <c r="I1" s="1123" t="s">
        <v>2495</v>
      </c>
      <c r="J1" s="1115" t="s">
        <v>4045</v>
      </c>
      <c r="K1" s="1116"/>
      <c r="L1" s="1116"/>
      <c r="M1" s="1116"/>
      <c r="N1" s="1117"/>
      <c r="O1" s="1123" t="s">
        <v>2495</v>
      </c>
      <c r="P1" s="1111" t="s">
        <v>3220</v>
      </c>
      <c r="Q1" s="1113" t="s">
        <v>3221</v>
      </c>
    </row>
    <row r="2" spans="1:17" ht="11.25" customHeight="1" thickBot="1" x14ac:dyDescent="0.3">
      <c r="A2" s="1109"/>
      <c r="B2" s="1109"/>
      <c r="C2" s="1109"/>
      <c r="D2" s="1118"/>
      <c r="E2" s="1044"/>
      <c r="F2" s="1044"/>
      <c r="G2" s="1044"/>
      <c r="H2" s="1119"/>
      <c r="I2" s="1124"/>
      <c r="J2" s="1118"/>
      <c r="K2" s="1044"/>
      <c r="L2" s="1044"/>
      <c r="M2" s="1044"/>
      <c r="N2" s="1119"/>
      <c r="O2" s="1124"/>
      <c r="P2" s="1112"/>
      <c r="Q2" s="1114"/>
    </row>
    <row r="3" spans="1:17" ht="198" customHeight="1" thickBot="1" x14ac:dyDescent="0.3">
      <c r="A3" s="1110"/>
      <c r="B3" s="1110"/>
      <c r="C3" s="1110"/>
      <c r="D3" s="42" t="s">
        <v>2</v>
      </c>
      <c r="E3" s="47" t="s">
        <v>49</v>
      </c>
      <c r="F3" s="47" t="s">
        <v>50</v>
      </c>
      <c r="G3" s="47" t="s">
        <v>74</v>
      </c>
      <c r="H3" s="70" t="s">
        <v>0</v>
      </c>
      <c r="I3" s="1120" t="s">
        <v>3615</v>
      </c>
      <c r="J3" s="42" t="s">
        <v>2</v>
      </c>
      <c r="K3" s="47" t="s">
        <v>49</v>
      </c>
      <c r="L3" s="47" t="s">
        <v>50</v>
      </c>
      <c r="M3" s="47" t="s">
        <v>74</v>
      </c>
      <c r="N3" s="70" t="s">
        <v>0</v>
      </c>
      <c r="O3" s="1120" t="s">
        <v>4045</v>
      </c>
      <c r="P3" s="1112"/>
      <c r="Q3" s="1114"/>
    </row>
    <row r="4" spans="1:17" x14ac:dyDescent="0.25">
      <c r="A4" s="144">
        <v>1</v>
      </c>
      <c r="B4" s="190"/>
      <c r="C4" s="701"/>
      <c r="D4" s="373" t="s">
        <v>4570</v>
      </c>
      <c r="E4" s="374" t="s">
        <v>72</v>
      </c>
      <c r="F4" s="374" t="s">
        <v>69</v>
      </c>
      <c r="G4" s="374" t="s">
        <v>73</v>
      </c>
      <c r="H4" s="375">
        <v>275</v>
      </c>
      <c r="I4" s="1121"/>
      <c r="J4" s="184" t="s">
        <v>4443</v>
      </c>
      <c r="K4" s="374" t="s">
        <v>72</v>
      </c>
      <c r="L4" s="374" t="s">
        <v>69</v>
      </c>
      <c r="M4" s="374" t="s">
        <v>73</v>
      </c>
      <c r="N4" s="377">
        <v>276</v>
      </c>
      <c r="O4" s="1121"/>
      <c r="P4" s="377"/>
      <c r="Q4" s="198"/>
    </row>
    <row r="5" spans="1:17" x14ac:dyDescent="0.25">
      <c r="A5" s="145">
        <v>2</v>
      </c>
      <c r="B5" s="235"/>
      <c r="C5" s="701"/>
      <c r="D5" s="184" t="s">
        <v>4571</v>
      </c>
      <c r="E5" s="374" t="s">
        <v>72</v>
      </c>
      <c r="F5" s="374" t="s">
        <v>69</v>
      </c>
      <c r="G5" s="374" t="s">
        <v>73</v>
      </c>
      <c r="H5" s="375">
        <v>278</v>
      </c>
      <c r="I5" s="1121"/>
      <c r="J5" s="184" t="s">
        <v>4443</v>
      </c>
      <c r="K5" s="374" t="s">
        <v>72</v>
      </c>
      <c r="L5" s="374" t="s">
        <v>69</v>
      </c>
      <c r="M5" s="374" t="s">
        <v>73</v>
      </c>
      <c r="N5" s="376">
        <v>279</v>
      </c>
      <c r="O5" s="1121"/>
      <c r="P5" s="145"/>
      <c r="Q5" s="52"/>
    </row>
    <row r="6" spans="1:17" x14ac:dyDescent="0.25">
      <c r="A6" s="145">
        <v>3</v>
      </c>
      <c r="B6" s="203"/>
      <c r="C6" s="701"/>
      <c r="D6" s="373"/>
      <c r="E6" s="374"/>
      <c r="F6" s="374"/>
      <c r="G6" s="374"/>
      <c r="H6" s="375"/>
      <c r="I6" s="1121"/>
      <c r="J6" s="373"/>
      <c r="K6" s="374"/>
      <c r="L6" s="374"/>
      <c r="M6" s="374"/>
      <c r="N6" s="375"/>
      <c r="O6" s="1121"/>
      <c r="P6" s="145"/>
      <c r="Q6" s="52"/>
    </row>
    <row r="7" spans="1:17" x14ac:dyDescent="0.25">
      <c r="A7" s="145">
        <v>4</v>
      </c>
      <c r="B7" s="203"/>
      <c r="C7" s="701"/>
      <c r="D7" s="373"/>
      <c r="E7" s="374"/>
      <c r="F7" s="374"/>
      <c r="G7" s="374"/>
      <c r="H7" s="375"/>
      <c r="I7" s="1121"/>
      <c r="J7" s="373"/>
      <c r="K7" s="374"/>
      <c r="L7" s="374"/>
      <c r="M7" s="374"/>
      <c r="N7" s="376"/>
      <c r="O7" s="1121"/>
      <c r="P7" s="145"/>
      <c r="Q7" s="52"/>
    </row>
    <row r="8" spans="1:17" x14ac:dyDescent="0.25">
      <c r="A8" s="145">
        <v>5</v>
      </c>
      <c r="B8" s="203"/>
      <c r="C8" s="702"/>
      <c r="D8" s="373"/>
      <c r="E8" s="374"/>
      <c r="F8" s="374"/>
      <c r="G8" s="374"/>
      <c r="H8" s="375"/>
      <c r="I8" s="1121"/>
      <c r="J8" s="373"/>
      <c r="K8" s="374"/>
      <c r="L8" s="374"/>
      <c r="M8" s="374"/>
      <c r="N8" s="375"/>
      <c r="O8" s="1121"/>
      <c r="P8" s="52"/>
      <c r="Q8" s="52"/>
    </row>
    <row r="9" spans="1:17" x14ac:dyDescent="0.25">
      <c r="A9" s="145">
        <v>6</v>
      </c>
      <c r="B9" s="203"/>
      <c r="C9" s="702"/>
      <c r="D9" s="373"/>
      <c r="E9" s="374"/>
      <c r="F9" s="374"/>
      <c r="G9" s="374"/>
      <c r="H9" s="376"/>
      <c r="I9" s="1121"/>
      <c r="J9" s="373"/>
      <c r="K9" s="374"/>
      <c r="L9" s="374"/>
      <c r="M9" s="374"/>
      <c r="N9" s="376"/>
      <c r="O9" s="1121"/>
      <c r="P9" s="52"/>
      <c r="Q9" s="52"/>
    </row>
    <row r="10" spans="1:17" x14ac:dyDescent="0.25">
      <c r="A10" s="145">
        <v>7</v>
      </c>
      <c r="B10" s="203"/>
      <c r="C10" s="702"/>
      <c r="D10" s="373"/>
      <c r="E10" s="374"/>
      <c r="F10" s="374"/>
      <c r="G10" s="374"/>
      <c r="H10" s="375"/>
      <c r="I10" s="1121"/>
      <c r="J10" s="373"/>
      <c r="K10" s="374"/>
      <c r="L10" s="374"/>
      <c r="M10" s="374"/>
      <c r="N10" s="375"/>
      <c r="O10" s="1121"/>
      <c r="P10" s="52"/>
      <c r="Q10" s="52"/>
    </row>
    <row r="11" spans="1:17" ht="15.75" thickBot="1" x14ac:dyDescent="0.3">
      <c r="A11" s="146">
        <v>8</v>
      </c>
      <c r="B11" s="204"/>
      <c r="C11" s="703"/>
      <c r="D11" s="378"/>
      <c r="E11" s="379"/>
      <c r="F11" s="379"/>
      <c r="G11" s="379"/>
      <c r="H11" s="380"/>
      <c r="I11" s="1122"/>
      <c r="J11" s="378"/>
      <c r="K11" s="379"/>
      <c r="L11" s="379"/>
      <c r="M11" s="379"/>
      <c r="N11" s="380"/>
      <c r="O11" s="1122"/>
      <c r="P11" s="13"/>
      <c r="Q11" s="13"/>
    </row>
    <row r="13" spans="1:17" x14ac:dyDescent="0.25">
      <c r="D13" s="304"/>
      <c r="E13" s="1"/>
      <c r="F13" s="304"/>
      <c r="G13" s="1"/>
      <c r="H13" s="304"/>
      <c r="I13" s="1"/>
      <c r="J13" s="304"/>
      <c r="K13" s="1"/>
      <c r="L13" s="304"/>
      <c r="M13" s="1"/>
      <c r="N13" s="304"/>
      <c r="O13" s="1"/>
      <c r="P13" s="304"/>
      <c r="Q13" s="1"/>
    </row>
    <row r="54" spans="5:11" x14ac:dyDescent="0.25">
      <c r="E54" s="267" t="s">
        <v>3223</v>
      </c>
      <c r="K54" s="267" t="s">
        <v>3223</v>
      </c>
    </row>
  </sheetData>
  <mergeCells count="11">
    <mergeCell ref="A1:A3"/>
    <mergeCell ref="B1:B3"/>
    <mergeCell ref="C1:C3"/>
    <mergeCell ref="P1:P3"/>
    <mergeCell ref="Q1:Q3"/>
    <mergeCell ref="D1:H2"/>
    <mergeCell ref="I3:I11"/>
    <mergeCell ref="I1:I2"/>
    <mergeCell ref="J1:N2"/>
    <mergeCell ref="O1:O2"/>
    <mergeCell ref="O3:O11"/>
  </mergeCells>
  <dataValidations count="4">
    <dataValidation type="list" allowBlank="1" showInputMessage="1" showErrorMessage="1" sqref="C4:C11">
      <formula1>IerarhiyaUr2</formula1>
    </dataValidation>
    <dataValidation type="list" allowBlank="1" showInputMessage="1" showErrorMessage="1" sqref="M4:M11 G4:G11">
      <formula1>"0 - значение,16 - недостоверность,64 - имитация"</formula1>
    </dataValidation>
    <dataValidation type="list" allowBlank="1" showInputMessage="1" showErrorMessage="1" sqref="K4:K11 E4:E11">
      <formula1>INV</formula1>
    </dataValidation>
    <dataValidation type="list" allowBlank="1" showInputMessage="1" showErrorMessage="1" sqref="L4:L11 F4:F11">
      <formula1>Type</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43</vt:i4>
      </vt:variant>
      <vt:variant>
        <vt:lpstr>Именованные диапазоны</vt:lpstr>
      </vt:variant>
      <vt:variant>
        <vt:i4>62</vt:i4>
      </vt:variant>
    </vt:vector>
  </HeadingPairs>
  <TitlesOfParts>
    <vt:vector size="105" baseType="lpstr">
      <vt:lpstr>CommonTagsHMI</vt:lpstr>
      <vt:lpstr>AlphaCommonTagsHMI</vt:lpstr>
      <vt:lpstr>Иерархия</vt:lpstr>
      <vt:lpstr>Pic</vt:lpstr>
      <vt:lpstr>Интерфейс</vt:lpstr>
      <vt:lpstr>Интерфейс устройства</vt:lpstr>
      <vt:lpstr>Switch</vt:lpstr>
      <vt:lpstr>УСО</vt:lpstr>
      <vt:lpstr>Drop</vt:lpstr>
      <vt:lpstr>Конфигурация</vt:lpstr>
      <vt:lpstr>Модули</vt:lpstr>
      <vt:lpstr>HMI</vt:lpstr>
      <vt:lpstr>ИПдиапазоны</vt:lpstr>
      <vt:lpstr>ИПтипы</vt:lpstr>
      <vt:lpstr>ИП</vt:lpstr>
      <vt:lpstr>ДП</vt:lpstr>
      <vt:lpstr>ДВ</vt:lpstr>
      <vt:lpstr>АВ</vt:lpstr>
      <vt:lpstr>БИК</vt:lpstr>
      <vt:lpstr>Команды</vt:lpstr>
      <vt:lpstr>Логич</vt:lpstr>
      <vt:lpstr>Предел Парам</vt:lpstr>
      <vt:lpstr>ЗДВ</vt:lpstr>
      <vt:lpstr>ВСПОМ</vt:lpstr>
      <vt:lpstr>ВСПОМ_ГР</vt:lpstr>
      <vt:lpstr>ТаблСирен</vt:lpstr>
      <vt:lpstr>НПС</vt:lpstr>
      <vt:lpstr>НА</vt:lpstr>
      <vt:lpstr>Гот НА</vt:lpstr>
      <vt:lpstr>Станц Защ</vt:lpstr>
      <vt:lpstr>Защ НА</vt:lpstr>
      <vt:lpstr>САРД</vt:lpstr>
      <vt:lpstr>РД</vt:lpstr>
      <vt:lpstr>РВС</vt:lpstr>
      <vt:lpstr>ЧРП</vt:lpstr>
      <vt:lpstr>ТС</vt:lpstr>
      <vt:lpstr>ТИ</vt:lpstr>
      <vt:lpstr>ТУ</vt:lpstr>
      <vt:lpstr>ТР</vt:lpstr>
      <vt:lpstr>Системный</vt:lpstr>
      <vt:lpstr>КМД</vt:lpstr>
      <vt:lpstr>Уставки</vt:lpstr>
      <vt:lpstr>ДПС</vt:lpstr>
      <vt:lpstr>ДП!ActionIP</vt:lpstr>
      <vt:lpstr>ИП!ActionIP</vt:lpstr>
      <vt:lpstr>ActionsDP</vt:lpstr>
      <vt:lpstr>Drop!IerarhiyaUr2</vt:lpstr>
      <vt:lpstr>'Станц Защ'!IerarhiyaUr2</vt:lpstr>
      <vt:lpstr>IerarhiyaUr2</vt:lpstr>
      <vt:lpstr>'Интерфейс устройства'!InterfacesName</vt:lpstr>
      <vt:lpstr>InterfacesName</vt:lpstr>
      <vt:lpstr>'Интерфейс устройства'!InterfacesNum</vt:lpstr>
      <vt:lpstr>InterfacesNum</vt:lpstr>
      <vt:lpstr>'Интерфейс устройства'!InterfacesPath</vt:lpstr>
      <vt:lpstr>InterfacesPath</vt:lpstr>
      <vt:lpstr>INV</vt:lpstr>
      <vt:lpstr>АВ!NameParam</vt:lpstr>
      <vt:lpstr>ДВ!NameParam</vt:lpstr>
      <vt:lpstr>ДП!NameParam</vt:lpstr>
      <vt:lpstr>NameParam</vt:lpstr>
      <vt:lpstr>'Интерфейс устройства'!Num</vt:lpstr>
      <vt:lpstr>Num</vt:lpstr>
      <vt:lpstr>PicName</vt:lpstr>
      <vt:lpstr>PicNum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'Станц Защ'!Type</vt:lpstr>
      <vt:lpstr>Type</vt:lpstr>
      <vt:lpstr>'Защ НА'!TYPE_BLOCK_NA1</vt:lpstr>
      <vt:lpstr>'Защ НА'!TYPE_ZASH_NA1</vt:lpstr>
      <vt:lpstr>Системный!ДПприор</vt:lpstr>
      <vt:lpstr>'Станц Защ'!ДПприор</vt:lpstr>
      <vt:lpstr>ДПприор</vt:lpstr>
      <vt:lpstr>ИПтип</vt:lpstr>
      <vt:lpstr>Drop!НазваниеДиап</vt:lpstr>
      <vt:lpstr>'Станц Защ'!НазваниеДиап</vt:lpstr>
      <vt:lpstr>НазваниеДиап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Пользователь Windows</cp:lastModifiedBy>
  <cp:lastPrinted>2015-10-12T06:37:31Z</cp:lastPrinted>
  <dcterms:created xsi:type="dcterms:W3CDTF">2015-05-04T19:24:28Z</dcterms:created>
  <dcterms:modified xsi:type="dcterms:W3CDTF">2020-04-14T12:44:58Z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5d241700-5883-4b1e-af49-ac433c0fca6b</vt:lpwstr>
  </property>
</Properties>
</file>